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drawings/drawing12.xml" ContentType="application/vnd.openxmlformats-officedocument.drawing+xml"/>
  <Override PartName="/xl/charts/chart20.xml" ContentType="application/vnd.openxmlformats-officedocument.drawingml.chart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4.xml" ContentType="application/vnd.openxmlformats-officedocument.drawing+xml"/>
  <Override PartName="/xl/charts/chart23.xml" ContentType="application/vnd.openxmlformats-officedocument.drawingml.chart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60" windowWidth="11445" windowHeight="7215"/>
  </bookViews>
  <sheets>
    <sheet name="Inputs" sheetId="14" r:id="rId1"/>
    <sheet name="HK Notes" sheetId="10" r:id="rId2"/>
    <sheet name="Population" sheetId="1" r:id="rId3"/>
    <sheet name="Fertility" sheetId="2" r:id="rId4"/>
    <sheet name="Barro-Lee input" sheetId="17" r:id="rId5"/>
    <sheet name="Agg Summary" sheetId="15" r:id="rId6"/>
    <sheet name="PC Summary" sheetId="16" r:id="rId7"/>
    <sheet name="Pop summary" sheetId="21" r:id="rId8"/>
    <sheet name="Initial conditions" sheetId="22" r:id="rId9"/>
    <sheet name="HK summary" sheetId="23" r:id="rId10"/>
    <sheet name="K summary" sheetId="24" r:id="rId11"/>
    <sheet name="Econ summary" sheetId="25" r:id="rId12"/>
    <sheet name="Econ aggregates" sheetId="3" r:id="rId13"/>
    <sheet name="Labor(x)" sheetId="5" r:id="rId14"/>
    <sheet name="HKI SC" sheetId="6" r:id="rId15"/>
    <sheet name="HKGI(x)" sheetId="7" r:id="rId16"/>
    <sheet name="HKFI(x)" sheetId="8" r:id="rId17"/>
    <sheet name="HKI(x)" sheetId="9" r:id="rId18"/>
    <sheet name="BL HKI(x)" sheetId="19" r:id="rId19"/>
    <sheet name="PC HKI$" sheetId="18" r:id="rId20"/>
    <sheet name="Agg HKI" sheetId="11" r:id="rId21"/>
    <sheet name="CumHKI" sheetId="12" r:id="rId22"/>
    <sheet name="HK(x)" sheetId="13" r:id="rId23"/>
    <sheet name="l(x)" sheetId="20" r:id="rId24"/>
    <sheet name="Sheet1" sheetId="26" r:id="rId25"/>
  </sheets>
  <definedNames>
    <definedName name="alpha">Inputs!$B$22</definedName>
    <definedName name="beta">Inputs!$B$23</definedName>
    <definedName name="BL">'HK Notes'!$D$9</definedName>
    <definedName name="CDR">'HK Notes'!$C$3</definedName>
    <definedName name="country">Inputs!$B$2</definedName>
    <definedName name="dep">Inputs!$B$26</definedName>
    <definedName name="HGKI_Model">'HKGI(x)'!$A$2:$AB$7</definedName>
    <definedName name="HKGI_M">'HKGI(x)'!$A$2:$AB$7</definedName>
    <definedName name="k">Inputs!$B$25</definedName>
    <definedName name="KY">'Econ aggregates'!$K$7</definedName>
    <definedName name="model1">'HK Notes'!$C$9</definedName>
    <definedName name="Pop">Population!$A$2:$CZ$93</definedName>
    <definedName name="prod">Inputs!$B$19</definedName>
    <definedName name="year0">Inputs!$B$3</definedName>
    <definedName name="YoLY0">Inputs!$B$20</definedName>
  </definedNames>
  <calcPr calcId="145621"/>
</workbook>
</file>

<file path=xl/calcChain.xml><?xml version="1.0" encoding="utf-8"?>
<calcChain xmlns="http://schemas.openxmlformats.org/spreadsheetml/2006/main">
  <c r="U10" i="14" l="1"/>
  <c r="H104" i="10"/>
  <c r="H103" i="10" s="1"/>
  <c r="H102" i="10" s="1"/>
  <c r="H101" i="10" s="1"/>
  <c r="H100" i="10" s="1"/>
  <c r="H99" i="10" s="1"/>
  <c r="H98" i="10" s="1"/>
  <c r="H97" i="10" s="1"/>
  <c r="H96" i="10" s="1"/>
  <c r="H95" i="10" s="1"/>
  <c r="H94" i="10" s="1"/>
  <c r="H93" i="10" s="1"/>
  <c r="H92" i="10" s="1"/>
  <c r="H91" i="10" s="1"/>
  <c r="H90" i="10" s="1"/>
  <c r="H89" i="10" s="1"/>
  <c r="H88" i="10" s="1"/>
  <c r="H87" i="10" s="1"/>
  <c r="H86" i="10" s="1"/>
  <c r="H85" i="10" s="1"/>
  <c r="H84" i="10" s="1"/>
  <c r="H83" i="10" s="1"/>
  <c r="H82" i="10" s="1"/>
  <c r="H81" i="10" s="1"/>
  <c r="H80" i="10" s="1"/>
  <c r="H79" i="10" s="1"/>
  <c r="H78" i="10" s="1"/>
  <c r="H77" i="10" s="1"/>
  <c r="H76" i="10" s="1"/>
  <c r="H75" i="10" s="1"/>
  <c r="H74" i="10" s="1"/>
  <c r="H73" i="10" s="1"/>
  <c r="H72" i="10" s="1"/>
  <c r="H71" i="10" s="1"/>
  <c r="H70" i="10" s="1"/>
  <c r="H69" i="10" s="1"/>
  <c r="H68" i="10" s="1"/>
  <c r="H67" i="10" s="1"/>
  <c r="H66" i="10" s="1"/>
  <c r="H65" i="10" s="1"/>
  <c r="H64" i="10" s="1"/>
  <c r="H63" i="10" s="1"/>
  <c r="H62" i="10" s="1"/>
  <c r="H61" i="10" s="1"/>
  <c r="H60" i="10" s="1"/>
  <c r="H59" i="10" s="1"/>
  <c r="H58" i="10" s="1"/>
  <c r="H57" i="10" s="1"/>
  <c r="H56" i="10" s="1"/>
  <c r="H55" i="10" s="1"/>
  <c r="H54" i="10" s="1"/>
  <c r="H53" i="10" s="1"/>
  <c r="H52" i="10" s="1"/>
  <c r="H105" i="10"/>
  <c r="CH10" i="14" l="1"/>
  <c r="CI10" i="14" s="1"/>
  <c r="CJ10" i="14" s="1"/>
  <c r="CK10" i="14" s="1"/>
  <c r="CL10" i="14" s="1"/>
  <c r="CM10" i="14" s="1"/>
  <c r="CN10" i="14" s="1"/>
  <c r="CO10" i="14" s="1"/>
  <c r="CP10" i="14" s="1"/>
  <c r="CQ10" i="14" s="1"/>
  <c r="CR10" i="14" s="1"/>
  <c r="CS10" i="14" s="1"/>
  <c r="CT10" i="14" s="1"/>
  <c r="CU10" i="14" s="1"/>
  <c r="CV10" i="14" s="1"/>
  <c r="CW10" i="14" s="1"/>
  <c r="CX10" i="14" s="1"/>
  <c r="CY10" i="14" s="1"/>
  <c r="CZ10" i="14" s="1"/>
  <c r="DA10" i="14" s="1"/>
  <c r="DB10" i="14" s="1"/>
  <c r="DC10" i="14" s="1"/>
  <c r="DD10" i="14" s="1"/>
  <c r="DE10" i="14" s="1"/>
  <c r="DF10" i="14" s="1"/>
  <c r="DG10" i="14" s="1"/>
  <c r="CG10" i="14"/>
  <c r="CF10" i="14"/>
  <c r="CE10" i="14"/>
  <c r="CD10" i="14"/>
  <c r="CC10" i="14"/>
  <c r="CB10" i="14"/>
  <c r="CA10" i="14"/>
  <c r="BZ10" i="14"/>
  <c r="BY10" i="14"/>
  <c r="BX10" i="14"/>
  <c r="BW10" i="14"/>
  <c r="BV10" i="14"/>
  <c r="BU10" i="14"/>
  <c r="BT10" i="14"/>
  <c r="BS10" i="14"/>
  <c r="BR10" i="14"/>
  <c r="BQ10" i="14"/>
  <c r="BP10" i="14"/>
  <c r="BO10" i="14"/>
  <c r="BN10" i="14"/>
  <c r="BM10" i="14"/>
  <c r="BL10" i="14"/>
  <c r="BK10" i="14"/>
  <c r="BJ10" i="14"/>
  <c r="BI10" i="14"/>
  <c r="BH10" i="14"/>
  <c r="BG10" i="14"/>
  <c r="BF10" i="14"/>
  <c r="BE10" i="14"/>
  <c r="BD10" i="14"/>
  <c r="BC10" i="14"/>
  <c r="BB10" i="14"/>
  <c r="BA10" i="14"/>
  <c r="AZ10" i="14"/>
  <c r="AY10" i="14"/>
  <c r="AX10" i="14"/>
  <c r="AW10" i="14"/>
  <c r="AV10" i="14"/>
  <c r="AU10" i="14"/>
  <c r="AT10" i="14"/>
  <c r="AS10" i="14"/>
  <c r="AR10" i="14"/>
  <c r="AQ10" i="14"/>
  <c r="AP10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AE5" i="6" l="1"/>
  <c r="AE6" i="6" s="1"/>
  <c r="S7" i="6"/>
  <c r="T7" i="6"/>
  <c r="U7" i="6"/>
  <c r="V7" i="6"/>
  <c r="S3" i="6"/>
  <c r="U3" i="6"/>
  <c r="V3" i="6"/>
  <c r="S4" i="6"/>
  <c r="T4" i="6"/>
  <c r="U4" i="6"/>
  <c r="V4" i="6"/>
  <c r="R5" i="6"/>
  <c r="S5" i="6"/>
  <c r="T5" i="6"/>
  <c r="U5" i="6"/>
  <c r="V5" i="6"/>
  <c r="R6" i="6"/>
  <c r="S6" i="6"/>
  <c r="T6" i="6"/>
  <c r="U6" i="6"/>
  <c r="V6" i="6"/>
  <c r="R8" i="6"/>
  <c r="S8" i="6"/>
  <c r="T8" i="6"/>
  <c r="U8" i="6"/>
  <c r="V8" i="6"/>
  <c r="C4" i="10"/>
  <c r="N9" i="25"/>
  <c r="J9" i="25"/>
  <c r="N8" i="25"/>
  <c r="J8" i="25"/>
  <c r="N7" i="25"/>
  <c r="J7" i="25"/>
  <c r="N6" i="25"/>
  <c r="J6" i="25"/>
  <c r="N5" i="25"/>
  <c r="J5" i="25"/>
  <c r="N4" i="25"/>
  <c r="J4" i="25"/>
  <c r="A1" i="25"/>
  <c r="A5" i="23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" i="22"/>
  <c r="C152" i="21"/>
  <c r="C151" i="21"/>
  <c r="C150" i="21"/>
  <c r="C149" i="21"/>
  <c r="C148" i="21"/>
  <c r="C147" i="21"/>
  <c r="C146" i="21"/>
  <c r="C145" i="21"/>
  <c r="C144" i="21"/>
  <c r="C143" i="21"/>
  <c r="C142" i="21"/>
  <c r="C141" i="21"/>
  <c r="C140" i="21"/>
  <c r="C139" i="21"/>
  <c r="C138" i="21"/>
  <c r="C137" i="21"/>
  <c r="C136" i="21"/>
  <c r="C135" i="21"/>
  <c r="C134" i="21"/>
  <c r="C133" i="21"/>
  <c r="C132" i="21"/>
  <c r="C131" i="21"/>
  <c r="C130" i="21"/>
  <c r="C129" i="21"/>
  <c r="C128" i="21"/>
  <c r="C127" i="21"/>
  <c r="C126" i="21"/>
  <c r="C125" i="21"/>
  <c r="C124" i="21"/>
  <c r="C123" i="21"/>
  <c r="C122" i="21"/>
  <c r="C121" i="21"/>
  <c r="C120" i="21"/>
  <c r="C119" i="21"/>
  <c r="C118" i="21"/>
  <c r="C117" i="21"/>
  <c r="C116" i="21"/>
  <c r="C115" i="21"/>
  <c r="C114" i="21"/>
  <c r="C113" i="21"/>
  <c r="C112" i="21"/>
  <c r="C111" i="21"/>
  <c r="C110" i="21"/>
  <c r="C109" i="21"/>
  <c r="C108" i="21"/>
  <c r="C107" i="21"/>
  <c r="C106" i="21"/>
  <c r="C105" i="21"/>
  <c r="C104" i="21"/>
  <c r="C103" i="21"/>
  <c r="C102" i="21"/>
  <c r="C101" i="21"/>
  <c r="C100" i="21"/>
  <c r="C99" i="21"/>
  <c r="C98" i="21"/>
  <c r="C97" i="21"/>
  <c r="C96" i="21"/>
  <c r="C95" i="21"/>
  <c r="C94" i="21"/>
  <c r="C93" i="21"/>
  <c r="C92" i="21"/>
  <c r="C91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9" i="21"/>
  <c r="C68" i="21"/>
  <c r="C67" i="21"/>
  <c r="C66" i="21"/>
  <c r="C65" i="21"/>
  <c r="C64" i="21"/>
  <c r="C63" i="21"/>
  <c r="C62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C4" i="21"/>
  <c r="C3" i="21"/>
  <c r="C2" i="21"/>
  <c r="B3" i="22" s="1"/>
  <c r="C163" i="6" l="1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 l="1"/>
  <c r="C19" i="14" l="1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CI14" i="14"/>
  <c r="CJ14" i="14" s="1"/>
  <c r="CK14" i="14" s="1"/>
  <c r="CL14" i="14" s="1"/>
  <c r="CM14" i="14" s="1"/>
  <c r="CN14" i="14" s="1"/>
  <c r="CO14" i="14" s="1"/>
  <c r="CP14" i="14" s="1"/>
  <c r="CQ14" i="14" s="1"/>
  <c r="CR14" i="14" s="1"/>
  <c r="CS14" i="14" s="1"/>
  <c r="CT14" i="14" s="1"/>
  <c r="CU14" i="14" s="1"/>
  <c r="CV14" i="14" s="1"/>
  <c r="CW14" i="14" s="1"/>
  <c r="CX14" i="14" s="1"/>
  <c r="CY14" i="14" s="1"/>
  <c r="CZ14" i="14" s="1"/>
  <c r="DA14" i="14" s="1"/>
  <c r="DB14" i="14" s="1"/>
  <c r="DC14" i="14" s="1"/>
  <c r="DD14" i="14" s="1"/>
  <c r="DE14" i="14" s="1"/>
  <c r="DF14" i="14" s="1"/>
  <c r="DG14" i="14" s="1"/>
  <c r="N78" i="20"/>
  <c r="N77" i="20"/>
  <c r="N76" i="20"/>
  <c r="N75" i="20"/>
  <c r="N74" i="20"/>
  <c r="N73" i="20"/>
  <c r="N72" i="20"/>
  <c r="N71" i="20"/>
  <c r="N70" i="20"/>
  <c r="N69" i="20"/>
  <c r="N68" i="20"/>
  <c r="N67" i="20"/>
  <c r="N66" i="20"/>
  <c r="N65" i="20"/>
  <c r="N64" i="20"/>
  <c r="N63" i="20"/>
  <c r="N62" i="20"/>
  <c r="N61" i="20"/>
  <c r="N60" i="20"/>
  <c r="N59" i="20"/>
  <c r="N58" i="20"/>
  <c r="N57" i="20"/>
  <c r="N56" i="20"/>
  <c r="N55" i="20"/>
  <c r="N54" i="20"/>
  <c r="N53" i="20"/>
  <c r="N52" i="20"/>
  <c r="N51" i="20"/>
  <c r="N50" i="20"/>
  <c r="N49" i="20"/>
  <c r="N48" i="20"/>
  <c r="N47" i="20"/>
  <c r="N46" i="20"/>
  <c r="N45" i="20"/>
  <c r="N44" i="20"/>
  <c r="N43" i="20"/>
  <c r="N42" i="20"/>
  <c r="N41" i="20"/>
  <c r="N40" i="20"/>
  <c r="N39" i="20"/>
  <c r="N38" i="20"/>
  <c r="N37" i="20"/>
  <c r="N36" i="20"/>
  <c r="N35" i="20"/>
  <c r="N34" i="20"/>
  <c r="N33" i="20"/>
  <c r="N32" i="20"/>
  <c r="N31" i="20"/>
  <c r="N30" i="20"/>
  <c r="N29" i="20"/>
  <c r="N28" i="20"/>
  <c r="N27" i="20"/>
  <c r="N26" i="20"/>
  <c r="N25" i="20"/>
  <c r="N24" i="20"/>
  <c r="N23" i="20"/>
  <c r="N22" i="20"/>
  <c r="N21" i="20"/>
  <c r="N20" i="20"/>
  <c r="N19" i="20"/>
  <c r="N18" i="20"/>
  <c r="N17" i="20"/>
  <c r="N16" i="20"/>
  <c r="N15" i="20"/>
  <c r="N14" i="20"/>
  <c r="N13" i="20"/>
  <c r="N12" i="20"/>
  <c r="N11" i="20"/>
  <c r="N10" i="20"/>
  <c r="N9" i="20"/>
  <c r="N8" i="20"/>
  <c r="N7" i="20"/>
  <c r="N6" i="20"/>
  <c r="N5" i="20"/>
  <c r="N4" i="20"/>
  <c r="N3" i="20"/>
  <c r="N2" i="20"/>
  <c r="CH8" i="14"/>
  <c r="CH11" i="14" s="1"/>
  <c r="CH15" i="14" s="1"/>
  <c r="CG8" i="14"/>
  <c r="CG11" i="14" s="1"/>
  <c r="CG15" i="14" s="1"/>
  <c r="CF8" i="14"/>
  <c r="CF11" i="14" s="1"/>
  <c r="CF15" i="14" s="1"/>
  <c r="CE8" i="14"/>
  <c r="CE11" i="14" s="1"/>
  <c r="CE15" i="14" s="1"/>
  <c r="CD8" i="14"/>
  <c r="CD11" i="14" s="1"/>
  <c r="CD15" i="14" s="1"/>
  <c r="CC8" i="14"/>
  <c r="CC11" i="14" s="1"/>
  <c r="CC15" i="14" s="1"/>
  <c r="CB8" i="14"/>
  <c r="CB11" i="14" s="1"/>
  <c r="CB15" i="14" s="1"/>
  <c r="CA8" i="14"/>
  <c r="CA11" i="14" s="1"/>
  <c r="CA15" i="14" s="1"/>
  <c r="BZ8" i="14"/>
  <c r="BZ11" i="14" s="1"/>
  <c r="BZ15" i="14" s="1"/>
  <c r="BY8" i="14"/>
  <c r="BY11" i="14" s="1"/>
  <c r="BY15" i="14" s="1"/>
  <c r="BX8" i="14"/>
  <c r="BX11" i="14" s="1"/>
  <c r="BX15" i="14" s="1"/>
  <c r="BW8" i="14"/>
  <c r="BW11" i="14" s="1"/>
  <c r="BW15" i="14" s="1"/>
  <c r="BV8" i="14"/>
  <c r="BV11" i="14" s="1"/>
  <c r="BV15" i="14" s="1"/>
  <c r="BU8" i="14"/>
  <c r="BU11" i="14" s="1"/>
  <c r="BU15" i="14" s="1"/>
  <c r="BT8" i="14"/>
  <c r="BT11" i="14" s="1"/>
  <c r="BT15" i="14" s="1"/>
  <c r="BS8" i="14"/>
  <c r="BS11" i="14" s="1"/>
  <c r="BS15" i="14" s="1"/>
  <c r="BR8" i="14"/>
  <c r="BR11" i="14" s="1"/>
  <c r="BR15" i="14" s="1"/>
  <c r="BQ8" i="14"/>
  <c r="BQ11" i="14" s="1"/>
  <c r="BQ15" i="14" s="1"/>
  <c r="BP8" i="14"/>
  <c r="BP11" i="14" s="1"/>
  <c r="BP15" i="14" s="1"/>
  <c r="BO8" i="14"/>
  <c r="BO11" i="14" s="1"/>
  <c r="BO15" i="14" s="1"/>
  <c r="BN8" i="14"/>
  <c r="BN11" i="14" s="1"/>
  <c r="BN15" i="14" s="1"/>
  <c r="BM8" i="14"/>
  <c r="BM11" i="14" s="1"/>
  <c r="BM15" i="14" s="1"/>
  <c r="BL8" i="14"/>
  <c r="BL11" i="14" s="1"/>
  <c r="BL15" i="14" s="1"/>
  <c r="BK8" i="14"/>
  <c r="BK11" i="14" s="1"/>
  <c r="BK15" i="14" s="1"/>
  <c r="BJ8" i="14"/>
  <c r="BJ11" i="14" s="1"/>
  <c r="BJ15" i="14" s="1"/>
  <c r="BI8" i="14"/>
  <c r="BI11" i="14" s="1"/>
  <c r="BI15" i="14" s="1"/>
  <c r="BH8" i="14"/>
  <c r="BH11" i="14" s="1"/>
  <c r="BH15" i="14" s="1"/>
  <c r="BG8" i="14"/>
  <c r="BG11" i="14" s="1"/>
  <c r="BG15" i="14" s="1"/>
  <c r="BF8" i="14"/>
  <c r="BF11" i="14" s="1"/>
  <c r="BF15" i="14" s="1"/>
  <c r="BE8" i="14"/>
  <c r="BE11" i="14" s="1"/>
  <c r="BE15" i="14" s="1"/>
  <c r="BD8" i="14"/>
  <c r="BD11" i="14" s="1"/>
  <c r="BD15" i="14" s="1"/>
  <c r="BC8" i="14"/>
  <c r="BC11" i="14" s="1"/>
  <c r="BC15" i="14" s="1"/>
  <c r="BB8" i="14"/>
  <c r="BB11" i="14" s="1"/>
  <c r="BB15" i="14" s="1"/>
  <c r="BA8" i="14"/>
  <c r="BA11" i="14" s="1"/>
  <c r="BA15" i="14" s="1"/>
  <c r="AZ8" i="14"/>
  <c r="AZ11" i="14" s="1"/>
  <c r="AZ15" i="14" s="1"/>
  <c r="AY8" i="14"/>
  <c r="AY11" i="14" s="1"/>
  <c r="AY15" i="14" s="1"/>
  <c r="AX8" i="14"/>
  <c r="AX11" i="14" s="1"/>
  <c r="AX15" i="14" s="1"/>
  <c r="AW8" i="14"/>
  <c r="AW11" i="14" s="1"/>
  <c r="AW15" i="14" s="1"/>
  <c r="AV8" i="14"/>
  <c r="AV11" i="14" s="1"/>
  <c r="AV15" i="14" s="1"/>
  <c r="AU8" i="14"/>
  <c r="AU11" i="14" s="1"/>
  <c r="AU15" i="14" s="1"/>
  <c r="AT8" i="14"/>
  <c r="AT11" i="14" s="1"/>
  <c r="AT15" i="14" s="1"/>
  <c r="AS8" i="14"/>
  <c r="AS11" i="14" s="1"/>
  <c r="AS15" i="14" s="1"/>
  <c r="AR8" i="14"/>
  <c r="AR11" i="14" s="1"/>
  <c r="AR15" i="14" s="1"/>
  <c r="AQ8" i="14"/>
  <c r="AQ11" i="14" s="1"/>
  <c r="AQ15" i="14" s="1"/>
  <c r="AP8" i="14"/>
  <c r="AP11" i="14" s="1"/>
  <c r="AP15" i="14" s="1"/>
  <c r="AO8" i="14"/>
  <c r="AO11" i="14" s="1"/>
  <c r="AO15" i="14" s="1"/>
  <c r="AN8" i="14"/>
  <c r="AN11" i="14" s="1"/>
  <c r="AN15" i="14" s="1"/>
  <c r="AM8" i="14"/>
  <c r="AM11" i="14" s="1"/>
  <c r="AM15" i="14" s="1"/>
  <c r="AL8" i="14"/>
  <c r="AL11" i="14" s="1"/>
  <c r="AL15" i="14" s="1"/>
  <c r="AK8" i="14"/>
  <c r="AK11" i="14" s="1"/>
  <c r="AK15" i="14" s="1"/>
  <c r="AJ8" i="14"/>
  <c r="AJ11" i="14" s="1"/>
  <c r="AJ15" i="14" s="1"/>
  <c r="AI8" i="14"/>
  <c r="AI11" i="14" s="1"/>
  <c r="AI15" i="14" s="1"/>
  <c r="AH8" i="14"/>
  <c r="AH11" i="14" s="1"/>
  <c r="AH15" i="14" s="1"/>
  <c r="AG8" i="14"/>
  <c r="AG11" i="14" s="1"/>
  <c r="AG15" i="14" s="1"/>
  <c r="AF8" i="14"/>
  <c r="AF11" i="14" s="1"/>
  <c r="AF15" i="14" s="1"/>
  <c r="AE8" i="14"/>
  <c r="AE11" i="14" s="1"/>
  <c r="AE15" i="14" s="1"/>
  <c r="AD8" i="14"/>
  <c r="AD11" i="14" s="1"/>
  <c r="AD15" i="14" s="1"/>
  <c r="AC8" i="14"/>
  <c r="AC11" i="14" s="1"/>
  <c r="AC15" i="14" s="1"/>
  <c r="AB8" i="14"/>
  <c r="AB11" i="14" s="1"/>
  <c r="AB15" i="14" s="1"/>
  <c r="AA8" i="14"/>
  <c r="AA11" i="14" s="1"/>
  <c r="AA15" i="14" s="1"/>
  <c r="Z8" i="14"/>
  <c r="Z11" i="14" s="1"/>
  <c r="Z15" i="14" s="1"/>
  <c r="Y8" i="14"/>
  <c r="Y11" i="14" s="1"/>
  <c r="Y15" i="14" s="1"/>
  <c r="X8" i="14"/>
  <c r="X11" i="14" s="1"/>
  <c r="X15" i="14" s="1"/>
  <c r="W8" i="14"/>
  <c r="W11" i="14" s="1"/>
  <c r="W15" i="14" s="1"/>
  <c r="V8" i="14"/>
  <c r="V11" i="14" s="1"/>
  <c r="V15" i="14" s="1"/>
  <c r="U8" i="14"/>
  <c r="U11" i="14" s="1"/>
  <c r="U15" i="14" s="1"/>
  <c r="T8" i="14"/>
  <c r="S8" i="14"/>
  <c r="R8" i="14"/>
  <c r="Q8" i="14"/>
  <c r="P8" i="14"/>
  <c r="O8" i="14"/>
  <c r="N8" i="14"/>
  <c r="M8" i="14"/>
  <c r="L8" i="14"/>
  <c r="L11" i="14" s="1"/>
  <c r="K8" i="14"/>
  <c r="J8" i="14"/>
  <c r="I8" i="14"/>
  <c r="H8" i="14"/>
  <c r="G8" i="14"/>
  <c r="F8" i="14"/>
  <c r="G15" i="14" l="1"/>
  <c r="G11" i="14"/>
  <c r="J15" i="14"/>
  <c r="I153" i="5" s="1"/>
  <c r="I162" i="5" s="1"/>
  <c r="J11" i="14"/>
  <c r="N15" i="14"/>
  <c r="N11" i="14"/>
  <c r="H15" i="14"/>
  <c r="H11" i="14"/>
  <c r="P15" i="14"/>
  <c r="P11" i="14"/>
  <c r="T15" i="14"/>
  <c r="T11" i="14"/>
  <c r="L15" i="14"/>
  <c r="F15" i="14"/>
  <c r="F11" i="14"/>
  <c r="R15" i="14"/>
  <c r="R11" i="14"/>
  <c r="K15" i="14"/>
  <c r="K11" i="14"/>
  <c r="O15" i="14"/>
  <c r="N153" i="5" s="1"/>
  <c r="N162" i="5" s="1"/>
  <c r="O11" i="14"/>
  <c r="S15" i="14"/>
  <c r="S11" i="14"/>
  <c r="I15" i="14"/>
  <c r="I11" i="14"/>
  <c r="M15" i="14"/>
  <c r="M11" i="14"/>
  <c r="Q15" i="14"/>
  <c r="Q11" i="14"/>
  <c r="CI8" i="14"/>
  <c r="B14" i="8"/>
  <c r="A1" i="11"/>
  <c r="AC2" i="18"/>
  <c r="AB2" i="18"/>
  <c r="AA2" i="18"/>
  <c r="Z2" i="18"/>
  <c r="Y2" i="18"/>
  <c r="X2" i="18"/>
  <c r="W2" i="18"/>
  <c r="V2" i="18"/>
  <c r="U2" i="18"/>
  <c r="T2" i="18"/>
  <c r="S2" i="18"/>
  <c r="R2" i="18"/>
  <c r="Q2" i="18"/>
  <c r="P2" i="18"/>
  <c r="O2" i="18"/>
  <c r="N2" i="18"/>
  <c r="M2" i="18"/>
  <c r="L2" i="18"/>
  <c r="K2" i="18"/>
  <c r="J2" i="18"/>
  <c r="I2" i="18"/>
  <c r="H2" i="18"/>
  <c r="G2" i="18"/>
  <c r="F2" i="18"/>
  <c r="E2" i="18"/>
  <c r="D2" i="18"/>
  <c r="C2" i="18"/>
  <c r="A1" i="18"/>
  <c r="BI182" i="19"/>
  <c r="BI181" i="19"/>
  <c r="BI180" i="19"/>
  <c r="BI179" i="19"/>
  <c r="BI178" i="19"/>
  <c r="BI177" i="19"/>
  <c r="BI176" i="19"/>
  <c r="BI175" i="19"/>
  <c r="BI174" i="19"/>
  <c r="BI173" i="19"/>
  <c r="BI172" i="19"/>
  <c r="BI171" i="19"/>
  <c r="BI170" i="19"/>
  <c r="BI169" i="19"/>
  <c r="BI168" i="19"/>
  <c r="BI167" i="19"/>
  <c r="BI166" i="19"/>
  <c r="BI165" i="19"/>
  <c r="BI164" i="19"/>
  <c r="BI163" i="19"/>
  <c r="BI162" i="19"/>
  <c r="BG154" i="19"/>
  <c r="BF154" i="19"/>
  <c r="BE154" i="19"/>
  <c r="BD154" i="19"/>
  <c r="BC154" i="19"/>
  <c r="BB154" i="19"/>
  <c r="BA154" i="19"/>
  <c r="AZ154" i="19"/>
  <c r="AY154" i="19"/>
  <c r="AX154" i="19"/>
  <c r="AW154" i="19"/>
  <c r="AV154" i="19"/>
  <c r="AU154" i="19"/>
  <c r="AT154" i="19"/>
  <c r="AS154" i="19"/>
  <c r="AR154" i="19"/>
  <c r="AQ154" i="19"/>
  <c r="AP154" i="19"/>
  <c r="AO154" i="19"/>
  <c r="AN154" i="19"/>
  <c r="AM154" i="19"/>
  <c r="AL154" i="19"/>
  <c r="AK154" i="19"/>
  <c r="AJ154" i="19"/>
  <c r="BI154" i="19" s="1"/>
  <c r="AI154" i="19"/>
  <c r="AH154" i="19"/>
  <c r="AG154" i="19"/>
  <c r="BI153" i="19"/>
  <c r="N16" i="19"/>
  <c r="H16" i="19"/>
  <c r="G16" i="19"/>
  <c r="F16" i="19"/>
  <c r="M16" i="19" s="1"/>
  <c r="E16" i="19"/>
  <c r="L16" i="19" s="1"/>
  <c r="D16" i="19"/>
  <c r="K16" i="19" s="1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AD7" i="19" s="1"/>
  <c r="D7" i="19"/>
  <c r="C7" i="19"/>
  <c r="B7" i="19"/>
  <c r="AB2" i="19"/>
  <c r="AA2" i="19"/>
  <c r="Z2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K2" i="19"/>
  <c r="J2" i="19"/>
  <c r="I2" i="19"/>
  <c r="H2" i="19"/>
  <c r="G2" i="19"/>
  <c r="F2" i="19"/>
  <c r="E2" i="19"/>
  <c r="D2" i="19"/>
  <c r="C2" i="19"/>
  <c r="B2" i="19"/>
  <c r="AC2" i="9"/>
  <c r="AB2" i="9"/>
  <c r="AA2" i="9"/>
  <c r="Z2" i="9"/>
  <c r="Y2" i="9"/>
  <c r="X2" i="9"/>
  <c r="W2" i="9"/>
  <c r="V2" i="9"/>
  <c r="U2" i="9"/>
  <c r="T2" i="9"/>
  <c r="S2" i="9"/>
  <c r="R2" i="9"/>
  <c r="Q2" i="9"/>
  <c r="P2" i="9"/>
  <c r="O2" i="9"/>
  <c r="N2" i="9"/>
  <c r="M2" i="9"/>
  <c r="L2" i="9"/>
  <c r="K2" i="9"/>
  <c r="J2" i="9"/>
  <c r="I2" i="9"/>
  <c r="H2" i="9"/>
  <c r="G2" i="9"/>
  <c r="F2" i="9"/>
  <c r="E2" i="9"/>
  <c r="D2" i="9"/>
  <c r="C2" i="9"/>
  <c r="A1" i="9"/>
  <c r="BI182" i="8"/>
  <c r="BI181" i="8"/>
  <c r="BI180" i="8"/>
  <c r="BI179" i="8"/>
  <c r="BI178" i="8"/>
  <c r="BI177" i="8"/>
  <c r="BI176" i="8"/>
  <c r="BI175" i="8"/>
  <c r="BI174" i="8"/>
  <c r="BI173" i="8"/>
  <c r="BI172" i="8"/>
  <c r="BI171" i="8"/>
  <c r="BI170" i="8"/>
  <c r="BI169" i="8"/>
  <c r="BI168" i="8"/>
  <c r="BI167" i="8"/>
  <c r="BI166" i="8"/>
  <c r="BI165" i="8"/>
  <c r="BI164" i="8"/>
  <c r="BI163" i="8"/>
  <c r="BI162" i="8"/>
  <c r="BI161" i="8"/>
  <c r="BI160" i="8"/>
  <c r="BI159" i="8"/>
  <c r="BI158" i="8"/>
  <c r="BI157" i="8"/>
  <c r="BI156" i="8"/>
  <c r="BI155" i="8"/>
  <c r="BI154" i="8"/>
  <c r="BI153" i="8"/>
  <c r="N16" i="8"/>
  <c r="H16" i="8"/>
  <c r="E16" i="8"/>
  <c r="L16" i="8" s="1"/>
  <c r="D16" i="8"/>
  <c r="K16" i="8" s="1"/>
  <c r="AA14" i="8"/>
  <c r="V14" i="8"/>
  <c r="S14" i="8"/>
  <c r="N14" i="8"/>
  <c r="K14" i="8"/>
  <c r="F14" i="8"/>
  <c r="C14" i="8"/>
  <c r="AD13" i="8"/>
  <c r="A13" i="8"/>
  <c r="W14" i="8" s="1"/>
  <c r="AD12" i="8"/>
  <c r="A12" i="8"/>
  <c r="AD11" i="8"/>
  <c r="A11" i="8"/>
  <c r="AD10" i="8"/>
  <c r="A10" i="8"/>
  <c r="Y9" i="8" s="1"/>
  <c r="AB9" i="8"/>
  <c r="X9" i="8"/>
  <c r="U9" i="8"/>
  <c r="T9" i="8"/>
  <c r="P9" i="8"/>
  <c r="M9" i="8"/>
  <c r="L9" i="8"/>
  <c r="H9" i="8"/>
  <c r="E9" i="8"/>
  <c r="D9" i="8"/>
  <c r="AB7" i="8"/>
  <c r="Y7" i="8"/>
  <c r="X7" i="8"/>
  <c r="U7" i="8"/>
  <c r="T7" i="8"/>
  <c r="Q7" i="8"/>
  <c r="P7" i="8"/>
  <c r="M7" i="8"/>
  <c r="L7" i="8"/>
  <c r="I7" i="8"/>
  <c r="H7" i="8"/>
  <c r="E7" i="8"/>
  <c r="D7" i="8"/>
  <c r="A6" i="8"/>
  <c r="G16" i="8" s="1"/>
  <c r="A5" i="8"/>
  <c r="F16" i="8" s="1"/>
  <c r="M16" i="8" s="1"/>
  <c r="A4" i="8"/>
  <c r="A3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C2" i="8"/>
  <c r="B2" i="8"/>
  <c r="AB7" i="7"/>
  <c r="Z7" i="7"/>
  <c r="Y7" i="7"/>
  <c r="X7" i="7"/>
  <c r="V7" i="7"/>
  <c r="U7" i="7"/>
  <c r="T7" i="7"/>
  <c r="R7" i="7"/>
  <c r="Q7" i="7"/>
  <c r="P7" i="7"/>
  <c r="N7" i="7"/>
  <c r="M7" i="7"/>
  <c r="L7" i="7"/>
  <c r="J7" i="7"/>
  <c r="I7" i="7"/>
  <c r="H7" i="7"/>
  <c r="F7" i="7"/>
  <c r="E7" i="7"/>
  <c r="D7" i="7"/>
  <c r="B7" i="7"/>
  <c r="A6" i="7"/>
  <c r="AA7" i="7" s="1"/>
  <c r="A5" i="7"/>
  <c r="A4" i="7"/>
  <c r="A3" i="7"/>
  <c r="AA2" i="7"/>
  <c r="S2" i="7"/>
  <c r="K2" i="7"/>
  <c r="C2" i="7"/>
  <c r="AF65" i="6"/>
  <c r="A13" i="6"/>
  <c r="A17" i="7" s="1"/>
  <c r="AD2" i="7" s="1"/>
  <c r="AE9" i="6"/>
  <c r="K8" i="6"/>
  <c r="J8" i="6"/>
  <c r="I8" i="6"/>
  <c r="H8" i="6"/>
  <c r="K7" i="6"/>
  <c r="J7" i="6"/>
  <c r="I7" i="6"/>
  <c r="H7" i="6"/>
  <c r="K6" i="6"/>
  <c r="J6" i="6"/>
  <c r="I6" i="6"/>
  <c r="H6" i="6"/>
  <c r="K5" i="6"/>
  <c r="J5" i="6"/>
  <c r="I5" i="6"/>
  <c r="H5" i="6"/>
  <c r="CD153" i="5"/>
  <c r="CD162" i="5" s="1"/>
  <c r="BV153" i="5"/>
  <c r="BV162" i="5" s="1"/>
  <c r="BN153" i="5"/>
  <c r="BN162" i="5" s="1"/>
  <c r="BF153" i="5"/>
  <c r="BF162" i="5" s="1"/>
  <c r="AX153" i="5"/>
  <c r="AX162" i="5" s="1"/>
  <c r="AP153" i="5"/>
  <c r="AP162" i="5" s="1"/>
  <c r="AH153" i="5"/>
  <c r="AH162" i="5" s="1"/>
  <c r="Z153" i="5"/>
  <c r="Z162" i="5" s="1"/>
  <c r="R153" i="5"/>
  <c r="R162" i="5" s="1"/>
  <c r="J153" i="5"/>
  <c r="J162" i="5" s="1"/>
  <c r="CD152" i="5"/>
  <c r="BV152" i="5"/>
  <c r="BN152" i="5"/>
  <c r="BF152" i="5"/>
  <c r="AX152" i="5"/>
  <c r="AP152" i="5"/>
  <c r="AH152" i="5"/>
  <c r="Z152" i="5"/>
  <c r="R152" i="5"/>
  <c r="J152" i="5"/>
  <c r="CD151" i="5"/>
  <c r="BV151" i="5"/>
  <c r="BN151" i="5"/>
  <c r="BF151" i="5"/>
  <c r="AX151" i="5"/>
  <c r="AP151" i="5"/>
  <c r="AH151" i="5"/>
  <c r="Z151" i="5"/>
  <c r="R151" i="5"/>
  <c r="J151" i="5"/>
  <c r="CD150" i="5"/>
  <c r="BV150" i="5"/>
  <c r="BN150" i="5"/>
  <c r="BF150" i="5"/>
  <c r="AX150" i="5"/>
  <c r="AP150" i="5"/>
  <c r="AH150" i="5"/>
  <c r="Z150" i="5"/>
  <c r="R150" i="5"/>
  <c r="J150" i="5"/>
  <c r="CD149" i="5"/>
  <c r="BV149" i="5"/>
  <c r="BN149" i="5"/>
  <c r="BF149" i="5"/>
  <c r="AX149" i="5"/>
  <c r="AP149" i="5"/>
  <c r="AH149" i="5"/>
  <c r="Z149" i="5"/>
  <c r="R149" i="5"/>
  <c r="J149" i="5"/>
  <c r="CD148" i="5"/>
  <c r="BV148" i="5"/>
  <c r="BN148" i="5"/>
  <c r="BF148" i="5"/>
  <c r="AX148" i="5"/>
  <c r="AP148" i="5"/>
  <c r="AH148" i="5"/>
  <c r="Z148" i="5"/>
  <c r="R148" i="5"/>
  <c r="J148" i="5"/>
  <c r="CD147" i="5"/>
  <c r="BV147" i="5"/>
  <c r="BN147" i="5"/>
  <c r="BF147" i="5"/>
  <c r="AX147" i="5"/>
  <c r="AP147" i="5"/>
  <c r="AH147" i="5"/>
  <c r="Z147" i="5"/>
  <c r="R147" i="5"/>
  <c r="J147" i="5"/>
  <c r="CD146" i="5"/>
  <c r="BV146" i="5"/>
  <c r="BN146" i="5"/>
  <c r="BF146" i="5"/>
  <c r="AX146" i="5"/>
  <c r="AP146" i="5"/>
  <c r="AH146" i="5"/>
  <c r="Z146" i="5"/>
  <c r="R146" i="5"/>
  <c r="J146" i="5"/>
  <c r="CD145" i="5"/>
  <c r="BV145" i="5"/>
  <c r="BN145" i="5"/>
  <c r="BF145" i="5"/>
  <c r="AX145" i="5"/>
  <c r="AP145" i="5"/>
  <c r="AH145" i="5"/>
  <c r="Z145" i="5"/>
  <c r="R145" i="5"/>
  <c r="J145" i="5"/>
  <c r="CD144" i="5"/>
  <c r="BV144" i="5"/>
  <c r="BN144" i="5"/>
  <c r="BF144" i="5"/>
  <c r="AX144" i="5"/>
  <c r="AP144" i="5"/>
  <c r="AH144" i="5"/>
  <c r="Z144" i="5"/>
  <c r="R144" i="5"/>
  <c r="J144" i="5"/>
  <c r="CD143" i="5"/>
  <c r="BV143" i="5"/>
  <c r="BN143" i="5"/>
  <c r="BF143" i="5"/>
  <c r="AX143" i="5"/>
  <c r="AP143" i="5"/>
  <c r="AH143" i="5"/>
  <c r="Z143" i="5"/>
  <c r="R143" i="5"/>
  <c r="J143" i="5"/>
  <c r="CD142" i="5"/>
  <c r="BV142" i="5"/>
  <c r="BN142" i="5"/>
  <c r="BF142" i="5"/>
  <c r="AX142" i="5"/>
  <c r="AP142" i="5"/>
  <c r="AH142" i="5"/>
  <c r="Z142" i="5"/>
  <c r="R142" i="5"/>
  <c r="J142" i="5"/>
  <c r="CD141" i="5"/>
  <c r="BV141" i="5"/>
  <c r="BN141" i="5"/>
  <c r="BF141" i="5"/>
  <c r="AX141" i="5"/>
  <c r="AP141" i="5"/>
  <c r="AH141" i="5"/>
  <c r="Z141" i="5"/>
  <c r="R141" i="5"/>
  <c r="J141" i="5"/>
  <c r="CD140" i="5"/>
  <c r="BV140" i="5"/>
  <c r="BN140" i="5"/>
  <c r="BF140" i="5"/>
  <c r="AX140" i="5"/>
  <c r="AP140" i="5"/>
  <c r="AH140" i="5"/>
  <c r="Z140" i="5"/>
  <c r="R140" i="5"/>
  <c r="J140" i="5"/>
  <c r="CD139" i="5"/>
  <c r="BV139" i="5"/>
  <c r="BN139" i="5"/>
  <c r="BF139" i="5"/>
  <c r="AX139" i="5"/>
  <c r="AP139" i="5"/>
  <c r="AH139" i="5"/>
  <c r="Z139" i="5"/>
  <c r="R139" i="5"/>
  <c r="J139" i="5"/>
  <c r="CD138" i="5"/>
  <c r="BV138" i="5"/>
  <c r="BN138" i="5"/>
  <c r="BF138" i="5"/>
  <c r="AX138" i="5"/>
  <c r="AP138" i="5"/>
  <c r="AH138" i="5"/>
  <c r="Z138" i="5"/>
  <c r="R138" i="5"/>
  <c r="J138" i="5"/>
  <c r="CD137" i="5"/>
  <c r="BV137" i="5"/>
  <c r="BN137" i="5"/>
  <c r="BF137" i="5"/>
  <c r="AX137" i="5"/>
  <c r="AP137" i="5"/>
  <c r="AH137" i="5"/>
  <c r="Z137" i="5"/>
  <c r="R137" i="5"/>
  <c r="J137" i="5"/>
  <c r="CD136" i="5"/>
  <c r="BV136" i="5"/>
  <c r="BN136" i="5"/>
  <c r="BF136" i="5"/>
  <c r="AX136" i="5"/>
  <c r="AP136" i="5"/>
  <c r="AH136" i="5"/>
  <c r="Z136" i="5"/>
  <c r="R136" i="5"/>
  <c r="J136" i="5"/>
  <c r="CD135" i="5"/>
  <c r="BV135" i="5"/>
  <c r="BN135" i="5"/>
  <c r="BF135" i="5"/>
  <c r="AX135" i="5"/>
  <c r="AP135" i="5"/>
  <c r="AH135" i="5"/>
  <c r="Z135" i="5"/>
  <c r="R135" i="5"/>
  <c r="J135" i="5"/>
  <c r="CD134" i="5"/>
  <c r="BV134" i="5"/>
  <c r="BN134" i="5"/>
  <c r="BF134" i="5"/>
  <c r="AX134" i="5"/>
  <c r="AP134" i="5"/>
  <c r="AH134" i="5"/>
  <c r="Z134" i="5"/>
  <c r="R134" i="5"/>
  <c r="J134" i="5"/>
  <c r="CD133" i="5"/>
  <c r="BV133" i="5"/>
  <c r="BN133" i="5"/>
  <c r="BF133" i="5"/>
  <c r="AX133" i="5"/>
  <c r="AP133" i="5"/>
  <c r="AH133" i="5"/>
  <c r="Z133" i="5"/>
  <c r="R133" i="5"/>
  <c r="J133" i="5"/>
  <c r="CD132" i="5"/>
  <c r="BV132" i="5"/>
  <c r="BN132" i="5"/>
  <c r="BF132" i="5"/>
  <c r="AX132" i="5"/>
  <c r="AP132" i="5"/>
  <c r="AH132" i="5"/>
  <c r="Z132" i="5"/>
  <c r="R132" i="5"/>
  <c r="J132" i="5"/>
  <c r="CD131" i="5"/>
  <c r="BV131" i="5"/>
  <c r="BN131" i="5"/>
  <c r="BF131" i="5"/>
  <c r="AX131" i="5"/>
  <c r="AP131" i="5"/>
  <c r="AH131" i="5"/>
  <c r="Z131" i="5"/>
  <c r="R131" i="5"/>
  <c r="J131" i="5"/>
  <c r="CD130" i="5"/>
  <c r="BV130" i="5"/>
  <c r="BN130" i="5"/>
  <c r="BF130" i="5"/>
  <c r="AX130" i="5"/>
  <c r="AP130" i="5"/>
  <c r="AH130" i="5"/>
  <c r="Z130" i="5"/>
  <c r="R130" i="5"/>
  <c r="J130" i="5"/>
  <c r="CD129" i="5"/>
  <c r="BV129" i="5"/>
  <c r="BN129" i="5"/>
  <c r="BF129" i="5"/>
  <c r="AX129" i="5"/>
  <c r="AP129" i="5"/>
  <c r="AH129" i="5"/>
  <c r="Z129" i="5"/>
  <c r="R129" i="5"/>
  <c r="J129" i="5"/>
  <c r="CD128" i="5"/>
  <c r="CD161" i="5" s="1"/>
  <c r="BV128" i="5"/>
  <c r="BV161" i="5" s="1"/>
  <c r="BN128" i="5"/>
  <c r="BN161" i="5" s="1"/>
  <c r="BF128" i="5"/>
  <c r="BF161" i="5" s="1"/>
  <c r="AX128" i="5"/>
  <c r="AX161" i="5" s="1"/>
  <c r="AP128" i="5"/>
  <c r="AP161" i="5" s="1"/>
  <c r="AH128" i="5"/>
  <c r="AH161" i="5" s="1"/>
  <c r="Z128" i="5"/>
  <c r="Z161" i="5" s="1"/>
  <c r="R128" i="5"/>
  <c r="R161" i="5" s="1"/>
  <c r="J128" i="5"/>
  <c r="J161" i="5" s="1"/>
  <c r="CD127" i="5"/>
  <c r="BV127" i="5"/>
  <c r="BN127" i="5"/>
  <c r="BF127" i="5"/>
  <c r="AX127" i="5"/>
  <c r="AP127" i="5"/>
  <c r="AH127" i="5"/>
  <c r="Z127" i="5"/>
  <c r="R127" i="5"/>
  <c r="J127" i="5"/>
  <c r="CD126" i="5"/>
  <c r="BV126" i="5"/>
  <c r="BN126" i="5"/>
  <c r="BF126" i="5"/>
  <c r="AX126" i="5"/>
  <c r="AP126" i="5"/>
  <c r="AH126" i="5"/>
  <c r="Z126" i="5"/>
  <c r="R126" i="5"/>
  <c r="J126" i="5"/>
  <c r="CD125" i="5"/>
  <c r="BV125" i="5"/>
  <c r="BN125" i="5"/>
  <c r="BF125" i="5"/>
  <c r="AX125" i="5"/>
  <c r="AP125" i="5"/>
  <c r="AH125" i="5"/>
  <c r="Z125" i="5"/>
  <c r="R125" i="5"/>
  <c r="J125" i="5"/>
  <c r="CD124" i="5"/>
  <c r="BV124" i="5"/>
  <c r="BN124" i="5"/>
  <c r="BF124" i="5"/>
  <c r="AX124" i="5"/>
  <c r="AP124" i="5"/>
  <c r="AH124" i="5"/>
  <c r="Z124" i="5"/>
  <c r="R124" i="5"/>
  <c r="J124" i="5"/>
  <c r="CD123" i="5"/>
  <c r="BV123" i="5"/>
  <c r="BN123" i="5"/>
  <c r="BF123" i="5"/>
  <c r="AX123" i="5"/>
  <c r="AP123" i="5"/>
  <c r="AH123" i="5"/>
  <c r="Z123" i="5"/>
  <c r="R123" i="5"/>
  <c r="J123" i="5"/>
  <c r="CD122" i="5"/>
  <c r="BV122" i="5"/>
  <c r="BN122" i="5"/>
  <c r="BF122" i="5"/>
  <c r="AX122" i="5"/>
  <c r="AP122" i="5"/>
  <c r="AH122" i="5"/>
  <c r="Z122" i="5"/>
  <c r="R122" i="5"/>
  <c r="J122" i="5"/>
  <c r="CD121" i="5"/>
  <c r="BV121" i="5"/>
  <c r="BN121" i="5"/>
  <c r="BF121" i="5"/>
  <c r="AX121" i="5"/>
  <c r="AP121" i="5"/>
  <c r="AH121" i="5"/>
  <c r="Z121" i="5"/>
  <c r="R121" i="5"/>
  <c r="J121" i="5"/>
  <c r="CD120" i="5"/>
  <c r="BV120" i="5"/>
  <c r="BN120" i="5"/>
  <c r="BF120" i="5"/>
  <c r="AX120" i="5"/>
  <c r="AP120" i="5"/>
  <c r="AH120" i="5"/>
  <c r="Z120" i="5"/>
  <c r="R120" i="5"/>
  <c r="J120" i="5"/>
  <c r="CD119" i="5"/>
  <c r="BV119" i="5"/>
  <c r="BN119" i="5"/>
  <c r="BF119" i="5"/>
  <c r="AX119" i="5"/>
  <c r="AP119" i="5"/>
  <c r="AH119" i="5"/>
  <c r="Z119" i="5"/>
  <c r="R119" i="5"/>
  <c r="J119" i="5"/>
  <c r="CD118" i="5"/>
  <c r="BV118" i="5"/>
  <c r="BN118" i="5"/>
  <c r="BF118" i="5"/>
  <c r="AX118" i="5"/>
  <c r="AP118" i="5"/>
  <c r="AH118" i="5"/>
  <c r="Z118" i="5"/>
  <c r="R118" i="5"/>
  <c r="J118" i="5"/>
  <c r="CD117" i="5"/>
  <c r="BV117" i="5"/>
  <c r="BN117" i="5"/>
  <c r="BF117" i="5"/>
  <c r="AX117" i="5"/>
  <c r="AP117" i="5"/>
  <c r="AH117" i="5"/>
  <c r="Z117" i="5"/>
  <c r="R117" i="5"/>
  <c r="J117" i="5"/>
  <c r="CD116" i="5"/>
  <c r="BV116" i="5"/>
  <c r="BN116" i="5"/>
  <c r="BF116" i="5"/>
  <c r="AX116" i="5"/>
  <c r="AP116" i="5"/>
  <c r="AH116" i="5"/>
  <c r="Z116" i="5"/>
  <c r="R116" i="5"/>
  <c r="J116" i="5"/>
  <c r="CD115" i="5"/>
  <c r="BV115" i="5"/>
  <c r="BN115" i="5"/>
  <c r="BF115" i="5"/>
  <c r="AX115" i="5"/>
  <c r="AP115" i="5"/>
  <c r="AH115" i="5"/>
  <c r="Z115" i="5"/>
  <c r="R115" i="5"/>
  <c r="J115" i="5"/>
  <c r="CD114" i="5"/>
  <c r="BV114" i="5"/>
  <c r="BN114" i="5"/>
  <c r="BF114" i="5"/>
  <c r="AX114" i="5"/>
  <c r="AP114" i="5"/>
  <c r="AH114" i="5"/>
  <c r="Z114" i="5"/>
  <c r="R114" i="5"/>
  <c r="J114" i="5"/>
  <c r="CD113" i="5"/>
  <c r="BV113" i="5"/>
  <c r="BN113" i="5"/>
  <c r="BF113" i="5"/>
  <c r="AX113" i="5"/>
  <c r="AP113" i="5"/>
  <c r="AH113" i="5"/>
  <c r="Z113" i="5"/>
  <c r="R113" i="5"/>
  <c r="J113" i="5"/>
  <c r="CD112" i="5"/>
  <c r="BV112" i="5"/>
  <c r="BN112" i="5"/>
  <c r="BF112" i="5"/>
  <c r="AX112" i="5"/>
  <c r="AP112" i="5"/>
  <c r="AH112" i="5"/>
  <c r="Z112" i="5"/>
  <c r="R112" i="5"/>
  <c r="J112" i="5"/>
  <c r="CD111" i="5"/>
  <c r="BV111" i="5"/>
  <c r="BN111" i="5"/>
  <c r="BF111" i="5"/>
  <c r="AX111" i="5"/>
  <c r="AP111" i="5"/>
  <c r="AH111" i="5"/>
  <c r="Z111" i="5"/>
  <c r="R111" i="5"/>
  <c r="J111" i="5"/>
  <c r="CD110" i="5"/>
  <c r="BV110" i="5"/>
  <c r="BN110" i="5"/>
  <c r="BF110" i="5"/>
  <c r="AX110" i="5"/>
  <c r="AP110" i="5"/>
  <c r="AH110" i="5"/>
  <c r="Z110" i="5"/>
  <c r="R110" i="5"/>
  <c r="J110" i="5"/>
  <c r="CD109" i="5"/>
  <c r="BV109" i="5"/>
  <c r="BN109" i="5"/>
  <c r="BF109" i="5"/>
  <c r="AX109" i="5"/>
  <c r="AP109" i="5"/>
  <c r="AH109" i="5"/>
  <c r="Z109" i="5"/>
  <c r="R109" i="5"/>
  <c r="J109" i="5"/>
  <c r="CD108" i="5"/>
  <c r="BV108" i="5"/>
  <c r="BN108" i="5"/>
  <c r="BF108" i="5"/>
  <c r="AX108" i="5"/>
  <c r="AP108" i="5"/>
  <c r="AH108" i="5"/>
  <c r="Z108" i="5"/>
  <c r="R108" i="5"/>
  <c r="J108" i="5"/>
  <c r="CD107" i="5"/>
  <c r="BV107" i="5"/>
  <c r="BN107" i="5"/>
  <c r="BF107" i="5"/>
  <c r="AX107" i="5"/>
  <c r="AP107" i="5"/>
  <c r="AH107" i="5"/>
  <c r="Z107" i="5"/>
  <c r="R107" i="5"/>
  <c r="J107" i="5"/>
  <c r="CD106" i="5"/>
  <c r="BV106" i="5"/>
  <c r="BN106" i="5"/>
  <c r="BF106" i="5"/>
  <c r="AX106" i="5"/>
  <c r="AP106" i="5"/>
  <c r="AH106" i="5"/>
  <c r="Z106" i="5"/>
  <c r="R106" i="5"/>
  <c r="J106" i="5"/>
  <c r="CD105" i="5"/>
  <c r="BV105" i="5"/>
  <c r="BN105" i="5"/>
  <c r="BF105" i="5"/>
  <c r="AX105" i="5"/>
  <c r="AP105" i="5"/>
  <c r="AH105" i="5"/>
  <c r="Z105" i="5"/>
  <c r="R105" i="5"/>
  <c r="J105" i="5"/>
  <c r="CD104" i="5"/>
  <c r="BV104" i="5"/>
  <c r="BN104" i="5"/>
  <c r="BF104" i="5"/>
  <c r="AX104" i="5"/>
  <c r="AP104" i="5"/>
  <c r="AH104" i="5"/>
  <c r="Z104" i="5"/>
  <c r="R104" i="5"/>
  <c r="J104" i="5"/>
  <c r="CD103" i="5"/>
  <c r="CD160" i="5" s="1"/>
  <c r="BV103" i="5"/>
  <c r="BV160" i="5" s="1"/>
  <c r="BN103" i="5"/>
  <c r="BN160" i="5" s="1"/>
  <c r="BF103" i="5"/>
  <c r="BF160" i="5" s="1"/>
  <c r="AX103" i="5"/>
  <c r="AX160" i="5" s="1"/>
  <c r="AP103" i="5"/>
  <c r="AP160" i="5" s="1"/>
  <c r="AH103" i="5"/>
  <c r="AH160" i="5" s="1"/>
  <c r="Z103" i="5"/>
  <c r="Z160" i="5" s="1"/>
  <c r="R103" i="5"/>
  <c r="R160" i="5" s="1"/>
  <c r="J103" i="5"/>
  <c r="J160" i="5" s="1"/>
  <c r="CD102" i="5"/>
  <c r="BV102" i="5"/>
  <c r="BN102" i="5"/>
  <c r="BF102" i="5"/>
  <c r="AX102" i="5"/>
  <c r="AP102" i="5"/>
  <c r="AH102" i="5"/>
  <c r="Z102" i="5"/>
  <c r="R102" i="5"/>
  <c r="J102" i="5"/>
  <c r="CD101" i="5"/>
  <c r="BV101" i="5"/>
  <c r="BN101" i="5"/>
  <c r="BF101" i="5"/>
  <c r="AX101" i="5"/>
  <c r="AP101" i="5"/>
  <c r="AH101" i="5"/>
  <c r="Z101" i="5"/>
  <c r="R101" i="5"/>
  <c r="J101" i="5"/>
  <c r="CD100" i="5"/>
  <c r="BV100" i="5"/>
  <c r="BN100" i="5"/>
  <c r="BF100" i="5"/>
  <c r="AX100" i="5"/>
  <c r="AP100" i="5"/>
  <c r="AH100" i="5"/>
  <c r="Z100" i="5"/>
  <c r="R100" i="5"/>
  <c r="J100" i="5"/>
  <c r="CD99" i="5"/>
  <c r="BV99" i="5"/>
  <c r="BN99" i="5"/>
  <c r="BF99" i="5"/>
  <c r="AX99" i="5"/>
  <c r="AP99" i="5"/>
  <c r="AH99" i="5"/>
  <c r="Z99" i="5"/>
  <c r="R99" i="5"/>
  <c r="J99" i="5"/>
  <c r="CD98" i="5"/>
  <c r="BV98" i="5"/>
  <c r="BN98" i="5"/>
  <c r="BF98" i="5"/>
  <c r="AX98" i="5"/>
  <c r="AP98" i="5"/>
  <c r="AH98" i="5"/>
  <c r="Z98" i="5"/>
  <c r="R98" i="5"/>
  <c r="J98" i="5"/>
  <c r="CD97" i="5"/>
  <c r="BV97" i="5"/>
  <c r="BN97" i="5"/>
  <c r="BF97" i="5"/>
  <c r="AX97" i="5"/>
  <c r="AP97" i="5"/>
  <c r="AH97" i="5"/>
  <c r="Z97" i="5"/>
  <c r="R97" i="5"/>
  <c r="J97" i="5"/>
  <c r="CD96" i="5"/>
  <c r="BV96" i="5"/>
  <c r="BN96" i="5"/>
  <c r="BF96" i="5"/>
  <c r="AX96" i="5"/>
  <c r="AP96" i="5"/>
  <c r="AH96" i="5"/>
  <c r="Z96" i="5"/>
  <c r="R96" i="5"/>
  <c r="J96" i="5"/>
  <c r="CD95" i="5"/>
  <c r="BV95" i="5"/>
  <c r="BN95" i="5"/>
  <c r="BF95" i="5"/>
  <c r="AX95" i="5"/>
  <c r="AP95" i="5"/>
  <c r="AH95" i="5"/>
  <c r="Z95" i="5"/>
  <c r="R95" i="5"/>
  <c r="J95" i="5"/>
  <c r="CD94" i="5"/>
  <c r="BV94" i="5"/>
  <c r="BN94" i="5"/>
  <c r="BF94" i="5"/>
  <c r="AX94" i="5"/>
  <c r="AP94" i="5"/>
  <c r="AH94" i="5"/>
  <c r="Z94" i="5"/>
  <c r="R94" i="5"/>
  <c r="J94" i="5"/>
  <c r="CD93" i="5"/>
  <c r="BV93" i="5"/>
  <c r="BN93" i="5"/>
  <c r="BF93" i="5"/>
  <c r="AX93" i="5"/>
  <c r="AP93" i="5"/>
  <c r="AH93" i="5"/>
  <c r="Z93" i="5"/>
  <c r="R93" i="5"/>
  <c r="J93" i="5"/>
  <c r="CD92" i="5"/>
  <c r="BV92" i="5"/>
  <c r="BN92" i="5"/>
  <c r="BF92" i="5"/>
  <c r="AX92" i="5"/>
  <c r="AP92" i="5"/>
  <c r="AH92" i="5"/>
  <c r="Z92" i="5"/>
  <c r="R92" i="5"/>
  <c r="J92" i="5"/>
  <c r="CD91" i="5"/>
  <c r="BV91" i="5"/>
  <c r="BN91" i="5"/>
  <c r="BF91" i="5"/>
  <c r="AX91" i="5"/>
  <c r="AP91" i="5"/>
  <c r="AH91" i="5"/>
  <c r="Z91" i="5"/>
  <c r="R91" i="5"/>
  <c r="J91" i="5"/>
  <c r="CD90" i="5"/>
  <c r="BV90" i="5"/>
  <c r="BN90" i="5"/>
  <c r="BF90" i="5"/>
  <c r="AX90" i="5"/>
  <c r="AP90" i="5"/>
  <c r="AH90" i="5"/>
  <c r="Z90" i="5"/>
  <c r="R90" i="5"/>
  <c r="J90" i="5"/>
  <c r="CD89" i="5"/>
  <c r="BV89" i="5"/>
  <c r="BN89" i="5"/>
  <c r="BF89" i="5"/>
  <c r="AX89" i="5"/>
  <c r="AP89" i="5"/>
  <c r="AH89" i="5"/>
  <c r="Z89" i="5"/>
  <c r="R89" i="5"/>
  <c r="J89" i="5"/>
  <c r="CD88" i="5"/>
  <c r="BV88" i="5"/>
  <c r="BN88" i="5"/>
  <c r="BF88" i="5"/>
  <c r="AX88" i="5"/>
  <c r="AP88" i="5"/>
  <c r="AH88" i="5"/>
  <c r="Z88" i="5"/>
  <c r="R88" i="5"/>
  <c r="J88" i="5"/>
  <c r="CD87" i="5"/>
  <c r="BV87" i="5"/>
  <c r="BN87" i="5"/>
  <c r="BF87" i="5"/>
  <c r="AX87" i="5"/>
  <c r="AP87" i="5"/>
  <c r="AH87" i="5"/>
  <c r="Z87" i="5"/>
  <c r="R87" i="5"/>
  <c r="J87" i="5"/>
  <c r="CD86" i="5"/>
  <c r="BV86" i="5"/>
  <c r="BN86" i="5"/>
  <c r="BF86" i="5"/>
  <c r="AX86" i="5"/>
  <c r="AP86" i="5"/>
  <c r="AH86" i="5"/>
  <c r="Z86" i="5"/>
  <c r="R86" i="5"/>
  <c r="J86" i="5"/>
  <c r="CD85" i="5"/>
  <c r="BV85" i="5"/>
  <c r="BN85" i="5"/>
  <c r="BF85" i="5"/>
  <c r="AX85" i="5"/>
  <c r="AP85" i="5"/>
  <c r="AH85" i="5"/>
  <c r="Z85" i="5"/>
  <c r="R85" i="5"/>
  <c r="J85" i="5"/>
  <c r="CD84" i="5"/>
  <c r="BV84" i="5"/>
  <c r="BN84" i="5"/>
  <c r="BF84" i="5"/>
  <c r="AX84" i="5"/>
  <c r="AP84" i="5"/>
  <c r="AH84" i="5"/>
  <c r="Z84" i="5"/>
  <c r="R84" i="5"/>
  <c r="J84" i="5"/>
  <c r="CD83" i="5"/>
  <c r="BV83" i="5"/>
  <c r="BN83" i="5"/>
  <c r="BF83" i="5"/>
  <c r="AX83" i="5"/>
  <c r="AP83" i="5"/>
  <c r="AH83" i="5"/>
  <c r="Z83" i="5"/>
  <c r="R83" i="5"/>
  <c r="J83" i="5"/>
  <c r="CD82" i="5"/>
  <c r="BV82" i="5"/>
  <c r="BN82" i="5"/>
  <c r="BF82" i="5"/>
  <c r="AX82" i="5"/>
  <c r="AP82" i="5"/>
  <c r="AH82" i="5"/>
  <c r="Z82" i="5"/>
  <c r="R82" i="5"/>
  <c r="J82" i="5"/>
  <c r="CD81" i="5"/>
  <c r="BV81" i="5"/>
  <c r="BN81" i="5"/>
  <c r="BF81" i="5"/>
  <c r="AX81" i="5"/>
  <c r="AP81" i="5"/>
  <c r="AH81" i="5"/>
  <c r="Z81" i="5"/>
  <c r="R81" i="5"/>
  <c r="J81" i="5"/>
  <c r="CD80" i="5"/>
  <c r="BV80" i="5"/>
  <c r="BN80" i="5"/>
  <c r="BF80" i="5"/>
  <c r="AX80" i="5"/>
  <c r="AP80" i="5"/>
  <c r="AH80" i="5"/>
  <c r="Z80" i="5"/>
  <c r="R80" i="5"/>
  <c r="J80" i="5"/>
  <c r="CD79" i="5"/>
  <c r="BV79" i="5"/>
  <c r="BN79" i="5"/>
  <c r="BF79" i="5"/>
  <c r="AX79" i="5"/>
  <c r="AP79" i="5"/>
  <c r="AH79" i="5"/>
  <c r="Z79" i="5"/>
  <c r="R79" i="5"/>
  <c r="J79" i="5"/>
  <c r="CD78" i="5"/>
  <c r="CD159" i="5" s="1"/>
  <c r="BV78" i="5"/>
  <c r="BV159" i="5" s="1"/>
  <c r="BN78" i="5"/>
  <c r="BN159" i="5" s="1"/>
  <c r="BF78" i="5"/>
  <c r="BF159" i="5" s="1"/>
  <c r="AX78" i="5"/>
  <c r="AX159" i="5" s="1"/>
  <c r="AP78" i="5"/>
  <c r="AP159" i="5" s="1"/>
  <c r="AH78" i="5"/>
  <c r="AH159" i="5" s="1"/>
  <c r="Z78" i="5"/>
  <c r="Z159" i="5" s="1"/>
  <c r="R78" i="5"/>
  <c r="R159" i="5" s="1"/>
  <c r="J78" i="5"/>
  <c r="J159" i="5" s="1"/>
  <c r="CD77" i="5"/>
  <c r="BV77" i="5"/>
  <c r="BN77" i="5"/>
  <c r="BF77" i="5"/>
  <c r="AX77" i="5"/>
  <c r="AP77" i="5"/>
  <c r="AH77" i="5"/>
  <c r="Z77" i="5"/>
  <c r="R77" i="5"/>
  <c r="J77" i="5"/>
  <c r="CD76" i="5"/>
  <c r="BV76" i="5"/>
  <c r="BN76" i="5"/>
  <c r="BF76" i="5"/>
  <c r="AX76" i="5"/>
  <c r="AP76" i="5"/>
  <c r="AH76" i="5"/>
  <c r="Z76" i="5"/>
  <c r="R76" i="5"/>
  <c r="J76" i="5"/>
  <c r="CD75" i="5"/>
  <c r="BV75" i="5"/>
  <c r="BN75" i="5"/>
  <c r="BF75" i="5"/>
  <c r="AX75" i="5"/>
  <c r="AP75" i="5"/>
  <c r="AH75" i="5"/>
  <c r="Z75" i="5"/>
  <c r="R75" i="5"/>
  <c r="J75" i="5"/>
  <c r="CD74" i="5"/>
  <c r="BV74" i="5"/>
  <c r="BN74" i="5"/>
  <c r="BF74" i="5"/>
  <c r="AX74" i="5"/>
  <c r="AP74" i="5"/>
  <c r="AH74" i="5"/>
  <c r="Z74" i="5"/>
  <c r="R74" i="5"/>
  <c r="J74" i="5"/>
  <c r="CD73" i="5"/>
  <c r="BV73" i="5"/>
  <c r="BN73" i="5"/>
  <c r="BF73" i="5"/>
  <c r="AX73" i="5"/>
  <c r="AP73" i="5"/>
  <c r="AH73" i="5"/>
  <c r="Z73" i="5"/>
  <c r="R73" i="5"/>
  <c r="J73" i="5"/>
  <c r="CD72" i="5"/>
  <c r="BV72" i="5"/>
  <c r="BN72" i="5"/>
  <c r="BF72" i="5"/>
  <c r="AX72" i="5"/>
  <c r="AP72" i="5"/>
  <c r="AH72" i="5"/>
  <c r="Z72" i="5"/>
  <c r="R72" i="5"/>
  <c r="J72" i="5"/>
  <c r="CD71" i="5"/>
  <c r="BV71" i="5"/>
  <c r="BN71" i="5"/>
  <c r="BF71" i="5"/>
  <c r="AX71" i="5"/>
  <c r="AP71" i="5"/>
  <c r="AH71" i="5"/>
  <c r="Z71" i="5"/>
  <c r="R71" i="5"/>
  <c r="J71" i="5"/>
  <c r="CD70" i="5"/>
  <c r="BV70" i="5"/>
  <c r="BN70" i="5"/>
  <c r="BF70" i="5"/>
  <c r="AX70" i="5"/>
  <c r="AP70" i="5"/>
  <c r="AH70" i="5"/>
  <c r="Z70" i="5"/>
  <c r="R70" i="5"/>
  <c r="J70" i="5"/>
  <c r="CD69" i="5"/>
  <c r="BV69" i="5"/>
  <c r="BN69" i="5"/>
  <c r="BF69" i="5"/>
  <c r="AX69" i="5"/>
  <c r="AP69" i="5"/>
  <c r="AH69" i="5"/>
  <c r="Z69" i="5"/>
  <c r="R69" i="5"/>
  <c r="J69" i="5"/>
  <c r="CD68" i="5"/>
  <c r="BV68" i="5"/>
  <c r="BN68" i="5"/>
  <c r="BF68" i="5"/>
  <c r="AX68" i="5"/>
  <c r="AP68" i="5"/>
  <c r="AH68" i="5"/>
  <c r="Z68" i="5"/>
  <c r="R68" i="5"/>
  <c r="J68" i="5"/>
  <c r="CD67" i="5"/>
  <c r="BV67" i="5"/>
  <c r="BN67" i="5"/>
  <c r="BF67" i="5"/>
  <c r="AX67" i="5"/>
  <c r="AP67" i="5"/>
  <c r="AH67" i="5"/>
  <c r="Z67" i="5"/>
  <c r="R67" i="5"/>
  <c r="J67" i="5"/>
  <c r="CD66" i="5"/>
  <c r="BV66" i="5"/>
  <c r="BN66" i="5"/>
  <c r="BF66" i="5"/>
  <c r="AX66" i="5"/>
  <c r="AP66" i="5"/>
  <c r="AH66" i="5"/>
  <c r="Z66" i="5"/>
  <c r="R66" i="5"/>
  <c r="J66" i="5"/>
  <c r="CD65" i="5"/>
  <c r="BV65" i="5"/>
  <c r="BN65" i="5"/>
  <c r="BF65" i="5"/>
  <c r="AX65" i="5"/>
  <c r="AP65" i="5"/>
  <c r="AH65" i="5"/>
  <c r="Z65" i="5"/>
  <c r="R65" i="5"/>
  <c r="J65" i="5"/>
  <c r="CD64" i="5"/>
  <c r="BV64" i="5"/>
  <c r="BN64" i="5"/>
  <c r="BF64" i="5"/>
  <c r="AX64" i="5"/>
  <c r="AP64" i="5"/>
  <c r="AH64" i="5"/>
  <c r="Z64" i="5"/>
  <c r="R64" i="5"/>
  <c r="J64" i="5"/>
  <c r="CD63" i="5"/>
  <c r="BV63" i="5"/>
  <c r="BN63" i="5"/>
  <c r="BF63" i="5"/>
  <c r="AX63" i="5"/>
  <c r="AP63" i="5"/>
  <c r="AH63" i="5"/>
  <c r="Z63" i="5"/>
  <c r="R63" i="5"/>
  <c r="J63" i="5"/>
  <c r="CD62" i="5"/>
  <c r="BV62" i="5"/>
  <c r="BN62" i="5"/>
  <c r="BF62" i="5"/>
  <c r="AX62" i="5"/>
  <c r="AP62" i="5"/>
  <c r="AH62" i="5"/>
  <c r="Z62" i="5"/>
  <c r="R62" i="5"/>
  <c r="J62" i="5"/>
  <c r="CD61" i="5"/>
  <c r="BV61" i="5"/>
  <c r="BN61" i="5"/>
  <c r="BF61" i="5"/>
  <c r="AX61" i="5"/>
  <c r="AP61" i="5"/>
  <c r="AH61" i="5"/>
  <c r="Z61" i="5"/>
  <c r="R61" i="5"/>
  <c r="J61" i="5"/>
  <c r="CD60" i="5"/>
  <c r="BV60" i="5"/>
  <c r="BN60" i="5"/>
  <c r="BF60" i="5"/>
  <c r="AX60" i="5"/>
  <c r="AP60" i="5"/>
  <c r="AH60" i="5"/>
  <c r="Z60" i="5"/>
  <c r="R60" i="5"/>
  <c r="J60" i="5"/>
  <c r="CD59" i="5"/>
  <c r="BV59" i="5"/>
  <c r="BN59" i="5"/>
  <c r="BF59" i="5"/>
  <c r="AX59" i="5"/>
  <c r="AP59" i="5"/>
  <c r="AH59" i="5"/>
  <c r="Z59" i="5"/>
  <c r="R59" i="5"/>
  <c r="J59" i="5"/>
  <c r="CD58" i="5"/>
  <c r="BV58" i="5"/>
  <c r="BN58" i="5"/>
  <c r="BF58" i="5"/>
  <c r="AX58" i="5"/>
  <c r="AP58" i="5"/>
  <c r="AH58" i="5"/>
  <c r="Z58" i="5"/>
  <c r="R58" i="5"/>
  <c r="J58" i="5"/>
  <c r="CD57" i="5"/>
  <c r="BV57" i="5"/>
  <c r="BN57" i="5"/>
  <c r="BF57" i="5"/>
  <c r="AX57" i="5"/>
  <c r="AP57" i="5"/>
  <c r="AH57" i="5"/>
  <c r="Z57" i="5"/>
  <c r="R57" i="5"/>
  <c r="J57" i="5"/>
  <c r="CD56" i="5"/>
  <c r="BV56" i="5"/>
  <c r="BN56" i="5"/>
  <c r="BF56" i="5"/>
  <c r="AX56" i="5"/>
  <c r="AP56" i="5"/>
  <c r="AH56" i="5"/>
  <c r="Z56" i="5"/>
  <c r="R56" i="5"/>
  <c r="J56" i="5"/>
  <c r="CD55" i="5"/>
  <c r="BV55" i="5"/>
  <c r="BN55" i="5"/>
  <c r="BF55" i="5"/>
  <c r="AX55" i="5"/>
  <c r="AP55" i="5"/>
  <c r="AH55" i="5"/>
  <c r="Z55" i="5"/>
  <c r="R55" i="5"/>
  <c r="J55" i="5"/>
  <c r="CD54" i="5"/>
  <c r="BV54" i="5"/>
  <c r="BN54" i="5"/>
  <c r="BF54" i="5"/>
  <c r="AX54" i="5"/>
  <c r="AP54" i="5"/>
  <c r="AH54" i="5"/>
  <c r="Z54" i="5"/>
  <c r="R54" i="5"/>
  <c r="J54" i="5"/>
  <c r="CD53" i="5"/>
  <c r="CD158" i="5" s="1"/>
  <c r="BV53" i="5"/>
  <c r="BV158" i="5" s="1"/>
  <c r="BN53" i="5"/>
  <c r="BN158" i="5" s="1"/>
  <c r="BF53" i="5"/>
  <c r="BF158" i="5" s="1"/>
  <c r="AX53" i="5"/>
  <c r="AX158" i="5" s="1"/>
  <c r="AP53" i="5"/>
  <c r="AP158" i="5" s="1"/>
  <c r="AH53" i="5"/>
  <c r="AH158" i="5" s="1"/>
  <c r="Z53" i="5"/>
  <c r="Z158" i="5" s="1"/>
  <c r="R53" i="5"/>
  <c r="R158" i="5" s="1"/>
  <c r="J53" i="5"/>
  <c r="J158" i="5" s="1"/>
  <c r="CD52" i="5"/>
  <c r="BV52" i="5"/>
  <c r="BN52" i="5"/>
  <c r="BF52" i="5"/>
  <c r="AX52" i="5"/>
  <c r="AP52" i="5"/>
  <c r="AH52" i="5"/>
  <c r="Z52" i="5"/>
  <c r="R52" i="5"/>
  <c r="J52" i="5"/>
  <c r="CD51" i="5"/>
  <c r="BV51" i="5"/>
  <c r="BN51" i="5"/>
  <c r="BF51" i="5"/>
  <c r="AX51" i="5"/>
  <c r="AP51" i="5"/>
  <c r="AH51" i="5"/>
  <c r="Z51" i="5"/>
  <c r="R51" i="5"/>
  <c r="J51" i="5"/>
  <c r="CD50" i="5"/>
  <c r="BV50" i="5"/>
  <c r="BN50" i="5"/>
  <c r="BF50" i="5"/>
  <c r="AX50" i="5"/>
  <c r="AP50" i="5"/>
  <c r="AH50" i="5"/>
  <c r="Z50" i="5"/>
  <c r="R50" i="5"/>
  <c r="J50" i="5"/>
  <c r="CD49" i="5"/>
  <c r="BV49" i="5"/>
  <c r="BN49" i="5"/>
  <c r="BF49" i="5"/>
  <c r="AX49" i="5"/>
  <c r="AP49" i="5"/>
  <c r="AH49" i="5"/>
  <c r="Z49" i="5"/>
  <c r="R49" i="5"/>
  <c r="J49" i="5"/>
  <c r="CD48" i="5"/>
  <c r="BV48" i="5"/>
  <c r="BN48" i="5"/>
  <c r="BF48" i="5"/>
  <c r="AX48" i="5"/>
  <c r="AP48" i="5"/>
  <c r="AH48" i="5"/>
  <c r="Z48" i="5"/>
  <c r="R48" i="5"/>
  <c r="J48" i="5"/>
  <c r="CD47" i="5"/>
  <c r="BV47" i="5"/>
  <c r="BN47" i="5"/>
  <c r="BF47" i="5"/>
  <c r="AX47" i="5"/>
  <c r="AP47" i="5"/>
  <c r="AH47" i="5"/>
  <c r="Z47" i="5"/>
  <c r="R47" i="5"/>
  <c r="J47" i="5"/>
  <c r="CD46" i="5"/>
  <c r="BV46" i="5"/>
  <c r="BN46" i="5"/>
  <c r="BF46" i="5"/>
  <c r="AX46" i="5"/>
  <c r="AP46" i="5"/>
  <c r="AH46" i="5"/>
  <c r="Z46" i="5"/>
  <c r="R46" i="5"/>
  <c r="J46" i="5"/>
  <c r="CD45" i="5"/>
  <c r="BV45" i="5"/>
  <c r="BN45" i="5"/>
  <c r="BF45" i="5"/>
  <c r="AX45" i="5"/>
  <c r="AP45" i="5"/>
  <c r="AH45" i="5"/>
  <c r="Z45" i="5"/>
  <c r="R45" i="5"/>
  <c r="J45" i="5"/>
  <c r="CD44" i="5"/>
  <c r="BV44" i="5"/>
  <c r="BN44" i="5"/>
  <c r="BF44" i="5"/>
  <c r="AX44" i="5"/>
  <c r="AP44" i="5"/>
  <c r="AH44" i="5"/>
  <c r="Z44" i="5"/>
  <c r="R44" i="5"/>
  <c r="J44" i="5"/>
  <c r="CD43" i="5"/>
  <c r="BV43" i="5"/>
  <c r="BN43" i="5"/>
  <c r="BF43" i="5"/>
  <c r="AX43" i="5"/>
  <c r="AP43" i="5"/>
  <c r="AH43" i="5"/>
  <c r="Z43" i="5"/>
  <c r="R43" i="5"/>
  <c r="J43" i="5"/>
  <c r="CD42" i="5"/>
  <c r="BV42" i="5"/>
  <c r="BN42" i="5"/>
  <c r="BF42" i="5"/>
  <c r="AX42" i="5"/>
  <c r="AP42" i="5"/>
  <c r="AH42" i="5"/>
  <c r="Z42" i="5"/>
  <c r="R42" i="5"/>
  <c r="J42" i="5"/>
  <c r="CD41" i="5"/>
  <c r="BV41" i="5"/>
  <c r="BN41" i="5"/>
  <c r="BF41" i="5"/>
  <c r="AX41" i="5"/>
  <c r="AP41" i="5"/>
  <c r="AH41" i="5"/>
  <c r="Z41" i="5"/>
  <c r="R41" i="5"/>
  <c r="J41" i="5"/>
  <c r="CD40" i="5"/>
  <c r="BV40" i="5"/>
  <c r="BN40" i="5"/>
  <c r="BF40" i="5"/>
  <c r="AX40" i="5"/>
  <c r="AP40" i="5"/>
  <c r="AH40" i="5"/>
  <c r="Z40" i="5"/>
  <c r="R40" i="5"/>
  <c r="J40" i="5"/>
  <c r="CD39" i="5"/>
  <c r="BV39" i="5"/>
  <c r="BN39" i="5"/>
  <c r="BF39" i="5"/>
  <c r="AX39" i="5"/>
  <c r="AP39" i="5"/>
  <c r="AH39" i="5"/>
  <c r="Z39" i="5"/>
  <c r="R39" i="5"/>
  <c r="J39" i="5"/>
  <c r="CD38" i="5"/>
  <c r="BV38" i="5"/>
  <c r="BN38" i="5"/>
  <c r="BF38" i="5"/>
  <c r="AX38" i="5"/>
  <c r="AP38" i="5"/>
  <c r="AH38" i="5"/>
  <c r="Z38" i="5"/>
  <c r="R38" i="5"/>
  <c r="J38" i="5"/>
  <c r="CD37" i="5"/>
  <c r="BV37" i="5"/>
  <c r="BN37" i="5"/>
  <c r="BF37" i="5"/>
  <c r="AX37" i="5"/>
  <c r="AP37" i="5"/>
  <c r="AH37" i="5"/>
  <c r="Z37" i="5"/>
  <c r="R37" i="5"/>
  <c r="J37" i="5"/>
  <c r="CD36" i="5"/>
  <c r="BV36" i="5"/>
  <c r="BN36" i="5"/>
  <c r="BF36" i="5"/>
  <c r="AX36" i="5"/>
  <c r="AP36" i="5"/>
  <c r="AH36" i="5"/>
  <c r="Z36" i="5"/>
  <c r="R36" i="5"/>
  <c r="J36" i="5"/>
  <c r="CD35" i="5"/>
  <c r="BV35" i="5"/>
  <c r="BN35" i="5"/>
  <c r="BF35" i="5"/>
  <c r="AX35" i="5"/>
  <c r="AP35" i="5"/>
  <c r="AH35" i="5"/>
  <c r="Z35" i="5"/>
  <c r="R35" i="5"/>
  <c r="J35" i="5"/>
  <c r="CD34" i="5"/>
  <c r="BV34" i="5"/>
  <c r="BN34" i="5"/>
  <c r="BF34" i="5"/>
  <c r="AX34" i="5"/>
  <c r="AP34" i="5"/>
  <c r="AH34" i="5"/>
  <c r="Z34" i="5"/>
  <c r="R34" i="5"/>
  <c r="J34" i="5"/>
  <c r="CD33" i="5"/>
  <c r="BV33" i="5"/>
  <c r="BN33" i="5"/>
  <c r="BF33" i="5"/>
  <c r="AX33" i="5"/>
  <c r="AP33" i="5"/>
  <c r="AH33" i="5"/>
  <c r="Z33" i="5"/>
  <c r="R33" i="5"/>
  <c r="J33" i="5"/>
  <c r="CD32" i="5"/>
  <c r="BV32" i="5"/>
  <c r="BN32" i="5"/>
  <c r="BF32" i="5"/>
  <c r="AX32" i="5"/>
  <c r="AP32" i="5"/>
  <c r="AH32" i="5"/>
  <c r="Z32" i="5"/>
  <c r="R32" i="5"/>
  <c r="J32" i="5"/>
  <c r="CD31" i="5"/>
  <c r="BV31" i="5"/>
  <c r="BN31" i="5"/>
  <c r="BF31" i="5"/>
  <c r="AX31" i="5"/>
  <c r="AP31" i="5"/>
  <c r="AH31" i="5"/>
  <c r="Z31" i="5"/>
  <c r="R31" i="5"/>
  <c r="J31" i="5"/>
  <c r="CD30" i="5"/>
  <c r="BV30" i="5"/>
  <c r="BN30" i="5"/>
  <c r="BF30" i="5"/>
  <c r="AX30" i="5"/>
  <c r="AP30" i="5"/>
  <c r="AH30" i="5"/>
  <c r="Z30" i="5"/>
  <c r="R30" i="5"/>
  <c r="J30" i="5"/>
  <c r="CD29" i="5"/>
  <c r="BV29" i="5"/>
  <c r="BN29" i="5"/>
  <c r="BF29" i="5"/>
  <c r="AX29" i="5"/>
  <c r="AP29" i="5"/>
  <c r="AH29" i="5"/>
  <c r="Z29" i="5"/>
  <c r="R29" i="5"/>
  <c r="J29" i="5"/>
  <c r="CD28" i="5"/>
  <c r="CD157" i="5" s="1"/>
  <c r="BV28" i="5"/>
  <c r="BV157" i="5" s="1"/>
  <c r="BN28" i="5"/>
  <c r="BN157" i="5" s="1"/>
  <c r="BF28" i="5"/>
  <c r="BF157" i="5" s="1"/>
  <c r="AX28" i="5"/>
  <c r="AX157" i="5" s="1"/>
  <c r="AP28" i="5"/>
  <c r="AP157" i="5" s="1"/>
  <c r="AH28" i="5"/>
  <c r="AH157" i="5" s="1"/>
  <c r="Z28" i="5"/>
  <c r="Z157" i="5" s="1"/>
  <c r="R28" i="5"/>
  <c r="R157" i="5" s="1"/>
  <c r="J28" i="5"/>
  <c r="J157" i="5" s="1"/>
  <c r="CD27" i="5"/>
  <c r="BV27" i="5"/>
  <c r="BN27" i="5"/>
  <c r="BF27" i="5"/>
  <c r="AX27" i="5"/>
  <c r="AP27" i="5"/>
  <c r="AH27" i="5"/>
  <c r="Z27" i="5"/>
  <c r="R27" i="5"/>
  <c r="J27" i="5"/>
  <c r="CD26" i="5"/>
  <c r="BV26" i="5"/>
  <c r="BN26" i="5"/>
  <c r="BF26" i="5"/>
  <c r="AX26" i="5"/>
  <c r="AP26" i="5"/>
  <c r="AH26" i="5"/>
  <c r="Z26" i="5"/>
  <c r="R26" i="5"/>
  <c r="J26" i="5"/>
  <c r="CD25" i="5"/>
  <c r="BV25" i="5"/>
  <c r="BN25" i="5"/>
  <c r="BF25" i="5"/>
  <c r="AX25" i="5"/>
  <c r="AP25" i="5"/>
  <c r="AH25" i="5"/>
  <c r="Z25" i="5"/>
  <c r="R25" i="5"/>
  <c r="J25" i="5"/>
  <c r="CD24" i="5"/>
  <c r="BV24" i="5"/>
  <c r="BN24" i="5"/>
  <c r="BF24" i="5"/>
  <c r="AX24" i="5"/>
  <c r="AP24" i="5"/>
  <c r="AH24" i="5"/>
  <c r="Z24" i="5"/>
  <c r="R24" i="5"/>
  <c r="J24" i="5"/>
  <c r="CD23" i="5"/>
  <c r="BV23" i="5"/>
  <c r="BN23" i="5"/>
  <c r="BF23" i="5"/>
  <c r="AX23" i="5"/>
  <c r="AP23" i="5"/>
  <c r="AH23" i="5"/>
  <c r="Z23" i="5"/>
  <c r="R23" i="5"/>
  <c r="J23" i="5"/>
  <c r="CD22" i="5"/>
  <c r="BV22" i="5"/>
  <c r="BN22" i="5"/>
  <c r="BF22" i="5"/>
  <c r="AX22" i="5"/>
  <c r="AP22" i="5"/>
  <c r="AH22" i="5"/>
  <c r="Z22" i="5"/>
  <c r="R22" i="5"/>
  <c r="J22" i="5"/>
  <c r="CD21" i="5"/>
  <c r="BV21" i="5"/>
  <c r="BN21" i="5"/>
  <c r="BF21" i="5"/>
  <c r="AX21" i="5"/>
  <c r="AP21" i="5"/>
  <c r="AH21" i="5"/>
  <c r="Z21" i="5"/>
  <c r="R21" i="5"/>
  <c r="J21" i="5"/>
  <c r="CD20" i="5"/>
  <c r="BV20" i="5"/>
  <c r="BN20" i="5"/>
  <c r="BF20" i="5"/>
  <c r="AX20" i="5"/>
  <c r="AP20" i="5"/>
  <c r="AH20" i="5"/>
  <c r="Z20" i="5"/>
  <c r="R20" i="5"/>
  <c r="J20" i="5"/>
  <c r="CD19" i="5"/>
  <c r="BV19" i="5"/>
  <c r="BN19" i="5"/>
  <c r="BF19" i="5"/>
  <c r="AX19" i="5"/>
  <c r="AP19" i="5"/>
  <c r="AH19" i="5"/>
  <c r="Z19" i="5"/>
  <c r="R19" i="5"/>
  <c r="J19" i="5"/>
  <c r="CD18" i="5"/>
  <c r="BV18" i="5"/>
  <c r="BN18" i="5"/>
  <c r="BF18" i="5"/>
  <c r="AX18" i="5"/>
  <c r="AP18" i="5"/>
  <c r="AH18" i="5"/>
  <c r="Z18" i="5"/>
  <c r="R18" i="5"/>
  <c r="J18" i="5"/>
  <c r="CD17" i="5"/>
  <c r="BV17" i="5"/>
  <c r="BN17" i="5"/>
  <c r="BF17" i="5"/>
  <c r="AX17" i="5"/>
  <c r="AP17" i="5"/>
  <c r="AH17" i="5"/>
  <c r="Z17" i="5"/>
  <c r="R17" i="5"/>
  <c r="J17" i="5"/>
  <c r="CD16" i="5"/>
  <c r="BV16" i="5"/>
  <c r="BN16" i="5"/>
  <c r="BF16" i="5"/>
  <c r="AX16" i="5"/>
  <c r="AP16" i="5"/>
  <c r="AH16" i="5"/>
  <c r="Z16" i="5"/>
  <c r="R16" i="5"/>
  <c r="J16" i="5"/>
  <c r="CD15" i="5"/>
  <c r="BV15" i="5"/>
  <c r="BN15" i="5"/>
  <c r="BF15" i="5"/>
  <c r="AX15" i="5"/>
  <c r="AP15" i="5"/>
  <c r="AH15" i="5"/>
  <c r="Z15" i="5"/>
  <c r="R15" i="5"/>
  <c r="J15" i="5"/>
  <c r="CD14" i="5"/>
  <c r="BV14" i="5"/>
  <c r="BN14" i="5"/>
  <c r="BF14" i="5"/>
  <c r="AX14" i="5"/>
  <c r="AP14" i="5"/>
  <c r="AH14" i="5"/>
  <c r="Z14" i="5"/>
  <c r="R14" i="5"/>
  <c r="J14" i="5"/>
  <c r="CD13" i="5"/>
  <c r="BV13" i="5"/>
  <c r="BN13" i="5"/>
  <c r="BF13" i="5"/>
  <c r="AX13" i="5"/>
  <c r="AP13" i="5"/>
  <c r="AH13" i="5"/>
  <c r="Z13" i="5"/>
  <c r="R13" i="5"/>
  <c r="J13" i="5"/>
  <c r="CD12" i="5"/>
  <c r="BV12" i="5"/>
  <c r="BN12" i="5"/>
  <c r="BF12" i="5"/>
  <c r="AX12" i="5"/>
  <c r="AP12" i="5"/>
  <c r="AH12" i="5"/>
  <c r="Z12" i="5"/>
  <c r="R12" i="5"/>
  <c r="J12" i="5"/>
  <c r="CD11" i="5"/>
  <c r="BV11" i="5"/>
  <c r="BN11" i="5"/>
  <c r="BF11" i="5"/>
  <c r="AX11" i="5"/>
  <c r="AP11" i="5"/>
  <c r="AH11" i="5"/>
  <c r="Z11" i="5"/>
  <c r="R11" i="5"/>
  <c r="J11" i="5"/>
  <c r="CD10" i="5"/>
  <c r="BV10" i="5"/>
  <c r="BN10" i="5"/>
  <c r="BF10" i="5"/>
  <c r="AX10" i="5"/>
  <c r="AP10" i="5"/>
  <c r="AH10" i="5"/>
  <c r="Z10" i="5"/>
  <c r="R10" i="5"/>
  <c r="J10" i="5"/>
  <c r="CD9" i="5"/>
  <c r="BV9" i="5"/>
  <c r="BN9" i="5"/>
  <c r="BF9" i="5"/>
  <c r="AX9" i="5"/>
  <c r="AP9" i="5"/>
  <c r="AH9" i="5"/>
  <c r="Z9" i="5"/>
  <c r="R9" i="5"/>
  <c r="J9" i="5"/>
  <c r="CD8" i="5"/>
  <c r="BV8" i="5"/>
  <c r="BN8" i="5"/>
  <c r="BF8" i="5"/>
  <c r="AX8" i="5"/>
  <c r="AP8" i="5"/>
  <c r="AH8" i="5"/>
  <c r="Z8" i="5"/>
  <c r="R8" i="5"/>
  <c r="J8" i="5"/>
  <c r="CD7" i="5"/>
  <c r="BV7" i="5"/>
  <c r="BN7" i="5"/>
  <c r="BF7" i="5"/>
  <c r="AX7" i="5"/>
  <c r="AP7" i="5"/>
  <c r="AH7" i="5"/>
  <c r="Z7" i="5"/>
  <c r="R7" i="5"/>
  <c r="J7" i="5"/>
  <c r="CD6" i="5"/>
  <c r="BV6" i="5"/>
  <c r="BN6" i="5"/>
  <c r="BF6" i="5"/>
  <c r="AX6" i="5"/>
  <c r="AP6" i="5"/>
  <c r="AH6" i="5"/>
  <c r="Z6" i="5"/>
  <c r="R6" i="5"/>
  <c r="J6" i="5"/>
  <c r="CD5" i="5"/>
  <c r="BV5" i="5"/>
  <c r="BN5" i="5"/>
  <c r="BF5" i="5"/>
  <c r="AX5" i="5"/>
  <c r="AP5" i="5"/>
  <c r="AH5" i="5"/>
  <c r="Z5" i="5"/>
  <c r="R5" i="5"/>
  <c r="J5" i="5"/>
  <c r="CD4" i="5"/>
  <c r="BV4" i="5"/>
  <c r="BN4" i="5"/>
  <c r="BF4" i="5"/>
  <c r="AX4" i="5"/>
  <c r="AP4" i="5"/>
  <c r="AH4" i="5"/>
  <c r="Z4" i="5"/>
  <c r="R4" i="5"/>
  <c r="J4" i="5"/>
  <c r="CD3" i="5"/>
  <c r="CD156" i="5" s="1"/>
  <c r="BV3" i="5"/>
  <c r="BV156" i="5" s="1"/>
  <c r="BN3" i="5"/>
  <c r="BN156" i="5" s="1"/>
  <c r="BF3" i="5"/>
  <c r="BF156" i="5" s="1"/>
  <c r="AX3" i="5"/>
  <c r="AX156" i="5" s="1"/>
  <c r="AP3" i="5"/>
  <c r="AP156" i="5" s="1"/>
  <c r="AH3" i="5"/>
  <c r="AH156" i="5" s="1"/>
  <c r="Z3" i="5"/>
  <c r="Z156" i="5" s="1"/>
  <c r="R3" i="5"/>
  <c r="R156" i="5" s="1"/>
  <c r="J3" i="5"/>
  <c r="J156" i="5" s="1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" i="5"/>
  <c r="CY171" i="3"/>
  <c r="CX171" i="3"/>
  <c r="CW171" i="3"/>
  <c r="CV171" i="3"/>
  <c r="CU171" i="3"/>
  <c r="CT171" i="3"/>
  <c r="CS171" i="3"/>
  <c r="CR171" i="3"/>
  <c r="CQ171" i="3"/>
  <c r="CP171" i="3"/>
  <c r="CO171" i="3"/>
  <c r="CN171" i="3"/>
  <c r="CM171" i="3"/>
  <c r="CL171" i="3"/>
  <c r="CK171" i="3"/>
  <c r="CJ171" i="3"/>
  <c r="CI171" i="3"/>
  <c r="CH171" i="3"/>
  <c r="CG171" i="3"/>
  <c r="CF171" i="3"/>
  <c r="CE171" i="3"/>
  <c r="CD171" i="3"/>
  <c r="CC171" i="3"/>
  <c r="CB171" i="3"/>
  <c r="CA171" i="3"/>
  <c r="BZ171" i="3"/>
  <c r="BY171" i="3"/>
  <c r="BX171" i="3"/>
  <c r="BW171" i="3"/>
  <c r="BV171" i="3"/>
  <c r="BU171" i="3"/>
  <c r="BT171" i="3"/>
  <c r="BS171" i="3"/>
  <c r="BR171" i="3"/>
  <c r="BQ171" i="3"/>
  <c r="BP171" i="3"/>
  <c r="BO171" i="3"/>
  <c r="BN171" i="3"/>
  <c r="BM171" i="3"/>
  <c r="BL171" i="3"/>
  <c r="BK171" i="3"/>
  <c r="BJ171" i="3"/>
  <c r="BI171" i="3"/>
  <c r="BH171" i="3"/>
  <c r="BG171" i="3"/>
  <c r="BF171" i="3"/>
  <c r="BE171" i="3"/>
  <c r="BD171" i="3"/>
  <c r="BC171" i="3"/>
  <c r="BB171" i="3"/>
  <c r="BA171" i="3"/>
  <c r="AZ171" i="3"/>
  <c r="AY171" i="3"/>
  <c r="AX171" i="3"/>
  <c r="AW171" i="3"/>
  <c r="AV171" i="3"/>
  <c r="AU171" i="3"/>
  <c r="AT171" i="3"/>
  <c r="AS171" i="3"/>
  <c r="AR171" i="3"/>
  <c r="AQ171" i="3"/>
  <c r="AP171" i="3"/>
  <c r="CY170" i="3"/>
  <c r="CX170" i="3"/>
  <c r="CW170" i="3"/>
  <c r="CV170" i="3"/>
  <c r="CU170" i="3"/>
  <c r="CT170" i="3"/>
  <c r="CS170" i="3"/>
  <c r="CR170" i="3"/>
  <c r="CQ170" i="3"/>
  <c r="CP170" i="3"/>
  <c r="CO170" i="3"/>
  <c r="CN170" i="3"/>
  <c r="CM170" i="3"/>
  <c r="CL170" i="3"/>
  <c r="CK170" i="3"/>
  <c r="CJ170" i="3"/>
  <c r="CI170" i="3"/>
  <c r="CH170" i="3"/>
  <c r="CG170" i="3"/>
  <c r="CF170" i="3"/>
  <c r="CE170" i="3"/>
  <c r="CD170" i="3"/>
  <c r="CC170" i="3"/>
  <c r="CB170" i="3"/>
  <c r="CA170" i="3"/>
  <c r="BZ170" i="3"/>
  <c r="BY170" i="3"/>
  <c r="BX170" i="3"/>
  <c r="BW170" i="3"/>
  <c r="BV170" i="3"/>
  <c r="BU170" i="3"/>
  <c r="BT170" i="3"/>
  <c r="BS170" i="3"/>
  <c r="BR170" i="3"/>
  <c r="BQ170" i="3"/>
  <c r="BP170" i="3"/>
  <c r="BO170" i="3"/>
  <c r="BN170" i="3"/>
  <c r="BM170" i="3"/>
  <c r="BL170" i="3"/>
  <c r="BK170" i="3"/>
  <c r="BJ170" i="3"/>
  <c r="BI170" i="3"/>
  <c r="BH170" i="3"/>
  <c r="BG170" i="3"/>
  <c r="BF170" i="3"/>
  <c r="BE170" i="3"/>
  <c r="BD170" i="3"/>
  <c r="BC170" i="3"/>
  <c r="BB170" i="3"/>
  <c r="BA170" i="3"/>
  <c r="AZ170" i="3"/>
  <c r="AY170" i="3"/>
  <c r="AX170" i="3"/>
  <c r="AW170" i="3"/>
  <c r="AV170" i="3"/>
  <c r="AU170" i="3"/>
  <c r="AT170" i="3"/>
  <c r="AS170" i="3"/>
  <c r="AR170" i="3"/>
  <c r="AQ170" i="3"/>
  <c r="AP170" i="3"/>
  <c r="CY169" i="3"/>
  <c r="CX169" i="3"/>
  <c r="CW169" i="3"/>
  <c r="CV169" i="3"/>
  <c r="CU169" i="3"/>
  <c r="CT169" i="3"/>
  <c r="CS169" i="3"/>
  <c r="CR169" i="3"/>
  <c r="CQ169" i="3"/>
  <c r="CP169" i="3"/>
  <c r="CO169" i="3"/>
  <c r="CN169" i="3"/>
  <c r="CM169" i="3"/>
  <c r="CL169" i="3"/>
  <c r="CK169" i="3"/>
  <c r="CJ169" i="3"/>
  <c r="CI169" i="3"/>
  <c r="CH169" i="3"/>
  <c r="CG169" i="3"/>
  <c r="CF169" i="3"/>
  <c r="CE169" i="3"/>
  <c r="CD169" i="3"/>
  <c r="CC169" i="3"/>
  <c r="CB169" i="3"/>
  <c r="CA169" i="3"/>
  <c r="BZ169" i="3"/>
  <c r="BY169" i="3"/>
  <c r="BX169" i="3"/>
  <c r="BW169" i="3"/>
  <c r="BV169" i="3"/>
  <c r="BU169" i="3"/>
  <c r="BT169" i="3"/>
  <c r="BS169" i="3"/>
  <c r="BR169" i="3"/>
  <c r="BQ169" i="3"/>
  <c r="BP169" i="3"/>
  <c r="BO169" i="3"/>
  <c r="BN169" i="3"/>
  <c r="BM169" i="3"/>
  <c r="BL169" i="3"/>
  <c r="BK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AW169" i="3"/>
  <c r="AV169" i="3"/>
  <c r="AU169" i="3"/>
  <c r="AT169" i="3"/>
  <c r="AS169" i="3"/>
  <c r="AR169" i="3"/>
  <c r="AQ169" i="3"/>
  <c r="AP169" i="3"/>
  <c r="CY168" i="3"/>
  <c r="CX168" i="3"/>
  <c r="CW168" i="3"/>
  <c r="CV168" i="3"/>
  <c r="CU168" i="3"/>
  <c r="CT168" i="3"/>
  <c r="CS168" i="3"/>
  <c r="CR168" i="3"/>
  <c r="CQ168" i="3"/>
  <c r="CP168" i="3"/>
  <c r="CO168" i="3"/>
  <c r="CN168" i="3"/>
  <c r="CM168" i="3"/>
  <c r="CL168" i="3"/>
  <c r="CK168" i="3"/>
  <c r="CJ168" i="3"/>
  <c r="CI168" i="3"/>
  <c r="CH168" i="3"/>
  <c r="CG168" i="3"/>
  <c r="CF168" i="3"/>
  <c r="CE168" i="3"/>
  <c r="CD168" i="3"/>
  <c r="CC168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AS168" i="3"/>
  <c r="AR168" i="3"/>
  <c r="AQ168" i="3"/>
  <c r="AP168" i="3"/>
  <c r="CY167" i="3"/>
  <c r="CX167" i="3"/>
  <c r="CW167" i="3"/>
  <c r="CV167" i="3"/>
  <c r="CU167" i="3"/>
  <c r="CT167" i="3"/>
  <c r="CS167" i="3"/>
  <c r="CR167" i="3"/>
  <c r="CQ167" i="3"/>
  <c r="CP167" i="3"/>
  <c r="CO167" i="3"/>
  <c r="CN167" i="3"/>
  <c r="CM167" i="3"/>
  <c r="CL167" i="3"/>
  <c r="CK167" i="3"/>
  <c r="CJ167" i="3"/>
  <c r="CI167" i="3"/>
  <c r="CH167" i="3"/>
  <c r="CG167" i="3"/>
  <c r="CF167" i="3"/>
  <c r="CE167" i="3"/>
  <c r="CD167" i="3"/>
  <c r="CC167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CY166" i="3"/>
  <c r="CX166" i="3"/>
  <c r="CW166" i="3"/>
  <c r="CV166" i="3"/>
  <c r="CU166" i="3"/>
  <c r="CT166" i="3"/>
  <c r="CS166" i="3"/>
  <c r="CR166" i="3"/>
  <c r="CQ166" i="3"/>
  <c r="CP166" i="3"/>
  <c r="CO166" i="3"/>
  <c r="CN166" i="3"/>
  <c r="CM166" i="3"/>
  <c r="CL166" i="3"/>
  <c r="CK166" i="3"/>
  <c r="CJ166" i="3"/>
  <c r="CI166" i="3"/>
  <c r="CH166" i="3"/>
  <c r="CG166" i="3"/>
  <c r="CF166" i="3"/>
  <c r="CE166" i="3"/>
  <c r="CD166" i="3"/>
  <c r="CC166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CY165" i="3"/>
  <c r="CX165" i="3"/>
  <c r="CW165" i="3"/>
  <c r="CV165" i="3"/>
  <c r="CU165" i="3"/>
  <c r="CT165" i="3"/>
  <c r="CS165" i="3"/>
  <c r="CR165" i="3"/>
  <c r="CQ165" i="3"/>
  <c r="CP165" i="3"/>
  <c r="CO165" i="3"/>
  <c r="CN165" i="3"/>
  <c r="CM165" i="3"/>
  <c r="CL165" i="3"/>
  <c r="CK165" i="3"/>
  <c r="CJ165" i="3"/>
  <c r="CI165" i="3"/>
  <c r="CH165" i="3"/>
  <c r="CG165" i="3"/>
  <c r="CF165" i="3"/>
  <c r="CE165" i="3"/>
  <c r="CD165" i="3"/>
  <c r="CC165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F12" i="3"/>
  <c r="F13" i="3" s="1"/>
  <c r="F14" i="3" s="1"/>
  <c r="F15" i="3" s="1"/>
  <c r="F16" i="3" s="1"/>
  <c r="F17" i="3" s="1"/>
  <c r="F18" i="3" s="1"/>
  <c r="F19" i="3" s="1"/>
  <c r="F20" i="3" s="1"/>
  <c r="F21" i="3" s="1"/>
  <c r="F22" i="3" s="1"/>
  <c r="F23" i="3" s="1"/>
  <c r="F24" i="3" s="1"/>
  <c r="F25" i="3" s="1"/>
  <c r="F26" i="3" s="1"/>
  <c r="F27" i="3" s="1"/>
  <c r="F28" i="3" s="1"/>
  <c r="F29" i="3" s="1"/>
  <c r="F30" i="3" s="1"/>
  <c r="F31" i="3" s="1"/>
  <c r="F32" i="3" s="1"/>
  <c r="F33" i="3" s="1"/>
  <c r="F34" i="3" s="1"/>
  <c r="F35" i="3" s="1"/>
  <c r="F36" i="3" s="1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8" i="3"/>
  <c r="K7" i="3"/>
  <c r="C7" i="3"/>
  <c r="F2" i="3"/>
  <c r="X11" i="3" s="1"/>
  <c r="B13" i="6" s="1"/>
  <c r="A13" i="16"/>
  <c r="A1" i="16"/>
  <c r="A23" i="15"/>
  <c r="A13" i="15"/>
  <c r="G4" i="15"/>
  <c r="A1" i="15"/>
  <c r="E64" i="2"/>
  <c r="E59" i="2"/>
  <c r="E54" i="2"/>
  <c r="E49" i="2"/>
  <c r="E44" i="2"/>
  <c r="E39" i="2"/>
  <c r="E34" i="2"/>
  <c r="E29" i="2"/>
  <c r="E24" i="2"/>
  <c r="E19" i="2"/>
  <c r="E20" i="2" s="1"/>
  <c r="E14" i="2"/>
  <c r="E9" i="2"/>
  <c r="E4" i="2"/>
  <c r="E5" i="2" s="1"/>
  <c r="D2" i="2"/>
  <c r="A2" i="2"/>
  <c r="A3" i="2" s="1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H64" i="3" s="1"/>
  <c r="B55" i="1"/>
  <c r="B54" i="1"/>
  <c r="B53" i="1"/>
  <c r="B52" i="1"/>
  <c r="H60" i="3" s="1"/>
  <c r="B51" i="1"/>
  <c r="B50" i="1"/>
  <c r="E48" i="21" s="1"/>
  <c r="B49" i="1"/>
  <c r="B48" i="1"/>
  <c r="H56" i="3" s="1"/>
  <c r="B47" i="1"/>
  <c r="B46" i="1"/>
  <c r="E44" i="21" s="1"/>
  <c r="B45" i="1"/>
  <c r="B44" i="1"/>
  <c r="H52" i="3" s="1"/>
  <c r="B43" i="1"/>
  <c r="B42" i="1"/>
  <c r="E40" i="21" s="1"/>
  <c r="B41" i="1"/>
  <c r="B40" i="1"/>
  <c r="H48" i="3" s="1"/>
  <c r="B39" i="1"/>
  <c r="B38" i="1"/>
  <c r="E36" i="21" s="1"/>
  <c r="B37" i="1"/>
  <c r="B36" i="1"/>
  <c r="H44" i="3" s="1"/>
  <c r="B35" i="1"/>
  <c r="B34" i="1"/>
  <c r="E32" i="21" s="1"/>
  <c r="B33" i="1"/>
  <c r="B32" i="1"/>
  <c r="H40" i="3" s="1"/>
  <c r="B31" i="1"/>
  <c r="B30" i="1"/>
  <c r="E28" i="21" s="1"/>
  <c r="B29" i="1"/>
  <c r="B28" i="1"/>
  <c r="H36" i="3" s="1"/>
  <c r="B5" i="15" s="1"/>
  <c r="B27" i="1"/>
  <c r="B26" i="1"/>
  <c r="E24" i="21" s="1"/>
  <c r="B25" i="1"/>
  <c r="B24" i="1"/>
  <c r="H32" i="3" s="1"/>
  <c r="B23" i="1"/>
  <c r="B22" i="1"/>
  <c r="E20" i="21" s="1"/>
  <c r="B21" i="1"/>
  <c r="B20" i="1"/>
  <c r="B19" i="1"/>
  <c r="B18" i="1"/>
  <c r="E16" i="21" s="1"/>
  <c r="B17" i="1"/>
  <c r="B16" i="1"/>
  <c r="B15" i="1"/>
  <c r="B14" i="1"/>
  <c r="E12" i="21" s="1"/>
  <c r="B13" i="1"/>
  <c r="B12" i="1"/>
  <c r="B11" i="1"/>
  <c r="B10" i="1"/>
  <c r="E8" i="21" s="1"/>
  <c r="B9" i="1"/>
  <c r="B8" i="1"/>
  <c r="B7" i="1"/>
  <c r="B6" i="1"/>
  <c r="E4" i="21" s="1"/>
  <c r="B5" i="1"/>
  <c r="B4" i="1"/>
  <c r="B3" i="1"/>
  <c r="H11" i="3" s="1"/>
  <c r="B4" i="15" s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" i="1"/>
  <c r="C64" i="10"/>
  <c r="F112" i="10" s="1"/>
  <c r="G112" i="10" s="1"/>
  <c r="C63" i="10"/>
  <c r="F107" i="10" s="1"/>
  <c r="C62" i="10"/>
  <c r="F102" i="10" s="1"/>
  <c r="G102" i="10" s="1"/>
  <c r="C61" i="10"/>
  <c r="F97" i="10" s="1"/>
  <c r="C60" i="10"/>
  <c r="F92" i="10" s="1"/>
  <c r="C59" i="10"/>
  <c r="F87" i="10" s="1"/>
  <c r="C58" i="10"/>
  <c r="F82" i="10" s="1"/>
  <c r="C57" i="10"/>
  <c r="F77" i="10" s="1"/>
  <c r="C56" i="10"/>
  <c r="F72" i="10" s="1"/>
  <c r="F73" i="10" s="1"/>
  <c r="G73" i="10" s="1"/>
  <c r="C55" i="10"/>
  <c r="F67" i="10" s="1"/>
  <c r="C54" i="10"/>
  <c r="F62" i="10" s="1"/>
  <c r="C53" i="10"/>
  <c r="F57" i="10" s="1"/>
  <c r="C52" i="10"/>
  <c r="F52" i="10" s="1"/>
  <c r="D9" i="10"/>
  <c r="B23" i="14"/>
  <c r="D7" i="3" s="1"/>
  <c r="B22" i="14"/>
  <c r="CC153" i="5"/>
  <c r="CC162" i="5" s="1"/>
  <c r="BZ153" i="5"/>
  <c r="BZ162" i="5" s="1"/>
  <c r="BY153" i="5"/>
  <c r="BY162" i="5" s="1"/>
  <c r="BU153" i="5"/>
  <c r="BU162" i="5" s="1"/>
  <c r="BR153" i="5"/>
  <c r="BR162" i="5" s="1"/>
  <c r="BQ153" i="5"/>
  <c r="BQ162" i="5" s="1"/>
  <c r="BM153" i="5"/>
  <c r="BM162" i="5" s="1"/>
  <c r="BJ153" i="5"/>
  <c r="BJ162" i="5" s="1"/>
  <c r="BI153" i="5"/>
  <c r="BI162" i="5" s="1"/>
  <c r="BE153" i="5"/>
  <c r="BE162" i="5" s="1"/>
  <c r="BB153" i="5"/>
  <c r="BB162" i="5" s="1"/>
  <c r="BA153" i="5"/>
  <c r="BA162" i="5" s="1"/>
  <c r="AW153" i="5"/>
  <c r="AW162" i="5" s="1"/>
  <c r="AT153" i="5"/>
  <c r="AT162" i="5" s="1"/>
  <c r="AS153" i="5"/>
  <c r="AS162" i="5" s="1"/>
  <c r="AO153" i="5"/>
  <c r="AO162" i="5" s="1"/>
  <c r="AL153" i="5"/>
  <c r="AL162" i="5" s="1"/>
  <c r="AK153" i="5"/>
  <c r="AK162" i="5" s="1"/>
  <c r="AG153" i="5"/>
  <c r="AG162" i="5" s="1"/>
  <c r="AD153" i="5"/>
  <c r="AD162" i="5" s="1"/>
  <c r="AC153" i="5"/>
  <c r="AC162" i="5" s="1"/>
  <c r="Y153" i="5"/>
  <c r="Y162" i="5" s="1"/>
  <c r="V153" i="5"/>
  <c r="V162" i="5" s="1"/>
  <c r="U153" i="5"/>
  <c r="U162" i="5" s="1"/>
  <c r="Q153" i="5"/>
  <c r="Q162" i="5" s="1"/>
  <c r="M153" i="5"/>
  <c r="M162" i="5" s="1"/>
  <c r="F153" i="5"/>
  <c r="F162" i="5" s="1"/>
  <c r="E153" i="5"/>
  <c r="D153" i="6" l="1"/>
  <c r="E16" i="2"/>
  <c r="B16" i="21" s="1"/>
  <c r="D121" i="6"/>
  <c r="B120" i="21"/>
  <c r="D141" i="6"/>
  <c r="E17" i="2"/>
  <c r="D28" i="6" s="1"/>
  <c r="E50" i="2"/>
  <c r="B50" i="21" s="1"/>
  <c r="E15" i="2"/>
  <c r="B15" i="21" s="1"/>
  <c r="E21" i="2"/>
  <c r="B80" i="21"/>
  <c r="E6" i="21"/>
  <c r="E14" i="21"/>
  <c r="E2" i="21"/>
  <c r="B5" i="22" s="1"/>
  <c r="E10" i="21"/>
  <c r="E18" i="21"/>
  <c r="B16" i="15"/>
  <c r="B4" i="25" s="1"/>
  <c r="CJ8" i="14"/>
  <c r="CI11" i="14"/>
  <c r="CI15" i="14" s="1"/>
  <c r="CH151" i="5" s="1"/>
  <c r="D26" i="6"/>
  <c r="B20" i="21"/>
  <c r="D31" i="6"/>
  <c r="D45" i="6"/>
  <c r="B34" i="21"/>
  <c r="D80" i="6"/>
  <c r="B69" i="21"/>
  <c r="B100" i="21"/>
  <c r="D111" i="6"/>
  <c r="B4" i="21"/>
  <c r="D15" i="6"/>
  <c r="E30" i="2"/>
  <c r="D40" i="6"/>
  <c r="B29" i="21"/>
  <c r="B44" i="21"/>
  <c r="D55" i="6"/>
  <c r="D65" i="6"/>
  <c r="B54" i="21"/>
  <c r="B64" i="21"/>
  <c r="D75" i="6"/>
  <c r="D85" i="6"/>
  <c r="B74" i="21"/>
  <c r="B84" i="21"/>
  <c r="D95" i="6"/>
  <c r="B99" i="21"/>
  <c r="D110" i="6"/>
  <c r="D120" i="6"/>
  <c r="B109" i="21"/>
  <c r="D130" i="6"/>
  <c r="B119" i="21"/>
  <c r="D140" i="6"/>
  <c r="B129" i="21"/>
  <c r="D150" i="6"/>
  <c r="B139" i="21"/>
  <c r="D160" i="6"/>
  <c r="B149" i="21"/>
  <c r="D16" i="6"/>
  <c r="B5" i="21"/>
  <c r="B59" i="21"/>
  <c r="D70" i="6"/>
  <c r="D100" i="6"/>
  <c r="B89" i="21"/>
  <c r="D161" i="6"/>
  <c r="B150" i="21"/>
  <c r="E10" i="2"/>
  <c r="D20" i="6"/>
  <c r="B9" i="21"/>
  <c r="E26" i="2"/>
  <c r="B24" i="21"/>
  <c r="D35" i="6"/>
  <c r="D113" i="6"/>
  <c r="B102" i="21"/>
  <c r="D133" i="6"/>
  <c r="B122" i="21"/>
  <c r="B132" i="21"/>
  <c r="D143" i="6"/>
  <c r="B142" i="21"/>
  <c r="D162" i="6"/>
  <c r="B151" i="21"/>
  <c r="D32" i="6"/>
  <c r="B21" i="21"/>
  <c r="E53" i="2"/>
  <c r="D60" i="6"/>
  <c r="B49" i="21"/>
  <c r="B79" i="21"/>
  <c r="D90" i="6"/>
  <c r="B140" i="21"/>
  <c r="D151" i="6"/>
  <c r="B17" i="21"/>
  <c r="B39" i="21"/>
  <c r="D50" i="6"/>
  <c r="E60" i="2"/>
  <c r="B112" i="21"/>
  <c r="D123" i="6"/>
  <c r="D25" i="6"/>
  <c r="B14" i="21"/>
  <c r="B19" i="21"/>
  <c r="D30" i="6"/>
  <c r="E25" i="2"/>
  <c r="E40" i="2"/>
  <c r="E52" i="2"/>
  <c r="E62" i="2"/>
  <c r="D105" i="6"/>
  <c r="B94" i="21"/>
  <c r="B104" i="21"/>
  <c r="D115" i="6"/>
  <c r="D125" i="6"/>
  <c r="B114" i="21"/>
  <c r="B124" i="21"/>
  <c r="D135" i="6"/>
  <c r="D145" i="6"/>
  <c r="B134" i="21"/>
  <c r="B144" i="21"/>
  <c r="D155" i="6"/>
  <c r="B152" i="21"/>
  <c r="D163" i="6"/>
  <c r="H13" i="3"/>
  <c r="E3" i="21"/>
  <c r="H17" i="3"/>
  <c r="E7" i="21"/>
  <c r="H21" i="3"/>
  <c r="E11" i="21"/>
  <c r="H25" i="3"/>
  <c r="E15" i="21"/>
  <c r="H29" i="3"/>
  <c r="E19" i="21"/>
  <c r="H33" i="3"/>
  <c r="AM33" i="3" s="1"/>
  <c r="E23" i="21"/>
  <c r="H37" i="3"/>
  <c r="AM37" i="3" s="1"/>
  <c r="E27" i="21"/>
  <c r="H41" i="3"/>
  <c r="AM41" i="3" s="1"/>
  <c r="E31" i="21"/>
  <c r="H45" i="3"/>
  <c r="AM45" i="3" s="1"/>
  <c r="E35" i="21"/>
  <c r="H49" i="3"/>
  <c r="AM49" i="3" s="1"/>
  <c r="E39" i="21"/>
  <c r="H53" i="3"/>
  <c r="AM53" i="3" s="1"/>
  <c r="E43" i="21"/>
  <c r="H57" i="3"/>
  <c r="AM57" i="3" s="1"/>
  <c r="E47" i="21"/>
  <c r="H61" i="3"/>
  <c r="E51" i="21"/>
  <c r="H65" i="3"/>
  <c r="AM65" i="3" s="1"/>
  <c r="E55" i="21"/>
  <c r="H69" i="3"/>
  <c r="E59" i="21"/>
  <c r="H73" i="3"/>
  <c r="E63" i="21"/>
  <c r="H77" i="3"/>
  <c r="E67" i="21"/>
  <c r="H81" i="3"/>
  <c r="E71" i="21"/>
  <c r="H85" i="3"/>
  <c r="E75" i="21"/>
  <c r="H89" i="3"/>
  <c r="E79" i="21"/>
  <c r="H93" i="3"/>
  <c r="E83" i="21"/>
  <c r="H97" i="3"/>
  <c r="E87" i="21"/>
  <c r="H101" i="3"/>
  <c r="E91" i="21"/>
  <c r="H105" i="3"/>
  <c r="E95" i="21"/>
  <c r="H109" i="3"/>
  <c r="E99" i="21"/>
  <c r="H113" i="3"/>
  <c r="E103" i="21"/>
  <c r="H117" i="3"/>
  <c r="E107" i="21"/>
  <c r="H121" i="3"/>
  <c r="E111" i="21"/>
  <c r="H125" i="3"/>
  <c r="E115" i="21"/>
  <c r="H129" i="3"/>
  <c r="E119" i="21"/>
  <c r="H133" i="3"/>
  <c r="E123" i="21"/>
  <c r="H137" i="3"/>
  <c r="E127" i="21"/>
  <c r="H141" i="3"/>
  <c r="E131" i="21"/>
  <c r="H145" i="3"/>
  <c r="E135" i="21"/>
  <c r="H149" i="3"/>
  <c r="E139" i="21"/>
  <c r="H153" i="3"/>
  <c r="E143" i="21"/>
  <c r="H157" i="3"/>
  <c r="E147" i="21"/>
  <c r="H161" i="3"/>
  <c r="E152" i="21"/>
  <c r="E151" i="21"/>
  <c r="H12" i="3"/>
  <c r="AM12" i="3" s="1"/>
  <c r="H20" i="3"/>
  <c r="H28" i="3"/>
  <c r="E52" i="21"/>
  <c r="E56" i="21"/>
  <c r="H70" i="3"/>
  <c r="E60" i="21"/>
  <c r="H74" i="3"/>
  <c r="E64" i="21"/>
  <c r="H78" i="3"/>
  <c r="E68" i="21"/>
  <c r="H82" i="3"/>
  <c r="E72" i="21"/>
  <c r="H86" i="3"/>
  <c r="B7" i="15" s="1"/>
  <c r="E76" i="21"/>
  <c r="H90" i="3"/>
  <c r="E80" i="21"/>
  <c r="H94" i="3"/>
  <c r="E84" i="21"/>
  <c r="H98" i="3"/>
  <c r="E88" i="21"/>
  <c r="H102" i="3"/>
  <c r="E92" i="21"/>
  <c r="H106" i="3"/>
  <c r="E96" i="21"/>
  <c r="H110" i="3"/>
  <c r="E100" i="21"/>
  <c r="H114" i="3"/>
  <c r="E104" i="21"/>
  <c r="H118" i="3"/>
  <c r="E108" i="21"/>
  <c r="H122" i="3"/>
  <c r="E112" i="21"/>
  <c r="H126" i="3"/>
  <c r="E116" i="21"/>
  <c r="H130" i="3"/>
  <c r="E120" i="21"/>
  <c r="H134" i="3"/>
  <c r="E124" i="21"/>
  <c r="H138" i="3"/>
  <c r="E128" i="21"/>
  <c r="H142" i="3"/>
  <c r="E132" i="21"/>
  <c r="H146" i="3"/>
  <c r="E136" i="21"/>
  <c r="H150" i="3"/>
  <c r="E140" i="21"/>
  <c r="H154" i="3"/>
  <c r="E144" i="21"/>
  <c r="H158" i="3"/>
  <c r="E148" i="21"/>
  <c r="H14" i="3"/>
  <c r="H22" i="3"/>
  <c r="H30" i="3"/>
  <c r="H38" i="3"/>
  <c r="AM38" i="3" s="1"/>
  <c r="H46" i="3"/>
  <c r="H54" i="3"/>
  <c r="H62" i="3"/>
  <c r="H15" i="3"/>
  <c r="AM16" i="3" s="1"/>
  <c r="E5" i="21"/>
  <c r="H19" i="3"/>
  <c r="E9" i="21"/>
  <c r="H23" i="3"/>
  <c r="AM23" i="3" s="1"/>
  <c r="E13" i="21"/>
  <c r="H27" i="3"/>
  <c r="E17" i="21"/>
  <c r="H31" i="3"/>
  <c r="AM32" i="3" s="1"/>
  <c r="E21" i="21"/>
  <c r="H35" i="3"/>
  <c r="E25" i="21"/>
  <c r="H39" i="3"/>
  <c r="AM39" i="3" s="1"/>
  <c r="E29" i="21"/>
  <c r="H43" i="3"/>
  <c r="AM44" i="3" s="1"/>
  <c r="E33" i="21"/>
  <c r="H47" i="3"/>
  <c r="AM47" i="3" s="1"/>
  <c r="E37" i="21"/>
  <c r="H51" i="3"/>
  <c r="E41" i="21"/>
  <c r="H55" i="3"/>
  <c r="AM55" i="3" s="1"/>
  <c r="E45" i="21"/>
  <c r="H59" i="3"/>
  <c r="AM60" i="3" s="1"/>
  <c r="E49" i="21"/>
  <c r="H63" i="3"/>
  <c r="AM63" i="3" s="1"/>
  <c r="E53" i="21"/>
  <c r="H67" i="3"/>
  <c r="E57" i="21"/>
  <c r="H71" i="3"/>
  <c r="AM71" i="3" s="1"/>
  <c r="E61" i="21"/>
  <c r="H75" i="3"/>
  <c r="AM75" i="3" s="1"/>
  <c r="E65" i="21"/>
  <c r="H79" i="3"/>
  <c r="AM79" i="3" s="1"/>
  <c r="E69" i="21"/>
  <c r="H83" i="3"/>
  <c r="AM83" i="3" s="1"/>
  <c r="E73" i="21"/>
  <c r="H87" i="3"/>
  <c r="AM87" i="3" s="1"/>
  <c r="E77" i="21"/>
  <c r="H91" i="3"/>
  <c r="AM91" i="3" s="1"/>
  <c r="E81" i="21"/>
  <c r="H95" i="3"/>
  <c r="AM95" i="3" s="1"/>
  <c r="E85" i="21"/>
  <c r="H99" i="3"/>
  <c r="AM99" i="3" s="1"/>
  <c r="E89" i="21"/>
  <c r="H103" i="3"/>
  <c r="AM103" i="3" s="1"/>
  <c r="E93" i="21"/>
  <c r="H107" i="3"/>
  <c r="AM107" i="3" s="1"/>
  <c r="E97" i="21"/>
  <c r="H111" i="3"/>
  <c r="AM111" i="3" s="1"/>
  <c r="AM169" i="3" s="1"/>
  <c r="E101" i="21"/>
  <c r="H115" i="3"/>
  <c r="AM115" i="3" s="1"/>
  <c r="E105" i="21"/>
  <c r="H119" i="3"/>
  <c r="AM119" i="3" s="1"/>
  <c r="E109" i="21"/>
  <c r="H123" i="3"/>
  <c r="AM123" i="3" s="1"/>
  <c r="E113" i="21"/>
  <c r="H127" i="3"/>
  <c r="AM127" i="3" s="1"/>
  <c r="E117" i="21"/>
  <c r="H131" i="3"/>
  <c r="AM131" i="3" s="1"/>
  <c r="E121" i="21"/>
  <c r="H135" i="3"/>
  <c r="AM135" i="3" s="1"/>
  <c r="E125" i="21"/>
  <c r="H139" i="3"/>
  <c r="AM139" i="3" s="1"/>
  <c r="E129" i="21"/>
  <c r="H143" i="3"/>
  <c r="AM143" i="3" s="1"/>
  <c r="E133" i="21"/>
  <c r="H147" i="3"/>
  <c r="AM147" i="3" s="1"/>
  <c r="E137" i="21"/>
  <c r="H151" i="3"/>
  <c r="AM151" i="3" s="1"/>
  <c r="E141" i="21"/>
  <c r="H155" i="3"/>
  <c r="AM155" i="3" s="1"/>
  <c r="E145" i="21"/>
  <c r="H159" i="3"/>
  <c r="AM159" i="3" s="1"/>
  <c r="E149" i="21"/>
  <c r="H16" i="3"/>
  <c r="H24" i="3"/>
  <c r="E22" i="21"/>
  <c r="E26" i="21"/>
  <c r="E30" i="21"/>
  <c r="E34" i="21"/>
  <c r="E38" i="21"/>
  <c r="E42" i="21"/>
  <c r="E46" i="21"/>
  <c r="E50" i="21"/>
  <c r="E54" i="21"/>
  <c r="H68" i="3"/>
  <c r="E58" i="21"/>
  <c r="H72" i="3"/>
  <c r="E62" i="21"/>
  <c r="H76" i="3"/>
  <c r="E66" i="21"/>
  <c r="H80" i="3"/>
  <c r="E70" i="21"/>
  <c r="H84" i="3"/>
  <c r="E74" i="21"/>
  <c r="H88" i="3"/>
  <c r="E78" i="21"/>
  <c r="H92" i="3"/>
  <c r="E82" i="21"/>
  <c r="H96" i="3"/>
  <c r="E86" i="21"/>
  <c r="H100" i="3"/>
  <c r="E90" i="21"/>
  <c r="H104" i="3"/>
  <c r="E94" i="21"/>
  <c r="H108" i="3"/>
  <c r="E98" i="21"/>
  <c r="H112" i="3"/>
  <c r="E102" i="21"/>
  <c r="H116" i="3"/>
  <c r="E106" i="21"/>
  <c r="H120" i="3"/>
  <c r="E110" i="21"/>
  <c r="H124" i="3"/>
  <c r="E114" i="21"/>
  <c r="H128" i="3"/>
  <c r="E118" i="21"/>
  <c r="H132" i="3"/>
  <c r="E122" i="21"/>
  <c r="H136" i="3"/>
  <c r="B9" i="15" s="1"/>
  <c r="E126" i="21"/>
  <c r="H140" i="3"/>
  <c r="E130" i="21"/>
  <c r="H144" i="3"/>
  <c r="E134" i="21"/>
  <c r="H148" i="3"/>
  <c r="E138" i="21"/>
  <c r="H152" i="3"/>
  <c r="E142" i="21"/>
  <c r="H156" i="3"/>
  <c r="E146" i="21"/>
  <c r="H160" i="3"/>
  <c r="E150" i="21"/>
  <c r="H18" i="3"/>
  <c r="H26" i="3"/>
  <c r="H34" i="3"/>
  <c r="H42" i="3"/>
  <c r="AM42" i="3" s="1"/>
  <c r="H50" i="3"/>
  <c r="H58" i="3"/>
  <c r="H66" i="3"/>
  <c r="D3" i="2"/>
  <c r="A2" i="21"/>
  <c r="F61" i="10"/>
  <c r="G61" i="10" s="1"/>
  <c r="F85" i="10"/>
  <c r="G85" i="10" s="1"/>
  <c r="F83" i="10"/>
  <c r="G83" i="10" s="1"/>
  <c r="F84" i="10"/>
  <c r="G84" i="10" s="1"/>
  <c r="F69" i="10"/>
  <c r="G69" i="10" s="1"/>
  <c r="F68" i="10"/>
  <c r="G68" i="10" s="1"/>
  <c r="F89" i="10"/>
  <c r="G89" i="10" s="1"/>
  <c r="F88" i="10"/>
  <c r="G88" i="10" s="1"/>
  <c r="F104" i="10"/>
  <c r="G104" i="10" s="1"/>
  <c r="F56" i="10"/>
  <c r="G56" i="10" s="1"/>
  <c r="F65" i="10"/>
  <c r="G65" i="10" s="1"/>
  <c r="AM61" i="3"/>
  <c r="AM167" i="3" s="1"/>
  <c r="B6" i="15"/>
  <c r="AM24" i="3"/>
  <c r="AM56" i="3"/>
  <c r="F81" i="10"/>
  <c r="G81" i="10" s="1"/>
  <c r="F78" i="10"/>
  <c r="G78" i="10" s="1"/>
  <c r="F79" i="10"/>
  <c r="G79" i="10" s="1"/>
  <c r="F80" i="10"/>
  <c r="G80" i="10" s="1"/>
  <c r="G77" i="10"/>
  <c r="AM14" i="3"/>
  <c r="AM22" i="3"/>
  <c r="AM30" i="3"/>
  <c r="AM46" i="3"/>
  <c r="AM54" i="3"/>
  <c r="AM62" i="3"/>
  <c r="F101" i="10"/>
  <c r="G101" i="10" s="1"/>
  <c r="F98" i="10"/>
  <c r="G98" i="10" s="1"/>
  <c r="F99" i="10"/>
  <c r="G99" i="10" s="1"/>
  <c r="F100" i="10"/>
  <c r="G100" i="10" s="1"/>
  <c r="G97" i="10"/>
  <c r="F108" i="10"/>
  <c r="G108" i="10" s="1"/>
  <c r="E162" i="5"/>
  <c r="CH152" i="5"/>
  <c r="CH150" i="5"/>
  <c r="CH148" i="5"/>
  <c r="CH146" i="5"/>
  <c r="CH144" i="5"/>
  <c r="CH142" i="5"/>
  <c r="CH140" i="5"/>
  <c r="CH138" i="5"/>
  <c r="CH136" i="5"/>
  <c r="CH134" i="5"/>
  <c r="CH132" i="5"/>
  <c r="CH130" i="5"/>
  <c r="CH128" i="5"/>
  <c r="CH161" i="5" s="1"/>
  <c r="CH126" i="5"/>
  <c r="CH124" i="5"/>
  <c r="CH122" i="5"/>
  <c r="CH120" i="5"/>
  <c r="CH118" i="5"/>
  <c r="CH116" i="5"/>
  <c r="CH114" i="5"/>
  <c r="CH112" i="5"/>
  <c r="CH110" i="5"/>
  <c r="CH108" i="5"/>
  <c r="CH106" i="5"/>
  <c r="CH104" i="5"/>
  <c r="CH102" i="5"/>
  <c r="CH100" i="5"/>
  <c r="CH98" i="5"/>
  <c r="CH96" i="5"/>
  <c r="CH94" i="5"/>
  <c r="CH92" i="5"/>
  <c r="CH90" i="5"/>
  <c r="CH88" i="5"/>
  <c r="CH86" i="5"/>
  <c r="CH84" i="5"/>
  <c r="CH82" i="5"/>
  <c r="CH80" i="5"/>
  <c r="CH78" i="5"/>
  <c r="CH159" i="5" s="1"/>
  <c r="CH76" i="5"/>
  <c r="CH74" i="5"/>
  <c r="CH72" i="5"/>
  <c r="CH70" i="5"/>
  <c r="CH68" i="5"/>
  <c r="CH66" i="5"/>
  <c r="CH64" i="5"/>
  <c r="CH62" i="5"/>
  <c r="CH60" i="5"/>
  <c r="CH58" i="5"/>
  <c r="CH56" i="5"/>
  <c r="CH54" i="5"/>
  <c r="CH52" i="5"/>
  <c r="CH50" i="5"/>
  <c r="CH48" i="5"/>
  <c r="CH46" i="5"/>
  <c r="CH44" i="5"/>
  <c r="CH42" i="5"/>
  <c r="CH40" i="5"/>
  <c r="CH38" i="5"/>
  <c r="CH36" i="5"/>
  <c r="CH34" i="5"/>
  <c r="CH32" i="5"/>
  <c r="CH30" i="5"/>
  <c r="CH28" i="5"/>
  <c r="CH157" i="5" s="1"/>
  <c r="CH26" i="5"/>
  <c r="CH24" i="5"/>
  <c r="CH22" i="5"/>
  <c r="CH20" i="5"/>
  <c r="CH18" i="5"/>
  <c r="CH16" i="5"/>
  <c r="CH14" i="5"/>
  <c r="CH12" i="5"/>
  <c r="CH10" i="5"/>
  <c r="CH8" i="5"/>
  <c r="CH6" i="5"/>
  <c r="CH4" i="5"/>
  <c r="F93" i="10"/>
  <c r="G93" i="10" s="1"/>
  <c r="G5" i="15"/>
  <c r="G16" i="15" s="1"/>
  <c r="F37" i="3"/>
  <c r="F38" i="3" s="1"/>
  <c r="F39" i="3" s="1"/>
  <c r="F40" i="3" s="1"/>
  <c r="F41" i="3" s="1"/>
  <c r="F42" i="3" s="1"/>
  <c r="F43" i="3" s="1"/>
  <c r="F44" i="3" s="1"/>
  <c r="F45" i="3" s="1"/>
  <c r="F46" i="3" s="1"/>
  <c r="F47" i="3" s="1"/>
  <c r="F48" i="3" s="1"/>
  <c r="F49" i="3" s="1"/>
  <c r="F50" i="3" s="1"/>
  <c r="F51" i="3" s="1"/>
  <c r="F52" i="3" s="1"/>
  <c r="F53" i="3" s="1"/>
  <c r="F54" i="3" s="1"/>
  <c r="F55" i="3" s="1"/>
  <c r="F56" i="3" s="1"/>
  <c r="F57" i="3" s="1"/>
  <c r="F58" i="3" s="1"/>
  <c r="F59" i="3" s="1"/>
  <c r="F60" i="3" s="1"/>
  <c r="F61" i="3" s="1"/>
  <c r="AM18" i="3"/>
  <c r="AM26" i="3"/>
  <c r="AM34" i="3"/>
  <c r="AM50" i="3"/>
  <c r="AM58" i="3"/>
  <c r="AM66" i="3"/>
  <c r="H153" i="5"/>
  <c r="H162" i="5" s="1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61" i="5" s="1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60" i="5" s="1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159" i="5" s="1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158" i="5" s="1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157" i="5" s="1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156" i="5" s="1"/>
  <c r="P153" i="5"/>
  <c r="P162" i="5" s="1"/>
  <c r="P152" i="5"/>
  <c r="P151" i="5"/>
  <c r="P150" i="5"/>
  <c r="P149" i="5"/>
  <c r="P148" i="5"/>
  <c r="P147" i="5"/>
  <c r="P146" i="5"/>
  <c r="P145" i="5"/>
  <c r="P144" i="5"/>
  <c r="P143" i="5"/>
  <c r="P142" i="5"/>
  <c r="P141" i="5"/>
  <c r="P140" i="5"/>
  <c r="P139" i="5"/>
  <c r="P138" i="5"/>
  <c r="P137" i="5"/>
  <c r="P136" i="5"/>
  <c r="P135" i="5"/>
  <c r="P134" i="5"/>
  <c r="P133" i="5"/>
  <c r="P132" i="5"/>
  <c r="P131" i="5"/>
  <c r="P130" i="5"/>
  <c r="P129" i="5"/>
  <c r="P128" i="5"/>
  <c r="P161" i="5" s="1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103" i="5"/>
  <c r="P160" i="5" s="1"/>
  <c r="P102" i="5"/>
  <c r="P101" i="5"/>
  <c r="P100" i="5"/>
  <c r="P99" i="5"/>
  <c r="P98" i="5"/>
  <c r="P97" i="5"/>
  <c r="P96" i="5"/>
  <c r="P95" i="5"/>
  <c r="P94" i="5"/>
  <c r="P93" i="5"/>
  <c r="P92" i="5"/>
  <c r="P91" i="5"/>
  <c r="P90" i="5"/>
  <c r="P89" i="5"/>
  <c r="P88" i="5"/>
  <c r="P87" i="5"/>
  <c r="P86" i="5"/>
  <c r="P85" i="5"/>
  <c r="P84" i="5"/>
  <c r="P83" i="5"/>
  <c r="P82" i="5"/>
  <c r="P81" i="5"/>
  <c r="P80" i="5"/>
  <c r="P79" i="5"/>
  <c r="P78" i="5"/>
  <c r="P159" i="5" s="1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3" i="5"/>
  <c r="P158" i="5" s="1"/>
  <c r="P52" i="5"/>
  <c r="P51" i="5"/>
  <c r="P50" i="5"/>
  <c r="P49" i="5"/>
  <c r="P48" i="5"/>
  <c r="P47" i="5"/>
  <c r="P46" i="5"/>
  <c r="P45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157" i="5" s="1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P12" i="5"/>
  <c r="P11" i="5"/>
  <c r="P10" i="5"/>
  <c r="P9" i="5"/>
  <c r="P8" i="5"/>
  <c r="P7" i="5"/>
  <c r="P6" i="5"/>
  <c r="P5" i="5"/>
  <c r="P4" i="5"/>
  <c r="P3" i="5"/>
  <c r="P156" i="5" s="1"/>
  <c r="X153" i="5"/>
  <c r="X162" i="5" s="1"/>
  <c r="X152" i="5"/>
  <c r="X151" i="5"/>
  <c r="X150" i="5"/>
  <c r="X149" i="5"/>
  <c r="X148" i="5"/>
  <c r="X147" i="5"/>
  <c r="X146" i="5"/>
  <c r="X145" i="5"/>
  <c r="X144" i="5"/>
  <c r="X143" i="5"/>
  <c r="X142" i="5"/>
  <c r="X141" i="5"/>
  <c r="X140" i="5"/>
  <c r="X139" i="5"/>
  <c r="X138" i="5"/>
  <c r="X137" i="5"/>
  <c r="X136" i="5"/>
  <c r="X135" i="5"/>
  <c r="X134" i="5"/>
  <c r="X133" i="5"/>
  <c r="X132" i="5"/>
  <c r="X131" i="5"/>
  <c r="X130" i="5"/>
  <c r="X129" i="5"/>
  <c r="X128" i="5"/>
  <c r="X161" i="5" s="1"/>
  <c r="X127" i="5"/>
  <c r="X126" i="5"/>
  <c r="X125" i="5"/>
  <c r="X124" i="5"/>
  <c r="X123" i="5"/>
  <c r="X122" i="5"/>
  <c r="X121" i="5"/>
  <c r="X120" i="5"/>
  <c r="X119" i="5"/>
  <c r="X118" i="5"/>
  <c r="X117" i="5"/>
  <c r="X116" i="5"/>
  <c r="X115" i="5"/>
  <c r="X114" i="5"/>
  <c r="X113" i="5"/>
  <c r="X112" i="5"/>
  <c r="X111" i="5"/>
  <c r="X110" i="5"/>
  <c r="X109" i="5"/>
  <c r="X108" i="5"/>
  <c r="X107" i="5"/>
  <c r="X106" i="5"/>
  <c r="X105" i="5"/>
  <c r="X104" i="5"/>
  <c r="X103" i="5"/>
  <c r="X160" i="5" s="1"/>
  <c r="X102" i="5"/>
  <c r="X101" i="5"/>
  <c r="X100" i="5"/>
  <c r="X99" i="5"/>
  <c r="X98" i="5"/>
  <c r="X97" i="5"/>
  <c r="X96" i="5"/>
  <c r="X95" i="5"/>
  <c r="X94" i="5"/>
  <c r="X93" i="5"/>
  <c r="X92" i="5"/>
  <c r="X91" i="5"/>
  <c r="X90" i="5"/>
  <c r="X89" i="5"/>
  <c r="X88" i="5"/>
  <c r="X87" i="5"/>
  <c r="X86" i="5"/>
  <c r="X85" i="5"/>
  <c r="X84" i="5"/>
  <c r="X83" i="5"/>
  <c r="X82" i="5"/>
  <c r="X81" i="5"/>
  <c r="X80" i="5"/>
  <c r="X79" i="5"/>
  <c r="X78" i="5"/>
  <c r="X159" i="5" s="1"/>
  <c r="X77" i="5"/>
  <c r="X76" i="5"/>
  <c r="X75" i="5"/>
  <c r="X74" i="5"/>
  <c r="X73" i="5"/>
  <c r="X72" i="5"/>
  <c r="X71" i="5"/>
  <c r="X70" i="5"/>
  <c r="X69" i="5"/>
  <c r="X68" i="5"/>
  <c r="X67" i="5"/>
  <c r="X66" i="5"/>
  <c r="X65" i="5"/>
  <c r="X64" i="5"/>
  <c r="X63" i="5"/>
  <c r="X62" i="5"/>
  <c r="X61" i="5"/>
  <c r="X60" i="5"/>
  <c r="X59" i="5"/>
  <c r="X58" i="5"/>
  <c r="X57" i="5"/>
  <c r="X56" i="5"/>
  <c r="X55" i="5"/>
  <c r="X54" i="5"/>
  <c r="X53" i="5"/>
  <c r="X158" i="5" s="1"/>
  <c r="X52" i="5"/>
  <c r="X51" i="5"/>
  <c r="X50" i="5"/>
  <c r="X49" i="5"/>
  <c r="X48" i="5"/>
  <c r="X47" i="5"/>
  <c r="X46" i="5"/>
  <c r="X45" i="5"/>
  <c r="X44" i="5"/>
  <c r="X43" i="5"/>
  <c r="X42" i="5"/>
  <c r="X41" i="5"/>
  <c r="X40" i="5"/>
  <c r="X39" i="5"/>
  <c r="X38" i="5"/>
  <c r="X37" i="5"/>
  <c r="X36" i="5"/>
  <c r="X35" i="5"/>
  <c r="X34" i="5"/>
  <c r="X33" i="5"/>
  <c r="X32" i="5"/>
  <c r="X31" i="5"/>
  <c r="X30" i="5"/>
  <c r="X29" i="5"/>
  <c r="X28" i="5"/>
  <c r="X157" i="5" s="1"/>
  <c r="X27" i="5"/>
  <c r="X26" i="5"/>
  <c r="X25" i="5"/>
  <c r="X24" i="5"/>
  <c r="X23" i="5"/>
  <c r="X22" i="5"/>
  <c r="X21" i="5"/>
  <c r="X20" i="5"/>
  <c r="X19" i="5"/>
  <c r="X18" i="5"/>
  <c r="X17" i="5"/>
  <c r="X16" i="5"/>
  <c r="X15" i="5"/>
  <c r="X14" i="5"/>
  <c r="X13" i="5"/>
  <c r="X12" i="5"/>
  <c r="X11" i="5"/>
  <c r="X10" i="5"/>
  <c r="X9" i="5"/>
  <c r="X8" i="5"/>
  <c r="X7" i="5"/>
  <c r="X6" i="5"/>
  <c r="X5" i="5"/>
  <c r="X4" i="5"/>
  <c r="X3" i="5"/>
  <c r="X156" i="5" s="1"/>
  <c r="AF153" i="5"/>
  <c r="AF162" i="5" s="1"/>
  <c r="AF152" i="5"/>
  <c r="AF151" i="5"/>
  <c r="AF150" i="5"/>
  <c r="AF149" i="5"/>
  <c r="AF148" i="5"/>
  <c r="AF147" i="5"/>
  <c r="AF146" i="5"/>
  <c r="AF145" i="5"/>
  <c r="AF144" i="5"/>
  <c r="AF143" i="5"/>
  <c r="AF142" i="5"/>
  <c r="AF141" i="5"/>
  <c r="AF140" i="5"/>
  <c r="AF139" i="5"/>
  <c r="AF138" i="5"/>
  <c r="AF137" i="5"/>
  <c r="AF136" i="5"/>
  <c r="AF135" i="5"/>
  <c r="AF134" i="5"/>
  <c r="AF133" i="5"/>
  <c r="AF132" i="5"/>
  <c r="AF131" i="5"/>
  <c r="AF130" i="5"/>
  <c r="AF129" i="5"/>
  <c r="AF128" i="5"/>
  <c r="AF161" i="5" s="1"/>
  <c r="AF127" i="5"/>
  <c r="AF126" i="5"/>
  <c r="AF125" i="5"/>
  <c r="AF124" i="5"/>
  <c r="AF123" i="5"/>
  <c r="AF122" i="5"/>
  <c r="AF121" i="5"/>
  <c r="AF120" i="5"/>
  <c r="AF119" i="5"/>
  <c r="AF118" i="5"/>
  <c r="AF117" i="5"/>
  <c r="AF116" i="5"/>
  <c r="AF115" i="5"/>
  <c r="AF114" i="5"/>
  <c r="AF113" i="5"/>
  <c r="AF112" i="5"/>
  <c r="AF111" i="5"/>
  <c r="AF110" i="5"/>
  <c r="AF109" i="5"/>
  <c r="AF108" i="5"/>
  <c r="AF107" i="5"/>
  <c r="AF106" i="5"/>
  <c r="AF105" i="5"/>
  <c r="AF104" i="5"/>
  <c r="AF103" i="5"/>
  <c r="AF160" i="5" s="1"/>
  <c r="AF102" i="5"/>
  <c r="AF101" i="5"/>
  <c r="AF100" i="5"/>
  <c r="AF99" i="5"/>
  <c r="AF98" i="5"/>
  <c r="AF97" i="5"/>
  <c r="AF96" i="5"/>
  <c r="AF95" i="5"/>
  <c r="AF94" i="5"/>
  <c r="AF93" i="5"/>
  <c r="AF92" i="5"/>
  <c r="AF91" i="5"/>
  <c r="AF90" i="5"/>
  <c r="AF89" i="5"/>
  <c r="AF88" i="5"/>
  <c r="AF87" i="5"/>
  <c r="AF86" i="5"/>
  <c r="AF85" i="5"/>
  <c r="AF84" i="5"/>
  <c r="AF83" i="5"/>
  <c r="AF82" i="5"/>
  <c r="AF81" i="5"/>
  <c r="AF80" i="5"/>
  <c r="AF79" i="5"/>
  <c r="AF78" i="5"/>
  <c r="AF159" i="5" s="1"/>
  <c r="AF77" i="5"/>
  <c r="AF76" i="5"/>
  <c r="AF75" i="5"/>
  <c r="AF74" i="5"/>
  <c r="AF73" i="5"/>
  <c r="AF72" i="5"/>
  <c r="AF71" i="5"/>
  <c r="AF70" i="5"/>
  <c r="AF69" i="5"/>
  <c r="AF68" i="5"/>
  <c r="AF67" i="5"/>
  <c r="AF66" i="5"/>
  <c r="AF65" i="5"/>
  <c r="AF64" i="5"/>
  <c r="AF63" i="5"/>
  <c r="AF62" i="5"/>
  <c r="AF61" i="5"/>
  <c r="AF60" i="5"/>
  <c r="AF59" i="5"/>
  <c r="AF58" i="5"/>
  <c r="AF57" i="5"/>
  <c r="AF56" i="5"/>
  <c r="AF55" i="5"/>
  <c r="AF54" i="5"/>
  <c r="AF53" i="5"/>
  <c r="AF158" i="5" s="1"/>
  <c r="AF52" i="5"/>
  <c r="AF51" i="5"/>
  <c r="AF50" i="5"/>
  <c r="AF49" i="5"/>
  <c r="AF48" i="5"/>
  <c r="AF47" i="5"/>
  <c r="AF46" i="5"/>
  <c r="AF45" i="5"/>
  <c r="AF44" i="5"/>
  <c r="AF43" i="5"/>
  <c r="AF42" i="5"/>
  <c r="AF41" i="5"/>
  <c r="AF40" i="5"/>
  <c r="AF39" i="5"/>
  <c r="AF38" i="5"/>
  <c r="AF37" i="5"/>
  <c r="AF36" i="5"/>
  <c r="AF35" i="5"/>
  <c r="AF34" i="5"/>
  <c r="AF33" i="5"/>
  <c r="AF32" i="5"/>
  <c r="AF31" i="5"/>
  <c r="AF30" i="5"/>
  <c r="AF29" i="5"/>
  <c r="AF28" i="5"/>
  <c r="AF157" i="5" s="1"/>
  <c r="AF27" i="5"/>
  <c r="AF26" i="5"/>
  <c r="AF25" i="5"/>
  <c r="AF24" i="5"/>
  <c r="AF23" i="5"/>
  <c r="AF22" i="5"/>
  <c r="AF21" i="5"/>
  <c r="AF20" i="5"/>
  <c r="AF19" i="5"/>
  <c r="AF18" i="5"/>
  <c r="AF17" i="5"/>
  <c r="AF16" i="5"/>
  <c r="AF15" i="5"/>
  <c r="AF14" i="5"/>
  <c r="AF13" i="5"/>
  <c r="AF12" i="5"/>
  <c r="AF11" i="5"/>
  <c r="AF10" i="5"/>
  <c r="AF9" i="5"/>
  <c r="AF8" i="5"/>
  <c r="AF7" i="5"/>
  <c r="AF6" i="5"/>
  <c r="AF5" i="5"/>
  <c r="AF4" i="5"/>
  <c r="AF3" i="5"/>
  <c r="AF156" i="5" s="1"/>
  <c r="AN153" i="5"/>
  <c r="AN162" i="5" s="1"/>
  <c r="AN152" i="5"/>
  <c r="AN151" i="5"/>
  <c r="AN150" i="5"/>
  <c r="AN149" i="5"/>
  <c r="AN148" i="5"/>
  <c r="AN147" i="5"/>
  <c r="AN146" i="5"/>
  <c r="AN145" i="5"/>
  <c r="AN144" i="5"/>
  <c r="AN143" i="5"/>
  <c r="AN142" i="5"/>
  <c r="AN141" i="5"/>
  <c r="AN140" i="5"/>
  <c r="AN139" i="5"/>
  <c r="AN138" i="5"/>
  <c r="AN137" i="5"/>
  <c r="AN136" i="5"/>
  <c r="AN135" i="5"/>
  <c r="AN134" i="5"/>
  <c r="AN133" i="5"/>
  <c r="AN132" i="5"/>
  <c r="AN131" i="5"/>
  <c r="AN130" i="5"/>
  <c r="AN129" i="5"/>
  <c r="AN128" i="5"/>
  <c r="AN161" i="5" s="1"/>
  <c r="AN127" i="5"/>
  <c r="AN126" i="5"/>
  <c r="AN125" i="5"/>
  <c r="AN124" i="5"/>
  <c r="AN123" i="5"/>
  <c r="AN122" i="5"/>
  <c r="AN121" i="5"/>
  <c r="AN120" i="5"/>
  <c r="AN119" i="5"/>
  <c r="AN118" i="5"/>
  <c r="AN117" i="5"/>
  <c r="AN116" i="5"/>
  <c r="AN115" i="5"/>
  <c r="AN114" i="5"/>
  <c r="AN113" i="5"/>
  <c r="AN112" i="5"/>
  <c r="AN111" i="5"/>
  <c r="AN110" i="5"/>
  <c r="AN109" i="5"/>
  <c r="AN108" i="5"/>
  <c r="AN107" i="5"/>
  <c r="AN106" i="5"/>
  <c r="AN105" i="5"/>
  <c r="AN104" i="5"/>
  <c r="AN103" i="5"/>
  <c r="AN160" i="5" s="1"/>
  <c r="AN102" i="5"/>
  <c r="AN101" i="5"/>
  <c r="AN100" i="5"/>
  <c r="AN99" i="5"/>
  <c r="AN98" i="5"/>
  <c r="AN97" i="5"/>
  <c r="AN96" i="5"/>
  <c r="AN95" i="5"/>
  <c r="AN94" i="5"/>
  <c r="AN93" i="5"/>
  <c r="AN92" i="5"/>
  <c r="AN91" i="5"/>
  <c r="AN90" i="5"/>
  <c r="AN89" i="5"/>
  <c r="AN88" i="5"/>
  <c r="AN87" i="5"/>
  <c r="AN86" i="5"/>
  <c r="AN85" i="5"/>
  <c r="AN84" i="5"/>
  <c r="AN83" i="5"/>
  <c r="AN82" i="5"/>
  <c r="AN81" i="5"/>
  <c r="AN80" i="5"/>
  <c r="AN79" i="5"/>
  <c r="AN78" i="5"/>
  <c r="AN159" i="5" s="1"/>
  <c r="AN77" i="5"/>
  <c r="AN76" i="5"/>
  <c r="AN75" i="5"/>
  <c r="AN74" i="5"/>
  <c r="AN73" i="5"/>
  <c r="AN72" i="5"/>
  <c r="AN71" i="5"/>
  <c r="AN70" i="5"/>
  <c r="AN69" i="5"/>
  <c r="AN68" i="5"/>
  <c r="AN67" i="5"/>
  <c r="AN66" i="5"/>
  <c r="AN65" i="5"/>
  <c r="AN64" i="5"/>
  <c r="AN63" i="5"/>
  <c r="AN62" i="5"/>
  <c r="AN61" i="5"/>
  <c r="AN60" i="5"/>
  <c r="AN59" i="5"/>
  <c r="AN58" i="5"/>
  <c r="AN57" i="5"/>
  <c r="AN56" i="5"/>
  <c r="AN55" i="5"/>
  <c r="AN54" i="5"/>
  <c r="AN53" i="5"/>
  <c r="AN158" i="5" s="1"/>
  <c r="AN52" i="5"/>
  <c r="AN51" i="5"/>
  <c r="AN50" i="5"/>
  <c r="AN49" i="5"/>
  <c r="AN48" i="5"/>
  <c r="AN47" i="5"/>
  <c r="AN46" i="5"/>
  <c r="AN45" i="5"/>
  <c r="AN44" i="5"/>
  <c r="AN43" i="5"/>
  <c r="AN42" i="5"/>
  <c r="AN41" i="5"/>
  <c r="AN40" i="5"/>
  <c r="AN39" i="5"/>
  <c r="AN38" i="5"/>
  <c r="AN37" i="5"/>
  <c r="AN36" i="5"/>
  <c r="AN35" i="5"/>
  <c r="AN34" i="5"/>
  <c r="AN33" i="5"/>
  <c r="AN32" i="5"/>
  <c r="AN31" i="5"/>
  <c r="AN30" i="5"/>
  <c r="AN29" i="5"/>
  <c r="AN28" i="5"/>
  <c r="AN157" i="5" s="1"/>
  <c r="AN27" i="5"/>
  <c r="AN26" i="5"/>
  <c r="AN25" i="5"/>
  <c r="AN24" i="5"/>
  <c r="AN23" i="5"/>
  <c r="AN22" i="5"/>
  <c r="AN21" i="5"/>
  <c r="AN20" i="5"/>
  <c r="AN19" i="5"/>
  <c r="AN18" i="5"/>
  <c r="AN17" i="5"/>
  <c r="AN16" i="5"/>
  <c r="AN15" i="5"/>
  <c r="AN14" i="5"/>
  <c r="AN13" i="5"/>
  <c r="AN12" i="5"/>
  <c r="AN11" i="5"/>
  <c r="AN10" i="5"/>
  <c r="AN9" i="5"/>
  <c r="AN8" i="5"/>
  <c r="AN7" i="5"/>
  <c r="AN6" i="5"/>
  <c r="AN5" i="5"/>
  <c r="AN4" i="5"/>
  <c r="AN3" i="5"/>
  <c r="AN156" i="5" s="1"/>
  <c r="AV153" i="5"/>
  <c r="AV162" i="5" s="1"/>
  <c r="AV152" i="5"/>
  <c r="AV151" i="5"/>
  <c r="AV150" i="5"/>
  <c r="AV149" i="5"/>
  <c r="AV148" i="5"/>
  <c r="AV147" i="5"/>
  <c r="AV146" i="5"/>
  <c r="AV145" i="5"/>
  <c r="AV144" i="5"/>
  <c r="AV143" i="5"/>
  <c r="AV142" i="5"/>
  <c r="AV141" i="5"/>
  <c r="AV140" i="5"/>
  <c r="AV139" i="5"/>
  <c r="AV138" i="5"/>
  <c r="AV137" i="5"/>
  <c r="AV136" i="5"/>
  <c r="AV135" i="5"/>
  <c r="AV134" i="5"/>
  <c r="AV133" i="5"/>
  <c r="AV132" i="5"/>
  <c r="AV131" i="5"/>
  <c r="AV130" i="5"/>
  <c r="AV129" i="5"/>
  <c r="AV128" i="5"/>
  <c r="AV161" i="5" s="1"/>
  <c r="AV127" i="5"/>
  <c r="AV126" i="5"/>
  <c r="AV125" i="5"/>
  <c r="AV124" i="5"/>
  <c r="AV123" i="5"/>
  <c r="AV122" i="5"/>
  <c r="AV121" i="5"/>
  <c r="AV120" i="5"/>
  <c r="AV119" i="5"/>
  <c r="AV118" i="5"/>
  <c r="AV117" i="5"/>
  <c r="AV116" i="5"/>
  <c r="AV115" i="5"/>
  <c r="AV114" i="5"/>
  <c r="AV113" i="5"/>
  <c r="AV112" i="5"/>
  <c r="AV111" i="5"/>
  <c r="AV110" i="5"/>
  <c r="AV109" i="5"/>
  <c r="AV108" i="5"/>
  <c r="AV107" i="5"/>
  <c r="AV106" i="5"/>
  <c r="AV105" i="5"/>
  <c r="AV104" i="5"/>
  <c r="AV103" i="5"/>
  <c r="AV160" i="5" s="1"/>
  <c r="AV102" i="5"/>
  <c r="AV101" i="5"/>
  <c r="AV100" i="5"/>
  <c r="AV99" i="5"/>
  <c r="AV98" i="5"/>
  <c r="AV97" i="5"/>
  <c r="AV96" i="5"/>
  <c r="AV95" i="5"/>
  <c r="AV94" i="5"/>
  <c r="AV93" i="5"/>
  <c r="AV92" i="5"/>
  <c r="AV91" i="5"/>
  <c r="AV90" i="5"/>
  <c r="AV89" i="5"/>
  <c r="AV88" i="5"/>
  <c r="AV87" i="5"/>
  <c r="AV86" i="5"/>
  <c r="AV85" i="5"/>
  <c r="AV84" i="5"/>
  <c r="AV83" i="5"/>
  <c r="AV82" i="5"/>
  <c r="AV81" i="5"/>
  <c r="AV80" i="5"/>
  <c r="AV79" i="5"/>
  <c r="AV78" i="5"/>
  <c r="AV159" i="5" s="1"/>
  <c r="AV77" i="5"/>
  <c r="AV76" i="5"/>
  <c r="AV75" i="5"/>
  <c r="AV74" i="5"/>
  <c r="AV73" i="5"/>
  <c r="AV72" i="5"/>
  <c r="AV71" i="5"/>
  <c r="AV70" i="5"/>
  <c r="AV69" i="5"/>
  <c r="AV68" i="5"/>
  <c r="AV67" i="5"/>
  <c r="AV66" i="5"/>
  <c r="AV65" i="5"/>
  <c r="AV64" i="5"/>
  <c r="AV63" i="5"/>
  <c r="AV62" i="5"/>
  <c r="AV61" i="5"/>
  <c r="AV60" i="5"/>
  <c r="AV59" i="5"/>
  <c r="AV58" i="5"/>
  <c r="AV57" i="5"/>
  <c r="AV56" i="5"/>
  <c r="AV55" i="5"/>
  <c r="AV54" i="5"/>
  <c r="AV53" i="5"/>
  <c r="AV158" i="5" s="1"/>
  <c r="AV52" i="5"/>
  <c r="AV51" i="5"/>
  <c r="AV50" i="5"/>
  <c r="AV49" i="5"/>
  <c r="AV48" i="5"/>
  <c r="AV47" i="5"/>
  <c r="AV46" i="5"/>
  <c r="AV45" i="5"/>
  <c r="AV44" i="5"/>
  <c r="AV43" i="5"/>
  <c r="AV42" i="5"/>
  <c r="AV41" i="5"/>
  <c r="AV40" i="5"/>
  <c r="AV39" i="5"/>
  <c r="AV38" i="5"/>
  <c r="AV37" i="5"/>
  <c r="AV36" i="5"/>
  <c r="AV35" i="5"/>
  <c r="AV34" i="5"/>
  <c r="AV33" i="5"/>
  <c r="AV32" i="5"/>
  <c r="AV31" i="5"/>
  <c r="AV30" i="5"/>
  <c r="AV29" i="5"/>
  <c r="AV28" i="5"/>
  <c r="AV157" i="5" s="1"/>
  <c r="AV27" i="5"/>
  <c r="AV26" i="5"/>
  <c r="AV25" i="5"/>
  <c r="AV24" i="5"/>
  <c r="AV23" i="5"/>
  <c r="AV22" i="5"/>
  <c r="AV21" i="5"/>
  <c r="AV20" i="5"/>
  <c r="AV19" i="5"/>
  <c r="AV18" i="5"/>
  <c r="AV17" i="5"/>
  <c r="AV16" i="5"/>
  <c r="AV15" i="5"/>
  <c r="AV14" i="5"/>
  <c r="AV13" i="5"/>
  <c r="AV12" i="5"/>
  <c r="AV11" i="5"/>
  <c r="AV10" i="5"/>
  <c r="AV9" i="5"/>
  <c r="AV8" i="5"/>
  <c r="AV7" i="5"/>
  <c r="AV6" i="5"/>
  <c r="AV5" i="5"/>
  <c r="AV4" i="5"/>
  <c r="AV3" i="5"/>
  <c r="AV156" i="5" s="1"/>
  <c r="BD153" i="5"/>
  <c r="BD162" i="5" s="1"/>
  <c r="BD152" i="5"/>
  <c r="BD151" i="5"/>
  <c r="BD150" i="5"/>
  <c r="BD149" i="5"/>
  <c r="BD148" i="5"/>
  <c r="BD147" i="5"/>
  <c r="BD146" i="5"/>
  <c r="BD145" i="5"/>
  <c r="BD144" i="5"/>
  <c r="BD143" i="5"/>
  <c r="BD142" i="5"/>
  <c r="BD141" i="5"/>
  <c r="BD140" i="5"/>
  <c r="BD139" i="5"/>
  <c r="BD138" i="5"/>
  <c r="BD137" i="5"/>
  <c r="BD136" i="5"/>
  <c r="BD135" i="5"/>
  <c r="BD134" i="5"/>
  <c r="BD133" i="5"/>
  <c r="BD132" i="5"/>
  <c r="BD131" i="5"/>
  <c r="BD130" i="5"/>
  <c r="BD129" i="5"/>
  <c r="BD128" i="5"/>
  <c r="BD161" i="5" s="1"/>
  <c r="BD127" i="5"/>
  <c r="BD126" i="5"/>
  <c r="BD125" i="5"/>
  <c r="BD124" i="5"/>
  <c r="BD123" i="5"/>
  <c r="BD122" i="5"/>
  <c r="BD121" i="5"/>
  <c r="BD120" i="5"/>
  <c r="BD119" i="5"/>
  <c r="BD118" i="5"/>
  <c r="BD117" i="5"/>
  <c r="BD116" i="5"/>
  <c r="BD115" i="5"/>
  <c r="BD114" i="5"/>
  <c r="BD113" i="5"/>
  <c r="BD112" i="5"/>
  <c r="BD111" i="5"/>
  <c r="BD110" i="5"/>
  <c r="BD109" i="5"/>
  <c r="BD108" i="5"/>
  <c r="BD107" i="5"/>
  <c r="BD106" i="5"/>
  <c r="BD105" i="5"/>
  <c r="BD104" i="5"/>
  <c r="BD103" i="5"/>
  <c r="BD160" i="5" s="1"/>
  <c r="BD102" i="5"/>
  <c r="BD101" i="5"/>
  <c r="BD100" i="5"/>
  <c r="BD99" i="5"/>
  <c r="BD98" i="5"/>
  <c r="BD97" i="5"/>
  <c r="BD96" i="5"/>
  <c r="BD95" i="5"/>
  <c r="BD94" i="5"/>
  <c r="BD93" i="5"/>
  <c r="BD92" i="5"/>
  <c r="BD91" i="5"/>
  <c r="BD90" i="5"/>
  <c r="BD89" i="5"/>
  <c r="BD88" i="5"/>
  <c r="BD87" i="5"/>
  <c r="BD86" i="5"/>
  <c r="BD85" i="5"/>
  <c r="BD84" i="5"/>
  <c r="BD83" i="5"/>
  <c r="BD82" i="5"/>
  <c r="BD81" i="5"/>
  <c r="BD80" i="5"/>
  <c r="BD79" i="5"/>
  <c r="BD78" i="5"/>
  <c r="BD159" i="5" s="1"/>
  <c r="BD77" i="5"/>
  <c r="BD76" i="5"/>
  <c r="BD75" i="5"/>
  <c r="BD74" i="5"/>
  <c r="BD73" i="5"/>
  <c r="BD72" i="5"/>
  <c r="BD71" i="5"/>
  <c r="BD70" i="5"/>
  <c r="BD69" i="5"/>
  <c r="BD68" i="5"/>
  <c r="BD67" i="5"/>
  <c r="BD66" i="5"/>
  <c r="BD65" i="5"/>
  <c r="BD64" i="5"/>
  <c r="BD63" i="5"/>
  <c r="BD62" i="5"/>
  <c r="BD61" i="5"/>
  <c r="BD60" i="5"/>
  <c r="BD59" i="5"/>
  <c r="BD58" i="5"/>
  <c r="BD57" i="5"/>
  <c r="BD56" i="5"/>
  <c r="BD55" i="5"/>
  <c r="BD54" i="5"/>
  <c r="BD53" i="5"/>
  <c r="BD158" i="5" s="1"/>
  <c r="BD52" i="5"/>
  <c r="BD51" i="5"/>
  <c r="BD50" i="5"/>
  <c r="BD49" i="5"/>
  <c r="BD48" i="5"/>
  <c r="BD47" i="5"/>
  <c r="BD46" i="5"/>
  <c r="BD45" i="5"/>
  <c r="BD44" i="5"/>
  <c r="BD43" i="5"/>
  <c r="BD42" i="5"/>
  <c r="BD41" i="5"/>
  <c r="BD40" i="5"/>
  <c r="BD39" i="5"/>
  <c r="BD38" i="5"/>
  <c r="BD37" i="5"/>
  <c r="BD36" i="5"/>
  <c r="BD35" i="5"/>
  <c r="BD34" i="5"/>
  <c r="BD33" i="5"/>
  <c r="BD32" i="5"/>
  <c r="BD31" i="5"/>
  <c r="BD30" i="5"/>
  <c r="BD29" i="5"/>
  <c r="BD28" i="5"/>
  <c r="BD157" i="5" s="1"/>
  <c r="BD27" i="5"/>
  <c r="BD26" i="5"/>
  <c r="BD25" i="5"/>
  <c r="BD24" i="5"/>
  <c r="BD23" i="5"/>
  <c r="BD22" i="5"/>
  <c r="BD21" i="5"/>
  <c r="BD20" i="5"/>
  <c r="BD19" i="5"/>
  <c r="BD18" i="5"/>
  <c r="BD17" i="5"/>
  <c r="BD16" i="5"/>
  <c r="BD15" i="5"/>
  <c r="BD14" i="5"/>
  <c r="BD13" i="5"/>
  <c r="BD12" i="5"/>
  <c r="BD11" i="5"/>
  <c r="BD10" i="5"/>
  <c r="BD9" i="5"/>
  <c r="BD8" i="5"/>
  <c r="BD7" i="5"/>
  <c r="BD6" i="5"/>
  <c r="BD5" i="5"/>
  <c r="BD4" i="5"/>
  <c r="BD3" i="5"/>
  <c r="BD156" i="5" s="1"/>
  <c r="BL153" i="5"/>
  <c r="BL162" i="5" s="1"/>
  <c r="BL152" i="5"/>
  <c r="BL151" i="5"/>
  <c r="BL150" i="5"/>
  <c r="BL149" i="5"/>
  <c r="BL148" i="5"/>
  <c r="BL147" i="5"/>
  <c r="BL146" i="5"/>
  <c r="BL145" i="5"/>
  <c r="BL144" i="5"/>
  <c r="BL143" i="5"/>
  <c r="BL142" i="5"/>
  <c r="BL141" i="5"/>
  <c r="BL140" i="5"/>
  <c r="BL139" i="5"/>
  <c r="BL138" i="5"/>
  <c r="BL137" i="5"/>
  <c r="BL136" i="5"/>
  <c r="BL135" i="5"/>
  <c r="BL134" i="5"/>
  <c r="BL133" i="5"/>
  <c r="BL132" i="5"/>
  <c r="BL131" i="5"/>
  <c r="BL130" i="5"/>
  <c r="BL129" i="5"/>
  <c r="BL128" i="5"/>
  <c r="BL161" i="5" s="1"/>
  <c r="BL127" i="5"/>
  <c r="BL126" i="5"/>
  <c r="BL125" i="5"/>
  <c r="BL124" i="5"/>
  <c r="BL123" i="5"/>
  <c r="BL122" i="5"/>
  <c r="BL121" i="5"/>
  <c r="BL120" i="5"/>
  <c r="BL119" i="5"/>
  <c r="BL118" i="5"/>
  <c r="BL117" i="5"/>
  <c r="BL116" i="5"/>
  <c r="BL115" i="5"/>
  <c r="BL114" i="5"/>
  <c r="BL113" i="5"/>
  <c r="BL112" i="5"/>
  <c r="BL111" i="5"/>
  <c r="BL110" i="5"/>
  <c r="BL109" i="5"/>
  <c r="BL108" i="5"/>
  <c r="BL107" i="5"/>
  <c r="BL106" i="5"/>
  <c r="BL105" i="5"/>
  <c r="BL104" i="5"/>
  <c r="BL103" i="5"/>
  <c r="BL160" i="5" s="1"/>
  <c r="BL102" i="5"/>
  <c r="BL101" i="5"/>
  <c r="BL100" i="5"/>
  <c r="BL99" i="5"/>
  <c r="BL98" i="5"/>
  <c r="BL97" i="5"/>
  <c r="BL96" i="5"/>
  <c r="BL95" i="5"/>
  <c r="BL94" i="5"/>
  <c r="BL93" i="5"/>
  <c r="BL92" i="5"/>
  <c r="BL91" i="5"/>
  <c r="BL90" i="5"/>
  <c r="BL89" i="5"/>
  <c r="BL88" i="5"/>
  <c r="BL87" i="5"/>
  <c r="BL86" i="5"/>
  <c r="BL85" i="5"/>
  <c r="BL84" i="5"/>
  <c r="BL83" i="5"/>
  <c r="BL82" i="5"/>
  <c r="BL81" i="5"/>
  <c r="BL80" i="5"/>
  <c r="BL79" i="5"/>
  <c r="BL78" i="5"/>
  <c r="BL159" i="5" s="1"/>
  <c r="BL77" i="5"/>
  <c r="BL76" i="5"/>
  <c r="BL75" i="5"/>
  <c r="BL74" i="5"/>
  <c r="BL73" i="5"/>
  <c r="BL72" i="5"/>
  <c r="BL71" i="5"/>
  <c r="BL70" i="5"/>
  <c r="BL69" i="5"/>
  <c r="BL68" i="5"/>
  <c r="BL67" i="5"/>
  <c r="BL66" i="5"/>
  <c r="BL65" i="5"/>
  <c r="BL64" i="5"/>
  <c r="BL63" i="5"/>
  <c r="BL62" i="5"/>
  <c r="BL61" i="5"/>
  <c r="BL60" i="5"/>
  <c r="BL59" i="5"/>
  <c r="BL58" i="5"/>
  <c r="BL57" i="5"/>
  <c r="BL56" i="5"/>
  <c r="BL55" i="5"/>
  <c r="BL54" i="5"/>
  <c r="BL53" i="5"/>
  <c r="BL158" i="5" s="1"/>
  <c r="BL52" i="5"/>
  <c r="BL51" i="5"/>
  <c r="BL50" i="5"/>
  <c r="BL49" i="5"/>
  <c r="BL48" i="5"/>
  <c r="BL47" i="5"/>
  <c r="BL46" i="5"/>
  <c r="BL45" i="5"/>
  <c r="BL44" i="5"/>
  <c r="BL43" i="5"/>
  <c r="BL42" i="5"/>
  <c r="BL41" i="5"/>
  <c r="BL40" i="5"/>
  <c r="BL39" i="5"/>
  <c r="BL38" i="5"/>
  <c r="BL37" i="5"/>
  <c r="BL36" i="5"/>
  <c r="BL35" i="5"/>
  <c r="BL34" i="5"/>
  <c r="BL33" i="5"/>
  <c r="BL32" i="5"/>
  <c r="BL31" i="5"/>
  <c r="BL30" i="5"/>
  <c r="BL29" i="5"/>
  <c r="BL28" i="5"/>
  <c r="BL157" i="5" s="1"/>
  <c r="BL27" i="5"/>
  <c r="BL26" i="5"/>
  <c r="BL25" i="5"/>
  <c r="BL24" i="5"/>
  <c r="BL23" i="5"/>
  <c r="BL22" i="5"/>
  <c r="BL21" i="5"/>
  <c r="BL20" i="5"/>
  <c r="BL19" i="5"/>
  <c r="BL18" i="5"/>
  <c r="BL17" i="5"/>
  <c r="BL16" i="5"/>
  <c r="BL15" i="5"/>
  <c r="BL14" i="5"/>
  <c r="BL13" i="5"/>
  <c r="BL12" i="5"/>
  <c r="BL11" i="5"/>
  <c r="BL10" i="5"/>
  <c r="BL9" i="5"/>
  <c r="BL8" i="5"/>
  <c r="BL7" i="5"/>
  <c r="BL6" i="5"/>
  <c r="BL5" i="5"/>
  <c r="BL4" i="5"/>
  <c r="BL3" i="5"/>
  <c r="BL156" i="5" s="1"/>
  <c r="BT153" i="5"/>
  <c r="BT162" i="5" s="1"/>
  <c r="BT152" i="5"/>
  <c r="BT151" i="5"/>
  <c r="BT150" i="5"/>
  <c r="BT149" i="5"/>
  <c r="BT148" i="5"/>
  <c r="BT147" i="5"/>
  <c r="BT146" i="5"/>
  <c r="BT145" i="5"/>
  <c r="BT144" i="5"/>
  <c r="BT143" i="5"/>
  <c r="BT142" i="5"/>
  <c r="BT141" i="5"/>
  <c r="BT140" i="5"/>
  <c r="BT139" i="5"/>
  <c r="BT138" i="5"/>
  <c r="BT137" i="5"/>
  <c r="BT136" i="5"/>
  <c r="BT135" i="5"/>
  <c r="BT134" i="5"/>
  <c r="BT133" i="5"/>
  <c r="BT132" i="5"/>
  <c r="BT131" i="5"/>
  <c r="BT130" i="5"/>
  <c r="BT129" i="5"/>
  <c r="BT128" i="5"/>
  <c r="BT161" i="5" s="1"/>
  <c r="BT127" i="5"/>
  <c r="BT126" i="5"/>
  <c r="BT125" i="5"/>
  <c r="BT124" i="5"/>
  <c r="BT123" i="5"/>
  <c r="BT122" i="5"/>
  <c r="BT121" i="5"/>
  <c r="BT120" i="5"/>
  <c r="BT119" i="5"/>
  <c r="BT118" i="5"/>
  <c r="BT117" i="5"/>
  <c r="BT116" i="5"/>
  <c r="BT115" i="5"/>
  <c r="BT114" i="5"/>
  <c r="BT113" i="5"/>
  <c r="BT112" i="5"/>
  <c r="BT111" i="5"/>
  <c r="BT110" i="5"/>
  <c r="BT109" i="5"/>
  <c r="BT108" i="5"/>
  <c r="BT107" i="5"/>
  <c r="BT106" i="5"/>
  <c r="BT105" i="5"/>
  <c r="BT104" i="5"/>
  <c r="BT103" i="5"/>
  <c r="BT160" i="5" s="1"/>
  <c r="BT102" i="5"/>
  <c r="BT101" i="5"/>
  <c r="BT100" i="5"/>
  <c r="BT99" i="5"/>
  <c r="BT98" i="5"/>
  <c r="BT97" i="5"/>
  <c r="BT96" i="5"/>
  <c r="BT95" i="5"/>
  <c r="BT94" i="5"/>
  <c r="BT93" i="5"/>
  <c r="BT92" i="5"/>
  <c r="BT91" i="5"/>
  <c r="BT90" i="5"/>
  <c r="BT89" i="5"/>
  <c r="BT88" i="5"/>
  <c r="BT87" i="5"/>
  <c r="BT86" i="5"/>
  <c r="BT85" i="5"/>
  <c r="BT84" i="5"/>
  <c r="BT83" i="5"/>
  <c r="BT82" i="5"/>
  <c r="BT81" i="5"/>
  <c r="BT80" i="5"/>
  <c r="BT79" i="5"/>
  <c r="BT78" i="5"/>
  <c r="BT159" i="5" s="1"/>
  <c r="BT77" i="5"/>
  <c r="BT76" i="5"/>
  <c r="BT75" i="5"/>
  <c r="BT74" i="5"/>
  <c r="BT73" i="5"/>
  <c r="BT72" i="5"/>
  <c r="BT71" i="5"/>
  <c r="BT70" i="5"/>
  <c r="BT69" i="5"/>
  <c r="BT68" i="5"/>
  <c r="BT67" i="5"/>
  <c r="BT66" i="5"/>
  <c r="BT65" i="5"/>
  <c r="BT64" i="5"/>
  <c r="BT63" i="5"/>
  <c r="BT62" i="5"/>
  <c r="BT61" i="5"/>
  <c r="BT60" i="5"/>
  <c r="BT59" i="5"/>
  <c r="BT58" i="5"/>
  <c r="BT57" i="5"/>
  <c r="BT56" i="5"/>
  <c r="BT55" i="5"/>
  <c r="BT54" i="5"/>
  <c r="BT53" i="5"/>
  <c r="BT158" i="5" s="1"/>
  <c r="BT52" i="5"/>
  <c r="BT51" i="5"/>
  <c r="BT50" i="5"/>
  <c r="BT49" i="5"/>
  <c r="BT48" i="5"/>
  <c r="BT47" i="5"/>
  <c r="BT46" i="5"/>
  <c r="BT45" i="5"/>
  <c r="BT44" i="5"/>
  <c r="BT43" i="5"/>
  <c r="BT42" i="5"/>
  <c r="BT41" i="5"/>
  <c r="BT40" i="5"/>
  <c r="BT39" i="5"/>
  <c r="BT38" i="5"/>
  <c r="BT37" i="5"/>
  <c r="BT36" i="5"/>
  <c r="BT35" i="5"/>
  <c r="BT34" i="5"/>
  <c r="BT33" i="5"/>
  <c r="BT32" i="5"/>
  <c r="BT31" i="5"/>
  <c r="BT30" i="5"/>
  <c r="BT29" i="5"/>
  <c r="BT28" i="5"/>
  <c r="BT157" i="5" s="1"/>
  <c r="BT27" i="5"/>
  <c r="BT26" i="5"/>
  <c r="BT25" i="5"/>
  <c r="BT24" i="5"/>
  <c r="BT23" i="5"/>
  <c r="BT22" i="5"/>
  <c r="BT21" i="5"/>
  <c r="BT20" i="5"/>
  <c r="BT19" i="5"/>
  <c r="BT18" i="5"/>
  <c r="BT17" i="5"/>
  <c r="BT16" i="5"/>
  <c r="BT15" i="5"/>
  <c r="BT14" i="5"/>
  <c r="BT13" i="5"/>
  <c r="BT12" i="5"/>
  <c r="BT11" i="5"/>
  <c r="BT10" i="5"/>
  <c r="BT9" i="5"/>
  <c r="BT8" i="5"/>
  <c r="BT7" i="5"/>
  <c r="BT6" i="5"/>
  <c r="BT5" i="5"/>
  <c r="BT4" i="5"/>
  <c r="BT3" i="5"/>
  <c r="BT156" i="5" s="1"/>
  <c r="CF153" i="5"/>
  <c r="CF162" i="5" s="1"/>
  <c r="CF152" i="5"/>
  <c r="CF151" i="5"/>
  <c r="CF150" i="5"/>
  <c r="CF149" i="5"/>
  <c r="CF148" i="5"/>
  <c r="CF147" i="5"/>
  <c r="CF146" i="5"/>
  <c r="CF145" i="5"/>
  <c r="CF144" i="5"/>
  <c r="CF143" i="5"/>
  <c r="CF142" i="5"/>
  <c r="CF141" i="5"/>
  <c r="CF140" i="5"/>
  <c r="CF139" i="5"/>
  <c r="CF138" i="5"/>
  <c r="CF137" i="5"/>
  <c r="CF136" i="5"/>
  <c r="CF135" i="5"/>
  <c r="CF134" i="5"/>
  <c r="CF133" i="5"/>
  <c r="CF132" i="5"/>
  <c r="CF131" i="5"/>
  <c r="CF130" i="5"/>
  <c r="CF129" i="5"/>
  <c r="CF128" i="5"/>
  <c r="CF161" i="5" s="1"/>
  <c r="CF127" i="5"/>
  <c r="CF126" i="5"/>
  <c r="CF125" i="5"/>
  <c r="CF124" i="5"/>
  <c r="CF123" i="5"/>
  <c r="CF122" i="5"/>
  <c r="CF121" i="5"/>
  <c r="CF120" i="5"/>
  <c r="CF119" i="5"/>
  <c r="CF118" i="5"/>
  <c r="CF117" i="5"/>
  <c r="CF116" i="5"/>
  <c r="CF115" i="5"/>
  <c r="CF114" i="5"/>
  <c r="CF113" i="5"/>
  <c r="CF112" i="5"/>
  <c r="CF111" i="5"/>
  <c r="CF110" i="5"/>
  <c r="CF109" i="5"/>
  <c r="CF108" i="5"/>
  <c r="CF107" i="5"/>
  <c r="CF106" i="5"/>
  <c r="CF105" i="5"/>
  <c r="CF104" i="5"/>
  <c r="CF103" i="5"/>
  <c r="CF160" i="5" s="1"/>
  <c r="CF102" i="5"/>
  <c r="CF101" i="5"/>
  <c r="CF100" i="5"/>
  <c r="CF99" i="5"/>
  <c r="CF98" i="5"/>
  <c r="CF97" i="5"/>
  <c r="CF96" i="5"/>
  <c r="CF95" i="5"/>
  <c r="CF94" i="5"/>
  <c r="CF93" i="5"/>
  <c r="CF92" i="5"/>
  <c r="CF91" i="5"/>
  <c r="CF90" i="5"/>
  <c r="CF89" i="5"/>
  <c r="CF88" i="5"/>
  <c r="CF87" i="5"/>
  <c r="CF86" i="5"/>
  <c r="CF85" i="5"/>
  <c r="CF84" i="5"/>
  <c r="CF83" i="5"/>
  <c r="CF82" i="5"/>
  <c r="CF81" i="5"/>
  <c r="CF80" i="5"/>
  <c r="CF79" i="5"/>
  <c r="CF78" i="5"/>
  <c r="CF159" i="5" s="1"/>
  <c r="CF77" i="5"/>
  <c r="CF76" i="5"/>
  <c r="CF75" i="5"/>
  <c r="CF74" i="5"/>
  <c r="CF73" i="5"/>
  <c r="CF72" i="5"/>
  <c r="CF71" i="5"/>
  <c r="CF70" i="5"/>
  <c r="CF69" i="5"/>
  <c r="CF68" i="5"/>
  <c r="CF67" i="5"/>
  <c r="CF66" i="5"/>
  <c r="CF65" i="5"/>
  <c r="CF64" i="5"/>
  <c r="CF63" i="5"/>
  <c r="CF62" i="5"/>
  <c r="CF61" i="5"/>
  <c r="CF60" i="5"/>
  <c r="CF59" i="5"/>
  <c r="CF58" i="5"/>
  <c r="CF57" i="5"/>
  <c r="CF56" i="5"/>
  <c r="CF55" i="5"/>
  <c r="CF54" i="5"/>
  <c r="CF53" i="5"/>
  <c r="CF158" i="5" s="1"/>
  <c r="CF52" i="5"/>
  <c r="CF51" i="5"/>
  <c r="CF50" i="5"/>
  <c r="CF49" i="5"/>
  <c r="CF48" i="5"/>
  <c r="CF47" i="5"/>
  <c r="CF46" i="5"/>
  <c r="CF45" i="5"/>
  <c r="CF44" i="5"/>
  <c r="CF43" i="5"/>
  <c r="CF42" i="5"/>
  <c r="CF41" i="5"/>
  <c r="CF40" i="5"/>
  <c r="CF39" i="5"/>
  <c r="CF38" i="5"/>
  <c r="CF37" i="5"/>
  <c r="CF36" i="5"/>
  <c r="CF35" i="5"/>
  <c r="CF34" i="5"/>
  <c r="CF33" i="5"/>
  <c r="CF32" i="5"/>
  <c r="CF31" i="5"/>
  <c r="CF30" i="5"/>
  <c r="CF29" i="5"/>
  <c r="CF28" i="5"/>
  <c r="CF157" i="5" s="1"/>
  <c r="CF27" i="5"/>
  <c r="CF26" i="5"/>
  <c r="CF25" i="5"/>
  <c r="CF24" i="5"/>
  <c r="CF23" i="5"/>
  <c r="CF22" i="5"/>
  <c r="CF21" i="5"/>
  <c r="CF20" i="5"/>
  <c r="CF19" i="5"/>
  <c r="CF18" i="5"/>
  <c r="CF17" i="5"/>
  <c r="CF16" i="5"/>
  <c r="CF15" i="5"/>
  <c r="CF14" i="5"/>
  <c r="CF13" i="5"/>
  <c r="CF12" i="5"/>
  <c r="CF11" i="5"/>
  <c r="CF10" i="5"/>
  <c r="CF9" i="5"/>
  <c r="CF8" i="5"/>
  <c r="CF7" i="5"/>
  <c r="CF6" i="5"/>
  <c r="CF5" i="5"/>
  <c r="CF4" i="5"/>
  <c r="CF3" i="5"/>
  <c r="CF156" i="5" s="1"/>
  <c r="F55" i="10"/>
  <c r="G55" i="10" s="1"/>
  <c r="F59" i="10"/>
  <c r="G59" i="10" s="1"/>
  <c r="F64" i="10"/>
  <c r="G64" i="10" s="1"/>
  <c r="F96" i="10"/>
  <c r="G96" i="10" s="1"/>
  <c r="E13" i="2"/>
  <c r="E32" i="2"/>
  <c r="E36" i="2"/>
  <c r="E42" i="2"/>
  <c r="E46" i="2"/>
  <c r="E48" i="2"/>
  <c r="E56" i="2"/>
  <c r="E58" i="2"/>
  <c r="B10" i="15"/>
  <c r="B21" i="15" s="1"/>
  <c r="B9" i="25" s="1"/>
  <c r="Y2" i="7"/>
  <c r="U2" i="7"/>
  <c r="Q2" i="7"/>
  <c r="M2" i="7"/>
  <c r="I2" i="7"/>
  <c r="E2" i="7"/>
  <c r="AB2" i="7"/>
  <c r="X2" i="7"/>
  <c r="T2" i="7"/>
  <c r="P2" i="7"/>
  <c r="L2" i="7"/>
  <c r="H2" i="7"/>
  <c r="D2" i="7"/>
  <c r="G52" i="10"/>
  <c r="G57" i="10"/>
  <c r="F71" i="10"/>
  <c r="G71" i="10" s="1"/>
  <c r="F75" i="10"/>
  <c r="G75" i="10" s="1"/>
  <c r="F91" i="10"/>
  <c r="G91" i="10" s="1"/>
  <c r="F103" i="10"/>
  <c r="G103" i="10" s="1"/>
  <c r="AF64" i="6" s="1"/>
  <c r="F106" i="10"/>
  <c r="G106" i="10" s="1"/>
  <c r="E12" i="2"/>
  <c r="E4" i="16"/>
  <c r="E3" i="22" s="1"/>
  <c r="AM68" i="3"/>
  <c r="AM74" i="3"/>
  <c r="AM76" i="3"/>
  <c r="AM84" i="3"/>
  <c r="AM90" i="3"/>
  <c r="AM102" i="3"/>
  <c r="AM106" i="3"/>
  <c r="AM110" i="3"/>
  <c r="AM114" i="3"/>
  <c r="AM118" i="3"/>
  <c r="AM122" i="3"/>
  <c r="AM126" i="3"/>
  <c r="AM130" i="3"/>
  <c r="AM134" i="3"/>
  <c r="AM138" i="3"/>
  <c r="AM140" i="3"/>
  <c r="AM142" i="3"/>
  <c r="AM154" i="3"/>
  <c r="AM158" i="3"/>
  <c r="M3" i="5"/>
  <c r="M156" i="5" s="1"/>
  <c r="AC3" i="5"/>
  <c r="AC156" i="5" s="1"/>
  <c r="AS3" i="5"/>
  <c r="AS156" i="5" s="1"/>
  <c r="BI3" i="5"/>
  <c r="BI156" i="5" s="1"/>
  <c r="BY3" i="5"/>
  <c r="BY156" i="5" s="1"/>
  <c r="E4" i="5"/>
  <c r="U4" i="5"/>
  <c r="AK4" i="5"/>
  <c r="BA4" i="5"/>
  <c r="BI4" i="5"/>
  <c r="BY4" i="5"/>
  <c r="E5" i="5"/>
  <c r="U5" i="5"/>
  <c r="AK5" i="5"/>
  <c r="BA5" i="5"/>
  <c r="BQ5" i="5"/>
  <c r="BY5" i="5"/>
  <c r="E6" i="5"/>
  <c r="U6" i="5"/>
  <c r="AK6" i="5"/>
  <c r="BA6" i="5"/>
  <c r="BQ6" i="5"/>
  <c r="CG6" i="5"/>
  <c r="M7" i="5"/>
  <c r="AC7" i="5"/>
  <c r="AK7" i="5"/>
  <c r="BA7" i="5"/>
  <c r="BI7" i="5"/>
  <c r="BY7" i="5"/>
  <c r="CG7" i="5"/>
  <c r="E8" i="5"/>
  <c r="U8" i="5"/>
  <c r="AK8" i="5"/>
  <c r="BA8" i="5"/>
  <c r="BI8" i="5"/>
  <c r="BY8" i="5"/>
  <c r="E9" i="5"/>
  <c r="U9" i="5"/>
  <c r="AK9" i="5"/>
  <c r="BA9" i="5"/>
  <c r="BQ9" i="5"/>
  <c r="CG9" i="5"/>
  <c r="U10" i="5"/>
  <c r="AK10" i="5"/>
  <c r="AS10" i="5"/>
  <c r="BI10" i="5"/>
  <c r="BY10" i="5"/>
  <c r="E11" i="5"/>
  <c r="U11" i="5"/>
  <c r="AC11" i="5"/>
  <c r="AS11" i="5"/>
  <c r="BA11" i="5"/>
  <c r="BI11" i="5"/>
  <c r="BQ11" i="5"/>
  <c r="BY11" i="5"/>
  <c r="CG11" i="5"/>
  <c r="M12" i="5"/>
  <c r="AC12" i="5"/>
  <c r="AS12" i="5"/>
  <c r="BI12" i="5"/>
  <c r="BY12" i="5"/>
  <c r="E13" i="5"/>
  <c r="U13" i="5"/>
  <c r="AK13" i="5"/>
  <c r="BA13" i="5"/>
  <c r="BQ13" i="5"/>
  <c r="CG13" i="5"/>
  <c r="E14" i="5"/>
  <c r="U14" i="5"/>
  <c r="AK14" i="5"/>
  <c r="BA14" i="5"/>
  <c r="BQ14" i="5"/>
  <c r="CG14" i="5"/>
  <c r="M15" i="5"/>
  <c r="AC15" i="5"/>
  <c r="AS15" i="5"/>
  <c r="BI15" i="5"/>
  <c r="BY15" i="5"/>
  <c r="M16" i="5"/>
  <c r="AC16" i="5"/>
  <c r="AS16" i="5"/>
  <c r="BI16" i="5"/>
  <c r="BY16" i="5"/>
  <c r="E17" i="5"/>
  <c r="U17" i="5"/>
  <c r="AK17" i="5"/>
  <c r="BA17" i="5"/>
  <c r="BQ17" i="5"/>
  <c r="CG17" i="5"/>
  <c r="M18" i="5"/>
  <c r="AC18" i="5"/>
  <c r="AS18" i="5"/>
  <c r="BI18" i="5"/>
  <c r="BY18" i="5"/>
  <c r="E19" i="5"/>
  <c r="U19" i="5"/>
  <c r="AK19" i="5"/>
  <c r="BA19" i="5"/>
  <c r="BQ19" i="5"/>
  <c r="CG19" i="5"/>
  <c r="M20" i="5"/>
  <c r="AC20" i="5"/>
  <c r="AS20" i="5"/>
  <c r="BI20" i="5"/>
  <c r="BY20" i="5"/>
  <c r="E21" i="5"/>
  <c r="U21" i="5"/>
  <c r="AK21" i="5"/>
  <c r="BA21" i="5"/>
  <c r="BQ21" i="5"/>
  <c r="CG21" i="5"/>
  <c r="M22" i="5"/>
  <c r="AC22" i="5"/>
  <c r="AS22" i="5"/>
  <c r="BI22" i="5"/>
  <c r="BY22" i="5"/>
  <c r="E23" i="5"/>
  <c r="U23" i="5"/>
  <c r="AK23" i="5"/>
  <c r="BA23" i="5"/>
  <c r="BI23" i="5"/>
  <c r="BY23" i="5"/>
  <c r="E24" i="5"/>
  <c r="U24" i="5"/>
  <c r="AK24" i="5"/>
  <c r="BA24" i="5"/>
  <c r="BQ24" i="5"/>
  <c r="CG24" i="5"/>
  <c r="M25" i="5"/>
  <c r="AC25" i="5"/>
  <c r="AS25" i="5"/>
  <c r="BI25" i="5"/>
  <c r="BY25" i="5"/>
  <c r="E26" i="5"/>
  <c r="U26" i="5"/>
  <c r="AK26" i="5"/>
  <c r="BA26" i="5"/>
  <c r="BQ26" i="5"/>
  <c r="CG26" i="5"/>
  <c r="E27" i="5"/>
  <c r="U27" i="5"/>
  <c r="AK27" i="5"/>
  <c r="BA27" i="5"/>
  <c r="BQ27" i="5"/>
  <c r="CG27" i="5"/>
  <c r="M28" i="5"/>
  <c r="M157" i="5" s="1"/>
  <c r="AC28" i="5"/>
  <c r="AC157" i="5" s="1"/>
  <c r="AS28" i="5"/>
  <c r="AS157" i="5" s="1"/>
  <c r="BI28" i="5"/>
  <c r="BI157" i="5" s="1"/>
  <c r="BY28" i="5"/>
  <c r="BY157" i="5" s="1"/>
  <c r="E29" i="5"/>
  <c r="U29" i="5"/>
  <c r="AC29" i="5"/>
  <c r="AS29" i="5"/>
  <c r="BI29" i="5"/>
  <c r="BY29" i="5"/>
  <c r="E30" i="5"/>
  <c r="U30" i="5"/>
  <c r="AK30" i="5"/>
  <c r="BA30" i="5"/>
  <c r="BQ30" i="5"/>
  <c r="CG30" i="5"/>
  <c r="E31" i="5"/>
  <c r="U31" i="5"/>
  <c r="AK31" i="5"/>
  <c r="BA31" i="5"/>
  <c r="BQ31" i="5"/>
  <c r="CG31" i="5"/>
  <c r="M32" i="5"/>
  <c r="AC32" i="5"/>
  <c r="AS32" i="5"/>
  <c r="BI32" i="5"/>
  <c r="BY32" i="5"/>
  <c r="M33" i="5"/>
  <c r="AC33" i="5"/>
  <c r="AS33" i="5"/>
  <c r="BI33" i="5"/>
  <c r="BY33" i="5"/>
  <c r="E34" i="5"/>
  <c r="U34" i="5"/>
  <c r="AK34" i="5"/>
  <c r="BA34" i="5"/>
  <c r="BI34" i="5"/>
  <c r="BY34" i="5"/>
  <c r="E35" i="5"/>
  <c r="U35" i="5"/>
  <c r="AS35" i="5"/>
  <c r="BI35" i="5"/>
  <c r="BY35" i="5"/>
  <c r="M36" i="5"/>
  <c r="AK36" i="5"/>
  <c r="BA36" i="5"/>
  <c r="BQ36" i="5"/>
  <c r="CG36" i="5"/>
  <c r="M37" i="5"/>
  <c r="AC37" i="5"/>
  <c r="AS37" i="5"/>
  <c r="BI37" i="5"/>
  <c r="BY37" i="5"/>
  <c r="E38" i="5"/>
  <c r="U38" i="5"/>
  <c r="AK38" i="5"/>
  <c r="BA38" i="5"/>
  <c r="BQ38" i="5"/>
  <c r="CG38" i="5"/>
  <c r="M39" i="5"/>
  <c r="AC39" i="5"/>
  <c r="AS39" i="5"/>
  <c r="BA39" i="5"/>
  <c r="BQ39" i="5"/>
  <c r="CG39" i="5"/>
  <c r="M40" i="5"/>
  <c r="AC40" i="5"/>
  <c r="AS40" i="5"/>
  <c r="BI40" i="5"/>
  <c r="BY40" i="5"/>
  <c r="E41" i="5"/>
  <c r="U41" i="5"/>
  <c r="AC41" i="5"/>
  <c r="AS41" i="5"/>
  <c r="BI41" i="5"/>
  <c r="BY41" i="5"/>
  <c r="M42" i="5"/>
  <c r="AC42" i="5"/>
  <c r="AS42" i="5"/>
  <c r="BI42" i="5"/>
  <c r="BY42" i="5"/>
  <c r="M43" i="5"/>
  <c r="AC43" i="5"/>
  <c r="AS43" i="5"/>
  <c r="BI43" i="5"/>
  <c r="BY43" i="5"/>
  <c r="E44" i="5"/>
  <c r="U44" i="5"/>
  <c r="AK44" i="5"/>
  <c r="BA44" i="5"/>
  <c r="BY44" i="5"/>
  <c r="E45" i="5"/>
  <c r="AC65" i="5"/>
  <c r="AM36" i="3"/>
  <c r="AM166" i="3" s="1"/>
  <c r="F3" i="5"/>
  <c r="F156" i="5" s="1"/>
  <c r="N3" i="5"/>
  <c r="N156" i="5" s="1"/>
  <c r="V3" i="5"/>
  <c r="V156" i="5" s="1"/>
  <c r="AD3" i="5"/>
  <c r="AD156" i="5" s="1"/>
  <c r="AL3" i="5"/>
  <c r="AL156" i="5" s="1"/>
  <c r="AT3" i="5"/>
  <c r="AT156" i="5" s="1"/>
  <c r="BB3" i="5"/>
  <c r="BB156" i="5" s="1"/>
  <c r="BJ3" i="5"/>
  <c r="BJ156" i="5" s="1"/>
  <c r="BR3" i="5"/>
  <c r="BR156" i="5" s="1"/>
  <c r="BZ3" i="5"/>
  <c r="BZ156" i="5" s="1"/>
  <c r="F4" i="5"/>
  <c r="N4" i="5"/>
  <c r="V4" i="5"/>
  <c r="AD4" i="5"/>
  <c r="AL4" i="5"/>
  <c r="AT4" i="5"/>
  <c r="BB4" i="5"/>
  <c r="BJ4" i="5"/>
  <c r="BR4" i="5"/>
  <c r="BZ4" i="5"/>
  <c r="F5" i="5"/>
  <c r="N5" i="5"/>
  <c r="V5" i="5"/>
  <c r="AD5" i="5"/>
  <c r="AL5" i="5"/>
  <c r="AT5" i="5"/>
  <c r="BB5" i="5"/>
  <c r="BJ5" i="5"/>
  <c r="BR5" i="5"/>
  <c r="BZ5" i="5"/>
  <c r="F6" i="5"/>
  <c r="N6" i="5"/>
  <c r="V6" i="5"/>
  <c r="AD6" i="5"/>
  <c r="AL6" i="5"/>
  <c r="AT6" i="5"/>
  <c r="BB6" i="5"/>
  <c r="BJ6" i="5"/>
  <c r="BR6" i="5"/>
  <c r="BZ6" i="5"/>
  <c r="F7" i="5"/>
  <c r="N7" i="5"/>
  <c r="V7" i="5"/>
  <c r="AD7" i="5"/>
  <c r="AL7" i="5"/>
  <c r="AT7" i="5"/>
  <c r="BB7" i="5"/>
  <c r="BJ7" i="5"/>
  <c r="BR7" i="5"/>
  <c r="BZ7" i="5"/>
  <c r="F8" i="5"/>
  <c r="N8" i="5"/>
  <c r="V8" i="5"/>
  <c r="AD8" i="5"/>
  <c r="AL8" i="5"/>
  <c r="AT8" i="5"/>
  <c r="BB8" i="5"/>
  <c r="BJ8" i="5"/>
  <c r="BR8" i="5"/>
  <c r="BZ8" i="5"/>
  <c r="F9" i="5"/>
  <c r="N9" i="5"/>
  <c r="V9" i="5"/>
  <c r="AD9" i="5"/>
  <c r="AL9" i="5"/>
  <c r="AT9" i="5"/>
  <c r="BB9" i="5"/>
  <c r="BJ9" i="5"/>
  <c r="BR9" i="5"/>
  <c r="BZ9" i="5"/>
  <c r="F10" i="5"/>
  <c r="N10" i="5"/>
  <c r="V10" i="5"/>
  <c r="AD10" i="5"/>
  <c r="AL10" i="5"/>
  <c r="AT10" i="5"/>
  <c r="BB10" i="5"/>
  <c r="BJ10" i="5"/>
  <c r="BR10" i="5"/>
  <c r="BZ10" i="5"/>
  <c r="F11" i="5"/>
  <c r="N11" i="5"/>
  <c r="V11" i="5"/>
  <c r="AD11" i="5"/>
  <c r="AL11" i="5"/>
  <c r="AT11" i="5"/>
  <c r="BB11" i="5"/>
  <c r="BJ11" i="5"/>
  <c r="BR11" i="5"/>
  <c r="BZ11" i="5"/>
  <c r="F12" i="5"/>
  <c r="N12" i="5"/>
  <c r="V12" i="5"/>
  <c r="AD12" i="5"/>
  <c r="AL12" i="5"/>
  <c r="AT12" i="5"/>
  <c r="BB12" i="5"/>
  <c r="BJ12" i="5"/>
  <c r="BR12" i="5"/>
  <c r="BZ12" i="5"/>
  <c r="F13" i="5"/>
  <c r="N13" i="5"/>
  <c r="V13" i="5"/>
  <c r="AD13" i="5"/>
  <c r="AL13" i="5"/>
  <c r="AT13" i="5"/>
  <c r="BB13" i="5"/>
  <c r="BJ13" i="5"/>
  <c r="BR13" i="5"/>
  <c r="BZ13" i="5"/>
  <c r="F14" i="5"/>
  <c r="N14" i="5"/>
  <c r="V14" i="5"/>
  <c r="AD14" i="5"/>
  <c r="AL14" i="5"/>
  <c r="AT14" i="5"/>
  <c r="BB14" i="5"/>
  <c r="BJ14" i="5"/>
  <c r="BR14" i="5"/>
  <c r="BZ14" i="5"/>
  <c r="F15" i="5"/>
  <c r="N15" i="5"/>
  <c r="V15" i="5"/>
  <c r="AD15" i="5"/>
  <c r="AL15" i="5"/>
  <c r="AT15" i="5"/>
  <c r="BB15" i="5"/>
  <c r="BJ15" i="5"/>
  <c r="BR15" i="5"/>
  <c r="BZ15" i="5"/>
  <c r="F16" i="5"/>
  <c r="N16" i="5"/>
  <c r="V16" i="5"/>
  <c r="AD16" i="5"/>
  <c r="AL16" i="5"/>
  <c r="AT16" i="5"/>
  <c r="BB16" i="5"/>
  <c r="BJ16" i="5"/>
  <c r="BR16" i="5"/>
  <c r="BZ16" i="5"/>
  <c r="F17" i="5"/>
  <c r="N17" i="5"/>
  <c r="V17" i="5"/>
  <c r="AD17" i="5"/>
  <c r="AL17" i="5"/>
  <c r="AT17" i="5"/>
  <c r="BB17" i="5"/>
  <c r="BJ17" i="5"/>
  <c r="BR17" i="5"/>
  <c r="BZ17" i="5"/>
  <c r="F18" i="5"/>
  <c r="N18" i="5"/>
  <c r="V18" i="5"/>
  <c r="AD18" i="5"/>
  <c r="AL18" i="5"/>
  <c r="AT18" i="5"/>
  <c r="BB18" i="5"/>
  <c r="BJ18" i="5"/>
  <c r="BR18" i="5"/>
  <c r="BZ18" i="5"/>
  <c r="F19" i="5"/>
  <c r="N19" i="5"/>
  <c r="V19" i="5"/>
  <c r="AD19" i="5"/>
  <c r="AL19" i="5"/>
  <c r="AT19" i="5"/>
  <c r="BB19" i="5"/>
  <c r="BJ19" i="5"/>
  <c r="BR19" i="5"/>
  <c r="BZ19" i="5"/>
  <c r="F20" i="5"/>
  <c r="N20" i="5"/>
  <c r="V20" i="5"/>
  <c r="AD20" i="5"/>
  <c r="AL20" i="5"/>
  <c r="AT20" i="5"/>
  <c r="BB20" i="5"/>
  <c r="BJ20" i="5"/>
  <c r="BR20" i="5"/>
  <c r="BZ20" i="5"/>
  <c r="F21" i="5"/>
  <c r="N21" i="5"/>
  <c r="V21" i="5"/>
  <c r="AD21" i="5"/>
  <c r="AL21" i="5"/>
  <c r="AT21" i="5"/>
  <c r="BB21" i="5"/>
  <c r="BJ21" i="5"/>
  <c r="BR21" i="5"/>
  <c r="BZ21" i="5"/>
  <c r="F22" i="5"/>
  <c r="N22" i="5"/>
  <c r="V22" i="5"/>
  <c r="AD22" i="5"/>
  <c r="AL22" i="5"/>
  <c r="AT22" i="5"/>
  <c r="BB22" i="5"/>
  <c r="BJ22" i="5"/>
  <c r="BR22" i="5"/>
  <c r="BZ22" i="5"/>
  <c r="F23" i="5"/>
  <c r="N23" i="5"/>
  <c r="V23" i="5"/>
  <c r="AD23" i="5"/>
  <c r="AL23" i="5"/>
  <c r="AT23" i="5"/>
  <c r="BB23" i="5"/>
  <c r="BJ23" i="5"/>
  <c r="BR23" i="5"/>
  <c r="BZ23" i="5"/>
  <c r="F24" i="5"/>
  <c r="N24" i="5"/>
  <c r="V24" i="5"/>
  <c r="AD24" i="5"/>
  <c r="AL24" i="5"/>
  <c r="AT24" i="5"/>
  <c r="BB24" i="5"/>
  <c r="BJ24" i="5"/>
  <c r="BR24" i="5"/>
  <c r="BZ24" i="5"/>
  <c r="F25" i="5"/>
  <c r="N25" i="5"/>
  <c r="V25" i="5"/>
  <c r="AD25" i="5"/>
  <c r="AL25" i="5"/>
  <c r="AT25" i="5"/>
  <c r="BB25" i="5"/>
  <c r="BJ25" i="5"/>
  <c r="BR25" i="5"/>
  <c r="BZ25" i="5"/>
  <c r="F26" i="5"/>
  <c r="N26" i="5"/>
  <c r="V26" i="5"/>
  <c r="AD26" i="5"/>
  <c r="AL26" i="5"/>
  <c r="AT26" i="5"/>
  <c r="BB26" i="5"/>
  <c r="BJ26" i="5"/>
  <c r="BR26" i="5"/>
  <c r="BZ26" i="5"/>
  <c r="F27" i="5"/>
  <c r="N27" i="5"/>
  <c r="V27" i="5"/>
  <c r="AD27" i="5"/>
  <c r="AL27" i="5"/>
  <c r="AT27" i="5"/>
  <c r="BB27" i="5"/>
  <c r="BJ27" i="5"/>
  <c r="BR27" i="5"/>
  <c r="BZ27" i="5"/>
  <c r="F28" i="5"/>
  <c r="F157" i="5" s="1"/>
  <c r="N28" i="5"/>
  <c r="N157" i="5" s="1"/>
  <c r="V28" i="5"/>
  <c r="V157" i="5" s="1"/>
  <c r="AD28" i="5"/>
  <c r="AD157" i="5" s="1"/>
  <c r="AL28" i="5"/>
  <c r="AL157" i="5" s="1"/>
  <c r="AT28" i="5"/>
  <c r="AT157" i="5" s="1"/>
  <c r="BB28" i="5"/>
  <c r="BB157" i="5" s="1"/>
  <c r="BJ28" i="5"/>
  <c r="BJ157" i="5" s="1"/>
  <c r="BR28" i="5"/>
  <c r="BR157" i="5" s="1"/>
  <c r="BZ28" i="5"/>
  <c r="BZ157" i="5" s="1"/>
  <c r="F29" i="5"/>
  <c r="N29" i="5"/>
  <c r="V29" i="5"/>
  <c r="AD29" i="5"/>
  <c r="AL29" i="5"/>
  <c r="AT29" i="5"/>
  <c r="BB29" i="5"/>
  <c r="BJ29" i="5"/>
  <c r="BR29" i="5"/>
  <c r="BZ29" i="5"/>
  <c r="F30" i="5"/>
  <c r="N30" i="5"/>
  <c r="V30" i="5"/>
  <c r="AD30" i="5"/>
  <c r="AL30" i="5"/>
  <c r="AT30" i="5"/>
  <c r="BB30" i="5"/>
  <c r="BJ30" i="5"/>
  <c r="BR30" i="5"/>
  <c r="BZ30" i="5"/>
  <c r="F31" i="5"/>
  <c r="N31" i="5"/>
  <c r="V31" i="5"/>
  <c r="AD31" i="5"/>
  <c r="AL31" i="5"/>
  <c r="AT31" i="5"/>
  <c r="BB31" i="5"/>
  <c r="BJ31" i="5"/>
  <c r="BR31" i="5"/>
  <c r="BZ31" i="5"/>
  <c r="F32" i="5"/>
  <c r="N32" i="5"/>
  <c r="V32" i="5"/>
  <c r="AD32" i="5"/>
  <c r="AL32" i="5"/>
  <c r="AT32" i="5"/>
  <c r="BB32" i="5"/>
  <c r="BJ32" i="5"/>
  <c r="BR32" i="5"/>
  <c r="BZ32" i="5"/>
  <c r="F33" i="5"/>
  <c r="N33" i="5"/>
  <c r="V33" i="5"/>
  <c r="AD33" i="5"/>
  <c r="AL33" i="5"/>
  <c r="AT33" i="5"/>
  <c r="BB33" i="5"/>
  <c r="BJ33" i="5"/>
  <c r="BR33" i="5"/>
  <c r="BZ33" i="5"/>
  <c r="F34" i="5"/>
  <c r="N34" i="5"/>
  <c r="V34" i="5"/>
  <c r="AD34" i="5"/>
  <c r="AL34" i="5"/>
  <c r="AT34" i="5"/>
  <c r="BB34" i="5"/>
  <c r="BJ34" i="5"/>
  <c r="BR34" i="5"/>
  <c r="BZ34" i="5"/>
  <c r="F35" i="5"/>
  <c r="N35" i="5"/>
  <c r="V35" i="5"/>
  <c r="AD35" i="5"/>
  <c r="AL35" i="5"/>
  <c r="AT35" i="5"/>
  <c r="BB35" i="5"/>
  <c r="BJ35" i="5"/>
  <c r="BR35" i="5"/>
  <c r="BZ35" i="5"/>
  <c r="F36" i="5"/>
  <c r="N36" i="5"/>
  <c r="V36" i="5"/>
  <c r="AD36" i="5"/>
  <c r="AL36" i="5"/>
  <c r="AT36" i="5"/>
  <c r="BB36" i="5"/>
  <c r="BJ36" i="5"/>
  <c r="BR36" i="5"/>
  <c r="BZ36" i="5"/>
  <c r="F37" i="5"/>
  <c r="N37" i="5"/>
  <c r="V37" i="5"/>
  <c r="AD37" i="5"/>
  <c r="AL37" i="5"/>
  <c r="AT37" i="5"/>
  <c r="BB37" i="5"/>
  <c r="BJ37" i="5"/>
  <c r="BR37" i="5"/>
  <c r="BZ37" i="5"/>
  <c r="F38" i="5"/>
  <c r="N38" i="5"/>
  <c r="V38" i="5"/>
  <c r="AD38" i="5"/>
  <c r="AL38" i="5"/>
  <c r="AT38" i="5"/>
  <c r="BB38" i="5"/>
  <c r="BJ38" i="5"/>
  <c r="BR38" i="5"/>
  <c r="BZ38" i="5"/>
  <c r="F39" i="5"/>
  <c r="N39" i="5"/>
  <c r="V39" i="5"/>
  <c r="AD39" i="5"/>
  <c r="AL39" i="5"/>
  <c r="AT39" i="5"/>
  <c r="BB39" i="5"/>
  <c r="BJ39" i="5"/>
  <c r="BR39" i="5"/>
  <c r="BZ39" i="5"/>
  <c r="F40" i="5"/>
  <c r="N40" i="5"/>
  <c r="V40" i="5"/>
  <c r="AD40" i="5"/>
  <c r="AL40" i="5"/>
  <c r="AT40" i="5"/>
  <c r="BB40" i="5"/>
  <c r="BJ40" i="5"/>
  <c r="BR40" i="5"/>
  <c r="BZ40" i="5"/>
  <c r="F41" i="5"/>
  <c r="N41" i="5"/>
  <c r="V41" i="5"/>
  <c r="AD41" i="5"/>
  <c r="AL41" i="5"/>
  <c r="AT41" i="5"/>
  <c r="BB41" i="5"/>
  <c r="BJ41" i="5"/>
  <c r="BR41" i="5"/>
  <c r="BZ41" i="5"/>
  <c r="F42" i="5"/>
  <c r="N42" i="5"/>
  <c r="V42" i="5"/>
  <c r="AD42" i="5"/>
  <c r="AL42" i="5"/>
  <c r="AT42" i="5"/>
  <c r="BB42" i="5"/>
  <c r="BJ42" i="5"/>
  <c r="BR42" i="5"/>
  <c r="BZ42" i="5"/>
  <c r="F43" i="5"/>
  <c r="N43" i="5"/>
  <c r="V43" i="5"/>
  <c r="AD43" i="5"/>
  <c r="AL43" i="5"/>
  <c r="AT43" i="5"/>
  <c r="BB43" i="5"/>
  <c r="BJ43" i="5"/>
  <c r="BR43" i="5"/>
  <c r="BZ43" i="5"/>
  <c r="F44" i="5"/>
  <c r="N44" i="5"/>
  <c r="V44" i="5"/>
  <c r="AD44" i="5"/>
  <c r="AL44" i="5"/>
  <c r="AT44" i="5"/>
  <c r="BB44" i="5"/>
  <c r="BJ44" i="5"/>
  <c r="BR44" i="5"/>
  <c r="BZ44" i="5"/>
  <c r="F45" i="5"/>
  <c r="N45" i="5"/>
  <c r="V45" i="5"/>
  <c r="AD45" i="5"/>
  <c r="AL45" i="5"/>
  <c r="AT45" i="5"/>
  <c r="BB45" i="5"/>
  <c r="BJ45" i="5"/>
  <c r="BR45" i="5"/>
  <c r="BZ45" i="5"/>
  <c r="F46" i="5"/>
  <c r="N46" i="5"/>
  <c r="V46" i="5"/>
  <c r="AD46" i="5"/>
  <c r="AL46" i="5"/>
  <c r="AT46" i="5"/>
  <c r="BB46" i="5"/>
  <c r="BJ46" i="5"/>
  <c r="BR46" i="5"/>
  <c r="BZ46" i="5"/>
  <c r="F47" i="5"/>
  <c r="N47" i="5"/>
  <c r="V47" i="5"/>
  <c r="AD47" i="5"/>
  <c r="AL47" i="5"/>
  <c r="AT47" i="5"/>
  <c r="BB47" i="5"/>
  <c r="BJ47" i="5"/>
  <c r="BR47" i="5"/>
  <c r="BZ47" i="5"/>
  <c r="F48" i="5"/>
  <c r="N48" i="5"/>
  <c r="V48" i="5"/>
  <c r="AD48" i="5"/>
  <c r="AL48" i="5"/>
  <c r="AT48" i="5"/>
  <c r="BB48" i="5"/>
  <c r="BJ48" i="5"/>
  <c r="BR48" i="5"/>
  <c r="BZ48" i="5"/>
  <c r="F49" i="5"/>
  <c r="N49" i="5"/>
  <c r="V49" i="5"/>
  <c r="AD49" i="5"/>
  <c r="AL49" i="5"/>
  <c r="AT49" i="5"/>
  <c r="BB49" i="5"/>
  <c r="BJ49" i="5"/>
  <c r="BR49" i="5"/>
  <c r="BZ49" i="5"/>
  <c r="F50" i="5"/>
  <c r="N50" i="5"/>
  <c r="V50" i="5"/>
  <c r="AD50" i="5"/>
  <c r="AL50" i="5"/>
  <c r="AT50" i="5"/>
  <c r="BB50" i="5"/>
  <c r="BJ50" i="5"/>
  <c r="BR50" i="5"/>
  <c r="BZ50" i="5"/>
  <c r="F51" i="5"/>
  <c r="N51" i="5"/>
  <c r="V51" i="5"/>
  <c r="AD51" i="5"/>
  <c r="AL51" i="5"/>
  <c r="AT51" i="5"/>
  <c r="BB51" i="5"/>
  <c r="BJ51" i="5"/>
  <c r="BR51" i="5"/>
  <c r="BZ51" i="5"/>
  <c r="F52" i="5"/>
  <c r="N52" i="5"/>
  <c r="V52" i="5"/>
  <c r="AD52" i="5"/>
  <c r="AL52" i="5"/>
  <c r="AT52" i="5"/>
  <c r="BB52" i="5"/>
  <c r="BJ52" i="5"/>
  <c r="BR52" i="5"/>
  <c r="BZ52" i="5"/>
  <c r="F53" i="5"/>
  <c r="F158" i="5" s="1"/>
  <c r="N53" i="5"/>
  <c r="N158" i="5" s="1"/>
  <c r="V53" i="5"/>
  <c r="V158" i="5" s="1"/>
  <c r="AD53" i="5"/>
  <c r="AD158" i="5" s="1"/>
  <c r="AL53" i="5"/>
  <c r="AL158" i="5" s="1"/>
  <c r="AT53" i="5"/>
  <c r="AT158" i="5" s="1"/>
  <c r="BB53" i="5"/>
  <c r="BB158" i="5" s="1"/>
  <c r="BJ53" i="5"/>
  <c r="BJ158" i="5" s="1"/>
  <c r="BR53" i="5"/>
  <c r="BR158" i="5" s="1"/>
  <c r="BZ53" i="5"/>
  <c r="BZ158" i="5" s="1"/>
  <c r="F54" i="5"/>
  <c r="N54" i="5"/>
  <c r="V54" i="5"/>
  <c r="AD54" i="5"/>
  <c r="AL54" i="5"/>
  <c r="AT54" i="5"/>
  <c r="BB54" i="5"/>
  <c r="BJ54" i="5"/>
  <c r="BR54" i="5"/>
  <c r="BZ54" i="5"/>
  <c r="F55" i="5"/>
  <c r="N55" i="5"/>
  <c r="V55" i="5"/>
  <c r="AD55" i="5"/>
  <c r="AL55" i="5"/>
  <c r="AT55" i="5"/>
  <c r="BB55" i="5"/>
  <c r="BJ55" i="5"/>
  <c r="BR55" i="5"/>
  <c r="BZ55" i="5"/>
  <c r="F56" i="5"/>
  <c r="N56" i="5"/>
  <c r="V56" i="5"/>
  <c r="AD56" i="5"/>
  <c r="AL56" i="5"/>
  <c r="AT56" i="5"/>
  <c r="BB56" i="5"/>
  <c r="BJ56" i="5"/>
  <c r="BR56" i="5"/>
  <c r="BZ56" i="5"/>
  <c r="F57" i="5"/>
  <c r="N57" i="5"/>
  <c r="V57" i="5"/>
  <c r="AD57" i="5"/>
  <c r="AL57" i="5"/>
  <c r="AT57" i="5"/>
  <c r="BB57" i="5"/>
  <c r="BJ57" i="5"/>
  <c r="BR57" i="5"/>
  <c r="BZ57" i="5"/>
  <c r="F58" i="5"/>
  <c r="N58" i="5"/>
  <c r="V58" i="5"/>
  <c r="AD58" i="5"/>
  <c r="AL58" i="5"/>
  <c r="AT58" i="5"/>
  <c r="BB58" i="5"/>
  <c r="BJ58" i="5"/>
  <c r="BR58" i="5"/>
  <c r="BZ58" i="5"/>
  <c r="F59" i="5"/>
  <c r="N59" i="5"/>
  <c r="V59" i="5"/>
  <c r="AD59" i="5"/>
  <c r="AL59" i="5"/>
  <c r="AT59" i="5"/>
  <c r="BB59" i="5"/>
  <c r="BJ59" i="5"/>
  <c r="BR59" i="5"/>
  <c r="BZ59" i="5"/>
  <c r="F60" i="5"/>
  <c r="N60" i="5"/>
  <c r="V60" i="5"/>
  <c r="AD60" i="5"/>
  <c r="AL60" i="5"/>
  <c r="AT60" i="5"/>
  <c r="BB60" i="5"/>
  <c r="BJ60" i="5"/>
  <c r="BR60" i="5"/>
  <c r="BZ60" i="5"/>
  <c r="F61" i="5"/>
  <c r="N61" i="5"/>
  <c r="V61" i="5"/>
  <c r="AD61" i="5"/>
  <c r="AL61" i="5"/>
  <c r="AT61" i="5"/>
  <c r="BB61" i="5"/>
  <c r="BJ61" i="5"/>
  <c r="BR61" i="5"/>
  <c r="BZ61" i="5"/>
  <c r="F62" i="5"/>
  <c r="N62" i="5"/>
  <c r="V62" i="5"/>
  <c r="AD62" i="5"/>
  <c r="AL62" i="5"/>
  <c r="AT62" i="5"/>
  <c r="BB62" i="5"/>
  <c r="BJ62" i="5"/>
  <c r="BR62" i="5"/>
  <c r="BZ62" i="5"/>
  <c r="F63" i="5"/>
  <c r="N63" i="5"/>
  <c r="V63" i="5"/>
  <c r="AD63" i="5"/>
  <c r="AL63" i="5"/>
  <c r="AT63" i="5"/>
  <c r="BB63" i="5"/>
  <c r="BJ63" i="5"/>
  <c r="BR63" i="5"/>
  <c r="BZ63" i="5"/>
  <c r="F64" i="5"/>
  <c r="N64" i="5"/>
  <c r="V64" i="5"/>
  <c r="AD64" i="5"/>
  <c r="AL64" i="5"/>
  <c r="AT64" i="5"/>
  <c r="BB64" i="5"/>
  <c r="BJ64" i="5"/>
  <c r="BR64" i="5"/>
  <c r="BZ64" i="5"/>
  <c r="F65" i="5"/>
  <c r="N65" i="5"/>
  <c r="V65" i="5"/>
  <c r="AD65" i="5"/>
  <c r="AL65" i="5"/>
  <c r="AT65" i="5"/>
  <c r="BB65" i="5"/>
  <c r="BJ65" i="5"/>
  <c r="BR65" i="5"/>
  <c r="BZ65" i="5"/>
  <c r="F66" i="5"/>
  <c r="N66" i="5"/>
  <c r="V66" i="5"/>
  <c r="AD66" i="5"/>
  <c r="AL66" i="5"/>
  <c r="AT66" i="5"/>
  <c r="BB66" i="5"/>
  <c r="BJ66" i="5"/>
  <c r="BR66" i="5"/>
  <c r="BZ66" i="5"/>
  <c r="F67" i="5"/>
  <c r="N67" i="5"/>
  <c r="V67" i="5"/>
  <c r="AD67" i="5"/>
  <c r="AL67" i="5"/>
  <c r="AT67" i="5"/>
  <c r="BB67" i="5"/>
  <c r="BJ67" i="5"/>
  <c r="BR67" i="5"/>
  <c r="BZ67" i="5"/>
  <c r="F68" i="5"/>
  <c r="N68" i="5"/>
  <c r="V68" i="5"/>
  <c r="AD68" i="5"/>
  <c r="AL68" i="5"/>
  <c r="AT68" i="5"/>
  <c r="BB68" i="5"/>
  <c r="BJ68" i="5"/>
  <c r="BR68" i="5"/>
  <c r="BZ68" i="5"/>
  <c r="F69" i="5"/>
  <c r="N69" i="5"/>
  <c r="V69" i="5"/>
  <c r="AD69" i="5"/>
  <c r="AL69" i="5"/>
  <c r="AT69" i="5"/>
  <c r="BB69" i="5"/>
  <c r="BJ69" i="5"/>
  <c r="BR69" i="5"/>
  <c r="BZ69" i="5"/>
  <c r="F70" i="5"/>
  <c r="N70" i="5"/>
  <c r="V70" i="5"/>
  <c r="AD70" i="5"/>
  <c r="AL70" i="5"/>
  <c r="AT70" i="5"/>
  <c r="BB70" i="5"/>
  <c r="BJ70" i="5"/>
  <c r="BR70" i="5"/>
  <c r="BZ70" i="5"/>
  <c r="F71" i="5"/>
  <c r="N71" i="5"/>
  <c r="V71" i="5"/>
  <c r="AD71" i="5"/>
  <c r="AL71" i="5"/>
  <c r="AT71" i="5"/>
  <c r="BB71" i="5"/>
  <c r="BJ71" i="5"/>
  <c r="BR71" i="5"/>
  <c r="BZ71" i="5"/>
  <c r="F72" i="5"/>
  <c r="N72" i="5"/>
  <c r="V72" i="5"/>
  <c r="AD72" i="5"/>
  <c r="AL72" i="5"/>
  <c r="AT72" i="5"/>
  <c r="BB72" i="5"/>
  <c r="BJ72" i="5"/>
  <c r="BR72" i="5"/>
  <c r="BZ72" i="5"/>
  <c r="F73" i="5"/>
  <c r="N73" i="5"/>
  <c r="V73" i="5"/>
  <c r="AD73" i="5"/>
  <c r="AL73" i="5"/>
  <c r="AT73" i="5"/>
  <c r="BB73" i="5"/>
  <c r="BJ73" i="5"/>
  <c r="BR73" i="5"/>
  <c r="BZ73" i="5"/>
  <c r="F74" i="5"/>
  <c r="N74" i="5"/>
  <c r="V74" i="5"/>
  <c r="AD74" i="5"/>
  <c r="AL74" i="5"/>
  <c r="AT74" i="5"/>
  <c r="BB74" i="5"/>
  <c r="BJ74" i="5"/>
  <c r="BR74" i="5"/>
  <c r="BZ74" i="5"/>
  <c r="F75" i="5"/>
  <c r="N75" i="5"/>
  <c r="V75" i="5"/>
  <c r="AD75" i="5"/>
  <c r="AL75" i="5"/>
  <c r="AT75" i="5"/>
  <c r="BB75" i="5"/>
  <c r="BJ75" i="5"/>
  <c r="BR75" i="5"/>
  <c r="BZ75" i="5"/>
  <c r="F76" i="5"/>
  <c r="N76" i="5"/>
  <c r="V76" i="5"/>
  <c r="AD76" i="5"/>
  <c r="AL76" i="5"/>
  <c r="AT76" i="5"/>
  <c r="BB76" i="5"/>
  <c r="BJ76" i="5"/>
  <c r="BR76" i="5"/>
  <c r="BZ76" i="5"/>
  <c r="F77" i="5"/>
  <c r="N77" i="5"/>
  <c r="V77" i="5"/>
  <c r="AD77" i="5"/>
  <c r="AL77" i="5"/>
  <c r="AT77" i="5"/>
  <c r="BB77" i="5"/>
  <c r="BJ77" i="5"/>
  <c r="BR77" i="5"/>
  <c r="BZ77" i="5"/>
  <c r="F78" i="5"/>
  <c r="F159" i="5" s="1"/>
  <c r="N78" i="5"/>
  <c r="N159" i="5" s="1"/>
  <c r="V78" i="5"/>
  <c r="V159" i="5" s="1"/>
  <c r="AD78" i="5"/>
  <c r="AD159" i="5" s="1"/>
  <c r="AL78" i="5"/>
  <c r="AL159" i="5" s="1"/>
  <c r="AT78" i="5"/>
  <c r="AT159" i="5" s="1"/>
  <c r="BB78" i="5"/>
  <c r="BB159" i="5" s="1"/>
  <c r="BJ78" i="5"/>
  <c r="BJ159" i="5" s="1"/>
  <c r="BR78" i="5"/>
  <c r="BR159" i="5" s="1"/>
  <c r="BZ78" i="5"/>
  <c r="BZ159" i="5" s="1"/>
  <c r="F79" i="5"/>
  <c r="N79" i="5"/>
  <c r="V79" i="5"/>
  <c r="AD79" i="5"/>
  <c r="AL79" i="5"/>
  <c r="AT79" i="5"/>
  <c r="BB79" i="5"/>
  <c r="BJ79" i="5"/>
  <c r="BR79" i="5"/>
  <c r="BZ79" i="5"/>
  <c r="F80" i="5"/>
  <c r="N80" i="5"/>
  <c r="V80" i="5"/>
  <c r="AD80" i="5"/>
  <c r="AL80" i="5"/>
  <c r="AT80" i="5"/>
  <c r="BB80" i="5"/>
  <c r="BJ80" i="5"/>
  <c r="BR80" i="5"/>
  <c r="BZ80" i="5"/>
  <c r="F81" i="5"/>
  <c r="N81" i="5"/>
  <c r="V81" i="5"/>
  <c r="AD81" i="5"/>
  <c r="AL81" i="5"/>
  <c r="AT81" i="5"/>
  <c r="BB81" i="5"/>
  <c r="BJ81" i="5"/>
  <c r="BR81" i="5"/>
  <c r="BZ81" i="5"/>
  <c r="F82" i="5"/>
  <c r="N82" i="5"/>
  <c r="V82" i="5"/>
  <c r="AD82" i="5"/>
  <c r="AL82" i="5"/>
  <c r="AT82" i="5"/>
  <c r="BB82" i="5"/>
  <c r="BJ82" i="5"/>
  <c r="BR82" i="5"/>
  <c r="BZ82" i="5"/>
  <c r="F83" i="5"/>
  <c r="N83" i="5"/>
  <c r="V83" i="5"/>
  <c r="AD83" i="5"/>
  <c r="AL83" i="5"/>
  <c r="AT83" i="5"/>
  <c r="BB83" i="5"/>
  <c r="BJ83" i="5"/>
  <c r="BR83" i="5"/>
  <c r="BZ83" i="5"/>
  <c r="F84" i="5"/>
  <c r="N84" i="5"/>
  <c r="V84" i="5"/>
  <c r="AD84" i="5"/>
  <c r="AL84" i="5"/>
  <c r="AT84" i="5"/>
  <c r="BB84" i="5"/>
  <c r="BJ84" i="5"/>
  <c r="BR84" i="5"/>
  <c r="BZ84" i="5"/>
  <c r="F85" i="5"/>
  <c r="N85" i="5"/>
  <c r="V85" i="5"/>
  <c r="AD85" i="5"/>
  <c r="AL85" i="5"/>
  <c r="AT85" i="5"/>
  <c r="BB85" i="5"/>
  <c r="BJ85" i="5"/>
  <c r="BR85" i="5"/>
  <c r="BZ85" i="5"/>
  <c r="F86" i="5"/>
  <c r="N86" i="5"/>
  <c r="V86" i="5"/>
  <c r="AD86" i="5"/>
  <c r="AL86" i="5"/>
  <c r="AT86" i="5"/>
  <c r="BB86" i="5"/>
  <c r="BJ86" i="5"/>
  <c r="BR86" i="5"/>
  <c r="BZ86" i="5"/>
  <c r="F87" i="5"/>
  <c r="N87" i="5"/>
  <c r="V87" i="5"/>
  <c r="AD87" i="5"/>
  <c r="AL87" i="5"/>
  <c r="AT87" i="5"/>
  <c r="BB87" i="5"/>
  <c r="BJ87" i="5"/>
  <c r="BR87" i="5"/>
  <c r="BZ87" i="5"/>
  <c r="F88" i="5"/>
  <c r="N88" i="5"/>
  <c r="V88" i="5"/>
  <c r="AD88" i="5"/>
  <c r="AL88" i="5"/>
  <c r="AT88" i="5"/>
  <c r="BB88" i="5"/>
  <c r="BJ88" i="5"/>
  <c r="BR88" i="5"/>
  <c r="BZ88" i="5"/>
  <c r="F89" i="5"/>
  <c r="N89" i="5"/>
  <c r="V89" i="5"/>
  <c r="AD89" i="5"/>
  <c r="AL89" i="5"/>
  <c r="AT89" i="5"/>
  <c r="BB89" i="5"/>
  <c r="BJ89" i="5"/>
  <c r="BR89" i="5"/>
  <c r="BZ89" i="5"/>
  <c r="F90" i="5"/>
  <c r="N90" i="5"/>
  <c r="V90" i="5"/>
  <c r="AD90" i="5"/>
  <c r="AL90" i="5"/>
  <c r="AT90" i="5"/>
  <c r="BB90" i="5"/>
  <c r="BJ90" i="5"/>
  <c r="BR90" i="5"/>
  <c r="BZ90" i="5"/>
  <c r="F91" i="5"/>
  <c r="N91" i="5"/>
  <c r="V91" i="5"/>
  <c r="AD91" i="5"/>
  <c r="AL91" i="5"/>
  <c r="AT91" i="5"/>
  <c r="BB91" i="5"/>
  <c r="BJ91" i="5"/>
  <c r="BR91" i="5"/>
  <c r="BZ91" i="5"/>
  <c r="F92" i="5"/>
  <c r="N92" i="5"/>
  <c r="V92" i="5"/>
  <c r="AD92" i="5"/>
  <c r="AL92" i="5"/>
  <c r="AT92" i="5"/>
  <c r="BB92" i="5"/>
  <c r="BJ92" i="5"/>
  <c r="BR92" i="5"/>
  <c r="BZ92" i="5"/>
  <c r="F93" i="5"/>
  <c r="N93" i="5"/>
  <c r="V93" i="5"/>
  <c r="AD93" i="5"/>
  <c r="AL93" i="5"/>
  <c r="AT93" i="5"/>
  <c r="BB93" i="5"/>
  <c r="BJ93" i="5"/>
  <c r="BR93" i="5"/>
  <c r="BZ93" i="5"/>
  <c r="F94" i="5"/>
  <c r="N94" i="5"/>
  <c r="V94" i="5"/>
  <c r="AD94" i="5"/>
  <c r="AL94" i="5"/>
  <c r="AT94" i="5"/>
  <c r="BB94" i="5"/>
  <c r="BJ94" i="5"/>
  <c r="BR94" i="5"/>
  <c r="BZ94" i="5"/>
  <c r="F95" i="5"/>
  <c r="N95" i="5"/>
  <c r="V95" i="5"/>
  <c r="AD95" i="5"/>
  <c r="AL95" i="5"/>
  <c r="AT95" i="5"/>
  <c r="BB95" i="5"/>
  <c r="BJ95" i="5"/>
  <c r="BR95" i="5"/>
  <c r="BZ95" i="5"/>
  <c r="F96" i="5"/>
  <c r="N96" i="5"/>
  <c r="V96" i="5"/>
  <c r="AD96" i="5"/>
  <c r="AL96" i="5"/>
  <c r="AT96" i="5"/>
  <c r="BB96" i="5"/>
  <c r="BJ96" i="5"/>
  <c r="BR96" i="5"/>
  <c r="BZ96" i="5"/>
  <c r="F97" i="5"/>
  <c r="N97" i="5"/>
  <c r="V97" i="5"/>
  <c r="AD97" i="5"/>
  <c r="AL97" i="5"/>
  <c r="AT97" i="5"/>
  <c r="BB97" i="5"/>
  <c r="BJ97" i="5"/>
  <c r="BR97" i="5"/>
  <c r="BZ97" i="5"/>
  <c r="F98" i="5"/>
  <c r="N98" i="5"/>
  <c r="V98" i="5"/>
  <c r="AD98" i="5"/>
  <c r="AL98" i="5"/>
  <c r="AT98" i="5"/>
  <c r="BB98" i="5"/>
  <c r="BJ98" i="5"/>
  <c r="BR98" i="5"/>
  <c r="BZ98" i="5"/>
  <c r="F99" i="5"/>
  <c r="N99" i="5"/>
  <c r="V99" i="5"/>
  <c r="AD99" i="5"/>
  <c r="AL99" i="5"/>
  <c r="AT99" i="5"/>
  <c r="BB99" i="5"/>
  <c r="BJ99" i="5"/>
  <c r="BR99" i="5"/>
  <c r="BZ99" i="5"/>
  <c r="F100" i="5"/>
  <c r="N100" i="5"/>
  <c r="V100" i="5"/>
  <c r="AD100" i="5"/>
  <c r="AL100" i="5"/>
  <c r="AT100" i="5"/>
  <c r="BB100" i="5"/>
  <c r="BJ100" i="5"/>
  <c r="BR100" i="5"/>
  <c r="BZ100" i="5"/>
  <c r="F101" i="5"/>
  <c r="N101" i="5"/>
  <c r="V101" i="5"/>
  <c r="AD101" i="5"/>
  <c r="AL101" i="5"/>
  <c r="AT101" i="5"/>
  <c r="BB101" i="5"/>
  <c r="BJ101" i="5"/>
  <c r="BR101" i="5"/>
  <c r="BZ101" i="5"/>
  <c r="F102" i="5"/>
  <c r="N102" i="5"/>
  <c r="V102" i="5"/>
  <c r="AD102" i="5"/>
  <c r="AL102" i="5"/>
  <c r="AT102" i="5"/>
  <c r="BB102" i="5"/>
  <c r="BJ102" i="5"/>
  <c r="BR102" i="5"/>
  <c r="BZ102" i="5"/>
  <c r="F103" i="5"/>
  <c r="F160" i="5" s="1"/>
  <c r="N103" i="5"/>
  <c r="N160" i="5" s="1"/>
  <c r="V103" i="5"/>
  <c r="V160" i="5" s="1"/>
  <c r="AD103" i="5"/>
  <c r="AD160" i="5" s="1"/>
  <c r="AL103" i="5"/>
  <c r="AL160" i="5" s="1"/>
  <c r="AT103" i="5"/>
  <c r="AT160" i="5" s="1"/>
  <c r="BB103" i="5"/>
  <c r="BB160" i="5" s="1"/>
  <c r="BJ103" i="5"/>
  <c r="BJ160" i="5" s="1"/>
  <c r="BR103" i="5"/>
  <c r="BR160" i="5" s="1"/>
  <c r="BZ103" i="5"/>
  <c r="BZ160" i="5" s="1"/>
  <c r="F104" i="5"/>
  <c r="N104" i="5"/>
  <c r="V104" i="5"/>
  <c r="AD104" i="5"/>
  <c r="AL104" i="5"/>
  <c r="AT104" i="5"/>
  <c r="BB104" i="5"/>
  <c r="BJ104" i="5"/>
  <c r="BR104" i="5"/>
  <c r="BZ104" i="5"/>
  <c r="F105" i="5"/>
  <c r="N105" i="5"/>
  <c r="V105" i="5"/>
  <c r="AD105" i="5"/>
  <c r="AL105" i="5"/>
  <c r="AT105" i="5"/>
  <c r="BB105" i="5"/>
  <c r="BJ105" i="5"/>
  <c r="BR105" i="5"/>
  <c r="BZ105" i="5"/>
  <c r="F106" i="5"/>
  <c r="N106" i="5"/>
  <c r="V106" i="5"/>
  <c r="AD106" i="5"/>
  <c r="AL106" i="5"/>
  <c r="AT106" i="5"/>
  <c r="BB106" i="5"/>
  <c r="BJ106" i="5"/>
  <c r="BR106" i="5"/>
  <c r="BZ106" i="5"/>
  <c r="F107" i="5"/>
  <c r="N107" i="5"/>
  <c r="V107" i="5"/>
  <c r="AD107" i="5"/>
  <c r="AL107" i="5"/>
  <c r="AT107" i="5"/>
  <c r="BB107" i="5"/>
  <c r="BJ107" i="5"/>
  <c r="BR107" i="5"/>
  <c r="BZ107" i="5"/>
  <c r="F108" i="5"/>
  <c r="N108" i="5"/>
  <c r="V108" i="5"/>
  <c r="AD108" i="5"/>
  <c r="AL108" i="5"/>
  <c r="AT108" i="5"/>
  <c r="BB108" i="5"/>
  <c r="BJ108" i="5"/>
  <c r="BR108" i="5"/>
  <c r="BZ108" i="5"/>
  <c r="F109" i="5"/>
  <c r="N109" i="5"/>
  <c r="V109" i="5"/>
  <c r="AD109" i="5"/>
  <c r="AL109" i="5"/>
  <c r="AT109" i="5"/>
  <c r="BB109" i="5"/>
  <c r="BJ109" i="5"/>
  <c r="BR109" i="5"/>
  <c r="BZ109" i="5"/>
  <c r="F110" i="5"/>
  <c r="N110" i="5"/>
  <c r="V110" i="5"/>
  <c r="AD110" i="5"/>
  <c r="AL110" i="5"/>
  <c r="AT110" i="5"/>
  <c r="BB110" i="5"/>
  <c r="BJ110" i="5"/>
  <c r="BR110" i="5"/>
  <c r="BZ110" i="5"/>
  <c r="F111" i="5"/>
  <c r="N111" i="5"/>
  <c r="V111" i="5"/>
  <c r="AD111" i="5"/>
  <c r="AL111" i="5"/>
  <c r="AT111" i="5"/>
  <c r="BB111" i="5"/>
  <c r="BJ111" i="5"/>
  <c r="BR111" i="5"/>
  <c r="BZ111" i="5"/>
  <c r="F112" i="5"/>
  <c r="N112" i="5"/>
  <c r="V112" i="5"/>
  <c r="AD112" i="5"/>
  <c r="AL112" i="5"/>
  <c r="AT112" i="5"/>
  <c r="BB112" i="5"/>
  <c r="BJ112" i="5"/>
  <c r="BR112" i="5"/>
  <c r="BZ112" i="5"/>
  <c r="F113" i="5"/>
  <c r="N113" i="5"/>
  <c r="V113" i="5"/>
  <c r="AD113" i="5"/>
  <c r="AL113" i="5"/>
  <c r="AT113" i="5"/>
  <c r="BB113" i="5"/>
  <c r="BJ113" i="5"/>
  <c r="BR113" i="5"/>
  <c r="BZ113" i="5"/>
  <c r="F114" i="5"/>
  <c r="N114" i="5"/>
  <c r="V114" i="5"/>
  <c r="AD114" i="5"/>
  <c r="AL114" i="5"/>
  <c r="AT114" i="5"/>
  <c r="BB114" i="5"/>
  <c r="BJ114" i="5"/>
  <c r="BR114" i="5"/>
  <c r="BZ114" i="5"/>
  <c r="F115" i="5"/>
  <c r="N115" i="5"/>
  <c r="V115" i="5"/>
  <c r="AD115" i="5"/>
  <c r="AL115" i="5"/>
  <c r="AT115" i="5"/>
  <c r="BB115" i="5"/>
  <c r="BJ115" i="5"/>
  <c r="BR115" i="5"/>
  <c r="BZ115" i="5"/>
  <c r="F116" i="5"/>
  <c r="N116" i="5"/>
  <c r="V116" i="5"/>
  <c r="AD116" i="5"/>
  <c r="AL116" i="5"/>
  <c r="AT116" i="5"/>
  <c r="BB116" i="5"/>
  <c r="BJ116" i="5"/>
  <c r="BR116" i="5"/>
  <c r="BZ116" i="5"/>
  <c r="F117" i="5"/>
  <c r="N117" i="5"/>
  <c r="V117" i="5"/>
  <c r="AD117" i="5"/>
  <c r="AL117" i="5"/>
  <c r="AT117" i="5"/>
  <c r="BB117" i="5"/>
  <c r="BJ117" i="5"/>
  <c r="BR117" i="5"/>
  <c r="BZ117" i="5"/>
  <c r="F118" i="5"/>
  <c r="N118" i="5"/>
  <c r="V118" i="5"/>
  <c r="AD118" i="5"/>
  <c r="AL118" i="5"/>
  <c r="AT118" i="5"/>
  <c r="BB118" i="5"/>
  <c r="BJ118" i="5"/>
  <c r="BR118" i="5"/>
  <c r="BZ118" i="5"/>
  <c r="F119" i="5"/>
  <c r="N119" i="5"/>
  <c r="V119" i="5"/>
  <c r="AD119" i="5"/>
  <c r="AL119" i="5"/>
  <c r="AT119" i="5"/>
  <c r="BB119" i="5"/>
  <c r="BJ119" i="5"/>
  <c r="BR119" i="5"/>
  <c r="BZ119" i="5"/>
  <c r="F120" i="5"/>
  <c r="N120" i="5"/>
  <c r="V120" i="5"/>
  <c r="AD120" i="5"/>
  <c r="AL120" i="5"/>
  <c r="AT120" i="5"/>
  <c r="BB120" i="5"/>
  <c r="BJ120" i="5"/>
  <c r="BR120" i="5"/>
  <c r="BZ120" i="5"/>
  <c r="F121" i="5"/>
  <c r="N121" i="5"/>
  <c r="V121" i="5"/>
  <c r="AD121" i="5"/>
  <c r="AL121" i="5"/>
  <c r="AT121" i="5"/>
  <c r="BB121" i="5"/>
  <c r="BJ121" i="5"/>
  <c r="BR121" i="5"/>
  <c r="BZ121" i="5"/>
  <c r="F122" i="5"/>
  <c r="N122" i="5"/>
  <c r="V122" i="5"/>
  <c r="AD122" i="5"/>
  <c r="AL122" i="5"/>
  <c r="AT122" i="5"/>
  <c r="BB122" i="5"/>
  <c r="BJ122" i="5"/>
  <c r="BR122" i="5"/>
  <c r="BZ122" i="5"/>
  <c r="F123" i="5"/>
  <c r="N123" i="5"/>
  <c r="V123" i="5"/>
  <c r="AD123" i="5"/>
  <c r="AL123" i="5"/>
  <c r="AT123" i="5"/>
  <c r="BB123" i="5"/>
  <c r="BJ123" i="5"/>
  <c r="BR123" i="5"/>
  <c r="BZ123" i="5"/>
  <c r="F124" i="5"/>
  <c r="N124" i="5"/>
  <c r="V124" i="5"/>
  <c r="AD124" i="5"/>
  <c r="AL124" i="5"/>
  <c r="AT124" i="5"/>
  <c r="BB124" i="5"/>
  <c r="BJ124" i="5"/>
  <c r="BR124" i="5"/>
  <c r="BZ124" i="5"/>
  <c r="F125" i="5"/>
  <c r="N125" i="5"/>
  <c r="V125" i="5"/>
  <c r="AD125" i="5"/>
  <c r="AL125" i="5"/>
  <c r="AT125" i="5"/>
  <c r="BB125" i="5"/>
  <c r="BJ125" i="5"/>
  <c r="BR125" i="5"/>
  <c r="BZ125" i="5"/>
  <c r="F126" i="5"/>
  <c r="N126" i="5"/>
  <c r="V126" i="5"/>
  <c r="AD126" i="5"/>
  <c r="AL126" i="5"/>
  <c r="AT126" i="5"/>
  <c r="BB126" i="5"/>
  <c r="BJ126" i="5"/>
  <c r="BR126" i="5"/>
  <c r="BZ126" i="5"/>
  <c r="F127" i="5"/>
  <c r="N127" i="5"/>
  <c r="V127" i="5"/>
  <c r="AD127" i="5"/>
  <c r="AL127" i="5"/>
  <c r="AT127" i="5"/>
  <c r="BB127" i="5"/>
  <c r="BJ127" i="5"/>
  <c r="BR127" i="5"/>
  <c r="BZ127" i="5"/>
  <c r="F128" i="5"/>
  <c r="F161" i="5" s="1"/>
  <c r="N128" i="5"/>
  <c r="N161" i="5" s="1"/>
  <c r="V128" i="5"/>
  <c r="V161" i="5" s="1"/>
  <c r="AD128" i="5"/>
  <c r="AD161" i="5" s="1"/>
  <c r="AL128" i="5"/>
  <c r="AL161" i="5" s="1"/>
  <c r="AT128" i="5"/>
  <c r="AT161" i="5" s="1"/>
  <c r="BB128" i="5"/>
  <c r="BB161" i="5" s="1"/>
  <c r="BJ128" i="5"/>
  <c r="BJ161" i="5" s="1"/>
  <c r="BR128" i="5"/>
  <c r="BR161" i="5" s="1"/>
  <c r="BZ128" i="5"/>
  <c r="BZ161" i="5" s="1"/>
  <c r="F129" i="5"/>
  <c r="N129" i="5"/>
  <c r="V129" i="5"/>
  <c r="AD129" i="5"/>
  <c r="AL129" i="5"/>
  <c r="AT129" i="5"/>
  <c r="BB129" i="5"/>
  <c r="BJ129" i="5"/>
  <c r="BR129" i="5"/>
  <c r="BZ129" i="5"/>
  <c r="F130" i="5"/>
  <c r="N130" i="5"/>
  <c r="V130" i="5"/>
  <c r="AD130" i="5"/>
  <c r="AL130" i="5"/>
  <c r="AT130" i="5"/>
  <c r="BB130" i="5"/>
  <c r="BJ130" i="5"/>
  <c r="BR130" i="5"/>
  <c r="BZ130" i="5"/>
  <c r="F131" i="5"/>
  <c r="N131" i="5"/>
  <c r="V131" i="5"/>
  <c r="AD131" i="5"/>
  <c r="AL131" i="5"/>
  <c r="AT131" i="5"/>
  <c r="BB131" i="5"/>
  <c r="BJ131" i="5"/>
  <c r="BR131" i="5"/>
  <c r="BZ131" i="5"/>
  <c r="F132" i="5"/>
  <c r="N132" i="5"/>
  <c r="V132" i="5"/>
  <c r="AD132" i="5"/>
  <c r="AL132" i="5"/>
  <c r="AT132" i="5"/>
  <c r="BB132" i="5"/>
  <c r="BJ132" i="5"/>
  <c r="BR132" i="5"/>
  <c r="BZ132" i="5"/>
  <c r="F133" i="5"/>
  <c r="N133" i="5"/>
  <c r="V133" i="5"/>
  <c r="AD133" i="5"/>
  <c r="AL133" i="5"/>
  <c r="AT133" i="5"/>
  <c r="BB133" i="5"/>
  <c r="BJ133" i="5"/>
  <c r="BR133" i="5"/>
  <c r="BZ133" i="5"/>
  <c r="F134" i="5"/>
  <c r="N134" i="5"/>
  <c r="V134" i="5"/>
  <c r="AD134" i="5"/>
  <c r="AL134" i="5"/>
  <c r="AT134" i="5"/>
  <c r="BB134" i="5"/>
  <c r="BJ134" i="5"/>
  <c r="BR134" i="5"/>
  <c r="BZ134" i="5"/>
  <c r="F135" i="5"/>
  <c r="N135" i="5"/>
  <c r="V135" i="5"/>
  <c r="AD135" i="5"/>
  <c r="AL135" i="5"/>
  <c r="AT135" i="5"/>
  <c r="BB135" i="5"/>
  <c r="BJ135" i="5"/>
  <c r="BR135" i="5"/>
  <c r="BZ135" i="5"/>
  <c r="F136" i="5"/>
  <c r="N136" i="5"/>
  <c r="V136" i="5"/>
  <c r="AD136" i="5"/>
  <c r="AL136" i="5"/>
  <c r="AT136" i="5"/>
  <c r="BB136" i="5"/>
  <c r="BJ136" i="5"/>
  <c r="BR136" i="5"/>
  <c r="BZ136" i="5"/>
  <c r="F137" i="5"/>
  <c r="N137" i="5"/>
  <c r="V137" i="5"/>
  <c r="AD137" i="5"/>
  <c r="AL137" i="5"/>
  <c r="AT137" i="5"/>
  <c r="BB137" i="5"/>
  <c r="BJ137" i="5"/>
  <c r="BR137" i="5"/>
  <c r="BZ137" i="5"/>
  <c r="F138" i="5"/>
  <c r="N138" i="5"/>
  <c r="V138" i="5"/>
  <c r="AD138" i="5"/>
  <c r="AL138" i="5"/>
  <c r="AT138" i="5"/>
  <c r="BB138" i="5"/>
  <c r="BJ138" i="5"/>
  <c r="BR138" i="5"/>
  <c r="BZ138" i="5"/>
  <c r="F139" i="5"/>
  <c r="N139" i="5"/>
  <c r="V139" i="5"/>
  <c r="AD139" i="5"/>
  <c r="AL139" i="5"/>
  <c r="AT139" i="5"/>
  <c r="BB139" i="5"/>
  <c r="BJ139" i="5"/>
  <c r="BR139" i="5"/>
  <c r="BZ139" i="5"/>
  <c r="F140" i="5"/>
  <c r="N140" i="5"/>
  <c r="V140" i="5"/>
  <c r="AD140" i="5"/>
  <c r="AL140" i="5"/>
  <c r="AT140" i="5"/>
  <c r="BB140" i="5"/>
  <c r="BJ140" i="5"/>
  <c r="BR140" i="5"/>
  <c r="BZ140" i="5"/>
  <c r="F141" i="5"/>
  <c r="N141" i="5"/>
  <c r="V141" i="5"/>
  <c r="AD141" i="5"/>
  <c r="AL141" i="5"/>
  <c r="AT141" i="5"/>
  <c r="BB141" i="5"/>
  <c r="BJ141" i="5"/>
  <c r="BR141" i="5"/>
  <c r="BZ141" i="5"/>
  <c r="F142" i="5"/>
  <c r="N142" i="5"/>
  <c r="V142" i="5"/>
  <c r="AD142" i="5"/>
  <c r="AL142" i="5"/>
  <c r="AT142" i="5"/>
  <c r="BB142" i="5"/>
  <c r="BJ142" i="5"/>
  <c r="BR142" i="5"/>
  <c r="BZ142" i="5"/>
  <c r="F143" i="5"/>
  <c r="N143" i="5"/>
  <c r="V143" i="5"/>
  <c r="AD143" i="5"/>
  <c r="AL143" i="5"/>
  <c r="AT143" i="5"/>
  <c r="BB143" i="5"/>
  <c r="BJ143" i="5"/>
  <c r="BR143" i="5"/>
  <c r="BZ143" i="5"/>
  <c r="F144" i="5"/>
  <c r="N144" i="5"/>
  <c r="V144" i="5"/>
  <c r="AD144" i="5"/>
  <c r="AL144" i="5"/>
  <c r="AT144" i="5"/>
  <c r="BB144" i="5"/>
  <c r="BJ144" i="5"/>
  <c r="BR144" i="5"/>
  <c r="BZ144" i="5"/>
  <c r="F145" i="5"/>
  <c r="N145" i="5"/>
  <c r="V145" i="5"/>
  <c r="AD145" i="5"/>
  <c r="AL145" i="5"/>
  <c r="AT145" i="5"/>
  <c r="BB145" i="5"/>
  <c r="BJ145" i="5"/>
  <c r="BR145" i="5"/>
  <c r="BZ145" i="5"/>
  <c r="F146" i="5"/>
  <c r="N146" i="5"/>
  <c r="V146" i="5"/>
  <c r="AD146" i="5"/>
  <c r="AL146" i="5"/>
  <c r="AT146" i="5"/>
  <c r="BB146" i="5"/>
  <c r="BJ146" i="5"/>
  <c r="BR146" i="5"/>
  <c r="BZ146" i="5"/>
  <c r="F147" i="5"/>
  <c r="N147" i="5"/>
  <c r="V147" i="5"/>
  <c r="AD147" i="5"/>
  <c r="AL147" i="5"/>
  <c r="AT147" i="5"/>
  <c r="BB147" i="5"/>
  <c r="BJ147" i="5"/>
  <c r="BR147" i="5"/>
  <c r="BZ147" i="5"/>
  <c r="F148" i="5"/>
  <c r="N148" i="5"/>
  <c r="V148" i="5"/>
  <c r="AD148" i="5"/>
  <c r="AL148" i="5"/>
  <c r="AT148" i="5"/>
  <c r="BB148" i="5"/>
  <c r="BJ148" i="5"/>
  <c r="BR148" i="5"/>
  <c r="BZ148" i="5"/>
  <c r="F149" i="5"/>
  <c r="N149" i="5"/>
  <c r="V149" i="5"/>
  <c r="AD149" i="5"/>
  <c r="AL149" i="5"/>
  <c r="AT149" i="5"/>
  <c r="BB149" i="5"/>
  <c r="BJ149" i="5"/>
  <c r="BR149" i="5"/>
  <c r="BZ149" i="5"/>
  <c r="F150" i="5"/>
  <c r="N150" i="5"/>
  <c r="V150" i="5"/>
  <c r="AD150" i="5"/>
  <c r="AL150" i="5"/>
  <c r="AT150" i="5"/>
  <c r="BB150" i="5"/>
  <c r="BJ150" i="5"/>
  <c r="BR150" i="5"/>
  <c r="BZ150" i="5"/>
  <c r="F151" i="5"/>
  <c r="N151" i="5"/>
  <c r="V151" i="5"/>
  <c r="AD151" i="5"/>
  <c r="AL151" i="5"/>
  <c r="AT151" i="5"/>
  <c r="BB151" i="5"/>
  <c r="BJ151" i="5"/>
  <c r="BR151" i="5"/>
  <c r="BZ151" i="5"/>
  <c r="F152" i="5"/>
  <c r="N152" i="5"/>
  <c r="V152" i="5"/>
  <c r="AD152" i="5"/>
  <c r="AL152" i="5"/>
  <c r="AT152" i="5"/>
  <c r="BB152" i="5"/>
  <c r="BJ152" i="5"/>
  <c r="BR152" i="5"/>
  <c r="BZ152" i="5"/>
  <c r="AF9" i="6"/>
  <c r="A14" i="6"/>
  <c r="G2" i="7"/>
  <c r="O2" i="7"/>
  <c r="W2" i="7"/>
  <c r="I9" i="8"/>
  <c r="Q9" i="8"/>
  <c r="G14" i="8"/>
  <c r="O14" i="8"/>
  <c r="L153" i="5"/>
  <c r="L162" i="5" s="1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61" i="5" s="1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60" i="5" s="1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159" i="5" s="1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158" i="5" s="1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157" i="5" s="1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L5" i="5"/>
  <c r="L4" i="5"/>
  <c r="L3" i="5"/>
  <c r="L156" i="5" s="1"/>
  <c r="T153" i="5"/>
  <c r="T162" i="5" s="1"/>
  <c r="T152" i="5"/>
  <c r="T151" i="5"/>
  <c r="T150" i="5"/>
  <c r="T149" i="5"/>
  <c r="T148" i="5"/>
  <c r="T147" i="5"/>
  <c r="T146" i="5"/>
  <c r="T145" i="5"/>
  <c r="T144" i="5"/>
  <c r="T143" i="5"/>
  <c r="T142" i="5"/>
  <c r="T141" i="5"/>
  <c r="T140" i="5"/>
  <c r="T139" i="5"/>
  <c r="T138" i="5"/>
  <c r="T137" i="5"/>
  <c r="T136" i="5"/>
  <c r="T135" i="5"/>
  <c r="T134" i="5"/>
  <c r="T133" i="5"/>
  <c r="T132" i="5"/>
  <c r="T131" i="5"/>
  <c r="T130" i="5"/>
  <c r="T129" i="5"/>
  <c r="T128" i="5"/>
  <c r="T161" i="5" s="1"/>
  <c r="T127" i="5"/>
  <c r="T126" i="5"/>
  <c r="T125" i="5"/>
  <c r="T124" i="5"/>
  <c r="T123" i="5"/>
  <c r="T122" i="5"/>
  <c r="T121" i="5"/>
  <c r="T120" i="5"/>
  <c r="T119" i="5"/>
  <c r="T118" i="5"/>
  <c r="T117" i="5"/>
  <c r="T116" i="5"/>
  <c r="T115" i="5"/>
  <c r="T114" i="5"/>
  <c r="T113" i="5"/>
  <c r="T112" i="5"/>
  <c r="T111" i="5"/>
  <c r="T110" i="5"/>
  <c r="T109" i="5"/>
  <c r="T108" i="5"/>
  <c r="T107" i="5"/>
  <c r="T106" i="5"/>
  <c r="T105" i="5"/>
  <c r="T104" i="5"/>
  <c r="T103" i="5"/>
  <c r="T160" i="5" s="1"/>
  <c r="T102" i="5"/>
  <c r="T101" i="5"/>
  <c r="T100" i="5"/>
  <c r="T99" i="5"/>
  <c r="T98" i="5"/>
  <c r="T97" i="5"/>
  <c r="T96" i="5"/>
  <c r="T95" i="5"/>
  <c r="T94" i="5"/>
  <c r="T93" i="5"/>
  <c r="T92" i="5"/>
  <c r="T91" i="5"/>
  <c r="T90" i="5"/>
  <c r="T89" i="5"/>
  <c r="T88" i="5"/>
  <c r="T87" i="5"/>
  <c r="T86" i="5"/>
  <c r="T85" i="5"/>
  <c r="T84" i="5"/>
  <c r="T83" i="5"/>
  <c r="T82" i="5"/>
  <c r="T81" i="5"/>
  <c r="T80" i="5"/>
  <c r="T79" i="5"/>
  <c r="T78" i="5"/>
  <c r="T159" i="5" s="1"/>
  <c r="T77" i="5"/>
  <c r="T76" i="5"/>
  <c r="T75" i="5"/>
  <c r="T74" i="5"/>
  <c r="T73" i="5"/>
  <c r="T72" i="5"/>
  <c r="T71" i="5"/>
  <c r="T70" i="5"/>
  <c r="T69" i="5"/>
  <c r="T68" i="5"/>
  <c r="T67" i="5"/>
  <c r="T66" i="5"/>
  <c r="T65" i="5"/>
  <c r="T64" i="5"/>
  <c r="T63" i="5"/>
  <c r="T62" i="5"/>
  <c r="T61" i="5"/>
  <c r="T60" i="5"/>
  <c r="T59" i="5"/>
  <c r="T58" i="5"/>
  <c r="T57" i="5"/>
  <c r="T56" i="5"/>
  <c r="T55" i="5"/>
  <c r="T54" i="5"/>
  <c r="T53" i="5"/>
  <c r="T158" i="5" s="1"/>
  <c r="T52" i="5"/>
  <c r="T51" i="5"/>
  <c r="T50" i="5"/>
  <c r="T49" i="5"/>
  <c r="T48" i="5"/>
  <c r="T47" i="5"/>
  <c r="T46" i="5"/>
  <c r="T45" i="5"/>
  <c r="T44" i="5"/>
  <c r="T43" i="5"/>
  <c r="T42" i="5"/>
  <c r="T41" i="5"/>
  <c r="T40" i="5"/>
  <c r="T39" i="5"/>
  <c r="T38" i="5"/>
  <c r="T37" i="5"/>
  <c r="T36" i="5"/>
  <c r="T35" i="5"/>
  <c r="T34" i="5"/>
  <c r="T33" i="5"/>
  <c r="T32" i="5"/>
  <c r="T31" i="5"/>
  <c r="T30" i="5"/>
  <c r="T29" i="5"/>
  <c r="T28" i="5"/>
  <c r="T157" i="5" s="1"/>
  <c r="T27" i="5"/>
  <c r="T26" i="5"/>
  <c r="T25" i="5"/>
  <c r="T24" i="5"/>
  <c r="T23" i="5"/>
  <c r="T22" i="5"/>
  <c r="T21" i="5"/>
  <c r="T20" i="5"/>
  <c r="T19" i="5"/>
  <c r="T18" i="5"/>
  <c r="T17" i="5"/>
  <c r="T16" i="5"/>
  <c r="T15" i="5"/>
  <c r="T14" i="5"/>
  <c r="T13" i="5"/>
  <c r="T12" i="5"/>
  <c r="T11" i="5"/>
  <c r="T10" i="5"/>
  <c r="T9" i="5"/>
  <c r="T8" i="5"/>
  <c r="T7" i="5"/>
  <c r="T6" i="5"/>
  <c r="T5" i="5"/>
  <c r="T4" i="5"/>
  <c r="T3" i="5"/>
  <c r="T156" i="5" s="1"/>
  <c r="AB153" i="5"/>
  <c r="AB162" i="5" s="1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61" i="5" s="1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60" i="5" s="1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159" i="5" s="1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158" i="5" s="1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157" i="5" s="1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AB3" i="5"/>
  <c r="AB156" i="5" s="1"/>
  <c r="AJ153" i="5"/>
  <c r="AJ162" i="5" s="1"/>
  <c r="AJ152" i="5"/>
  <c r="AJ151" i="5"/>
  <c r="AJ150" i="5"/>
  <c r="AJ149" i="5"/>
  <c r="AJ148" i="5"/>
  <c r="AJ147" i="5"/>
  <c r="AJ146" i="5"/>
  <c r="AJ145" i="5"/>
  <c r="AJ144" i="5"/>
  <c r="AJ143" i="5"/>
  <c r="AJ142" i="5"/>
  <c r="AJ141" i="5"/>
  <c r="AJ140" i="5"/>
  <c r="AJ139" i="5"/>
  <c r="AJ138" i="5"/>
  <c r="AJ137" i="5"/>
  <c r="AJ136" i="5"/>
  <c r="AJ135" i="5"/>
  <c r="AJ134" i="5"/>
  <c r="AJ133" i="5"/>
  <c r="AJ132" i="5"/>
  <c r="AJ131" i="5"/>
  <c r="AJ130" i="5"/>
  <c r="AJ129" i="5"/>
  <c r="AJ128" i="5"/>
  <c r="AJ161" i="5" s="1"/>
  <c r="AJ127" i="5"/>
  <c r="AJ126" i="5"/>
  <c r="AJ125" i="5"/>
  <c r="AJ124" i="5"/>
  <c r="AJ123" i="5"/>
  <c r="AJ122" i="5"/>
  <c r="AJ121" i="5"/>
  <c r="AJ120" i="5"/>
  <c r="AJ119" i="5"/>
  <c r="AJ118" i="5"/>
  <c r="AJ117" i="5"/>
  <c r="AJ116" i="5"/>
  <c r="AJ115" i="5"/>
  <c r="AJ114" i="5"/>
  <c r="AJ113" i="5"/>
  <c r="AJ112" i="5"/>
  <c r="AJ111" i="5"/>
  <c r="AJ110" i="5"/>
  <c r="AJ109" i="5"/>
  <c r="AJ108" i="5"/>
  <c r="AJ107" i="5"/>
  <c r="AJ106" i="5"/>
  <c r="AJ105" i="5"/>
  <c r="AJ104" i="5"/>
  <c r="AJ103" i="5"/>
  <c r="AJ160" i="5" s="1"/>
  <c r="AJ102" i="5"/>
  <c r="AJ101" i="5"/>
  <c r="AJ100" i="5"/>
  <c r="AJ99" i="5"/>
  <c r="AJ98" i="5"/>
  <c r="AJ97" i="5"/>
  <c r="AJ96" i="5"/>
  <c r="AJ95" i="5"/>
  <c r="AJ94" i="5"/>
  <c r="AJ93" i="5"/>
  <c r="AJ92" i="5"/>
  <c r="AJ91" i="5"/>
  <c r="AJ90" i="5"/>
  <c r="AJ89" i="5"/>
  <c r="AJ88" i="5"/>
  <c r="AJ87" i="5"/>
  <c r="AJ86" i="5"/>
  <c r="AJ85" i="5"/>
  <c r="AJ84" i="5"/>
  <c r="AJ83" i="5"/>
  <c r="AJ82" i="5"/>
  <c r="AJ81" i="5"/>
  <c r="AJ80" i="5"/>
  <c r="AJ79" i="5"/>
  <c r="AJ78" i="5"/>
  <c r="AJ159" i="5" s="1"/>
  <c r="AJ77" i="5"/>
  <c r="AJ76" i="5"/>
  <c r="AJ75" i="5"/>
  <c r="AJ74" i="5"/>
  <c r="AJ73" i="5"/>
  <c r="AJ72" i="5"/>
  <c r="AJ71" i="5"/>
  <c r="AJ70" i="5"/>
  <c r="AJ69" i="5"/>
  <c r="AJ68" i="5"/>
  <c r="AJ67" i="5"/>
  <c r="AJ66" i="5"/>
  <c r="AJ65" i="5"/>
  <c r="AJ64" i="5"/>
  <c r="AJ63" i="5"/>
  <c r="AJ62" i="5"/>
  <c r="AJ61" i="5"/>
  <c r="AJ60" i="5"/>
  <c r="AJ59" i="5"/>
  <c r="AJ58" i="5"/>
  <c r="AJ57" i="5"/>
  <c r="AJ56" i="5"/>
  <c r="AJ55" i="5"/>
  <c r="AJ54" i="5"/>
  <c r="AJ53" i="5"/>
  <c r="AJ158" i="5" s="1"/>
  <c r="AJ52" i="5"/>
  <c r="AJ51" i="5"/>
  <c r="AJ50" i="5"/>
  <c r="AJ49" i="5"/>
  <c r="AJ48" i="5"/>
  <c r="AJ47" i="5"/>
  <c r="AJ46" i="5"/>
  <c r="AJ45" i="5"/>
  <c r="AJ44" i="5"/>
  <c r="AJ43" i="5"/>
  <c r="AJ42" i="5"/>
  <c r="AJ41" i="5"/>
  <c r="AJ40" i="5"/>
  <c r="AJ39" i="5"/>
  <c r="AJ38" i="5"/>
  <c r="AJ37" i="5"/>
  <c r="AJ36" i="5"/>
  <c r="AJ35" i="5"/>
  <c r="AJ34" i="5"/>
  <c r="AJ33" i="5"/>
  <c r="AJ32" i="5"/>
  <c r="AJ31" i="5"/>
  <c r="AJ30" i="5"/>
  <c r="AJ29" i="5"/>
  <c r="AJ28" i="5"/>
  <c r="AJ157" i="5" s="1"/>
  <c r="AJ27" i="5"/>
  <c r="AJ26" i="5"/>
  <c r="AJ25" i="5"/>
  <c r="AJ24" i="5"/>
  <c r="AJ23" i="5"/>
  <c r="AJ22" i="5"/>
  <c r="AJ21" i="5"/>
  <c r="AJ20" i="5"/>
  <c r="AJ19" i="5"/>
  <c r="AJ18" i="5"/>
  <c r="AJ17" i="5"/>
  <c r="AJ16" i="5"/>
  <c r="AJ15" i="5"/>
  <c r="AJ14" i="5"/>
  <c r="AJ13" i="5"/>
  <c r="AJ12" i="5"/>
  <c r="AJ11" i="5"/>
  <c r="AJ10" i="5"/>
  <c r="AJ9" i="5"/>
  <c r="AJ8" i="5"/>
  <c r="AJ7" i="5"/>
  <c r="AJ6" i="5"/>
  <c r="AJ5" i="5"/>
  <c r="AJ4" i="5"/>
  <c r="AJ3" i="5"/>
  <c r="AJ156" i="5" s="1"/>
  <c r="AR153" i="5"/>
  <c r="AR162" i="5" s="1"/>
  <c r="AR152" i="5"/>
  <c r="AR151" i="5"/>
  <c r="AR150" i="5"/>
  <c r="AR149" i="5"/>
  <c r="AR148" i="5"/>
  <c r="AR147" i="5"/>
  <c r="AR146" i="5"/>
  <c r="AR145" i="5"/>
  <c r="AR144" i="5"/>
  <c r="AR143" i="5"/>
  <c r="AR142" i="5"/>
  <c r="AR141" i="5"/>
  <c r="AR140" i="5"/>
  <c r="AR139" i="5"/>
  <c r="AR138" i="5"/>
  <c r="AR137" i="5"/>
  <c r="AR136" i="5"/>
  <c r="AR135" i="5"/>
  <c r="AR134" i="5"/>
  <c r="AR133" i="5"/>
  <c r="AR132" i="5"/>
  <c r="AR131" i="5"/>
  <c r="AR130" i="5"/>
  <c r="AR129" i="5"/>
  <c r="AR128" i="5"/>
  <c r="AR161" i="5" s="1"/>
  <c r="AR127" i="5"/>
  <c r="AR126" i="5"/>
  <c r="AR125" i="5"/>
  <c r="AR124" i="5"/>
  <c r="AR123" i="5"/>
  <c r="AR122" i="5"/>
  <c r="AR121" i="5"/>
  <c r="AR120" i="5"/>
  <c r="AR119" i="5"/>
  <c r="AR118" i="5"/>
  <c r="AR117" i="5"/>
  <c r="AR116" i="5"/>
  <c r="AR115" i="5"/>
  <c r="AR114" i="5"/>
  <c r="AR113" i="5"/>
  <c r="AR112" i="5"/>
  <c r="AR111" i="5"/>
  <c r="AR110" i="5"/>
  <c r="AR109" i="5"/>
  <c r="AR108" i="5"/>
  <c r="AR107" i="5"/>
  <c r="AR106" i="5"/>
  <c r="AR105" i="5"/>
  <c r="AR104" i="5"/>
  <c r="AR103" i="5"/>
  <c r="AR160" i="5" s="1"/>
  <c r="AR102" i="5"/>
  <c r="AR101" i="5"/>
  <c r="AR100" i="5"/>
  <c r="AR99" i="5"/>
  <c r="AR98" i="5"/>
  <c r="AR97" i="5"/>
  <c r="AR96" i="5"/>
  <c r="AR95" i="5"/>
  <c r="AR94" i="5"/>
  <c r="AR93" i="5"/>
  <c r="AR92" i="5"/>
  <c r="AR91" i="5"/>
  <c r="AR90" i="5"/>
  <c r="AR89" i="5"/>
  <c r="AR88" i="5"/>
  <c r="AR87" i="5"/>
  <c r="AR86" i="5"/>
  <c r="AR85" i="5"/>
  <c r="AR84" i="5"/>
  <c r="AR83" i="5"/>
  <c r="AR82" i="5"/>
  <c r="AR81" i="5"/>
  <c r="AR80" i="5"/>
  <c r="AR79" i="5"/>
  <c r="AR78" i="5"/>
  <c r="AR159" i="5" s="1"/>
  <c r="AR77" i="5"/>
  <c r="AR76" i="5"/>
  <c r="AR75" i="5"/>
  <c r="AR74" i="5"/>
  <c r="AR73" i="5"/>
  <c r="AR72" i="5"/>
  <c r="AR71" i="5"/>
  <c r="AR70" i="5"/>
  <c r="AR69" i="5"/>
  <c r="AR68" i="5"/>
  <c r="AR67" i="5"/>
  <c r="AR66" i="5"/>
  <c r="AR65" i="5"/>
  <c r="AR64" i="5"/>
  <c r="AR63" i="5"/>
  <c r="AR62" i="5"/>
  <c r="AR61" i="5"/>
  <c r="AR60" i="5"/>
  <c r="AR59" i="5"/>
  <c r="AR58" i="5"/>
  <c r="AR57" i="5"/>
  <c r="AR56" i="5"/>
  <c r="AR55" i="5"/>
  <c r="AR54" i="5"/>
  <c r="AR53" i="5"/>
  <c r="AR158" i="5" s="1"/>
  <c r="AR52" i="5"/>
  <c r="AR51" i="5"/>
  <c r="AR50" i="5"/>
  <c r="AR49" i="5"/>
  <c r="AR48" i="5"/>
  <c r="AR47" i="5"/>
  <c r="AR46" i="5"/>
  <c r="AR45" i="5"/>
  <c r="AR44" i="5"/>
  <c r="AR43" i="5"/>
  <c r="AR42" i="5"/>
  <c r="AR41" i="5"/>
  <c r="AR40" i="5"/>
  <c r="AR39" i="5"/>
  <c r="AR38" i="5"/>
  <c r="AR37" i="5"/>
  <c r="AR36" i="5"/>
  <c r="AR35" i="5"/>
  <c r="AR34" i="5"/>
  <c r="AR33" i="5"/>
  <c r="AR32" i="5"/>
  <c r="AR31" i="5"/>
  <c r="AR30" i="5"/>
  <c r="AR29" i="5"/>
  <c r="AR28" i="5"/>
  <c r="AR157" i="5" s="1"/>
  <c r="AR27" i="5"/>
  <c r="AR26" i="5"/>
  <c r="AR25" i="5"/>
  <c r="AR24" i="5"/>
  <c r="AR23" i="5"/>
  <c r="AR22" i="5"/>
  <c r="AR21" i="5"/>
  <c r="AR20" i="5"/>
  <c r="AR19" i="5"/>
  <c r="AR18" i="5"/>
  <c r="AR17" i="5"/>
  <c r="AR16" i="5"/>
  <c r="AR15" i="5"/>
  <c r="AR14" i="5"/>
  <c r="AR13" i="5"/>
  <c r="AR12" i="5"/>
  <c r="AR11" i="5"/>
  <c r="AR10" i="5"/>
  <c r="AR9" i="5"/>
  <c r="AR8" i="5"/>
  <c r="AR7" i="5"/>
  <c r="AR6" i="5"/>
  <c r="AR5" i="5"/>
  <c r="AR4" i="5"/>
  <c r="AR3" i="5"/>
  <c r="AR156" i="5" s="1"/>
  <c r="AZ153" i="5"/>
  <c r="AZ162" i="5" s="1"/>
  <c r="AZ152" i="5"/>
  <c r="AZ151" i="5"/>
  <c r="AZ150" i="5"/>
  <c r="AZ149" i="5"/>
  <c r="AZ148" i="5"/>
  <c r="AZ147" i="5"/>
  <c r="AZ146" i="5"/>
  <c r="AZ145" i="5"/>
  <c r="AZ144" i="5"/>
  <c r="AZ143" i="5"/>
  <c r="AZ142" i="5"/>
  <c r="AZ141" i="5"/>
  <c r="AZ140" i="5"/>
  <c r="AZ139" i="5"/>
  <c r="AZ138" i="5"/>
  <c r="AZ137" i="5"/>
  <c r="AZ136" i="5"/>
  <c r="AZ135" i="5"/>
  <c r="AZ134" i="5"/>
  <c r="AZ133" i="5"/>
  <c r="AZ132" i="5"/>
  <c r="AZ131" i="5"/>
  <c r="AZ130" i="5"/>
  <c r="AZ129" i="5"/>
  <c r="AZ128" i="5"/>
  <c r="AZ161" i="5" s="1"/>
  <c r="AZ127" i="5"/>
  <c r="AZ126" i="5"/>
  <c r="AZ125" i="5"/>
  <c r="AZ124" i="5"/>
  <c r="AZ123" i="5"/>
  <c r="AZ122" i="5"/>
  <c r="AZ121" i="5"/>
  <c r="AZ120" i="5"/>
  <c r="AZ119" i="5"/>
  <c r="AZ118" i="5"/>
  <c r="AZ117" i="5"/>
  <c r="AZ116" i="5"/>
  <c r="AZ115" i="5"/>
  <c r="AZ114" i="5"/>
  <c r="AZ113" i="5"/>
  <c r="AZ112" i="5"/>
  <c r="AZ111" i="5"/>
  <c r="AZ110" i="5"/>
  <c r="AZ109" i="5"/>
  <c r="AZ108" i="5"/>
  <c r="AZ107" i="5"/>
  <c r="AZ106" i="5"/>
  <c r="AZ105" i="5"/>
  <c r="AZ104" i="5"/>
  <c r="AZ103" i="5"/>
  <c r="AZ160" i="5" s="1"/>
  <c r="AZ102" i="5"/>
  <c r="AZ101" i="5"/>
  <c r="AZ100" i="5"/>
  <c r="AZ99" i="5"/>
  <c r="AZ98" i="5"/>
  <c r="AZ97" i="5"/>
  <c r="AZ96" i="5"/>
  <c r="AZ95" i="5"/>
  <c r="AZ94" i="5"/>
  <c r="AZ93" i="5"/>
  <c r="AZ92" i="5"/>
  <c r="AZ91" i="5"/>
  <c r="AZ90" i="5"/>
  <c r="AZ89" i="5"/>
  <c r="AZ88" i="5"/>
  <c r="AZ87" i="5"/>
  <c r="AZ86" i="5"/>
  <c r="AZ85" i="5"/>
  <c r="AZ84" i="5"/>
  <c r="AZ83" i="5"/>
  <c r="AZ82" i="5"/>
  <c r="AZ81" i="5"/>
  <c r="AZ80" i="5"/>
  <c r="AZ79" i="5"/>
  <c r="AZ78" i="5"/>
  <c r="AZ159" i="5" s="1"/>
  <c r="AZ77" i="5"/>
  <c r="AZ76" i="5"/>
  <c r="AZ75" i="5"/>
  <c r="AZ74" i="5"/>
  <c r="AZ73" i="5"/>
  <c r="AZ72" i="5"/>
  <c r="AZ71" i="5"/>
  <c r="AZ70" i="5"/>
  <c r="AZ69" i="5"/>
  <c r="AZ68" i="5"/>
  <c r="AZ67" i="5"/>
  <c r="AZ66" i="5"/>
  <c r="AZ65" i="5"/>
  <c r="AZ64" i="5"/>
  <c r="AZ63" i="5"/>
  <c r="AZ62" i="5"/>
  <c r="AZ61" i="5"/>
  <c r="AZ60" i="5"/>
  <c r="AZ59" i="5"/>
  <c r="AZ58" i="5"/>
  <c r="AZ57" i="5"/>
  <c r="AZ56" i="5"/>
  <c r="AZ55" i="5"/>
  <c r="AZ54" i="5"/>
  <c r="AZ53" i="5"/>
  <c r="AZ158" i="5" s="1"/>
  <c r="AZ52" i="5"/>
  <c r="AZ51" i="5"/>
  <c r="AZ50" i="5"/>
  <c r="AZ49" i="5"/>
  <c r="AZ48" i="5"/>
  <c r="AZ47" i="5"/>
  <c r="AZ46" i="5"/>
  <c r="AZ45" i="5"/>
  <c r="AZ44" i="5"/>
  <c r="AZ43" i="5"/>
  <c r="AZ42" i="5"/>
  <c r="AZ41" i="5"/>
  <c r="AZ40" i="5"/>
  <c r="AZ39" i="5"/>
  <c r="AZ38" i="5"/>
  <c r="AZ37" i="5"/>
  <c r="AZ36" i="5"/>
  <c r="AZ35" i="5"/>
  <c r="AZ34" i="5"/>
  <c r="AZ33" i="5"/>
  <c r="AZ32" i="5"/>
  <c r="AZ31" i="5"/>
  <c r="AZ30" i="5"/>
  <c r="AZ29" i="5"/>
  <c r="AZ28" i="5"/>
  <c r="AZ157" i="5" s="1"/>
  <c r="AZ27" i="5"/>
  <c r="AZ26" i="5"/>
  <c r="AZ25" i="5"/>
  <c r="AZ24" i="5"/>
  <c r="AZ23" i="5"/>
  <c r="AZ22" i="5"/>
  <c r="AZ21" i="5"/>
  <c r="AZ20" i="5"/>
  <c r="AZ19" i="5"/>
  <c r="AZ18" i="5"/>
  <c r="AZ17" i="5"/>
  <c r="AZ16" i="5"/>
  <c r="AZ15" i="5"/>
  <c r="AZ14" i="5"/>
  <c r="AZ13" i="5"/>
  <c r="AZ12" i="5"/>
  <c r="AZ11" i="5"/>
  <c r="AZ10" i="5"/>
  <c r="AZ9" i="5"/>
  <c r="AZ8" i="5"/>
  <c r="AZ7" i="5"/>
  <c r="AZ6" i="5"/>
  <c r="AZ5" i="5"/>
  <c r="AZ4" i="5"/>
  <c r="AZ3" i="5"/>
  <c r="AZ156" i="5" s="1"/>
  <c r="BH153" i="5"/>
  <c r="BH162" i="5" s="1"/>
  <c r="BH152" i="5"/>
  <c r="BH151" i="5"/>
  <c r="BH150" i="5"/>
  <c r="BH149" i="5"/>
  <c r="BH148" i="5"/>
  <c r="BH147" i="5"/>
  <c r="BH146" i="5"/>
  <c r="BH145" i="5"/>
  <c r="BH144" i="5"/>
  <c r="BH143" i="5"/>
  <c r="BH142" i="5"/>
  <c r="BH141" i="5"/>
  <c r="BH140" i="5"/>
  <c r="BH139" i="5"/>
  <c r="BH138" i="5"/>
  <c r="BH137" i="5"/>
  <c r="BH136" i="5"/>
  <c r="BH135" i="5"/>
  <c r="BH134" i="5"/>
  <c r="BH133" i="5"/>
  <c r="BH132" i="5"/>
  <c r="BH131" i="5"/>
  <c r="BH130" i="5"/>
  <c r="BH129" i="5"/>
  <c r="BH128" i="5"/>
  <c r="BH161" i="5" s="1"/>
  <c r="BH127" i="5"/>
  <c r="BH126" i="5"/>
  <c r="BH125" i="5"/>
  <c r="BH124" i="5"/>
  <c r="BH123" i="5"/>
  <c r="BH122" i="5"/>
  <c r="BH121" i="5"/>
  <c r="BH120" i="5"/>
  <c r="BH119" i="5"/>
  <c r="BH118" i="5"/>
  <c r="BH117" i="5"/>
  <c r="BH116" i="5"/>
  <c r="BH115" i="5"/>
  <c r="BH114" i="5"/>
  <c r="BH113" i="5"/>
  <c r="BH112" i="5"/>
  <c r="BH111" i="5"/>
  <c r="BH110" i="5"/>
  <c r="BH109" i="5"/>
  <c r="BH108" i="5"/>
  <c r="BH107" i="5"/>
  <c r="BH106" i="5"/>
  <c r="BH105" i="5"/>
  <c r="BH104" i="5"/>
  <c r="BH103" i="5"/>
  <c r="BH160" i="5" s="1"/>
  <c r="BH102" i="5"/>
  <c r="BH101" i="5"/>
  <c r="BH100" i="5"/>
  <c r="BH99" i="5"/>
  <c r="BH98" i="5"/>
  <c r="BH97" i="5"/>
  <c r="BH96" i="5"/>
  <c r="BH95" i="5"/>
  <c r="BH94" i="5"/>
  <c r="BH93" i="5"/>
  <c r="BH92" i="5"/>
  <c r="BH91" i="5"/>
  <c r="BH90" i="5"/>
  <c r="BH89" i="5"/>
  <c r="BH88" i="5"/>
  <c r="BH87" i="5"/>
  <c r="BH86" i="5"/>
  <c r="BH85" i="5"/>
  <c r="BH84" i="5"/>
  <c r="BH83" i="5"/>
  <c r="BH82" i="5"/>
  <c r="BH81" i="5"/>
  <c r="BH80" i="5"/>
  <c r="BH79" i="5"/>
  <c r="BH78" i="5"/>
  <c r="BH159" i="5" s="1"/>
  <c r="BH77" i="5"/>
  <c r="BH76" i="5"/>
  <c r="BH75" i="5"/>
  <c r="BH74" i="5"/>
  <c r="BH73" i="5"/>
  <c r="BH72" i="5"/>
  <c r="BH71" i="5"/>
  <c r="BH70" i="5"/>
  <c r="BH69" i="5"/>
  <c r="BH68" i="5"/>
  <c r="BH67" i="5"/>
  <c r="BH66" i="5"/>
  <c r="BH65" i="5"/>
  <c r="BH64" i="5"/>
  <c r="BH63" i="5"/>
  <c r="BH62" i="5"/>
  <c r="BH61" i="5"/>
  <c r="BH60" i="5"/>
  <c r="BH59" i="5"/>
  <c r="BH58" i="5"/>
  <c r="BH57" i="5"/>
  <c r="BH56" i="5"/>
  <c r="BH55" i="5"/>
  <c r="BH54" i="5"/>
  <c r="BH53" i="5"/>
  <c r="BH158" i="5" s="1"/>
  <c r="BH52" i="5"/>
  <c r="BH51" i="5"/>
  <c r="BH50" i="5"/>
  <c r="BH49" i="5"/>
  <c r="BH48" i="5"/>
  <c r="BH47" i="5"/>
  <c r="BH46" i="5"/>
  <c r="BH45" i="5"/>
  <c r="BH44" i="5"/>
  <c r="BH43" i="5"/>
  <c r="BH42" i="5"/>
  <c r="BH41" i="5"/>
  <c r="BH40" i="5"/>
  <c r="BH39" i="5"/>
  <c r="BH38" i="5"/>
  <c r="BH37" i="5"/>
  <c r="BH36" i="5"/>
  <c r="BH35" i="5"/>
  <c r="BH34" i="5"/>
  <c r="BH33" i="5"/>
  <c r="BH32" i="5"/>
  <c r="BH31" i="5"/>
  <c r="BH30" i="5"/>
  <c r="BH29" i="5"/>
  <c r="BH28" i="5"/>
  <c r="BH157" i="5" s="1"/>
  <c r="BH27" i="5"/>
  <c r="BH26" i="5"/>
  <c r="BH25" i="5"/>
  <c r="BH24" i="5"/>
  <c r="BH23" i="5"/>
  <c r="BH22" i="5"/>
  <c r="BH21" i="5"/>
  <c r="BH20" i="5"/>
  <c r="BH19" i="5"/>
  <c r="BH18" i="5"/>
  <c r="BH17" i="5"/>
  <c r="BH16" i="5"/>
  <c r="BH15" i="5"/>
  <c r="BH14" i="5"/>
  <c r="BH13" i="5"/>
  <c r="BH12" i="5"/>
  <c r="BH11" i="5"/>
  <c r="BH10" i="5"/>
  <c r="BH9" i="5"/>
  <c r="BH8" i="5"/>
  <c r="BH7" i="5"/>
  <c r="BH6" i="5"/>
  <c r="BH5" i="5"/>
  <c r="BH4" i="5"/>
  <c r="BH3" i="5"/>
  <c r="BH156" i="5" s="1"/>
  <c r="BP153" i="5"/>
  <c r="BP162" i="5" s="1"/>
  <c r="BP152" i="5"/>
  <c r="BP151" i="5"/>
  <c r="BP150" i="5"/>
  <c r="BP149" i="5"/>
  <c r="BP148" i="5"/>
  <c r="BP147" i="5"/>
  <c r="BP146" i="5"/>
  <c r="BP145" i="5"/>
  <c r="BP144" i="5"/>
  <c r="BP143" i="5"/>
  <c r="BP142" i="5"/>
  <c r="BP141" i="5"/>
  <c r="BP140" i="5"/>
  <c r="BP139" i="5"/>
  <c r="BP138" i="5"/>
  <c r="BP137" i="5"/>
  <c r="BP136" i="5"/>
  <c r="BP135" i="5"/>
  <c r="BP134" i="5"/>
  <c r="BP133" i="5"/>
  <c r="BP132" i="5"/>
  <c r="BP131" i="5"/>
  <c r="BP130" i="5"/>
  <c r="BP129" i="5"/>
  <c r="BP128" i="5"/>
  <c r="BP161" i="5" s="1"/>
  <c r="BP127" i="5"/>
  <c r="BP126" i="5"/>
  <c r="BP125" i="5"/>
  <c r="BP124" i="5"/>
  <c r="BP123" i="5"/>
  <c r="BP122" i="5"/>
  <c r="BP121" i="5"/>
  <c r="BP120" i="5"/>
  <c r="BP119" i="5"/>
  <c r="BP118" i="5"/>
  <c r="BP117" i="5"/>
  <c r="BP116" i="5"/>
  <c r="BP115" i="5"/>
  <c r="BP114" i="5"/>
  <c r="BP113" i="5"/>
  <c r="BP112" i="5"/>
  <c r="BP111" i="5"/>
  <c r="BP110" i="5"/>
  <c r="BP109" i="5"/>
  <c r="BP108" i="5"/>
  <c r="BP107" i="5"/>
  <c r="BP106" i="5"/>
  <c r="BP105" i="5"/>
  <c r="BP104" i="5"/>
  <c r="BP103" i="5"/>
  <c r="BP160" i="5" s="1"/>
  <c r="BP102" i="5"/>
  <c r="BP101" i="5"/>
  <c r="BP100" i="5"/>
  <c r="BP99" i="5"/>
  <c r="BP98" i="5"/>
  <c r="BP97" i="5"/>
  <c r="BP96" i="5"/>
  <c r="BP95" i="5"/>
  <c r="BP94" i="5"/>
  <c r="BP93" i="5"/>
  <c r="BP92" i="5"/>
  <c r="BP91" i="5"/>
  <c r="BP90" i="5"/>
  <c r="BP89" i="5"/>
  <c r="BP88" i="5"/>
  <c r="BP87" i="5"/>
  <c r="BP86" i="5"/>
  <c r="BP85" i="5"/>
  <c r="BP84" i="5"/>
  <c r="BP83" i="5"/>
  <c r="BP82" i="5"/>
  <c r="BP81" i="5"/>
  <c r="BP80" i="5"/>
  <c r="BP79" i="5"/>
  <c r="BP78" i="5"/>
  <c r="BP159" i="5" s="1"/>
  <c r="BP77" i="5"/>
  <c r="BP76" i="5"/>
  <c r="BP75" i="5"/>
  <c r="BP74" i="5"/>
  <c r="BP73" i="5"/>
  <c r="BP72" i="5"/>
  <c r="BP71" i="5"/>
  <c r="BP70" i="5"/>
  <c r="BP69" i="5"/>
  <c r="BP68" i="5"/>
  <c r="BP67" i="5"/>
  <c r="BP66" i="5"/>
  <c r="BP65" i="5"/>
  <c r="BP64" i="5"/>
  <c r="BP63" i="5"/>
  <c r="BP62" i="5"/>
  <c r="BP61" i="5"/>
  <c r="BP60" i="5"/>
  <c r="BP59" i="5"/>
  <c r="BP58" i="5"/>
  <c r="BP57" i="5"/>
  <c r="BP56" i="5"/>
  <c r="BP55" i="5"/>
  <c r="BP54" i="5"/>
  <c r="BP53" i="5"/>
  <c r="BP158" i="5" s="1"/>
  <c r="BP52" i="5"/>
  <c r="BP51" i="5"/>
  <c r="BP50" i="5"/>
  <c r="BP49" i="5"/>
  <c r="BP48" i="5"/>
  <c r="BP47" i="5"/>
  <c r="BP46" i="5"/>
  <c r="BP45" i="5"/>
  <c r="BP44" i="5"/>
  <c r="BP43" i="5"/>
  <c r="BP42" i="5"/>
  <c r="BP41" i="5"/>
  <c r="BP40" i="5"/>
  <c r="BP39" i="5"/>
  <c r="BP38" i="5"/>
  <c r="BP37" i="5"/>
  <c r="BP36" i="5"/>
  <c r="BP35" i="5"/>
  <c r="BP34" i="5"/>
  <c r="BP33" i="5"/>
  <c r="BP32" i="5"/>
  <c r="BP31" i="5"/>
  <c r="BP30" i="5"/>
  <c r="BP29" i="5"/>
  <c r="BP28" i="5"/>
  <c r="BP157" i="5" s="1"/>
  <c r="BP27" i="5"/>
  <c r="BP26" i="5"/>
  <c r="BP25" i="5"/>
  <c r="BP24" i="5"/>
  <c r="BP23" i="5"/>
  <c r="BP22" i="5"/>
  <c r="BP21" i="5"/>
  <c r="BP20" i="5"/>
  <c r="BP19" i="5"/>
  <c r="BP18" i="5"/>
  <c r="BP17" i="5"/>
  <c r="BP16" i="5"/>
  <c r="BP15" i="5"/>
  <c r="BP14" i="5"/>
  <c r="BP13" i="5"/>
  <c r="BP12" i="5"/>
  <c r="BP11" i="5"/>
  <c r="BP10" i="5"/>
  <c r="BP9" i="5"/>
  <c r="BP8" i="5"/>
  <c r="BP7" i="5"/>
  <c r="BP6" i="5"/>
  <c r="BP5" i="5"/>
  <c r="BP4" i="5"/>
  <c r="BP3" i="5"/>
  <c r="BP156" i="5" s="1"/>
  <c r="BX153" i="5"/>
  <c r="BX162" i="5" s="1"/>
  <c r="BX152" i="5"/>
  <c r="BX151" i="5"/>
  <c r="BX150" i="5"/>
  <c r="BX149" i="5"/>
  <c r="BX148" i="5"/>
  <c r="BX147" i="5"/>
  <c r="BX146" i="5"/>
  <c r="BX145" i="5"/>
  <c r="BX144" i="5"/>
  <c r="BX143" i="5"/>
  <c r="BX142" i="5"/>
  <c r="BX141" i="5"/>
  <c r="BX140" i="5"/>
  <c r="BX139" i="5"/>
  <c r="BX138" i="5"/>
  <c r="BX137" i="5"/>
  <c r="BX136" i="5"/>
  <c r="BX135" i="5"/>
  <c r="BX134" i="5"/>
  <c r="BX133" i="5"/>
  <c r="BX132" i="5"/>
  <c r="BX131" i="5"/>
  <c r="BX130" i="5"/>
  <c r="BX129" i="5"/>
  <c r="BX128" i="5"/>
  <c r="BX161" i="5" s="1"/>
  <c r="BX127" i="5"/>
  <c r="BX126" i="5"/>
  <c r="BX125" i="5"/>
  <c r="BX124" i="5"/>
  <c r="BX123" i="5"/>
  <c r="BX122" i="5"/>
  <c r="BX121" i="5"/>
  <c r="BX120" i="5"/>
  <c r="BX119" i="5"/>
  <c r="BX118" i="5"/>
  <c r="BX117" i="5"/>
  <c r="BX116" i="5"/>
  <c r="BX115" i="5"/>
  <c r="BX114" i="5"/>
  <c r="BX113" i="5"/>
  <c r="BX112" i="5"/>
  <c r="BX111" i="5"/>
  <c r="BX110" i="5"/>
  <c r="BX109" i="5"/>
  <c r="BX108" i="5"/>
  <c r="BX107" i="5"/>
  <c r="BX106" i="5"/>
  <c r="BX105" i="5"/>
  <c r="BX104" i="5"/>
  <c r="BX103" i="5"/>
  <c r="BX160" i="5" s="1"/>
  <c r="BX102" i="5"/>
  <c r="BX101" i="5"/>
  <c r="BX100" i="5"/>
  <c r="BX99" i="5"/>
  <c r="BX98" i="5"/>
  <c r="BX97" i="5"/>
  <c r="BX96" i="5"/>
  <c r="BX95" i="5"/>
  <c r="BX94" i="5"/>
  <c r="BX93" i="5"/>
  <c r="BX92" i="5"/>
  <c r="BX91" i="5"/>
  <c r="BX90" i="5"/>
  <c r="BX89" i="5"/>
  <c r="BX88" i="5"/>
  <c r="BX87" i="5"/>
  <c r="BX86" i="5"/>
  <c r="BX85" i="5"/>
  <c r="BX84" i="5"/>
  <c r="BX83" i="5"/>
  <c r="BX82" i="5"/>
  <c r="BX81" i="5"/>
  <c r="BX80" i="5"/>
  <c r="BX79" i="5"/>
  <c r="BX78" i="5"/>
  <c r="BX159" i="5" s="1"/>
  <c r="BX77" i="5"/>
  <c r="BX76" i="5"/>
  <c r="BX75" i="5"/>
  <c r="BX74" i="5"/>
  <c r="BX73" i="5"/>
  <c r="BX72" i="5"/>
  <c r="BX71" i="5"/>
  <c r="BX70" i="5"/>
  <c r="BX69" i="5"/>
  <c r="BX68" i="5"/>
  <c r="BX67" i="5"/>
  <c r="BX66" i="5"/>
  <c r="BX65" i="5"/>
  <c r="BX64" i="5"/>
  <c r="BX63" i="5"/>
  <c r="BX62" i="5"/>
  <c r="BX61" i="5"/>
  <c r="BX60" i="5"/>
  <c r="BX59" i="5"/>
  <c r="BX58" i="5"/>
  <c r="BX57" i="5"/>
  <c r="BX56" i="5"/>
  <c r="BX55" i="5"/>
  <c r="BX54" i="5"/>
  <c r="BX53" i="5"/>
  <c r="BX158" i="5" s="1"/>
  <c r="BX52" i="5"/>
  <c r="BX51" i="5"/>
  <c r="BX50" i="5"/>
  <c r="BX49" i="5"/>
  <c r="BX48" i="5"/>
  <c r="BX47" i="5"/>
  <c r="BX46" i="5"/>
  <c r="BX45" i="5"/>
  <c r="BX44" i="5"/>
  <c r="BX43" i="5"/>
  <c r="BX42" i="5"/>
  <c r="BX41" i="5"/>
  <c r="BX40" i="5"/>
  <c r="BX39" i="5"/>
  <c r="BX38" i="5"/>
  <c r="BX37" i="5"/>
  <c r="BX36" i="5"/>
  <c r="BX35" i="5"/>
  <c r="BX34" i="5"/>
  <c r="BX33" i="5"/>
  <c r="BX32" i="5"/>
  <c r="BX31" i="5"/>
  <c r="BX30" i="5"/>
  <c r="BX29" i="5"/>
  <c r="BX28" i="5"/>
  <c r="BX157" i="5" s="1"/>
  <c r="BX27" i="5"/>
  <c r="BX26" i="5"/>
  <c r="BX25" i="5"/>
  <c r="BX24" i="5"/>
  <c r="BX23" i="5"/>
  <c r="BX22" i="5"/>
  <c r="BX21" i="5"/>
  <c r="BX20" i="5"/>
  <c r="BX19" i="5"/>
  <c r="BX18" i="5"/>
  <c r="BX17" i="5"/>
  <c r="BX16" i="5"/>
  <c r="BX15" i="5"/>
  <c r="BX14" i="5"/>
  <c r="BX13" i="5"/>
  <c r="BX12" i="5"/>
  <c r="BX11" i="5"/>
  <c r="BX10" i="5"/>
  <c r="BX9" i="5"/>
  <c r="BX8" i="5"/>
  <c r="BX7" i="5"/>
  <c r="BX6" i="5"/>
  <c r="BX5" i="5"/>
  <c r="BX4" i="5"/>
  <c r="BX3" i="5"/>
  <c r="BX156" i="5" s="1"/>
  <c r="CB153" i="5"/>
  <c r="CB162" i="5" s="1"/>
  <c r="CB152" i="5"/>
  <c r="CB151" i="5"/>
  <c r="CB150" i="5"/>
  <c r="CB149" i="5"/>
  <c r="CB148" i="5"/>
  <c r="CB147" i="5"/>
  <c r="CB146" i="5"/>
  <c r="CB145" i="5"/>
  <c r="CB144" i="5"/>
  <c r="CB143" i="5"/>
  <c r="CB142" i="5"/>
  <c r="CB141" i="5"/>
  <c r="CB140" i="5"/>
  <c r="CB139" i="5"/>
  <c r="CB138" i="5"/>
  <c r="CB137" i="5"/>
  <c r="CB136" i="5"/>
  <c r="CB135" i="5"/>
  <c r="CB134" i="5"/>
  <c r="CB133" i="5"/>
  <c r="CB132" i="5"/>
  <c r="CB131" i="5"/>
  <c r="CB130" i="5"/>
  <c r="CB129" i="5"/>
  <c r="CB128" i="5"/>
  <c r="CB161" i="5" s="1"/>
  <c r="CB127" i="5"/>
  <c r="CB126" i="5"/>
  <c r="CB125" i="5"/>
  <c r="CB124" i="5"/>
  <c r="CB123" i="5"/>
  <c r="CB122" i="5"/>
  <c r="CB121" i="5"/>
  <c r="CB120" i="5"/>
  <c r="CB119" i="5"/>
  <c r="CB118" i="5"/>
  <c r="CB117" i="5"/>
  <c r="CB116" i="5"/>
  <c r="CB115" i="5"/>
  <c r="CB114" i="5"/>
  <c r="CB113" i="5"/>
  <c r="CB112" i="5"/>
  <c r="CB111" i="5"/>
  <c r="CB110" i="5"/>
  <c r="CB109" i="5"/>
  <c r="CB108" i="5"/>
  <c r="CB107" i="5"/>
  <c r="CB106" i="5"/>
  <c r="CB105" i="5"/>
  <c r="CB104" i="5"/>
  <c r="CB103" i="5"/>
  <c r="CB160" i="5" s="1"/>
  <c r="CB102" i="5"/>
  <c r="CB101" i="5"/>
  <c r="CB100" i="5"/>
  <c r="CB99" i="5"/>
  <c r="CB98" i="5"/>
  <c r="CB97" i="5"/>
  <c r="CB96" i="5"/>
  <c r="CB95" i="5"/>
  <c r="CB94" i="5"/>
  <c r="CB93" i="5"/>
  <c r="CB92" i="5"/>
  <c r="CB91" i="5"/>
  <c r="CB90" i="5"/>
  <c r="CB89" i="5"/>
  <c r="CB88" i="5"/>
  <c r="CB87" i="5"/>
  <c r="CB86" i="5"/>
  <c r="CB85" i="5"/>
  <c r="CB84" i="5"/>
  <c r="CB83" i="5"/>
  <c r="CB82" i="5"/>
  <c r="CB81" i="5"/>
  <c r="CB80" i="5"/>
  <c r="CB79" i="5"/>
  <c r="CB78" i="5"/>
  <c r="CB159" i="5" s="1"/>
  <c r="CB77" i="5"/>
  <c r="CB76" i="5"/>
  <c r="CB75" i="5"/>
  <c r="CB74" i="5"/>
  <c r="CB73" i="5"/>
  <c r="CB72" i="5"/>
  <c r="CB71" i="5"/>
  <c r="CB70" i="5"/>
  <c r="CB69" i="5"/>
  <c r="CB68" i="5"/>
  <c r="CB67" i="5"/>
  <c r="CB66" i="5"/>
  <c r="CB65" i="5"/>
  <c r="CB64" i="5"/>
  <c r="CB63" i="5"/>
  <c r="CB62" i="5"/>
  <c r="CB61" i="5"/>
  <c r="CB60" i="5"/>
  <c r="CB59" i="5"/>
  <c r="CB58" i="5"/>
  <c r="CB57" i="5"/>
  <c r="CB56" i="5"/>
  <c r="CB55" i="5"/>
  <c r="CB54" i="5"/>
  <c r="CB53" i="5"/>
  <c r="CB158" i="5" s="1"/>
  <c r="CB52" i="5"/>
  <c r="CB51" i="5"/>
  <c r="CB50" i="5"/>
  <c r="CB49" i="5"/>
  <c r="CB48" i="5"/>
  <c r="CB47" i="5"/>
  <c r="CB46" i="5"/>
  <c r="CB45" i="5"/>
  <c r="CB44" i="5"/>
  <c r="CB43" i="5"/>
  <c r="CB42" i="5"/>
  <c r="CB41" i="5"/>
  <c r="CB40" i="5"/>
  <c r="CB39" i="5"/>
  <c r="CB38" i="5"/>
  <c r="CB37" i="5"/>
  <c r="CB36" i="5"/>
  <c r="CB35" i="5"/>
  <c r="CB34" i="5"/>
  <c r="CB33" i="5"/>
  <c r="CB32" i="5"/>
  <c r="CB31" i="5"/>
  <c r="CB30" i="5"/>
  <c r="CB29" i="5"/>
  <c r="CB28" i="5"/>
  <c r="CB157" i="5" s="1"/>
  <c r="CB27" i="5"/>
  <c r="CB26" i="5"/>
  <c r="CB25" i="5"/>
  <c r="CB24" i="5"/>
  <c r="CB23" i="5"/>
  <c r="CB22" i="5"/>
  <c r="CB21" i="5"/>
  <c r="CB20" i="5"/>
  <c r="CB19" i="5"/>
  <c r="CB18" i="5"/>
  <c r="CB17" i="5"/>
  <c r="CB16" i="5"/>
  <c r="CB15" i="5"/>
  <c r="CB14" i="5"/>
  <c r="CB13" i="5"/>
  <c r="CB12" i="5"/>
  <c r="CB11" i="5"/>
  <c r="CB10" i="5"/>
  <c r="CB9" i="5"/>
  <c r="CB8" i="5"/>
  <c r="CB7" i="5"/>
  <c r="CB6" i="5"/>
  <c r="CB5" i="5"/>
  <c r="CB4" i="5"/>
  <c r="CB3" i="5"/>
  <c r="CB156" i="5" s="1"/>
  <c r="F53" i="10"/>
  <c r="G53" i="10" s="1"/>
  <c r="F54" i="10"/>
  <c r="G54" i="10" s="1"/>
  <c r="F58" i="10"/>
  <c r="G58" i="10" s="1"/>
  <c r="F60" i="10"/>
  <c r="G60" i="10" s="1"/>
  <c r="F63" i="10"/>
  <c r="G63" i="10" s="1"/>
  <c r="F76" i="10"/>
  <c r="G76" i="10" s="1"/>
  <c r="F111" i="10"/>
  <c r="G111" i="10" s="1"/>
  <c r="E38" i="2"/>
  <c r="G13" i="6"/>
  <c r="AD2" i="8"/>
  <c r="B24" i="14"/>
  <c r="G62" i="10"/>
  <c r="G72" i="10"/>
  <c r="G92" i="10"/>
  <c r="F95" i="10"/>
  <c r="G95" i="10" s="1"/>
  <c r="G107" i="10"/>
  <c r="F110" i="10"/>
  <c r="G110" i="10" s="1"/>
  <c r="E8" i="2"/>
  <c r="E28" i="2"/>
  <c r="AM70" i="3"/>
  <c r="AM78" i="3"/>
  <c r="AM82" i="3"/>
  <c r="AM86" i="3"/>
  <c r="AM168" i="3" s="1"/>
  <c r="AM92" i="3"/>
  <c r="AM94" i="3"/>
  <c r="AM98" i="3"/>
  <c r="AM100" i="3"/>
  <c r="AM108" i="3"/>
  <c r="AM116" i="3"/>
  <c r="AM120" i="3"/>
  <c r="AM124" i="3"/>
  <c r="AM132" i="3"/>
  <c r="AM136" i="3"/>
  <c r="AM170" i="3" s="1"/>
  <c r="AM146" i="3"/>
  <c r="AM148" i="3"/>
  <c r="AM150" i="3"/>
  <c r="AM156" i="3"/>
  <c r="E3" i="5"/>
  <c r="U3" i="5"/>
  <c r="U156" i="5" s="1"/>
  <c r="AK3" i="5"/>
  <c r="AK156" i="5" s="1"/>
  <c r="BA3" i="5"/>
  <c r="BA156" i="5" s="1"/>
  <c r="BQ3" i="5"/>
  <c r="BQ156" i="5" s="1"/>
  <c r="CG3" i="5"/>
  <c r="CG156" i="5" s="1"/>
  <c r="M4" i="5"/>
  <c r="AC4" i="5"/>
  <c r="AS4" i="5"/>
  <c r="BQ4" i="5"/>
  <c r="CG4" i="5"/>
  <c r="M5" i="5"/>
  <c r="AC5" i="5"/>
  <c r="AS5" i="5"/>
  <c r="BI5" i="5"/>
  <c r="CG5" i="5"/>
  <c r="M6" i="5"/>
  <c r="AC6" i="5"/>
  <c r="AS6" i="5"/>
  <c r="BI6" i="5"/>
  <c r="BY6" i="5"/>
  <c r="E7" i="5"/>
  <c r="U7" i="5"/>
  <c r="AS7" i="5"/>
  <c r="BQ7" i="5"/>
  <c r="M8" i="5"/>
  <c r="AC8" i="5"/>
  <c r="AS8" i="5"/>
  <c r="BQ8" i="5"/>
  <c r="CG8" i="5"/>
  <c r="M9" i="5"/>
  <c r="AC9" i="5"/>
  <c r="AS9" i="5"/>
  <c r="BI9" i="5"/>
  <c r="BY9" i="5"/>
  <c r="E10" i="5"/>
  <c r="M10" i="5"/>
  <c r="AC10" i="5"/>
  <c r="BA10" i="5"/>
  <c r="BQ10" i="5"/>
  <c r="CG10" i="5"/>
  <c r="M11" i="5"/>
  <c r="AK11" i="5"/>
  <c r="E12" i="5"/>
  <c r="U12" i="5"/>
  <c r="AK12" i="5"/>
  <c r="BA12" i="5"/>
  <c r="BQ12" i="5"/>
  <c r="CG12" i="5"/>
  <c r="M13" i="5"/>
  <c r="AC13" i="5"/>
  <c r="AS13" i="5"/>
  <c r="BI13" i="5"/>
  <c r="BY13" i="5"/>
  <c r="M14" i="5"/>
  <c r="AC14" i="5"/>
  <c r="AS14" i="5"/>
  <c r="BI14" i="5"/>
  <c r="BY14" i="5"/>
  <c r="E15" i="5"/>
  <c r="U15" i="5"/>
  <c r="AK15" i="5"/>
  <c r="BA15" i="5"/>
  <c r="BQ15" i="5"/>
  <c r="CG15" i="5"/>
  <c r="E16" i="5"/>
  <c r="U16" i="5"/>
  <c r="AK16" i="5"/>
  <c r="BA16" i="5"/>
  <c r="BQ16" i="5"/>
  <c r="CG16" i="5"/>
  <c r="M17" i="5"/>
  <c r="AC17" i="5"/>
  <c r="AS17" i="5"/>
  <c r="BI17" i="5"/>
  <c r="BY17" i="5"/>
  <c r="E18" i="5"/>
  <c r="U18" i="5"/>
  <c r="AK18" i="5"/>
  <c r="BA18" i="5"/>
  <c r="BQ18" i="5"/>
  <c r="CG18" i="5"/>
  <c r="M19" i="5"/>
  <c r="AC19" i="5"/>
  <c r="AS19" i="5"/>
  <c r="BI19" i="5"/>
  <c r="BY19" i="5"/>
  <c r="E20" i="5"/>
  <c r="U20" i="5"/>
  <c r="AK20" i="5"/>
  <c r="BA20" i="5"/>
  <c r="BQ20" i="5"/>
  <c r="CG20" i="5"/>
  <c r="M21" i="5"/>
  <c r="AC21" i="5"/>
  <c r="AS21" i="5"/>
  <c r="BI21" i="5"/>
  <c r="BY21" i="5"/>
  <c r="E22" i="5"/>
  <c r="U22" i="5"/>
  <c r="AK22" i="5"/>
  <c r="BA22" i="5"/>
  <c r="BQ22" i="5"/>
  <c r="CG22" i="5"/>
  <c r="M23" i="5"/>
  <c r="AC23" i="5"/>
  <c r="AS23" i="5"/>
  <c r="BQ23" i="5"/>
  <c r="CG23" i="5"/>
  <c r="M24" i="5"/>
  <c r="AC24" i="5"/>
  <c r="AS24" i="5"/>
  <c r="BI24" i="5"/>
  <c r="BY24" i="5"/>
  <c r="E25" i="5"/>
  <c r="U25" i="5"/>
  <c r="AK25" i="5"/>
  <c r="BA25" i="5"/>
  <c r="BQ25" i="5"/>
  <c r="CG25" i="5"/>
  <c r="M26" i="5"/>
  <c r="AC26" i="5"/>
  <c r="AS26" i="5"/>
  <c r="BI26" i="5"/>
  <c r="BY26" i="5"/>
  <c r="M27" i="5"/>
  <c r="AC27" i="5"/>
  <c r="AS27" i="5"/>
  <c r="BI27" i="5"/>
  <c r="BY27" i="5"/>
  <c r="E28" i="5"/>
  <c r="U28" i="5"/>
  <c r="U157" i="5" s="1"/>
  <c r="AK28" i="5"/>
  <c r="AK157" i="5" s="1"/>
  <c r="BA28" i="5"/>
  <c r="BA157" i="5" s="1"/>
  <c r="BQ28" i="5"/>
  <c r="BQ157" i="5" s="1"/>
  <c r="CG28" i="5"/>
  <c r="CG157" i="5" s="1"/>
  <c r="M29" i="5"/>
  <c r="AK29" i="5"/>
  <c r="BA29" i="5"/>
  <c r="BQ29" i="5"/>
  <c r="CG29" i="5"/>
  <c r="M30" i="5"/>
  <c r="AC30" i="5"/>
  <c r="AS30" i="5"/>
  <c r="BI30" i="5"/>
  <c r="BY30" i="5"/>
  <c r="M31" i="5"/>
  <c r="AC31" i="5"/>
  <c r="AS31" i="5"/>
  <c r="BI31" i="5"/>
  <c r="BY31" i="5"/>
  <c r="E32" i="5"/>
  <c r="U32" i="5"/>
  <c r="AK32" i="5"/>
  <c r="BA32" i="5"/>
  <c r="BQ32" i="5"/>
  <c r="CG32" i="5"/>
  <c r="E33" i="5"/>
  <c r="U33" i="5"/>
  <c r="AK33" i="5"/>
  <c r="BA33" i="5"/>
  <c r="BQ33" i="5"/>
  <c r="CG33" i="5"/>
  <c r="M34" i="5"/>
  <c r="AC34" i="5"/>
  <c r="AS34" i="5"/>
  <c r="BQ34" i="5"/>
  <c r="CG34" i="5"/>
  <c r="M35" i="5"/>
  <c r="AC35" i="5"/>
  <c r="AK35" i="5"/>
  <c r="BA35" i="5"/>
  <c r="BQ35" i="5"/>
  <c r="CG35" i="5"/>
  <c r="E36" i="5"/>
  <c r="U36" i="5"/>
  <c r="AC36" i="5"/>
  <c r="AS36" i="5"/>
  <c r="BI36" i="5"/>
  <c r="BY36" i="5"/>
  <c r="E37" i="5"/>
  <c r="U37" i="5"/>
  <c r="AK37" i="5"/>
  <c r="BA37" i="5"/>
  <c r="BQ37" i="5"/>
  <c r="CG37" i="5"/>
  <c r="M38" i="5"/>
  <c r="AC38" i="5"/>
  <c r="AS38" i="5"/>
  <c r="BI38" i="5"/>
  <c r="BY38" i="5"/>
  <c r="E39" i="5"/>
  <c r="U39" i="5"/>
  <c r="AK39" i="5"/>
  <c r="BI39" i="5"/>
  <c r="BY39" i="5"/>
  <c r="E40" i="5"/>
  <c r="U40" i="5"/>
  <c r="AK40" i="5"/>
  <c r="BA40" i="5"/>
  <c r="BQ40" i="5"/>
  <c r="CG40" i="5"/>
  <c r="M41" i="5"/>
  <c r="AK41" i="5"/>
  <c r="BA41" i="5"/>
  <c r="BQ41" i="5"/>
  <c r="CG41" i="5"/>
  <c r="E42" i="5"/>
  <c r="U42" i="5"/>
  <c r="AK42" i="5"/>
  <c r="BA42" i="5"/>
  <c r="BQ42" i="5"/>
  <c r="CG42" i="5"/>
  <c r="E43" i="5"/>
  <c r="U43" i="5"/>
  <c r="AK43" i="5"/>
  <c r="BA43" i="5"/>
  <c r="BQ43" i="5"/>
  <c r="CG43" i="5"/>
  <c r="M44" i="5"/>
  <c r="AC44" i="5"/>
  <c r="AS44" i="5"/>
  <c r="BI44" i="5"/>
  <c r="BQ44" i="5"/>
  <c r="CG44" i="5"/>
  <c r="M45" i="5"/>
  <c r="U45" i="5"/>
  <c r="AC45" i="5"/>
  <c r="AK45" i="5"/>
  <c r="AS45" i="5"/>
  <c r="BA45" i="5"/>
  <c r="BI45" i="5"/>
  <c r="BQ45" i="5"/>
  <c r="BY45" i="5"/>
  <c r="CG45" i="5"/>
  <c r="E46" i="5"/>
  <c r="M46" i="5"/>
  <c r="U46" i="5"/>
  <c r="AC46" i="5"/>
  <c r="AK46" i="5"/>
  <c r="AS46" i="5"/>
  <c r="BA46" i="5"/>
  <c r="BI46" i="5"/>
  <c r="BQ46" i="5"/>
  <c r="BY46" i="5"/>
  <c r="CG46" i="5"/>
  <c r="E47" i="5"/>
  <c r="M47" i="5"/>
  <c r="U47" i="5"/>
  <c r="AC47" i="5"/>
  <c r="AK47" i="5"/>
  <c r="AS47" i="5"/>
  <c r="BA47" i="5"/>
  <c r="BI47" i="5"/>
  <c r="BQ47" i="5"/>
  <c r="BY47" i="5"/>
  <c r="CG47" i="5"/>
  <c r="E48" i="5"/>
  <c r="M48" i="5"/>
  <c r="U48" i="5"/>
  <c r="AC48" i="5"/>
  <c r="AK48" i="5"/>
  <c r="AS48" i="5"/>
  <c r="BA48" i="5"/>
  <c r="BI48" i="5"/>
  <c r="BQ48" i="5"/>
  <c r="BY48" i="5"/>
  <c r="CG48" i="5"/>
  <c r="E49" i="5"/>
  <c r="M49" i="5"/>
  <c r="U49" i="5"/>
  <c r="AC49" i="5"/>
  <c r="AK49" i="5"/>
  <c r="AS49" i="5"/>
  <c r="BA49" i="5"/>
  <c r="BI49" i="5"/>
  <c r="BQ49" i="5"/>
  <c r="BY49" i="5"/>
  <c r="CG49" i="5"/>
  <c r="E50" i="5"/>
  <c r="M50" i="5"/>
  <c r="U50" i="5"/>
  <c r="AC50" i="5"/>
  <c r="AK50" i="5"/>
  <c r="AS50" i="5"/>
  <c r="BA50" i="5"/>
  <c r="BI50" i="5"/>
  <c r="BQ50" i="5"/>
  <c r="BY50" i="5"/>
  <c r="CG50" i="5"/>
  <c r="E51" i="5"/>
  <c r="M51" i="5"/>
  <c r="U51" i="5"/>
  <c r="AC51" i="5"/>
  <c r="AK51" i="5"/>
  <c r="AS51" i="5"/>
  <c r="BA51" i="5"/>
  <c r="BI51" i="5"/>
  <c r="BQ51" i="5"/>
  <c r="BY51" i="5"/>
  <c r="CG51" i="5"/>
  <c r="E52" i="5"/>
  <c r="M52" i="5"/>
  <c r="U52" i="5"/>
  <c r="AC52" i="5"/>
  <c r="AK52" i="5"/>
  <c r="AS52" i="5"/>
  <c r="BA52" i="5"/>
  <c r="BI52" i="5"/>
  <c r="BQ52" i="5"/>
  <c r="BY52" i="5"/>
  <c r="CG52" i="5"/>
  <c r="E53" i="5"/>
  <c r="M53" i="5"/>
  <c r="M158" i="5" s="1"/>
  <c r="U53" i="5"/>
  <c r="U158" i="5" s="1"/>
  <c r="AC53" i="5"/>
  <c r="AC158" i="5" s="1"/>
  <c r="AK53" i="5"/>
  <c r="AK158" i="5" s="1"/>
  <c r="AS53" i="5"/>
  <c r="AS158" i="5" s="1"/>
  <c r="BA53" i="5"/>
  <c r="BA158" i="5" s="1"/>
  <c r="BI53" i="5"/>
  <c r="BI158" i="5" s="1"/>
  <c r="BQ53" i="5"/>
  <c r="BQ158" i="5" s="1"/>
  <c r="BY53" i="5"/>
  <c r="BY158" i="5" s="1"/>
  <c r="CG53" i="5"/>
  <c r="CG158" i="5" s="1"/>
  <c r="E54" i="5"/>
  <c r="M54" i="5"/>
  <c r="U54" i="5"/>
  <c r="AC54" i="5"/>
  <c r="AK54" i="5"/>
  <c r="AS54" i="5"/>
  <c r="BA54" i="5"/>
  <c r="BI54" i="5"/>
  <c r="BQ54" i="5"/>
  <c r="BY54" i="5"/>
  <c r="CG54" i="5"/>
  <c r="E55" i="5"/>
  <c r="M55" i="5"/>
  <c r="U55" i="5"/>
  <c r="AC55" i="5"/>
  <c r="AK55" i="5"/>
  <c r="AS55" i="5"/>
  <c r="BA55" i="5"/>
  <c r="BI55" i="5"/>
  <c r="BQ55" i="5"/>
  <c r="BY55" i="5"/>
  <c r="CG55" i="5"/>
  <c r="E56" i="5"/>
  <c r="M56" i="5"/>
  <c r="U56" i="5"/>
  <c r="AC56" i="5"/>
  <c r="AK56" i="5"/>
  <c r="AS56" i="5"/>
  <c r="BA56" i="5"/>
  <c r="BI56" i="5"/>
  <c r="BQ56" i="5"/>
  <c r="BY56" i="5"/>
  <c r="CG56" i="5"/>
  <c r="E57" i="5"/>
  <c r="M57" i="5"/>
  <c r="U57" i="5"/>
  <c r="AC57" i="5"/>
  <c r="AK57" i="5"/>
  <c r="AS57" i="5"/>
  <c r="BA57" i="5"/>
  <c r="BI57" i="5"/>
  <c r="BQ57" i="5"/>
  <c r="BY57" i="5"/>
  <c r="CG57" i="5"/>
  <c r="E58" i="5"/>
  <c r="M58" i="5"/>
  <c r="U58" i="5"/>
  <c r="AC58" i="5"/>
  <c r="AK58" i="5"/>
  <c r="AS58" i="5"/>
  <c r="BA58" i="5"/>
  <c r="BI58" i="5"/>
  <c r="BQ58" i="5"/>
  <c r="BY58" i="5"/>
  <c r="CG58" i="5"/>
  <c r="E59" i="5"/>
  <c r="M59" i="5"/>
  <c r="U59" i="5"/>
  <c r="AC59" i="5"/>
  <c r="AK59" i="5"/>
  <c r="AS59" i="5"/>
  <c r="BA59" i="5"/>
  <c r="BI59" i="5"/>
  <c r="BQ59" i="5"/>
  <c r="BY59" i="5"/>
  <c r="CG59" i="5"/>
  <c r="E60" i="5"/>
  <c r="M60" i="5"/>
  <c r="U60" i="5"/>
  <c r="AC60" i="5"/>
  <c r="AK60" i="5"/>
  <c r="AS60" i="5"/>
  <c r="BA60" i="5"/>
  <c r="BI60" i="5"/>
  <c r="BQ60" i="5"/>
  <c r="BY60" i="5"/>
  <c r="CG60" i="5"/>
  <c r="E61" i="5"/>
  <c r="M61" i="5"/>
  <c r="U61" i="5"/>
  <c r="AC61" i="5"/>
  <c r="AK61" i="5"/>
  <c r="AS61" i="5"/>
  <c r="BA61" i="5"/>
  <c r="BI61" i="5"/>
  <c r="BQ61" i="5"/>
  <c r="BY61" i="5"/>
  <c r="CG61" i="5"/>
  <c r="E62" i="5"/>
  <c r="M62" i="5"/>
  <c r="U62" i="5"/>
  <c r="AC62" i="5"/>
  <c r="AK62" i="5"/>
  <c r="AS62" i="5"/>
  <c r="BA62" i="5"/>
  <c r="BI62" i="5"/>
  <c r="BQ62" i="5"/>
  <c r="BY62" i="5"/>
  <c r="CG62" i="5"/>
  <c r="E63" i="5"/>
  <c r="M63" i="5"/>
  <c r="U63" i="5"/>
  <c r="AC63" i="5"/>
  <c r="AK63" i="5"/>
  <c r="AS63" i="5"/>
  <c r="BA63" i="5"/>
  <c r="BI63" i="5"/>
  <c r="BQ63" i="5"/>
  <c r="BY63" i="5"/>
  <c r="CG63" i="5"/>
  <c r="E64" i="5"/>
  <c r="M64" i="5"/>
  <c r="U64" i="5"/>
  <c r="AC64" i="5"/>
  <c r="AK64" i="5"/>
  <c r="AS64" i="5"/>
  <c r="BA64" i="5"/>
  <c r="BI64" i="5"/>
  <c r="BQ64" i="5"/>
  <c r="BY64" i="5"/>
  <c r="CG64" i="5"/>
  <c r="E65" i="5"/>
  <c r="M65" i="5"/>
  <c r="U65" i="5"/>
  <c r="AK65" i="5"/>
  <c r="AS65" i="5"/>
  <c r="BA65" i="5"/>
  <c r="BI65" i="5"/>
  <c r="BQ65" i="5"/>
  <c r="BY65" i="5"/>
  <c r="CG65" i="5"/>
  <c r="E66" i="5"/>
  <c r="M66" i="5"/>
  <c r="U66" i="5"/>
  <c r="AC66" i="5"/>
  <c r="AK66" i="5"/>
  <c r="AS66" i="5"/>
  <c r="BA66" i="5"/>
  <c r="BI66" i="5"/>
  <c r="BQ66" i="5"/>
  <c r="BY66" i="5"/>
  <c r="CG66" i="5"/>
  <c r="E67" i="5"/>
  <c r="M67" i="5"/>
  <c r="U67" i="5"/>
  <c r="AC67" i="5"/>
  <c r="AK67" i="5"/>
  <c r="AS67" i="5"/>
  <c r="BA67" i="5"/>
  <c r="BI67" i="5"/>
  <c r="BQ67" i="5"/>
  <c r="BY67" i="5"/>
  <c r="CG67" i="5"/>
  <c r="E68" i="5"/>
  <c r="M68" i="5"/>
  <c r="U68" i="5"/>
  <c r="AC68" i="5"/>
  <c r="AK68" i="5"/>
  <c r="AS68" i="5"/>
  <c r="BA68" i="5"/>
  <c r="BI68" i="5"/>
  <c r="BQ68" i="5"/>
  <c r="BY68" i="5"/>
  <c r="CG68" i="5"/>
  <c r="E69" i="5"/>
  <c r="M69" i="5"/>
  <c r="U69" i="5"/>
  <c r="AC69" i="5"/>
  <c r="AK69" i="5"/>
  <c r="AS69" i="5"/>
  <c r="BA69" i="5"/>
  <c r="BI69" i="5"/>
  <c r="BQ69" i="5"/>
  <c r="BY69" i="5"/>
  <c r="CG69" i="5"/>
  <c r="E70" i="5"/>
  <c r="M70" i="5"/>
  <c r="U70" i="5"/>
  <c r="AC70" i="5"/>
  <c r="AK70" i="5"/>
  <c r="AS70" i="5"/>
  <c r="BA70" i="5"/>
  <c r="BI70" i="5"/>
  <c r="BQ70" i="5"/>
  <c r="BY70" i="5"/>
  <c r="CG70" i="5"/>
  <c r="E71" i="5"/>
  <c r="M71" i="5"/>
  <c r="U71" i="5"/>
  <c r="AC71" i="5"/>
  <c r="AK71" i="5"/>
  <c r="AS71" i="5"/>
  <c r="BA71" i="5"/>
  <c r="BI71" i="5"/>
  <c r="BQ71" i="5"/>
  <c r="BY71" i="5"/>
  <c r="CG71" i="5"/>
  <c r="E72" i="5"/>
  <c r="M72" i="5"/>
  <c r="U72" i="5"/>
  <c r="AC72" i="5"/>
  <c r="AK72" i="5"/>
  <c r="AS72" i="5"/>
  <c r="BA72" i="5"/>
  <c r="BI72" i="5"/>
  <c r="BQ72" i="5"/>
  <c r="BY72" i="5"/>
  <c r="CG72" i="5"/>
  <c r="E73" i="5"/>
  <c r="M73" i="5"/>
  <c r="U73" i="5"/>
  <c r="AC73" i="5"/>
  <c r="AK73" i="5"/>
  <c r="AS73" i="5"/>
  <c r="BA73" i="5"/>
  <c r="BI73" i="5"/>
  <c r="BQ73" i="5"/>
  <c r="BY73" i="5"/>
  <c r="CG73" i="5"/>
  <c r="E74" i="5"/>
  <c r="M74" i="5"/>
  <c r="U74" i="5"/>
  <c r="AC74" i="5"/>
  <c r="AK74" i="5"/>
  <c r="AS74" i="5"/>
  <c r="BA74" i="5"/>
  <c r="BI74" i="5"/>
  <c r="BQ74" i="5"/>
  <c r="BY74" i="5"/>
  <c r="CG74" i="5"/>
  <c r="E75" i="5"/>
  <c r="M75" i="5"/>
  <c r="U75" i="5"/>
  <c r="AC75" i="5"/>
  <c r="AK75" i="5"/>
  <c r="AS75" i="5"/>
  <c r="BA75" i="5"/>
  <c r="BI75" i="5"/>
  <c r="BQ75" i="5"/>
  <c r="BY75" i="5"/>
  <c r="CG75" i="5"/>
  <c r="E76" i="5"/>
  <c r="M76" i="5"/>
  <c r="U76" i="5"/>
  <c r="AC76" i="5"/>
  <c r="AK76" i="5"/>
  <c r="AS76" i="5"/>
  <c r="BA76" i="5"/>
  <c r="BI76" i="5"/>
  <c r="BQ76" i="5"/>
  <c r="BY76" i="5"/>
  <c r="CG76" i="5"/>
  <c r="E77" i="5"/>
  <c r="M77" i="5"/>
  <c r="U77" i="5"/>
  <c r="AC77" i="5"/>
  <c r="AK77" i="5"/>
  <c r="AS77" i="5"/>
  <c r="BA77" i="5"/>
  <c r="BI77" i="5"/>
  <c r="BQ77" i="5"/>
  <c r="BY77" i="5"/>
  <c r="CG77" i="5"/>
  <c r="E78" i="5"/>
  <c r="M78" i="5"/>
  <c r="M159" i="5" s="1"/>
  <c r="U78" i="5"/>
  <c r="U159" i="5" s="1"/>
  <c r="AC78" i="5"/>
  <c r="AC159" i="5" s="1"/>
  <c r="AK78" i="5"/>
  <c r="AK159" i="5" s="1"/>
  <c r="AS78" i="5"/>
  <c r="AS159" i="5" s="1"/>
  <c r="BA78" i="5"/>
  <c r="BA159" i="5" s="1"/>
  <c r="BI78" i="5"/>
  <c r="BI159" i="5" s="1"/>
  <c r="BQ78" i="5"/>
  <c r="BQ159" i="5" s="1"/>
  <c r="BY78" i="5"/>
  <c r="BY159" i="5" s="1"/>
  <c r="CG78" i="5"/>
  <c r="CG159" i="5" s="1"/>
  <c r="E79" i="5"/>
  <c r="M79" i="5"/>
  <c r="U79" i="5"/>
  <c r="AC79" i="5"/>
  <c r="AK79" i="5"/>
  <c r="AS79" i="5"/>
  <c r="BA79" i="5"/>
  <c r="BI79" i="5"/>
  <c r="BQ79" i="5"/>
  <c r="BY79" i="5"/>
  <c r="CG79" i="5"/>
  <c r="E80" i="5"/>
  <c r="M80" i="5"/>
  <c r="U80" i="5"/>
  <c r="AC80" i="5"/>
  <c r="AK80" i="5"/>
  <c r="AS80" i="5"/>
  <c r="BA80" i="5"/>
  <c r="BI80" i="5"/>
  <c r="BQ80" i="5"/>
  <c r="BY80" i="5"/>
  <c r="CG80" i="5"/>
  <c r="E81" i="5"/>
  <c r="M81" i="5"/>
  <c r="U81" i="5"/>
  <c r="AC81" i="5"/>
  <c r="AK81" i="5"/>
  <c r="AS81" i="5"/>
  <c r="BA81" i="5"/>
  <c r="BI81" i="5"/>
  <c r="BQ81" i="5"/>
  <c r="BY81" i="5"/>
  <c r="CG81" i="5"/>
  <c r="E82" i="5"/>
  <c r="M82" i="5"/>
  <c r="U82" i="5"/>
  <c r="AC82" i="5"/>
  <c r="AK82" i="5"/>
  <c r="AS82" i="5"/>
  <c r="BA82" i="5"/>
  <c r="BI82" i="5"/>
  <c r="BQ82" i="5"/>
  <c r="BY82" i="5"/>
  <c r="CG82" i="5"/>
  <c r="E83" i="5"/>
  <c r="M83" i="5"/>
  <c r="U83" i="5"/>
  <c r="AC83" i="5"/>
  <c r="AK83" i="5"/>
  <c r="AS83" i="5"/>
  <c r="BA83" i="5"/>
  <c r="BI83" i="5"/>
  <c r="BQ83" i="5"/>
  <c r="BY83" i="5"/>
  <c r="CG83" i="5"/>
  <c r="E84" i="5"/>
  <c r="M84" i="5"/>
  <c r="U84" i="5"/>
  <c r="AC84" i="5"/>
  <c r="AK84" i="5"/>
  <c r="AS84" i="5"/>
  <c r="BA84" i="5"/>
  <c r="BI84" i="5"/>
  <c r="BQ84" i="5"/>
  <c r="BY84" i="5"/>
  <c r="CG84" i="5"/>
  <c r="E85" i="5"/>
  <c r="M85" i="5"/>
  <c r="U85" i="5"/>
  <c r="AC85" i="5"/>
  <c r="AK85" i="5"/>
  <c r="AS85" i="5"/>
  <c r="BA85" i="5"/>
  <c r="BI85" i="5"/>
  <c r="BQ85" i="5"/>
  <c r="BY85" i="5"/>
  <c r="CG85" i="5"/>
  <c r="E86" i="5"/>
  <c r="M86" i="5"/>
  <c r="U86" i="5"/>
  <c r="AC86" i="5"/>
  <c r="AK86" i="5"/>
  <c r="AS86" i="5"/>
  <c r="BA86" i="5"/>
  <c r="BI86" i="5"/>
  <c r="BQ86" i="5"/>
  <c r="BY86" i="5"/>
  <c r="CG86" i="5"/>
  <c r="E87" i="5"/>
  <c r="M87" i="5"/>
  <c r="U87" i="5"/>
  <c r="AC87" i="5"/>
  <c r="AK87" i="5"/>
  <c r="AS87" i="5"/>
  <c r="BA87" i="5"/>
  <c r="BI87" i="5"/>
  <c r="BQ87" i="5"/>
  <c r="BY87" i="5"/>
  <c r="CG87" i="5"/>
  <c r="E88" i="5"/>
  <c r="M88" i="5"/>
  <c r="U88" i="5"/>
  <c r="AC88" i="5"/>
  <c r="AK88" i="5"/>
  <c r="AS88" i="5"/>
  <c r="BA88" i="5"/>
  <c r="BI88" i="5"/>
  <c r="BQ88" i="5"/>
  <c r="BY88" i="5"/>
  <c r="CG88" i="5"/>
  <c r="E89" i="5"/>
  <c r="M89" i="5"/>
  <c r="U89" i="5"/>
  <c r="AC89" i="5"/>
  <c r="AK89" i="5"/>
  <c r="AS89" i="5"/>
  <c r="BA89" i="5"/>
  <c r="BI89" i="5"/>
  <c r="BQ89" i="5"/>
  <c r="BY89" i="5"/>
  <c r="CG89" i="5"/>
  <c r="E90" i="5"/>
  <c r="M90" i="5"/>
  <c r="U90" i="5"/>
  <c r="AC90" i="5"/>
  <c r="AK90" i="5"/>
  <c r="AS90" i="5"/>
  <c r="BA90" i="5"/>
  <c r="BI90" i="5"/>
  <c r="BQ90" i="5"/>
  <c r="BY90" i="5"/>
  <c r="CG90" i="5"/>
  <c r="E91" i="5"/>
  <c r="M91" i="5"/>
  <c r="U91" i="5"/>
  <c r="AC91" i="5"/>
  <c r="AK91" i="5"/>
  <c r="AS91" i="5"/>
  <c r="BA91" i="5"/>
  <c r="BI91" i="5"/>
  <c r="BQ91" i="5"/>
  <c r="BY91" i="5"/>
  <c r="CG91" i="5"/>
  <c r="E92" i="5"/>
  <c r="M92" i="5"/>
  <c r="U92" i="5"/>
  <c r="AC92" i="5"/>
  <c r="AK92" i="5"/>
  <c r="AS92" i="5"/>
  <c r="BA92" i="5"/>
  <c r="BI92" i="5"/>
  <c r="BQ92" i="5"/>
  <c r="BY92" i="5"/>
  <c r="CG92" i="5"/>
  <c r="E93" i="5"/>
  <c r="M93" i="5"/>
  <c r="U93" i="5"/>
  <c r="AC93" i="5"/>
  <c r="AK93" i="5"/>
  <c r="AS93" i="5"/>
  <c r="BA93" i="5"/>
  <c r="BI93" i="5"/>
  <c r="BQ93" i="5"/>
  <c r="BY93" i="5"/>
  <c r="CG93" i="5"/>
  <c r="E94" i="5"/>
  <c r="M94" i="5"/>
  <c r="U94" i="5"/>
  <c r="AC94" i="5"/>
  <c r="AK94" i="5"/>
  <c r="AS94" i="5"/>
  <c r="BA94" i="5"/>
  <c r="BI94" i="5"/>
  <c r="BQ94" i="5"/>
  <c r="BY94" i="5"/>
  <c r="CG94" i="5"/>
  <c r="E95" i="5"/>
  <c r="M95" i="5"/>
  <c r="U95" i="5"/>
  <c r="AC95" i="5"/>
  <c r="AK95" i="5"/>
  <c r="AS95" i="5"/>
  <c r="BA95" i="5"/>
  <c r="BI95" i="5"/>
  <c r="BQ95" i="5"/>
  <c r="BY95" i="5"/>
  <c r="CG95" i="5"/>
  <c r="E96" i="5"/>
  <c r="M96" i="5"/>
  <c r="U96" i="5"/>
  <c r="AC96" i="5"/>
  <c r="AK96" i="5"/>
  <c r="AS96" i="5"/>
  <c r="BA96" i="5"/>
  <c r="BI96" i="5"/>
  <c r="BQ96" i="5"/>
  <c r="BY96" i="5"/>
  <c r="CG96" i="5"/>
  <c r="E97" i="5"/>
  <c r="M97" i="5"/>
  <c r="U97" i="5"/>
  <c r="AC97" i="5"/>
  <c r="AK97" i="5"/>
  <c r="AS97" i="5"/>
  <c r="BA97" i="5"/>
  <c r="BI97" i="5"/>
  <c r="BQ97" i="5"/>
  <c r="BY97" i="5"/>
  <c r="CG97" i="5"/>
  <c r="E98" i="5"/>
  <c r="M98" i="5"/>
  <c r="U98" i="5"/>
  <c r="AC98" i="5"/>
  <c r="AK98" i="5"/>
  <c r="AS98" i="5"/>
  <c r="BA98" i="5"/>
  <c r="BI98" i="5"/>
  <c r="BQ98" i="5"/>
  <c r="BY98" i="5"/>
  <c r="CG98" i="5"/>
  <c r="E99" i="5"/>
  <c r="M99" i="5"/>
  <c r="U99" i="5"/>
  <c r="AC99" i="5"/>
  <c r="AK99" i="5"/>
  <c r="AS99" i="5"/>
  <c r="BA99" i="5"/>
  <c r="BI99" i="5"/>
  <c r="BQ99" i="5"/>
  <c r="BY99" i="5"/>
  <c r="CG99" i="5"/>
  <c r="E100" i="5"/>
  <c r="M100" i="5"/>
  <c r="U100" i="5"/>
  <c r="AC100" i="5"/>
  <c r="AK100" i="5"/>
  <c r="AS100" i="5"/>
  <c r="BA100" i="5"/>
  <c r="BI100" i="5"/>
  <c r="BQ100" i="5"/>
  <c r="BY100" i="5"/>
  <c r="CG100" i="5"/>
  <c r="E101" i="5"/>
  <c r="M101" i="5"/>
  <c r="U101" i="5"/>
  <c r="AC101" i="5"/>
  <c r="AK101" i="5"/>
  <c r="AS101" i="5"/>
  <c r="BA101" i="5"/>
  <c r="BI101" i="5"/>
  <c r="BQ101" i="5"/>
  <c r="BY101" i="5"/>
  <c r="CG101" i="5"/>
  <c r="E102" i="5"/>
  <c r="M102" i="5"/>
  <c r="U102" i="5"/>
  <c r="AC102" i="5"/>
  <c r="AK102" i="5"/>
  <c r="AS102" i="5"/>
  <c r="BA102" i="5"/>
  <c r="BI102" i="5"/>
  <c r="BQ102" i="5"/>
  <c r="BY102" i="5"/>
  <c r="CG102" i="5"/>
  <c r="E103" i="5"/>
  <c r="M103" i="5"/>
  <c r="M160" i="5" s="1"/>
  <c r="U103" i="5"/>
  <c r="U160" i="5" s="1"/>
  <c r="AC103" i="5"/>
  <c r="AC160" i="5" s="1"/>
  <c r="AK103" i="5"/>
  <c r="AK160" i="5" s="1"/>
  <c r="AS103" i="5"/>
  <c r="AS160" i="5" s="1"/>
  <c r="BA103" i="5"/>
  <c r="BA160" i="5" s="1"/>
  <c r="BI103" i="5"/>
  <c r="BI160" i="5" s="1"/>
  <c r="BQ103" i="5"/>
  <c r="BQ160" i="5" s="1"/>
  <c r="BY103" i="5"/>
  <c r="BY160" i="5" s="1"/>
  <c r="CG103" i="5"/>
  <c r="CG160" i="5" s="1"/>
  <c r="E104" i="5"/>
  <c r="M104" i="5"/>
  <c r="U104" i="5"/>
  <c r="AC104" i="5"/>
  <c r="AK104" i="5"/>
  <c r="AS104" i="5"/>
  <c r="BA104" i="5"/>
  <c r="BI104" i="5"/>
  <c r="BQ104" i="5"/>
  <c r="BY104" i="5"/>
  <c r="CG104" i="5"/>
  <c r="E105" i="5"/>
  <c r="M105" i="5"/>
  <c r="U105" i="5"/>
  <c r="AC105" i="5"/>
  <c r="AK105" i="5"/>
  <c r="AS105" i="5"/>
  <c r="BA105" i="5"/>
  <c r="BI105" i="5"/>
  <c r="BQ105" i="5"/>
  <c r="BY105" i="5"/>
  <c r="CG105" i="5"/>
  <c r="E106" i="5"/>
  <c r="M106" i="5"/>
  <c r="U106" i="5"/>
  <c r="AC106" i="5"/>
  <c r="AK106" i="5"/>
  <c r="AS106" i="5"/>
  <c r="BA106" i="5"/>
  <c r="BI106" i="5"/>
  <c r="BQ106" i="5"/>
  <c r="BY106" i="5"/>
  <c r="CG106" i="5"/>
  <c r="E107" i="5"/>
  <c r="M107" i="5"/>
  <c r="U107" i="5"/>
  <c r="AC107" i="5"/>
  <c r="AK107" i="5"/>
  <c r="AS107" i="5"/>
  <c r="BA107" i="5"/>
  <c r="BI107" i="5"/>
  <c r="BQ107" i="5"/>
  <c r="BY107" i="5"/>
  <c r="CG107" i="5"/>
  <c r="E108" i="5"/>
  <c r="M108" i="5"/>
  <c r="U108" i="5"/>
  <c r="AC108" i="5"/>
  <c r="AK108" i="5"/>
  <c r="AS108" i="5"/>
  <c r="BA108" i="5"/>
  <c r="BI108" i="5"/>
  <c r="BQ108" i="5"/>
  <c r="BY108" i="5"/>
  <c r="CG108" i="5"/>
  <c r="E109" i="5"/>
  <c r="M109" i="5"/>
  <c r="U109" i="5"/>
  <c r="AC109" i="5"/>
  <c r="AK109" i="5"/>
  <c r="AS109" i="5"/>
  <c r="BA109" i="5"/>
  <c r="BI109" i="5"/>
  <c r="BQ109" i="5"/>
  <c r="BY109" i="5"/>
  <c r="CG109" i="5"/>
  <c r="E110" i="5"/>
  <c r="M110" i="5"/>
  <c r="U110" i="5"/>
  <c r="AC110" i="5"/>
  <c r="AK110" i="5"/>
  <c r="AS110" i="5"/>
  <c r="BA110" i="5"/>
  <c r="BI110" i="5"/>
  <c r="BQ110" i="5"/>
  <c r="BY110" i="5"/>
  <c r="CG110" i="5"/>
  <c r="E111" i="5"/>
  <c r="M111" i="5"/>
  <c r="U111" i="5"/>
  <c r="AC111" i="5"/>
  <c r="AK111" i="5"/>
  <c r="AS111" i="5"/>
  <c r="BA111" i="5"/>
  <c r="BI111" i="5"/>
  <c r="BQ111" i="5"/>
  <c r="BY111" i="5"/>
  <c r="CG111" i="5"/>
  <c r="E112" i="5"/>
  <c r="M112" i="5"/>
  <c r="U112" i="5"/>
  <c r="AC112" i="5"/>
  <c r="AK112" i="5"/>
  <c r="AS112" i="5"/>
  <c r="BA112" i="5"/>
  <c r="BI112" i="5"/>
  <c r="BQ112" i="5"/>
  <c r="BY112" i="5"/>
  <c r="CG112" i="5"/>
  <c r="E113" i="5"/>
  <c r="M113" i="5"/>
  <c r="U113" i="5"/>
  <c r="AC113" i="5"/>
  <c r="AK113" i="5"/>
  <c r="AS113" i="5"/>
  <c r="BA113" i="5"/>
  <c r="BI113" i="5"/>
  <c r="BQ113" i="5"/>
  <c r="BY113" i="5"/>
  <c r="CG113" i="5"/>
  <c r="E114" i="5"/>
  <c r="M114" i="5"/>
  <c r="U114" i="5"/>
  <c r="AC114" i="5"/>
  <c r="AK114" i="5"/>
  <c r="AS114" i="5"/>
  <c r="BA114" i="5"/>
  <c r="BI114" i="5"/>
  <c r="BQ114" i="5"/>
  <c r="BY114" i="5"/>
  <c r="CG114" i="5"/>
  <c r="E115" i="5"/>
  <c r="M115" i="5"/>
  <c r="U115" i="5"/>
  <c r="AC115" i="5"/>
  <c r="AK115" i="5"/>
  <c r="AS115" i="5"/>
  <c r="BA115" i="5"/>
  <c r="BI115" i="5"/>
  <c r="BQ115" i="5"/>
  <c r="BY115" i="5"/>
  <c r="CG115" i="5"/>
  <c r="E116" i="5"/>
  <c r="M116" i="5"/>
  <c r="U116" i="5"/>
  <c r="AC116" i="5"/>
  <c r="AK116" i="5"/>
  <c r="AS116" i="5"/>
  <c r="BA116" i="5"/>
  <c r="BI116" i="5"/>
  <c r="BQ116" i="5"/>
  <c r="BY116" i="5"/>
  <c r="CG116" i="5"/>
  <c r="E117" i="5"/>
  <c r="M117" i="5"/>
  <c r="U117" i="5"/>
  <c r="AC117" i="5"/>
  <c r="AK117" i="5"/>
  <c r="AS117" i="5"/>
  <c r="BA117" i="5"/>
  <c r="BI117" i="5"/>
  <c r="BQ117" i="5"/>
  <c r="BY117" i="5"/>
  <c r="CG117" i="5"/>
  <c r="E118" i="5"/>
  <c r="M118" i="5"/>
  <c r="U118" i="5"/>
  <c r="AC118" i="5"/>
  <c r="AK118" i="5"/>
  <c r="AS118" i="5"/>
  <c r="BA118" i="5"/>
  <c r="BI118" i="5"/>
  <c r="BQ118" i="5"/>
  <c r="BY118" i="5"/>
  <c r="CG118" i="5"/>
  <c r="E119" i="5"/>
  <c r="M119" i="5"/>
  <c r="U119" i="5"/>
  <c r="AC119" i="5"/>
  <c r="AK119" i="5"/>
  <c r="AS119" i="5"/>
  <c r="BA119" i="5"/>
  <c r="BI119" i="5"/>
  <c r="BQ119" i="5"/>
  <c r="BY119" i="5"/>
  <c r="CG119" i="5"/>
  <c r="E120" i="5"/>
  <c r="M120" i="5"/>
  <c r="U120" i="5"/>
  <c r="AC120" i="5"/>
  <c r="AK120" i="5"/>
  <c r="AS120" i="5"/>
  <c r="BA120" i="5"/>
  <c r="BI120" i="5"/>
  <c r="BQ120" i="5"/>
  <c r="BY120" i="5"/>
  <c r="CG120" i="5"/>
  <c r="E121" i="5"/>
  <c r="M121" i="5"/>
  <c r="U121" i="5"/>
  <c r="AC121" i="5"/>
  <c r="AK121" i="5"/>
  <c r="AS121" i="5"/>
  <c r="BA121" i="5"/>
  <c r="BI121" i="5"/>
  <c r="BQ121" i="5"/>
  <c r="BY121" i="5"/>
  <c r="CG121" i="5"/>
  <c r="E122" i="5"/>
  <c r="M122" i="5"/>
  <c r="U122" i="5"/>
  <c r="AC122" i="5"/>
  <c r="AK122" i="5"/>
  <c r="AS122" i="5"/>
  <c r="BA122" i="5"/>
  <c r="BI122" i="5"/>
  <c r="BQ122" i="5"/>
  <c r="BY122" i="5"/>
  <c r="CG122" i="5"/>
  <c r="E123" i="5"/>
  <c r="M123" i="5"/>
  <c r="U123" i="5"/>
  <c r="AC123" i="5"/>
  <c r="AK123" i="5"/>
  <c r="AS123" i="5"/>
  <c r="BA123" i="5"/>
  <c r="BI123" i="5"/>
  <c r="BQ123" i="5"/>
  <c r="BY123" i="5"/>
  <c r="CG123" i="5"/>
  <c r="E124" i="5"/>
  <c r="M124" i="5"/>
  <c r="U124" i="5"/>
  <c r="AC124" i="5"/>
  <c r="AK124" i="5"/>
  <c r="AS124" i="5"/>
  <c r="BA124" i="5"/>
  <c r="BI124" i="5"/>
  <c r="BQ124" i="5"/>
  <c r="BY124" i="5"/>
  <c r="CG124" i="5"/>
  <c r="E125" i="5"/>
  <c r="M125" i="5"/>
  <c r="U125" i="5"/>
  <c r="AC125" i="5"/>
  <c r="AK125" i="5"/>
  <c r="AS125" i="5"/>
  <c r="BA125" i="5"/>
  <c r="BI125" i="5"/>
  <c r="BQ125" i="5"/>
  <c r="BY125" i="5"/>
  <c r="CG125" i="5"/>
  <c r="E126" i="5"/>
  <c r="M126" i="5"/>
  <c r="U126" i="5"/>
  <c r="AC126" i="5"/>
  <c r="AK126" i="5"/>
  <c r="AS126" i="5"/>
  <c r="BA126" i="5"/>
  <c r="BI126" i="5"/>
  <c r="BQ126" i="5"/>
  <c r="BY126" i="5"/>
  <c r="CG126" i="5"/>
  <c r="E127" i="5"/>
  <c r="M127" i="5"/>
  <c r="U127" i="5"/>
  <c r="AC127" i="5"/>
  <c r="AK127" i="5"/>
  <c r="AS127" i="5"/>
  <c r="BA127" i="5"/>
  <c r="BI127" i="5"/>
  <c r="BQ127" i="5"/>
  <c r="BY127" i="5"/>
  <c r="CG127" i="5"/>
  <c r="E128" i="5"/>
  <c r="M128" i="5"/>
  <c r="M161" i="5" s="1"/>
  <c r="U128" i="5"/>
  <c r="U161" i="5" s="1"/>
  <c r="AC128" i="5"/>
  <c r="AC161" i="5" s="1"/>
  <c r="AK128" i="5"/>
  <c r="AK161" i="5" s="1"/>
  <c r="AS128" i="5"/>
  <c r="AS161" i="5" s="1"/>
  <c r="BA128" i="5"/>
  <c r="BA161" i="5" s="1"/>
  <c r="BI128" i="5"/>
  <c r="BI161" i="5" s="1"/>
  <c r="BQ128" i="5"/>
  <c r="BQ161" i="5" s="1"/>
  <c r="BY128" i="5"/>
  <c r="BY161" i="5" s="1"/>
  <c r="CG128" i="5"/>
  <c r="CG161" i="5" s="1"/>
  <c r="E129" i="5"/>
  <c r="M129" i="5"/>
  <c r="U129" i="5"/>
  <c r="AC129" i="5"/>
  <c r="AK129" i="5"/>
  <c r="AS129" i="5"/>
  <c r="BA129" i="5"/>
  <c r="BI129" i="5"/>
  <c r="BQ129" i="5"/>
  <c r="BY129" i="5"/>
  <c r="CG129" i="5"/>
  <c r="E130" i="5"/>
  <c r="M130" i="5"/>
  <c r="U130" i="5"/>
  <c r="AC130" i="5"/>
  <c r="AK130" i="5"/>
  <c r="AS130" i="5"/>
  <c r="BA130" i="5"/>
  <c r="BI130" i="5"/>
  <c r="BQ130" i="5"/>
  <c r="BY130" i="5"/>
  <c r="CG130" i="5"/>
  <c r="E131" i="5"/>
  <c r="M131" i="5"/>
  <c r="U131" i="5"/>
  <c r="AC131" i="5"/>
  <c r="AK131" i="5"/>
  <c r="AS131" i="5"/>
  <c r="BA131" i="5"/>
  <c r="BI131" i="5"/>
  <c r="BQ131" i="5"/>
  <c r="BY131" i="5"/>
  <c r="CG131" i="5"/>
  <c r="E132" i="5"/>
  <c r="M132" i="5"/>
  <c r="U132" i="5"/>
  <c r="AC132" i="5"/>
  <c r="AK132" i="5"/>
  <c r="AS132" i="5"/>
  <c r="BA132" i="5"/>
  <c r="BI132" i="5"/>
  <c r="BQ132" i="5"/>
  <c r="BY132" i="5"/>
  <c r="CG132" i="5"/>
  <c r="E133" i="5"/>
  <c r="M133" i="5"/>
  <c r="U133" i="5"/>
  <c r="AC133" i="5"/>
  <c r="AK133" i="5"/>
  <c r="AS133" i="5"/>
  <c r="BA133" i="5"/>
  <c r="BI133" i="5"/>
  <c r="BQ133" i="5"/>
  <c r="BY133" i="5"/>
  <c r="CG133" i="5"/>
  <c r="E134" i="5"/>
  <c r="M134" i="5"/>
  <c r="U134" i="5"/>
  <c r="AC134" i="5"/>
  <c r="AK134" i="5"/>
  <c r="AS134" i="5"/>
  <c r="BA134" i="5"/>
  <c r="BI134" i="5"/>
  <c r="BQ134" i="5"/>
  <c r="BY134" i="5"/>
  <c r="CG134" i="5"/>
  <c r="E135" i="5"/>
  <c r="M135" i="5"/>
  <c r="U135" i="5"/>
  <c r="AC135" i="5"/>
  <c r="AK135" i="5"/>
  <c r="AS135" i="5"/>
  <c r="BA135" i="5"/>
  <c r="BI135" i="5"/>
  <c r="BQ135" i="5"/>
  <c r="BY135" i="5"/>
  <c r="CG135" i="5"/>
  <c r="E136" i="5"/>
  <c r="M136" i="5"/>
  <c r="U136" i="5"/>
  <c r="AC136" i="5"/>
  <c r="AK136" i="5"/>
  <c r="AS136" i="5"/>
  <c r="BA136" i="5"/>
  <c r="BI136" i="5"/>
  <c r="BQ136" i="5"/>
  <c r="BY136" i="5"/>
  <c r="CG136" i="5"/>
  <c r="E137" i="5"/>
  <c r="M137" i="5"/>
  <c r="U137" i="5"/>
  <c r="AC137" i="5"/>
  <c r="AK137" i="5"/>
  <c r="AS137" i="5"/>
  <c r="BA137" i="5"/>
  <c r="BI137" i="5"/>
  <c r="BQ137" i="5"/>
  <c r="BY137" i="5"/>
  <c r="CG137" i="5"/>
  <c r="E138" i="5"/>
  <c r="M138" i="5"/>
  <c r="U138" i="5"/>
  <c r="AC138" i="5"/>
  <c r="AK138" i="5"/>
  <c r="AS138" i="5"/>
  <c r="BA138" i="5"/>
  <c r="BI138" i="5"/>
  <c r="BQ138" i="5"/>
  <c r="BY138" i="5"/>
  <c r="CG138" i="5"/>
  <c r="E139" i="5"/>
  <c r="M139" i="5"/>
  <c r="U139" i="5"/>
  <c r="AC139" i="5"/>
  <c r="AK139" i="5"/>
  <c r="AS139" i="5"/>
  <c r="BA139" i="5"/>
  <c r="BI139" i="5"/>
  <c r="BQ139" i="5"/>
  <c r="BY139" i="5"/>
  <c r="CG139" i="5"/>
  <c r="E140" i="5"/>
  <c r="M140" i="5"/>
  <c r="U140" i="5"/>
  <c r="AC140" i="5"/>
  <c r="AK140" i="5"/>
  <c r="AS140" i="5"/>
  <c r="BA140" i="5"/>
  <c r="BI140" i="5"/>
  <c r="BQ140" i="5"/>
  <c r="BY140" i="5"/>
  <c r="CG140" i="5"/>
  <c r="E141" i="5"/>
  <c r="M141" i="5"/>
  <c r="U141" i="5"/>
  <c r="AC141" i="5"/>
  <c r="AK141" i="5"/>
  <c r="AS141" i="5"/>
  <c r="BA141" i="5"/>
  <c r="BI141" i="5"/>
  <c r="BQ141" i="5"/>
  <c r="BY141" i="5"/>
  <c r="CG141" i="5"/>
  <c r="E142" i="5"/>
  <c r="M142" i="5"/>
  <c r="U142" i="5"/>
  <c r="AC142" i="5"/>
  <c r="AK142" i="5"/>
  <c r="AS142" i="5"/>
  <c r="BA142" i="5"/>
  <c r="BI142" i="5"/>
  <c r="BQ142" i="5"/>
  <c r="BY142" i="5"/>
  <c r="CG142" i="5"/>
  <c r="E143" i="5"/>
  <c r="M143" i="5"/>
  <c r="U143" i="5"/>
  <c r="AC143" i="5"/>
  <c r="AK143" i="5"/>
  <c r="AS143" i="5"/>
  <c r="BA143" i="5"/>
  <c r="BI143" i="5"/>
  <c r="BQ143" i="5"/>
  <c r="BY143" i="5"/>
  <c r="CG143" i="5"/>
  <c r="E144" i="5"/>
  <c r="M144" i="5"/>
  <c r="U144" i="5"/>
  <c r="AC144" i="5"/>
  <c r="AK144" i="5"/>
  <c r="AS144" i="5"/>
  <c r="BA144" i="5"/>
  <c r="BI144" i="5"/>
  <c r="BQ144" i="5"/>
  <c r="BY144" i="5"/>
  <c r="CG144" i="5"/>
  <c r="E145" i="5"/>
  <c r="M145" i="5"/>
  <c r="U145" i="5"/>
  <c r="AC145" i="5"/>
  <c r="AK145" i="5"/>
  <c r="AS145" i="5"/>
  <c r="BA145" i="5"/>
  <c r="BI145" i="5"/>
  <c r="BQ145" i="5"/>
  <c r="BY145" i="5"/>
  <c r="CG145" i="5"/>
  <c r="E146" i="5"/>
  <c r="M146" i="5"/>
  <c r="U146" i="5"/>
  <c r="AC146" i="5"/>
  <c r="AK146" i="5"/>
  <c r="AS146" i="5"/>
  <c r="BA146" i="5"/>
  <c r="BI146" i="5"/>
  <c r="BQ146" i="5"/>
  <c r="BY146" i="5"/>
  <c r="CG146" i="5"/>
  <c r="E147" i="5"/>
  <c r="M147" i="5"/>
  <c r="U147" i="5"/>
  <c r="AC147" i="5"/>
  <c r="AK147" i="5"/>
  <c r="AS147" i="5"/>
  <c r="BA147" i="5"/>
  <c r="BI147" i="5"/>
  <c r="BQ147" i="5"/>
  <c r="BY147" i="5"/>
  <c r="CG147" i="5"/>
  <c r="E148" i="5"/>
  <c r="M148" i="5"/>
  <c r="U148" i="5"/>
  <c r="AC148" i="5"/>
  <c r="AK148" i="5"/>
  <c r="AS148" i="5"/>
  <c r="BA148" i="5"/>
  <c r="BI148" i="5"/>
  <c r="BQ148" i="5"/>
  <c r="BY148" i="5"/>
  <c r="CG148" i="5"/>
  <c r="E149" i="5"/>
  <c r="M149" i="5"/>
  <c r="U149" i="5"/>
  <c r="AC149" i="5"/>
  <c r="AK149" i="5"/>
  <c r="AS149" i="5"/>
  <c r="BA149" i="5"/>
  <c r="BI149" i="5"/>
  <c r="BQ149" i="5"/>
  <c r="BY149" i="5"/>
  <c r="CG149" i="5"/>
  <c r="E150" i="5"/>
  <c r="M150" i="5"/>
  <c r="U150" i="5"/>
  <c r="AC150" i="5"/>
  <c r="AK150" i="5"/>
  <c r="AS150" i="5"/>
  <c r="BA150" i="5"/>
  <c r="BI150" i="5"/>
  <c r="BQ150" i="5"/>
  <c r="BY150" i="5"/>
  <c r="CG150" i="5"/>
  <c r="E151" i="5"/>
  <c r="M151" i="5"/>
  <c r="U151" i="5"/>
  <c r="AC151" i="5"/>
  <c r="AK151" i="5"/>
  <c r="AS151" i="5"/>
  <c r="BA151" i="5"/>
  <c r="BI151" i="5"/>
  <c r="BQ151" i="5"/>
  <c r="BY151" i="5"/>
  <c r="CG151" i="5"/>
  <c r="E152" i="5"/>
  <c r="M152" i="5"/>
  <c r="U152" i="5"/>
  <c r="AC152" i="5"/>
  <c r="AK152" i="5"/>
  <c r="AS152" i="5"/>
  <c r="BA152" i="5"/>
  <c r="BI152" i="5"/>
  <c r="BQ152" i="5"/>
  <c r="BY152" i="5"/>
  <c r="CG152" i="5"/>
  <c r="CG153" i="5"/>
  <c r="CG162" i="5" s="1"/>
  <c r="F2" i="7"/>
  <c r="N2" i="7"/>
  <c r="V2" i="7"/>
  <c r="F66" i="10"/>
  <c r="G66" i="10" s="1"/>
  <c r="G67" i="10"/>
  <c r="F70" i="10"/>
  <c r="G70" i="10" s="1"/>
  <c r="F74" i="10"/>
  <c r="G74" i="10" s="1"/>
  <c r="F86" i="10"/>
  <c r="G86" i="10" s="1"/>
  <c r="G87" i="10"/>
  <c r="F90" i="10"/>
  <c r="G90" i="10" s="1"/>
  <c r="F94" i="10"/>
  <c r="G94" i="10" s="1"/>
  <c r="F105" i="10"/>
  <c r="G105" i="10" s="1"/>
  <c r="F109" i="10"/>
  <c r="G109" i="10" s="1"/>
  <c r="E3" i="2"/>
  <c r="E7" i="2"/>
  <c r="E11" i="2"/>
  <c r="E23" i="2"/>
  <c r="E27" i="2"/>
  <c r="E31" i="2"/>
  <c r="E33" i="2"/>
  <c r="E35" i="2"/>
  <c r="E37" i="2"/>
  <c r="E41" i="2"/>
  <c r="E43" i="2"/>
  <c r="E45" i="2"/>
  <c r="E47" i="2"/>
  <c r="E51" i="2"/>
  <c r="E55" i="2"/>
  <c r="E57" i="2"/>
  <c r="E61" i="2"/>
  <c r="E63" i="2"/>
  <c r="G7" i="3"/>
  <c r="G153" i="5"/>
  <c r="G162" i="5" s="1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61" i="5" s="1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60" i="5" s="1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159" i="5" s="1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158" i="5" s="1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157" i="5" s="1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G156" i="5" s="1"/>
  <c r="K153" i="5"/>
  <c r="K162" i="5" s="1"/>
  <c r="K152" i="5"/>
  <c r="K151" i="5"/>
  <c r="K150" i="5"/>
  <c r="K149" i="5"/>
  <c r="K148" i="5"/>
  <c r="K147" i="5"/>
  <c r="K146" i="5"/>
  <c r="K145" i="5"/>
  <c r="K144" i="5"/>
  <c r="K143" i="5"/>
  <c r="K142" i="5"/>
  <c r="K141" i="5"/>
  <c r="K140" i="5"/>
  <c r="K139" i="5"/>
  <c r="K138" i="5"/>
  <c r="K137" i="5"/>
  <c r="K136" i="5"/>
  <c r="K135" i="5"/>
  <c r="K134" i="5"/>
  <c r="K133" i="5"/>
  <c r="K132" i="5"/>
  <c r="K131" i="5"/>
  <c r="K130" i="5"/>
  <c r="K129" i="5"/>
  <c r="K128" i="5"/>
  <c r="K161" i="5" s="1"/>
  <c r="K127" i="5"/>
  <c r="K126" i="5"/>
  <c r="K125" i="5"/>
  <c r="K124" i="5"/>
  <c r="K123" i="5"/>
  <c r="K122" i="5"/>
  <c r="K121" i="5"/>
  <c r="K120" i="5"/>
  <c r="K119" i="5"/>
  <c r="K118" i="5"/>
  <c r="K117" i="5"/>
  <c r="K116" i="5"/>
  <c r="K115" i="5"/>
  <c r="K114" i="5"/>
  <c r="K113" i="5"/>
  <c r="K112" i="5"/>
  <c r="K111" i="5"/>
  <c r="K110" i="5"/>
  <c r="K109" i="5"/>
  <c r="K108" i="5"/>
  <c r="K107" i="5"/>
  <c r="K106" i="5"/>
  <c r="K105" i="5"/>
  <c r="K104" i="5"/>
  <c r="K103" i="5"/>
  <c r="K160" i="5" s="1"/>
  <c r="K102" i="5"/>
  <c r="K101" i="5"/>
  <c r="K100" i="5"/>
  <c r="K99" i="5"/>
  <c r="K98" i="5"/>
  <c r="K97" i="5"/>
  <c r="K96" i="5"/>
  <c r="K95" i="5"/>
  <c r="K94" i="5"/>
  <c r="K93" i="5"/>
  <c r="K92" i="5"/>
  <c r="K91" i="5"/>
  <c r="K90" i="5"/>
  <c r="K89" i="5"/>
  <c r="K88" i="5"/>
  <c r="K87" i="5"/>
  <c r="K86" i="5"/>
  <c r="K85" i="5"/>
  <c r="K84" i="5"/>
  <c r="K83" i="5"/>
  <c r="K82" i="5"/>
  <c r="K81" i="5"/>
  <c r="K80" i="5"/>
  <c r="K79" i="5"/>
  <c r="K78" i="5"/>
  <c r="K159" i="5" s="1"/>
  <c r="K77" i="5"/>
  <c r="K76" i="5"/>
  <c r="K75" i="5"/>
  <c r="K74" i="5"/>
  <c r="K73" i="5"/>
  <c r="K72" i="5"/>
  <c r="K71" i="5"/>
  <c r="K70" i="5"/>
  <c r="K69" i="5"/>
  <c r="K68" i="5"/>
  <c r="K67" i="5"/>
  <c r="K66" i="5"/>
  <c r="K65" i="5"/>
  <c r="K64" i="5"/>
  <c r="K63" i="5"/>
  <c r="K62" i="5"/>
  <c r="K61" i="5"/>
  <c r="K60" i="5"/>
  <c r="K59" i="5"/>
  <c r="K58" i="5"/>
  <c r="K57" i="5"/>
  <c r="K56" i="5"/>
  <c r="K55" i="5"/>
  <c r="K54" i="5"/>
  <c r="K53" i="5"/>
  <c r="K158" i="5" s="1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157" i="5" s="1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K6" i="5"/>
  <c r="K5" i="5"/>
  <c r="K4" i="5"/>
  <c r="K3" i="5"/>
  <c r="K156" i="5" s="1"/>
  <c r="O153" i="5"/>
  <c r="O162" i="5" s="1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61" i="5" s="1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60" i="5" s="1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159" i="5" s="1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158" i="5" s="1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157" i="5" s="1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9" i="5"/>
  <c r="O8" i="5"/>
  <c r="O7" i="5"/>
  <c r="O6" i="5"/>
  <c r="O5" i="5"/>
  <c r="O4" i="5"/>
  <c r="O3" i="5"/>
  <c r="O156" i="5" s="1"/>
  <c r="S153" i="5"/>
  <c r="S162" i="5" s="1"/>
  <c r="S152" i="5"/>
  <c r="S151" i="5"/>
  <c r="S150" i="5"/>
  <c r="S149" i="5"/>
  <c r="S148" i="5"/>
  <c r="S147" i="5"/>
  <c r="S146" i="5"/>
  <c r="S145" i="5"/>
  <c r="S144" i="5"/>
  <c r="S143" i="5"/>
  <c r="S142" i="5"/>
  <c r="S141" i="5"/>
  <c r="S140" i="5"/>
  <c r="S139" i="5"/>
  <c r="S138" i="5"/>
  <c r="S137" i="5"/>
  <c r="S136" i="5"/>
  <c r="S135" i="5"/>
  <c r="S134" i="5"/>
  <c r="S133" i="5"/>
  <c r="S132" i="5"/>
  <c r="S131" i="5"/>
  <c r="S130" i="5"/>
  <c r="S129" i="5"/>
  <c r="S128" i="5"/>
  <c r="S161" i="5" s="1"/>
  <c r="S127" i="5"/>
  <c r="S126" i="5"/>
  <c r="S125" i="5"/>
  <c r="S124" i="5"/>
  <c r="S123" i="5"/>
  <c r="S122" i="5"/>
  <c r="S121" i="5"/>
  <c r="S120" i="5"/>
  <c r="S119" i="5"/>
  <c r="S118" i="5"/>
  <c r="S117" i="5"/>
  <c r="S116" i="5"/>
  <c r="S115" i="5"/>
  <c r="S114" i="5"/>
  <c r="S113" i="5"/>
  <c r="S112" i="5"/>
  <c r="S111" i="5"/>
  <c r="S110" i="5"/>
  <c r="S109" i="5"/>
  <c r="S108" i="5"/>
  <c r="S107" i="5"/>
  <c r="S106" i="5"/>
  <c r="S105" i="5"/>
  <c r="S104" i="5"/>
  <c r="S103" i="5"/>
  <c r="S160" i="5" s="1"/>
  <c r="S102" i="5"/>
  <c r="S101" i="5"/>
  <c r="S100" i="5"/>
  <c r="S99" i="5"/>
  <c r="S98" i="5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159" i="5" s="1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158" i="5" s="1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157" i="5" s="1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2" i="5"/>
  <c r="S11" i="5"/>
  <c r="S10" i="5"/>
  <c r="S9" i="5"/>
  <c r="S8" i="5"/>
  <c r="S7" i="5"/>
  <c r="S6" i="5"/>
  <c r="S5" i="5"/>
  <c r="S4" i="5"/>
  <c r="S3" i="5"/>
  <c r="S156" i="5" s="1"/>
  <c r="W153" i="5"/>
  <c r="W162" i="5" s="1"/>
  <c r="W152" i="5"/>
  <c r="W151" i="5"/>
  <c r="W150" i="5"/>
  <c r="W149" i="5"/>
  <c r="W148" i="5"/>
  <c r="W147" i="5"/>
  <c r="W146" i="5"/>
  <c r="W145" i="5"/>
  <c r="W144" i="5"/>
  <c r="W143" i="5"/>
  <c r="W142" i="5"/>
  <c r="W141" i="5"/>
  <c r="W140" i="5"/>
  <c r="W139" i="5"/>
  <c r="W138" i="5"/>
  <c r="W137" i="5"/>
  <c r="W136" i="5"/>
  <c r="W135" i="5"/>
  <c r="W134" i="5"/>
  <c r="W133" i="5"/>
  <c r="W132" i="5"/>
  <c r="W131" i="5"/>
  <c r="W130" i="5"/>
  <c r="W129" i="5"/>
  <c r="W128" i="5"/>
  <c r="W161" i="5" s="1"/>
  <c r="W127" i="5"/>
  <c r="W126" i="5"/>
  <c r="W125" i="5"/>
  <c r="W124" i="5"/>
  <c r="W123" i="5"/>
  <c r="W122" i="5"/>
  <c r="W121" i="5"/>
  <c r="W120" i="5"/>
  <c r="W119" i="5"/>
  <c r="W118" i="5"/>
  <c r="W117" i="5"/>
  <c r="W116" i="5"/>
  <c r="W115" i="5"/>
  <c r="W114" i="5"/>
  <c r="W113" i="5"/>
  <c r="W112" i="5"/>
  <c r="W111" i="5"/>
  <c r="W110" i="5"/>
  <c r="W109" i="5"/>
  <c r="W108" i="5"/>
  <c r="W107" i="5"/>
  <c r="W106" i="5"/>
  <c r="W105" i="5"/>
  <c r="W104" i="5"/>
  <c r="W103" i="5"/>
  <c r="W160" i="5" s="1"/>
  <c r="W102" i="5"/>
  <c r="W101" i="5"/>
  <c r="W100" i="5"/>
  <c r="W99" i="5"/>
  <c r="W98" i="5"/>
  <c r="W97" i="5"/>
  <c r="W96" i="5"/>
  <c r="W95" i="5"/>
  <c r="W94" i="5"/>
  <c r="W93" i="5"/>
  <c r="W92" i="5"/>
  <c r="W91" i="5"/>
  <c r="W90" i="5"/>
  <c r="W89" i="5"/>
  <c r="W88" i="5"/>
  <c r="W87" i="5"/>
  <c r="W86" i="5"/>
  <c r="W85" i="5"/>
  <c r="W84" i="5"/>
  <c r="W83" i="5"/>
  <c r="W82" i="5"/>
  <c r="W81" i="5"/>
  <c r="W80" i="5"/>
  <c r="W79" i="5"/>
  <c r="W78" i="5"/>
  <c r="W159" i="5" s="1"/>
  <c r="W77" i="5"/>
  <c r="W76" i="5"/>
  <c r="W75" i="5"/>
  <c r="W74" i="5"/>
  <c r="W73" i="5"/>
  <c r="W72" i="5"/>
  <c r="W71" i="5"/>
  <c r="W70" i="5"/>
  <c r="W69" i="5"/>
  <c r="W68" i="5"/>
  <c r="W67" i="5"/>
  <c r="W66" i="5"/>
  <c r="W65" i="5"/>
  <c r="W64" i="5"/>
  <c r="W63" i="5"/>
  <c r="W62" i="5"/>
  <c r="W61" i="5"/>
  <c r="W60" i="5"/>
  <c r="W59" i="5"/>
  <c r="W58" i="5"/>
  <c r="W57" i="5"/>
  <c r="W56" i="5"/>
  <c r="W55" i="5"/>
  <c r="W54" i="5"/>
  <c r="W53" i="5"/>
  <c r="W158" i="5" s="1"/>
  <c r="W52" i="5"/>
  <c r="W51" i="5"/>
  <c r="W50" i="5"/>
  <c r="W49" i="5"/>
  <c r="W48" i="5"/>
  <c r="W47" i="5"/>
  <c r="W46" i="5"/>
  <c r="W45" i="5"/>
  <c r="W44" i="5"/>
  <c r="W43" i="5"/>
  <c r="W42" i="5"/>
  <c r="W41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157" i="5" s="1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7" i="5"/>
  <c r="W6" i="5"/>
  <c r="W5" i="5"/>
  <c r="W4" i="5"/>
  <c r="W3" i="5"/>
  <c r="W156" i="5" s="1"/>
  <c r="AA153" i="5"/>
  <c r="AA162" i="5" s="1"/>
  <c r="AA152" i="5"/>
  <c r="AA151" i="5"/>
  <c r="AA150" i="5"/>
  <c r="AA149" i="5"/>
  <c r="AA148" i="5"/>
  <c r="AA147" i="5"/>
  <c r="AA146" i="5"/>
  <c r="AA145" i="5"/>
  <c r="AA144" i="5"/>
  <c r="AA143" i="5"/>
  <c r="AA142" i="5"/>
  <c r="AA141" i="5"/>
  <c r="AA140" i="5"/>
  <c r="AA139" i="5"/>
  <c r="AA138" i="5"/>
  <c r="AA137" i="5"/>
  <c r="AA136" i="5"/>
  <c r="AA135" i="5"/>
  <c r="AA134" i="5"/>
  <c r="AA133" i="5"/>
  <c r="AA132" i="5"/>
  <c r="AA131" i="5"/>
  <c r="AA130" i="5"/>
  <c r="AA129" i="5"/>
  <c r="AA128" i="5"/>
  <c r="AA161" i="5" s="1"/>
  <c r="AA127" i="5"/>
  <c r="AA126" i="5"/>
  <c r="AA125" i="5"/>
  <c r="AA124" i="5"/>
  <c r="AA123" i="5"/>
  <c r="AA122" i="5"/>
  <c r="AA121" i="5"/>
  <c r="AA120" i="5"/>
  <c r="AA119" i="5"/>
  <c r="AA118" i="5"/>
  <c r="AA117" i="5"/>
  <c r="AA116" i="5"/>
  <c r="AA115" i="5"/>
  <c r="AA114" i="5"/>
  <c r="AA113" i="5"/>
  <c r="AA112" i="5"/>
  <c r="AA111" i="5"/>
  <c r="AA110" i="5"/>
  <c r="AA109" i="5"/>
  <c r="AA108" i="5"/>
  <c r="AA107" i="5"/>
  <c r="AA106" i="5"/>
  <c r="AA105" i="5"/>
  <c r="AA104" i="5"/>
  <c r="AA103" i="5"/>
  <c r="AA160" i="5" s="1"/>
  <c r="AA102" i="5"/>
  <c r="AA101" i="5"/>
  <c r="AA100" i="5"/>
  <c r="AA99" i="5"/>
  <c r="AA98" i="5"/>
  <c r="AA97" i="5"/>
  <c r="AA96" i="5"/>
  <c r="AA95" i="5"/>
  <c r="AA94" i="5"/>
  <c r="AA93" i="5"/>
  <c r="AA92" i="5"/>
  <c r="AA91" i="5"/>
  <c r="AA90" i="5"/>
  <c r="AA89" i="5"/>
  <c r="AA88" i="5"/>
  <c r="AA87" i="5"/>
  <c r="AA86" i="5"/>
  <c r="AA85" i="5"/>
  <c r="AA84" i="5"/>
  <c r="AA83" i="5"/>
  <c r="AA82" i="5"/>
  <c r="AA81" i="5"/>
  <c r="AA80" i="5"/>
  <c r="AA79" i="5"/>
  <c r="AA78" i="5"/>
  <c r="AA159" i="5" s="1"/>
  <c r="AA77" i="5"/>
  <c r="AA76" i="5"/>
  <c r="AA75" i="5"/>
  <c r="AA74" i="5"/>
  <c r="AA73" i="5"/>
  <c r="AA72" i="5"/>
  <c r="AA71" i="5"/>
  <c r="AA70" i="5"/>
  <c r="AA69" i="5"/>
  <c r="AA68" i="5"/>
  <c r="AA67" i="5"/>
  <c r="AA66" i="5"/>
  <c r="AA65" i="5"/>
  <c r="AA64" i="5"/>
  <c r="AA63" i="5"/>
  <c r="AA62" i="5"/>
  <c r="AA61" i="5"/>
  <c r="AA60" i="5"/>
  <c r="AA59" i="5"/>
  <c r="AA58" i="5"/>
  <c r="AA57" i="5"/>
  <c r="AA56" i="5"/>
  <c r="AA55" i="5"/>
  <c r="AA54" i="5"/>
  <c r="AA53" i="5"/>
  <c r="AA158" i="5" s="1"/>
  <c r="AA52" i="5"/>
  <c r="AA51" i="5"/>
  <c r="AA50" i="5"/>
  <c r="AA49" i="5"/>
  <c r="AA48" i="5"/>
  <c r="AA47" i="5"/>
  <c r="AA46" i="5"/>
  <c r="AA45" i="5"/>
  <c r="AA44" i="5"/>
  <c r="AA43" i="5"/>
  <c r="AA42" i="5"/>
  <c r="AA41" i="5"/>
  <c r="AA40" i="5"/>
  <c r="AA39" i="5"/>
  <c r="AA38" i="5"/>
  <c r="AA37" i="5"/>
  <c r="AA36" i="5"/>
  <c r="AA35" i="5"/>
  <c r="AA34" i="5"/>
  <c r="AA33" i="5"/>
  <c r="AA32" i="5"/>
  <c r="AA31" i="5"/>
  <c r="AA30" i="5"/>
  <c r="AA29" i="5"/>
  <c r="AA28" i="5"/>
  <c r="AA157" i="5" s="1"/>
  <c r="AA27" i="5"/>
  <c r="AA26" i="5"/>
  <c r="AA25" i="5"/>
  <c r="AA24" i="5"/>
  <c r="AA23" i="5"/>
  <c r="AA22" i="5"/>
  <c r="AA21" i="5"/>
  <c r="AA20" i="5"/>
  <c r="AA19" i="5"/>
  <c r="AA18" i="5"/>
  <c r="AA17" i="5"/>
  <c r="AA16" i="5"/>
  <c r="AA15" i="5"/>
  <c r="AA14" i="5"/>
  <c r="AA13" i="5"/>
  <c r="AA12" i="5"/>
  <c r="AA11" i="5"/>
  <c r="AA10" i="5"/>
  <c r="AA9" i="5"/>
  <c r="AA8" i="5"/>
  <c r="AA7" i="5"/>
  <c r="AA6" i="5"/>
  <c r="AA5" i="5"/>
  <c r="AA4" i="5"/>
  <c r="AA3" i="5"/>
  <c r="AA156" i="5" s="1"/>
  <c r="AE153" i="5"/>
  <c r="AE162" i="5" s="1"/>
  <c r="AE152" i="5"/>
  <c r="AE151" i="5"/>
  <c r="AE150" i="5"/>
  <c r="AE149" i="5"/>
  <c r="AE148" i="5"/>
  <c r="AE147" i="5"/>
  <c r="AE146" i="5"/>
  <c r="AE145" i="5"/>
  <c r="AE144" i="5"/>
  <c r="AE143" i="5"/>
  <c r="AE142" i="5"/>
  <c r="AE141" i="5"/>
  <c r="AE140" i="5"/>
  <c r="AE139" i="5"/>
  <c r="AE138" i="5"/>
  <c r="AE137" i="5"/>
  <c r="AE136" i="5"/>
  <c r="AE135" i="5"/>
  <c r="AE134" i="5"/>
  <c r="AE133" i="5"/>
  <c r="AE132" i="5"/>
  <c r="AE131" i="5"/>
  <c r="AE130" i="5"/>
  <c r="AE129" i="5"/>
  <c r="AE128" i="5"/>
  <c r="AE161" i="5" s="1"/>
  <c r="AE127" i="5"/>
  <c r="AE126" i="5"/>
  <c r="AE125" i="5"/>
  <c r="AE124" i="5"/>
  <c r="AE123" i="5"/>
  <c r="AE122" i="5"/>
  <c r="AE121" i="5"/>
  <c r="AE120" i="5"/>
  <c r="AE119" i="5"/>
  <c r="AE118" i="5"/>
  <c r="AE117" i="5"/>
  <c r="AE116" i="5"/>
  <c r="AE115" i="5"/>
  <c r="AE114" i="5"/>
  <c r="AE113" i="5"/>
  <c r="AE112" i="5"/>
  <c r="AE111" i="5"/>
  <c r="AE110" i="5"/>
  <c r="AE109" i="5"/>
  <c r="AE108" i="5"/>
  <c r="AE107" i="5"/>
  <c r="AE106" i="5"/>
  <c r="AE105" i="5"/>
  <c r="AE104" i="5"/>
  <c r="AE103" i="5"/>
  <c r="AE160" i="5" s="1"/>
  <c r="AE102" i="5"/>
  <c r="AE101" i="5"/>
  <c r="AE100" i="5"/>
  <c r="AE99" i="5"/>
  <c r="AE98" i="5"/>
  <c r="AE97" i="5"/>
  <c r="AE96" i="5"/>
  <c r="AE95" i="5"/>
  <c r="AE94" i="5"/>
  <c r="AE93" i="5"/>
  <c r="AE92" i="5"/>
  <c r="AE91" i="5"/>
  <c r="AE90" i="5"/>
  <c r="AE89" i="5"/>
  <c r="AE88" i="5"/>
  <c r="AE87" i="5"/>
  <c r="AE86" i="5"/>
  <c r="AE85" i="5"/>
  <c r="AE84" i="5"/>
  <c r="AE83" i="5"/>
  <c r="AE82" i="5"/>
  <c r="AE81" i="5"/>
  <c r="AE80" i="5"/>
  <c r="AE79" i="5"/>
  <c r="AE78" i="5"/>
  <c r="AE159" i="5" s="1"/>
  <c r="AE77" i="5"/>
  <c r="AE76" i="5"/>
  <c r="AE75" i="5"/>
  <c r="AE74" i="5"/>
  <c r="AE73" i="5"/>
  <c r="AE72" i="5"/>
  <c r="AE71" i="5"/>
  <c r="AE70" i="5"/>
  <c r="AE69" i="5"/>
  <c r="AE68" i="5"/>
  <c r="AE67" i="5"/>
  <c r="AE66" i="5"/>
  <c r="AE65" i="5"/>
  <c r="AE64" i="5"/>
  <c r="AE63" i="5"/>
  <c r="AE62" i="5"/>
  <c r="AE61" i="5"/>
  <c r="AE60" i="5"/>
  <c r="AE59" i="5"/>
  <c r="AE58" i="5"/>
  <c r="AE57" i="5"/>
  <c r="AE56" i="5"/>
  <c r="AE55" i="5"/>
  <c r="AE54" i="5"/>
  <c r="AE53" i="5"/>
  <c r="AE158" i="5" s="1"/>
  <c r="AE52" i="5"/>
  <c r="AE51" i="5"/>
  <c r="AE50" i="5"/>
  <c r="AE49" i="5"/>
  <c r="AE48" i="5"/>
  <c r="AE47" i="5"/>
  <c r="AE46" i="5"/>
  <c r="AE45" i="5"/>
  <c r="AE44" i="5"/>
  <c r="AE43" i="5"/>
  <c r="AE42" i="5"/>
  <c r="AE41" i="5"/>
  <c r="AE40" i="5"/>
  <c r="AE39" i="5"/>
  <c r="AE38" i="5"/>
  <c r="AE37" i="5"/>
  <c r="AE36" i="5"/>
  <c r="AE35" i="5"/>
  <c r="AE34" i="5"/>
  <c r="AE33" i="5"/>
  <c r="AE32" i="5"/>
  <c r="AE31" i="5"/>
  <c r="AE30" i="5"/>
  <c r="AE29" i="5"/>
  <c r="AE28" i="5"/>
  <c r="AE157" i="5" s="1"/>
  <c r="AE27" i="5"/>
  <c r="AE26" i="5"/>
  <c r="AE25" i="5"/>
  <c r="AE24" i="5"/>
  <c r="AE23" i="5"/>
  <c r="AE22" i="5"/>
  <c r="AE21" i="5"/>
  <c r="AE20" i="5"/>
  <c r="AE19" i="5"/>
  <c r="AE18" i="5"/>
  <c r="AE17" i="5"/>
  <c r="AE16" i="5"/>
  <c r="AE15" i="5"/>
  <c r="AE14" i="5"/>
  <c r="AE13" i="5"/>
  <c r="AE12" i="5"/>
  <c r="AE11" i="5"/>
  <c r="AE10" i="5"/>
  <c r="AE9" i="5"/>
  <c r="AE8" i="5"/>
  <c r="AE7" i="5"/>
  <c r="AE6" i="5"/>
  <c r="AE5" i="5"/>
  <c r="AE4" i="5"/>
  <c r="AE3" i="5"/>
  <c r="AE156" i="5" s="1"/>
  <c r="AI153" i="5"/>
  <c r="AI162" i="5" s="1"/>
  <c r="AI152" i="5"/>
  <c r="AI151" i="5"/>
  <c r="AI150" i="5"/>
  <c r="AI149" i="5"/>
  <c r="AI148" i="5"/>
  <c r="AI147" i="5"/>
  <c r="AI146" i="5"/>
  <c r="AI145" i="5"/>
  <c r="AI144" i="5"/>
  <c r="AI143" i="5"/>
  <c r="AI142" i="5"/>
  <c r="AI141" i="5"/>
  <c r="AI140" i="5"/>
  <c r="AI139" i="5"/>
  <c r="AI138" i="5"/>
  <c r="AI137" i="5"/>
  <c r="AI136" i="5"/>
  <c r="AI135" i="5"/>
  <c r="AI134" i="5"/>
  <c r="AI133" i="5"/>
  <c r="AI132" i="5"/>
  <c r="AI131" i="5"/>
  <c r="AI130" i="5"/>
  <c r="AI129" i="5"/>
  <c r="AI128" i="5"/>
  <c r="AI161" i="5" s="1"/>
  <c r="AI127" i="5"/>
  <c r="AI126" i="5"/>
  <c r="AI125" i="5"/>
  <c r="AI124" i="5"/>
  <c r="AI123" i="5"/>
  <c r="AI122" i="5"/>
  <c r="AI121" i="5"/>
  <c r="AI120" i="5"/>
  <c r="AI119" i="5"/>
  <c r="AI118" i="5"/>
  <c r="AI117" i="5"/>
  <c r="AI116" i="5"/>
  <c r="AI115" i="5"/>
  <c r="AI114" i="5"/>
  <c r="AI113" i="5"/>
  <c r="AI112" i="5"/>
  <c r="AI111" i="5"/>
  <c r="AI110" i="5"/>
  <c r="AI109" i="5"/>
  <c r="AI108" i="5"/>
  <c r="AI107" i="5"/>
  <c r="AI106" i="5"/>
  <c r="AI105" i="5"/>
  <c r="AI104" i="5"/>
  <c r="AI103" i="5"/>
  <c r="AI160" i="5" s="1"/>
  <c r="AI102" i="5"/>
  <c r="AI101" i="5"/>
  <c r="AI100" i="5"/>
  <c r="AI99" i="5"/>
  <c r="AI98" i="5"/>
  <c r="AI97" i="5"/>
  <c r="AI96" i="5"/>
  <c r="AI95" i="5"/>
  <c r="AI94" i="5"/>
  <c r="AI93" i="5"/>
  <c r="AI92" i="5"/>
  <c r="AI91" i="5"/>
  <c r="AI90" i="5"/>
  <c r="AI89" i="5"/>
  <c r="AI88" i="5"/>
  <c r="AI87" i="5"/>
  <c r="AI86" i="5"/>
  <c r="AI85" i="5"/>
  <c r="AI84" i="5"/>
  <c r="AI83" i="5"/>
  <c r="AI82" i="5"/>
  <c r="AI81" i="5"/>
  <c r="AI80" i="5"/>
  <c r="AI79" i="5"/>
  <c r="AI78" i="5"/>
  <c r="AI159" i="5" s="1"/>
  <c r="AI77" i="5"/>
  <c r="AI76" i="5"/>
  <c r="AI75" i="5"/>
  <c r="AI74" i="5"/>
  <c r="AI73" i="5"/>
  <c r="AI72" i="5"/>
  <c r="AI71" i="5"/>
  <c r="AI70" i="5"/>
  <c r="AI69" i="5"/>
  <c r="AI68" i="5"/>
  <c r="AI67" i="5"/>
  <c r="AI66" i="5"/>
  <c r="AI65" i="5"/>
  <c r="AI64" i="5"/>
  <c r="AI63" i="5"/>
  <c r="AI62" i="5"/>
  <c r="AI61" i="5"/>
  <c r="AI60" i="5"/>
  <c r="AI59" i="5"/>
  <c r="AI58" i="5"/>
  <c r="AI57" i="5"/>
  <c r="AI56" i="5"/>
  <c r="AI55" i="5"/>
  <c r="AI54" i="5"/>
  <c r="AI53" i="5"/>
  <c r="AI158" i="5" s="1"/>
  <c r="AI52" i="5"/>
  <c r="AI51" i="5"/>
  <c r="AI50" i="5"/>
  <c r="AI49" i="5"/>
  <c r="AI48" i="5"/>
  <c r="AI47" i="5"/>
  <c r="AI46" i="5"/>
  <c r="AI45" i="5"/>
  <c r="AI44" i="5"/>
  <c r="AI43" i="5"/>
  <c r="AI42" i="5"/>
  <c r="AI41" i="5"/>
  <c r="AI40" i="5"/>
  <c r="AI39" i="5"/>
  <c r="AI38" i="5"/>
  <c r="AI37" i="5"/>
  <c r="AI36" i="5"/>
  <c r="AI35" i="5"/>
  <c r="AI34" i="5"/>
  <c r="AI33" i="5"/>
  <c r="AI32" i="5"/>
  <c r="AI31" i="5"/>
  <c r="AI30" i="5"/>
  <c r="AI29" i="5"/>
  <c r="AI28" i="5"/>
  <c r="AI157" i="5" s="1"/>
  <c r="AI27" i="5"/>
  <c r="AI26" i="5"/>
  <c r="AI25" i="5"/>
  <c r="AI24" i="5"/>
  <c r="AI23" i="5"/>
  <c r="AI22" i="5"/>
  <c r="AI21" i="5"/>
  <c r="AI20" i="5"/>
  <c r="AI19" i="5"/>
  <c r="AI18" i="5"/>
  <c r="AI17" i="5"/>
  <c r="AI16" i="5"/>
  <c r="AI15" i="5"/>
  <c r="AI14" i="5"/>
  <c r="AI13" i="5"/>
  <c r="AI12" i="5"/>
  <c r="AI11" i="5"/>
  <c r="AI10" i="5"/>
  <c r="AI9" i="5"/>
  <c r="AI8" i="5"/>
  <c r="AI7" i="5"/>
  <c r="AI6" i="5"/>
  <c r="AI5" i="5"/>
  <c r="AI4" i="5"/>
  <c r="AI3" i="5"/>
  <c r="AI156" i="5" s="1"/>
  <c r="AM153" i="5"/>
  <c r="AM162" i="5" s="1"/>
  <c r="AM152" i="5"/>
  <c r="AM151" i="5"/>
  <c r="AM150" i="5"/>
  <c r="AM149" i="5"/>
  <c r="AM148" i="5"/>
  <c r="AM147" i="5"/>
  <c r="AM146" i="5"/>
  <c r="AM145" i="5"/>
  <c r="AM144" i="5"/>
  <c r="AM143" i="5"/>
  <c r="AM142" i="5"/>
  <c r="AM141" i="5"/>
  <c r="AM140" i="5"/>
  <c r="AM139" i="5"/>
  <c r="AM138" i="5"/>
  <c r="AM137" i="5"/>
  <c r="AM136" i="5"/>
  <c r="AM135" i="5"/>
  <c r="AM134" i="5"/>
  <c r="AM133" i="5"/>
  <c r="AM132" i="5"/>
  <c r="AM131" i="5"/>
  <c r="AM130" i="5"/>
  <c r="AM129" i="5"/>
  <c r="AM128" i="5"/>
  <c r="AM161" i="5" s="1"/>
  <c r="AM127" i="5"/>
  <c r="AM126" i="5"/>
  <c r="AM125" i="5"/>
  <c r="AM124" i="5"/>
  <c r="AM123" i="5"/>
  <c r="AM122" i="5"/>
  <c r="AM121" i="5"/>
  <c r="AM120" i="5"/>
  <c r="AM119" i="5"/>
  <c r="AM118" i="5"/>
  <c r="AM117" i="5"/>
  <c r="AM116" i="5"/>
  <c r="AM115" i="5"/>
  <c r="AM114" i="5"/>
  <c r="AM113" i="5"/>
  <c r="AM112" i="5"/>
  <c r="AM111" i="5"/>
  <c r="AM110" i="5"/>
  <c r="AM109" i="5"/>
  <c r="AM108" i="5"/>
  <c r="AM107" i="5"/>
  <c r="AM106" i="5"/>
  <c r="AM105" i="5"/>
  <c r="AM104" i="5"/>
  <c r="AM103" i="5"/>
  <c r="AM160" i="5" s="1"/>
  <c r="AM102" i="5"/>
  <c r="AM101" i="5"/>
  <c r="AM100" i="5"/>
  <c r="AM99" i="5"/>
  <c r="AM98" i="5"/>
  <c r="AM97" i="5"/>
  <c r="AM96" i="5"/>
  <c r="AM95" i="5"/>
  <c r="AM94" i="5"/>
  <c r="AM93" i="5"/>
  <c r="AM92" i="5"/>
  <c r="AM91" i="5"/>
  <c r="AM90" i="5"/>
  <c r="AM89" i="5"/>
  <c r="AM88" i="5"/>
  <c r="AM87" i="5"/>
  <c r="AM86" i="5"/>
  <c r="AM85" i="5"/>
  <c r="AM84" i="5"/>
  <c r="AM83" i="5"/>
  <c r="AM82" i="5"/>
  <c r="AM81" i="5"/>
  <c r="AM80" i="5"/>
  <c r="AM79" i="5"/>
  <c r="AM78" i="5"/>
  <c r="AM159" i="5" s="1"/>
  <c r="AM77" i="5"/>
  <c r="AM76" i="5"/>
  <c r="AM75" i="5"/>
  <c r="AM74" i="5"/>
  <c r="AM73" i="5"/>
  <c r="AM72" i="5"/>
  <c r="AM71" i="5"/>
  <c r="AM70" i="5"/>
  <c r="AM69" i="5"/>
  <c r="AM68" i="5"/>
  <c r="AM67" i="5"/>
  <c r="AM66" i="5"/>
  <c r="AM65" i="5"/>
  <c r="AM64" i="5"/>
  <c r="AM63" i="5"/>
  <c r="AM62" i="5"/>
  <c r="AM61" i="5"/>
  <c r="AM60" i="5"/>
  <c r="AM59" i="5"/>
  <c r="AM58" i="5"/>
  <c r="AM57" i="5"/>
  <c r="AM56" i="5"/>
  <c r="AM55" i="5"/>
  <c r="AM54" i="5"/>
  <c r="AM53" i="5"/>
  <c r="AM158" i="5" s="1"/>
  <c r="AM52" i="5"/>
  <c r="AM51" i="5"/>
  <c r="AM50" i="5"/>
  <c r="AM49" i="5"/>
  <c r="AM48" i="5"/>
  <c r="AM47" i="5"/>
  <c r="AM46" i="5"/>
  <c r="AM45" i="5"/>
  <c r="AM44" i="5"/>
  <c r="AM43" i="5"/>
  <c r="AM42" i="5"/>
  <c r="AM41" i="5"/>
  <c r="AM40" i="5"/>
  <c r="AM39" i="5"/>
  <c r="AM38" i="5"/>
  <c r="AM37" i="5"/>
  <c r="AM36" i="5"/>
  <c r="AM35" i="5"/>
  <c r="AM34" i="5"/>
  <c r="AM33" i="5"/>
  <c r="AM32" i="5"/>
  <c r="AM31" i="5"/>
  <c r="AM30" i="5"/>
  <c r="AM29" i="5"/>
  <c r="AM28" i="5"/>
  <c r="AM157" i="5" s="1"/>
  <c r="AM27" i="5"/>
  <c r="AM26" i="5"/>
  <c r="AM25" i="5"/>
  <c r="AM24" i="5"/>
  <c r="AM23" i="5"/>
  <c r="AM22" i="5"/>
  <c r="AM21" i="5"/>
  <c r="AM20" i="5"/>
  <c r="AM19" i="5"/>
  <c r="AM18" i="5"/>
  <c r="AM17" i="5"/>
  <c r="AM16" i="5"/>
  <c r="AM15" i="5"/>
  <c r="AM14" i="5"/>
  <c r="AM13" i="5"/>
  <c r="AM12" i="5"/>
  <c r="AM11" i="5"/>
  <c r="AM10" i="5"/>
  <c r="AM9" i="5"/>
  <c r="AM8" i="5"/>
  <c r="AM7" i="5"/>
  <c r="AM6" i="5"/>
  <c r="AM5" i="5"/>
  <c r="AM4" i="5"/>
  <c r="AM3" i="5"/>
  <c r="AM156" i="5" s="1"/>
  <c r="AQ153" i="5"/>
  <c r="AQ162" i="5" s="1"/>
  <c r="AQ152" i="5"/>
  <c r="AQ151" i="5"/>
  <c r="AQ150" i="5"/>
  <c r="AQ149" i="5"/>
  <c r="AQ148" i="5"/>
  <c r="AQ147" i="5"/>
  <c r="AQ146" i="5"/>
  <c r="AQ145" i="5"/>
  <c r="AQ144" i="5"/>
  <c r="AQ143" i="5"/>
  <c r="AQ142" i="5"/>
  <c r="AQ141" i="5"/>
  <c r="AQ140" i="5"/>
  <c r="AQ139" i="5"/>
  <c r="AQ138" i="5"/>
  <c r="AQ137" i="5"/>
  <c r="AQ136" i="5"/>
  <c r="AQ135" i="5"/>
  <c r="AQ134" i="5"/>
  <c r="AQ133" i="5"/>
  <c r="AQ132" i="5"/>
  <c r="AQ131" i="5"/>
  <c r="AQ130" i="5"/>
  <c r="AQ129" i="5"/>
  <c r="AQ128" i="5"/>
  <c r="AQ161" i="5" s="1"/>
  <c r="AQ127" i="5"/>
  <c r="AQ126" i="5"/>
  <c r="AQ125" i="5"/>
  <c r="AQ124" i="5"/>
  <c r="AQ123" i="5"/>
  <c r="AQ122" i="5"/>
  <c r="AQ121" i="5"/>
  <c r="AQ120" i="5"/>
  <c r="AQ119" i="5"/>
  <c r="AQ118" i="5"/>
  <c r="AQ117" i="5"/>
  <c r="AQ116" i="5"/>
  <c r="AQ115" i="5"/>
  <c r="AQ114" i="5"/>
  <c r="AQ113" i="5"/>
  <c r="AQ112" i="5"/>
  <c r="AQ111" i="5"/>
  <c r="AQ110" i="5"/>
  <c r="AQ109" i="5"/>
  <c r="AQ108" i="5"/>
  <c r="AQ107" i="5"/>
  <c r="AQ106" i="5"/>
  <c r="AQ105" i="5"/>
  <c r="AQ104" i="5"/>
  <c r="AQ103" i="5"/>
  <c r="AQ160" i="5" s="1"/>
  <c r="AQ102" i="5"/>
  <c r="AQ101" i="5"/>
  <c r="AQ100" i="5"/>
  <c r="AQ99" i="5"/>
  <c r="AQ98" i="5"/>
  <c r="AQ97" i="5"/>
  <c r="AQ96" i="5"/>
  <c r="AQ95" i="5"/>
  <c r="AQ94" i="5"/>
  <c r="AQ93" i="5"/>
  <c r="AQ92" i="5"/>
  <c r="AQ91" i="5"/>
  <c r="AQ90" i="5"/>
  <c r="AQ89" i="5"/>
  <c r="AQ88" i="5"/>
  <c r="AQ87" i="5"/>
  <c r="AQ86" i="5"/>
  <c r="AQ85" i="5"/>
  <c r="AQ84" i="5"/>
  <c r="AQ83" i="5"/>
  <c r="AQ82" i="5"/>
  <c r="AQ81" i="5"/>
  <c r="AQ80" i="5"/>
  <c r="AQ79" i="5"/>
  <c r="AQ78" i="5"/>
  <c r="AQ159" i="5" s="1"/>
  <c r="AQ77" i="5"/>
  <c r="AQ76" i="5"/>
  <c r="AQ75" i="5"/>
  <c r="AQ74" i="5"/>
  <c r="AQ73" i="5"/>
  <c r="AQ72" i="5"/>
  <c r="AQ71" i="5"/>
  <c r="AQ70" i="5"/>
  <c r="AQ69" i="5"/>
  <c r="AQ68" i="5"/>
  <c r="AQ67" i="5"/>
  <c r="AQ66" i="5"/>
  <c r="AQ65" i="5"/>
  <c r="AQ64" i="5"/>
  <c r="AQ63" i="5"/>
  <c r="AQ62" i="5"/>
  <c r="AQ61" i="5"/>
  <c r="AQ60" i="5"/>
  <c r="AQ59" i="5"/>
  <c r="AQ58" i="5"/>
  <c r="AQ57" i="5"/>
  <c r="AQ56" i="5"/>
  <c r="AQ55" i="5"/>
  <c r="AQ54" i="5"/>
  <c r="AQ53" i="5"/>
  <c r="AQ158" i="5" s="1"/>
  <c r="AQ52" i="5"/>
  <c r="AQ51" i="5"/>
  <c r="AQ50" i="5"/>
  <c r="AQ49" i="5"/>
  <c r="AQ48" i="5"/>
  <c r="AQ47" i="5"/>
  <c r="AQ46" i="5"/>
  <c r="AQ45" i="5"/>
  <c r="AQ44" i="5"/>
  <c r="AQ43" i="5"/>
  <c r="AQ42" i="5"/>
  <c r="AQ41" i="5"/>
  <c r="AQ40" i="5"/>
  <c r="AQ39" i="5"/>
  <c r="AQ38" i="5"/>
  <c r="AQ37" i="5"/>
  <c r="AQ36" i="5"/>
  <c r="AQ35" i="5"/>
  <c r="AQ34" i="5"/>
  <c r="AQ33" i="5"/>
  <c r="AQ32" i="5"/>
  <c r="AQ31" i="5"/>
  <c r="AQ30" i="5"/>
  <c r="AQ29" i="5"/>
  <c r="AQ28" i="5"/>
  <c r="AQ157" i="5" s="1"/>
  <c r="AQ27" i="5"/>
  <c r="AQ26" i="5"/>
  <c r="AQ25" i="5"/>
  <c r="AQ24" i="5"/>
  <c r="AQ23" i="5"/>
  <c r="AQ22" i="5"/>
  <c r="AQ21" i="5"/>
  <c r="AQ20" i="5"/>
  <c r="AQ19" i="5"/>
  <c r="AQ18" i="5"/>
  <c r="AQ17" i="5"/>
  <c r="AQ16" i="5"/>
  <c r="AQ15" i="5"/>
  <c r="AQ14" i="5"/>
  <c r="AQ13" i="5"/>
  <c r="AQ12" i="5"/>
  <c r="AQ11" i="5"/>
  <c r="AQ10" i="5"/>
  <c r="AQ9" i="5"/>
  <c r="AQ8" i="5"/>
  <c r="AQ7" i="5"/>
  <c r="AQ6" i="5"/>
  <c r="AQ5" i="5"/>
  <c r="AQ4" i="5"/>
  <c r="AQ3" i="5"/>
  <c r="AQ156" i="5" s="1"/>
  <c r="AU153" i="5"/>
  <c r="AU162" i="5" s="1"/>
  <c r="AU152" i="5"/>
  <c r="AU151" i="5"/>
  <c r="AU150" i="5"/>
  <c r="AU149" i="5"/>
  <c r="AU148" i="5"/>
  <c r="AU147" i="5"/>
  <c r="AU146" i="5"/>
  <c r="AU145" i="5"/>
  <c r="AU144" i="5"/>
  <c r="AU143" i="5"/>
  <c r="AU142" i="5"/>
  <c r="AU141" i="5"/>
  <c r="AU140" i="5"/>
  <c r="AU139" i="5"/>
  <c r="AU138" i="5"/>
  <c r="AU137" i="5"/>
  <c r="AU136" i="5"/>
  <c r="AU135" i="5"/>
  <c r="AU134" i="5"/>
  <c r="AU133" i="5"/>
  <c r="AU132" i="5"/>
  <c r="AU131" i="5"/>
  <c r="AU130" i="5"/>
  <c r="AU129" i="5"/>
  <c r="AU128" i="5"/>
  <c r="AU161" i="5" s="1"/>
  <c r="AU127" i="5"/>
  <c r="AU126" i="5"/>
  <c r="AU125" i="5"/>
  <c r="AU124" i="5"/>
  <c r="AU123" i="5"/>
  <c r="AU122" i="5"/>
  <c r="AU121" i="5"/>
  <c r="AU120" i="5"/>
  <c r="AU119" i="5"/>
  <c r="AU118" i="5"/>
  <c r="AU117" i="5"/>
  <c r="AU116" i="5"/>
  <c r="AU115" i="5"/>
  <c r="AU114" i="5"/>
  <c r="AU113" i="5"/>
  <c r="AU112" i="5"/>
  <c r="AU111" i="5"/>
  <c r="AU110" i="5"/>
  <c r="AU109" i="5"/>
  <c r="AU108" i="5"/>
  <c r="AU107" i="5"/>
  <c r="AU106" i="5"/>
  <c r="AU105" i="5"/>
  <c r="AU104" i="5"/>
  <c r="AU103" i="5"/>
  <c r="AU160" i="5" s="1"/>
  <c r="AU102" i="5"/>
  <c r="AU101" i="5"/>
  <c r="AU100" i="5"/>
  <c r="AU99" i="5"/>
  <c r="AU98" i="5"/>
  <c r="AU97" i="5"/>
  <c r="AU96" i="5"/>
  <c r="AU95" i="5"/>
  <c r="AU94" i="5"/>
  <c r="AU93" i="5"/>
  <c r="AU92" i="5"/>
  <c r="AU91" i="5"/>
  <c r="AU90" i="5"/>
  <c r="AU89" i="5"/>
  <c r="AU88" i="5"/>
  <c r="AU87" i="5"/>
  <c r="AU86" i="5"/>
  <c r="AU85" i="5"/>
  <c r="AU84" i="5"/>
  <c r="AU83" i="5"/>
  <c r="AU82" i="5"/>
  <c r="AU81" i="5"/>
  <c r="AU80" i="5"/>
  <c r="AU79" i="5"/>
  <c r="AU78" i="5"/>
  <c r="AU159" i="5" s="1"/>
  <c r="AU77" i="5"/>
  <c r="AU76" i="5"/>
  <c r="AU75" i="5"/>
  <c r="AU74" i="5"/>
  <c r="AU73" i="5"/>
  <c r="AU72" i="5"/>
  <c r="AU71" i="5"/>
  <c r="AU70" i="5"/>
  <c r="AU69" i="5"/>
  <c r="AU68" i="5"/>
  <c r="AU67" i="5"/>
  <c r="AU66" i="5"/>
  <c r="AU65" i="5"/>
  <c r="AU64" i="5"/>
  <c r="AU63" i="5"/>
  <c r="AU62" i="5"/>
  <c r="AU61" i="5"/>
  <c r="AU60" i="5"/>
  <c r="AU59" i="5"/>
  <c r="AU58" i="5"/>
  <c r="AU57" i="5"/>
  <c r="AU56" i="5"/>
  <c r="AU55" i="5"/>
  <c r="AU54" i="5"/>
  <c r="AU53" i="5"/>
  <c r="AU158" i="5" s="1"/>
  <c r="AU52" i="5"/>
  <c r="AU51" i="5"/>
  <c r="AU50" i="5"/>
  <c r="AU49" i="5"/>
  <c r="AU48" i="5"/>
  <c r="AU47" i="5"/>
  <c r="AU46" i="5"/>
  <c r="AU45" i="5"/>
  <c r="AU44" i="5"/>
  <c r="AU43" i="5"/>
  <c r="AU42" i="5"/>
  <c r="AU41" i="5"/>
  <c r="AU40" i="5"/>
  <c r="AU39" i="5"/>
  <c r="AU38" i="5"/>
  <c r="AU37" i="5"/>
  <c r="AU36" i="5"/>
  <c r="AU35" i="5"/>
  <c r="AU34" i="5"/>
  <c r="AU33" i="5"/>
  <c r="AU32" i="5"/>
  <c r="AU31" i="5"/>
  <c r="AU30" i="5"/>
  <c r="AU29" i="5"/>
  <c r="AU28" i="5"/>
  <c r="AU157" i="5" s="1"/>
  <c r="AU27" i="5"/>
  <c r="AU26" i="5"/>
  <c r="AU25" i="5"/>
  <c r="AU24" i="5"/>
  <c r="AU23" i="5"/>
  <c r="AU22" i="5"/>
  <c r="AU21" i="5"/>
  <c r="AU20" i="5"/>
  <c r="AU19" i="5"/>
  <c r="AU18" i="5"/>
  <c r="AU17" i="5"/>
  <c r="AU16" i="5"/>
  <c r="AU15" i="5"/>
  <c r="AU14" i="5"/>
  <c r="AU13" i="5"/>
  <c r="AU12" i="5"/>
  <c r="AU11" i="5"/>
  <c r="AU10" i="5"/>
  <c r="AU9" i="5"/>
  <c r="AU8" i="5"/>
  <c r="AU7" i="5"/>
  <c r="AU6" i="5"/>
  <c r="AU5" i="5"/>
  <c r="AU4" i="5"/>
  <c r="AU3" i="5"/>
  <c r="AU156" i="5" s="1"/>
  <c r="AY153" i="5"/>
  <c r="AY162" i="5" s="1"/>
  <c r="AY152" i="5"/>
  <c r="AY151" i="5"/>
  <c r="AY150" i="5"/>
  <c r="AY149" i="5"/>
  <c r="AY148" i="5"/>
  <c r="AY147" i="5"/>
  <c r="AY146" i="5"/>
  <c r="AY145" i="5"/>
  <c r="AY144" i="5"/>
  <c r="AY143" i="5"/>
  <c r="AY142" i="5"/>
  <c r="AY141" i="5"/>
  <c r="AY140" i="5"/>
  <c r="AY139" i="5"/>
  <c r="AY138" i="5"/>
  <c r="AY137" i="5"/>
  <c r="AY136" i="5"/>
  <c r="AY135" i="5"/>
  <c r="AY134" i="5"/>
  <c r="AY133" i="5"/>
  <c r="AY132" i="5"/>
  <c r="AY131" i="5"/>
  <c r="AY130" i="5"/>
  <c r="AY129" i="5"/>
  <c r="AY128" i="5"/>
  <c r="AY161" i="5" s="1"/>
  <c r="AY127" i="5"/>
  <c r="AY126" i="5"/>
  <c r="AY125" i="5"/>
  <c r="AY124" i="5"/>
  <c r="AY123" i="5"/>
  <c r="AY122" i="5"/>
  <c r="AY121" i="5"/>
  <c r="AY120" i="5"/>
  <c r="AY119" i="5"/>
  <c r="AY118" i="5"/>
  <c r="AY117" i="5"/>
  <c r="AY116" i="5"/>
  <c r="AY115" i="5"/>
  <c r="AY114" i="5"/>
  <c r="AY113" i="5"/>
  <c r="AY112" i="5"/>
  <c r="AY111" i="5"/>
  <c r="AY110" i="5"/>
  <c r="AY109" i="5"/>
  <c r="AY108" i="5"/>
  <c r="AY107" i="5"/>
  <c r="AY106" i="5"/>
  <c r="AY105" i="5"/>
  <c r="AY104" i="5"/>
  <c r="AY103" i="5"/>
  <c r="AY160" i="5" s="1"/>
  <c r="AY102" i="5"/>
  <c r="AY101" i="5"/>
  <c r="AY100" i="5"/>
  <c r="AY99" i="5"/>
  <c r="AY98" i="5"/>
  <c r="AY97" i="5"/>
  <c r="AY96" i="5"/>
  <c r="AY95" i="5"/>
  <c r="AY94" i="5"/>
  <c r="AY93" i="5"/>
  <c r="AY92" i="5"/>
  <c r="AY91" i="5"/>
  <c r="AY90" i="5"/>
  <c r="AY89" i="5"/>
  <c r="AY88" i="5"/>
  <c r="AY87" i="5"/>
  <c r="AY86" i="5"/>
  <c r="AY85" i="5"/>
  <c r="AY84" i="5"/>
  <c r="AY83" i="5"/>
  <c r="AY82" i="5"/>
  <c r="AY81" i="5"/>
  <c r="AY80" i="5"/>
  <c r="AY79" i="5"/>
  <c r="AY78" i="5"/>
  <c r="AY159" i="5" s="1"/>
  <c r="AY77" i="5"/>
  <c r="AY76" i="5"/>
  <c r="AY75" i="5"/>
  <c r="AY74" i="5"/>
  <c r="AY73" i="5"/>
  <c r="AY72" i="5"/>
  <c r="AY71" i="5"/>
  <c r="AY70" i="5"/>
  <c r="AY69" i="5"/>
  <c r="AY68" i="5"/>
  <c r="AY67" i="5"/>
  <c r="AY66" i="5"/>
  <c r="AY65" i="5"/>
  <c r="AY64" i="5"/>
  <c r="AY63" i="5"/>
  <c r="AY62" i="5"/>
  <c r="AY61" i="5"/>
  <c r="AY60" i="5"/>
  <c r="AY59" i="5"/>
  <c r="AY58" i="5"/>
  <c r="AY57" i="5"/>
  <c r="AY56" i="5"/>
  <c r="AY55" i="5"/>
  <c r="AY54" i="5"/>
  <c r="AY53" i="5"/>
  <c r="AY158" i="5" s="1"/>
  <c r="AY52" i="5"/>
  <c r="AY51" i="5"/>
  <c r="AY50" i="5"/>
  <c r="AY49" i="5"/>
  <c r="AY48" i="5"/>
  <c r="AY47" i="5"/>
  <c r="AY46" i="5"/>
  <c r="AY45" i="5"/>
  <c r="AY44" i="5"/>
  <c r="AY43" i="5"/>
  <c r="AY42" i="5"/>
  <c r="AY41" i="5"/>
  <c r="AY40" i="5"/>
  <c r="AY39" i="5"/>
  <c r="AY38" i="5"/>
  <c r="AY37" i="5"/>
  <c r="AY36" i="5"/>
  <c r="AY35" i="5"/>
  <c r="AY34" i="5"/>
  <c r="AY33" i="5"/>
  <c r="AY32" i="5"/>
  <c r="AY31" i="5"/>
  <c r="AY30" i="5"/>
  <c r="AY29" i="5"/>
  <c r="AY28" i="5"/>
  <c r="AY157" i="5" s="1"/>
  <c r="AY27" i="5"/>
  <c r="AY26" i="5"/>
  <c r="AY25" i="5"/>
  <c r="AY24" i="5"/>
  <c r="AY23" i="5"/>
  <c r="AY22" i="5"/>
  <c r="AY21" i="5"/>
  <c r="AY20" i="5"/>
  <c r="AY19" i="5"/>
  <c r="AY18" i="5"/>
  <c r="AY17" i="5"/>
  <c r="AY16" i="5"/>
  <c r="AY15" i="5"/>
  <c r="AY14" i="5"/>
  <c r="AY13" i="5"/>
  <c r="AY12" i="5"/>
  <c r="AY11" i="5"/>
  <c r="AY10" i="5"/>
  <c r="AY9" i="5"/>
  <c r="AY8" i="5"/>
  <c r="AY7" i="5"/>
  <c r="AY6" i="5"/>
  <c r="AY5" i="5"/>
  <c r="AY4" i="5"/>
  <c r="AY3" i="5"/>
  <c r="AY156" i="5" s="1"/>
  <c r="BC153" i="5"/>
  <c r="BC162" i="5" s="1"/>
  <c r="BC152" i="5"/>
  <c r="BC151" i="5"/>
  <c r="BC150" i="5"/>
  <c r="BC149" i="5"/>
  <c r="BC148" i="5"/>
  <c r="BC147" i="5"/>
  <c r="BC146" i="5"/>
  <c r="BC145" i="5"/>
  <c r="BC144" i="5"/>
  <c r="BC143" i="5"/>
  <c r="BC142" i="5"/>
  <c r="BC141" i="5"/>
  <c r="BC140" i="5"/>
  <c r="BC139" i="5"/>
  <c r="BC138" i="5"/>
  <c r="BC137" i="5"/>
  <c r="BC136" i="5"/>
  <c r="BC135" i="5"/>
  <c r="BC134" i="5"/>
  <c r="BC133" i="5"/>
  <c r="BC132" i="5"/>
  <c r="BC131" i="5"/>
  <c r="BC130" i="5"/>
  <c r="BC129" i="5"/>
  <c r="BC128" i="5"/>
  <c r="BC161" i="5" s="1"/>
  <c r="BC127" i="5"/>
  <c r="BC126" i="5"/>
  <c r="BC125" i="5"/>
  <c r="BC124" i="5"/>
  <c r="BC123" i="5"/>
  <c r="BC122" i="5"/>
  <c r="BC121" i="5"/>
  <c r="BC120" i="5"/>
  <c r="BC119" i="5"/>
  <c r="BC118" i="5"/>
  <c r="BC117" i="5"/>
  <c r="BC116" i="5"/>
  <c r="BC115" i="5"/>
  <c r="BC114" i="5"/>
  <c r="BC113" i="5"/>
  <c r="BC112" i="5"/>
  <c r="BC111" i="5"/>
  <c r="BC110" i="5"/>
  <c r="BC109" i="5"/>
  <c r="BC108" i="5"/>
  <c r="BC107" i="5"/>
  <c r="BC106" i="5"/>
  <c r="BC105" i="5"/>
  <c r="BC104" i="5"/>
  <c r="BC103" i="5"/>
  <c r="BC160" i="5" s="1"/>
  <c r="BC102" i="5"/>
  <c r="BC101" i="5"/>
  <c r="BC100" i="5"/>
  <c r="BC99" i="5"/>
  <c r="BC98" i="5"/>
  <c r="BC97" i="5"/>
  <c r="BC96" i="5"/>
  <c r="BC95" i="5"/>
  <c r="BC94" i="5"/>
  <c r="BC93" i="5"/>
  <c r="BC92" i="5"/>
  <c r="BC91" i="5"/>
  <c r="BC90" i="5"/>
  <c r="BC89" i="5"/>
  <c r="BC88" i="5"/>
  <c r="BC87" i="5"/>
  <c r="BC86" i="5"/>
  <c r="BC85" i="5"/>
  <c r="BC84" i="5"/>
  <c r="BC83" i="5"/>
  <c r="BC82" i="5"/>
  <c r="BC81" i="5"/>
  <c r="BC80" i="5"/>
  <c r="BC79" i="5"/>
  <c r="BC78" i="5"/>
  <c r="BC159" i="5" s="1"/>
  <c r="BC77" i="5"/>
  <c r="BC76" i="5"/>
  <c r="BC75" i="5"/>
  <c r="BC74" i="5"/>
  <c r="BC73" i="5"/>
  <c r="BC72" i="5"/>
  <c r="BC71" i="5"/>
  <c r="BC70" i="5"/>
  <c r="BC69" i="5"/>
  <c r="BC68" i="5"/>
  <c r="BC67" i="5"/>
  <c r="BC66" i="5"/>
  <c r="BC65" i="5"/>
  <c r="BC64" i="5"/>
  <c r="BC63" i="5"/>
  <c r="BC62" i="5"/>
  <c r="BC61" i="5"/>
  <c r="BC60" i="5"/>
  <c r="BC59" i="5"/>
  <c r="BC58" i="5"/>
  <c r="BC57" i="5"/>
  <c r="BC56" i="5"/>
  <c r="BC55" i="5"/>
  <c r="BC54" i="5"/>
  <c r="BC53" i="5"/>
  <c r="BC158" i="5" s="1"/>
  <c r="BC52" i="5"/>
  <c r="BC51" i="5"/>
  <c r="BC50" i="5"/>
  <c r="BC49" i="5"/>
  <c r="BC48" i="5"/>
  <c r="BC47" i="5"/>
  <c r="BC46" i="5"/>
  <c r="BC45" i="5"/>
  <c r="BC44" i="5"/>
  <c r="BC43" i="5"/>
  <c r="BC42" i="5"/>
  <c r="BC41" i="5"/>
  <c r="BC40" i="5"/>
  <c r="BC39" i="5"/>
  <c r="BC38" i="5"/>
  <c r="BC37" i="5"/>
  <c r="BC36" i="5"/>
  <c r="BC35" i="5"/>
  <c r="BC34" i="5"/>
  <c r="BC33" i="5"/>
  <c r="BC32" i="5"/>
  <c r="BC31" i="5"/>
  <c r="BC30" i="5"/>
  <c r="BC29" i="5"/>
  <c r="BC28" i="5"/>
  <c r="BC157" i="5" s="1"/>
  <c r="BC27" i="5"/>
  <c r="BC26" i="5"/>
  <c r="BC25" i="5"/>
  <c r="BC24" i="5"/>
  <c r="BC23" i="5"/>
  <c r="BC22" i="5"/>
  <c r="BC21" i="5"/>
  <c r="BC20" i="5"/>
  <c r="BC19" i="5"/>
  <c r="BC18" i="5"/>
  <c r="BC17" i="5"/>
  <c r="BC16" i="5"/>
  <c r="BC15" i="5"/>
  <c r="BC14" i="5"/>
  <c r="BC13" i="5"/>
  <c r="BC12" i="5"/>
  <c r="BC11" i="5"/>
  <c r="BC10" i="5"/>
  <c r="BC9" i="5"/>
  <c r="BC8" i="5"/>
  <c r="BC7" i="5"/>
  <c r="BC6" i="5"/>
  <c r="BC5" i="5"/>
  <c r="BC4" i="5"/>
  <c r="BC3" i="5"/>
  <c r="BC156" i="5" s="1"/>
  <c r="BG153" i="5"/>
  <c r="BG162" i="5" s="1"/>
  <c r="BG152" i="5"/>
  <c r="BG151" i="5"/>
  <c r="BG150" i="5"/>
  <c r="BG149" i="5"/>
  <c r="BG148" i="5"/>
  <c r="BG147" i="5"/>
  <c r="BG146" i="5"/>
  <c r="BG145" i="5"/>
  <c r="BG144" i="5"/>
  <c r="BG143" i="5"/>
  <c r="BG142" i="5"/>
  <c r="BG141" i="5"/>
  <c r="BG140" i="5"/>
  <c r="BG139" i="5"/>
  <c r="BG138" i="5"/>
  <c r="BG137" i="5"/>
  <c r="BG136" i="5"/>
  <c r="BG135" i="5"/>
  <c r="BG134" i="5"/>
  <c r="BG133" i="5"/>
  <c r="BG132" i="5"/>
  <c r="BG131" i="5"/>
  <c r="BG130" i="5"/>
  <c r="BG129" i="5"/>
  <c r="BG128" i="5"/>
  <c r="BG161" i="5" s="1"/>
  <c r="BG127" i="5"/>
  <c r="BG126" i="5"/>
  <c r="BG125" i="5"/>
  <c r="BG124" i="5"/>
  <c r="BG123" i="5"/>
  <c r="BG122" i="5"/>
  <c r="BG121" i="5"/>
  <c r="BG120" i="5"/>
  <c r="BG119" i="5"/>
  <c r="BG118" i="5"/>
  <c r="BG117" i="5"/>
  <c r="BG116" i="5"/>
  <c r="BG115" i="5"/>
  <c r="BG114" i="5"/>
  <c r="BG113" i="5"/>
  <c r="BG112" i="5"/>
  <c r="BG111" i="5"/>
  <c r="BG110" i="5"/>
  <c r="BG109" i="5"/>
  <c r="BG108" i="5"/>
  <c r="BG107" i="5"/>
  <c r="BG106" i="5"/>
  <c r="BG105" i="5"/>
  <c r="BG104" i="5"/>
  <c r="BG103" i="5"/>
  <c r="BG160" i="5" s="1"/>
  <c r="BG102" i="5"/>
  <c r="BG101" i="5"/>
  <c r="BG100" i="5"/>
  <c r="BG99" i="5"/>
  <c r="BG98" i="5"/>
  <c r="BG97" i="5"/>
  <c r="BG96" i="5"/>
  <c r="BG95" i="5"/>
  <c r="BG94" i="5"/>
  <c r="BG93" i="5"/>
  <c r="BG92" i="5"/>
  <c r="BG91" i="5"/>
  <c r="BG90" i="5"/>
  <c r="BG89" i="5"/>
  <c r="BG88" i="5"/>
  <c r="BG87" i="5"/>
  <c r="BG86" i="5"/>
  <c r="BG85" i="5"/>
  <c r="BG84" i="5"/>
  <c r="BG83" i="5"/>
  <c r="BG82" i="5"/>
  <c r="BG81" i="5"/>
  <c r="BG80" i="5"/>
  <c r="BG79" i="5"/>
  <c r="BG78" i="5"/>
  <c r="BG159" i="5" s="1"/>
  <c r="BG77" i="5"/>
  <c r="BG76" i="5"/>
  <c r="BG75" i="5"/>
  <c r="BG74" i="5"/>
  <c r="BG73" i="5"/>
  <c r="BG72" i="5"/>
  <c r="BG71" i="5"/>
  <c r="BG70" i="5"/>
  <c r="BG69" i="5"/>
  <c r="BG68" i="5"/>
  <c r="BG67" i="5"/>
  <c r="BG66" i="5"/>
  <c r="BG65" i="5"/>
  <c r="BG64" i="5"/>
  <c r="BG63" i="5"/>
  <c r="BG62" i="5"/>
  <c r="BG61" i="5"/>
  <c r="BG60" i="5"/>
  <c r="BG59" i="5"/>
  <c r="BG58" i="5"/>
  <c r="BG57" i="5"/>
  <c r="BG56" i="5"/>
  <c r="BG55" i="5"/>
  <c r="BG54" i="5"/>
  <c r="BG53" i="5"/>
  <c r="BG158" i="5" s="1"/>
  <c r="BG52" i="5"/>
  <c r="BG51" i="5"/>
  <c r="BG50" i="5"/>
  <c r="BG49" i="5"/>
  <c r="BG48" i="5"/>
  <c r="BG47" i="5"/>
  <c r="BG46" i="5"/>
  <c r="BG45" i="5"/>
  <c r="BG44" i="5"/>
  <c r="BG43" i="5"/>
  <c r="BG42" i="5"/>
  <c r="BG41" i="5"/>
  <c r="BG40" i="5"/>
  <c r="BG39" i="5"/>
  <c r="BG38" i="5"/>
  <c r="BG37" i="5"/>
  <c r="BG36" i="5"/>
  <c r="BG35" i="5"/>
  <c r="BG34" i="5"/>
  <c r="BG33" i="5"/>
  <c r="BG32" i="5"/>
  <c r="BG31" i="5"/>
  <c r="BG30" i="5"/>
  <c r="BG29" i="5"/>
  <c r="BG28" i="5"/>
  <c r="BG157" i="5" s="1"/>
  <c r="BG27" i="5"/>
  <c r="BG26" i="5"/>
  <c r="BG25" i="5"/>
  <c r="BG24" i="5"/>
  <c r="BG23" i="5"/>
  <c r="BG22" i="5"/>
  <c r="BG21" i="5"/>
  <c r="BG20" i="5"/>
  <c r="BG19" i="5"/>
  <c r="BG18" i="5"/>
  <c r="BG17" i="5"/>
  <c r="BG16" i="5"/>
  <c r="BG15" i="5"/>
  <c r="BG14" i="5"/>
  <c r="BG13" i="5"/>
  <c r="BG12" i="5"/>
  <c r="BG11" i="5"/>
  <c r="BG10" i="5"/>
  <c r="BG9" i="5"/>
  <c r="BG8" i="5"/>
  <c r="BG7" i="5"/>
  <c r="BG6" i="5"/>
  <c r="BG5" i="5"/>
  <c r="BG4" i="5"/>
  <c r="BG3" i="5"/>
  <c r="BG156" i="5" s="1"/>
  <c r="BK153" i="5"/>
  <c r="BK162" i="5" s="1"/>
  <c r="BK152" i="5"/>
  <c r="BK151" i="5"/>
  <c r="BK150" i="5"/>
  <c r="BK149" i="5"/>
  <c r="BK148" i="5"/>
  <c r="BK147" i="5"/>
  <c r="BK146" i="5"/>
  <c r="BK145" i="5"/>
  <c r="BK144" i="5"/>
  <c r="BK143" i="5"/>
  <c r="BK142" i="5"/>
  <c r="BK141" i="5"/>
  <c r="BK140" i="5"/>
  <c r="BK139" i="5"/>
  <c r="BK138" i="5"/>
  <c r="BK137" i="5"/>
  <c r="BK136" i="5"/>
  <c r="BK135" i="5"/>
  <c r="BK134" i="5"/>
  <c r="BK133" i="5"/>
  <c r="BK132" i="5"/>
  <c r="BK131" i="5"/>
  <c r="BK130" i="5"/>
  <c r="BK129" i="5"/>
  <c r="BK128" i="5"/>
  <c r="BK161" i="5" s="1"/>
  <c r="BK127" i="5"/>
  <c r="BK126" i="5"/>
  <c r="BK125" i="5"/>
  <c r="BK124" i="5"/>
  <c r="BK123" i="5"/>
  <c r="BK122" i="5"/>
  <c r="BK121" i="5"/>
  <c r="BK120" i="5"/>
  <c r="BK119" i="5"/>
  <c r="BK118" i="5"/>
  <c r="BK117" i="5"/>
  <c r="BK116" i="5"/>
  <c r="BK115" i="5"/>
  <c r="BK114" i="5"/>
  <c r="BK113" i="5"/>
  <c r="BK112" i="5"/>
  <c r="BK111" i="5"/>
  <c r="BK110" i="5"/>
  <c r="BK109" i="5"/>
  <c r="BK108" i="5"/>
  <c r="BK107" i="5"/>
  <c r="BK106" i="5"/>
  <c r="BK105" i="5"/>
  <c r="BK104" i="5"/>
  <c r="BK103" i="5"/>
  <c r="BK160" i="5" s="1"/>
  <c r="BK102" i="5"/>
  <c r="BK101" i="5"/>
  <c r="BK100" i="5"/>
  <c r="BK99" i="5"/>
  <c r="BK98" i="5"/>
  <c r="BK97" i="5"/>
  <c r="BK96" i="5"/>
  <c r="BK95" i="5"/>
  <c r="BK94" i="5"/>
  <c r="BK93" i="5"/>
  <c r="BK92" i="5"/>
  <c r="BK91" i="5"/>
  <c r="BK90" i="5"/>
  <c r="BK89" i="5"/>
  <c r="BK88" i="5"/>
  <c r="BK87" i="5"/>
  <c r="BK86" i="5"/>
  <c r="BK85" i="5"/>
  <c r="BK84" i="5"/>
  <c r="BK83" i="5"/>
  <c r="BK82" i="5"/>
  <c r="BK81" i="5"/>
  <c r="BK80" i="5"/>
  <c r="BK79" i="5"/>
  <c r="BK78" i="5"/>
  <c r="BK159" i="5" s="1"/>
  <c r="BK77" i="5"/>
  <c r="BK76" i="5"/>
  <c r="BK75" i="5"/>
  <c r="BK74" i="5"/>
  <c r="BK73" i="5"/>
  <c r="BK72" i="5"/>
  <c r="BK71" i="5"/>
  <c r="BK70" i="5"/>
  <c r="BK69" i="5"/>
  <c r="BK68" i="5"/>
  <c r="BK67" i="5"/>
  <c r="BK66" i="5"/>
  <c r="BK65" i="5"/>
  <c r="BK64" i="5"/>
  <c r="BK63" i="5"/>
  <c r="BK62" i="5"/>
  <c r="BK61" i="5"/>
  <c r="BK60" i="5"/>
  <c r="BK59" i="5"/>
  <c r="BK58" i="5"/>
  <c r="BK57" i="5"/>
  <c r="BK56" i="5"/>
  <c r="BK55" i="5"/>
  <c r="BK54" i="5"/>
  <c r="BK53" i="5"/>
  <c r="BK158" i="5" s="1"/>
  <c r="BK52" i="5"/>
  <c r="BK51" i="5"/>
  <c r="BK50" i="5"/>
  <c r="BK49" i="5"/>
  <c r="BK48" i="5"/>
  <c r="BK47" i="5"/>
  <c r="BK46" i="5"/>
  <c r="BK45" i="5"/>
  <c r="BK44" i="5"/>
  <c r="BK43" i="5"/>
  <c r="BK42" i="5"/>
  <c r="BK41" i="5"/>
  <c r="BK40" i="5"/>
  <c r="BK39" i="5"/>
  <c r="BK38" i="5"/>
  <c r="BK37" i="5"/>
  <c r="BK36" i="5"/>
  <c r="BK35" i="5"/>
  <c r="BK34" i="5"/>
  <c r="BK33" i="5"/>
  <c r="BK32" i="5"/>
  <c r="BK31" i="5"/>
  <c r="BK30" i="5"/>
  <c r="BK29" i="5"/>
  <c r="BK28" i="5"/>
  <c r="BK157" i="5" s="1"/>
  <c r="BK27" i="5"/>
  <c r="BK26" i="5"/>
  <c r="BK25" i="5"/>
  <c r="BK24" i="5"/>
  <c r="BK23" i="5"/>
  <c r="BK22" i="5"/>
  <c r="BK21" i="5"/>
  <c r="BK20" i="5"/>
  <c r="BK19" i="5"/>
  <c r="BK18" i="5"/>
  <c r="BK17" i="5"/>
  <c r="BK16" i="5"/>
  <c r="BK15" i="5"/>
  <c r="BK14" i="5"/>
  <c r="BK13" i="5"/>
  <c r="BK12" i="5"/>
  <c r="BK11" i="5"/>
  <c r="BK10" i="5"/>
  <c r="BK9" i="5"/>
  <c r="BK8" i="5"/>
  <c r="BK7" i="5"/>
  <c r="BK6" i="5"/>
  <c r="BK5" i="5"/>
  <c r="BK4" i="5"/>
  <c r="BK3" i="5"/>
  <c r="BK156" i="5" s="1"/>
  <c r="BO153" i="5"/>
  <c r="BO162" i="5" s="1"/>
  <c r="BO152" i="5"/>
  <c r="BO151" i="5"/>
  <c r="BO150" i="5"/>
  <c r="BO149" i="5"/>
  <c r="BO148" i="5"/>
  <c r="BO147" i="5"/>
  <c r="BO146" i="5"/>
  <c r="BO145" i="5"/>
  <c r="BO144" i="5"/>
  <c r="BO143" i="5"/>
  <c r="BO142" i="5"/>
  <c r="BO141" i="5"/>
  <c r="BO140" i="5"/>
  <c r="BO139" i="5"/>
  <c r="BO138" i="5"/>
  <c r="BO137" i="5"/>
  <c r="BO136" i="5"/>
  <c r="BO135" i="5"/>
  <c r="BO134" i="5"/>
  <c r="BO133" i="5"/>
  <c r="BO132" i="5"/>
  <c r="BO131" i="5"/>
  <c r="BO130" i="5"/>
  <c r="BO129" i="5"/>
  <c r="BO128" i="5"/>
  <c r="BO161" i="5" s="1"/>
  <c r="BO127" i="5"/>
  <c r="BO126" i="5"/>
  <c r="BO125" i="5"/>
  <c r="BO124" i="5"/>
  <c r="BO123" i="5"/>
  <c r="BO122" i="5"/>
  <c r="BO121" i="5"/>
  <c r="BO120" i="5"/>
  <c r="BO119" i="5"/>
  <c r="BO118" i="5"/>
  <c r="BO117" i="5"/>
  <c r="BO116" i="5"/>
  <c r="BO115" i="5"/>
  <c r="BO114" i="5"/>
  <c r="BO113" i="5"/>
  <c r="BO112" i="5"/>
  <c r="BO111" i="5"/>
  <c r="BO110" i="5"/>
  <c r="BO109" i="5"/>
  <c r="BO108" i="5"/>
  <c r="BO107" i="5"/>
  <c r="BO106" i="5"/>
  <c r="BO105" i="5"/>
  <c r="BO104" i="5"/>
  <c r="BO103" i="5"/>
  <c r="BO160" i="5" s="1"/>
  <c r="BO102" i="5"/>
  <c r="BO101" i="5"/>
  <c r="BO100" i="5"/>
  <c r="BO99" i="5"/>
  <c r="BO98" i="5"/>
  <c r="BO97" i="5"/>
  <c r="BO96" i="5"/>
  <c r="BO95" i="5"/>
  <c r="BO94" i="5"/>
  <c r="BO93" i="5"/>
  <c r="BO92" i="5"/>
  <c r="BO91" i="5"/>
  <c r="BO90" i="5"/>
  <c r="BO89" i="5"/>
  <c r="BO88" i="5"/>
  <c r="BO87" i="5"/>
  <c r="BO86" i="5"/>
  <c r="BO85" i="5"/>
  <c r="BO84" i="5"/>
  <c r="BO83" i="5"/>
  <c r="BO82" i="5"/>
  <c r="BO81" i="5"/>
  <c r="BO80" i="5"/>
  <c r="BO79" i="5"/>
  <c r="BO78" i="5"/>
  <c r="BO159" i="5" s="1"/>
  <c r="BO77" i="5"/>
  <c r="BO76" i="5"/>
  <c r="BO75" i="5"/>
  <c r="BO74" i="5"/>
  <c r="BO73" i="5"/>
  <c r="BO72" i="5"/>
  <c r="BO71" i="5"/>
  <c r="BO70" i="5"/>
  <c r="BO69" i="5"/>
  <c r="BO68" i="5"/>
  <c r="BO67" i="5"/>
  <c r="BO66" i="5"/>
  <c r="BO65" i="5"/>
  <c r="BO64" i="5"/>
  <c r="BO63" i="5"/>
  <c r="BO62" i="5"/>
  <c r="BO61" i="5"/>
  <c r="BO60" i="5"/>
  <c r="BO59" i="5"/>
  <c r="BO58" i="5"/>
  <c r="BO57" i="5"/>
  <c r="BO56" i="5"/>
  <c r="BO55" i="5"/>
  <c r="BO54" i="5"/>
  <c r="BO53" i="5"/>
  <c r="BO158" i="5" s="1"/>
  <c r="BO52" i="5"/>
  <c r="BO51" i="5"/>
  <c r="BO50" i="5"/>
  <c r="BO49" i="5"/>
  <c r="BO48" i="5"/>
  <c r="BO47" i="5"/>
  <c r="BO46" i="5"/>
  <c r="BO45" i="5"/>
  <c r="BO44" i="5"/>
  <c r="BO43" i="5"/>
  <c r="BO42" i="5"/>
  <c r="BO41" i="5"/>
  <c r="BO40" i="5"/>
  <c r="BO39" i="5"/>
  <c r="BO38" i="5"/>
  <c r="BO37" i="5"/>
  <c r="BO36" i="5"/>
  <c r="BO35" i="5"/>
  <c r="BO34" i="5"/>
  <c r="BO33" i="5"/>
  <c r="BO32" i="5"/>
  <c r="BO31" i="5"/>
  <c r="BO30" i="5"/>
  <c r="BO29" i="5"/>
  <c r="BO28" i="5"/>
  <c r="BO157" i="5" s="1"/>
  <c r="BO27" i="5"/>
  <c r="BO26" i="5"/>
  <c r="BO25" i="5"/>
  <c r="BO24" i="5"/>
  <c r="BO23" i="5"/>
  <c r="BO22" i="5"/>
  <c r="BO21" i="5"/>
  <c r="BO20" i="5"/>
  <c r="BO19" i="5"/>
  <c r="BO18" i="5"/>
  <c r="BO17" i="5"/>
  <c r="BO16" i="5"/>
  <c r="BO15" i="5"/>
  <c r="BO14" i="5"/>
  <c r="BO13" i="5"/>
  <c r="BO12" i="5"/>
  <c r="BO11" i="5"/>
  <c r="BO10" i="5"/>
  <c r="BO9" i="5"/>
  <c r="BO8" i="5"/>
  <c r="BO7" i="5"/>
  <c r="BO6" i="5"/>
  <c r="BO5" i="5"/>
  <c r="BO4" i="5"/>
  <c r="BO3" i="5"/>
  <c r="BO156" i="5" s="1"/>
  <c r="BS153" i="5"/>
  <c r="BS162" i="5" s="1"/>
  <c r="BS152" i="5"/>
  <c r="BS151" i="5"/>
  <c r="BS150" i="5"/>
  <c r="BS149" i="5"/>
  <c r="BS148" i="5"/>
  <c r="BS147" i="5"/>
  <c r="BS146" i="5"/>
  <c r="BS145" i="5"/>
  <c r="BS144" i="5"/>
  <c r="BS143" i="5"/>
  <c r="BS142" i="5"/>
  <c r="BS141" i="5"/>
  <c r="BS140" i="5"/>
  <c r="BS139" i="5"/>
  <c r="BS138" i="5"/>
  <c r="BS137" i="5"/>
  <c r="BS136" i="5"/>
  <c r="BS135" i="5"/>
  <c r="BS134" i="5"/>
  <c r="BS133" i="5"/>
  <c r="BS132" i="5"/>
  <c r="BS131" i="5"/>
  <c r="BS130" i="5"/>
  <c r="BS129" i="5"/>
  <c r="BS128" i="5"/>
  <c r="BS161" i="5" s="1"/>
  <c r="BS127" i="5"/>
  <c r="BS126" i="5"/>
  <c r="BS125" i="5"/>
  <c r="BS124" i="5"/>
  <c r="BS123" i="5"/>
  <c r="BS122" i="5"/>
  <c r="BS121" i="5"/>
  <c r="BS120" i="5"/>
  <c r="BS119" i="5"/>
  <c r="BS118" i="5"/>
  <c r="BS117" i="5"/>
  <c r="BS116" i="5"/>
  <c r="BS115" i="5"/>
  <c r="BS114" i="5"/>
  <c r="BS113" i="5"/>
  <c r="BS112" i="5"/>
  <c r="BS111" i="5"/>
  <c r="BS110" i="5"/>
  <c r="BS109" i="5"/>
  <c r="BS108" i="5"/>
  <c r="BS107" i="5"/>
  <c r="BS106" i="5"/>
  <c r="BS105" i="5"/>
  <c r="BS104" i="5"/>
  <c r="BS103" i="5"/>
  <c r="BS160" i="5" s="1"/>
  <c r="BS102" i="5"/>
  <c r="BS101" i="5"/>
  <c r="BS100" i="5"/>
  <c r="BS99" i="5"/>
  <c r="BS98" i="5"/>
  <c r="BS97" i="5"/>
  <c r="BS96" i="5"/>
  <c r="BS95" i="5"/>
  <c r="BS94" i="5"/>
  <c r="BS93" i="5"/>
  <c r="BS92" i="5"/>
  <c r="BS91" i="5"/>
  <c r="BS90" i="5"/>
  <c r="BS89" i="5"/>
  <c r="BS88" i="5"/>
  <c r="BS87" i="5"/>
  <c r="BS86" i="5"/>
  <c r="BS85" i="5"/>
  <c r="BS84" i="5"/>
  <c r="BS83" i="5"/>
  <c r="BS82" i="5"/>
  <c r="BS81" i="5"/>
  <c r="BS80" i="5"/>
  <c r="BS79" i="5"/>
  <c r="BS78" i="5"/>
  <c r="BS159" i="5" s="1"/>
  <c r="BS77" i="5"/>
  <c r="BS76" i="5"/>
  <c r="BS75" i="5"/>
  <c r="BS74" i="5"/>
  <c r="BS73" i="5"/>
  <c r="BS72" i="5"/>
  <c r="BS71" i="5"/>
  <c r="BS70" i="5"/>
  <c r="BS69" i="5"/>
  <c r="BS68" i="5"/>
  <c r="BS67" i="5"/>
  <c r="BS66" i="5"/>
  <c r="BS65" i="5"/>
  <c r="BS64" i="5"/>
  <c r="BS63" i="5"/>
  <c r="BS62" i="5"/>
  <c r="BS61" i="5"/>
  <c r="BS60" i="5"/>
  <c r="BS59" i="5"/>
  <c r="BS58" i="5"/>
  <c r="BS57" i="5"/>
  <c r="BS56" i="5"/>
  <c r="BS55" i="5"/>
  <c r="BS54" i="5"/>
  <c r="BS53" i="5"/>
  <c r="BS158" i="5" s="1"/>
  <c r="BS52" i="5"/>
  <c r="BS51" i="5"/>
  <c r="BS50" i="5"/>
  <c r="BS49" i="5"/>
  <c r="BS48" i="5"/>
  <c r="BS47" i="5"/>
  <c r="BS46" i="5"/>
  <c r="BS45" i="5"/>
  <c r="BS44" i="5"/>
  <c r="BS43" i="5"/>
  <c r="BS42" i="5"/>
  <c r="BS41" i="5"/>
  <c r="BS40" i="5"/>
  <c r="BS39" i="5"/>
  <c r="BS38" i="5"/>
  <c r="BS37" i="5"/>
  <c r="BS36" i="5"/>
  <c r="BS35" i="5"/>
  <c r="BS34" i="5"/>
  <c r="BS33" i="5"/>
  <c r="BS32" i="5"/>
  <c r="BS31" i="5"/>
  <c r="BS30" i="5"/>
  <c r="BS29" i="5"/>
  <c r="BS28" i="5"/>
  <c r="BS157" i="5" s="1"/>
  <c r="BS27" i="5"/>
  <c r="BS26" i="5"/>
  <c r="BS25" i="5"/>
  <c r="BS24" i="5"/>
  <c r="BS23" i="5"/>
  <c r="BS22" i="5"/>
  <c r="BS21" i="5"/>
  <c r="BS20" i="5"/>
  <c r="BS19" i="5"/>
  <c r="BS18" i="5"/>
  <c r="BS17" i="5"/>
  <c r="BS16" i="5"/>
  <c r="BS15" i="5"/>
  <c r="BS14" i="5"/>
  <c r="BS13" i="5"/>
  <c r="BS12" i="5"/>
  <c r="BS11" i="5"/>
  <c r="BS10" i="5"/>
  <c r="BS9" i="5"/>
  <c r="BS8" i="5"/>
  <c r="BS7" i="5"/>
  <c r="BS6" i="5"/>
  <c r="BS5" i="5"/>
  <c r="BS4" i="5"/>
  <c r="BS3" i="5"/>
  <c r="BS156" i="5" s="1"/>
  <c r="BW153" i="5"/>
  <c r="BW162" i="5" s="1"/>
  <c r="BW152" i="5"/>
  <c r="BW151" i="5"/>
  <c r="BW150" i="5"/>
  <c r="BW149" i="5"/>
  <c r="BW148" i="5"/>
  <c r="BW147" i="5"/>
  <c r="BW146" i="5"/>
  <c r="BW145" i="5"/>
  <c r="BW144" i="5"/>
  <c r="BW143" i="5"/>
  <c r="BW142" i="5"/>
  <c r="BW141" i="5"/>
  <c r="BW140" i="5"/>
  <c r="BW139" i="5"/>
  <c r="BW138" i="5"/>
  <c r="BW137" i="5"/>
  <c r="BW136" i="5"/>
  <c r="BW135" i="5"/>
  <c r="BW134" i="5"/>
  <c r="BW133" i="5"/>
  <c r="BW132" i="5"/>
  <c r="BW131" i="5"/>
  <c r="BW130" i="5"/>
  <c r="BW129" i="5"/>
  <c r="BW128" i="5"/>
  <c r="BW161" i="5" s="1"/>
  <c r="BW127" i="5"/>
  <c r="BW126" i="5"/>
  <c r="BW125" i="5"/>
  <c r="BW124" i="5"/>
  <c r="BW123" i="5"/>
  <c r="BW122" i="5"/>
  <c r="BW121" i="5"/>
  <c r="BW120" i="5"/>
  <c r="BW119" i="5"/>
  <c r="BW118" i="5"/>
  <c r="BW117" i="5"/>
  <c r="BW116" i="5"/>
  <c r="BW115" i="5"/>
  <c r="BW114" i="5"/>
  <c r="BW113" i="5"/>
  <c r="BW112" i="5"/>
  <c r="BW111" i="5"/>
  <c r="BW110" i="5"/>
  <c r="BW109" i="5"/>
  <c r="BW108" i="5"/>
  <c r="BW107" i="5"/>
  <c r="BW106" i="5"/>
  <c r="BW105" i="5"/>
  <c r="BW104" i="5"/>
  <c r="BW103" i="5"/>
  <c r="BW160" i="5" s="1"/>
  <c r="BW102" i="5"/>
  <c r="BW101" i="5"/>
  <c r="BW100" i="5"/>
  <c r="BW99" i="5"/>
  <c r="BW98" i="5"/>
  <c r="BW97" i="5"/>
  <c r="BW96" i="5"/>
  <c r="BW95" i="5"/>
  <c r="BW94" i="5"/>
  <c r="BW93" i="5"/>
  <c r="BW92" i="5"/>
  <c r="BW91" i="5"/>
  <c r="BW90" i="5"/>
  <c r="BW89" i="5"/>
  <c r="BW88" i="5"/>
  <c r="BW87" i="5"/>
  <c r="BW86" i="5"/>
  <c r="BW85" i="5"/>
  <c r="BW84" i="5"/>
  <c r="BW83" i="5"/>
  <c r="BW82" i="5"/>
  <c r="BW81" i="5"/>
  <c r="BW80" i="5"/>
  <c r="BW79" i="5"/>
  <c r="BW78" i="5"/>
  <c r="BW159" i="5" s="1"/>
  <c r="BW77" i="5"/>
  <c r="BW76" i="5"/>
  <c r="BW75" i="5"/>
  <c r="BW74" i="5"/>
  <c r="BW73" i="5"/>
  <c r="BW72" i="5"/>
  <c r="BW71" i="5"/>
  <c r="BW70" i="5"/>
  <c r="BW69" i="5"/>
  <c r="BW68" i="5"/>
  <c r="BW67" i="5"/>
  <c r="BW66" i="5"/>
  <c r="BW65" i="5"/>
  <c r="BW64" i="5"/>
  <c r="BW63" i="5"/>
  <c r="BW62" i="5"/>
  <c r="BW61" i="5"/>
  <c r="BW60" i="5"/>
  <c r="BW59" i="5"/>
  <c r="BW58" i="5"/>
  <c r="BW57" i="5"/>
  <c r="BW56" i="5"/>
  <c r="BW55" i="5"/>
  <c r="BW54" i="5"/>
  <c r="BW53" i="5"/>
  <c r="BW158" i="5" s="1"/>
  <c r="BW52" i="5"/>
  <c r="BW51" i="5"/>
  <c r="BW50" i="5"/>
  <c r="BW49" i="5"/>
  <c r="BW48" i="5"/>
  <c r="BW47" i="5"/>
  <c r="BW46" i="5"/>
  <c r="BW45" i="5"/>
  <c r="BW44" i="5"/>
  <c r="BW43" i="5"/>
  <c r="BW42" i="5"/>
  <c r="BW41" i="5"/>
  <c r="BW40" i="5"/>
  <c r="BW39" i="5"/>
  <c r="BW38" i="5"/>
  <c r="BW37" i="5"/>
  <c r="BW36" i="5"/>
  <c r="BW35" i="5"/>
  <c r="BW34" i="5"/>
  <c r="BW33" i="5"/>
  <c r="BW32" i="5"/>
  <c r="BW31" i="5"/>
  <c r="BW30" i="5"/>
  <c r="BW29" i="5"/>
  <c r="BW28" i="5"/>
  <c r="BW157" i="5" s="1"/>
  <c r="BW27" i="5"/>
  <c r="BW26" i="5"/>
  <c r="BW25" i="5"/>
  <c r="BW24" i="5"/>
  <c r="BW23" i="5"/>
  <c r="BW22" i="5"/>
  <c r="BW21" i="5"/>
  <c r="BW20" i="5"/>
  <c r="BW19" i="5"/>
  <c r="BW18" i="5"/>
  <c r="BW17" i="5"/>
  <c r="BW16" i="5"/>
  <c r="BW15" i="5"/>
  <c r="BW14" i="5"/>
  <c r="BW13" i="5"/>
  <c r="BW12" i="5"/>
  <c r="BW11" i="5"/>
  <c r="BW10" i="5"/>
  <c r="BW9" i="5"/>
  <c r="BW8" i="5"/>
  <c r="BW7" i="5"/>
  <c r="BW6" i="5"/>
  <c r="BW5" i="5"/>
  <c r="BW4" i="5"/>
  <c r="BW3" i="5"/>
  <c r="BW156" i="5" s="1"/>
  <c r="CA153" i="5"/>
  <c r="CA162" i="5" s="1"/>
  <c r="CA152" i="5"/>
  <c r="CA151" i="5"/>
  <c r="CA150" i="5"/>
  <c r="CA149" i="5"/>
  <c r="CA148" i="5"/>
  <c r="CA147" i="5"/>
  <c r="CA146" i="5"/>
  <c r="CA145" i="5"/>
  <c r="CA144" i="5"/>
  <c r="CA143" i="5"/>
  <c r="CA142" i="5"/>
  <c r="CA141" i="5"/>
  <c r="CA140" i="5"/>
  <c r="CA139" i="5"/>
  <c r="CA138" i="5"/>
  <c r="CA137" i="5"/>
  <c r="CA136" i="5"/>
  <c r="CA135" i="5"/>
  <c r="CA134" i="5"/>
  <c r="CA133" i="5"/>
  <c r="CA132" i="5"/>
  <c r="CA131" i="5"/>
  <c r="CA130" i="5"/>
  <c r="CA129" i="5"/>
  <c r="CA128" i="5"/>
  <c r="CA161" i="5" s="1"/>
  <c r="CA127" i="5"/>
  <c r="CA126" i="5"/>
  <c r="CA125" i="5"/>
  <c r="CA124" i="5"/>
  <c r="CA123" i="5"/>
  <c r="CA122" i="5"/>
  <c r="CA121" i="5"/>
  <c r="CA120" i="5"/>
  <c r="CA119" i="5"/>
  <c r="CA118" i="5"/>
  <c r="CA117" i="5"/>
  <c r="CA116" i="5"/>
  <c r="CA115" i="5"/>
  <c r="CA114" i="5"/>
  <c r="CA113" i="5"/>
  <c r="CA112" i="5"/>
  <c r="CA111" i="5"/>
  <c r="CA110" i="5"/>
  <c r="CA109" i="5"/>
  <c r="CA108" i="5"/>
  <c r="CA107" i="5"/>
  <c r="CA106" i="5"/>
  <c r="CA105" i="5"/>
  <c r="CA104" i="5"/>
  <c r="CA103" i="5"/>
  <c r="CA160" i="5" s="1"/>
  <c r="CA102" i="5"/>
  <c r="CA101" i="5"/>
  <c r="CA100" i="5"/>
  <c r="CA99" i="5"/>
  <c r="CA98" i="5"/>
  <c r="CA97" i="5"/>
  <c r="CA96" i="5"/>
  <c r="CA95" i="5"/>
  <c r="CA94" i="5"/>
  <c r="CA93" i="5"/>
  <c r="CA92" i="5"/>
  <c r="CA91" i="5"/>
  <c r="CA90" i="5"/>
  <c r="CA89" i="5"/>
  <c r="CA88" i="5"/>
  <c r="CA87" i="5"/>
  <c r="CA86" i="5"/>
  <c r="CA85" i="5"/>
  <c r="CA84" i="5"/>
  <c r="CA83" i="5"/>
  <c r="CA82" i="5"/>
  <c r="CA81" i="5"/>
  <c r="CA80" i="5"/>
  <c r="CA79" i="5"/>
  <c r="CA78" i="5"/>
  <c r="CA159" i="5" s="1"/>
  <c r="CA77" i="5"/>
  <c r="CA76" i="5"/>
  <c r="CA75" i="5"/>
  <c r="CA74" i="5"/>
  <c r="CA73" i="5"/>
  <c r="CA72" i="5"/>
  <c r="CA71" i="5"/>
  <c r="CA70" i="5"/>
  <c r="CA69" i="5"/>
  <c r="CA68" i="5"/>
  <c r="CA67" i="5"/>
  <c r="CA66" i="5"/>
  <c r="CA65" i="5"/>
  <c r="CA64" i="5"/>
  <c r="CA63" i="5"/>
  <c r="CA62" i="5"/>
  <c r="CA61" i="5"/>
  <c r="CA60" i="5"/>
  <c r="CA59" i="5"/>
  <c r="CA58" i="5"/>
  <c r="CA57" i="5"/>
  <c r="CA56" i="5"/>
  <c r="CA55" i="5"/>
  <c r="CA54" i="5"/>
  <c r="CA53" i="5"/>
  <c r="CA158" i="5" s="1"/>
  <c r="CA52" i="5"/>
  <c r="CA51" i="5"/>
  <c r="CA50" i="5"/>
  <c r="CA49" i="5"/>
  <c r="CA48" i="5"/>
  <c r="CA47" i="5"/>
  <c r="CA46" i="5"/>
  <c r="CA45" i="5"/>
  <c r="CA44" i="5"/>
  <c r="CA43" i="5"/>
  <c r="CA42" i="5"/>
  <c r="CA41" i="5"/>
  <c r="CA40" i="5"/>
  <c r="CA39" i="5"/>
  <c r="CA38" i="5"/>
  <c r="CA37" i="5"/>
  <c r="CA36" i="5"/>
  <c r="CA35" i="5"/>
  <c r="CA34" i="5"/>
  <c r="CA33" i="5"/>
  <c r="CA32" i="5"/>
  <c r="CA31" i="5"/>
  <c r="CA30" i="5"/>
  <c r="CA29" i="5"/>
  <c r="CA28" i="5"/>
  <c r="CA157" i="5" s="1"/>
  <c r="CA27" i="5"/>
  <c r="CA26" i="5"/>
  <c r="CA25" i="5"/>
  <c r="CA24" i="5"/>
  <c r="CA23" i="5"/>
  <c r="CA22" i="5"/>
  <c r="CA21" i="5"/>
  <c r="CA20" i="5"/>
  <c r="CA19" i="5"/>
  <c r="CA18" i="5"/>
  <c r="CA17" i="5"/>
  <c r="CA16" i="5"/>
  <c r="CA15" i="5"/>
  <c r="CA14" i="5"/>
  <c r="CA13" i="5"/>
  <c r="CA12" i="5"/>
  <c r="CA11" i="5"/>
  <c r="CA10" i="5"/>
  <c r="CA9" i="5"/>
  <c r="CA8" i="5"/>
  <c r="CA7" i="5"/>
  <c r="CA6" i="5"/>
  <c r="CA5" i="5"/>
  <c r="CA4" i="5"/>
  <c r="CA3" i="5"/>
  <c r="CA156" i="5" s="1"/>
  <c r="CE153" i="5"/>
  <c r="CE162" i="5" s="1"/>
  <c r="CE152" i="5"/>
  <c r="CE151" i="5"/>
  <c r="CE150" i="5"/>
  <c r="CE149" i="5"/>
  <c r="CE148" i="5"/>
  <c r="CE147" i="5"/>
  <c r="CE146" i="5"/>
  <c r="CE145" i="5"/>
  <c r="CE144" i="5"/>
  <c r="CE143" i="5"/>
  <c r="CE142" i="5"/>
  <c r="CE141" i="5"/>
  <c r="CE140" i="5"/>
  <c r="CE139" i="5"/>
  <c r="CE138" i="5"/>
  <c r="CE137" i="5"/>
  <c r="CE136" i="5"/>
  <c r="CE135" i="5"/>
  <c r="CE134" i="5"/>
  <c r="CE133" i="5"/>
  <c r="CE132" i="5"/>
  <c r="CE131" i="5"/>
  <c r="CE130" i="5"/>
  <c r="CE129" i="5"/>
  <c r="CE128" i="5"/>
  <c r="CE161" i="5" s="1"/>
  <c r="CE127" i="5"/>
  <c r="CE126" i="5"/>
  <c r="CE125" i="5"/>
  <c r="CE124" i="5"/>
  <c r="CE123" i="5"/>
  <c r="CE122" i="5"/>
  <c r="CE121" i="5"/>
  <c r="CE120" i="5"/>
  <c r="CE119" i="5"/>
  <c r="CE118" i="5"/>
  <c r="CE117" i="5"/>
  <c r="CE116" i="5"/>
  <c r="CE115" i="5"/>
  <c r="CE114" i="5"/>
  <c r="CE113" i="5"/>
  <c r="CE112" i="5"/>
  <c r="CE111" i="5"/>
  <c r="CE110" i="5"/>
  <c r="CE109" i="5"/>
  <c r="CE108" i="5"/>
  <c r="CE107" i="5"/>
  <c r="CE106" i="5"/>
  <c r="CE105" i="5"/>
  <c r="CE104" i="5"/>
  <c r="CE103" i="5"/>
  <c r="CE160" i="5" s="1"/>
  <c r="CE102" i="5"/>
  <c r="CE101" i="5"/>
  <c r="CE100" i="5"/>
  <c r="CE99" i="5"/>
  <c r="CE98" i="5"/>
  <c r="CE97" i="5"/>
  <c r="CE96" i="5"/>
  <c r="CE95" i="5"/>
  <c r="CE94" i="5"/>
  <c r="CE93" i="5"/>
  <c r="CE92" i="5"/>
  <c r="CE91" i="5"/>
  <c r="CE90" i="5"/>
  <c r="CE89" i="5"/>
  <c r="CE88" i="5"/>
  <c r="CE87" i="5"/>
  <c r="CE86" i="5"/>
  <c r="CE85" i="5"/>
  <c r="CE84" i="5"/>
  <c r="CE83" i="5"/>
  <c r="CE82" i="5"/>
  <c r="CE81" i="5"/>
  <c r="CE80" i="5"/>
  <c r="CE79" i="5"/>
  <c r="CE78" i="5"/>
  <c r="CE159" i="5" s="1"/>
  <c r="CE77" i="5"/>
  <c r="CE76" i="5"/>
  <c r="CE75" i="5"/>
  <c r="CE74" i="5"/>
  <c r="CE73" i="5"/>
  <c r="CE72" i="5"/>
  <c r="CE71" i="5"/>
  <c r="CE70" i="5"/>
  <c r="CE69" i="5"/>
  <c r="CE68" i="5"/>
  <c r="CE67" i="5"/>
  <c r="CE66" i="5"/>
  <c r="CE65" i="5"/>
  <c r="CE64" i="5"/>
  <c r="CE63" i="5"/>
  <c r="CE62" i="5"/>
  <c r="CE61" i="5"/>
  <c r="CE60" i="5"/>
  <c r="CE59" i="5"/>
  <c r="CE58" i="5"/>
  <c r="CE57" i="5"/>
  <c r="CE56" i="5"/>
  <c r="CE55" i="5"/>
  <c r="CE54" i="5"/>
  <c r="CE53" i="5"/>
  <c r="CE158" i="5" s="1"/>
  <c r="CE52" i="5"/>
  <c r="CE51" i="5"/>
  <c r="CE50" i="5"/>
  <c r="CE49" i="5"/>
  <c r="CE48" i="5"/>
  <c r="CE47" i="5"/>
  <c r="CE46" i="5"/>
  <c r="CE45" i="5"/>
  <c r="CE44" i="5"/>
  <c r="CE43" i="5"/>
  <c r="CE42" i="5"/>
  <c r="CE41" i="5"/>
  <c r="CE40" i="5"/>
  <c r="CE39" i="5"/>
  <c r="CE38" i="5"/>
  <c r="CE37" i="5"/>
  <c r="CE36" i="5"/>
  <c r="CE35" i="5"/>
  <c r="CE34" i="5"/>
  <c r="CE33" i="5"/>
  <c r="CE32" i="5"/>
  <c r="CE31" i="5"/>
  <c r="CE30" i="5"/>
  <c r="CE29" i="5"/>
  <c r="CE28" i="5"/>
  <c r="CE157" i="5" s="1"/>
  <c r="CE27" i="5"/>
  <c r="CE26" i="5"/>
  <c r="CE25" i="5"/>
  <c r="CE24" i="5"/>
  <c r="CE23" i="5"/>
  <c r="CE22" i="5"/>
  <c r="CE21" i="5"/>
  <c r="CE20" i="5"/>
  <c r="CE19" i="5"/>
  <c r="CE18" i="5"/>
  <c r="CE17" i="5"/>
  <c r="CE16" i="5"/>
  <c r="CE15" i="5"/>
  <c r="CE14" i="5"/>
  <c r="CE13" i="5"/>
  <c r="CE12" i="5"/>
  <c r="CE11" i="5"/>
  <c r="CE10" i="5"/>
  <c r="CE9" i="5"/>
  <c r="CE8" i="5"/>
  <c r="CE7" i="5"/>
  <c r="CE6" i="5"/>
  <c r="CE5" i="5"/>
  <c r="CE4" i="5"/>
  <c r="CE3" i="5"/>
  <c r="CE156" i="5" s="1"/>
  <c r="G82" i="10"/>
  <c r="E2" i="2"/>
  <c r="E6" i="2"/>
  <c r="E18" i="2"/>
  <c r="E22" i="2"/>
  <c r="I3" i="5"/>
  <c r="I156" i="5" s="1"/>
  <c r="Q3" i="5"/>
  <c r="Q156" i="5" s="1"/>
  <c r="Y3" i="5"/>
  <c r="Y156" i="5" s="1"/>
  <c r="AG3" i="5"/>
  <c r="AG156" i="5" s="1"/>
  <c r="AO3" i="5"/>
  <c r="AO156" i="5" s="1"/>
  <c r="AW3" i="5"/>
  <c r="AW156" i="5" s="1"/>
  <c r="BE3" i="5"/>
  <c r="BE156" i="5" s="1"/>
  <c r="BM3" i="5"/>
  <c r="BM156" i="5" s="1"/>
  <c r="BU3" i="5"/>
  <c r="BU156" i="5" s="1"/>
  <c r="CC3" i="5"/>
  <c r="CC156" i="5" s="1"/>
  <c r="I4" i="5"/>
  <c r="Q4" i="5"/>
  <c r="Y4" i="5"/>
  <c r="AG4" i="5"/>
  <c r="AO4" i="5"/>
  <c r="AW4" i="5"/>
  <c r="BE4" i="5"/>
  <c r="BM4" i="5"/>
  <c r="BU4" i="5"/>
  <c r="CC4" i="5"/>
  <c r="I5" i="5"/>
  <c r="Q5" i="5"/>
  <c r="Y5" i="5"/>
  <c r="AG5" i="5"/>
  <c r="AO5" i="5"/>
  <c r="AW5" i="5"/>
  <c r="BE5" i="5"/>
  <c r="BM5" i="5"/>
  <c r="BU5" i="5"/>
  <c r="CC5" i="5"/>
  <c r="I6" i="5"/>
  <c r="Q6" i="5"/>
  <c r="Y6" i="5"/>
  <c r="AG6" i="5"/>
  <c r="AO6" i="5"/>
  <c r="AW6" i="5"/>
  <c r="BE6" i="5"/>
  <c r="BM6" i="5"/>
  <c r="BU6" i="5"/>
  <c r="CC6" i="5"/>
  <c r="I7" i="5"/>
  <c r="Q7" i="5"/>
  <c r="Y7" i="5"/>
  <c r="AG7" i="5"/>
  <c r="AO7" i="5"/>
  <c r="AW7" i="5"/>
  <c r="BE7" i="5"/>
  <c r="BM7" i="5"/>
  <c r="BU7" i="5"/>
  <c r="CC7" i="5"/>
  <c r="I8" i="5"/>
  <c r="Q8" i="5"/>
  <c r="Y8" i="5"/>
  <c r="AG8" i="5"/>
  <c r="AO8" i="5"/>
  <c r="AW8" i="5"/>
  <c r="BE8" i="5"/>
  <c r="BM8" i="5"/>
  <c r="BU8" i="5"/>
  <c r="CC8" i="5"/>
  <c r="I9" i="5"/>
  <c r="Q9" i="5"/>
  <c r="Y9" i="5"/>
  <c r="AG9" i="5"/>
  <c r="AO9" i="5"/>
  <c r="AW9" i="5"/>
  <c r="BE9" i="5"/>
  <c r="BM9" i="5"/>
  <c r="BU9" i="5"/>
  <c r="CC9" i="5"/>
  <c r="I10" i="5"/>
  <c r="Q10" i="5"/>
  <c r="Y10" i="5"/>
  <c r="AG10" i="5"/>
  <c r="AO10" i="5"/>
  <c r="AW10" i="5"/>
  <c r="BE10" i="5"/>
  <c r="BM10" i="5"/>
  <c r="BU10" i="5"/>
  <c r="CC10" i="5"/>
  <c r="I11" i="5"/>
  <c r="Q11" i="5"/>
  <c r="Y11" i="5"/>
  <c r="AG11" i="5"/>
  <c r="AO11" i="5"/>
  <c r="AW11" i="5"/>
  <c r="BE11" i="5"/>
  <c r="BM11" i="5"/>
  <c r="BU11" i="5"/>
  <c r="CC11" i="5"/>
  <c r="I12" i="5"/>
  <c r="Q12" i="5"/>
  <c r="Y12" i="5"/>
  <c r="AG12" i="5"/>
  <c r="AO12" i="5"/>
  <c r="AW12" i="5"/>
  <c r="BE12" i="5"/>
  <c r="BM12" i="5"/>
  <c r="BU12" i="5"/>
  <c r="CC12" i="5"/>
  <c r="I13" i="5"/>
  <c r="Q13" i="5"/>
  <c r="Y13" i="5"/>
  <c r="AG13" i="5"/>
  <c r="AO13" i="5"/>
  <c r="AW13" i="5"/>
  <c r="BE13" i="5"/>
  <c r="BM13" i="5"/>
  <c r="BU13" i="5"/>
  <c r="CC13" i="5"/>
  <c r="I14" i="5"/>
  <c r="Q14" i="5"/>
  <c r="Y14" i="5"/>
  <c r="AG14" i="5"/>
  <c r="AO14" i="5"/>
  <c r="AW14" i="5"/>
  <c r="BE14" i="5"/>
  <c r="BM14" i="5"/>
  <c r="BU14" i="5"/>
  <c r="CC14" i="5"/>
  <c r="I15" i="5"/>
  <c r="Q15" i="5"/>
  <c r="Y15" i="5"/>
  <c r="AG15" i="5"/>
  <c r="AO15" i="5"/>
  <c r="AW15" i="5"/>
  <c r="BE15" i="5"/>
  <c r="BM15" i="5"/>
  <c r="BU15" i="5"/>
  <c r="CC15" i="5"/>
  <c r="I16" i="5"/>
  <c r="Q16" i="5"/>
  <c r="Y16" i="5"/>
  <c r="AG16" i="5"/>
  <c r="AO16" i="5"/>
  <c r="AW16" i="5"/>
  <c r="BE16" i="5"/>
  <c r="BM16" i="5"/>
  <c r="BU16" i="5"/>
  <c r="CC16" i="5"/>
  <c r="I17" i="5"/>
  <c r="Q17" i="5"/>
  <c r="Y17" i="5"/>
  <c r="AG17" i="5"/>
  <c r="AO17" i="5"/>
  <c r="AW17" i="5"/>
  <c r="BE17" i="5"/>
  <c r="BM17" i="5"/>
  <c r="BU17" i="5"/>
  <c r="CC17" i="5"/>
  <c r="I18" i="5"/>
  <c r="Q18" i="5"/>
  <c r="Y18" i="5"/>
  <c r="AG18" i="5"/>
  <c r="AO18" i="5"/>
  <c r="AW18" i="5"/>
  <c r="BE18" i="5"/>
  <c r="BM18" i="5"/>
  <c r="BU18" i="5"/>
  <c r="CC18" i="5"/>
  <c r="I19" i="5"/>
  <c r="Q19" i="5"/>
  <c r="Y19" i="5"/>
  <c r="AG19" i="5"/>
  <c r="AO19" i="5"/>
  <c r="AW19" i="5"/>
  <c r="BE19" i="5"/>
  <c r="BM19" i="5"/>
  <c r="BU19" i="5"/>
  <c r="CC19" i="5"/>
  <c r="I20" i="5"/>
  <c r="Q20" i="5"/>
  <c r="Y20" i="5"/>
  <c r="AG20" i="5"/>
  <c r="AO20" i="5"/>
  <c r="AW20" i="5"/>
  <c r="BE20" i="5"/>
  <c r="BM20" i="5"/>
  <c r="BU20" i="5"/>
  <c r="CC20" i="5"/>
  <c r="I21" i="5"/>
  <c r="Q21" i="5"/>
  <c r="Y21" i="5"/>
  <c r="AG21" i="5"/>
  <c r="AO21" i="5"/>
  <c r="AW21" i="5"/>
  <c r="BE21" i="5"/>
  <c r="BM21" i="5"/>
  <c r="BU21" i="5"/>
  <c r="CC21" i="5"/>
  <c r="I22" i="5"/>
  <c r="Q22" i="5"/>
  <c r="Y22" i="5"/>
  <c r="AG22" i="5"/>
  <c r="AO22" i="5"/>
  <c r="AW22" i="5"/>
  <c r="BE22" i="5"/>
  <c r="BM22" i="5"/>
  <c r="BU22" i="5"/>
  <c r="CC22" i="5"/>
  <c r="I23" i="5"/>
  <c r="Q23" i="5"/>
  <c r="Y23" i="5"/>
  <c r="AG23" i="5"/>
  <c r="AO23" i="5"/>
  <c r="AW23" i="5"/>
  <c r="BE23" i="5"/>
  <c r="BM23" i="5"/>
  <c r="BU23" i="5"/>
  <c r="CC23" i="5"/>
  <c r="I24" i="5"/>
  <c r="Q24" i="5"/>
  <c r="Y24" i="5"/>
  <c r="AG24" i="5"/>
  <c r="AO24" i="5"/>
  <c r="AW24" i="5"/>
  <c r="BE24" i="5"/>
  <c r="BM24" i="5"/>
  <c r="BU24" i="5"/>
  <c r="CC24" i="5"/>
  <c r="I25" i="5"/>
  <c r="Q25" i="5"/>
  <c r="Y25" i="5"/>
  <c r="AG25" i="5"/>
  <c r="AO25" i="5"/>
  <c r="AW25" i="5"/>
  <c r="BE25" i="5"/>
  <c r="BM25" i="5"/>
  <c r="BU25" i="5"/>
  <c r="CC25" i="5"/>
  <c r="I26" i="5"/>
  <c r="Q26" i="5"/>
  <c r="Y26" i="5"/>
  <c r="AG26" i="5"/>
  <c r="AO26" i="5"/>
  <c r="AW26" i="5"/>
  <c r="BE26" i="5"/>
  <c r="BM26" i="5"/>
  <c r="BU26" i="5"/>
  <c r="CC26" i="5"/>
  <c r="I27" i="5"/>
  <c r="Q27" i="5"/>
  <c r="Y27" i="5"/>
  <c r="AG27" i="5"/>
  <c r="AO27" i="5"/>
  <c r="AW27" i="5"/>
  <c r="BE27" i="5"/>
  <c r="BM27" i="5"/>
  <c r="BU27" i="5"/>
  <c r="CC27" i="5"/>
  <c r="I28" i="5"/>
  <c r="I157" i="5" s="1"/>
  <c r="Q28" i="5"/>
  <c r="Q157" i="5" s="1"/>
  <c r="Y28" i="5"/>
  <c r="Y157" i="5" s="1"/>
  <c r="AG28" i="5"/>
  <c r="AG157" i="5" s="1"/>
  <c r="AO28" i="5"/>
  <c r="AO157" i="5" s="1"/>
  <c r="AW28" i="5"/>
  <c r="AW157" i="5" s="1"/>
  <c r="BE28" i="5"/>
  <c r="BE157" i="5" s="1"/>
  <c r="BM28" i="5"/>
  <c r="BM157" i="5" s="1"/>
  <c r="BU28" i="5"/>
  <c r="BU157" i="5" s="1"/>
  <c r="CC28" i="5"/>
  <c r="CC157" i="5" s="1"/>
  <c r="I29" i="5"/>
  <c r="Q29" i="5"/>
  <c r="Y29" i="5"/>
  <c r="AG29" i="5"/>
  <c r="AO29" i="5"/>
  <c r="AW29" i="5"/>
  <c r="BE29" i="5"/>
  <c r="BM29" i="5"/>
  <c r="BU29" i="5"/>
  <c r="CC29" i="5"/>
  <c r="I30" i="5"/>
  <c r="Q30" i="5"/>
  <c r="Y30" i="5"/>
  <c r="AG30" i="5"/>
  <c r="AO30" i="5"/>
  <c r="AW30" i="5"/>
  <c r="BE30" i="5"/>
  <c r="BM30" i="5"/>
  <c r="BU30" i="5"/>
  <c r="CC30" i="5"/>
  <c r="I31" i="5"/>
  <c r="Q31" i="5"/>
  <c r="Y31" i="5"/>
  <c r="AG31" i="5"/>
  <c r="AO31" i="5"/>
  <c r="AW31" i="5"/>
  <c r="BE31" i="5"/>
  <c r="BM31" i="5"/>
  <c r="BU31" i="5"/>
  <c r="CC31" i="5"/>
  <c r="I32" i="5"/>
  <c r="Q32" i="5"/>
  <c r="Y32" i="5"/>
  <c r="AG32" i="5"/>
  <c r="AO32" i="5"/>
  <c r="AW32" i="5"/>
  <c r="BE32" i="5"/>
  <c r="BM32" i="5"/>
  <c r="BU32" i="5"/>
  <c r="CC32" i="5"/>
  <c r="I33" i="5"/>
  <c r="Q33" i="5"/>
  <c r="Y33" i="5"/>
  <c r="AG33" i="5"/>
  <c r="AO33" i="5"/>
  <c r="AW33" i="5"/>
  <c r="BE33" i="5"/>
  <c r="BM33" i="5"/>
  <c r="BU33" i="5"/>
  <c r="CC33" i="5"/>
  <c r="I34" i="5"/>
  <c r="Q34" i="5"/>
  <c r="Y34" i="5"/>
  <c r="AG34" i="5"/>
  <c r="AO34" i="5"/>
  <c r="AW34" i="5"/>
  <c r="BE34" i="5"/>
  <c r="BM34" i="5"/>
  <c r="BU34" i="5"/>
  <c r="CC34" i="5"/>
  <c r="I35" i="5"/>
  <c r="Q35" i="5"/>
  <c r="Y35" i="5"/>
  <c r="AG35" i="5"/>
  <c r="AO35" i="5"/>
  <c r="AW35" i="5"/>
  <c r="BE35" i="5"/>
  <c r="BM35" i="5"/>
  <c r="BU35" i="5"/>
  <c r="CC35" i="5"/>
  <c r="I36" i="5"/>
  <c r="Q36" i="5"/>
  <c r="Y36" i="5"/>
  <c r="AG36" i="5"/>
  <c r="AO36" i="5"/>
  <c r="AW36" i="5"/>
  <c r="BE36" i="5"/>
  <c r="BM36" i="5"/>
  <c r="BU36" i="5"/>
  <c r="CC36" i="5"/>
  <c r="I37" i="5"/>
  <c r="Q37" i="5"/>
  <c r="Y37" i="5"/>
  <c r="AG37" i="5"/>
  <c r="AO37" i="5"/>
  <c r="AW37" i="5"/>
  <c r="BE37" i="5"/>
  <c r="BM37" i="5"/>
  <c r="BU37" i="5"/>
  <c r="CC37" i="5"/>
  <c r="I38" i="5"/>
  <c r="Q38" i="5"/>
  <c r="Y38" i="5"/>
  <c r="AG38" i="5"/>
  <c r="AO38" i="5"/>
  <c r="AW38" i="5"/>
  <c r="BE38" i="5"/>
  <c r="BM38" i="5"/>
  <c r="BU38" i="5"/>
  <c r="CC38" i="5"/>
  <c r="I39" i="5"/>
  <c r="Q39" i="5"/>
  <c r="Y39" i="5"/>
  <c r="AG39" i="5"/>
  <c r="AO39" i="5"/>
  <c r="AW39" i="5"/>
  <c r="BE39" i="5"/>
  <c r="BM39" i="5"/>
  <c r="BU39" i="5"/>
  <c r="CC39" i="5"/>
  <c r="I40" i="5"/>
  <c r="Q40" i="5"/>
  <c r="Y40" i="5"/>
  <c r="AG40" i="5"/>
  <c r="AO40" i="5"/>
  <c r="AW40" i="5"/>
  <c r="BE40" i="5"/>
  <c r="BM40" i="5"/>
  <c r="BU40" i="5"/>
  <c r="CC40" i="5"/>
  <c r="I41" i="5"/>
  <c r="Q41" i="5"/>
  <c r="Y41" i="5"/>
  <c r="AG41" i="5"/>
  <c r="AO41" i="5"/>
  <c r="AW41" i="5"/>
  <c r="BE41" i="5"/>
  <c r="BM41" i="5"/>
  <c r="BU41" i="5"/>
  <c r="CC41" i="5"/>
  <c r="I42" i="5"/>
  <c r="Q42" i="5"/>
  <c r="Y42" i="5"/>
  <c r="AG42" i="5"/>
  <c r="AO42" i="5"/>
  <c r="AW42" i="5"/>
  <c r="BE42" i="5"/>
  <c r="BM42" i="5"/>
  <c r="BU42" i="5"/>
  <c r="CC42" i="5"/>
  <c r="I43" i="5"/>
  <c r="Q43" i="5"/>
  <c r="Y43" i="5"/>
  <c r="AG43" i="5"/>
  <c r="AO43" i="5"/>
  <c r="AW43" i="5"/>
  <c r="BE43" i="5"/>
  <c r="BM43" i="5"/>
  <c r="BU43" i="5"/>
  <c r="CC43" i="5"/>
  <c r="I44" i="5"/>
  <c r="Q44" i="5"/>
  <c r="Y44" i="5"/>
  <c r="AG44" i="5"/>
  <c r="AO44" i="5"/>
  <c r="AW44" i="5"/>
  <c r="BE44" i="5"/>
  <c r="BM44" i="5"/>
  <c r="BU44" i="5"/>
  <c r="CC44" i="5"/>
  <c r="I45" i="5"/>
  <c r="Q45" i="5"/>
  <c r="Y45" i="5"/>
  <c r="AG45" i="5"/>
  <c r="AO45" i="5"/>
  <c r="AW45" i="5"/>
  <c r="BE45" i="5"/>
  <c r="BM45" i="5"/>
  <c r="BU45" i="5"/>
  <c r="CC45" i="5"/>
  <c r="I46" i="5"/>
  <c r="Q46" i="5"/>
  <c r="Y46" i="5"/>
  <c r="AG46" i="5"/>
  <c r="AO46" i="5"/>
  <c r="AW46" i="5"/>
  <c r="BE46" i="5"/>
  <c r="BM46" i="5"/>
  <c r="BU46" i="5"/>
  <c r="CC46" i="5"/>
  <c r="I47" i="5"/>
  <c r="Q47" i="5"/>
  <c r="Y47" i="5"/>
  <c r="AG47" i="5"/>
  <c r="AO47" i="5"/>
  <c r="AW47" i="5"/>
  <c r="BE47" i="5"/>
  <c r="BM47" i="5"/>
  <c r="BU47" i="5"/>
  <c r="CC47" i="5"/>
  <c r="I48" i="5"/>
  <c r="Q48" i="5"/>
  <c r="Y48" i="5"/>
  <c r="AG48" i="5"/>
  <c r="AO48" i="5"/>
  <c r="AW48" i="5"/>
  <c r="BE48" i="5"/>
  <c r="BM48" i="5"/>
  <c r="BU48" i="5"/>
  <c r="CC48" i="5"/>
  <c r="I49" i="5"/>
  <c r="Q49" i="5"/>
  <c r="Y49" i="5"/>
  <c r="AG49" i="5"/>
  <c r="AO49" i="5"/>
  <c r="AW49" i="5"/>
  <c r="BE49" i="5"/>
  <c r="BM49" i="5"/>
  <c r="BU49" i="5"/>
  <c r="CC49" i="5"/>
  <c r="I50" i="5"/>
  <c r="Q50" i="5"/>
  <c r="Y50" i="5"/>
  <c r="AG50" i="5"/>
  <c r="AO50" i="5"/>
  <c r="AW50" i="5"/>
  <c r="BE50" i="5"/>
  <c r="BM50" i="5"/>
  <c r="BU50" i="5"/>
  <c r="CC50" i="5"/>
  <c r="I51" i="5"/>
  <c r="Q51" i="5"/>
  <c r="Y51" i="5"/>
  <c r="AG51" i="5"/>
  <c r="AO51" i="5"/>
  <c r="AW51" i="5"/>
  <c r="BE51" i="5"/>
  <c r="BM51" i="5"/>
  <c r="BU51" i="5"/>
  <c r="CC51" i="5"/>
  <c r="I52" i="5"/>
  <c r="Q52" i="5"/>
  <c r="Y52" i="5"/>
  <c r="AG52" i="5"/>
  <c r="AO52" i="5"/>
  <c r="AW52" i="5"/>
  <c r="BE52" i="5"/>
  <c r="BM52" i="5"/>
  <c r="BU52" i="5"/>
  <c r="CC52" i="5"/>
  <c r="I53" i="5"/>
  <c r="I158" i="5" s="1"/>
  <c r="Q53" i="5"/>
  <c r="Q158" i="5" s="1"/>
  <c r="Y53" i="5"/>
  <c r="Y158" i="5" s="1"/>
  <c r="AG53" i="5"/>
  <c r="AG158" i="5" s="1"/>
  <c r="AO53" i="5"/>
  <c r="AO158" i="5" s="1"/>
  <c r="AW53" i="5"/>
  <c r="AW158" i="5" s="1"/>
  <c r="BE53" i="5"/>
  <c r="BE158" i="5" s="1"/>
  <c r="BM53" i="5"/>
  <c r="BM158" i="5" s="1"/>
  <c r="BU53" i="5"/>
  <c r="BU158" i="5" s="1"/>
  <c r="CC53" i="5"/>
  <c r="CC158" i="5" s="1"/>
  <c r="I54" i="5"/>
  <c r="Q54" i="5"/>
  <c r="Y54" i="5"/>
  <c r="AG54" i="5"/>
  <c r="AO54" i="5"/>
  <c r="AW54" i="5"/>
  <c r="BE54" i="5"/>
  <c r="BM54" i="5"/>
  <c r="BU54" i="5"/>
  <c r="CC54" i="5"/>
  <c r="I55" i="5"/>
  <c r="Q55" i="5"/>
  <c r="Y55" i="5"/>
  <c r="AG55" i="5"/>
  <c r="AO55" i="5"/>
  <c r="AW55" i="5"/>
  <c r="BE55" i="5"/>
  <c r="BM55" i="5"/>
  <c r="BU55" i="5"/>
  <c r="CC55" i="5"/>
  <c r="I56" i="5"/>
  <c r="Q56" i="5"/>
  <c r="Y56" i="5"/>
  <c r="AG56" i="5"/>
  <c r="AO56" i="5"/>
  <c r="AW56" i="5"/>
  <c r="BE56" i="5"/>
  <c r="BM56" i="5"/>
  <c r="BU56" i="5"/>
  <c r="CC56" i="5"/>
  <c r="I57" i="5"/>
  <c r="Q57" i="5"/>
  <c r="Y57" i="5"/>
  <c r="AG57" i="5"/>
  <c r="AO57" i="5"/>
  <c r="AW57" i="5"/>
  <c r="BE57" i="5"/>
  <c r="BM57" i="5"/>
  <c r="BU57" i="5"/>
  <c r="CC57" i="5"/>
  <c r="I58" i="5"/>
  <c r="Q58" i="5"/>
  <c r="Y58" i="5"/>
  <c r="AG58" i="5"/>
  <c r="AO58" i="5"/>
  <c r="AW58" i="5"/>
  <c r="BE58" i="5"/>
  <c r="BM58" i="5"/>
  <c r="BU58" i="5"/>
  <c r="CC58" i="5"/>
  <c r="I59" i="5"/>
  <c r="Q59" i="5"/>
  <c r="Y59" i="5"/>
  <c r="AG59" i="5"/>
  <c r="AO59" i="5"/>
  <c r="AW59" i="5"/>
  <c r="BE59" i="5"/>
  <c r="BM59" i="5"/>
  <c r="BU59" i="5"/>
  <c r="CC59" i="5"/>
  <c r="I60" i="5"/>
  <c r="Q60" i="5"/>
  <c r="Y60" i="5"/>
  <c r="AG60" i="5"/>
  <c r="AO60" i="5"/>
  <c r="AW60" i="5"/>
  <c r="BE60" i="5"/>
  <c r="BM60" i="5"/>
  <c r="BU60" i="5"/>
  <c r="CC60" i="5"/>
  <c r="I61" i="5"/>
  <c r="Q61" i="5"/>
  <c r="Y61" i="5"/>
  <c r="AG61" i="5"/>
  <c r="AO61" i="5"/>
  <c r="AW61" i="5"/>
  <c r="BE61" i="5"/>
  <c r="BM61" i="5"/>
  <c r="BU61" i="5"/>
  <c r="CC61" i="5"/>
  <c r="I62" i="5"/>
  <c r="Q62" i="5"/>
  <c r="Y62" i="5"/>
  <c r="AG62" i="5"/>
  <c r="AO62" i="5"/>
  <c r="AW62" i="5"/>
  <c r="BE62" i="5"/>
  <c r="BM62" i="5"/>
  <c r="BU62" i="5"/>
  <c r="CC62" i="5"/>
  <c r="I63" i="5"/>
  <c r="Q63" i="5"/>
  <c r="Y63" i="5"/>
  <c r="AG63" i="5"/>
  <c r="AO63" i="5"/>
  <c r="AW63" i="5"/>
  <c r="BE63" i="5"/>
  <c r="BM63" i="5"/>
  <c r="BU63" i="5"/>
  <c r="CC63" i="5"/>
  <c r="I64" i="5"/>
  <c r="Q64" i="5"/>
  <c r="Y64" i="5"/>
  <c r="AG64" i="5"/>
  <c r="AO64" i="5"/>
  <c r="AW64" i="5"/>
  <c r="BE64" i="5"/>
  <c r="BM64" i="5"/>
  <c r="BU64" i="5"/>
  <c r="CC64" i="5"/>
  <c r="I65" i="5"/>
  <c r="Q65" i="5"/>
  <c r="Y65" i="5"/>
  <c r="AG65" i="5"/>
  <c r="AO65" i="5"/>
  <c r="AW65" i="5"/>
  <c r="BE65" i="5"/>
  <c r="BM65" i="5"/>
  <c r="BU65" i="5"/>
  <c r="CC65" i="5"/>
  <c r="I66" i="5"/>
  <c r="Q66" i="5"/>
  <c r="Y66" i="5"/>
  <c r="AG66" i="5"/>
  <c r="AO66" i="5"/>
  <c r="AW66" i="5"/>
  <c r="BE66" i="5"/>
  <c r="BM66" i="5"/>
  <c r="BU66" i="5"/>
  <c r="CC66" i="5"/>
  <c r="I67" i="5"/>
  <c r="Q67" i="5"/>
  <c r="Y67" i="5"/>
  <c r="AG67" i="5"/>
  <c r="AO67" i="5"/>
  <c r="AW67" i="5"/>
  <c r="BE67" i="5"/>
  <c r="BM67" i="5"/>
  <c r="BU67" i="5"/>
  <c r="CC67" i="5"/>
  <c r="I68" i="5"/>
  <c r="Q68" i="5"/>
  <c r="Y68" i="5"/>
  <c r="AG68" i="5"/>
  <c r="AO68" i="5"/>
  <c r="AW68" i="5"/>
  <c r="BE68" i="5"/>
  <c r="BM68" i="5"/>
  <c r="BU68" i="5"/>
  <c r="CC68" i="5"/>
  <c r="I69" i="5"/>
  <c r="Q69" i="5"/>
  <c r="Y69" i="5"/>
  <c r="AG69" i="5"/>
  <c r="AO69" i="5"/>
  <c r="AW69" i="5"/>
  <c r="BE69" i="5"/>
  <c r="BM69" i="5"/>
  <c r="BU69" i="5"/>
  <c r="CC69" i="5"/>
  <c r="I70" i="5"/>
  <c r="Q70" i="5"/>
  <c r="Y70" i="5"/>
  <c r="AG70" i="5"/>
  <c r="AO70" i="5"/>
  <c r="AW70" i="5"/>
  <c r="BE70" i="5"/>
  <c r="BM70" i="5"/>
  <c r="BU70" i="5"/>
  <c r="CC70" i="5"/>
  <c r="I71" i="5"/>
  <c r="Q71" i="5"/>
  <c r="Y71" i="5"/>
  <c r="AG71" i="5"/>
  <c r="AO71" i="5"/>
  <c r="AW71" i="5"/>
  <c r="BE71" i="5"/>
  <c r="BM71" i="5"/>
  <c r="BU71" i="5"/>
  <c r="CC71" i="5"/>
  <c r="I72" i="5"/>
  <c r="Q72" i="5"/>
  <c r="Y72" i="5"/>
  <c r="AG72" i="5"/>
  <c r="AO72" i="5"/>
  <c r="AW72" i="5"/>
  <c r="BE72" i="5"/>
  <c r="BM72" i="5"/>
  <c r="BU72" i="5"/>
  <c r="CC72" i="5"/>
  <c r="I73" i="5"/>
  <c r="Q73" i="5"/>
  <c r="Y73" i="5"/>
  <c r="AG73" i="5"/>
  <c r="AO73" i="5"/>
  <c r="AW73" i="5"/>
  <c r="BE73" i="5"/>
  <c r="BM73" i="5"/>
  <c r="BU73" i="5"/>
  <c r="CC73" i="5"/>
  <c r="I74" i="5"/>
  <c r="Q74" i="5"/>
  <c r="Y74" i="5"/>
  <c r="AG74" i="5"/>
  <c r="AO74" i="5"/>
  <c r="AW74" i="5"/>
  <c r="BE74" i="5"/>
  <c r="BM74" i="5"/>
  <c r="BU74" i="5"/>
  <c r="CC74" i="5"/>
  <c r="I75" i="5"/>
  <c r="Q75" i="5"/>
  <c r="Y75" i="5"/>
  <c r="AG75" i="5"/>
  <c r="AO75" i="5"/>
  <c r="AW75" i="5"/>
  <c r="BE75" i="5"/>
  <c r="BM75" i="5"/>
  <c r="BU75" i="5"/>
  <c r="CC75" i="5"/>
  <c r="I76" i="5"/>
  <c r="Q76" i="5"/>
  <c r="Y76" i="5"/>
  <c r="AG76" i="5"/>
  <c r="AO76" i="5"/>
  <c r="AW76" i="5"/>
  <c r="BE76" i="5"/>
  <c r="BM76" i="5"/>
  <c r="BU76" i="5"/>
  <c r="CC76" i="5"/>
  <c r="I77" i="5"/>
  <c r="Q77" i="5"/>
  <c r="Y77" i="5"/>
  <c r="AG77" i="5"/>
  <c r="AO77" i="5"/>
  <c r="AW77" i="5"/>
  <c r="BE77" i="5"/>
  <c r="BM77" i="5"/>
  <c r="BU77" i="5"/>
  <c r="CC77" i="5"/>
  <c r="I78" i="5"/>
  <c r="I159" i="5" s="1"/>
  <c r="Q78" i="5"/>
  <c r="Q159" i="5" s="1"/>
  <c r="Y78" i="5"/>
  <c r="Y159" i="5" s="1"/>
  <c r="AG78" i="5"/>
  <c r="AG159" i="5" s="1"/>
  <c r="AO78" i="5"/>
  <c r="AO159" i="5" s="1"/>
  <c r="AW78" i="5"/>
  <c r="AW159" i="5" s="1"/>
  <c r="BE78" i="5"/>
  <c r="BE159" i="5" s="1"/>
  <c r="BM78" i="5"/>
  <c r="BM159" i="5" s="1"/>
  <c r="BU78" i="5"/>
  <c r="BU159" i="5" s="1"/>
  <c r="CC78" i="5"/>
  <c r="CC159" i="5" s="1"/>
  <c r="I79" i="5"/>
  <c r="Q79" i="5"/>
  <c r="Y79" i="5"/>
  <c r="AG79" i="5"/>
  <c r="AO79" i="5"/>
  <c r="AW79" i="5"/>
  <c r="BE79" i="5"/>
  <c r="BM79" i="5"/>
  <c r="BU79" i="5"/>
  <c r="CC79" i="5"/>
  <c r="I80" i="5"/>
  <c r="Q80" i="5"/>
  <c r="Y80" i="5"/>
  <c r="AG80" i="5"/>
  <c r="AO80" i="5"/>
  <c r="AW80" i="5"/>
  <c r="BE80" i="5"/>
  <c r="BM80" i="5"/>
  <c r="BU80" i="5"/>
  <c r="CC80" i="5"/>
  <c r="I81" i="5"/>
  <c r="Q81" i="5"/>
  <c r="Y81" i="5"/>
  <c r="AG81" i="5"/>
  <c r="AO81" i="5"/>
  <c r="AW81" i="5"/>
  <c r="BE81" i="5"/>
  <c r="BM81" i="5"/>
  <c r="BU81" i="5"/>
  <c r="CC81" i="5"/>
  <c r="I82" i="5"/>
  <c r="Q82" i="5"/>
  <c r="Y82" i="5"/>
  <c r="AG82" i="5"/>
  <c r="AO82" i="5"/>
  <c r="AW82" i="5"/>
  <c r="BE82" i="5"/>
  <c r="BM82" i="5"/>
  <c r="BU82" i="5"/>
  <c r="CC82" i="5"/>
  <c r="I83" i="5"/>
  <c r="Q83" i="5"/>
  <c r="Y83" i="5"/>
  <c r="AG83" i="5"/>
  <c r="AO83" i="5"/>
  <c r="AW83" i="5"/>
  <c r="BE83" i="5"/>
  <c r="BM83" i="5"/>
  <c r="BU83" i="5"/>
  <c r="CC83" i="5"/>
  <c r="I84" i="5"/>
  <c r="Q84" i="5"/>
  <c r="Y84" i="5"/>
  <c r="AG84" i="5"/>
  <c r="AO84" i="5"/>
  <c r="AW84" i="5"/>
  <c r="BE84" i="5"/>
  <c r="BM84" i="5"/>
  <c r="BU84" i="5"/>
  <c r="CC84" i="5"/>
  <c r="I85" i="5"/>
  <c r="Q85" i="5"/>
  <c r="Y85" i="5"/>
  <c r="AG85" i="5"/>
  <c r="AO85" i="5"/>
  <c r="AW85" i="5"/>
  <c r="BE85" i="5"/>
  <c r="BM85" i="5"/>
  <c r="BU85" i="5"/>
  <c r="CC85" i="5"/>
  <c r="I86" i="5"/>
  <c r="Q86" i="5"/>
  <c r="Y86" i="5"/>
  <c r="AG86" i="5"/>
  <c r="AO86" i="5"/>
  <c r="AW86" i="5"/>
  <c r="BE86" i="5"/>
  <c r="BM86" i="5"/>
  <c r="BU86" i="5"/>
  <c r="CC86" i="5"/>
  <c r="I87" i="5"/>
  <c r="Q87" i="5"/>
  <c r="Y87" i="5"/>
  <c r="AG87" i="5"/>
  <c r="AO87" i="5"/>
  <c r="AW87" i="5"/>
  <c r="BE87" i="5"/>
  <c r="BM87" i="5"/>
  <c r="BU87" i="5"/>
  <c r="CC87" i="5"/>
  <c r="I88" i="5"/>
  <c r="Q88" i="5"/>
  <c r="Y88" i="5"/>
  <c r="AG88" i="5"/>
  <c r="AO88" i="5"/>
  <c r="AW88" i="5"/>
  <c r="BE88" i="5"/>
  <c r="BM88" i="5"/>
  <c r="BU88" i="5"/>
  <c r="CC88" i="5"/>
  <c r="I89" i="5"/>
  <c r="Q89" i="5"/>
  <c r="Y89" i="5"/>
  <c r="AG89" i="5"/>
  <c r="AO89" i="5"/>
  <c r="AW89" i="5"/>
  <c r="BE89" i="5"/>
  <c r="BM89" i="5"/>
  <c r="BU89" i="5"/>
  <c r="CC89" i="5"/>
  <c r="I90" i="5"/>
  <c r="Q90" i="5"/>
  <c r="Y90" i="5"/>
  <c r="AG90" i="5"/>
  <c r="AO90" i="5"/>
  <c r="AW90" i="5"/>
  <c r="BE90" i="5"/>
  <c r="BM90" i="5"/>
  <c r="BU90" i="5"/>
  <c r="CC90" i="5"/>
  <c r="I91" i="5"/>
  <c r="Q91" i="5"/>
  <c r="Y91" i="5"/>
  <c r="AG91" i="5"/>
  <c r="AO91" i="5"/>
  <c r="AW91" i="5"/>
  <c r="BE91" i="5"/>
  <c r="BM91" i="5"/>
  <c r="BU91" i="5"/>
  <c r="CC91" i="5"/>
  <c r="I92" i="5"/>
  <c r="Q92" i="5"/>
  <c r="Y92" i="5"/>
  <c r="AG92" i="5"/>
  <c r="AO92" i="5"/>
  <c r="AW92" i="5"/>
  <c r="BE92" i="5"/>
  <c r="BM92" i="5"/>
  <c r="BU92" i="5"/>
  <c r="CC92" i="5"/>
  <c r="I93" i="5"/>
  <c r="Q93" i="5"/>
  <c r="Y93" i="5"/>
  <c r="AG93" i="5"/>
  <c r="AO93" i="5"/>
  <c r="AW93" i="5"/>
  <c r="BE93" i="5"/>
  <c r="BM93" i="5"/>
  <c r="BU93" i="5"/>
  <c r="CC93" i="5"/>
  <c r="I94" i="5"/>
  <c r="Q94" i="5"/>
  <c r="Y94" i="5"/>
  <c r="AG94" i="5"/>
  <c r="AO94" i="5"/>
  <c r="AW94" i="5"/>
  <c r="BE94" i="5"/>
  <c r="BM94" i="5"/>
  <c r="BU94" i="5"/>
  <c r="CC94" i="5"/>
  <c r="I95" i="5"/>
  <c r="Q95" i="5"/>
  <c r="Y95" i="5"/>
  <c r="AG95" i="5"/>
  <c r="AO95" i="5"/>
  <c r="AW95" i="5"/>
  <c r="BE95" i="5"/>
  <c r="BM95" i="5"/>
  <c r="BU95" i="5"/>
  <c r="CC95" i="5"/>
  <c r="I96" i="5"/>
  <c r="Q96" i="5"/>
  <c r="Y96" i="5"/>
  <c r="AG96" i="5"/>
  <c r="AO96" i="5"/>
  <c r="AW96" i="5"/>
  <c r="BE96" i="5"/>
  <c r="BM96" i="5"/>
  <c r="BU96" i="5"/>
  <c r="CC96" i="5"/>
  <c r="I97" i="5"/>
  <c r="Q97" i="5"/>
  <c r="Y97" i="5"/>
  <c r="AG97" i="5"/>
  <c r="AO97" i="5"/>
  <c r="AW97" i="5"/>
  <c r="BE97" i="5"/>
  <c r="BM97" i="5"/>
  <c r="BU97" i="5"/>
  <c r="CC97" i="5"/>
  <c r="I98" i="5"/>
  <c r="Q98" i="5"/>
  <c r="Y98" i="5"/>
  <c r="AG98" i="5"/>
  <c r="AO98" i="5"/>
  <c r="AW98" i="5"/>
  <c r="BE98" i="5"/>
  <c r="BM98" i="5"/>
  <c r="BU98" i="5"/>
  <c r="CC98" i="5"/>
  <c r="I99" i="5"/>
  <c r="Q99" i="5"/>
  <c r="Y99" i="5"/>
  <c r="AG99" i="5"/>
  <c r="AO99" i="5"/>
  <c r="AW99" i="5"/>
  <c r="BE99" i="5"/>
  <c r="BM99" i="5"/>
  <c r="BU99" i="5"/>
  <c r="CC99" i="5"/>
  <c r="I100" i="5"/>
  <c r="Q100" i="5"/>
  <c r="Y100" i="5"/>
  <c r="AG100" i="5"/>
  <c r="AO100" i="5"/>
  <c r="AW100" i="5"/>
  <c r="BE100" i="5"/>
  <c r="BM100" i="5"/>
  <c r="BU100" i="5"/>
  <c r="CC100" i="5"/>
  <c r="I101" i="5"/>
  <c r="Q101" i="5"/>
  <c r="Y101" i="5"/>
  <c r="AG101" i="5"/>
  <c r="AO101" i="5"/>
  <c r="AW101" i="5"/>
  <c r="BE101" i="5"/>
  <c r="BM101" i="5"/>
  <c r="BU101" i="5"/>
  <c r="CC101" i="5"/>
  <c r="I102" i="5"/>
  <c r="Q102" i="5"/>
  <c r="Y102" i="5"/>
  <c r="AG102" i="5"/>
  <c r="AO102" i="5"/>
  <c r="AW102" i="5"/>
  <c r="BE102" i="5"/>
  <c r="BM102" i="5"/>
  <c r="BU102" i="5"/>
  <c r="CC102" i="5"/>
  <c r="I103" i="5"/>
  <c r="I160" i="5" s="1"/>
  <c r="Q103" i="5"/>
  <c r="Q160" i="5" s="1"/>
  <c r="Y103" i="5"/>
  <c r="Y160" i="5" s="1"/>
  <c r="AG103" i="5"/>
  <c r="AG160" i="5" s="1"/>
  <c r="AO103" i="5"/>
  <c r="AO160" i="5" s="1"/>
  <c r="AW103" i="5"/>
  <c r="AW160" i="5" s="1"/>
  <c r="BE103" i="5"/>
  <c r="BE160" i="5" s="1"/>
  <c r="BM103" i="5"/>
  <c r="BM160" i="5" s="1"/>
  <c r="BU103" i="5"/>
  <c r="BU160" i="5" s="1"/>
  <c r="CC103" i="5"/>
  <c r="CC160" i="5" s="1"/>
  <c r="I104" i="5"/>
  <c r="Q104" i="5"/>
  <c r="Y104" i="5"/>
  <c r="AG104" i="5"/>
  <c r="AO104" i="5"/>
  <c r="AW104" i="5"/>
  <c r="BE104" i="5"/>
  <c r="BM104" i="5"/>
  <c r="BU104" i="5"/>
  <c r="CC104" i="5"/>
  <c r="I105" i="5"/>
  <c r="Q105" i="5"/>
  <c r="Y105" i="5"/>
  <c r="AG105" i="5"/>
  <c r="AO105" i="5"/>
  <c r="AW105" i="5"/>
  <c r="BE105" i="5"/>
  <c r="BM105" i="5"/>
  <c r="BU105" i="5"/>
  <c r="CC105" i="5"/>
  <c r="I106" i="5"/>
  <c r="Q106" i="5"/>
  <c r="Y106" i="5"/>
  <c r="AG106" i="5"/>
  <c r="AO106" i="5"/>
  <c r="AW106" i="5"/>
  <c r="BE106" i="5"/>
  <c r="BM106" i="5"/>
  <c r="BU106" i="5"/>
  <c r="CC106" i="5"/>
  <c r="I107" i="5"/>
  <c r="Q107" i="5"/>
  <c r="Y107" i="5"/>
  <c r="AG107" i="5"/>
  <c r="AO107" i="5"/>
  <c r="AW107" i="5"/>
  <c r="BE107" i="5"/>
  <c r="BM107" i="5"/>
  <c r="BU107" i="5"/>
  <c r="CC107" i="5"/>
  <c r="I108" i="5"/>
  <c r="Q108" i="5"/>
  <c r="Y108" i="5"/>
  <c r="AG108" i="5"/>
  <c r="AO108" i="5"/>
  <c r="AW108" i="5"/>
  <c r="BE108" i="5"/>
  <c r="BM108" i="5"/>
  <c r="BU108" i="5"/>
  <c r="CC108" i="5"/>
  <c r="I109" i="5"/>
  <c r="Q109" i="5"/>
  <c r="Y109" i="5"/>
  <c r="AG109" i="5"/>
  <c r="AO109" i="5"/>
  <c r="AW109" i="5"/>
  <c r="BE109" i="5"/>
  <c r="BM109" i="5"/>
  <c r="BU109" i="5"/>
  <c r="CC109" i="5"/>
  <c r="I110" i="5"/>
  <c r="Q110" i="5"/>
  <c r="Y110" i="5"/>
  <c r="AG110" i="5"/>
  <c r="AO110" i="5"/>
  <c r="AW110" i="5"/>
  <c r="BE110" i="5"/>
  <c r="BM110" i="5"/>
  <c r="BU110" i="5"/>
  <c r="CC110" i="5"/>
  <c r="I111" i="5"/>
  <c r="Q111" i="5"/>
  <c r="Y111" i="5"/>
  <c r="AG111" i="5"/>
  <c r="AO111" i="5"/>
  <c r="AW111" i="5"/>
  <c r="BE111" i="5"/>
  <c r="BM111" i="5"/>
  <c r="BU111" i="5"/>
  <c r="CC111" i="5"/>
  <c r="I112" i="5"/>
  <c r="Q112" i="5"/>
  <c r="Y112" i="5"/>
  <c r="AG112" i="5"/>
  <c r="AO112" i="5"/>
  <c r="AW112" i="5"/>
  <c r="BE112" i="5"/>
  <c r="BM112" i="5"/>
  <c r="BU112" i="5"/>
  <c r="CC112" i="5"/>
  <c r="I113" i="5"/>
  <c r="Q113" i="5"/>
  <c r="Y113" i="5"/>
  <c r="AG113" i="5"/>
  <c r="AO113" i="5"/>
  <c r="AW113" i="5"/>
  <c r="BE113" i="5"/>
  <c r="BM113" i="5"/>
  <c r="BU113" i="5"/>
  <c r="CC113" i="5"/>
  <c r="I114" i="5"/>
  <c r="Q114" i="5"/>
  <c r="Y114" i="5"/>
  <c r="AG114" i="5"/>
  <c r="AO114" i="5"/>
  <c r="AW114" i="5"/>
  <c r="BE114" i="5"/>
  <c r="BM114" i="5"/>
  <c r="BU114" i="5"/>
  <c r="CC114" i="5"/>
  <c r="I115" i="5"/>
  <c r="Q115" i="5"/>
  <c r="Y115" i="5"/>
  <c r="AG115" i="5"/>
  <c r="AO115" i="5"/>
  <c r="AW115" i="5"/>
  <c r="BE115" i="5"/>
  <c r="BM115" i="5"/>
  <c r="BU115" i="5"/>
  <c r="CC115" i="5"/>
  <c r="I116" i="5"/>
  <c r="Q116" i="5"/>
  <c r="Y116" i="5"/>
  <c r="AG116" i="5"/>
  <c r="AO116" i="5"/>
  <c r="AW116" i="5"/>
  <c r="BE116" i="5"/>
  <c r="BM116" i="5"/>
  <c r="BU116" i="5"/>
  <c r="CC116" i="5"/>
  <c r="I117" i="5"/>
  <c r="Q117" i="5"/>
  <c r="Y117" i="5"/>
  <c r="AG117" i="5"/>
  <c r="AO117" i="5"/>
  <c r="AW117" i="5"/>
  <c r="BE117" i="5"/>
  <c r="BM117" i="5"/>
  <c r="BU117" i="5"/>
  <c r="CC117" i="5"/>
  <c r="I118" i="5"/>
  <c r="Q118" i="5"/>
  <c r="Y118" i="5"/>
  <c r="AG118" i="5"/>
  <c r="AO118" i="5"/>
  <c r="AW118" i="5"/>
  <c r="BE118" i="5"/>
  <c r="BM118" i="5"/>
  <c r="BU118" i="5"/>
  <c r="CC118" i="5"/>
  <c r="I119" i="5"/>
  <c r="Q119" i="5"/>
  <c r="Y119" i="5"/>
  <c r="AG119" i="5"/>
  <c r="AO119" i="5"/>
  <c r="AW119" i="5"/>
  <c r="BE119" i="5"/>
  <c r="BM119" i="5"/>
  <c r="BU119" i="5"/>
  <c r="CC119" i="5"/>
  <c r="I120" i="5"/>
  <c r="Q120" i="5"/>
  <c r="Y120" i="5"/>
  <c r="AG120" i="5"/>
  <c r="AO120" i="5"/>
  <c r="AW120" i="5"/>
  <c r="BE120" i="5"/>
  <c r="BM120" i="5"/>
  <c r="BU120" i="5"/>
  <c r="CC120" i="5"/>
  <c r="I121" i="5"/>
  <c r="Q121" i="5"/>
  <c r="Y121" i="5"/>
  <c r="AG121" i="5"/>
  <c r="AO121" i="5"/>
  <c r="AW121" i="5"/>
  <c r="BE121" i="5"/>
  <c r="BM121" i="5"/>
  <c r="BU121" i="5"/>
  <c r="CC121" i="5"/>
  <c r="I122" i="5"/>
  <c r="Q122" i="5"/>
  <c r="Y122" i="5"/>
  <c r="AG122" i="5"/>
  <c r="AO122" i="5"/>
  <c r="AW122" i="5"/>
  <c r="BE122" i="5"/>
  <c r="BM122" i="5"/>
  <c r="BU122" i="5"/>
  <c r="CC122" i="5"/>
  <c r="I123" i="5"/>
  <c r="Q123" i="5"/>
  <c r="Y123" i="5"/>
  <c r="AG123" i="5"/>
  <c r="AO123" i="5"/>
  <c r="AW123" i="5"/>
  <c r="BE123" i="5"/>
  <c r="BM123" i="5"/>
  <c r="BU123" i="5"/>
  <c r="CC123" i="5"/>
  <c r="I124" i="5"/>
  <c r="Q124" i="5"/>
  <c r="Y124" i="5"/>
  <c r="AG124" i="5"/>
  <c r="AO124" i="5"/>
  <c r="AW124" i="5"/>
  <c r="BE124" i="5"/>
  <c r="BM124" i="5"/>
  <c r="BU124" i="5"/>
  <c r="CC124" i="5"/>
  <c r="I125" i="5"/>
  <c r="Q125" i="5"/>
  <c r="Y125" i="5"/>
  <c r="AG125" i="5"/>
  <c r="AO125" i="5"/>
  <c r="AW125" i="5"/>
  <c r="BE125" i="5"/>
  <c r="BM125" i="5"/>
  <c r="BU125" i="5"/>
  <c r="CC125" i="5"/>
  <c r="I126" i="5"/>
  <c r="Q126" i="5"/>
  <c r="Y126" i="5"/>
  <c r="AG126" i="5"/>
  <c r="AO126" i="5"/>
  <c r="AW126" i="5"/>
  <c r="BE126" i="5"/>
  <c r="BM126" i="5"/>
  <c r="BU126" i="5"/>
  <c r="CC126" i="5"/>
  <c r="I127" i="5"/>
  <c r="Q127" i="5"/>
  <c r="Y127" i="5"/>
  <c r="AG127" i="5"/>
  <c r="AO127" i="5"/>
  <c r="AW127" i="5"/>
  <c r="BE127" i="5"/>
  <c r="BM127" i="5"/>
  <c r="BU127" i="5"/>
  <c r="CC127" i="5"/>
  <c r="I128" i="5"/>
  <c r="I161" i="5" s="1"/>
  <c r="Q128" i="5"/>
  <c r="Q161" i="5" s="1"/>
  <c r="Y128" i="5"/>
  <c r="Y161" i="5" s="1"/>
  <c r="AG128" i="5"/>
  <c r="AG161" i="5" s="1"/>
  <c r="AO128" i="5"/>
  <c r="AO161" i="5" s="1"/>
  <c r="AW128" i="5"/>
  <c r="AW161" i="5" s="1"/>
  <c r="BE128" i="5"/>
  <c r="BE161" i="5" s="1"/>
  <c r="BM128" i="5"/>
  <c r="BM161" i="5" s="1"/>
  <c r="BU128" i="5"/>
  <c r="BU161" i="5" s="1"/>
  <c r="CC128" i="5"/>
  <c r="CC161" i="5" s="1"/>
  <c r="I129" i="5"/>
  <c r="Q129" i="5"/>
  <c r="Y129" i="5"/>
  <c r="AG129" i="5"/>
  <c r="AO129" i="5"/>
  <c r="AW129" i="5"/>
  <c r="BE129" i="5"/>
  <c r="BM129" i="5"/>
  <c r="BU129" i="5"/>
  <c r="CC129" i="5"/>
  <c r="I130" i="5"/>
  <c r="Q130" i="5"/>
  <c r="Y130" i="5"/>
  <c r="AG130" i="5"/>
  <c r="AO130" i="5"/>
  <c r="AW130" i="5"/>
  <c r="BE130" i="5"/>
  <c r="BM130" i="5"/>
  <c r="BU130" i="5"/>
  <c r="CC130" i="5"/>
  <c r="I131" i="5"/>
  <c r="Q131" i="5"/>
  <c r="Y131" i="5"/>
  <c r="AG131" i="5"/>
  <c r="AO131" i="5"/>
  <c r="AW131" i="5"/>
  <c r="BE131" i="5"/>
  <c r="BM131" i="5"/>
  <c r="BU131" i="5"/>
  <c r="CC131" i="5"/>
  <c r="I132" i="5"/>
  <c r="Q132" i="5"/>
  <c r="Y132" i="5"/>
  <c r="AG132" i="5"/>
  <c r="AO132" i="5"/>
  <c r="AW132" i="5"/>
  <c r="BE132" i="5"/>
  <c r="BM132" i="5"/>
  <c r="BU132" i="5"/>
  <c r="CC132" i="5"/>
  <c r="I133" i="5"/>
  <c r="Q133" i="5"/>
  <c r="Y133" i="5"/>
  <c r="AG133" i="5"/>
  <c r="AO133" i="5"/>
  <c r="AW133" i="5"/>
  <c r="BE133" i="5"/>
  <c r="BM133" i="5"/>
  <c r="BU133" i="5"/>
  <c r="CC133" i="5"/>
  <c r="I134" i="5"/>
  <c r="Q134" i="5"/>
  <c r="Y134" i="5"/>
  <c r="AG134" i="5"/>
  <c r="AO134" i="5"/>
  <c r="AW134" i="5"/>
  <c r="BE134" i="5"/>
  <c r="BM134" i="5"/>
  <c r="BU134" i="5"/>
  <c r="CC134" i="5"/>
  <c r="I135" i="5"/>
  <c r="Q135" i="5"/>
  <c r="Y135" i="5"/>
  <c r="AG135" i="5"/>
  <c r="AO135" i="5"/>
  <c r="AW135" i="5"/>
  <c r="BE135" i="5"/>
  <c r="BM135" i="5"/>
  <c r="BU135" i="5"/>
  <c r="CC135" i="5"/>
  <c r="I136" i="5"/>
  <c r="Q136" i="5"/>
  <c r="Y136" i="5"/>
  <c r="AG136" i="5"/>
  <c r="AO136" i="5"/>
  <c r="AW136" i="5"/>
  <c r="BE136" i="5"/>
  <c r="BM136" i="5"/>
  <c r="BU136" i="5"/>
  <c r="CC136" i="5"/>
  <c r="I137" i="5"/>
  <c r="Q137" i="5"/>
  <c r="Y137" i="5"/>
  <c r="AG137" i="5"/>
  <c r="AO137" i="5"/>
  <c r="AW137" i="5"/>
  <c r="BE137" i="5"/>
  <c r="BM137" i="5"/>
  <c r="BU137" i="5"/>
  <c r="CC137" i="5"/>
  <c r="I138" i="5"/>
  <c r="Q138" i="5"/>
  <c r="Y138" i="5"/>
  <c r="AG138" i="5"/>
  <c r="AO138" i="5"/>
  <c r="AW138" i="5"/>
  <c r="BE138" i="5"/>
  <c r="BM138" i="5"/>
  <c r="BU138" i="5"/>
  <c r="CC138" i="5"/>
  <c r="I139" i="5"/>
  <c r="Q139" i="5"/>
  <c r="Y139" i="5"/>
  <c r="AG139" i="5"/>
  <c r="AO139" i="5"/>
  <c r="AW139" i="5"/>
  <c r="BE139" i="5"/>
  <c r="BM139" i="5"/>
  <c r="BU139" i="5"/>
  <c r="CC139" i="5"/>
  <c r="I140" i="5"/>
  <c r="Q140" i="5"/>
  <c r="Y140" i="5"/>
  <c r="AG140" i="5"/>
  <c r="AO140" i="5"/>
  <c r="AW140" i="5"/>
  <c r="BE140" i="5"/>
  <c r="BM140" i="5"/>
  <c r="BU140" i="5"/>
  <c r="CC140" i="5"/>
  <c r="I141" i="5"/>
  <c r="Q141" i="5"/>
  <c r="Y141" i="5"/>
  <c r="AG141" i="5"/>
  <c r="AO141" i="5"/>
  <c r="AW141" i="5"/>
  <c r="BE141" i="5"/>
  <c r="BM141" i="5"/>
  <c r="BU141" i="5"/>
  <c r="CC141" i="5"/>
  <c r="I142" i="5"/>
  <c r="Q142" i="5"/>
  <c r="Y142" i="5"/>
  <c r="AG142" i="5"/>
  <c r="AO142" i="5"/>
  <c r="AW142" i="5"/>
  <c r="BE142" i="5"/>
  <c r="BM142" i="5"/>
  <c r="BU142" i="5"/>
  <c r="CC142" i="5"/>
  <c r="I143" i="5"/>
  <c r="Q143" i="5"/>
  <c r="Y143" i="5"/>
  <c r="AG143" i="5"/>
  <c r="AO143" i="5"/>
  <c r="AW143" i="5"/>
  <c r="BE143" i="5"/>
  <c r="BM143" i="5"/>
  <c r="BU143" i="5"/>
  <c r="CC143" i="5"/>
  <c r="I144" i="5"/>
  <c r="Q144" i="5"/>
  <c r="Y144" i="5"/>
  <c r="AG144" i="5"/>
  <c r="AO144" i="5"/>
  <c r="AW144" i="5"/>
  <c r="BE144" i="5"/>
  <c r="BM144" i="5"/>
  <c r="BU144" i="5"/>
  <c r="CC144" i="5"/>
  <c r="I145" i="5"/>
  <c r="Q145" i="5"/>
  <c r="Y145" i="5"/>
  <c r="AG145" i="5"/>
  <c r="AO145" i="5"/>
  <c r="AW145" i="5"/>
  <c r="BE145" i="5"/>
  <c r="BM145" i="5"/>
  <c r="BU145" i="5"/>
  <c r="CC145" i="5"/>
  <c r="I146" i="5"/>
  <c r="Q146" i="5"/>
  <c r="Y146" i="5"/>
  <c r="AG146" i="5"/>
  <c r="AO146" i="5"/>
  <c r="AW146" i="5"/>
  <c r="BE146" i="5"/>
  <c r="BM146" i="5"/>
  <c r="BU146" i="5"/>
  <c r="CC146" i="5"/>
  <c r="I147" i="5"/>
  <c r="Q147" i="5"/>
  <c r="Y147" i="5"/>
  <c r="AG147" i="5"/>
  <c r="AO147" i="5"/>
  <c r="AW147" i="5"/>
  <c r="BE147" i="5"/>
  <c r="BM147" i="5"/>
  <c r="BU147" i="5"/>
  <c r="CC147" i="5"/>
  <c r="I148" i="5"/>
  <c r="Q148" i="5"/>
  <c r="Y148" i="5"/>
  <c r="AG148" i="5"/>
  <c r="AO148" i="5"/>
  <c r="AW148" i="5"/>
  <c r="BE148" i="5"/>
  <c r="BM148" i="5"/>
  <c r="BU148" i="5"/>
  <c r="CC148" i="5"/>
  <c r="I149" i="5"/>
  <c r="Q149" i="5"/>
  <c r="Y149" i="5"/>
  <c r="AG149" i="5"/>
  <c r="AO149" i="5"/>
  <c r="AW149" i="5"/>
  <c r="BE149" i="5"/>
  <c r="BM149" i="5"/>
  <c r="BU149" i="5"/>
  <c r="CC149" i="5"/>
  <c r="I150" i="5"/>
  <c r="Q150" i="5"/>
  <c r="Y150" i="5"/>
  <c r="AG150" i="5"/>
  <c r="AO150" i="5"/>
  <c r="AW150" i="5"/>
  <c r="BE150" i="5"/>
  <c r="BM150" i="5"/>
  <c r="BU150" i="5"/>
  <c r="CC150" i="5"/>
  <c r="I151" i="5"/>
  <c r="Q151" i="5"/>
  <c r="Y151" i="5"/>
  <c r="AG151" i="5"/>
  <c r="AO151" i="5"/>
  <c r="AW151" i="5"/>
  <c r="BE151" i="5"/>
  <c r="BM151" i="5"/>
  <c r="BU151" i="5"/>
  <c r="CC151" i="5"/>
  <c r="I152" i="5"/>
  <c r="Q152" i="5"/>
  <c r="Y152" i="5"/>
  <c r="AG152" i="5"/>
  <c r="AO152" i="5"/>
  <c r="AW152" i="5"/>
  <c r="BE152" i="5"/>
  <c r="BM152" i="5"/>
  <c r="BU152" i="5"/>
  <c r="CC152" i="5"/>
  <c r="I13" i="6"/>
  <c r="A17" i="19"/>
  <c r="AE2" i="19" s="1"/>
  <c r="AF155" i="19" s="1"/>
  <c r="A17" i="8"/>
  <c r="AE2" i="8" s="1"/>
  <c r="B2" i="7"/>
  <c r="J2" i="7"/>
  <c r="R2" i="7"/>
  <c r="Z2" i="7"/>
  <c r="AA9" i="8"/>
  <c r="W9" i="8"/>
  <c r="S9" i="8"/>
  <c r="O9" i="8"/>
  <c r="K9" i="8"/>
  <c r="G9" i="8"/>
  <c r="C9" i="8"/>
  <c r="Z9" i="8"/>
  <c r="V9" i="8"/>
  <c r="R9" i="8"/>
  <c r="N9" i="8"/>
  <c r="J9" i="8"/>
  <c r="F9" i="8"/>
  <c r="B9" i="8"/>
  <c r="Y14" i="8"/>
  <c r="U14" i="8"/>
  <c r="Q14" i="8"/>
  <c r="M14" i="8"/>
  <c r="I14" i="8"/>
  <c r="E14" i="8"/>
  <c r="AB14" i="8"/>
  <c r="X14" i="8"/>
  <c r="T14" i="8"/>
  <c r="P14" i="8"/>
  <c r="L14" i="8"/>
  <c r="H14" i="8"/>
  <c r="D14" i="8"/>
  <c r="AD14" i="8"/>
  <c r="J14" i="8"/>
  <c r="R14" i="8"/>
  <c r="Z14" i="8"/>
  <c r="C7" i="7"/>
  <c r="G7" i="7"/>
  <c r="K7" i="7"/>
  <c r="O7" i="7"/>
  <c r="S7" i="7"/>
  <c r="W7" i="7"/>
  <c r="B7" i="8"/>
  <c r="F7" i="8"/>
  <c r="J7" i="8"/>
  <c r="N7" i="8"/>
  <c r="R7" i="8"/>
  <c r="V7" i="8"/>
  <c r="Z7" i="8"/>
  <c r="J13" i="6"/>
  <c r="C7" i="8"/>
  <c r="G7" i="8"/>
  <c r="K7" i="8"/>
  <c r="O7" i="8"/>
  <c r="S7" i="8"/>
  <c r="W7" i="8"/>
  <c r="AA7" i="8"/>
  <c r="AD2" i="19"/>
  <c r="B130" i="21" l="1"/>
  <c r="D27" i="6"/>
  <c r="D61" i="6"/>
  <c r="B110" i="21"/>
  <c r="D91" i="6"/>
  <c r="D131" i="6"/>
  <c r="B8" i="15"/>
  <c r="B19" i="15" s="1"/>
  <c r="B7" i="25" s="1"/>
  <c r="AM104" i="3"/>
  <c r="AM88" i="3"/>
  <c r="AM48" i="3"/>
  <c r="AM20" i="3"/>
  <c r="AM128" i="3"/>
  <c r="AM112" i="3"/>
  <c r="AM72" i="3"/>
  <c r="AM40" i="3"/>
  <c r="AM152" i="3"/>
  <c r="AM144" i="3"/>
  <c r="AM160" i="3"/>
  <c r="AM96" i="3"/>
  <c r="AM80" i="3"/>
  <c r="AM64" i="3"/>
  <c r="CH5" i="5"/>
  <c r="CH9" i="5"/>
  <c r="CH13" i="5"/>
  <c r="CH17" i="5"/>
  <c r="CH21" i="5"/>
  <c r="CH25" i="5"/>
  <c r="CH29" i="5"/>
  <c r="CH33" i="5"/>
  <c r="CH37" i="5"/>
  <c r="CH41" i="5"/>
  <c r="CH45" i="5"/>
  <c r="CH49" i="5"/>
  <c r="CH53" i="5"/>
  <c r="CH158" i="5" s="1"/>
  <c r="CH57" i="5"/>
  <c r="CH61" i="5"/>
  <c r="CH65" i="5"/>
  <c r="CH69" i="5"/>
  <c r="CH73" i="5"/>
  <c r="CH77" i="5"/>
  <c r="CH81" i="5"/>
  <c r="CH85" i="5"/>
  <c r="CH89" i="5"/>
  <c r="CH93" i="5"/>
  <c r="CH97" i="5"/>
  <c r="CH101" i="5"/>
  <c r="CH105" i="5"/>
  <c r="CH109" i="5"/>
  <c r="CH113" i="5"/>
  <c r="CH117" i="5"/>
  <c r="CH121" i="5"/>
  <c r="CH125" i="5"/>
  <c r="CH129" i="5"/>
  <c r="CH133" i="5"/>
  <c r="CH137" i="5"/>
  <c r="CH141" i="5"/>
  <c r="CH145" i="5"/>
  <c r="CH149" i="5"/>
  <c r="CH153" i="5"/>
  <c r="CH162" i="5" s="1"/>
  <c r="CH3" i="5"/>
  <c r="CH156" i="5" s="1"/>
  <c r="CH7" i="5"/>
  <c r="CH11" i="5"/>
  <c r="CH15" i="5"/>
  <c r="CH19" i="5"/>
  <c r="CH23" i="5"/>
  <c r="CH27" i="5"/>
  <c r="CH31" i="5"/>
  <c r="CH35" i="5"/>
  <c r="CH39" i="5"/>
  <c r="CH43" i="5"/>
  <c r="CH47" i="5"/>
  <c r="CH51" i="5"/>
  <c r="CH55" i="5"/>
  <c r="CH59" i="5"/>
  <c r="CH63" i="5"/>
  <c r="CH67" i="5"/>
  <c r="CH71" i="5"/>
  <c r="CH75" i="5"/>
  <c r="CH79" i="5"/>
  <c r="CH83" i="5"/>
  <c r="CH87" i="5"/>
  <c r="CH91" i="5"/>
  <c r="CH95" i="5"/>
  <c r="CH99" i="5"/>
  <c r="CH103" i="5"/>
  <c r="CH160" i="5" s="1"/>
  <c r="CH107" i="5"/>
  <c r="CH111" i="5"/>
  <c r="CH115" i="5"/>
  <c r="CH119" i="5"/>
  <c r="CH123" i="5"/>
  <c r="CH127" i="5"/>
  <c r="CH131" i="5"/>
  <c r="CH135" i="5"/>
  <c r="CH139" i="5"/>
  <c r="CH143" i="5"/>
  <c r="CH147" i="5"/>
  <c r="CK8" i="14"/>
  <c r="CJ11" i="14"/>
  <c r="CJ15" i="14" s="1"/>
  <c r="CI151" i="5" s="1"/>
  <c r="B103" i="21"/>
  <c r="D114" i="6"/>
  <c r="D56" i="6"/>
  <c r="B45" i="21"/>
  <c r="D69" i="6"/>
  <c r="B58" i="21"/>
  <c r="D93" i="6"/>
  <c r="B82" i="21"/>
  <c r="D29" i="6"/>
  <c r="B18" i="21"/>
  <c r="D152" i="6"/>
  <c r="B141" i="21"/>
  <c r="D142" i="6"/>
  <c r="B131" i="21"/>
  <c r="D128" i="6"/>
  <c r="B117" i="21"/>
  <c r="D116" i="6"/>
  <c r="B105" i="21"/>
  <c r="B95" i="21"/>
  <c r="D106" i="6"/>
  <c r="B83" i="21"/>
  <c r="D94" i="6"/>
  <c r="D84" i="6"/>
  <c r="B73" i="21"/>
  <c r="D72" i="6"/>
  <c r="B61" i="21"/>
  <c r="B47" i="21"/>
  <c r="D58" i="6"/>
  <c r="D48" i="6"/>
  <c r="B37" i="21"/>
  <c r="B27" i="21"/>
  <c r="D38" i="6"/>
  <c r="B3" i="21"/>
  <c r="D14" i="6"/>
  <c r="B28" i="21"/>
  <c r="D39" i="6"/>
  <c r="D149" i="6"/>
  <c r="B138" i="21"/>
  <c r="D109" i="6"/>
  <c r="B98" i="21"/>
  <c r="D49" i="6"/>
  <c r="B38" i="21"/>
  <c r="B136" i="21"/>
  <c r="D147" i="6"/>
  <c r="B96" i="21"/>
  <c r="D107" i="6"/>
  <c r="B68" i="21"/>
  <c r="D79" i="6"/>
  <c r="D57" i="6"/>
  <c r="B46" i="21"/>
  <c r="D24" i="6"/>
  <c r="B13" i="21"/>
  <c r="B147" i="21"/>
  <c r="D158" i="6"/>
  <c r="B52" i="21"/>
  <c r="D63" i="6"/>
  <c r="D148" i="6"/>
  <c r="B137" i="21"/>
  <c r="D104" i="6"/>
  <c r="B93" i="21"/>
  <c r="B35" i="21"/>
  <c r="D46" i="6"/>
  <c r="B88" i="21"/>
  <c r="D99" i="6"/>
  <c r="B92" i="21"/>
  <c r="D103" i="6"/>
  <c r="D138" i="6"/>
  <c r="B127" i="21"/>
  <c r="H13" i="6"/>
  <c r="D13" i="6"/>
  <c r="B2" i="21"/>
  <c r="B2" i="22" s="1"/>
  <c r="D156" i="6"/>
  <c r="B145" i="21"/>
  <c r="D146" i="6"/>
  <c r="B135" i="21"/>
  <c r="D134" i="6"/>
  <c r="B123" i="21"/>
  <c r="D124" i="6"/>
  <c r="B113" i="21"/>
  <c r="D112" i="6"/>
  <c r="B101" i="21"/>
  <c r="B91" i="21"/>
  <c r="D102" i="6"/>
  <c r="D88" i="6"/>
  <c r="B77" i="21"/>
  <c r="D76" i="6"/>
  <c r="B65" i="21"/>
  <c r="B55" i="21"/>
  <c r="D66" i="6"/>
  <c r="B43" i="21"/>
  <c r="D54" i="6"/>
  <c r="D44" i="6"/>
  <c r="B33" i="21"/>
  <c r="B11" i="21"/>
  <c r="D22" i="6"/>
  <c r="D129" i="6"/>
  <c r="B118" i="21"/>
  <c r="B76" i="21"/>
  <c r="D87" i="6"/>
  <c r="B116" i="21"/>
  <c r="D127" i="6"/>
  <c r="D97" i="6"/>
  <c r="B86" i="21"/>
  <c r="B56" i="21"/>
  <c r="D67" i="6"/>
  <c r="B36" i="21"/>
  <c r="D47" i="6"/>
  <c r="B107" i="21"/>
  <c r="D118" i="6"/>
  <c r="B72" i="21"/>
  <c r="D83" i="6"/>
  <c r="D36" i="6"/>
  <c r="B25" i="21"/>
  <c r="D64" i="6"/>
  <c r="B53" i="21"/>
  <c r="D37" i="6"/>
  <c r="B26" i="21"/>
  <c r="B87" i="21"/>
  <c r="D98" i="6"/>
  <c r="D41" i="6"/>
  <c r="B30" i="21"/>
  <c r="D17" i="6"/>
  <c r="B6" i="21"/>
  <c r="D136" i="6"/>
  <c r="B125" i="21"/>
  <c r="D126" i="6"/>
  <c r="B115" i="21"/>
  <c r="D92" i="6"/>
  <c r="B81" i="21"/>
  <c r="B71" i="21"/>
  <c r="D82" i="6"/>
  <c r="D68" i="6"/>
  <c r="B57" i="21"/>
  <c r="B23" i="21"/>
  <c r="D34" i="6"/>
  <c r="B8" i="21"/>
  <c r="D19" i="6"/>
  <c r="D137" i="6"/>
  <c r="B126" i="21"/>
  <c r="B12" i="21"/>
  <c r="D23" i="6"/>
  <c r="B128" i="21"/>
  <c r="D139" i="6"/>
  <c r="D53" i="6"/>
  <c r="B42" i="21"/>
  <c r="B40" i="21"/>
  <c r="D51" i="6"/>
  <c r="B60" i="21"/>
  <c r="D71" i="6"/>
  <c r="D21" i="6"/>
  <c r="B10" i="21"/>
  <c r="D81" i="6"/>
  <c r="B70" i="21"/>
  <c r="D33" i="6"/>
  <c r="B22" i="21"/>
  <c r="D154" i="6"/>
  <c r="B143" i="21"/>
  <c r="D144" i="6"/>
  <c r="B133" i="21"/>
  <c r="D132" i="6"/>
  <c r="B121" i="21"/>
  <c r="D122" i="6"/>
  <c r="B111" i="21"/>
  <c r="D108" i="6"/>
  <c r="B97" i="21"/>
  <c r="D96" i="6"/>
  <c r="B85" i="21"/>
  <c r="B75" i="21"/>
  <c r="D86" i="6"/>
  <c r="B63" i="21"/>
  <c r="D74" i="6"/>
  <c r="B51" i="21"/>
  <c r="D62" i="6"/>
  <c r="D52" i="6"/>
  <c r="B41" i="21"/>
  <c r="B31" i="21"/>
  <c r="D42" i="6"/>
  <c r="B7" i="21"/>
  <c r="D18" i="6"/>
  <c r="B148" i="21"/>
  <c r="D159" i="6"/>
  <c r="D117" i="6"/>
  <c r="B106" i="21"/>
  <c r="D77" i="6"/>
  <c r="B66" i="21"/>
  <c r="D157" i="6"/>
  <c r="B146" i="21"/>
  <c r="B108" i="21"/>
  <c r="D119" i="6"/>
  <c r="D89" i="6"/>
  <c r="B78" i="21"/>
  <c r="B48" i="21"/>
  <c r="D59" i="6"/>
  <c r="B32" i="21"/>
  <c r="D43" i="6"/>
  <c r="D73" i="6"/>
  <c r="B62" i="21"/>
  <c r="D101" i="6"/>
  <c r="B90" i="21"/>
  <c r="B67" i="21"/>
  <c r="D78" i="6"/>
  <c r="AM157" i="3"/>
  <c r="AM149" i="3"/>
  <c r="AM141" i="3"/>
  <c r="AM133" i="3"/>
  <c r="AM125" i="3"/>
  <c r="AM117" i="3"/>
  <c r="AM109" i="3"/>
  <c r="AM101" i="3"/>
  <c r="AM93" i="3"/>
  <c r="AM85" i="3"/>
  <c r="AM77" i="3"/>
  <c r="AM69" i="3"/>
  <c r="AM29" i="3"/>
  <c r="AM21" i="3"/>
  <c r="AM13" i="3"/>
  <c r="AM31" i="3"/>
  <c r="AM15" i="3"/>
  <c r="AM28" i="3"/>
  <c r="AM161" i="3"/>
  <c r="AM171" i="3" s="1"/>
  <c r="AM153" i="3"/>
  <c r="AM145" i="3"/>
  <c r="AM137" i="3"/>
  <c r="AM129" i="3"/>
  <c r="AM121" i="3"/>
  <c r="AM113" i="3"/>
  <c r="AM105" i="3"/>
  <c r="AM97" i="3"/>
  <c r="AM89" i="3"/>
  <c r="AM81" i="3"/>
  <c r="AM73" i="3"/>
  <c r="AM25" i="3"/>
  <c r="AM17" i="3"/>
  <c r="AM67" i="3"/>
  <c r="AM59" i="3"/>
  <c r="AM51" i="3"/>
  <c r="AM43" i="3"/>
  <c r="AM35" i="3"/>
  <c r="AM27" i="3"/>
  <c r="AM19" i="3"/>
  <c r="AM52" i="3"/>
  <c r="D4" i="2"/>
  <c r="A3" i="21"/>
  <c r="AF63" i="6"/>
  <c r="L13" i="6"/>
  <c r="O13" i="6" s="1"/>
  <c r="K13" i="6"/>
  <c r="N13" i="6" s="1"/>
  <c r="AD7" i="8"/>
  <c r="E161" i="5"/>
  <c r="B17" i="15"/>
  <c r="B5" i="25" s="1"/>
  <c r="B18" i="15"/>
  <c r="B6" i="25" s="1"/>
  <c r="A15" i="6"/>
  <c r="A18" i="7"/>
  <c r="AD3" i="7" s="1"/>
  <c r="A18" i="19"/>
  <c r="AE3" i="19" s="1"/>
  <c r="A18" i="8"/>
  <c r="AE3" i="8" s="1"/>
  <c r="F62" i="3"/>
  <c r="F63" i="3" s="1"/>
  <c r="F64" i="3" s="1"/>
  <c r="F65" i="3" s="1"/>
  <c r="F66" i="3" s="1"/>
  <c r="F67" i="3" s="1"/>
  <c r="F68" i="3" s="1"/>
  <c r="F69" i="3" s="1"/>
  <c r="F70" i="3" s="1"/>
  <c r="F71" i="3" s="1"/>
  <c r="F72" i="3" s="1"/>
  <c r="F73" i="3" s="1"/>
  <c r="F74" i="3" s="1"/>
  <c r="F75" i="3" s="1"/>
  <c r="F76" i="3" s="1"/>
  <c r="F77" i="3" s="1"/>
  <c r="F78" i="3" s="1"/>
  <c r="F79" i="3" s="1"/>
  <c r="F80" i="3" s="1"/>
  <c r="F81" i="3" s="1"/>
  <c r="F82" i="3" s="1"/>
  <c r="F83" i="3" s="1"/>
  <c r="F84" i="3" s="1"/>
  <c r="F85" i="3" s="1"/>
  <c r="F86" i="3" s="1"/>
  <c r="G6" i="15"/>
  <c r="G17" i="15" s="1"/>
  <c r="AD9" i="8"/>
  <c r="AF66" i="6"/>
  <c r="E159" i="5"/>
  <c r="E157" i="5"/>
  <c r="CI150" i="5"/>
  <c r="CI146" i="5"/>
  <c r="CI142" i="5"/>
  <c r="CI138" i="5"/>
  <c r="CI134" i="5"/>
  <c r="CI130" i="5"/>
  <c r="CI126" i="5"/>
  <c r="CI122" i="5"/>
  <c r="CI118" i="5"/>
  <c r="CI116" i="5"/>
  <c r="CI114" i="5"/>
  <c r="CI112" i="5"/>
  <c r="CI110" i="5"/>
  <c r="CI108" i="5"/>
  <c r="CI106" i="5"/>
  <c r="CI104" i="5"/>
  <c r="CI102" i="5"/>
  <c r="CI100" i="5"/>
  <c r="CI98" i="5"/>
  <c r="CI96" i="5"/>
  <c r="CI94" i="5"/>
  <c r="CI92" i="5"/>
  <c r="CI90" i="5"/>
  <c r="CI88" i="5"/>
  <c r="CI86" i="5"/>
  <c r="CI84" i="5"/>
  <c r="CI82" i="5"/>
  <c r="CI80" i="5"/>
  <c r="CI78" i="5"/>
  <c r="CI159" i="5" s="1"/>
  <c r="CI76" i="5"/>
  <c r="CI74" i="5"/>
  <c r="CI72" i="5"/>
  <c r="CI70" i="5"/>
  <c r="CI68" i="5"/>
  <c r="CI66" i="5"/>
  <c r="CI64" i="5"/>
  <c r="CI62" i="5"/>
  <c r="CI60" i="5"/>
  <c r="CI58" i="5"/>
  <c r="CI56" i="5"/>
  <c r="CI54" i="5"/>
  <c r="CI52" i="5"/>
  <c r="CI50" i="5"/>
  <c r="CI48" i="5"/>
  <c r="CI46" i="5"/>
  <c r="CI44" i="5"/>
  <c r="CI42" i="5"/>
  <c r="CI40" i="5"/>
  <c r="CI38" i="5"/>
  <c r="CI36" i="5"/>
  <c r="CI34" i="5"/>
  <c r="CI32" i="5"/>
  <c r="CI30" i="5"/>
  <c r="CI28" i="5"/>
  <c r="CI157" i="5" s="1"/>
  <c r="CI26" i="5"/>
  <c r="CI24" i="5"/>
  <c r="CI22" i="5"/>
  <c r="CI20" i="5"/>
  <c r="CI18" i="5"/>
  <c r="CI16" i="5"/>
  <c r="CI14" i="5"/>
  <c r="CI12" i="5"/>
  <c r="CI10" i="5"/>
  <c r="CI8" i="5"/>
  <c r="CI6" i="5"/>
  <c r="CI4" i="5"/>
  <c r="E158" i="5"/>
  <c r="E156" i="5"/>
  <c r="A4" i="13"/>
  <c r="A3" i="13" s="1"/>
  <c r="A4" i="12"/>
  <c r="A3" i="12" s="1"/>
  <c r="A3" i="18"/>
  <c r="A3" i="11"/>
  <c r="A3" i="9"/>
  <c r="E160" i="5"/>
  <c r="B20" i="15"/>
  <c r="B8" i="25" s="1"/>
  <c r="CI120" i="5" l="1"/>
  <c r="CI124" i="5"/>
  <c r="CI128" i="5"/>
  <c r="CI161" i="5" s="1"/>
  <c r="CI132" i="5"/>
  <c r="CI136" i="5"/>
  <c r="CI140" i="5"/>
  <c r="CI144" i="5"/>
  <c r="CI148" i="5"/>
  <c r="CI152" i="5"/>
  <c r="CI5" i="5"/>
  <c r="CI9" i="5"/>
  <c r="CI13" i="5"/>
  <c r="CI17" i="5"/>
  <c r="CI21" i="5"/>
  <c r="CI25" i="5"/>
  <c r="CI29" i="5"/>
  <c r="CI33" i="5"/>
  <c r="CI37" i="5"/>
  <c r="CI41" i="5"/>
  <c r="CI45" i="5"/>
  <c r="CI49" i="5"/>
  <c r="CI53" i="5"/>
  <c r="CI158" i="5" s="1"/>
  <c r="CI57" i="5"/>
  <c r="CI61" i="5"/>
  <c r="CI65" i="5"/>
  <c r="CI69" i="5"/>
  <c r="CI73" i="5"/>
  <c r="CI77" i="5"/>
  <c r="CI81" i="5"/>
  <c r="CI85" i="5"/>
  <c r="CI89" i="5"/>
  <c r="CI93" i="5"/>
  <c r="CI97" i="5"/>
  <c r="CI101" i="5"/>
  <c r="CI105" i="5"/>
  <c r="CI109" i="5"/>
  <c r="CI113" i="5"/>
  <c r="CI117" i="5"/>
  <c r="CI121" i="5"/>
  <c r="CI125" i="5"/>
  <c r="CI129" i="5"/>
  <c r="CI133" i="5"/>
  <c r="CI137" i="5"/>
  <c r="CI141" i="5"/>
  <c r="CI145" i="5"/>
  <c r="CI149" i="5"/>
  <c r="CI153" i="5"/>
  <c r="CI162" i="5" s="1"/>
  <c r="CI3" i="5"/>
  <c r="CI156" i="5" s="1"/>
  <c r="CI7" i="5"/>
  <c r="CI11" i="5"/>
  <c r="CI15" i="5"/>
  <c r="CI19" i="5"/>
  <c r="CI23" i="5"/>
  <c r="CI27" i="5"/>
  <c r="CI31" i="5"/>
  <c r="CI35" i="5"/>
  <c r="CI39" i="5"/>
  <c r="CI43" i="5"/>
  <c r="CI47" i="5"/>
  <c r="CI51" i="5"/>
  <c r="CI55" i="5"/>
  <c r="CI59" i="5"/>
  <c r="CI63" i="5"/>
  <c r="CI67" i="5"/>
  <c r="CI71" i="5"/>
  <c r="CI75" i="5"/>
  <c r="CI79" i="5"/>
  <c r="CI83" i="5"/>
  <c r="CI87" i="5"/>
  <c r="CI91" i="5"/>
  <c r="CI95" i="5"/>
  <c r="CI99" i="5"/>
  <c r="CI103" i="5"/>
  <c r="CI160" i="5" s="1"/>
  <c r="CI107" i="5"/>
  <c r="CI111" i="5"/>
  <c r="CI115" i="5"/>
  <c r="CI119" i="5"/>
  <c r="CI123" i="5"/>
  <c r="CI127" i="5"/>
  <c r="CI131" i="5"/>
  <c r="CI135" i="5"/>
  <c r="CI139" i="5"/>
  <c r="CI143" i="5"/>
  <c r="CI147" i="5"/>
  <c r="CL8" i="14"/>
  <c r="CK11" i="14"/>
  <c r="CK15" i="14" s="1"/>
  <c r="CJ153" i="5" s="1"/>
  <c r="D5" i="2"/>
  <c r="A4" i="21"/>
  <c r="M13" i="6"/>
  <c r="P13" i="6" s="1"/>
  <c r="AF67" i="6"/>
  <c r="H107" i="10"/>
  <c r="CJ141" i="5"/>
  <c r="CJ125" i="5"/>
  <c r="CJ109" i="5"/>
  <c r="CJ93" i="5"/>
  <c r="CJ77" i="5"/>
  <c r="CJ61" i="5"/>
  <c r="CJ45" i="5"/>
  <c r="CJ29" i="5"/>
  <c r="CJ21" i="5"/>
  <c r="CJ13" i="5"/>
  <c r="CJ5" i="5"/>
  <c r="G7" i="15"/>
  <c r="G18" i="15" s="1"/>
  <c r="F87" i="3"/>
  <c r="F88" i="3" s="1"/>
  <c r="F89" i="3" s="1"/>
  <c r="F90" i="3" s="1"/>
  <c r="F91" i="3" s="1"/>
  <c r="F92" i="3" s="1"/>
  <c r="F93" i="3" s="1"/>
  <c r="F94" i="3" s="1"/>
  <c r="F95" i="3" s="1"/>
  <c r="F96" i="3" s="1"/>
  <c r="F97" i="3" s="1"/>
  <c r="F98" i="3" s="1"/>
  <c r="F99" i="3" s="1"/>
  <c r="F100" i="3" s="1"/>
  <c r="F101" i="3" s="1"/>
  <c r="F102" i="3" s="1"/>
  <c r="F103" i="3" s="1"/>
  <c r="F104" i="3" s="1"/>
  <c r="F105" i="3" s="1"/>
  <c r="F106" i="3" s="1"/>
  <c r="F107" i="3" s="1"/>
  <c r="F108" i="3" s="1"/>
  <c r="F109" i="3" s="1"/>
  <c r="F110" i="3" s="1"/>
  <c r="F111" i="3" s="1"/>
  <c r="A5" i="13"/>
  <c r="A5" i="12"/>
  <c r="A4" i="18"/>
  <c r="A4" i="9"/>
  <c r="A4" i="11"/>
  <c r="A19" i="19"/>
  <c r="AE4" i="19" s="1"/>
  <c r="A19" i="8"/>
  <c r="AE4" i="8" s="1"/>
  <c r="A16" i="6"/>
  <c r="A19" i="7"/>
  <c r="AD4" i="7" s="1"/>
  <c r="CJ37" i="5" l="1"/>
  <c r="CJ53" i="5"/>
  <c r="CJ158" i="5" s="1"/>
  <c r="CJ69" i="5"/>
  <c r="CJ85" i="5"/>
  <c r="CJ101" i="5"/>
  <c r="CJ117" i="5"/>
  <c r="CJ133" i="5"/>
  <c r="CJ150" i="5"/>
  <c r="CJ9" i="5"/>
  <c r="CJ25" i="5"/>
  <c r="CJ41" i="5"/>
  <c r="CJ57" i="5"/>
  <c r="CJ73" i="5"/>
  <c r="CJ89" i="5"/>
  <c r="CJ105" i="5"/>
  <c r="CJ121" i="5"/>
  <c r="CJ137" i="5"/>
  <c r="CJ17" i="5"/>
  <c r="CJ33" i="5"/>
  <c r="CJ49" i="5"/>
  <c r="CJ65" i="5"/>
  <c r="CJ81" i="5"/>
  <c r="CJ97" i="5"/>
  <c r="CJ113" i="5"/>
  <c r="CJ129" i="5"/>
  <c r="CJ145" i="5"/>
  <c r="CJ7" i="5"/>
  <c r="CJ15" i="5"/>
  <c r="CJ23" i="5"/>
  <c r="CJ31" i="5"/>
  <c r="CJ39" i="5"/>
  <c r="CJ47" i="5"/>
  <c r="CJ55" i="5"/>
  <c r="CJ63" i="5"/>
  <c r="CJ71" i="5"/>
  <c r="CJ79" i="5"/>
  <c r="CJ87" i="5"/>
  <c r="CJ95" i="5"/>
  <c r="CJ103" i="5"/>
  <c r="CJ160" i="5" s="1"/>
  <c r="CJ111" i="5"/>
  <c r="CJ119" i="5"/>
  <c r="CJ127" i="5"/>
  <c r="CJ135" i="5"/>
  <c r="CJ143" i="5"/>
  <c r="CJ3" i="5"/>
  <c r="CJ11" i="5"/>
  <c r="CJ19" i="5"/>
  <c r="CJ27" i="5"/>
  <c r="CJ35" i="5"/>
  <c r="CJ43" i="5"/>
  <c r="CJ51" i="5"/>
  <c r="CJ59" i="5"/>
  <c r="CJ67" i="5"/>
  <c r="CJ75" i="5"/>
  <c r="CJ83" i="5"/>
  <c r="CJ91" i="5"/>
  <c r="CJ99" i="5"/>
  <c r="CJ107" i="5"/>
  <c r="CJ115" i="5"/>
  <c r="CJ123" i="5"/>
  <c r="CJ131" i="5"/>
  <c r="CJ139" i="5"/>
  <c r="CJ147" i="5"/>
  <c r="CJ6" i="5"/>
  <c r="CJ10" i="5"/>
  <c r="CJ14" i="5"/>
  <c r="CJ18" i="5"/>
  <c r="CJ22" i="5"/>
  <c r="CJ26" i="5"/>
  <c r="CJ30" i="5"/>
  <c r="CJ34" i="5"/>
  <c r="CJ38" i="5"/>
  <c r="CJ42" i="5"/>
  <c r="CJ46" i="5"/>
  <c r="CJ50" i="5"/>
  <c r="CJ54" i="5"/>
  <c r="CJ58" i="5"/>
  <c r="CJ62" i="5"/>
  <c r="CJ66" i="5"/>
  <c r="CJ70" i="5"/>
  <c r="CJ74" i="5"/>
  <c r="CJ78" i="5"/>
  <c r="CJ82" i="5"/>
  <c r="CJ86" i="5"/>
  <c r="CJ90" i="5"/>
  <c r="CJ94" i="5"/>
  <c r="CJ98" i="5"/>
  <c r="CJ102" i="5"/>
  <c r="CJ106" i="5"/>
  <c r="CJ110" i="5"/>
  <c r="CJ114" i="5"/>
  <c r="CJ118" i="5"/>
  <c r="CJ122" i="5"/>
  <c r="CJ126" i="5"/>
  <c r="CJ130" i="5"/>
  <c r="CJ134" i="5"/>
  <c r="CJ138" i="5"/>
  <c r="CJ142" i="5"/>
  <c r="CJ146" i="5"/>
  <c r="CJ4" i="5"/>
  <c r="CJ8" i="5"/>
  <c r="CJ12" i="5"/>
  <c r="CJ16" i="5"/>
  <c r="CJ20" i="5"/>
  <c r="CJ24" i="5"/>
  <c r="CJ28" i="5"/>
  <c r="CJ157" i="5" s="1"/>
  <c r="CJ32" i="5"/>
  <c r="CJ36" i="5"/>
  <c r="CJ40" i="5"/>
  <c r="CJ44" i="5"/>
  <c r="CJ48" i="5"/>
  <c r="CJ52" i="5"/>
  <c r="CJ56" i="5"/>
  <c r="CJ60" i="5"/>
  <c r="CJ64" i="5"/>
  <c r="CJ68" i="5"/>
  <c r="CJ72" i="5"/>
  <c r="CJ76" i="5"/>
  <c r="CJ80" i="5"/>
  <c r="CJ84" i="5"/>
  <c r="CJ88" i="5"/>
  <c r="CJ92" i="5"/>
  <c r="CJ96" i="5"/>
  <c r="CJ100" i="5"/>
  <c r="CJ104" i="5"/>
  <c r="CJ108" i="5"/>
  <c r="CJ112" i="5"/>
  <c r="CJ116" i="5"/>
  <c r="CJ120" i="5"/>
  <c r="CJ124" i="5"/>
  <c r="CJ128" i="5"/>
  <c r="CJ161" i="5" s="1"/>
  <c r="CJ132" i="5"/>
  <c r="CJ136" i="5"/>
  <c r="CJ140" i="5"/>
  <c r="CJ144" i="5"/>
  <c r="CJ148" i="5"/>
  <c r="CJ152" i="5"/>
  <c r="CJ149" i="5"/>
  <c r="CJ151" i="5"/>
  <c r="CM8" i="14"/>
  <c r="CL11" i="14"/>
  <c r="CL15" i="14" s="1"/>
  <c r="CK153" i="5" s="1"/>
  <c r="CK162" i="5" s="1"/>
  <c r="D6" i="2"/>
  <c r="A5" i="21"/>
  <c r="U13" i="6"/>
  <c r="R13" i="6"/>
  <c r="T13" i="6"/>
  <c r="S13" i="6"/>
  <c r="AF62" i="6"/>
  <c r="A6" i="13"/>
  <c r="A5" i="11"/>
  <c r="A5" i="18"/>
  <c r="A5" i="9"/>
  <c r="A6" i="12"/>
  <c r="F112" i="3"/>
  <c r="F113" i="3" s="1"/>
  <c r="F114" i="3" s="1"/>
  <c r="F115" i="3" s="1"/>
  <c r="F116" i="3" s="1"/>
  <c r="F117" i="3" s="1"/>
  <c r="F118" i="3" s="1"/>
  <c r="F119" i="3" s="1"/>
  <c r="F120" i="3" s="1"/>
  <c r="F121" i="3" s="1"/>
  <c r="F122" i="3" s="1"/>
  <c r="F123" i="3" s="1"/>
  <c r="F124" i="3" s="1"/>
  <c r="F125" i="3" s="1"/>
  <c r="F126" i="3" s="1"/>
  <c r="F127" i="3" s="1"/>
  <c r="F128" i="3" s="1"/>
  <c r="F129" i="3" s="1"/>
  <c r="F130" i="3" s="1"/>
  <c r="F131" i="3" s="1"/>
  <c r="F132" i="3" s="1"/>
  <c r="F133" i="3" s="1"/>
  <c r="F134" i="3" s="1"/>
  <c r="F135" i="3" s="1"/>
  <c r="F136" i="3" s="1"/>
  <c r="G8" i="15"/>
  <c r="G19" i="15" s="1"/>
  <c r="CJ162" i="5"/>
  <c r="CJ156" i="5"/>
  <c r="A20" i="19"/>
  <c r="AE5" i="19" s="1"/>
  <c r="A20" i="7"/>
  <c r="AD5" i="7" s="1"/>
  <c r="A17" i="6"/>
  <c r="A20" i="8"/>
  <c r="AE5" i="8" s="1"/>
  <c r="CK151" i="5"/>
  <c r="CK149" i="5"/>
  <c r="CK147" i="5"/>
  <c r="CK145" i="5"/>
  <c r="CK143" i="5"/>
  <c r="CK141" i="5"/>
  <c r="CK139" i="5"/>
  <c r="CK137" i="5"/>
  <c r="CK135" i="5"/>
  <c r="CK133" i="5"/>
  <c r="CK131" i="5"/>
  <c r="CK129" i="5"/>
  <c r="CK127" i="5"/>
  <c r="CK125" i="5"/>
  <c r="CK123" i="5"/>
  <c r="CK121" i="5"/>
  <c r="CK119" i="5"/>
  <c r="CK117" i="5"/>
  <c r="CK115" i="5"/>
  <c r="CK113" i="5"/>
  <c r="CK111" i="5"/>
  <c r="CK109" i="5"/>
  <c r="CK107" i="5"/>
  <c r="CK105" i="5"/>
  <c r="CK103" i="5"/>
  <c r="CK160" i="5" s="1"/>
  <c r="CK101" i="5"/>
  <c r="CK99" i="5"/>
  <c r="CK97" i="5"/>
  <c r="CK95" i="5"/>
  <c r="CK93" i="5"/>
  <c r="CK91" i="5"/>
  <c r="CK89" i="5"/>
  <c r="CK87" i="5"/>
  <c r="CK85" i="5"/>
  <c r="CK83" i="5"/>
  <c r="CK81" i="5"/>
  <c r="CK79" i="5"/>
  <c r="CK77" i="5"/>
  <c r="CK75" i="5"/>
  <c r="CK73" i="5"/>
  <c r="CK71" i="5"/>
  <c r="CK69" i="5"/>
  <c r="CK67" i="5"/>
  <c r="CK65" i="5"/>
  <c r="CK63" i="5"/>
  <c r="CK61" i="5"/>
  <c r="CK59" i="5"/>
  <c r="CK57" i="5"/>
  <c r="CK55" i="5"/>
  <c r="CK53" i="5"/>
  <c r="CK51" i="5"/>
  <c r="CK49" i="5"/>
  <c r="CK47" i="5"/>
  <c r="CK45" i="5"/>
  <c r="CK43" i="5"/>
  <c r="CK41" i="5"/>
  <c r="CK39" i="5"/>
  <c r="CK37" i="5"/>
  <c r="CK35" i="5"/>
  <c r="CK33" i="5"/>
  <c r="CK31" i="5"/>
  <c r="CK29" i="5"/>
  <c r="CK27" i="5"/>
  <c r="CK25" i="5"/>
  <c r="CK23" i="5"/>
  <c r="CK21" i="5"/>
  <c r="CK19" i="5"/>
  <c r="CK17" i="5"/>
  <c r="CK15" i="5"/>
  <c r="CK13" i="5"/>
  <c r="CK11" i="5"/>
  <c r="CK9" i="5"/>
  <c r="CK7" i="5"/>
  <c r="CK5" i="5"/>
  <c r="CK3" i="5"/>
  <c r="CK156" i="5" s="1"/>
  <c r="CJ159" i="5"/>
  <c r="AF68" i="6"/>
  <c r="H108" i="10"/>
  <c r="V13" i="6" l="1"/>
  <c r="CK4" i="5"/>
  <c r="CK8" i="5"/>
  <c r="CK12" i="5"/>
  <c r="CK16" i="5"/>
  <c r="CK20" i="5"/>
  <c r="CK24" i="5"/>
  <c r="CK28" i="5"/>
  <c r="CK32" i="5"/>
  <c r="CK36" i="5"/>
  <c r="CK40" i="5"/>
  <c r="CK44" i="5"/>
  <c r="CK48" i="5"/>
  <c r="CK52" i="5"/>
  <c r="CK56" i="5"/>
  <c r="CK60" i="5"/>
  <c r="CK64" i="5"/>
  <c r="CK68" i="5"/>
  <c r="CK72" i="5"/>
  <c r="CK76" i="5"/>
  <c r="CK80" i="5"/>
  <c r="CK84" i="5"/>
  <c r="CK88" i="5"/>
  <c r="CK92" i="5"/>
  <c r="CK96" i="5"/>
  <c r="CK100" i="5"/>
  <c r="CK104" i="5"/>
  <c r="CK108" i="5"/>
  <c r="CK112" i="5"/>
  <c r="CK116" i="5"/>
  <c r="CK120" i="5"/>
  <c r="CK124" i="5"/>
  <c r="CK128" i="5"/>
  <c r="CK132" i="5"/>
  <c r="CK136" i="5"/>
  <c r="CK140" i="5"/>
  <c r="CK144" i="5"/>
  <c r="CK148" i="5"/>
  <c r="CK6" i="5"/>
  <c r="CK10" i="5"/>
  <c r="CK14" i="5"/>
  <c r="CK18" i="5"/>
  <c r="CK22" i="5"/>
  <c r="CK26" i="5"/>
  <c r="CK30" i="5"/>
  <c r="CK34" i="5"/>
  <c r="CK38" i="5"/>
  <c r="CK42" i="5"/>
  <c r="CK46" i="5"/>
  <c r="CK50" i="5"/>
  <c r="CK54" i="5"/>
  <c r="CK58" i="5"/>
  <c r="CK62" i="5"/>
  <c r="CK66" i="5"/>
  <c r="CK70" i="5"/>
  <c r="CK74" i="5"/>
  <c r="CK78" i="5"/>
  <c r="CK82" i="5"/>
  <c r="CK86" i="5"/>
  <c r="CK90" i="5"/>
  <c r="CK94" i="5"/>
  <c r="CK98" i="5"/>
  <c r="CK102" i="5"/>
  <c r="CK106" i="5"/>
  <c r="CK110" i="5"/>
  <c r="CK114" i="5"/>
  <c r="CK118" i="5"/>
  <c r="CK122" i="5"/>
  <c r="CK126" i="5"/>
  <c r="CK130" i="5"/>
  <c r="CK134" i="5"/>
  <c r="CK138" i="5"/>
  <c r="CK142" i="5"/>
  <c r="CK146" i="5"/>
  <c r="CK150" i="5"/>
  <c r="CK152" i="5"/>
  <c r="CN8" i="14"/>
  <c r="CM11" i="14"/>
  <c r="CM15" i="14" s="1"/>
  <c r="CL153" i="5" s="1"/>
  <c r="CL162" i="5" s="1"/>
  <c r="D7" i="2"/>
  <c r="A6" i="21"/>
  <c r="Y13" i="6"/>
  <c r="AC13" i="6" s="1"/>
  <c r="W13" i="6"/>
  <c r="Z13" i="6" s="1"/>
  <c r="AD13" i="6" s="1"/>
  <c r="AF61" i="6"/>
  <c r="CK157" i="5"/>
  <c r="CK161" i="5"/>
  <c r="AF69" i="6"/>
  <c r="H109" i="10"/>
  <c r="CK158" i="5"/>
  <c r="A7" i="12"/>
  <c r="A6" i="11"/>
  <c r="A6" i="18"/>
  <c r="A7" i="13"/>
  <c r="A6" i="9"/>
  <c r="G9" i="15"/>
  <c r="G20" i="15" s="1"/>
  <c r="F137" i="3"/>
  <c r="F138" i="3" s="1"/>
  <c r="F139" i="3" s="1"/>
  <c r="F140" i="3" s="1"/>
  <c r="F141" i="3" s="1"/>
  <c r="F142" i="3" s="1"/>
  <c r="F143" i="3" s="1"/>
  <c r="F144" i="3" s="1"/>
  <c r="F145" i="3" s="1"/>
  <c r="F146" i="3" s="1"/>
  <c r="F147" i="3" s="1"/>
  <c r="F148" i="3" s="1"/>
  <c r="F149" i="3" s="1"/>
  <c r="F150" i="3" s="1"/>
  <c r="F151" i="3" s="1"/>
  <c r="F152" i="3" s="1"/>
  <c r="F153" i="3" s="1"/>
  <c r="F154" i="3" s="1"/>
  <c r="F155" i="3" s="1"/>
  <c r="F156" i="3" s="1"/>
  <c r="F157" i="3" s="1"/>
  <c r="F158" i="3" s="1"/>
  <c r="F159" i="3" s="1"/>
  <c r="F160" i="3" s="1"/>
  <c r="F161" i="3" s="1"/>
  <c r="G10" i="15" s="1"/>
  <c r="CL152" i="5"/>
  <c r="CL146" i="5"/>
  <c r="CL143" i="5"/>
  <c r="CL139" i="5"/>
  <c r="CL135" i="5"/>
  <c r="CL132" i="5"/>
  <c r="CL129" i="5"/>
  <c r="CL125" i="5"/>
  <c r="CL123" i="5"/>
  <c r="CL121" i="5"/>
  <c r="CL116" i="5"/>
  <c r="CL113" i="5"/>
  <c r="CL110" i="5"/>
  <c r="CL106" i="5"/>
  <c r="CL102" i="5"/>
  <c r="CL99" i="5"/>
  <c r="CL97" i="5"/>
  <c r="CL93" i="5"/>
  <c r="CL88" i="5"/>
  <c r="CL81" i="5"/>
  <c r="CL78" i="5"/>
  <c r="CL72" i="5"/>
  <c r="CL69" i="5"/>
  <c r="CL67" i="5"/>
  <c r="CL65" i="5"/>
  <c r="CL61" i="5"/>
  <c r="CL56" i="5"/>
  <c r="CL53" i="5"/>
  <c r="CL158" i="5" s="1"/>
  <c r="CL50" i="5"/>
  <c r="CL45" i="5"/>
  <c r="CL40" i="5"/>
  <c r="CL33" i="5"/>
  <c r="CL31" i="5"/>
  <c r="CL24" i="5"/>
  <c r="CL21" i="5"/>
  <c r="CL18" i="5"/>
  <c r="CL16" i="5"/>
  <c r="CL13" i="5"/>
  <c r="CL9" i="5"/>
  <c r="CL6" i="5"/>
  <c r="CL3" i="5"/>
  <c r="CL156" i="5" s="1"/>
  <c r="CL149" i="5"/>
  <c r="CL147" i="5"/>
  <c r="CL140" i="5"/>
  <c r="CL136" i="5"/>
  <c r="CL130" i="5"/>
  <c r="CL126" i="5"/>
  <c r="CL119" i="5"/>
  <c r="CL115" i="5"/>
  <c r="CL109" i="5"/>
  <c r="CL105" i="5"/>
  <c r="CL101" i="5"/>
  <c r="CL95" i="5"/>
  <c r="CL90" i="5"/>
  <c r="CL87" i="5"/>
  <c r="CL84" i="5"/>
  <c r="CL82" i="5"/>
  <c r="CL77" i="5"/>
  <c r="CL74" i="5"/>
  <c r="CL70" i="5"/>
  <c r="CL62" i="5"/>
  <c r="CL58" i="5"/>
  <c r="CL54" i="5"/>
  <c r="CL49" i="5"/>
  <c r="CL46" i="5"/>
  <c r="CL43" i="5"/>
  <c r="CL39" i="5"/>
  <c r="CL37" i="5"/>
  <c r="CL34" i="5"/>
  <c r="CL28" i="5"/>
  <c r="CL157" i="5" s="1"/>
  <c r="CL26" i="5"/>
  <c r="CL22" i="5"/>
  <c r="CL15" i="5"/>
  <c r="CL10" i="5"/>
  <c r="CL5" i="5"/>
  <c r="CK159" i="5"/>
  <c r="A21" i="19"/>
  <c r="AE6" i="19" s="1"/>
  <c r="A21" i="8"/>
  <c r="AE6" i="8" s="1"/>
  <c r="A21" i="7"/>
  <c r="AD6" i="7" s="1"/>
  <c r="A18" i="6"/>
  <c r="CL8" i="5" l="1"/>
  <c r="CL19" i="5"/>
  <c r="CL27" i="5"/>
  <c r="CL35" i="5"/>
  <c r="CL42" i="5"/>
  <c r="CL47" i="5"/>
  <c r="CL57" i="5"/>
  <c r="CL64" i="5"/>
  <c r="CL75" i="5"/>
  <c r="CL83" i="5"/>
  <c r="CL89" i="5"/>
  <c r="CL96" i="5"/>
  <c r="CL107" i="5"/>
  <c r="CL117" i="5"/>
  <c r="CL127" i="5"/>
  <c r="CL138" i="5"/>
  <c r="CL148" i="5"/>
  <c r="CL4" i="5"/>
  <c r="CL12" i="5"/>
  <c r="CL17" i="5"/>
  <c r="CL23" i="5"/>
  <c r="CL32" i="5"/>
  <c r="CL41" i="5"/>
  <c r="CL52" i="5"/>
  <c r="CL59" i="5"/>
  <c r="CL66" i="5"/>
  <c r="CL71" i="5"/>
  <c r="CL80" i="5"/>
  <c r="CL91" i="5"/>
  <c r="CL98" i="5"/>
  <c r="CL104" i="5"/>
  <c r="CL111" i="5"/>
  <c r="CL118" i="5"/>
  <c r="CL124" i="5"/>
  <c r="CL131" i="5"/>
  <c r="CL137" i="5"/>
  <c r="CL144" i="5"/>
  <c r="CL11" i="5"/>
  <c r="CL25" i="5"/>
  <c r="CL29" i="5"/>
  <c r="CL38" i="5"/>
  <c r="CL44" i="5"/>
  <c r="CL51" i="5"/>
  <c r="CL60" i="5"/>
  <c r="CL73" i="5"/>
  <c r="CL79" i="5"/>
  <c r="CL86" i="5"/>
  <c r="CL92" i="5"/>
  <c r="CL103" i="5"/>
  <c r="CL112" i="5"/>
  <c r="CL120" i="5"/>
  <c r="CL133" i="5"/>
  <c r="CL141" i="5"/>
  <c r="CL150" i="5"/>
  <c r="CL7" i="5"/>
  <c r="CL14" i="5"/>
  <c r="CL20" i="5"/>
  <c r="CL30" i="5"/>
  <c r="CL36" i="5"/>
  <c r="CL48" i="5"/>
  <c r="CL55" i="5"/>
  <c r="CL63" i="5"/>
  <c r="CL68" i="5"/>
  <c r="CL76" i="5"/>
  <c r="CL85" i="5"/>
  <c r="CL94" i="5"/>
  <c r="CL100" i="5"/>
  <c r="CL108" i="5"/>
  <c r="CL114" i="5"/>
  <c r="CL122" i="5"/>
  <c r="CL128" i="5"/>
  <c r="CL161" i="5" s="1"/>
  <c r="CL134" i="5"/>
  <c r="CL142" i="5"/>
  <c r="CL151" i="5"/>
  <c r="CL145" i="5"/>
  <c r="CO8" i="14"/>
  <c r="CN11" i="14"/>
  <c r="CN15" i="14" s="1"/>
  <c r="CM151" i="5" s="1"/>
  <c r="B17" i="8"/>
  <c r="G17" i="8" s="1"/>
  <c r="C5" i="23"/>
  <c r="B17" i="7"/>
  <c r="F17" i="7" s="1"/>
  <c r="B5" i="23"/>
  <c r="D8" i="2"/>
  <c r="A7" i="21"/>
  <c r="X13" i="6"/>
  <c r="AA13" i="6" s="1"/>
  <c r="AE13" i="6" s="1"/>
  <c r="AF60" i="6"/>
  <c r="G21" i="15"/>
  <c r="A8" i="13"/>
  <c r="A8" i="12"/>
  <c r="A7" i="9"/>
  <c r="A7" i="11"/>
  <c r="A7" i="18"/>
  <c r="CL160" i="5"/>
  <c r="CM153" i="5"/>
  <c r="CM162" i="5" s="1"/>
  <c r="CM149" i="5"/>
  <c r="CM148" i="5"/>
  <c r="CM145" i="5"/>
  <c r="CM144" i="5"/>
  <c r="CM143" i="5"/>
  <c r="CM142" i="5"/>
  <c r="CM141" i="5"/>
  <c r="CM140" i="5"/>
  <c r="CM139" i="5"/>
  <c r="CM138" i="5"/>
  <c r="CM137" i="5"/>
  <c r="CM136" i="5"/>
  <c r="CM135" i="5"/>
  <c r="CM134" i="5"/>
  <c r="CM133" i="5"/>
  <c r="CM132" i="5"/>
  <c r="CM131" i="5"/>
  <c r="CM130" i="5"/>
  <c r="CM129" i="5"/>
  <c r="CM128" i="5"/>
  <c r="CM127" i="5"/>
  <c r="CM126" i="5"/>
  <c r="CM125" i="5"/>
  <c r="CM124" i="5"/>
  <c r="CM123" i="5"/>
  <c r="CM122" i="5"/>
  <c r="CM121" i="5"/>
  <c r="CM120" i="5"/>
  <c r="CM119" i="5"/>
  <c r="CM118" i="5"/>
  <c r="CM117" i="5"/>
  <c r="CM116" i="5"/>
  <c r="CM115" i="5"/>
  <c r="CM114" i="5"/>
  <c r="CM113" i="5"/>
  <c r="CM112" i="5"/>
  <c r="CM111" i="5"/>
  <c r="CM110" i="5"/>
  <c r="CM109" i="5"/>
  <c r="CM108" i="5"/>
  <c r="CM107" i="5"/>
  <c r="CM106" i="5"/>
  <c r="CM105" i="5"/>
  <c r="CM104" i="5"/>
  <c r="CM103" i="5"/>
  <c r="CM102" i="5"/>
  <c r="CM101" i="5"/>
  <c r="CM100" i="5"/>
  <c r="CM99" i="5"/>
  <c r="CM98" i="5"/>
  <c r="CM97" i="5"/>
  <c r="CM96" i="5"/>
  <c r="CM95" i="5"/>
  <c r="CM94" i="5"/>
  <c r="CM93" i="5"/>
  <c r="CM92" i="5"/>
  <c r="CM91" i="5"/>
  <c r="CM90" i="5"/>
  <c r="CM89" i="5"/>
  <c r="CM88" i="5"/>
  <c r="CM87" i="5"/>
  <c r="CM86" i="5"/>
  <c r="CM85" i="5"/>
  <c r="CM84" i="5"/>
  <c r="CM83" i="5"/>
  <c r="CM82" i="5"/>
  <c r="CM81" i="5"/>
  <c r="CM80" i="5"/>
  <c r="CM79" i="5"/>
  <c r="CM78" i="5"/>
  <c r="CM77" i="5"/>
  <c r="CM76" i="5"/>
  <c r="CM75" i="5"/>
  <c r="CM74" i="5"/>
  <c r="CM73" i="5"/>
  <c r="CM72" i="5"/>
  <c r="CM71" i="5"/>
  <c r="CM70" i="5"/>
  <c r="CM69" i="5"/>
  <c r="CM68" i="5"/>
  <c r="CM67" i="5"/>
  <c r="CM66" i="5"/>
  <c r="CM65" i="5"/>
  <c r="CM64" i="5"/>
  <c r="CM63" i="5"/>
  <c r="CM62" i="5"/>
  <c r="CM61" i="5"/>
  <c r="CM60" i="5"/>
  <c r="CM59" i="5"/>
  <c r="CM58" i="5"/>
  <c r="CM57" i="5"/>
  <c r="CM56" i="5"/>
  <c r="CM55" i="5"/>
  <c r="CM54" i="5"/>
  <c r="CM53" i="5"/>
  <c r="CM158" i="5" s="1"/>
  <c r="CM52" i="5"/>
  <c r="CM51" i="5"/>
  <c r="CM50" i="5"/>
  <c r="CM49" i="5"/>
  <c r="CM48" i="5"/>
  <c r="CM47" i="5"/>
  <c r="CM46" i="5"/>
  <c r="CM45" i="5"/>
  <c r="CM44" i="5"/>
  <c r="CM43" i="5"/>
  <c r="CM42" i="5"/>
  <c r="CM41" i="5"/>
  <c r="CM40" i="5"/>
  <c r="CM39" i="5"/>
  <c r="CM38" i="5"/>
  <c r="CM37" i="5"/>
  <c r="CM36" i="5"/>
  <c r="CM35" i="5"/>
  <c r="CM34" i="5"/>
  <c r="CM33" i="5"/>
  <c r="CM32" i="5"/>
  <c r="CM31" i="5"/>
  <c r="CM30" i="5"/>
  <c r="CM29" i="5"/>
  <c r="CM28" i="5"/>
  <c r="CM27" i="5"/>
  <c r="CM26" i="5"/>
  <c r="CM25" i="5"/>
  <c r="CM24" i="5"/>
  <c r="CM23" i="5"/>
  <c r="CM22" i="5"/>
  <c r="CM21" i="5"/>
  <c r="CM20" i="5"/>
  <c r="CM19" i="5"/>
  <c r="CM18" i="5"/>
  <c r="CM17" i="5"/>
  <c r="CM16" i="5"/>
  <c r="CM15" i="5"/>
  <c r="CM14" i="5"/>
  <c r="CM13" i="5"/>
  <c r="CM12" i="5"/>
  <c r="CM11" i="5"/>
  <c r="CM10" i="5"/>
  <c r="CM9" i="5"/>
  <c r="CM8" i="5"/>
  <c r="CM7" i="5"/>
  <c r="CM6" i="5"/>
  <c r="CM5" i="5"/>
  <c r="CM4" i="5"/>
  <c r="CM3" i="5"/>
  <c r="A19" i="6"/>
  <c r="A22" i="7"/>
  <c r="AD7" i="7" s="1"/>
  <c r="A22" i="19"/>
  <c r="AE7" i="19" s="1"/>
  <c r="A22" i="8"/>
  <c r="AE7" i="8" s="1"/>
  <c r="CL159" i="5"/>
  <c r="H110" i="10"/>
  <c r="AF70" i="6"/>
  <c r="CM150" i="5" l="1"/>
  <c r="CM146" i="5"/>
  <c r="CM152" i="5"/>
  <c r="CM147" i="5"/>
  <c r="CP8" i="14"/>
  <c r="CO11" i="14"/>
  <c r="CO15" i="14" s="1"/>
  <c r="CN153" i="5" s="1"/>
  <c r="CN162" i="5" s="1"/>
  <c r="D5" i="23"/>
  <c r="M17" i="7"/>
  <c r="C17" i="7"/>
  <c r="G17" i="7"/>
  <c r="L17" i="7"/>
  <c r="K17" i="7"/>
  <c r="E17" i="7"/>
  <c r="N17" i="7"/>
  <c r="D17" i="7"/>
  <c r="E17" i="8"/>
  <c r="K17" i="8"/>
  <c r="C17" i="8"/>
  <c r="N17" i="8"/>
  <c r="O17" i="8"/>
  <c r="D17" i="8"/>
  <c r="L17" i="8"/>
  <c r="O17" i="7"/>
  <c r="M17" i="8"/>
  <c r="F17" i="8"/>
  <c r="D9" i="2"/>
  <c r="A8" i="21"/>
  <c r="AF59" i="6"/>
  <c r="CM157" i="5"/>
  <c r="CM161" i="5"/>
  <c r="A23" i="19"/>
  <c r="AE8" i="19" s="1"/>
  <c r="A23" i="8"/>
  <c r="AE8" i="8" s="1"/>
  <c r="A20" i="6"/>
  <c r="A23" i="7"/>
  <c r="AD8" i="7" s="1"/>
  <c r="A9" i="13"/>
  <c r="A8" i="11"/>
  <c r="A8" i="9"/>
  <c r="A9" i="12"/>
  <c r="A8" i="18"/>
  <c r="CN151" i="5"/>
  <c r="CN150" i="5"/>
  <c r="CN147" i="5"/>
  <c r="CN146" i="5"/>
  <c r="CN143" i="5"/>
  <c r="CN142" i="5"/>
  <c r="CN139" i="5"/>
  <c r="CN138" i="5"/>
  <c r="CN135" i="5"/>
  <c r="CN134" i="5"/>
  <c r="CN131" i="5"/>
  <c r="CN130" i="5"/>
  <c r="CN127" i="5"/>
  <c r="CN126" i="5"/>
  <c r="CN124" i="5"/>
  <c r="CN123" i="5"/>
  <c r="CN122" i="5"/>
  <c r="CN121" i="5"/>
  <c r="CN120" i="5"/>
  <c r="CN119" i="5"/>
  <c r="CN118" i="5"/>
  <c r="CN117" i="5"/>
  <c r="CN116" i="5"/>
  <c r="CN115" i="5"/>
  <c r="CN114" i="5"/>
  <c r="CN113" i="5"/>
  <c r="CN112" i="5"/>
  <c r="CN111" i="5"/>
  <c r="CN110" i="5"/>
  <c r="CN109" i="5"/>
  <c r="CN108" i="5"/>
  <c r="CN107" i="5"/>
  <c r="CN106" i="5"/>
  <c r="CN105" i="5"/>
  <c r="CN104" i="5"/>
  <c r="CN103" i="5"/>
  <c r="CN160" i="5" s="1"/>
  <c r="CN102" i="5"/>
  <c r="CN101" i="5"/>
  <c r="CN100" i="5"/>
  <c r="CN99" i="5"/>
  <c r="CN98" i="5"/>
  <c r="CN97" i="5"/>
  <c r="CN96" i="5"/>
  <c r="CN95" i="5"/>
  <c r="CN94" i="5"/>
  <c r="CN93" i="5"/>
  <c r="CN92" i="5"/>
  <c r="CN91" i="5"/>
  <c r="CN90" i="5"/>
  <c r="CN89" i="5"/>
  <c r="CN88" i="5"/>
  <c r="CN87" i="5"/>
  <c r="CN86" i="5"/>
  <c r="CN85" i="5"/>
  <c r="CN84" i="5"/>
  <c r="CN83" i="5"/>
  <c r="CN82" i="5"/>
  <c r="CN81" i="5"/>
  <c r="CN80" i="5"/>
  <c r="CN79" i="5"/>
  <c r="CN78" i="5"/>
  <c r="CN77" i="5"/>
  <c r="CN76" i="5"/>
  <c r="CN75" i="5"/>
  <c r="CN74" i="5"/>
  <c r="CN73" i="5"/>
  <c r="CN72" i="5"/>
  <c r="CN71" i="5"/>
  <c r="CN70" i="5"/>
  <c r="CN69" i="5"/>
  <c r="CN68" i="5"/>
  <c r="CN67" i="5"/>
  <c r="CN66" i="5"/>
  <c r="CN65" i="5"/>
  <c r="CN64" i="5"/>
  <c r="CN63" i="5"/>
  <c r="CN62" i="5"/>
  <c r="CN61" i="5"/>
  <c r="CN60" i="5"/>
  <c r="CN59" i="5"/>
  <c r="CN58" i="5"/>
  <c r="CN57" i="5"/>
  <c r="CN56" i="5"/>
  <c r="CN55" i="5"/>
  <c r="CN54" i="5"/>
  <c r="CN53" i="5"/>
  <c r="CN52" i="5"/>
  <c r="CN51" i="5"/>
  <c r="CN50" i="5"/>
  <c r="CN49" i="5"/>
  <c r="CN48" i="5"/>
  <c r="CN47" i="5"/>
  <c r="CN46" i="5"/>
  <c r="CN45" i="5"/>
  <c r="CN44" i="5"/>
  <c r="CN43" i="5"/>
  <c r="CN42" i="5"/>
  <c r="CN41" i="5"/>
  <c r="CN40" i="5"/>
  <c r="CN39" i="5"/>
  <c r="CN38" i="5"/>
  <c r="CN37" i="5"/>
  <c r="CN36" i="5"/>
  <c r="CN35" i="5"/>
  <c r="CN34" i="5"/>
  <c r="CN33" i="5"/>
  <c r="CN32" i="5"/>
  <c r="CN31" i="5"/>
  <c r="CN30" i="5"/>
  <c r="CN29" i="5"/>
  <c r="CN28" i="5"/>
  <c r="CN157" i="5" s="1"/>
  <c r="CN27" i="5"/>
  <c r="CN26" i="5"/>
  <c r="CN25" i="5"/>
  <c r="CN24" i="5"/>
  <c r="CN23" i="5"/>
  <c r="CN22" i="5"/>
  <c r="CN21" i="5"/>
  <c r="CN20" i="5"/>
  <c r="CN19" i="5"/>
  <c r="CN18" i="5"/>
  <c r="CN17" i="5"/>
  <c r="CN16" i="5"/>
  <c r="CN15" i="5"/>
  <c r="CN14" i="5"/>
  <c r="CN13" i="5"/>
  <c r="CN12" i="5"/>
  <c r="CN11" i="5"/>
  <c r="CN10" i="5"/>
  <c r="CN9" i="5"/>
  <c r="CN8" i="5"/>
  <c r="CN7" i="5"/>
  <c r="CN6" i="5"/>
  <c r="CN5" i="5"/>
  <c r="CN4" i="5"/>
  <c r="CN3" i="5"/>
  <c r="CN156" i="5" s="1"/>
  <c r="CM159" i="5"/>
  <c r="H111" i="10"/>
  <c r="AF71" i="6"/>
  <c r="CM156" i="5"/>
  <c r="CM160" i="5"/>
  <c r="CN128" i="5" l="1"/>
  <c r="CN161" i="5" s="1"/>
  <c r="CN132" i="5"/>
  <c r="CN136" i="5"/>
  <c r="CN140" i="5"/>
  <c r="CN144" i="5"/>
  <c r="CN148" i="5"/>
  <c r="CN152" i="5"/>
  <c r="CQ8" i="14"/>
  <c r="CP11" i="14"/>
  <c r="CP15" i="14" s="1"/>
  <c r="CO150" i="5" s="1"/>
  <c r="CN125" i="5"/>
  <c r="CN129" i="5"/>
  <c r="CN133" i="5"/>
  <c r="CN137" i="5"/>
  <c r="CN141" i="5"/>
  <c r="CN145" i="5"/>
  <c r="CN149" i="5"/>
  <c r="AV2" i="7"/>
  <c r="AZ2" i="7"/>
  <c r="AY2" i="8"/>
  <c r="AL2" i="7"/>
  <c r="AY2" i="7"/>
  <c r="AX2" i="7"/>
  <c r="AM2" i="7"/>
  <c r="AN2" i="7"/>
  <c r="AN2" i="8"/>
  <c r="AK2" i="8"/>
  <c r="AR2" i="7"/>
  <c r="AG2" i="8"/>
  <c r="AI2" i="7"/>
  <c r="AU2" i="7"/>
  <c r="AP2" i="7"/>
  <c r="BB2" i="7"/>
  <c r="BA2" i="8"/>
  <c r="BE2" i="8"/>
  <c r="BE2" i="7"/>
  <c r="BD2" i="7"/>
  <c r="AF2" i="7"/>
  <c r="AQ2" i="8"/>
  <c r="AV2" i="8"/>
  <c r="AU2" i="8"/>
  <c r="BF2" i="8"/>
  <c r="AP2" i="8"/>
  <c r="AF2" i="8"/>
  <c r="AL2" i="8"/>
  <c r="BB2" i="8"/>
  <c r="AZ2" i="8"/>
  <c r="BF2" i="7"/>
  <c r="AS2" i="7"/>
  <c r="AQ2" i="7"/>
  <c r="AH2" i="7"/>
  <c r="AK2" i="7"/>
  <c r="BA2" i="7"/>
  <c r="BC2" i="7"/>
  <c r="AW2" i="8"/>
  <c r="BC2" i="8"/>
  <c r="AH2" i="8"/>
  <c r="BG2" i="8"/>
  <c r="BD2" i="8"/>
  <c r="AX2" i="8"/>
  <c r="AS2" i="8"/>
  <c r="AO2" i="7"/>
  <c r="AJ2" i="7"/>
  <c r="AG2" i="7"/>
  <c r="AT2" i="7"/>
  <c r="Q3" i="9" s="1"/>
  <c r="AE2" i="7"/>
  <c r="AW2" i="7"/>
  <c r="AR2" i="8"/>
  <c r="AI2" i="8"/>
  <c r="AM2" i="8"/>
  <c r="AJ2" i="8"/>
  <c r="AO2" i="8"/>
  <c r="AT2" i="8"/>
  <c r="P3" i="9" s="1"/>
  <c r="D10" i="2"/>
  <c r="A9" i="21"/>
  <c r="AF58" i="6"/>
  <c r="CN158" i="5"/>
  <c r="A24" i="19"/>
  <c r="AE9" i="19" s="1"/>
  <c r="A24" i="7"/>
  <c r="AD9" i="7" s="1"/>
  <c r="A21" i="6"/>
  <c r="A24" i="8"/>
  <c r="AE9" i="8" s="1"/>
  <c r="AF72" i="6"/>
  <c r="H112" i="10"/>
  <c r="AF73" i="6" s="1"/>
  <c r="CO153" i="5"/>
  <c r="CO162" i="5" s="1"/>
  <c r="CO151" i="5"/>
  <c r="CO149" i="5"/>
  <c r="CO147" i="5"/>
  <c r="CO146" i="5"/>
  <c r="CO145" i="5"/>
  <c r="CO144" i="5"/>
  <c r="CO143" i="5"/>
  <c r="CO142" i="5"/>
  <c r="CO141" i="5"/>
  <c r="CO140" i="5"/>
  <c r="CO139" i="5"/>
  <c r="CO138" i="5"/>
  <c r="CO137" i="5"/>
  <c r="CO136" i="5"/>
  <c r="CO135" i="5"/>
  <c r="CO134" i="5"/>
  <c r="CO133" i="5"/>
  <c r="CO132" i="5"/>
  <c r="CO131" i="5"/>
  <c r="CO130" i="5"/>
  <c r="CO129" i="5"/>
  <c r="CO128" i="5"/>
  <c r="CO161" i="5" s="1"/>
  <c r="CO127" i="5"/>
  <c r="CO126" i="5"/>
  <c r="CO125" i="5"/>
  <c r="CO124" i="5"/>
  <c r="CO123" i="5"/>
  <c r="CO122" i="5"/>
  <c r="CO121" i="5"/>
  <c r="CO120" i="5"/>
  <c r="CO119" i="5"/>
  <c r="CO118" i="5"/>
  <c r="CO117" i="5"/>
  <c r="CO116" i="5"/>
  <c r="CO115" i="5"/>
  <c r="CO114" i="5"/>
  <c r="CO113" i="5"/>
  <c r="CO112" i="5"/>
  <c r="CO111" i="5"/>
  <c r="CO110" i="5"/>
  <c r="CO109" i="5"/>
  <c r="CO108" i="5"/>
  <c r="CO107" i="5"/>
  <c r="CO106" i="5"/>
  <c r="CO105" i="5"/>
  <c r="CO104" i="5"/>
  <c r="CO103" i="5"/>
  <c r="CO160" i="5" s="1"/>
  <c r="CO102" i="5"/>
  <c r="CO101" i="5"/>
  <c r="CO100" i="5"/>
  <c r="CO99" i="5"/>
  <c r="CO98" i="5"/>
  <c r="CO97" i="5"/>
  <c r="CO96" i="5"/>
  <c r="CO95" i="5"/>
  <c r="CO94" i="5"/>
  <c r="CO93" i="5"/>
  <c r="CO92" i="5"/>
  <c r="CO91" i="5"/>
  <c r="CO90" i="5"/>
  <c r="CO89" i="5"/>
  <c r="CO88" i="5"/>
  <c r="CO87" i="5"/>
  <c r="CO86" i="5"/>
  <c r="CO85" i="5"/>
  <c r="CO84" i="5"/>
  <c r="CO83" i="5"/>
  <c r="CO82" i="5"/>
  <c r="CO81" i="5"/>
  <c r="CO80" i="5"/>
  <c r="CO79" i="5"/>
  <c r="CO78" i="5"/>
  <c r="CO77" i="5"/>
  <c r="CO76" i="5"/>
  <c r="CO75" i="5"/>
  <c r="CO74" i="5"/>
  <c r="CO73" i="5"/>
  <c r="CO72" i="5"/>
  <c r="CO71" i="5"/>
  <c r="CO70" i="5"/>
  <c r="CO69" i="5"/>
  <c r="CO68" i="5"/>
  <c r="CO67" i="5"/>
  <c r="CO66" i="5"/>
  <c r="CO65" i="5"/>
  <c r="CO64" i="5"/>
  <c r="CO63" i="5"/>
  <c r="CO62" i="5"/>
  <c r="CO61" i="5"/>
  <c r="CO60" i="5"/>
  <c r="CO59" i="5"/>
  <c r="CO58" i="5"/>
  <c r="CO57" i="5"/>
  <c r="CO56" i="5"/>
  <c r="CO55" i="5"/>
  <c r="CO54" i="5"/>
  <c r="CO53" i="5"/>
  <c r="CO158" i="5" s="1"/>
  <c r="CO52" i="5"/>
  <c r="CO51" i="5"/>
  <c r="CO50" i="5"/>
  <c r="CO49" i="5"/>
  <c r="CO48" i="5"/>
  <c r="CO47" i="5"/>
  <c r="CO46" i="5"/>
  <c r="CO45" i="5"/>
  <c r="CO44" i="5"/>
  <c r="CO39" i="5"/>
  <c r="CO38" i="5"/>
  <c r="CO36" i="5"/>
  <c r="CO32" i="5"/>
  <c r="CO31" i="5"/>
  <c r="CO27" i="5"/>
  <c r="CO26" i="5"/>
  <c r="CO24" i="5"/>
  <c r="CO21" i="5"/>
  <c r="CO19" i="5"/>
  <c r="CO17" i="5"/>
  <c r="CO14" i="5"/>
  <c r="CO13" i="5"/>
  <c r="CO11" i="5"/>
  <c r="CO9" i="5"/>
  <c r="CO6" i="5"/>
  <c r="CO43" i="5"/>
  <c r="CO42" i="5"/>
  <c r="CO41" i="5"/>
  <c r="CO40" i="5"/>
  <c r="CO37" i="5"/>
  <c r="CO35" i="5"/>
  <c r="CO34" i="5"/>
  <c r="CO33" i="5"/>
  <c r="CO30" i="5"/>
  <c r="CO29" i="5"/>
  <c r="CO28" i="5"/>
  <c r="CO157" i="5" s="1"/>
  <c r="CO25" i="5"/>
  <c r="CO23" i="5"/>
  <c r="CO22" i="5"/>
  <c r="CO20" i="5"/>
  <c r="CO18" i="5"/>
  <c r="CO16" i="5"/>
  <c r="CO15" i="5"/>
  <c r="CO12" i="5"/>
  <c r="CO10" i="5"/>
  <c r="CO8" i="5"/>
  <c r="CO7" i="5"/>
  <c r="CO5" i="5"/>
  <c r="CO4" i="5"/>
  <c r="CO3" i="5"/>
  <c r="CO156" i="5" s="1"/>
  <c r="CN159" i="5"/>
  <c r="A10" i="13"/>
  <c r="A9" i="11"/>
  <c r="A9" i="18"/>
  <c r="A9" i="9"/>
  <c r="A10" i="12"/>
  <c r="CO148" i="5" l="1"/>
  <c r="CO152" i="5"/>
  <c r="CR8" i="14"/>
  <c r="CQ11" i="14"/>
  <c r="CQ15" i="14" s="1"/>
  <c r="CP152" i="5" s="1"/>
  <c r="U3" i="9"/>
  <c r="T156" i="9" s="1"/>
  <c r="I3" i="9"/>
  <c r="I3" i="11" s="1"/>
  <c r="O3" i="9"/>
  <c r="O3" i="11" s="1"/>
  <c r="T3" i="9"/>
  <c r="S156" i="9" s="1"/>
  <c r="S3" i="9"/>
  <c r="S3" i="11" s="1"/>
  <c r="W3" i="9"/>
  <c r="V156" i="9" s="1"/>
  <c r="B3" i="9"/>
  <c r="B165" i="9" s="1"/>
  <c r="AB3" i="9"/>
  <c r="AA156" i="9" s="1"/>
  <c r="J3" i="9"/>
  <c r="J3" i="11" s="1"/>
  <c r="Y3" i="9"/>
  <c r="X156" i="9" s="1"/>
  <c r="F3" i="9"/>
  <c r="F3" i="11" s="1"/>
  <c r="V3" i="9"/>
  <c r="V3" i="11" s="1"/>
  <c r="AA3" i="9"/>
  <c r="AA3" i="11" s="1"/>
  <c r="R3" i="9"/>
  <c r="R3" i="11" s="1"/>
  <c r="G3" i="9"/>
  <c r="G3" i="11" s="1"/>
  <c r="E3" i="9"/>
  <c r="E3" i="11" s="1"/>
  <c r="N3" i="9"/>
  <c r="N3" i="11" s="1"/>
  <c r="K3" i="9"/>
  <c r="K3" i="11" s="1"/>
  <c r="BH2" i="7"/>
  <c r="H3" i="9"/>
  <c r="H3" i="11" s="1"/>
  <c r="M3" i="9"/>
  <c r="L156" i="9" s="1"/>
  <c r="L3" i="9"/>
  <c r="K156" i="9" s="1"/>
  <c r="Z3" i="9"/>
  <c r="Y156" i="9" s="1"/>
  <c r="C3" i="9"/>
  <c r="C3" i="11" s="1"/>
  <c r="AC3" i="9"/>
  <c r="AC3" i="11" s="1"/>
  <c r="D3" i="9"/>
  <c r="D3" i="11" s="1"/>
  <c r="X3" i="9"/>
  <c r="X3" i="11" s="1"/>
  <c r="BI2" i="8"/>
  <c r="D11" i="2"/>
  <c r="A10" i="21"/>
  <c r="P3" i="11"/>
  <c r="O156" i="9"/>
  <c r="Y3" i="11"/>
  <c r="M156" i="9"/>
  <c r="P156" i="9"/>
  <c r="Q3" i="11"/>
  <c r="H156" i="9"/>
  <c r="AF57" i="6"/>
  <c r="CO159" i="5"/>
  <c r="CP37" i="5"/>
  <c r="A11" i="12"/>
  <c r="A10" i="11"/>
  <c r="A10" i="18"/>
  <c r="A10" i="9"/>
  <c r="A11" i="13"/>
  <c r="A25" i="19"/>
  <c r="AE10" i="19" s="1"/>
  <c r="A25" i="8"/>
  <c r="AE10" i="8" s="1"/>
  <c r="A25" i="7"/>
  <c r="AD10" i="7" s="1"/>
  <c r="A22" i="6"/>
  <c r="W3" i="11" l="1"/>
  <c r="N156" i="9"/>
  <c r="CP101" i="5"/>
  <c r="CP69" i="5"/>
  <c r="CP5" i="5"/>
  <c r="CP45" i="5"/>
  <c r="CP77" i="5"/>
  <c r="CP109" i="5"/>
  <c r="CP21" i="5"/>
  <c r="CP53" i="5"/>
  <c r="CP158" i="5" s="1"/>
  <c r="CP85" i="5"/>
  <c r="CP117" i="5"/>
  <c r="CP13" i="5"/>
  <c r="CP29" i="5"/>
  <c r="CP61" i="5"/>
  <c r="CP93" i="5"/>
  <c r="CP9" i="5"/>
  <c r="CP25" i="5"/>
  <c r="CP41" i="5"/>
  <c r="CP57" i="5"/>
  <c r="CP73" i="5"/>
  <c r="CP89" i="5"/>
  <c r="CP105" i="5"/>
  <c r="CP17" i="5"/>
  <c r="CP33" i="5"/>
  <c r="CP49" i="5"/>
  <c r="CP65" i="5"/>
  <c r="CP81" i="5"/>
  <c r="CP97" i="5"/>
  <c r="CP113" i="5"/>
  <c r="CP125" i="5"/>
  <c r="CP133" i="5"/>
  <c r="CP141" i="5"/>
  <c r="CP149" i="5"/>
  <c r="CP6" i="5"/>
  <c r="CP18" i="5"/>
  <c r="CP26" i="5"/>
  <c r="CP30" i="5"/>
  <c r="CP34" i="5"/>
  <c r="CP38" i="5"/>
  <c r="CP42" i="5"/>
  <c r="CP46" i="5"/>
  <c r="CP50" i="5"/>
  <c r="CP54" i="5"/>
  <c r="CP58" i="5"/>
  <c r="CP62" i="5"/>
  <c r="CP66" i="5"/>
  <c r="CP70" i="5"/>
  <c r="CP74" i="5"/>
  <c r="CP78" i="5"/>
  <c r="CP159" i="5" s="1"/>
  <c r="CP82" i="5"/>
  <c r="CP86" i="5"/>
  <c r="CP90" i="5"/>
  <c r="CP94" i="5"/>
  <c r="CP98" i="5"/>
  <c r="CP102" i="5"/>
  <c r="CP106" i="5"/>
  <c r="CP110" i="5"/>
  <c r="CP114" i="5"/>
  <c r="CP118" i="5"/>
  <c r="CP122" i="5"/>
  <c r="CP126" i="5"/>
  <c r="CP130" i="5"/>
  <c r="CP134" i="5"/>
  <c r="CP138" i="5"/>
  <c r="CP142" i="5"/>
  <c r="CP146" i="5"/>
  <c r="CP150" i="5"/>
  <c r="CS8" i="14"/>
  <c r="CR11" i="14"/>
  <c r="CR15" i="14" s="1"/>
  <c r="CQ153" i="5" s="1"/>
  <c r="CQ162" i="5" s="1"/>
  <c r="CP121" i="5"/>
  <c r="CP129" i="5"/>
  <c r="CP137" i="5"/>
  <c r="CP145" i="5"/>
  <c r="CP153" i="5"/>
  <c r="CP162" i="5" s="1"/>
  <c r="CP10" i="5"/>
  <c r="CP22" i="5"/>
  <c r="CP3" i="5"/>
  <c r="CP156" i="5" s="1"/>
  <c r="CP7" i="5"/>
  <c r="CP11" i="5"/>
  <c r="CP15" i="5"/>
  <c r="CP19" i="5"/>
  <c r="CP23" i="5"/>
  <c r="CP27" i="5"/>
  <c r="CP31" i="5"/>
  <c r="CP35" i="5"/>
  <c r="CP39" i="5"/>
  <c r="CP43" i="5"/>
  <c r="CP47" i="5"/>
  <c r="CP51" i="5"/>
  <c r="CP55" i="5"/>
  <c r="CP59" i="5"/>
  <c r="CP63" i="5"/>
  <c r="CP67" i="5"/>
  <c r="CP71" i="5"/>
  <c r="CP75" i="5"/>
  <c r="CP79" i="5"/>
  <c r="CP83" i="5"/>
  <c r="CP87" i="5"/>
  <c r="CP91" i="5"/>
  <c r="CP95" i="5"/>
  <c r="CP99" i="5"/>
  <c r="CP103" i="5"/>
  <c r="CP160" i="5" s="1"/>
  <c r="CP107" i="5"/>
  <c r="CP111" i="5"/>
  <c r="CP115" i="5"/>
  <c r="CP119" i="5"/>
  <c r="CP123" i="5"/>
  <c r="CP127" i="5"/>
  <c r="CP131" i="5"/>
  <c r="CP135" i="5"/>
  <c r="CP139" i="5"/>
  <c r="CP143" i="5"/>
  <c r="CP147" i="5"/>
  <c r="CP151" i="5"/>
  <c r="CP14" i="5"/>
  <c r="CP4" i="5"/>
  <c r="CP8" i="5"/>
  <c r="CP12" i="5"/>
  <c r="CP16" i="5"/>
  <c r="CP20" i="5"/>
  <c r="CP24" i="5"/>
  <c r="CP28" i="5"/>
  <c r="CP157" i="5" s="1"/>
  <c r="CP32" i="5"/>
  <c r="CP36" i="5"/>
  <c r="CP40" i="5"/>
  <c r="CP44" i="5"/>
  <c r="CP48" i="5"/>
  <c r="CP52" i="5"/>
  <c r="CP56" i="5"/>
  <c r="CP60" i="5"/>
  <c r="CP64" i="5"/>
  <c r="CP68" i="5"/>
  <c r="CP72" i="5"/>
  <c r="CP76" i="5"/>
  <c r="CP80" i="5"/>
  <c r="CP84" i="5"/>
  <c r="CP88" i="5"/>
  <c r="CP92" i="5"/>
  <c r="CP96" i="5"/>
  <c r="CP100" i="5"/>
  <c r="CP104" i="5"/>
  <c r="CP108" i="5"/>
  <c r="CP112" i="5"/>
  <c r="CP116" i="5"/>
  <c r="CP120" i="5"/>
  <c r="CP124" i="5"/>
  <c r="CP128" i="5"/>
  <c r="CP161" i="5" s="1"/>
  <c r="CP132" i="5"/>
  <c r="CP136" i="5"/>
  <c r="CP140" i="5"/>
  <c r="CP144" i="5"/>
  <c r="CP148" i="5"/>
  <c r="AB3" i="11"/>
  <c r="U156" i="9"/>
  <c r="W156" i="9"/>
  <c r="Z3" i="11"/>
  <c r="Z156" i="9"/>
  <c r="U3" i="11"/>
  <c r="T3" i="11"/>
  <c r="R156" i="9"/>
  <c r="D156" i="9"/>
  <c r="I156" i="9"/>
  <c r="F156" i="9"/>
  <c r="E156" i="9"/>
  <c r="Q156" i="9"/>
  <c r="L3" i="11"/>
  <c r="J156" i="9"/>
  <c r="AB156" i="9"/>
  <c r="M3" i="11"/>
  <c r="B156" i="9"/>
  <c r="G156" i="9"/>
  <c r="C156" i="9"/>
  <c r="D12" i="2"/>
  <c r="A11" i="21"/>
  <c r="AF56" i="6"/>
  <c r="CQ150" i="5"/>
  <c r="CQ146" i="5"/>
  <c r="CQ142" i="5"/>
  <c r="CQ138" i="5"/>
  <c r="CQ134" i="5"/>
  <c r="CQ130" i="5"/>
  <c r="CQ126" i="5"/>
  <c r="CQ122" i="5"/>
  <c r="CQ118" i="5"/>
  <c r="CQ114" i="5"/>
  <c r="CQ110" i="5"/>
  <c r="CQ106" i="5"/>
  <c r="CQ102" i="5"/>
  <c r="CQ98" i="5"/>
  <c r="CQ94" i="5"/>
  <c r="CQ90" i="5"/>
  <c r="CQ86" i="5"/>
  <c r="CQ82" i="5"/>
  <c r="CQ78" i="5"/>
  <c r="CQ159" i="5" s="1"/>
  <c r="CQ74" i="5"/>
  <c r="CQ70" i="5"/>
  <c r="CQ66" i="5"/>
  <c r="CQ62" i="5"/>
  <c r="CQ58" i="5"/>
  <c r="CQ54" i="5"/>
  <c r="CQ50" i="5"/>
  <c r="CQ46" i="5"/>
  <c r="CQ42" i="5"/>
  <c r="CQ38" i="5"/>
  <c r="CQ34" i="5"/>
  <c r="CQ30" i="5"/>
  <c r="CQ26" i="5"/>
  <c r="CQ22" i="5"/>
  <c r="CQ18" i="5"/>
  <c r="CQ14" i="5"/>
  <c r="CQ10" i="5"/>
  <c r="CQ6" i="5"/>
  <c r="A12" i="13"/>
  <c r="A12" i="12"/>
  <c r="A11" i="18"/>
  <c r="A11" i="11"/>
  <c r="A11" i="9"/>
  <c r="A23" i="6"/>
  <c r="A26" i="7"/>
  <c r="AD11" i="7" s="1"/>
  <c r="A26" i="19"/>
  <c r="AE11" i="19" s="1"/>
  <c r="A26" i="8"/>
  <c r="AE11" i="8" s="1"/>
  <c r="CQ8" i="5" l="1"/>
  <c r="CQ16" i="5"/>
  <c r="CQ24" i="5"/>
  <c r="CQ32" i="5"/>
  <c r="CQ40" i="5"/>
  <c r="CQ48" i="5"/>
  <c r="CQ56" i="5"/>
  <c r="CQ64" i="5"/>
  <c r="CQ72" i="5"/>
  <c r="CQ80" i="5"/>
  <c r="CQ88" i="5"/>
  <c r="CQ96" i="5"/>
  <c r="CQ104" i="5"/>
  <c r="CQ112" i="5"/>
  <c r="CQ120" i="5"/>
  <c r="CQ128" i="5"/>
  <c r="CQ161" i="5" s="1"/>
  <c r="CQ136" i="5"/>
  <c r="CQ144" i="5"/>
  <c r="CQ152" i="5"/>
  <c r="CQ4" i="5"/>
  <c r="CQ12" i="5"/>
  <c r="CQ20" i="5"/>
  <c r="CQ28" i="5"/>
  <c r="CQ157" i="5" s="1"/>
  <c r="CQ36" i="5"/>
  <c r="CQ44" i="5"/>
  <c r="CQ52" i="5"/>
  <c r="CQ60" i="5"/>
  <c r="CQ68" i="5"/>
  <c r="CQ76" i="5"/>
  <c r="CQ84" i="5"/>
  <c r="CQ92" i="5"/>
  <c r="CQ100" i="5"/>
  <c r="CQ108" i="5"/>
  <c r="CQ116" i="5"/>
  <c r="CQ124" i="5"/>
  <c r="CQ132" i="5"/>
  <c r="CQ140" i="5"/>
  <c r="CQ148" i="5"/>
  <c r="CQ3" i="5"/>
  <c r="CQ156" i="5" s="1"/>
  <c r="CQ7" i="5"/>
  <c r="CQ11" i="5"/>
  <c r="CQ15" i="5"/>
  <c r="CQ19" i="5"/>
  <c r="CQ23" i="5"/>
  <c r="CQ27" i="5"/>
  <c r="CQ31" i="5"/>
  <c r="CQ35" i="5"/>
  <c r="CQ39" i="5"/>
  <c r="CQ43" i="5"/>
  <c r="CQ47" i="5"/>
  <c r="CQ51" i="5"/>
  <c r="CQ55" i="5"/>
  <c r="CQ59" i="5"/>
  <c r="CQ63" i="5"/>
  <c r="CQ67" i="5"/>
  <c r="CQ71" i="5"/>
  <c r="CQ75" i="5"/>
  <c r="CQ79" i="5"/>
  <c r="CQ83" i="5"/>
  <c r="CQ87" i="5"/>
  <c r="CQ91" i="5"/>
  <c r="CQ95" i="5"/>
  <c r="CQ99" i="5"/>
  <c r="CQ103" i="5"/>
  <c r="CQ160" i="5" s="1"/>
  <c r="CQ107" i="5"/>
  <c r="CQ111" i="5"/>
  <c r="CQ115" i="5"/>
  <c r="CQ119" i="5"/>
  <c r="CQ123" i="5"/>
  <c r="CQ127" i="5"/>
  <c r="CQ131" i="5"/>
  <c r="CQ135" i="5"/>
  <c r="CQ139" i="5"/>
  <c r="CQ143" i="5"/>
  <c r="CQ147" i="5"/>
  <c r="CQ151" i="5"/>
  <c r="CQ5" i="5"/>
  <c r="CQ9" i="5"/>
  <c r="CQ13" i="5"/>
  <c r="CQ17" i="5"/>
  <c r="CQ21" i="5"/>
  <c r="CQ25" i="5"/>
  <c r="CQ29" i="5"/>
  <c r="CQ33" i="5"/>
  <c r="CQ37" i="5"/>
  <c r="CQ41" i="5"/>
  <c r="CQ45" i="5"/>
  <c r="CQ49" i="5"/>
  <c r="CQ53" i="5"/>
  <c r="CQ158" i="5" s="1"/>
  <c r="CQ57" i="5"/>
  <c r="CQ61" i="5"/>
  <c r="CQ65" i="5"/>
  <c r="CQ69" i="5"/>
  <c r="CQ73" i="5"/>
  <c r="CQ77" i="5"/>
  <c r="CQ81" i="5"/>
  <c r="CQ85" i="5"/>
  <c r="CQ89" i="5"/>
  <c r="CQ93" i="5"/>
  <c r="CQ97" i="5"/>
  <c r="CQ101" i="5"/>
  <c r="CQ105" i="5"/>
  <c r="CQ109" i="5"/>
  <c r="CQ113" i="5"/>
  <c r="CQ117" i="5"/>
  <c r="CQ121" i="5"/>
  <c r="CQ125" i="5"/>
  <c r="CQ129" i="5"/>
  <c r="CQ133" i="5"/>
  <c r="CQ137" i="5"/>
  <c r="CQ141" i="5"/>
  <c r="CQ145" i="5"/>
  <c r="CQ149" i="5"/>
  <c r="CT8" i="14"/>
  <c r="CS11" i="14"/>
  <c r="CS15" i="14" s="1"/>
  <c r="CR153" i="5" s="1"/>
  <c r="CR162" i="5" s="1"/>
  <c r="B3" i="11"/>
  <c r="C165" i="9"/>
  <c r="D13" i="2"/>
  <c r="A12" i="21"/>
  <c r="AF55" i="6"/>
  <c r="A27" i="19"/>
  <c r="AE12" i="19" s="1"/>
  <c r="A27" i="8"/>
  <c r="AE12" i="8" s="1"/>
  <c r="A24" i="6"/>
  <c r="A27" i="7"/>
  <c r="AD12" i="7" s="1"/>
  <c r="A13" i="13"/>
  <c r="A13" i="12"/>
  <c r="A12" i="18"/>
  <c r="A12" i="9"/>
  <c r="A12" i="11"/>
  <c r="CR147" i="5"/>
  <c r="CR141" i="5"/>
  <c r="CR137" i="5"/>
  <c r="CR134" i="5"/>
  <c r="CR133" i="5"/>
  <c r="CR130" i="5"/>
  <c r="CR129" i="5"/>
  <c r="CR126" i="5"/>
  <c r="CR125" i="5"/>
  <c r="CR122" i="5"/>
  <c r="CR121" i="5"/>
  <c r="CR118" i="5"/>
  <c r="CR117" i="5"/>
  <c r="CR114" i="5"/>
  <c r="CR113" i="5"/>
  <c r="CR110" i="5"/>
  <c r="CR109" i="5"/>
  <c r="CR106" i="5"/>
  <c r="CR105" i="5"/>
  <c r="CR102" i="5"/>
  <c r="CR101" i="5"/>
  <c r="CR98" i="5"/>
  <c r="CR97" i="5"/>
  <c r="CR94" i="5"/>
  <c r="CR93" i="5"/>
  <c r="CR90" i="5"/>
  <c r="CR89" i="5"/>
  <c r="CR86" i="5"/>
  <c r="CR85" i="5"/>
  <c r="CR82" i="5"/>
  <c r="CR81" i="5"/>
  <c r="CR78" i="5"/>
  <c r="CR159" i="5" s="1"/>
  <c r="CR77" i="5"/>
  <c r="CR74" i="5"/>
  <c r="CR73" i="5"/>
  <c r="CR70" i="5"/>
  <c r="CR69" i="5"/>
  <c r="CR66" i="5"/>
  <c r="CR65" i="5"/>
  <c r="CR62" i="5"/>
  <c r="CR61" i="5"/>
  <c r="CR58" i="5"/>
  <c r="CR57" i="5"/>
  <c r="CR54" i="5"/>
  <c r="CR53" i="5"/>
  <c r="CR158" i="5" s="1"/>
  <c r="CR50" i="5"/>
  <c r="CR49" i="5"/>
  <c r="CR46" i="5"/>
  <c r="CR45" i="5"/>
  <c r="CR42" i="5"/>
  <c r="CR41" i="5"/>
  <c r="CR38" i="5"/>
  <c r="CR37" i="5"/>
  <c r="CR34" i="5"/>
  <c r="CR33" i="5"/>
  <c r="CR30" i="5"/>
  <c r="CR29" i="5"/>
  <c r="CR26" i="5"/>
  <c r="CR25" i="5"/>
  <c r="CR22" i="5"/>
  <c r="CR21" i="5"/>
  <c r="CR18" i="5"/>
  <c r="CR17" i="5"/>
  <c r="CR14" i="5"/>
  <c r="CR13" i="5"/>
  <c r="CR10" i="5"/>
  <c r="CR9" i="5"/>
  <c r="CR6" i="5"/>
  <c r="CR5" i="5"/>
  <c r="CR3" i="5" l="1"/>
  <c r="CR156" i="5" s="1"/>
  <c r="CR7" i="5"/>
  <c r="CR11" i="5"/>
  <c r="CR15" i="5"/>
  <c r="CR19" i="5"/>
  <c r="CR23" i="5"/>
  <c r="CR27" i="5"/>
  <c r="CR31" i="5"/>
  <c r="CR35" i="5"/>
  <c r="CR39" i="5"/>
  <c r="CR43" i="5"/>
  <c r="CR47" i="5"/>
  <c r="CR51" i="5"/>
  <c r="CR55" i="5"/>
  <c r="CR59" i="5"/>
  <c r="CR63" i="5"/>
  <c r="CR67" i="5"/>
  <c r="CR71" i="5"/>
  <c r="CR75" i="5"/>
  <c r="CR79" i="5"/>
  <c r="CR83" i="5"/>
  <c r="CR87" i="5"/>
  <c r="CR91" i="5"/>
  <c r="CR95" i="5"/>
  <c r="CR99" i="5"/>
  <c r="CR103" i="5"/>
  <c r="CR160" i="5" s="1"/>
  <c r="CR107" i="5"/>
  <c r="CR111" i="5"/>
  <c r="CR115" i="5"/>
  <c r="CR119" i="5"/>
  <c r="CR123" i="5"/>
  <c r="CR127" i="5"/>
  <c r="CR131" i="5"/>
  <c r="CR135" i="5"/>
  <c r="CR139" i="5"/>
  <c r="CR144" i="5"/>
  <c r="CR150" i="5"/>
  <c r="CR138" i="5"/>
  <c r="CR143" i="5"/>
  <c r="CR148" i="5"/>
  <c r="CR4" i="5"/>
  <c r="CR8" i="5"/>
  <c r="CR12" i="5"/>
  <c r="CR16" i="5"/>
  <c r="CR20" i="5"/>
  <c r="CR24" i="5"/>
  <c r="CR28" i="5"/>
  <c r="CR157" i="5" s="1"/>
  <c r="CR32" i="5"/>
  <c r="CR36" i="5"/>
  <c r="CR40" i="5"/>
  <c r="CR44" i="5"/>
  <c r="CR48" i="5"/>
  <c r="CR52" i="5"/>
  <c r="CR56" i="5"/>
  <c r="CR60" i="5"/>
  <c r="CR64" i="5"/>
  <c r="CR68" i="5"/>
  <c r="CR72" i="5"/>
  <c r="CR76" i="5"/>
  <c r="CR80" i="5"/>
  <c r="CR84" i="5"/>
  <c r="CR88" i="5"/>
  <c r="CR92" i="5"/>
  <c r="CR96" i="5"/>
  <c r="CR100" i="5"/>
  <c r="CR104" i="5"/>
  <c r="CR108" i="5"/>
  <c r="CR112" i="5"/>
  <c r="CR116" i="5"/>
  <c r="CR120" i="5"/>
  <c r="CR124" i="5"/>
  <c r="CR128" i="5"/>
  <c r="CR161" i="5" s="1"/>
  <c r="CR132" i="5"/>
  <c r="CR136" i="5"/>
  <c r="CR140" i="5"/>
  <c r="CR145" i="5"/>
  <c r="CR142" i="5"/>
  <c r="CR146" i="5"/>
  <c r="CR152" i="5"/>
  <c r="CR151" i="5"/>
  <c r="CR149" i="5"/>
  <c r="CU8" i="14"/>
  <c r="CT11" i="14"/>
  <c r="CT15" i="14" s="1"/>
  <c r="CS153" i="5" s="1"/>
  <c r="CS162" i="5" s="1"/>
  <c r="D14" i="2"/>
  <c r="A13" i="21"/>
  <c r="AF54" i="6"/>
  <c r="A28" i="19"/>
  <c r="AE13" i="19" s="1"/>
  <c r="A28" i="7"/>
  <c r="AD13" i="7" s="1"/>
  <c r="A25" i="6"/>
  <c r="A28" i="8"/>
  <c r="AE13" i="8" s="1"/>
  <c r="A14" i="13"/>
  <c r="A13" i="11"/>
  <c r="A13" i="18"/>
  <c r="A13" i="9"/>
  <c r="A14" i="12"/>
  <c r="CS106" i="5"/>
  <c r="CS10" i="5" l="1"/>
  <c r="CS26" i="5"/>
  <c r="CS42" i="5"/>
  <c r="CS18" i="5"/>
  <c r="CS34" i="5"/>
  <c r="CS70" i="5"/>
  <c r="CS14" i="5"/>
  <c r="CS30" i="5"/>
  <c r="CS58" i="5"/>
  <c r="CS6" i="5"/>
  <c r="CS22" i="5"/>
  <c r="CS38" i="5"/>
  <c r="CS74" i="5"/>
  <c r="CS54" i="5"/>
  <c r="CS90" i="5"/>
  <c r="CS86" i="5"/>
  <c r="CS102" i="5"/>
  <c r="CS122" i="5"/>
  <c r="CS46" i="5"/>
  <c r="CS62" i="5"/>
  <c r="CS78" i="5"/>
  <c r="CS159" i="5" s="1"/>
  <c r="CS94" i="5"/>
  <c r="CS110" i="5"/>
  <c r="CS50" i="5"/>
  <c r="CS66" i="5"/>
  <c r="CS82" i="5"/>
  <c r="CS98" i="5"/>
  <c r="CS114" i="5"/>
  <c r="CS3" i="5"/>
  <c r="CS156" i="5" s="1"/>
  <c r="CS7" i="5"/>
  <c r="CS11" i="5"/>
  <c r="CS15" i="5"/>
  <c r="CS19" i="5"/>
  <c r="CS23" i="5"/>
  <c r="CS27" i="5"/>
  <c r="CS31" i="5"/>
  <c r="CS35" i="5"/>
  <c r="CS39" i="5"/>
  <c r="CS43" i="5"/>
  <c r="CS47" i="5"/>
  <c r="CS51" i="5"/>
  <c r="CS55" i="5"/>
  <c r="CS59" i="5"/>
  <c r="CS63" i="5"/>
  <c r="CS67" i="5"/>
  <c r="CS71" i="5"/>
  <c r="CS75" i="5"/>
  <c r="CS79" i="5"/>
  <c r="CS83" i="5"/>
  <c r="CS87" i="5"/>
  <c r="CS91" i="5"/>
  <c r="CS95" i="5"/>
  <c r="CS99" i="5"/>
  <c r="CS103" i="5"/>
  <c r="CS160" i="5" s="1"/>
  <c r="CS107" i="5"/>
  <c r="CS111" i="5"/>
  <c r="CS115" i="5"/>
  <c r="CS119" i="5"/>
  <c r="CS123" i="5"/>
  <c r="CS127" i="5"/>
  <c r="CS131" i="5"/>
  <c r="CS135" i="5"/>
  <c r="CS139" i="5"/>
  <c r="CS143" i="5"/>
  <c r="CS147" i="5"/>
  <c r="CS151" i="5"/>
  <c r="CV8" i="14"/>
  <c r="CU11" i="14"/>
  <c r="CU15" i="14" s="1"/>
  <c r="CT148" i="5" s="1"/>
  <c r="CS118" i="5"/>
  <c r="CS126" i="5"/>
  <c r="CS134" i="5"/>
  <c r="CS138" i="5"/>
  <c r="CS142" i="5"/>
  <c r="CS150" i="5"/>
  <c r="CS4" i="5"/>
  <c r="CS8" i="5"/>
  <c r="CS12" i="5"/>
  <c r="CS16" i="5"/>
  <c r="CS20" i="5"/>
  <c r="CS24" i="5"/>
  <c r="CS28" i="5"/>
  <c r="CS157" i="5" s="1"/>
  <c r="CS32" i="5"/>
  <c r="CS36" i="5"/>
  <c r="CS40" i="5"/>
  <c r="CS44" i="5"/>
  <c r="CS48" i="5"/>
  <c r="CS52" i="5"/>
  <c r="CS56" i="5"/>
  <c r="CS60" i="5"/>
  <c r="CS64" i="5"/>
  <c r="CS68" i="5"/>
  <c r="CS72" i="5"/>
  <c r="CS76" i="5"/>
  <c r="CS80" i="5"/>
  <c r="CS84" i="5"/>
  <c r="CS88" i="5"/>
  <c r="CS92" i="5"/>
  <c r="CS96" i="5"/>
  <c r="CS100" i="5"/>
  <c r="CS104" i="5"/>
  <c r="CS108" i="5"/>
  <c r="CS112" i="5"/>
  <c r="CS116" i="5"/>
  <c r="CS120" i="5"/>
  <c r="CS124" i="5"/>
  <c r="CS128" i="5"/>
  <c r="CS161" i="5" s="1"/>
  <c r="CS132" i="5"/>
  <c r="CS136" i="5"/>
  <c r="CS140" i="5"/>
  <c r="CS144" i="5"/>
  <c r="CS148" i="5"/>
  <c r="CS152" i="5"/>
  <c r="CS130" i="5"/>
  <c r="CS146" i="5"/>
  <c r="CS5" i="5"/>
  <c r="CS9" i="5"/>
  <c r="CS13" i="5"/>
  <c r="CS17" i="5"/>
  <c r="CS21" i="5"/>
  <c r="CS25" i="5"/>
  <c r="CS29" i="5"/>
  <c r="CS33" i="5"/>
  <c r="CS37" i="5"/>
  <c r="CS41" i="5"/>
  <c r="CS45" i="5"/>
  <c r="CS49" i="5"/>
  <c r="CS53" i="5"/>
  <c r="CS158" i="5" s="1"/>
  <c r="CS57" i="5"/>
  <c r="CS61" i="5"/>
  <c r="CS65" i="5"/>
  <c r="CS69" i="5"/>
  <c r="CS73" i="5"/>
  <c r="CS77" i="5"/>
  <c r="CS81" i="5"/>
  <c r="CS85" i="5"/>
  <c r="CS89" i="5"/>
  <c r="CS93" i="5"/>
  <c r="CS97" i="5"/>
  <c r="CS101" i="5"/>
  <c r="CS105" i="5"/>
  <c r="CS109" i="5"/>
  <c r="CS113" i="5"/>
  <c r="CS117" i="5"/>
  <c r="CS121" i="5"/>
  <c r="CS125" i="5"/>
  <c r="CS129" i="5"/>
  <c r="CS133" i="5"/>
  <c r="CS137" i="5"/>
  <c r="CS141" i="5"/>
  <c r="CS145" i="5"/>
  <c r="CS149" i="5"/>
  <c r="D15" i="2"/>
  <c r="A14" i="21"/>
  <c r="AF53" i="6"/>
  <c r="CT138" i="5"/>
  <c r="CT105" i="5"/>
  <c r="CT70" i="5"/>
  <c r="CT34" i="5"/>
  <c r="CT146" i="5"/>
  <c r="CT118" i="5"/>
  <c r="CT88" i="5"/>
  <c r="CT59" i="5"/>
  <c r="CT31" i="5"/>
  <c r="CT4" i="5"/>
  <c r="A29" i="19"/>
  <c r="AE14" i="19" s="1"/>
  <c r="A29" i="8"/>
  <c r="AE14" i="8" s="1"/>
  <c r="A29" i="7"/>
  <c r="AD14" i="7" s="1"/>
  <c r="A26" i="6"/>
  <c r="A15" i="12"/>
  <c r="A14" i="11"/>
  <c r="A14" i="18"/>
  <c r="A15" i="13"/>
  <c r="A14" i="9"/>
  <c r="CT10" i="5" l="1"/>
  <c r="CT66" i="5"/>
  <c r="CT124" i="5"/>
  <c r="CT42" i="5"/>
  <c r="CT112" i="5"/>
  <c r="CT16" i="5"/>
  <c r="CT45" i="5"/>
  <c r="CT72" i="5"/>
  <c r="CT102" i="5"/>
  <c r="CT134" i="5"/>
  <c r="CT15" i="5"/>
  <c r="CT49" i="5"/>
  <c r="CT86" i="5"/>
  <c r="CT120" i="5"/>
  <c r="CT39" i="5"/>
  <c r="CT94" i="5"/>
  <c r="CT153" i="5"/>
  <c r="CT162" i="5" s="1"/>
  <c r="CT77" i="5"/>
  <c r="CT149" i="5"/>
  <c r="CT21" i="5"/>
  <c r="CT53" i="5"/>
  <c r="CT158" i="5" s="1"/>
  <c r="CT81" i="5"/>
  <c r="CT111" i="5"/>
  <c r="CT141" i="5"/>
  <c r="CT26" i="5"/>
  <c r="CT60" i="5"/>
  <c r="CT96" i="5"/>
  <c r="CT131" i="5"/>
  <c r="CT32" i="5"/>
  <c r="CT68" i="5"/>
  <c r="CT82" i="5"/>
  <c r="CT97" i="5"/>
  <c r="CT104" i="5"/>
  <c r="CT113" i="5"/>
  <c r="CT121" i="5"/>
  <c r="CT125" i="5"/>
  <c r="CT135" i="5"/>
  <c r="CT142" i="5"/>
  <c r="CT147" i="5"/>
  <c r="CT5" i="5"/>
  <c r="CT19" i="5"/>
  <c r="CT27" i="5"/>
  <c r="CT35" i="5"/>
  <c r="CT43" i="5"/>
  <c r="CT51" i="5"/>
  <c r="CT62" i="5"/>
  <c r="CT73" i="5"/>
  <c r="CT79" i="5"/>
  <c r="CT89" i="5"/>
  <c r="CT100" i="5"/>
  <c r="CT106" i="5"/>
  <c r="CT115" i="5"/>
  <c r="CT126" i="5"/>
  <c r="CT132" i="5"/>
  <c r="CT140" i="5"/>
  <c r="CT150" i="5"/>
  <c r="CW8" i="14"/>
  <c r="CV11" i="14"/>
  <c r="CV15" i="14" s="1"/>
  <c r="CU151" i="5" s="1"/>
  <c r="CT6" i="5"/>
  <c r="CT17" i="5"/>
  <c r="CT40" i="5"/>
  <c r="CT54" i="5"/>
  <c r="CT90" i="5"/>
  <c r="CT7" i="5"/>
  <c r="CT13" i="5"/>
  <c r="CT18" i="5"/>
  <c r="CT24" i="5"/>
  <c r="CT33" i="5"/>
  <c r="CT41" i="5"/>
  <c r="CT50" i="5"/>
  <c r="CT55" i="5"/>
  <c r="CT63" i="5"/>
  <c r="CT69" i="5"/>
  <c r="CT78" i="5"/>
  <c r="CT159" i="5" s="1"/>
  <c r="CT83" i="5"/>
  <c r="CT91" i="5"/>
  <c r="CT98" i="5"/>
  <c r="CT108" i="5"/>
  <c r="CT114" i="5"/>
  <c r="CT122" i="5"/>
  <c r="CT128" i="5"/>
  <c r="CT161" i="5" s="1"/>
  <c r="CT137" i="5"/>
  <c r="CT143" i="5"/>
  <c r="CT151" i="5"/>
  <c r="CT8" i="5"/>
  <c r="CT22" i="5"/>
  <c r="CT28" i="5"/>
  <c r="CT157" i="5" s="1"/>
  <c r="CT37" i="5"/>
  <c r="CT46" i="5"/>
  <c r="CT57" i="5"/>
  <c r="CT64" i="5"/>
  <c r="CT74" i="5"/>
  <c r="CT84" i="5"/>
  <c r="CT92" i="5"/>
  <c r="CT101" i="5"/>
  <c r="CT107" i="5"/>
  <c r="CT117" i="5"/>
  <c r="CT127" i="5"/>
  <c r="CT133" i="5"/>
  <c r="CT144" i="5"/>
  <c r="CT12" i="5"/>
  <c r="CT23" i="5"/>
  <c r="CT48" i="5"/>
  <c r="CT61" i="5"/>
  <c r="CT76" i="5"/>
  <c r="CT3" i="5"/>
  <c r="CT156" i="5" s="1"/>
  <c r="CT9" i="5"/>
  <c r="CT14" i="5"/>
  <c r="CT20" i="5"/>
  <c r="CT30" i="5"/>
  <c r="CT36" i="5"/>
  <c r="CT44" i="5"/>
  <c r="CT52" i="5"/>
  <c r="CT56" i="5"/>
  <c r="CT65" i="5"/>
  <c r="CT71" i="5"/>
  <c r="CT80" i="5"/>
  <c r="CT87" i="5"/>
  <c r="CT93" i="5"/>
  <c r="CT99" i="5"/>
  <c r="CT110" i="5"/>
  <c r="CT116" i="5"/>
  <c r="CT123" i="5"/>
  <c r="CT129" i="5"/>
  <c r="CT139" i="5"/>
  <c r="CT145" i="5"/>
  <c r="CT152" i="5"/>
  <c r="CT11" i="5"/>
  <c r="CT25" i="5"/>
  <c r="CT29" i="5"/>
  <c r="CT38" i="5"/>
  <c r="CT47" i="5"/>
  <c r="CT58" i="5"/>
  <c r="CT67" i="5"/>
  <c r="CT75" i="5"/>
  <c r="CT85" i="5"/>
  <c r="CT95" i="5"/>
  <c r="CT103" i="5"/>
  <c r="CT160" i="5" s="1"/>
  <c r="CT109" i="5"/>
  <c r="CT119" i="5"/>
  <c r="CT130" i="5"/>
  <c r="CT136" i="5"/>
  <c r="D16" i="2"/>
  <c r="A15" i="21"/>
  <c r="AF52" i="6"/>
  <c r="A16" i="13"/>
  <c r="A16" i="12"/>
  <c r="A15" i="18"/>
  <c r="A15" i="9"/>
  <c r="A15" i="11"/>
  <c r="A27" i="6"/>
  <c r="A30" i="7"/>
  <c r="AD15" i="7" s="1"/>
  <c r="A30" i="19"/>
  <c r="AE15" i="19" s="1"/>
  <c r="A30" i="8"/>
  <c r="AE15" i="8" s="1"/>
  <c r="CU152" i="5"/>
  <c r="CU150" i="5"/>
  <c r="CU148" i="5"/>
  <c r="CU146" i="5"/>
  <c r="CU144" i="5"/>
  <c r="CU142" i="5"/>
  <c r="CU140" i="5"/>
  <c r="CU138" i="5"/>
  <c r="CU136" i="5"/>
  <c r="CU134" i="5"/>
  <c r="CU132" i="5"/>
  <c r="CU130" i="5"/>
  <c r="CU128" i="5"/>
  <c r="CU161" i="5" s="1"/>
  <c r="CU126" i="5"/>
  <c r="CU124" i="5"/>
  <c r="CU122" i="5"/>
  <c r="CU120" i="5"/>
  <c r="CU118" i="5"/>
  <c r="CU116" i="5"/>
  <c r="CU114" i="5"/>
  <c r="CU112" i="5"/>
  <c r="CU110" i="5"/>
  <c r="CU108" i="5"/>
  <c r="CU106" i="5"/>
  <c r="CU104" i="5"/>
  <c r="CU102" i="5"/>
  <c r="CU100" i="5"/>
  <c r="CU98" i="5"/>
  <c r="CU96" i="5"/>
  <c r="CU94" i="5"/>
  <c r="CU92" i="5"/>
  <c r="CU90" i="5"/>
  <c r="CU88" i="5"/>
  <c r="CU86" i="5"/>
  <c r="CU84" i="5"/>
  <c r="CU82" i="5"/>
  <c r="CU80" i="5"/>
  <c r="CU78" i="5"/>
  <c r="CU159" i="5" s="1"/>
  <c r="CU76" i="5"/>
  <c r="CU74" i="5"/>
  <c r="CU72" i="5"/>
  <c r="CU70" i="5"/>
  <c r="CU68" i="5"/>
  <c r="CU66" i="5"/>
  <c r="CU64" i="5"/>
  <c r="CU62" i="5"/>
  <c r="CU60" i="5"/>
  <c r="CU58" i="5"/>
  <c r="CU56" i="5"/>
  <c r="CU54" i="5"/>
  <c r="CU52" i="5"/>
  <c r="CU50" i="5"/>
  <c r="CU48" i="5"/>
  <c r="CU46" i="5"/>
  <c r="CU44" i="5"/>
  <c r="CU42" i="5"/>
  <c r="CU40" i="5"/>
  <c r="CU38" i="5"/>
  <c r="CU36" i="5"/>
  <c r="CU34" i="5"/>
  <c r="CU32" i="5"/>
  <c r="CU30" i="5"/>
  <c r="CU28" i="5"/>
  <c r="CU157" i="5" s="1"/>
  <c r="CU26" i="5"/>
  <c r="CU24" i="5"/>
  <c r="CU22" i="5"/>
  <c r="CU20" i="5"/>
  <c r="CU18" i="5"/>
  <c r="CU16" i="5"/>
  <c r="CU14" i="5"/>
  <c r="CU12" i="5"/>
  <c r="CU10" i="5"/>
  <c r="CU8" i="5"/>
  <c r="CU6" i="5"/>
  <c r="CU4" i="5"/>
  <c r="CU5" i="5" l="1"/>
  <c r="CU9" i="5"/>
  <c r="CU13" i="5"/>
  <c r="CU17" i="5"/>
  <c r="CU21" i="5"/>
  <c r="CU25" i="5"/>
  <c r="CU29" i="5"/>
  <c r="CU33" i="5"/>
  <c r="CU37" i="5"/>
  <c r="CU41" i="5"/>
  <c r="CU45" i="5"/>
  <c r="CU49" i="5"/>
  <c r="CU53" i="5"/>
  <c r="CU158" i="5" s="1"/>
  <c r="CU57" i="5"/>
  <c r="CU61" i="5"/>
  <c r="CU65" i="5"/>
  <c r="CU69" i="5"/>
  <c r="CU73" i="5"/>
  <c r="CU77" i="5"/>
  <c r="CU81" i="5"/>
  <c r="CU85" i="5"/>
  <c r="CU89" i="5"/>
  <c r="CU93" i="5"/>
  <c r="CU97" i="5"/>
  <c r="CU101" i="5"/>
  <c r="CU105" i="5"/>
  <c r="CU109" i="5"/>
  <c r="CU113" i="5"/>
  <c r="CU117" i="5"/>
  <c r="CU121" i="5"/>
  <c r="CU125" i="5"/>
  <c r="CU129" i="5"/>
  <c r="CU133" i="5"/>
  <c r="CU137" i="5"/>
  <c r="CU141" i="5"/>
  <c r="CU145" i="5"/>
  <c r="CU149" i="5"/>
  <c r="CU153" i="5"/>
  <c r="CU162" i="5" s="1"/>
  <c r="CU3" i="5"/>
  <c r="CU156" i="5" s="1"/>
  <c r="CU7" i="5"/>
  <c r="CU11" i="5"/>
  <c r="CU15" i="5"/>
  <c r="CU19" i="5"/>
  <c r="CU23" i="5"/>
  <c r="CU27" i="5"/>
  <c r="CU31" i="5"/>
  <c r="CU35" i="5"/>
  <c r="CU39" i="5"/>
  <c r="CU43" i="5"/>
  <c r="CU47" i="5"/>
  <c r="CU51" i="5"/>
  <c r="CU55" i="5"/>
  <c r="CU59" i="5"/>
  <c r="CU63" i="5"/>
  <c r="CU67" i="5"/>
  <c r="CU71" i="5"/>
  <c r="CU75" i="5"/>
  <c r="CU79" i="5"/>
  <c r="CU83" i="5"/>
  <c r="CU87" i="5"/>
  <c r="CU91" i="5"/>
  <c r="CU95" i="5"/>
  <c r="CU99" i="5"/>
  <c r="CU103" i="5"/>
  <c r="CU160" i="5" s="1"/>
  <c r="CU107" i="5"/>
  <c r="CU111" i="5"/>
  <c r="CU115" i="5"/>
  <c r="CU119" i="5"/>
  <c r="CU123" i="5"/>
  <c r="CU127" i="5"/>
  <c r="CU131" i="5"/>
  <c r="CU135" i="5"/>
  <c r="CU139" i="5"/>
  <c r="CU143" i="5"/>
  <c r="CU147" i="5"/>
  <c r="CX8" i="14"/>
  <c r="CW11" i="14"/>
  <c r="CW15" i="14" s="1"/>
  <c r="CV151" i="5" s="1"/>
  <c r="D17" i="2"/>
  <c r="A16" i="21"/>
  <c r="AF51" i="6"/>
  <c r="CV153" i="5"/>
  <c r="CV162" i="5" s="1"/>
  <c r="CV148" i="5"/>
  <c r="CV140" i="5"/>
  <c r="CV139" i="5"/>
  <c r="CV138" i="5"/>
  <c r="CV135" i="5"/>
  <c r="CV134" i="5"/>
  <c r="CV132" i="5"/>
  <c r="CV130" i="5"/>
  <c r="CV128" i="5"/>
  <c r="CV161" i="5" s="1"/>
  <c r="CV127" i="5"/>
  <c r="CV125" i="5"/>
  <c r="CV124" i="5"/>
  <c r="CV123" i="5"/>
  <c r="CV121" i="5"/>
  <c r="CV120" i="5"/>
  <c r="CV119" i="5"/>
  <c r="CV118" i="5"/>
  <c r="CV117" i="5"/>
  <c r="CV116" i="5"/>
  <c r="CV115" i="5"/>
  <c r="CV114" i="5"/>
  <c r="CV113" i="5"/>
  <c r="CV112" i="5"/>
  <c r="CV111" i="5"/>
  <c r="CV110" i="5"/>
  <c r="CV109" i="5"/>
  <c r="CV108" i="5"/>
  <c r="CV107" i="5"/>
  <c r="CV106" i="5"/>
  <c r="CV105" i="5"/>
  <c r="CV104" i="5"/>
  <c r="CV103" i="5"/>
  <c r="CV160" i="5" s="1"/>
  <c r="CV102" i="5"/>
  <c r="CV101" i="5"/>
  <c r="CV100" i="5"/>
  <c r="CV99" i="5"/>
  <c r="CV98" i="5"/>
  <c r="CV97" i="5"/>
  <c r="CV96" i="5"/>
  <c r="CV95" i="5"/>
  <c r="CV94" i="5"/>
  <c r="CV93" i="5"/>
  <c r="CV92" i="5"/>
  <c r="CV91" i="5"/>
  <c r="CV90" i="5"/>
  <c r="CV89" i="5"/>
  <c r="CV88" i="5"/>
  <c r="CV87" i="5"/>
  <c r="CV86" i="5"/>
  <c r="CV85" i="5"/>
  <c r="CV84" i="5"/>
  <c r="CV83" i="5"/>
  <c r="CV82" i="5"/>
  <c r="CV81" i="5"/>
  <c r="CV80" i="5"/>
  <c r="CV79" i="5"/>
  <c r="CV78" i="5"/>
  <c r="CV159" i="5" s="1"/>
  <c r="CV77" i="5"/>
  <c r="CV76" i="5"/>
  <c r="CV75" i="5"/>
  <c r="CV74" i="5"/>
  <c r="CV73" i="5"/>
  <c r="CV72" i="5"/>
  <c r="CV71" i="5"/>
  <c r="CV70" i="5"/>
  <c r="CV69" i="5"/>
  <c r="CV68" i="5"/>
  <c r="CV67" i="5"/>
  <c r="CV66" i="5"/>
  <c r="CV65" i="5"/>
  <c r="CV64" i="5"/>
  <c r="CV63" i="5"/>
  <c r="CV62" i="5"/>
  <c r="CV61" i="5"/>
  <c r="CV60" i="5"/>
  <c r="CV59" i="5"/>
  <c r="CV58" i="5"/>
  <c r="CV57" i="5"/>
  <c r="CV56" i="5"/>
  <c r="CV55" i="5"/>
  <c r="CV54" i="5"/>
  <c r="CV53" i="5"/>
  <c r="CV158" i="5" s="1"/>
  <c r="CV52" i="5"/>
  <c r="CV51" i="5"/>
  <c r="CV50" i="5"/>
  <c r="CV49" i="5"/>
  <c r="CV48" i="5"/>
  <c r="CV47" i="5"/>
  <c r="CV46" i="5"/>
  <c r="CV45" i="5"/>
  <c r="CV44" i="5"/>
  <c r="CV43" i="5"/>
  <c r="CV42" i="5"/>
  <c r="CV41" i="5"/>
  <c r="CV40" i="5"/>
  <c r="CV39" i="5"/>
  <c r="CV38" i="5"/>
  <c r="CV37" i="5"/>
  <c r="CV36" i="5"/>
  <c r="CV35" i="5"/>
  <c r="CV34" i="5"/>
  <c r="CV33" i="5"/>
  <c r="CV32" i="5"/>
  <c r="CV31" i="5"/>
  <c r="CV30" i="5"/>
  <c r="CV29" i="5"/>
  <c r="CV28" i="5"/>
  <c r="CV157" i="5" s="1"/>
  <c r="CV27" i="5"/>
  <c r="CV26" i="5"/>
  <c r="CV25" i="5"/>
  <c r="CV24" i="5"/>
  <c r="CV23" i="5"/>
  <c r="CV22" i="5"/>
  <c r="CV21" i="5"/>
  <c r="CV20" i="5"/>
  <c r="CV19" i="5"/>
  <c r="CV18" i="5"/>
  <c r="CV17" i="5"/>
  <c r="CV16" i="5"/>
  <c r="CV15" i="5"/>
  <c r="CV14" i="5"/>
  <c r="CV13" i="5"/>
  <c r="CV12" i="5"/>
  <c r="CV11" i="5"/>
  <c r="CV10" i="5"/>
  <c r="CV9" i="5"/>
  <c r="CV8" i="5"/>
  <c r="CV7" i="5"/>
  <c r="CV6" i="5"/>
  <c r="CV5" i="5"/>
  <c r="CV4" i="5"/>
  <c r="CV3" i="5"/>
  <c r="CV156" i="5" s="1"/>
  <c r="A31" i="19"/>
  <c r="AE16" i="19" s="1"/>
  <c r="A31" i="8"/>
  <c r="AE16" i="8" s="1"/>
  <c r="A28" i="6"/>
  <c r="A31" i="7"/>
  <c r="AD16" i="7" s="1"/>
  <c r="A17" i="13"/>
  <c r="A16" i="11"/>
  <c r="A16" i="9"/>
  <c r="A17" i="12"/>
  <c r="A16" i="18"/>
  <c r="CV122" i="5" l="1"/>
  <c r="CV126" i="5"/>
  <c r="CV131" i="5"/>
  <c r="CV136" i="5"/>
  <c r="CV144" i="5"/>
  <c r="CV142" i="5"/>
  <c r="CV146" i="5"/>
  <c r="CV150" i="5"/>
  <c r="CV143" i="5"/>
  <c r="CV147" i="5"/>
  <c r="CV152" i="5"/>
  <c r="CV129" i="5"/>
  <c r="CV133" i="5"/>
  <c r="CV137" i="5"/>
  <c r="CV141" i="5"/>
  <c r="CV145" i="5"/>
  <c r="CV149" i="5"/>
  <c r="CY8" i="14"/>
  <c r="CX11" i="14"/>
  <c r="CX15" i="14" s="1"/>
  <c r="CW151" i="5" s="1"/>
  <c r="D18" i="2"/>
  <c r="A17" i="21"/>
  <c r="AF50" i="6"/>
  <c r="A18" i="13"/>
  <c r="A17" i="11"/>
  <c r="A17" i="18"/>
  <c r="A17" i="9"/>
  <c r="A18" i="12"/>
  <c r="CW149" i="5"/>
  <c r="CW110" i="5"/>
  <c r="CW86" i="5"/>
  <c r="CW70" i="5"/>
  <c r="CW54" i="5"/>
  <c r="CW29" i="5"/>
  <c r="CW3" i="5"/>
  <c r="CW156" i="5" s="1"/>
  <c r="CW46" i="5"/>
  <c r="CW14" i="5"/>
  <c r="CW11" i="5"/>
  <c r="A32" i="19"/>
  <c r="AE17" i="19" s="1"/>
  <c r="A32" i="7"/>
  <c r="AD17" i="7" s="1"/>
  <c r="A29" i="6"/>
  <c r="A32" i="8"/>
  <c r="AE17" i="8" s="1"/>
  <c r="CW30" i="5" l="1"/>
  <c r="CW55" i="5"/>
  <c r="CW71" i="5"/>
  <c r="CW87" i="5"/>
  <c r="CW118" i="5"/>
  <c r="CW31" i="5"/>
  <c r="CW15" i="5"/>
  <c r="CW45" i="5"/>
  <c r="CW62" i="5"/>
  <c r="CW78" i="5"/>
  <c r="CW159" i="5" s="1"/>
  <c r="CW94" i="5"/>
  <c r="CW126" i="5"/>
  <c r="CW32" i="5"/>
  <c r="CW16" i="5"/>
  <c r="CW47" i="5"/>
  <c r="CW63" i="5"/>
  <c r="CW79" i="5"/>
  <c r="CW102" i="5"/>
  <c r="CW134" i="5"/>
  <c r="CW95" i="5"/>
  <c r="CW103" i="5"/>
  <c r="CW160" i="5" s="1"/>
  <c r="CW111" i="5"/>
  <c r="CW119" i="5"/>
  <c r="CW127" i="5"/>
  <c r="CW135" i="5"/>
  <c r="CW21" i="5"/>
  <c r="CW38" i="5"/>
  <c r="CW8" i="5"/>
  <c r="CW22" i="5"/>
  <c r="CW37" i="5"/>
  <c r="CW50" i="5"/>
  <c r="CW58" i="5"/>
  <c r="CW66" i="5"/>
  <c r="CW74" i="5"/>
  <c r="CW82" i="5"/>
  <c r="CW90" i="5"/>
  <c r="CW98" i="5"/>
  <c r="CW106" i="5"/>
  <c r="CW114" i="5"/>
  <c r="CW122" i="5"/>
  <c r="CW130" i="5"/>
  <c r="CW139" i="5"/>
  <c r="CW6" i="5"/>
  <c r="CW24" i="5"/>
  <c r="CW39" i="5"/>
  <c r="CW10" i="5"/>
  <c r="CW23" i="5"/>
  <c r="CW40" i="5"/>
  <c r="CW51" i="5"/>
  <c r="CW59" i="5"/>
  <c r="CW67" i="5"/>
  <c r="CW75" i="5"/>
  <c r="CW83" i="5"/>
  <c r="CW91" i="5"/>
  <c r="CW99" i="5"/>
  <c r="CW107" i="5"/>
  <c r="CW115" i="5"/>
  <c r="CW123" i="5"/>
  <c r="CW131" i="5"/>
  <c r="CW140" i="5"/>
  <c r="CW7" i="5"/>
  <c r="CW17" i="5"/>
  <c r="CW26" i="5"/>
  <c r="CW35" i="5"/>
  <c r="CW41" i="5"/>
  <c r="CW4" i="5"/>
  <c r="CW12" i="5"/>
  <c r="CW18" i="5"/>
  <c r="CW25" i="5"/>
  <c r="CW33" i="5"/>
  <c r="CW43" i="5"/>
  <c r="CW48" i="5"/>
  <c r="CW52" i="5"/>
  <c r="CW56" i="5"/>
  <c r="CW60" i="5"/>
  <c r="CW64" i="5"/>
  <c r="CW68" i="5"/>
  <c r="CW72" i="5"/>
  <c r="CW76" i="5"/>
  <c r="CW80" i="5"/>
  <c r="CW84" i="5"/>
  <c r="CW88" i="5"/>
  <c r="CW92" i="5"/>
  <c r="CW96" i="5"/>
  <c r="CW100" i="5"/>
  <c r="CW104" i="5"/>
  <c r="CW108" i="5"/>
  <c r="CW112" i="5"/>
  <c r="CW116" i="5"/>
  <c r="CW120" i="5"/>
  <c r="CW124" i="5"/>
  <c r="CW128" i="5"/>
  <c r="CW161" i="5" s="1"/>
  <c r="CW132" i="5"/>
  <c r="CW136" i="5"/>
  <c r="CW143" i="5"/>
  <c r="CW9" i="5"/>
  <c r="CW19" i="5"/>
  <c r="CW27" i="5"/>
  <c r="CW36" i="5"/>
  <c r="CW42" i="5"/>
  <c r="CW5" i="5"/>
  <c r="CW13" i="5"/>
  <c r="CW20" i="5"/>
  <c r="CW28" i="5"/>
  <c r="CW157" i="5" s="1"/>
  <c r="CW34" i="5"/>
  <c r="CW44" i="5"/>
  <c r="CW49" i="5"/>
  <c r="CW53" i="5"/>
  <c r="CW158" i="5" s="1"/>
  <c r="CW57" i="5"/>
  <c r="CW61" i="5"/>
  <c r="CW65" i="5"/>
  <c r="CW69" i="5"/>
  <c r="CW73" i="5"/>
  <c r="CW77" i="5"/>
  <c r="CW81" i="5"/>
  <c r="CW85" i="5"/>
  <c r="CW89" i="5"/>
  <c r="CW93" i="5"/>
  <c r="CW97" i="5"/>
  <c r="CW101" i="5"/>
  <c r="CW105" i="5"/>
  <c r="CW109" i="5"/>
  <c r="CW113" i="5"/>
  <c r="CW117" i="5"/>
  <c r="CW121" i="5"/>
  <c r="CW125" i="5"/>
  <c r="CW129" i="5"/>
  <c r="CW133" i="5"/>
  <c r="CW138" i="5"/>
  <c r="CW144" i="5"/>
  <c r="CW142" i="5"/>
  <c r="CW146" i="5"/>
  <c r="CW152" i="5"/>
  <c r="CW148" i="5"/>
  <c r="CW153" i="5"/>
  <c r="CW162" i="5" s="1"/>
  <c r="CW137" i="5"/>
  <c r="CW141" i="5"/>
  <c r="CW145" i="5"/>
  <c r="CW150" i="5"/>
  <c r="CW147" i="5"/>
  <c r="CZ8" i="14"/>
  <c r="CY11" i="14"/>
  <c r="CY15" i="14" s="1"/>
  <c r="CX152" i="5" s="1"/>
  <c r="D19" i="2"/>
  <c r="A18" i="21"/>
  <c r="AF49" i="6"/>
  <c r="A19" i="12"/>
  <c r="A18" i="11"/>
  <c r="A18" i="18"/>
  <c r="A18" i="9"/>
  <c r="A19" i="13"/>
  <c r="A33" i="19"/>
  <c r="AE18" i="19" s="1"/>
  <c r="A33" i="8"/>
  <c r="AE18" i="8" s="1"/>
  <c r="A33" i="7"/>
  <c r="AD18" i="7" s="1"/>
  <c r="A30" i="6"/>
  <c r="CX146" i="5"/>
  <c r="CX125" i="5"/>
  <c r="CX114" i="5"/>
  <c r="CX109" i="5"/>
  <c r="CX103" i="5"/>
  <c r="CX160" i="5" s="1"/>
  <c r="CX98" i="5"/>
  <c r="CX94" i="5"/>
  <c r="CX93" i="5"/>
  <c r="CX87" i="5"/>
  <c r="CX83" i="5"/>
  <c r="CX82" i="5"/>
  <c r="CX77" i="5"/>
  <c r="CX73" i="5"/>
  <c r="CX71" i="5"/>
  <c r="CX66" i="5"/>
  <c r="CX62" i="5"/>
  <c r="CX61" i="5"/>
  <c r="CX55" i="5"/>
  <c r="CX51" i="5"/>
  <c r="CX50" i="5"/>
  <c r="CX46" i="5"/>
  <c r="CX45" i="5"/>
  <c r="CX41" i="5"/>
  <c r="CX39" i="5"/>
  <c r="CX35" i="5"/>
  <c r="CX34" i="5"/>
  <c r="CX30" i="5"/>
  <c r="CX29" i="5"/>
  <c r="CX25" i="5"/>
  <c r="CX23" i="5"/>
  <c r="CX19" i="5"/>
  <c r="CX18" i="5"/>
  <c r="CX14" i="5"/>
  <c r="CX13" i="5"/>
  <c r="CX9" i="5"/>
  <c r="CX7" i="5"/>
  <c r="CX3" i="5"/>
  <c r="CX156" i="5" s="1"/>
  <c r="CX57" i="5" l="1"/>
  <c r="CX67" i="5"/>
  <c r="CX78" i="5"/>
  <c r="CX159" i="5" s="1"/>
  <c r="CX89" i="5"/>
  <c r="CX99" i="5"/>
  <c r="CX119" i="5"/>
  <c r="CX5" i="5"/>
  <c r="CX10" i="5"/>
  <c r="CX15" i="5"/>
  <c r="CX21" i="5"/>
  <c r="CX26" i="5"/>
  <c r="CX31" i="5"/>
  <c r="CX37" i="5"/>
  <c r="CX42" i="5"/>
  <c r="CX47" i="5"/>
  <c r="CX53" i="5"/>
  <c r="CX158" i="5" s="1"/>
  <c r="CX58" i="5"/>
  <c r="CX63" i="5"/>
  <c r="CX69" i="5"/>
  <c r="CX74" i="5"/>
  <c r="CX79" i="5"/>
  <c r="CX85" i="5"/>
  <c r="CX90" i="5"/>
  <c r="CX95" i="5"/>
  <c r="CX101" i="5"/>
  <c r="CX106" i="5"/>
  <c r="CX111" i="5"/>
  <c r="CX117" i="5"/>
  <c r="CX122" i="5"/>
  <c r="CX127" i="5"/>
  <c r="CX105" i="5"/>
  <c r="CX110" i="5"/>
  <c r="CX115" i="5"/>
  <c r="CX121" i="5"/>
  <c r="CX126" i="5"/>
  <c r="CX6" i="5"/>
  <c r="CX11" i="5"/>
  <c r="CX17" i="5"/>
  <c r="CX22" i="5"/>
  <c r="CX27" i="5"/>
  <c r="CX33" i="5"/>
  <c r="CX38" i="5"/>
  <c r="CX43" i="5"/>
  <c r="CX49" i="5"/>
  <c r="CX54" i="5"/>
  <c r="CX59" i="5"/>
  <c r="CX65" i="5"/>
  <c r="CX70" i="5"/>
  <c r="CX75" i="5"/>
  <c r="CX81" i="5"/>
  <c r="CX86" i="5"/>
  <c r="CX91" i="5"/>
  <c r="CX97" i="5"/>
  <c r="CX102" i="5"/>
  <c r="CX107" i="5"/>
  <c r="CX113" i="5"/>
  <c r="CX118" i="5"/>
  <c r="CX123" i="5"/>
  <c r="CX138" i="5"/>
  <c r="CX4" i="5"/>
  <c r="CX8" i="5"/>
  <c r="CX12" i="5"/>
  <c r="CX16" i="5"/>
  <c r="CX20" i="5"/>
  <c r="CX24" i="5"/>
  <c r="CX28" i="5"/>
  <c r="CX157" i="5" s="1"/>
  <c r="CX32" i="5"/>
  <c r="CX36" i="5"/>
  <c r="CX40" i="5"/>
  <c r="CX44" i="5"/>
  <c r="CX48" i="5"/>
  <c r="CX52" i="5"/>
  <c r="CX56" i="5"/>
  <c r="CX60" i="5"/>
  <c r="CX64" i="5"/>
  <c r="CX68" i="5"/>
  <c r="CX72" i="5"/>
  <c r="CX76" i="5"/>
  <c r="CX80" i="5"/>
  <c r="CX84" i="5"/>
  <c r="CX88" i="5"/>
  <c r="CX92" i="5"/>
  <c r="CX96" i="5"/>
  <c r="CX100" i="5"/>
  <c r="CX104" i="5"/>
  <c r="CX108" i="5"/>
  <c r="CX112" i="5"/>
  <c r="CX116" i="5"/>
  <c r="CX120" i="5"/>
  <c r="CX124" i="5"/>
  <c r="CX130" i="5"/>
  <c r="CX133" i="5"/>
  <c r="CX141" i="5"/>
  <c r="CX149" i="5"/>
  <c r="CX128" i="5"/>
  <c r="CX161" i="5" s="1"/>
  <c r="CX134" i="5"/>
  <c r="CX142" i="5"/>
  <c r="CX150" i="5"/>
  <c r="CX129" i="5"/>
  <c r="CX137" i="5"/>
  <c r="CX145" i="5"/>
  <c r="CX153" i="5"/>
  <c r="CX162" i="5" s="1"/>
  <c r="CX131" i="5"/>
  <c r="CX135" i="5"/>
  <c r="CX139" i="5"/>
  <c r="CX143" i="5"/>
  <c r="CX147" i="5"/>
  <c r="CX151" i="5"/>
  <c r="DA8" i="14"/>
  <c r="CZ11" i="14"/>
  <c r="CZ15" i="14" s="1"/>
  <c r="CY153" i="5" s="1"/>
  <c r="CY162" i="5" s="1"/>
  <c r="CX132" i="5"/>
  <c r="CX136" i="5"/>
  <c r="CX140" i="5"/>
  <c r="CX144" i="5"/>
  <c r="CX148" i="5"/>
  <c r="D20" i="2"/>
  <c r="A19" i="21"/>
  <c r="AF48" i="6"/>
  <c r="CY6" i="5"/>
  <c r="A31" i="6"/>
  <c r="A34" i="7"/>
  <c r="AD19" i="7" s="1"/>
  <c r="A34" i="19"/>
  <c r="AE19" i="19" s="1"/>
  <c r="A34" i="8"/>
  <c r="AE19" i="8" s="1"/>
  <c r="A20" i="13"/>
  <c r="A20" i="12"/>
  <c r="A19" i="18"/>
  <c r="A19" i="11"/>
  <c r="A19" i="9"/>
  <c r="CY10" i="5" l="1"/>
  <c r="CY78" i="5"/>
  <c r="CY159" i="5" s="1"/>
  <c r="CY18" i="5"/>
  <c r="CY46" i="5"/>
  <c r="CY90" i="5"/>
  <c r="CY26" i="5"/>
  <c r="CY74" i="5"/>
  <c r="CY42" i="5"/>
  <c r="CY22" i="5"/>
  <c r="CY58" i="5"/>
  <c r="CY110" i="5"/>
  <c r="CY14" i="5"/>
  <c r="CY30" i="5"/>
  <c r="CY62" i="5"/>
  <c r="CY94" i="5"/>
  <c r="CY106" i="5"/>
  <c r="CY122" i="5"/>
  <c r="CY34" i="5"/>
  <c r="CY50" i="5"/>
  <c r="CY66" i="5"/>
  <c r="CY82" i="5"/>
  <c r="CY98" i="5"/>
  <c r="CY114" i="5"/>
  <c r="CY38" i="5"/>
  <c r="CY54" i="5"/>
  <c r="CY70" i="5"/>
  <c r="CY86" i="5"/>
  <c r="CY102" i="5"/>
  <c r="CY118" i="5"/>
  <c r="CY130" i="5"/>
  <c r="CY138" i="5"/>
  <c r="CY146" i="5"/>
  <c r="CY7" i="5"/>
  <c r="CY23" i="5"/>
  <c r="CY27" i="5"/>
  <c r="CY31" i="5"/>
  <c r="CY35" i="5"/>
  <c r="CY39" i="5"/>
  <c r="CY43" i="5"/>
  <c r="CY47" i="5"/>
  <c r="CY51" i="5"/>
  <c r="CY55" i="5"/>
  <c r="CY59" i="5"/>
  <c r="CY63" i="5"/>
  <c r="CY67" i="5"/>
  <c r="CY71" i="5"/>
  <c r="CY75" i="5"/>
  <c r="CY79" i="5"/>
  <c r="CY83" i="5"/>
  <c r="CY87" i="5"/>
  <c r="CY91" i="5"/>
  <c r="CY95" i="5"/>
  <c r="CY99" i="5"/>
  <c r="CY103" i="5"/>
  <c r="CY160" i="5" s="1"/>
  <c r="CY107" i="5"/>
  <c r="CY111" i="5"/>
  <c r="CY115" i="5"/>
  <c r="CY119" i="5"/>
  <c r="CY123" i="5"/>
  <c r="CY127" i="5"/>
  <c r="CY131" i="5"/>
  <c r="CY135" i="5"/>
  <c r="CY139" i="5"/>
  <c r="CY143" i="5"/>
  <c r="CY147" i="5"/>
  <c r="CY151" i="5"/>
  <c r="DB8" i="14"/>
  <c r="DA11" i="14"/>
  <c r="DA15" i="14" s="1"/>
  <c r="CZ151" i="5" s="1"/>
  <c r="CY3" i="5"/>
  <c r="CY156" i="5" s="1"/>
  <c r="CY11" i="5"/>
  <c r="CY19" i="5"/>
  <c r="CY4" i="5"/>
  <c r="CY8" i="5"/>
  <c r="CY12" i="5"/>
  <c r="CY16" i="5"/>
  <c r="CY20" i="5"/>
  <c r="CY24" i="5"/>
  <c r="CY28" i="5"/>
  <c r="CY157" i="5" s="1"/>
  <c r="CY32" i="5"/>
  <c r="CY36" i="5"/>
  <c r="CY40" i="5"/>
  <c r="CY44" i="5"/>
  <c r="CY48" i="5"/>
  <c r="CY52" i="5"/>
  <c r="CY56" i="5"/>
  <c r="CY60" i="5"/>
  <c r="CY64" i="5"/>
  <c r="CY68" i="5"/>
  <c r="CY72" i="5"/>
  <c r="CY76" i="5"/>
  <c r="CY80" i="5"/>
  <c r="CY84" i="5"/>
  <c r="CY88" i="5"/>
  <c r="CY92" i="5"/>
  <c r="CY96" i="5"/>
  <c r="CY100" i="5"/>
  <c r="CY104" i="5"/>
  <c r="CY108" i="5"/>
  <c r="CY112" i="5"/>
  <c r="CY116" i="5"/>
  <c r="CY120" i="5"/>
  <c r="CY124" i="5"/>
  <c r="CY128" i="5"/>
  <c r="CY161" i="5" s="1"/>
  <c r="CY132" i="5"/>
  <c r="CY136" i="5"/>
  <c r="CY140" i="5"/>
  <c r="CY144" i="5"/>
  <c r="CY148" i="5"/>
  <c r="CY152" i="5"/>
  <c r="CY126" i="5"/>
  <c r="CY134" i="5"/>
  <c r="CY142" i="5"/>
  <c r="CY150" i="5"/>
  <c r="CY15" i="5"/>
  <c r="CY5" i="5"/>
  <c r="CY9" i="5"/>
  <c r="CY13" i="5"/>
  <c r="CY17" i="5"/>
  <c r="CY21" i="5"/>
  <c r="CY25" i="5"/>
  <c r="CY29" i="5"/>
  <c r="CY33" i="5"/>
  <c r="CY37" i="5"/>
  <c r="CY41" i="5"/>
  <c r="CY45" i="5"/>
  <c r="CY49" i="5"/>
  <c r="CY53" i="5"/>
  <c r="CY158" i="5" s="1"/>
  <c r="CY57" i="5"/>
  <c r="CY61" i="5"/>
  <c r="CY65" i="5"/>
  <c r="CY69" i="5"/>
  <c r="CY73" i="5"/>
  <c r="CY77" i="5"/>
  <c r="CY81" i="5"/>
  <c r="CY85" i="5"/>
  <c r="CY89" i="5"/>
  <c r="CY93" i="5"/>
  <c r="CY97" i="5"/>
  <c r="CY101" i="5"/>
  <c r="CY105" i="5"/>
  <c r="CY109" i="5"/>
  <c r="CY113" i="5"/>
  <c r="CY117" i="5"/>
  <c r="CY121" i="5"/>
  <c r="CY125" i="5"/>
  <c r="CY129" i="5"/>
  <c r="CY133" i="5"/>
  <c r="CY137" i="5"/>
  <c r="CY141" i="5"/>
  <c r="CY145" i="5"/>
  <c r="CY149" i="5"/>
  <c r="D21" i="2"/>
  <c r="A20" i="21"/>
  <c r="AF47" i="6"/>
  <c r="CZ148" i="5"/>
  <c r="CZ132" i="5"/>
  <c r="CZ116" i="5"/>
  <c r="CZ100" i="5"/>
  <c r="CZ84" i="5"/>
  <c r="CZ68" i="5"/>
  <c r="CZ52" i="5"/>
  <c r="CZ36" i="5"/>
  <c r="CZ20" i="5"/>
  <c r="CZ4" i="5"/>
  <c r="A21" i="13"/>
  <c r="A21" i="12"/>
  <c r="A20" i="18"/>
  <c r="A20" i="9"/>
  <c r="A20" i="11"/>
  <c r="A35" i="19"/>
  <c r="AE20" i="19" s="1"/>
  <c r="A35" i="8"/>
  <c r="AE20" i="8" s="1"/>
  <c r="A32" i="6"/>
  <c r="A35" i="7"/>
  <c r="AD20" i="7" s="1"/>
  <c r="CZ24" i="5" l="1"/>
  <c r="CZ56" i="5"/>
  <c r="CZ104" i="5"/>
  <c r="CZ136" i="5"/>
  <c r="CZ28" i="5"/>
  <c r="CZ157" i="5" s="1"/>
  <c r="CZ60" i="5"/>
  <c r="CZ76" i="5"/>
  <c r="CZ92" i="5"/>
  <c r="CZ108" i="5"/>
  <c r="CZ124" i="5"/>
  <c r="CZ140" i="5"/>
  <c r="CZ8" i="5"/>
  <c r="CZ40" i="5"/>
  <c r="CZ72" i="5"/>
  <c r="CZ88" i="5"/>
  <c r="CZ120" i="5"/>
  <c r="CZ152" i="5"/>
  <c r="CZ12" i="5"/>
  <c r="CZ44" i="5"/>
  <c r="CZ16" i="5"/>
  <c r="CZ32" i="5"/>
  <c r="CZ48" i="5"/>
  <c r="CZ64" i="5"/>
  <c r="CZ80" i="5"/>
  <c r="CZ96" i="5"/>
  <c r="CZ112" i="5"/>
  <c r="CZ128" i="5"/>
  <c r="CZ161" i="5" s="1"/>
  <c r="CZ144" i="5"/>
  <c r="CZ9" i="5"/>
  <c r="CZ17" i="5"/>
  <c r="CZ25" i="5"/>
  <c r="CZ33" i="5"/>
  <c r="CZ41" i="5"/>
  <c r="CZ49" i="5"/>
  <c r="CZ57" i="5"/>
  <c r="CZ65" i="5"/>
  <c r="CZ73" i="5"/>
  <c r="CZ81" i="5"/>
  <c r="CZ89" i="5"/>
  <c r="CZ97" i="5"/>
  <c r="CZ105" i="5"/>
  <c r="CZ113" i="5"/>
  <c r="CZ121" i="5"/>
  <c r="CZ129" i="5"/>
  <c r="CZ137" i="5"/>
  <c r="CZ145" i="5"/>
  <c r="CZ149" i="5"/>
  <c r="CZ6" i="5"/>
  <c r="CZ10" i="5"/>
  <c r="CZ14" i="5"/>
  <c r="CZ18" i="5"/>
  <c r="CZ22" i="5"/>
  <c r="CZ26" i="5"/>
  <c r="CZ30" i="5"/>
  <c r="CZ34" i="5"/>
  <c r="CZ38" i="5"/>
  <c r="CZ42" i="5"/>
  <c r="CZ46" i="5"/>
  <c r="CZ50" i="5"/>
  <c r="CZ54" i="5"/>
  <c r="CZ58" i="5"/>
  <c r="CZ62" i="5"/>
  <c r="CZ66" i="5"/>
  <c r="CZ70" i="5"/>
  <c r="CZ74" i="5"/>
  <c r="CZ78" i="5"/>
  <c r="CZ159" i="5" s="1"/>
  <c r="CZ82" i="5"/>
  <c r="CZ86" i="5"/>
  <c r="CZ90" i="5"/>
  <c r="CZ94" i="5"/>
  <c r="CZ98" i="5"/>
  <c r="CZ102" i="5"/>
  <c r="CZ106" i="5"/>
  <c r="CZ110" i="5"/>
  <c r="CZ114" i="5"/>
  <c r="CZ118" i="5"/>
  <c r="CZ122" i="5"/>
  <c r="CZ126" i="5"/>
  <c r="CZ130" i="5"/>
  <c r="CZ134" i="5"/>
  <c r="CZ138" i="5"/>
  <c r="CZ142" i="5"/>
  <c r="CZ146" i="5"/>
  <c r="CZ150" i="5"/>
  <c r="CZ5" i="5"/>
  <c r="CZ13" i="5"/>
  <c r="CZ21" i="5"/>
  <c r="CZ29" i="5"/>
  <c r="CZ37" i="5"/>
  <c r="CZ45" i="5"/>
  <c r="CZ53" i="5"/>
  <c r="CZ158" i="5" s="1"/>
  <c r="CZ61" i="5"/>
  <c r="CZ69" i="5"/>
  <c r="CZ77" i="5"/>
  <c r="CZ85" i="5"/>
  <c r="CZ93" i="5"/>
  <c r="CZ101" i="5"/>
  <c r="CZ109" i="5"/>
  <c r="CZ117" i="5"/>
  <c r="CZ125" i="5"/>
  <c r="CZ133" i="5"/>
  <c r="CZ141" i="5"/>
  <c r="CZ153" i="5"/>
  <c r="CZ162" i="5" s="1"/>
  <c r="CZ3" i="5"/>
  <c r="CZ156" i="5" s="1"/>
  <c r="CZ7" i="5"/>
  <c r="CZ11" i="5"/>
  <c r="CZ15" i="5"/>
  <c r="CZ19" i="5"/>
  <c r="CZ23" i="5"/>
  <c r="CZ27" i="5"/>
  <c r="CZ31" i="5"/>
  <c r="CZ35" i="5"/>
  <c r="CZ39" i="5"/>
  <c r="CZ43" i="5"/>
  <c r="CZ47" i="5"/>
  <c r="CZ51" i="5"/>
  <c r="CZ55" i="5"/>
  <c r="CZ59" i="5"/>
  <c r="CZ63" i="5"/>
  <c r="CZ67" i="5"/>
  <c r="CZ71" i="5"/>
  <c r="CZ75" i="5"/>
  <c r="CZ79" i="5"/>
  <c r="CZ83" i="5"/>
  <c r="CZ87" i="5"/>
  <c r="CZ91" i="5"/>
  <c r="CZ95" i="5"/>
  <c r="CZ99" i="5"/>
  <c r="CZ103" i="5"/>
  <c r="CZ160" i="5" s="1"/>
  <c r="CZ107" i="5"/>
  <c r="CZ111" i="5"/>
  <c r="CZ115" i="5"/>
  <c r="CZ119" i="5"/>
  <c r="CZ123" i="5"/>
  <c r="CZ127" i="5"/>
  <c r="CZ131" i="5"/>
  <c r="CZ135" i="5"/>
  <c r="CZ139" i="5"/>
  <c r="CZ143" i="5"/>
  <c r="CZ147" i="5"/>
  <c r="DC8" i="14"/>
  <c r="DB11" i="14"/>
  <c r="DB15" i="14" s="1"/>
  <c r="DA150" i="5" s="1"/>
  <c r="D22" i="2"/>
  <c r="A21" i="21"/>
  <c r="AF46" i="6"/>
  <c r="A36" i="19"/>
  <c r="AE21" i="19" s="1"/>
  <c r="A36" i="7"/>
  <c r="AD21" i="7" s="1"/>
  <c r="A33" i="6"/>
  <c r="A36" i="8"/>
  <c r="AE21" i="8" s="1"/>
  <c r="DA153" i="5"/>
  <c r="DA147" i="5"/>
  <c r="DA144" i="5"/>
  <c r="DA136" i="5"/>
  <c r="DA133" i="5"/>
  <c r="DA129" i="5"/>
  <c r="DA125" i="5"/>
  <c r="DA121" i="5"/>
  <c r="DA119" i="5"/>
  <c r="DA117" i="5"/>
  <c r="DA113" i="5"/>
  <c r="DA111" i="5"/>
  <c r="DA109" i="5"/>
  <c r="DA105" i="5"/>
  <c r="DA103" i="5"/>
  <c r="DA101" i="5"/>
  <c r="DA99" i="5"/>
  <c r="DA97" i="5"/>
  <c r="DA95" i="5"/>
  <c r="DA93" i="5"/>
  <c r="DA91" i="5"/>
  <c r="DA89" i="5"/>
  <c r="DA87" i="5"/>
  <c r="DA85" i="5"/>
  <c r="DA83" i="5"/>
  <c r="DA81" i="5"/>
  <c r="DA79" i="5"/>
  <c r="DA77" i="5"/>
  <c r="DA75" i="5"/>
  <c r="DA73" i="5"/>
  <c r="DA71" i="5"/>
  <c r="DA69" i="5"/>
  <c r="DA67" i="5"/>
  <c r="DA65" i="5"/>
  <c r="DA63" i="5"/>
  <c r="DA61" i="5"/>
  <c r="DA59" i="5"/>
  <c r="DA57" i="5"/>
  <c r="DA55" i="5"/>
  <c r="DA53" i="5"/>
  <c r="DA51" i="5"/>
  <c r="DA49" i="5"/>
  <c r="DA47" i="5"/>
  <c r="DA45" i="5"/>
  <c r="DA43" i="5"/>
  <c r="DA41" i="5"/>
  <c r="DA39" i="5"/>
  <c r="DA37" i="5"/>
  <c r="DA35" i="5"/>
  <c r="DA33" i="5"/>
  <c r="DA31" i="5"/>
  <c r="DA29" i="5"/>
  <c r="DA27" i="5"/>
  <c r="DA25" i="5"/>
  <c r="DA23" i="5"/>
  <c r="DA21" i="5"/>
  <c r="DA19" i="5"/>
  <c r="DA17" i="5"/>
  <c r="DA15" i="5"/>
  <c r="DA13" i="5"/>
  <c r="DA11" i="5"/>
  <c r="DA9" i="5"/>
  <c r="DA7" i="5"/>
  <c r="DA5" i="5"/>
  <c r="DA3" i="5"/>
  <c r="A22" i="13"/>
  <c r="A21" i="11"/>
  <c r="A21" i="18"/>
  <c r="A21" i="9"/>
  <c r="A22" i="12"/>
  <c r="DA127" i="5" l="1"/>
  <c r="DA139" i="5"/>
  <c r="B139" i="5" s="1"/>
  <c r="C139" i="5" s="1"/>
  <c r="D138" i="21" s="1"/>
  <c r="DA107" i="5"/>
  <c r="E115" i="3" s="1"/>
  <c r="DA115" i="5"/>
  <c r="DA123" i="5"/>
  <c r="E131" i="3" s="1"/>
  <c r="DA131" i="5"/>
  <c r="E139" i="3" s="1"/>
  <c r="DA141" i="5"/>
  <c r="B141" i="5" s="1"/>
  <c r="C141" i="5" s="1"/>
  <c r="D140" i="21" s="1"/>
  <c r="DA4" i="5"/>
  <c r="DA8" i="5"/>
  <c r="E16" i="3" s="1"/>
  <c r="DA12" i="5"/>
  <c r="E20" i="3" s="1"/>
  <c r="DA16" i="5"/>
  <c r="E24" i="3" s="1"/>
  <c r="DA20" i="5"/>
  <c r="DA24" i="5"/>
  <c r="E32" i="3" s="1"/>
  <c r="DA28" i="5"/>
  <c r="DA157" i="5" s="1"/>
  <c r="E166" i="5" s="1"/>
  <c r="DA32" i="5"/>
  <c r="E40" i="3" s="1"/>
  <c r="DA36" i="5"/>
  <c r="DA40" i="5"/>
  <c r="B40" i="5" s="1"/>
  <c r="C40" i="5" s="1"/>
  <c r="D39" i="21" s="1"/>
  <c r="DA44" i="5"/>
  <c r="B44" i="5" s="1"/>
  <c r="C44" i="5" s="1"/>
  <c r="D43" i="21" s="1"/>
  <c r="DA48" i="5"/>
  <c r="B48" i="5" s="1"/>
  <c r="C48" i="5" s="1"/>
  <c r="D47" i="21" s="1"/>
  <c r="DA52" i="5"/>
  <c r="DA56" i="5"/>
  <c r="B56" i="5" s="1"/>
  <c r="C56" i="5" s="1"/>
  <c r="D55" i="21" s="1"/>
  <c r="DA60" i="5"/>
  <c r="E68" i="3" s="1"/>
  <c r="DA64" i="5"/>
  <c r="E72" i="3" s="1"/>
  <c r="DA68" i="5"/>
  <c r="DA72" i="5"/>
  <c r="E80" i="3" s="1"/>
  <c r="DA76" i="5"/>
  <c r="E84" i="3" s="1"/>
  <c r="DA80" i="5"/>
  <c r="B80" i="5" s="1"/>
  <c r="C80" i="5" s="1"/>
  <c r="D79" i="21" s="1"/>
  <c r="DA84" i="5"/>
  <c r="DA88" i="5"/>
  <c r="B88" i="5" s="1"/>
  <c r="C88" i="5" s="1"/>
  <c r="D87" i="21" s="1"/>
  <c r="DA92" i="5"/>
  <c r="B92" i="5" s="1"/>
  <c r="C92" i="5" s="1"/>
  <c r="D91" i="21" s="1"/>
  <c r="DA96" i="5"/>
  <c r="E104" i="3" s="1"/>
  <c r="DA100" i="5"/>
  <c r="DA104" i="5"/>
  <c r="B104" i="5" s="1"/>
  <c r="C104" i="5" s="1"/>
  <c r="D103" i="21" s="1"/>
  <c r="DA108" i="5"/>
  <c r="E116" i="3" s="1"/>
  <c r="DA112" i="5"/>
  <c r="B112" i="5" s="1"/>
  <c r="C112" i="5" s="1"/>
  <c r="D111" i="21" s="1"/>
  <c r="DA116" i="5"/>
  <c r="DA120" i="5"/>
  <c r="B120" i="5" s="1"/>
  <c r="C120" i="5" s="1"/>
  <c r="D119" i="21" s="1"/>
  <c r="DA124" i="5"/>
  <c r="E132" i="3" s="1"/>
  <c r="DA128" i="5"/>
  <c r="B128" i="5" s="1"/>
  <c r="C128" i="5" s="1"/>
  <c r="D127" i="21" s="1"/>
  <c r="DA132" i="5"/>
  <c r="DA137" i="5"/>
  <c r="E145" i="3" s="1"/>
  <c r="DA143" i="5"/>
  <c r="E151" i="3" s="1"/>
  <c r="DA149" i="5"/>
  <c r="E157" i="3" s="1"/>
  <c r="DA6" i="5"/>
  <c r="DA10" i="5"/>
  <c r="B10" i="5" s="1"/>
  <c r="DA14" i="5"/>
  <c r="B14" i="5" s="1"/>
  <c r="DA18" i="5"/>
  <c r="B18" i="5" s="1"/>
  <c r="C18" i="5" s="1"/>
  <c r="D17" i="21" s="1"/>
  <c r="DA22" i="5"/>
  <c r="DA26" i="5"/>
  <c r="B26" i="5" s="1"/>
  <c r="DA30" i="5"/>
  <c r="B30" i="5" s="1"/>
  <c r="C30" i="5" s="1"/>
  <c r="D29" i="21" s="1"/>
  <c r="DA34" i="5"/>
  <c r="B34" i="5" s="1"/>
  <c r="DA38" i="5"/>
  <c r="DA42" i="5"/>
  <c r="E50" i="3" s="1"/>
  <c r="DA46" i="5"/>
  <c r="B46" i="5" s="1"/>
  <c r="DA50" i="5"/>
  <c r="E58" i="3" s="1"/>
  <c r="DA54" i="5"/>
  <c r="DA58" i="5"/>
  <c r="E66" i="3" s="1"/>
  <c r="DA62" i="5"/>
  <c r="E70" i="3" s="1"/>
  <c r="DA66" i="5"/>
  <c r="E74" i="3" s="1"/>
  <c r="DA70" i="5"/>
  <c r="DA74" i="5"/>
  <c r="B74" i="5" s="1"/>
  <c r="C74" i="5" s="1"/>
  <c r="D73" i="21" s="1"/>
  <c r="DA78" i="5"/>
  <c r="DA159" i="5" s="1"/>
  <c r="E168" i="5" s="1"/>
  <c r="DA82" i="5"/>
  <c r="B82" i="5" s="1"/>
  <c r="DA86" i="5"/>
  <c r="DA90" i="5"/>
  <c r="B90" i="5" s="1"/>
  <c r="C90" i="5" s="1"/>
  <c r="D89" i="21" s="1"/>
  <c r="DA94" i="5"/>
  <c r="E102" i="3" s="1"/>
  <c r="DA98" i="5"/>
  <c r="B98" i="5" s="1"/>
  <c r="C98" i="5" s="1"/>
  <c r="D97" i="21" s="1"/>
  <c r="DA102" i="5"/>
  <c r="DA106" i="5"/>
  <c r="B106" i="5" s="1"/>
  <c r="C106" i="5" s="1"/>
  <c r="D105" i="21" s="1"/>
  <c r="DA110" i="5"/>
  <c r="E118" i="3" s="1"/>
  <c r="DA114" i="5"/>
  <c r="B114" i="5" s="1"/>
  <c r="C114" i="5" s="1"/>
  <c r="D113" i="21" s="1"/>
  <c r="DA118" i="5"/>
  <c r="DA122" i="5"/>
  <c r="B122" i="5" s="1"/>
  <c r="C122" i="5" s="1"/>
  <c r="D121" i="21" s="1"/>
  <c r="DA126" i="5"/>
  <c r="E134" i="3" s="1"/>
  <c r="DA130" i="5"/>
  <c r="B130" i="5" s="1"/>
  <c r="C130" i="5" s="1"/>
  <c r="D129" i="21" s="1"/>
  <c r="DA135" i="5"/>
  <c r="DA140" i="5"/>
  <c r="E148" i="3" s="1"/>
  <c r="DA145" i="5"/>
  <c r="E153" i="3" s="1"/>
  <c r="DA151" i="5"/>
  <c r="B151" i="5" s="1"/>
  <c r="C151" i="5" s="1"/>
  <c r="D150" i="21" s="1"/>
  <c r="DA148" i="5"/>
  <c r="DA152" i="5"/>
  <c r="B152" i="5" s="1"/>
  <c r="C152" i="5" s="1"/>
  <c r="D151" i="21" s="1"/>
  <c r="DA134" i="5"/>
  <c r="B134" i="5" s="1"/>
  <c r="C134" i="5" s="1"/>
  <c r="D133" i="21" s="1"/>
  <c r="DA138" i="5"/>
  <c r="B138" i="5" s="1"/>
  <c r="DA142" i="5"/>
  <c r="DA146" i="5"/>
  <c r="B146" i="5" s="1"/>
  <c r="DD8" i="14"/>
  <c r="DC11" i="14"/>
  <c r="DC15" i="14" s="1"/>
  <c r="D23" i="2"/>
  <c r="A22" i="21"/>
  <c r="AF45" i="6"/>
  <c r="B9" i="5"/>
  <c r="C9" i="5" s="1"/>
  <c r="D8" i="21" s="1"/>
  <c r="E17" i="3"/>
  <c r="E33" i="3"/>
  <c r="B25" i="5"/>
  <c r="C25" i="5" s="1"/>
  <c r="D24" i="21" s="1"/>
  <c r="E49" i="3"/>
  <c r="B41" i="5"/>
  <c r="C41" i="5" s="1"/>
  <c r="D40" i="21" s="1"/>
  <c r="DA158" i="5"/>
  <c r="E167" i="5" s="1"/>
  <c r="E61" i="3"/>
  <c r="B53" i="5"/>
  <c r="C53" i="5" s="1"/>
  <c r="D52" i="21" s="1"/>
  <c r="E73" i="3"/>
  <c r="B65" i="5"/>
  <c r="C65" i="5" s="1"/>
  <c r="D64" i="21" s="1"/>
  <c r="E89" i="3"/>
  <c r="B81" i="5"/>
  <c r="C81" i="5" s="1"/>
  <c r="D80" i="21" s="1"/>
  <c r="E105" i="3"/>
  <c r="B97" i="5"/>
  <c r="C97" i="5" s="1"/>
  <c r="D96" i="21" s="1"/>
  <c r="B113" i="5"/>
  <c r="C113" i="5" s="1"/>
  <c r="D112" i="21" s="1"/>
  <c r="E121" i="3"/>
  <c r="E137" i="3"/>
  <c r="B129" i="5"/>
  <c r="C129" i="5" s="1"/>
  <c r="D128" i="21" s="1"/>
  <c r="E12" i="3"/>
  <c r="B4" i="5"/>
  <c r="C4" i="5" s="1"/>
  <c r="D3" i="21" s="1"/>
  <c r="B8" i="5"/>
  <c r="C8" i="5" s="1"/>
  <c r="D7" i="21" s="1"/>
  <c r="B12" i="5"/>
  <c r="C12" i="5" s="1"/>
  <c r="D11" i="21" s="1"/>
  <c r="B20" i="5"/>
  <c r="C20" i="5" s="1"/>
  <c r="D19" i="21" s="1"/>
  <c r="E28" i="3"/>
  <c r="E36" i="3"/>
  <c r="B36" i="5"/>
  <c r="C36" i="5" s="1"/>
  <c r="D35" i="21" s="1"/>
  <c r="E44" i="3"/>
  <c r="E48" i="3"/>
  <c r="E60" i="3"/>
  <c r="B52" i="5"/>
  <c r="C52" i="5" s="1"/>
  <c r="D51" i="21" s="1"/>
  <c r="B60" i="5"/>
  <c r="C60" i="5" s="1"/>
  <c r="D59" i="21" s="1"/>
  <c r="E76" i="3"/>
  <c r="B68" i="5"/>
  <c r="C68" i="5" s="1"/>
  <c r="D67" i="21" s="1"/>
  <c r="B72" i="5"/>
  <c r="C72" i="5" s="1"/>
  <c r="D71" i="21" s="1"/>
  <c r="E92" i="3"/>
  <c r="B84" i="5"/>
  <c r="C84" i="5" s="1"/>
  <c r="D83" i="21" s="1"/>
  <c r="E100" i="3"/>
  <c r="E108" i="3"/>
  <c r="B100" i="5"/>
  <c r="C100" i="5" s="1"/>
  <c r="D99" i="21" s="1"/>
  <c r="E112" i="3"/>
  <c r="B116" i="5"/>
  <c r="C116" i="5" s="1"/>
  <c r="D115" i="21" s="1"/>
  <c r="E124" i="3"/>
  <c r="B124" i="5"/>
  <c r="C124" i="5" s="1"/>
  <c r="D123" i="21" s="1"/>
  <c r="B132" i="5"/>
  <c r="C132" i="5" s="1"/>
  <c r="D131" i="21" s="1"/>
  <c r="E140" i="3"/>
  <c r="B136" i="5"/>
  <c r="C136" i="5" s="1"/>
  <c r="D135" i="21" s="1"/>
  <c r="E144" i="3"/>
  <c r="B140" i="5"/>
  <c r="C140" i="5" s="1"/>
  <c r="D139" i="21" s="1"/>
  <c r="B144" i="5"/>
  <c r="C144" i="5" s="1"/>
  <c r="D143" i="21" s="1"/>
  <c r="E152" i="3"/>
  <c r="E156" i="3"/>
  <c r="B148" i="5"/>
  <c r="C148" i="5" s="1"/>
  <c r="D147" i="21" s="1"/>
  <c r="E160" i="3"/>
  <c r="A23" i="12"/>
  <c r="A22" i="11"/>
  <c r="A22" i="18"/>
  <c r="A23" i="13"/>
  <c r="A22" i="9"/>
  <c r="E13" i="3"/>
  <c r="B5" i="5"/>
  <c r="C5" i="5" s="1"/>
  <c r="D4" i="21" s="1"/>
  <c r="B17" i="5"/>
  <c r="E25" i="3"/>
  <c r="E41" i="3"/>
  <c r="B33" i="5"/>
  <c r="E53" i="3"/>
  <c r="B45" i="5"/>
  <c r="C45" i="5" s="1"/>
  <c r="D44" i="21" s="1"/>
  <c r="E65" i="3"/>
  <c r="B57" i="5"/>
  <c r="E81" i="3"/>
  <c r="B73" i="5"/>
  <c r="E93" i="3"/>
  <c r="B85" i="5"/>
  <c r="C85" i="5" s="1"/>
  <c r="D84" i="21" s="1"/>
  <c r="E109" i="3"/>
  <c r="B101" i="5"/>
  <c r="E117" i="3"/>
  <c r="B109" i="5"/>
  <c r="C109" i="5" s="1"/>
  <c r="D108" i="21" s="1"/>
  <c r="E129" i="3"/>
  <c r="B121" i="5"/>
  <c r="C121" i="5" s="1"/>
  <c r="D120" i="21" s="1"/>
  <c r="A37" i="19"/>
  <c r="AE22" i="19" s="1"/>
  <c r="A37" i="8"/>
  <c r="AE22" i="8" s="1"/>
  <c r="A37" i="7"/>
  <c r="AD22" i="7" s="1"/>
  <c r="A34" i="6"/>
  <c r="E18" i="3"/>
  <c r="E26" i="3"/>
  <c r="E46" i="3"/>
  <c r="B38" i="5"/>
  <c r="C38" i="5" s="1"/>
  <c r="D37" i="21" s="1"/>
  <c r="B54" i="5"/>
  <c r="E62" i="3"/>
  <c r="B58" i="5"/>
  <c r="C58" i="5" s="1"/>
  <c r="D57" i="21" s="1"/>
  <c r="B62" i="5"/>
  <c r="C62" i="5" s="1"/>
  <c r="D61" i="21" s="1"/>
  <c r="E78" i="3"/>
  <c r="B70" i="5"/>
  <c r="C70" i="5" s="1"/>
  <c r="D69" i="21" s="1"/>
  <c r="B78" i="5"/>
  <c r="C78" i="5" s="1"/>
  <c r="D77" i="21" s="1"/>
  <c r="E94" i="3"/>
  <c r="B86" i="5"/>
  <c r="C86" i="5" s="1"/>
  <c r="D85" i="21" s="1"/>
  <c r="E98" i="3"/>
  <c r="E110" i="3"/>
  <c r="B102" i="5"/>
  <c r="C102" i="5" s="1"/>
  <c r="D101" i="21" s="1"/>
  <c r="B110" i="5"/>
  <c r="C110" i="5" s="1"/>
  <c r="D109" i="21" s="1"/>
  <c r="E126" i="3"/>
  <c r="B118" i="5"/>
  <c r="C118" i="5" s="1"/>
  <c r="D117" i="21" s="1"/>
  <c r="E130" i="3"/>
  <c r="E150" i="3"/>
  <c r="B142" i="5"/>
  <c r="C142" i="5" s="1"/>
  <c r="D141" i="21" s="1"/>
  <c r="E158" i="3"/>
  <c r="B150" i="5"/>
  <c r="E21" i="3"/>
  <c r="B13" i="5"/>
  <c r="C13" i="5" s="1"/>
  <c r="D12" i="21" s="1"/>
  <c r="E29" i="3"/>
  <c r="B21" i="5"/>
  <c r="B29" i="5"/>
  <c r="C29" i="5" s="1"/>
  <c r="D28" i="21" s="1"/>
  <c r="E37" i="3"/>
  <c r="B37" i="5"/>
  <c r="C37" i="5" s="1"/>
  <c r="D36" i="21" s="1"/>
  <c r="E45" i="3"/>
  <c r="B49" i="5"/>
  <c r="C49" i="5" s="1"/>
  <c r="D48" i="21" s="1"/>
  <c r="E57" i="3"/>
  <c r="E69" i="3"/>
  <c r="B61" i="5"/>
  <c r="C61" i="5" s="1"/>
  <c r="D60" i="21" s="1"/>
  <c r="E77" i="3"/>
  <c r="B69" i="5"/>
  <c r="C69" i="5" s="1"/>
  <c r="D68" i="21" s="1"/>
  <c r="B77" i="5"/>
  <c r="C77" i="5" s="1"/>
  <c r="D76" i="21" s="1"/>
  <c r="E85" i="3"/>
  <c r="B89" i="5"/>
  <c r="C89" i="5" s="1"/>
  <c r="D88" i="21" s="1"/>
  <c r="E97" i="3"/>
  <c r="E101" i="3"/>
  <c r="B93" i="5"/>
  <c r="E113" i="3"/>
  <c r="B105" i="5"/>
  <c r="C105" i="5" s="1"/>
  <c r="D104" i="21" s="1"/>
  <c r="B117" i="5"/>
  <c r="C117" i="5" s="1"/>
  <c r="D116" i="21" s="1"/>
  <c r="E125" i="3"/>
  <c r="E133" i="3"/>
  <c r="B125" i="5"/>
  <c r="C125" i="5" s="1"/>
  <c r="D124" i="21" s="1"/>
  <c r="E141" i="3"/>
  <c r="B133" i="5"/>
  <c r="C133" i="5" s="1"/>
  <c r="D132" i="21" s="1"/>
  <c r="DA162" i="5"/>
  <c r="E171" i="5" s="1"/>
  <c r="E161" i="3"/>
  <c r="B153" i="5"/>
  <c r="E14" i="3"/>
  <c r="B6" i="5"/>
  <c r="C6" i="5" s="1"/>
  <c r="D5" i="21" s="1"/>
  <c r="E30" i="3"/>
  <c r="B22" i="5"/>
  <c r="C22" i="5" s="1"/>
  <c r="D21" i="21" s="1"/>
  <c r="DA156" i="5"/>
  <c r="E165" i="5" s="1"/>
  <c r="B3" i="5"/>
  <c r="C3" i="5" s="1"/>
  <c r="D2" i="21" s="1"/>
  <c r="B4" i="22" s="1"/>
  <c r="E11" i="3"/>
  <c r="B7" i="5"/>
  <c r="C7" i="5" s="1"/>
  <c r="D6" i="21" s="1"/>
  <c r="E15" i="3"/>
  <c r="E19" i="3"/>
  <c r="B11" i="5"/>
  <c r="C11" i="5" s="1"/>
  <c r="D10" i="21" s="1"/>
  <c r="B15" i="5"/>
  <c r="C15" i="5" s="1"/>
  <c r="D14" i="21" s="1"/>
  <c r="E23" i="3"/>
  <c r="E27" i="3"/>
  <c r="B19" i="5"/>
  <c r="C19" i="5" s="1"/>
  <c r="D18" i="21" s="1"/>
  <c r="B23" i="5"/>
  <c r="C23" i="5" s="1"/>
  <c r="D22" i="21" s="1"/>
  <c r="E31" i="3"/>
  <c r="B27" i="5"/>
  <c r="E35" i="3"/>
  <c r="B31" i="5"/>
  <c r="C31" i="5" s="1"/>
  <c r="D30" i="21" s="1"/>
  <c r="E39" i="3"/>
  <c r="E43" i="3"/>
  <c r="B35" i="5"/>
  <c r="C35" i="5" s="1"/>
  <c r="D34" i="21" s="1"/>
  <c r="B39" i="5"/>
  <c r="C39" i="5" s="1"/>
  <c r="D38" i="21" s="1"/>
  <c r="E47" i="3"/>
  <c r="B43" i="5"/>
  <c r="C43" i="5" s="1"/>
  <c r="D42" i="21" s="1"/>
  <c r="E51" i="3"/>
  <c r="B47" i="5"/>
  <c r="C47" i="5" s="1"/>
  <c r="D46" i="21" s="1"/>
  <c r="E55" i="3"/>
  <c r="B51" i="5"/>
  <c r="C51" i="5" s="1"/>
  <c r="D50" i="21" s="1"/>
  <c r="E59" i="3"/>
  <c r="E63" i="3"/>
  <c r="B55" i="5"/>
  <c r="B59" i="5"/>
  <c r="C59" i="5" s="1"/>
  <c r="D58" i="21" s="1"/>
  <c r="E67" i="3"/>
  <c r="E71" i="3"/>
  <c r="B63" i="5"/>
  <c r="E75" i="3"/>
  <c r="B67" i="5"/>
  <c r="B71" i="5"/>
  <c r="C71" i="5" s="1"/>
  <c r="D70" i="21" s="1"/>
  <c r="E79" i="3"/>
  <c r="E83" i="3"/>
  <c r="B75" i="5"/>
  <c r="C75" i="5" s="1"/>
  <c r="D74" i="21" s="1"/>
  <c r="B79" i="5"/>
  <c r="E87" i="3"/>
  <c r="E91" i="3"/>
  <c r="B83" i="5"/>
  <c r="C83" i="5" s="1"/>
  <c r="D82" i="21" s="1"/>
  <c r="B87" i="5"/>
  <c r="E95" i="3"/>
  <c r="E99" i="3"/>
  <c r="B91" i="5"/>
  <c r="C91" i="5" s="1"/>
  <c r="D90" i="21" s="1"/>
  <c r="E103" i="3"/>
  <c r="B95" i="5"/>
  <c r="E107" i="3"/>
  <c r="B99" i="5"/>
  <c r="C99" i="5" s="1"/>
  <c r="D98" i="21" s="1"/>
  <c r="DA160" i="5"/>
  <c r="E169" i="5" s="1"/>
  <c r="E111" i="3"/>
  <c r="B103" i="5"/>
  <c r="C103" i="5" s="1"/>
  <c r="D102" i="21" s="1"/>
  <c r="B111" i="5"/>
  <c r="E119" i="3"/>
  <c r="B115" i="5"/>
  <c r="C115" i="5" s="1"/>
  <c r="D114" i="21" s="1"/>
  <c r="E123" i="3"/>
  <c r="B119" i="5"/>
  <c r="E127" i="3"/>
  <c r="B123" i="5"/>
  <c r="C123" i="5" s="1"/>
  <c r="D122" i="21" s="1"/>
  <c r="E135" i="3"/>
  <c r="B127" i="5"/>
  <c r="C127" i="5" s="1"/>
  <c r="D126" i="21" s="1"/>
  <c r="E143" i="3"/>
  <c r="B135" i="5"/>
  <c r="C135" i="5" s="1"/>
  <c r="D134" i="21" s="1"/>
  <c r="E147" i="3"/>
  <c r="B143" i="5"/>
  <c r="C143" i="5" s="1"/>
  <c r="D142" i="21" s="1"/>
  <c r="E155" i="3"/>
  <c r="B147" i="5"/>
  <c r="B50" i="5" l="1"/>
  <c r="C50" i="5" s="1"/>
  <c r="D49" i="21" s="1"/>
  <c r="DA161" i="5"/>
  <c r="E170" i="5" s="1"/>
  <c r="E120" i="3"/>
  <c r="B96" i="5"/>
  <c r="C96" i="5" s="1"/>
  <c r="D95" i="21" s="1"/>
  <c r="E88" i="3"/>
  <c r="B64" i="5"/>
  <c r="C64" i="5" s="1"/>
  <c r="D63" i="21" s="1"/>
  <c r="E56" i="3"/>
  <c r="B32" i="5"/>
  <c r="C32" i="5" s="1"/>
  <c r="D31" i="21" s="1"/>
  <c r="B16" i="5"/>
  <c r="C16" i="5" s="1"/>
  <c r="D15" i="21" s="1"/>
  <c r="B149" i="5"/>
  <c r="C149" i="5" s="1"/>
  <c r="D148" i="21" s="1"/>
  <c r="B107" i="5"/>
  <c r="D107" i="5" s="1"/>
  <c r="E138" i="3"/>
  <c r="AI139" i="3" s="1"/>
  <c r="E122" i="3"/>
  <c r="Z122" i="3" s="1"/>
  <c r="E106" i="3"/>
  <c r="E90" i="3"/>
  <c r="AI90" i="3" s="1"/>
  <c r="B66" i="5"/>
  <c r="C66" i="5" s="1"/>
  <c r="D65" i="21" s="1"/>
  <c r="E42" i="3"/>
  <c r="AI43" i="3" s="1"/>
  <c r="E149" i="3"/>
  <c r="E136" i="3"/>
  <c r="Z136" i="3" s="1"/>
  <c r="E159" i="3"/>
  <c r="G159" i="3" s="1"/>
  <c r="E146" i="3"/>
  <c r="AI146" i="3" s="1"/>
  <c r="E142" i="3"/>
  <c r="E86" i="3"/>
  <c r="F7" i="15" s="1"/>
  <c r="B28" i="5"/>
  <c r="C28" i="5" s="1"/>
  <c r="D27" i="21" s="1"/>
  <c r="B131" i="5"/>
  <c r="D131" i="5" s="1"/>
  <c r="E38" i="3"/>
  <c r="AI38" i="3" s="1"/>
  <c r="E22" i="3"/>
  <c r="AI23" i="3" s="1"/>
  <c r="B126" i="5"/>
  <c r="C126" i="5" s="1"/>
  <c r="D125" i="21" s="1"/>
  <c r="E114" i="3"/>
  <c r="G114" i="3" s="1"/>
  <c r="B94" i="5"/>
  <c r="C94" i="5" s="1"/>
  <c r="D93" i="21" s="1"/>
  <c r="E54" i="3"/>
  <c r="AI55" i="3" s="1"/>
  <c r="B145" i="5"/>
  <c r="D145" i="5" s="1"/>
  <c r="B137" i="5"/>
  <c r="C137" i="5" s="1"/>
  <c r="D136" i="21" s="1"/>
  <c r="E128" i="3"/>
  <c r="AI128" i="3" s="1"/>
  <c r="B108" i="5"/>
  <c r="C108" i="5" s="1"/>
  <c r="D107" i="21" s="1"/>
  <c r="E96" i="3"/>
  <c r="G96" i="3" s="1"/>
  <c r="B76" i="5"/>
  <c r="C76" i="5" s="1"/>
  <c r="D75" i="21" s="1"/>
  <c r="E64" i="3"/>
  <c r="AI65" i="3" s="1"/>
  <c r="E52" i="3"/>
  <c r="AI53" i="3" s="1"/>
  <c r="E154" i="3"/>
  <c r="Z154" i="3" s="1"/>
  <c r="E82" i="3"/>
  <c r="Z82" i="3" s="1"/>
  <c r="B42" i="5"/>
  <c r="C42" i="5" s="1"/>
  <c r="D41" i="21" s="1"/>
  <c r="E34" i="3"/>
  <c r="AI34" i="3" s="1"/>
  <c r="B24" i="5"/>
  <c r="C24" i="5" s="1"/>
  <c r="D23" i="21" s="1"/>
  <c r="DE8" i="14"/>
  <c r="DD11" i="14"/>
  <c r="DD15" i="14" s="1"/>
  <c r="D24" i="2"/>
  <c r="A23" i="21"/>
  <c r="AF44" i="6"/>
  <c r="C107" i="5"/>
  <c r="D106" i="21" s="1"/>
  <c r="D153" i="5"/>
  <c r="C153" i="5"/>
  <c r="D152" i="21" s="1"/>
  <c r="C138" i="5"/>
  <c r="D137" i="21" s="1"/>
  <c r="D82" i="5"/>
  <c r="C82" i="5"/>
  <c r="D81" i="21" s="1"/>
  <c r="D34" i="5"/>
  <c r="C34" i="5"/>
  <c r="D33" i="21" s="1"/>
  <c r="C33" i="5"/>
  <c r="D32" i="21" s="1"/>
  <c r="D27" i="5"/>
  <c r="C27" i="5"/>
  <c r="D26" i="21" s="1"/>
  <c r="D46" i="5"/>
  <c r="C46" i="5"/>
  <c r="D45" i="21" s="1"/>
  <c r="D26" i="5"/>
  <c r="C26" i="5"/>
  <c r="D25" i="21" s="1"/>
  <c r="D10" i="5"/>
  <c r="C10" i="5"/>
  <c r="D9" i="21" s="1"/>
  <c r="D101" i="5"/>
  <c r="C101" i="5"/>
  <c r="D100" i="21" s="1"/>
  <c r="D73" i="5"/>
  <c r="C73" i="5"/>
  <c r="D72" i="21" s="1"/>
  <c r="D87" i="5"/>
  <c r="C87" i="5"/>
  <c r="D86" i="21" s="1"/>
  <c r="D57" i="5"/>
  <c r="C57" i="5"/>
  <c r="D56" i="21" s="1"/>
  <c r="D119" i="5"/>
  <c r="C119" i="5"/>
  <c r="D118" i="21" s="1"/>
  <c r="D111" i="5"/>
  <c r="C111" i="5"/>
  <c r="D110" i="21" s="1"/>
  <c r="C95" i="5"/>
  <c r="D94" i="21" s="1"/>
  <c r="D63" i="5"/>
  <c r="C63" i="5"/>
  <c r="D62" i="21" s="1"/>
  <c r="D55" i="5"/>
  <c r="C55" i="5"/>
  <c r="D54" i="21" s="1"/>
  <c r="D93" i="5"/>
  <c r="C93" i="5"/>
  <c r="D92" i="21" s="1"/>
  <c r="D21" i="5"/>
  <c r="C21" i="5"/>
  <c r="D20" i="21" s="1"/>
  <c r="D54" i="5"/>
  <c r="C54" i="5"/>
  <c r="D53" i="21" s="1"/>
  <c r="D17" i="5"/>
  <c r="C17" i="5"/>
  <c r="D16" i="21" s="1"/>
  <c r="D147" i="5"/>
  <c r="C147" i="5"/>
  <c r="D146" i="21" s="1"/>
  <c r="C131" i="5"/>
  <c r="D130" i="21" s="1"/>
  <c r="D79" i="5"/>
  <c r="C79" i="5"/>
  <c r="D78" i="21" s="1"/>
  <c r="D146" i="5"/>
  <c r="C146" i="5"/>
  <c r="D145" i="21" s="1"/>
  <c r="C67" i="5"/>
  <c r="D66" i="21" s="1"/>
  <c r="D14" i="5"/>
  <c r="C14" i="5"/>
  <c r="D13" i="21" s="1"/>
  <c r="D150" i="5"/>
  <c r="C150" i="5"/>
  <c r="D149" i="21" s="1"/>
  <c r="D151" i="5"/>
  <c r="D143" i="5"/>
  <c r="D135" i="5"/>
  <c r="D103" i="5"/>
  <c r="D59" i="5"/>
  <c r="D51" i="5"/>
  <c r="D31" i="5"/>
  <c r="D15" i="5"/>
  <c r="D6" i="5"/>
  <c r="D89" i="5"/>
  <c r="D49" i="5"/>
  <c r="D141" i="5"/>
  <c r="D121" i="5"/>
  <c r="D22" i="5"/>
  <c r="D70" i="5"/>
  <c r="D38" i="5"/>
  <c r="D45" i="5"/>
  <c r="D100" i="5"/>
  <c r="D84" i="5"/>
  <c r="D68" i="5"/>
  <c r="D113" i="5"/>
  <c r="D117" i="5"/>
  <c r="D37" i="5"/>
  <c r="D130" i="5"/>
  <c r="D98" i="5"/>
  <c r="D18" i="5"/>
  <c r="D5" i="5"/>
  <c r="D139" i="5"/>
  <c r="D123" i="5"/>
  <c r="D115" i="5"/>
  <c r="D99" i="5"/>
  <c r="D91" i="5"/>
  <c r="D83" i="5"/>
  <c r="D75" i="5"/>
  <c r="D35" i="5"/>
  <c r="D19" i="5"/>
  <c r="D105" i="5"/>
  <c r="D13" i="5"/>
  <c r="D134" i="5"/>
  <c r="D110" i="5"/>
  <c r="D86" i="5"/>
  <c r="D58" i="5"/>
  <c r="AI127" i="3"/>
  <c r="G127" i="3"/>
  <c r="Z127" i="3"/>
  <c r="Z119" i="3"/>
  <c r="G119" i="3"/>
  <c r="AI119" i="3"/>
  <c r="G99" i="3"/>
  <c r="AI99" i="3"/>
  <c r="Z99" i="3"/>
  <c r="AI75" i="3"/>
  <c r="G75" i="3"/>
  <c r="Z75" i="3"/>
  <c r="G43" i="3"/>
  <c r="Z43" i="3"/>
  <c r="AI158" i="3"/>
  <c r="Z158" i="3"/>
  <c r="G158" i="3"/>
  <c r="AI142" i="3"/>
  <c r="Z142" i="3"/>
  <c r="G142" i="3"/>
  <c r="AI118" i="3"/>
  <c r="Z118" i="3"/>
  <c r="G118" i="3"/>
  <c r="AI102" i="3"/>
  <c r="Z102" i="3"/>
  <c r="G102" i="3"/>
  <c r="G62" i="3"/>
  <c r="AI62" i="3"/>
  <c r="Z62" i="3"/>
  <c r="G25" i="3"/>
  <c r="AI25" i="3"/>
  <c r="Z25" i="3"/>
  <c r="AI156" i="3"/>
  <c r="Z156" i="3"/>
  <c r="G156" i="3"/>
  <c r="AI148" i="3"/>
  <c r="Z148" i="3"/>
  <c r="G148" i="3"/>
  <c r="D124" i="5"/>
  <c r="AI124" i="3"/>
  <c r="Z124" i="3"/>
  <c r="G124" i="3"/>
  <c r="D108" i="5"/>
  <c r="AI100" i="3"/>
  <c r="Z100" i="3"/>
  <c r="G100" i="3"/>
  <c r="D60" i="5"/>
  <c r="D52" i="5"/>
  <c r="G52" i="3"/>
  <c r="Z52" i="3"/>
  <c r="G44" i="3"/>
  <c r="AI44" i="3"/>
  <c r="Z44" i="3"/>
  <c r="G36" i="3"/>
  <c r="H5" i="15" s="1"/>
  <c r="F5" i="15"/>
  <c r="AI36" i="3"/>
  <c r="AI166" i="3" s="1"/>
  <c r="Z36" i="3"/>
  <c r="G32" i="3"/>
  <c r="AI32" i="3"/>
  <c r="Z32" i="3"/>
  <c r="G24" i="3"/>
  <c r="AI24" i="3"/>
  <c r="Z24" i="3"/>
  <c r="G16" i="3"/>
  <c r="AI16" i="3"/>
  <c r="Z16" i="3"/>
  <c r="AI157" i="3"/>
  <c r="Z157" i="3"/>
  <c r="AF157" i="3" s="1"/>
  <c r="G157" i="3"/>
  <c r="Z89" i="3"/>
  <c r="G89" i="3"/>
  <c r="AI89" i="3"/>
  <c r="G61" i="3"/>
  <c r="H6" i="15" s="1"/>
  <c r="AI61" i="3"/>
  <c r="AI167" i="3" s="1"/>
  <c r="Z61" i="3"/>
  <c r="F6" i="15"/>
  <c r="Z151" i="3"/>
  <c r="G151" i="3"/>
  <c r="AI151" i="3"/>
  <c r="Z143" i="3"/>
  <c r="G143" i="3"/>
  <c r="AI143" i="3"/>
  <c r="Z135" i="3"/>
  <c r="G135" i="3"/>
  <c r="AI135" i="3"/>
  <c r="F8" i="15"/>
  <c r="Z111" i="3"/>
  <c r="G111" i="3"/>
  <c r="H8" i="15" s="1"/>
  <c r="AI111" i="3"/>
  <c r="AI169" i="3" s="1"/>
  <c r="Z95" i="3"/>
  <c r="G95" i="3"/>
  <c r="AI95" i="3"/>
  <c r="Z87" i="3"/>
  <c r="G87" i="3"/>
  <c r="AI87" i="3"/>
  <c r="Z79" i="3"/>
  <c r="G79" i="3"/>
  <c r="AI79" i="3"/>
  <c r="G55" i="3"/>
  <c r="Z55" i="3"/>
  <c r="G47" i="3"/>
  <c r="AI47" i="3"/>
  <c r="Z47" i="3"/>
  <c r="G39" i="3"/>
  <c r="AI39" i="3"/>
  <c r="Z39" i="3"/>
  <c r="G31" i="3"/>
  <c r="AI31" i="3"/>
  <c r="Z31" i="3"/>
  <c r="G23" i="3"/>
  <c r="Z23" i="3"/>
  <c r="G15" i="3"/>
  <c r="AI15" i="3"/>
  <c r="Z15" i="3"/>
  <c r="G30" i="3"/>
  <c r="AI30" i="3"/>
  <c r="Z30" i="3"/>
  <c r="G14" i="3"/>
  <c r="AI14" i="3"/>
  <c r="Z14" i="3"/>
  <c r="D133" i="5"/>
  <c r="Z125" i="3"/>
  <c r="G125" i="3"/>
  <c r="AI125" i="3"/>
  <c r="Z85" i="3"/>
  <c r="G85" i="3"/>
  <c r="AI85" i="3"/>
  <c r="D61" i="5"/>
  <c r="G45" i="3"/>
  <c r="AI45" i="3"/>
  <c r="Z45" i="3"/>
  <c r="G154" i="3"/>
  <c r="Z146" i="3"/>
  <c r="G138" i="3"/>
  <c r="AI130" i="3"/>
  <c r="Z130" i="3"/>
  <c r="G130" i="3"/>
  <c r="AI122" i="3"/>
  <c r="G122" i="3"/>
  <c r="Z114" i="3"/>
  <c r="AI106" i="3"/>
  <c r="Z106" i="3"/>
  <c r="G106" i="3"/>
  <c r="AI98" i="3"/>
  <c r="Z98" i="3"/>
  <c r="G98" i="3"/>
  <c r="Z90" i="3"/>
  <c r="AI78" i="3"/>
  <c r="Z78" i="3"/>
  <c r="G78" i="3"/>
  <c r="D62" i="5"/>
  <c r="G54" i="3"/>
  <c r="Z54" i="3"/>
  <c r="G46" i="3"/>
  <c r="AI46" i="3"/>
  <c r="Z46" i="3"/>
  <c r="G34" i="3"/>
  <c r="Z34" i="3"/>
  <c r="G18" i="3"/>
  <c r="AI18" i="3"/>
  <c r="Z18" i="3"/>
  <c r="Z149" i="3"/>
  <c r="G149" i="3"/>
  <c r="AI149" i="3"/>
  <c r="Z129" i="3"/>
  <c r="G129" i="3"/>
  <c r="AI129" i="3"/>
  <c r="AI109" i="3"/>
  <c r="G109" i="3"/>
  <c r="Z109" i="3"/>
  <c r="Z81" i="3"/>
  <c r="G81" i="3"/>
  <c r="AI81" i="3"/>
  <c r="G53" i="3"/>
  <c r="Z53" i="3"/>
  <c r="Z160" i="3"/>
  <c r="G160" i="3"/>
  <c r="AI152" i="3"/>
  <c r="Z152" i="3"/>
  <c r="G152" i="3"/>
  <c r="AI144" i="3"/>
  <c r="Z144" i="3"/>
  <c r="G144" i="3"/>
  <c r="AI136" i="3"/>
  <c r="AI170" i="3" s="1"/>
  <c r="F9" i="15"/>
  <c r="AI132" i="3"/>
  <c r="Z132" i="3"/>
  <c r="G132" i="3"/>
  <c r="D116" i="5"/>
  <c r="AI116" i="3"/>
  <c r="Z116" i="3"/>
  <c r="G116" i="3"/>
  <c r="AI108" i="3"/>
  <c r="Z108" i="3"/>
  <c r="G108" i="3"/>
  <c r="D92" i="5"/>
  <c r="AI92" i="3"/>
  <c r="Z92" i="3"/>
  <c r="G92" i="3"/>
  <c r="AI84" i="3"/>
  <c r="Z84" i="3"/>
  <c r="G84" i="3"/>
  <c r="AI76" i="3"/>
  <c r="Z76" i="3"/>
  <c r="G76" i="3"/>
  <c r="AI68" i="3"/>
  <c r="Z68" i="3"/>
  <c r="G68" i="3"/>
  <c r="G60" i="3"/>
  <c r="AI60" i="3"/>
  <c r="Z60" i="3"/>
  <c r="D44" i="5"/>
  <c r="D36" i="5"/>
  <c r="G28" i="3"/>
  <c r="AI28" i="3"/>
  <c r="Z28" i="3"/>
  <c r="G20" i="3"/>
  <c r="AI20" i="3"/>
  <c r="Z20" i="3"/>
  <c r="D4" i="5"/>
  <c r="D129" i="5"/>
  <c r="D65" i="5"/>
  <c r="G33" i="3"/>
  <c r="AI33" i="3"/>
  <c r="Z33" i="3"/>
  <c r="AI107" i="3"/>
  <c r="G107" i="3"/>
  <c r="Z107" i="3"/>
  <c r="G83" i="3"/>
  <c r="Z83" i="3"/>
  <c r="G27" i="3"/>
  <c r="AI27" i="3"/>
  <c r="Z27" i="3"/>
  <c r="Z113" i="3"/>
  <c r="G113" i="3"/>
  <c r="AI113" i="3"/>
  <c r="AI150" i="3"/>
  <c r="Z150" i="3"/>
  <c r="G150" i="3"/>
  <c r="AI126" i="3"/>
  <c r="Z126" i="3"/>
  <c r="G126" i="3"/>
  <c r="AI94" i="3"/>
  <c r="Z94" i="3"/>
  <c r="G94" i="3"/>
  <c r="AI70" i="3"/>
  <c r="Z70" i="3"/>
  <c r="G70" i="3"/>
  <c r="AI147" i="3"/>
  <c r="G147" i="3"/>
  <c r="Z147" i="3"/>
  <c r="AI131" i="3"/>
  <c r="G131" i="3"/>
  <c r="Z131" i="3"/>
  <c r="Z123" i="3"/>
  <c r="G123" i="3"/>
  <c r="AI123" i="3"/>
  <c r="Z103" i="3"/>
  <c r="G103" i="3"/>
  <c r="AI103" i="3"/>
  <c r="D71" i="5"/>
  <c r="AI71" i="3"/>
  <c r="G71" i="3"/>
  <c r="Z71" i="3"/>
  <c r="G63" i="3"/>
  <c r="AI63" i="3"/>
  <c r="Z63" i="3"/>
  <c r="D47" i="5"/>
  <c r="D39" i="5"/>
  <c r="D23" i="5"/>
  <c r="D7" i="5"/>
  <c r="G38" i="3"/>
  <c r="G22" i="3"/>
  <c r="Z22" i="3"/>
  <c r="Z141" i="3"/>
  <c r="G141" i="3"/>
  <c r="AI141" i="3"/>
  <c r="Z101" i="3"/>
  <c r="G101" i="3"/>
  <c r="AI101" i="3"/>
  <c r="G69" i="3"/>
  <c r="AI69" i="3"/>
  <c r="Z69" i="3"/>
  <c r="G29" i="3"/>
  <c r="AI29" i="3"/>
  <c r="Z29" i="3"/>
  <c r="D122" i="5"/>
  <c r="D114" i="5"/>
  <c r="D106" i="5"/>
  <c r="D90" i="5"/>
  <c r="D74" i="5"/>
  <c r="AI74" i="3"/>
  <c r="Z74" i="3"/>
  <c r="G74" i="3"/>
  <c r="AI66" i="3"/>
  <c r="Z66" i="3"/>
  <c r="G66" i="3"/>
  <c r="G58" i="3"/>
  <c r="AI58" i="3"/>
  <c r="Z58" i="3"/>
  <c r="G50" i="3"/>
  <c r="AI50" i="3"/>
  <c r="Z50" i="3"/>
  <c r="A35" i="6"/>
  <c r="A38" i="7"/>
  <c r="AD23" i="7" s="1"/>
  <c r="A38" i="19"/>
  <c r="AE23" i="19" s="1"/>
  <c r="A38" i="8"/>
  <c r="AE23" i="8" s="1"/>
  <c r="AI145" i="3"/>
  <c r="G145" i="3"/>
  <c r="Z145" i="3"/>
  <c r="D109" i="5"/>
  <c r="D85" i="5"/>
  <c r="D152" i="5"/>
  <c r="D144" i="5"/>
  <c r="D136" i="5"/>
  <c r="D128" i="5"/>
  <c r="D120" i="5"/>
  <c r="D112" i="5"/>
  <c r="D104" i="5"/>
  <c r="AI104" i="3"/>
  <c r="Z104" i="3"/>
  <c r="G104" i="3"/>
  <c r="D88" i="5"/>
  <c r="D80" i="5"/>
  <c r="AI80" i="3"/>
  <c r="Z80" i="3"/>
  <c r="G80" i="3"/>
  <c r="AI72" i="3"/>
  <c r="Z72" i="3"/>
  <c r="G72" i="3"/>
  <c r="D56" i="5"/>
  <c r="D48" i="5"/>
  <c r="D40" i="5"/>
  <c r="G40" i="3"/>
  <c r="AI40" i="3"/>
  <c r="Z40" i="3"/>
  <c r="D20" i="5"/>
  <c r="D12" i="5"/>
  <c r="G12" i="3"/>
  <c r="AI12" i="3"/>
  <c r="Z12" i="3"/>
  <c r="G137" i="3"/>
  <c r="Z137" i="3"/>
  <c r="Z105" i="3"/>
  <c r="AF105" i="3" s="1"/>
  <c r="G105" i="3"/>
  <c r="AI105" i="3"/>
  <c r="G73" i="3"/>
  <c r="AI73" i="3"/>
  <c r="Z73" i="3"/>
  <c r="D41" i="5"/>
  <c r="G17" i="3"/>
  <c r="AI17" i="3"/>
  <c r="Z17" i="3"/>
  <c r="Z91" i="3"/>
  <c r="G91" i="3"/>
  <c r="AI91" i="3"/>
  <c r="G19" i="3"/>
  <c r="AI19" i="3"/>
  <c r="Z19" i="3"/>
  <c r="AI133" i="3"/>
  <c r="G133" i="3"/>
  <c r="Z133" i="3"/>
  <c r="Z77" i="3"/>
  <c r="G77" i="3"/>
  <c r="AI77" i="3"/>
  <c r="G21" i="3"/>
  <c r="AI21" i="3"/>
  <c r="Z21" i="3"/>
  <c r="AF21" i="3" s="1"/>
  <c r="AI134" i="3"/>
  <c r="Z134" i="3"/>
  <c r="AF134" i="3" s="1"/>
  <c r="G134" i="3"/>
  <c r="AI110" i="3"/>
  <c r="Z110" i="3"/>
  <c r="G110" i="3"/>
  <c r="Z86" i="3"/>
  <c r="G86" i="3"/>
  <c r="H7" i="15" s="1"/>
  <c r="A24" i="13"/>
  <c r="A24" i="12"/>
  <c r="A23" i="9"/>
  <c r="A23" i="11"/>
  <c r="A23" i="18"/>
  <c r="G155" i="3"/>
  <c r="Z155" i="3"/>
  <c r="G139" i="3"/>
  <c r="Z139" i="3"/>
  <c r="G115" i="3"/>
  <c r="Z115" i="3"/>
  <c r="AI67" i="3"/>
  <c r="G67" i="3"/>
  <c r="Z67" i="3"/>
  <c r="AF67" i="3" s="1"/>
  <c r="G59" i="3"/>
  <c r="AI59" i="3"/>
  <c r="Z59" i="3"/>
  <c r="G51" i="3"/>
  <c r="AI51" i="3"/>
  <c r="Z51" i="3"/>
  <c r="G35" i="3"/>
  <c r="AI35" i="3"/>
  <c r="Z35" i="3"/>
  <c r="D11" i="5"/>
  <c r="Z11" i="3"/>
  <c r="C4" i="16" s="1"/>
  <c r="G11" i="3"/>
  <c r="F4" i="15"/>
  <c r="F3" i="3"/>
  <c r="D30" i="5"/>
  <c r="Z161" i="3"/>
  <c r="F10" i="15"/>
  <c r="G161" i="3"/>
  <c r="H10" i="15" s="1"/>
  <c r="AI161" i="3"/>
  <c r="AI171" i="3" s="1"/>
  <c r="D125" i="5"/>
  <c r="Z97" i="3"/>
  <c r="G97" i="3"/>
  <c r="D69" i="5"/>
  <c r="G57" i="3"/>
  <c r="AI57" i="3"/>
  <c r="Z57" i="3"/>
  <c r="G37" i="3"/>
  <c r="AI37" i="3"/>
  <c r="Z37" i="3"/>
  <c r="D142" i="5"/>
  <c r="D126" i="5"/>
  <c r="D118" i="5"/>
  <c r="D102" i="5"/>
  <c r="D78" i="5"/>
  <c r="AI82" i="3"/>
  <c r="D50" i="5"/>
  <c r="G42" i="3"/>
  <c r="Z42" i="3"/>
  <c r="G26" i="3"/>
  <c r="AI26" i="3"/>
  <c r="Z26" i="3"/>
  <c r="AI153" i="3"/>
  <c r="G153" i="3"/>
  <c r="Z153" i="3"/>
  <c r="Z117" i="3"/>
  <c r="G117" i="3"/>
  <c r="AI117" i="3"/>
  <c r="Z93" i="3"/>
  <c r="G93" i="3"/>
  <c r="AI93" i="3"/>
  <c r="Z65" i="3"/>
  <c r="G65" i="3"/>
  <c r="G41" i="3"/>
  <c r="AI41" i="3"/>
  <c r="Z41" i="3"/>
  <c r="AF41" i="3" s="1"/>
  <c r="G13" i="3"/>
  <c r="AI13" i="3"/>
  <c r="Z13" i="3"/>
  <c r="D148" i="5"/>
  <c r="D140" i="5"/>
  <c r="AI140" i="3"/>
  <c r="Z140" i="3"/>
  <c r="G140" i="3"/>
  <c r="AI120" i="3"/>
  <c r="Z120" i="3"/>
  <c r="G120" i="3"/>
  <c r="AI112" i="3"/>
  <c r="Z112" i="3"/>
  <c r="G112" i="3"/>
  <c r="AI96" i="3"/>
  <c r="AI88" i="3"/>
  <c r="Z88" i="3"/>
  <c r="G88" i="3"/>
  <c r="D72" i="5"/>
  <c r="D64" i="5"/>
  <c r="AI64" i="3"/>
  <c r="G56" i="3"/>
  <c r="AI56" i="3"/>
  <c r="Z56" i="3"/>
  <c r="G48" i="3"/>
  <c r="AI48" i="3"/>
  <c r="Z48" i="3"/>
  <c r="D32" i="5"/>
  <c r="D16" i="5"/>
  <c r="D8" i="5"/>
  <c r="D149" i="5"/>
  <c r="AI121" i="3"/>
  <c r="G121" i="3"/>
  <c r="Z121" i="3"/>
  <c r="D81" i="5"/>
  <c r="D53" i="5"/>
  <c r="G49" i="3"/>
  <c r="AI49" i="3"/>
  <c r="Z49" i="3"/>
  <c r="D9" i="5"/>
  <c r="D96" i="5" l="1"/>
  <c r="AI97" i="3"/>
  <c r="Z138" i="3"/>
  <c r="AF139" i="3" s="1"/>
  <c r="AI154" i="3"/>
  <c r="Z159" i="3"/>
  <c r="D66" i="5"/>
  <c r="C145" i="5"/>
  <c r="D144" i="21" s="1"/>
  <c r="D97" i="5"/>
  <c r="AI160" i="3"/>
  <c r="AI138" i="3"/>
  <c r="AI159" i="3"/>
  <c r="D25" i="5"/>
  <c r="D29" i="5"/>
  <c r="D67" i="5"/>
  <c r="D33" i="5"/>
  <c r="Z96" i="3"/>
  <c r="D28" i="5"/>
  <c r="AF107" i="3"/>
  <c r="AF29" i="3"/>
  <c r="F21" i="15"/>
  <c r="AI86" i="3"/>
  <c r="AI168" i="3" s="1"/>
  <c r="AF137" i="3"/>
  <c r="D77" i="5"/>
  <c r="AI22" i="3"/>
  <c r="AF131" i="3"/>
  <c r="G136" i="3"/>
  <c r="H9" i="15" s="1"/>
  <c r="H21" i="15" s="1"/>
  <c r="G90" i="3"/>
  <c r="G146" i="3"/>
  <c r="AI52" i="3"/>
  <c r="D132" i="5"/>
  <c r="D137" i="5"/>
  <c r="AI42" i="3"/>
  <c r="AI115" i="3"/>
  <c r="AI137" i="3"/>
  <c r="AI83" i="3"/>
  <c r="AI54" i="3"/>
  <c r="AI114" i="3"/>
  <c r="D76" i="5"/>
  <c r="D138" i="5"/>
  <c r="G64" i="3"/>
  <c r="G128" i="3"/>
  <c r="D42" i="5"/>
  <c r="D94" i="5"/>
  <c r="Z128" i="3"/>
  <c r="AF128" i="3" s="1"/>
  <c r="G82" i="3"/>
  <c r="AF37" i="3"/>
  <c r="Z38" i="3"/>
  <c r="AF39" i="3" s="1"/>
  <c r="D95" i="5"/>
  <c r="D24" i="5"/>
  <c r="Z64" i="3"/>
  <c r="AF65" i="3" s="1"/>
  <c r="AI155" i="3"/>
  <c r="D43" i="5"/>
  <c r="D127" i="5"/>
  <c r="DF8" i="14"/>
  <c r="DE11" i="14"/>
  <c r="DE15" i="14" s="1"/>
  <c r="D25" i="2"/>
  <c r="A24" i="21"/>
  <c r="AF101" i="3"/>
  <c r="AF43" i="6"/>
  <c r="AF117" i="3"/>
  <c r="AF82" i="3"/>
  <c r="AF115" i="3"/>
  <c r="AF72" i="3"/>
  <c r="AF126" i="3"/>
  <c r="AF144" i="3"/>
  <c r="F17" i="15"/>
  <c r="AF49" i="3"/>
  <c r="AF112" i="3"/>
  <c r="AF93" i="3"/>
  <c r="AF40" i="3"/>
  <c r="AF71" i="3"/>
  <c r="AF159" i="3"/>
  <c r="AF26" i="3"/>
  <c r="AF35" i="3"/>
  <c r="AF12" i="3"/>
  <c r="AF53" i="3"/>
  <c r="AF90" i="3"/>
  <c r="AF100" i="3"/>
  <c r="AF51" i="3"/>
  <c r="AF110" i="3"/>
  <c r="AF17" i="3"/>
  <c r="AF150" i="3"/>
  <c r="H17" i="15"/>
  <c r="AF56" i="3"/>
  <c r="AF46" i="3"/>
  <c r="AF125" i="3"/>
  <c r="AF48" i="3"/>
  <c r="AF88" i="3"/>
  <c r="AF13" i="3"/>
  <c r="AF59" i="3"/>
  <c r="AF155" i="3"/>
  <c r="AF133" i="3"/>
  <c r="AF91" i="3"/>
  <c r="AF69" i="3"/>
  <c r="AF63" i="3"/>
  <c r="AF123" i="3"/>
  <c r="AF147" i="3"/>
  <c r="AF160" i="3"/>
  <c r="AF149" i="3"/>
  <c r="AF77" i="3"/>
  <c r="AF33" i="3"/>
  <c r="AF42" i="3"/>
  <c r="F18" i="15"/>
  <c r="AF73" i="3"/>
  <c r="AF80" i="3"/>
  <c r="AF145" i="3"/>
  <c r="AF141" i="3"/>
  <c r="AF103" i="3"/>
  <c r="AF113" i="3"/>
  <c r="AF83" i="3"/>
  <c r="AF28" i="3"/>
  <c r="AF152" i="3"/>
  <c r="AF98" i="3"/>
  <c r="AF14" i="3"/>
  <c r="AF31" i="3"/>
  <c r="AF95" i="3"/>
  <c r="AF44" i="3"/>
  <c r="AF75" i="3"/>
  <c r="AF119" i="3"/>
  <c r="AF130" i="3"/>
  <c r="AF120" i="3"/>
  <c r="AF97" i="3"/>
  <c r="C7" i="16"/>
  <c r="AF86" i="3"/>
  <c r="AF168" i="3" s="1"/>
  <c r="AF104" i="3"/>
  <c r="AF74" i="3"/>
  <c r="AF22" i="3"/>
  <c r="AF27" i="3"/>
  <c r="AF20" i="3"/>
  <c r="AF76" i="3"/>
  <c r="F20" i="15"/>
  <c r="AF54" i="3"/>
  <c r="AF122" i="3"/>
  <c r="AF154" i="3"/>
  <c r="AF45" i="3"/>
  <c r="AF23" i="3"/>
  <c r="AF55" i="3"/>
  <c r="AF87" i="3"/>
  <c r="AF151" i="3"/>
  <c r="AF32" i="3"/>
  <c r="AF124" i="3"/>
  <c r="AF156" i="3"/>
  <c r="AF118" i="3"/>
  <c r="AF43" i="3"/>
  <c r="AF127" i="3"/>
  <c r="AF129" i="3"/>
  <c r="F19" i="15"/>
  <c r="AF36" i="3"/>
  <c r="AF166" i="3" s="1"/>
  <c r="C5" i="16"/>
  <c r="C16" i="16" s="1"/>
  <c r="AF142" i="3"/>
  <c r="AF96" i="3"/>
  <c r="AF153" i="3"/>
  <c r="C10" i="16"/>
  <c r="AF161" i="3"/>
  <c r="AF171" i="3" s="1"/>
  <c r="F5" i="3"/>
  <c r="H4" i="15"/>
  <c r="H16" i="15" s="1"/>
  <c r="AF19" i="3"/>
  <c r="A39" i="19"/>
  <c r="AE24" i="19" s="1"/>
  <c r="A39" i="8"/>
  <c r="AE24" i="8" s="1"/>
  <c r="A36" i="6"/>
  <c r="A39" i="7"/>
  <c r="AD24" i="7" s="1"/>
  <c r="AF58" i="3"/>
  <c r="AF66" i="3"/>
  <c r="AF94" i="3"/>
  <c r="AF60" i="3"/>
  <c r="AF68" i="3"/>
  <c r="AF116" i="3"/>
  <c r="AF132" i="3"/>
  <c r="C9" i="16"/>
  <c r="AF136" i="3"/>
  <c r="AF170" i="3" s="1"/>
  <c r="AF81" i="3"/>
  <c r="AF78" i="3"/>
  <c r="AF114" i="3"/>
  <c r="AF146" i="3"/>
  <c r="AF15" i="3"/>
  <c r="AF47" i="3"/>
  <c r="AF79" i="3"/>
  <c r="H19" i="15"/>
  <c r="AF143" i="3"/>
  <c r="AF61" i="3"/>
  <c r="AF167" i="3" s="1"/>
  <c r="C6" i="16"/>
  <c r="C17" i="16" s="1"/>
  <c r="AF24" i="3"/>
  <c r="F16" i="15"/>
  <c r="AF148" i="3"/>
  <c r="AF62" i="3"/>
  <c r="AF102" i="3"/>
  <c r="AF84" i="3"/>
  <c r="AF18" i="3"/>
  <c r="AF121" i="3"/>
  <c r="AF140" i="3"/>
  <c r="AF57" i="3"/>
  <c r="H18" i="15"/>
  <c r="A25" i="13"/>
  <c r="A24" i="11"/>
  <c r="A24" i="9"/>
  <c r="A25" i="12"/>
  <c r="A24" i="18"/>
  <c r="AF50" i="3"/>
  <c r="AF70" i="3"/>
  <c r="AF92" i="3"/>
  <c r="AF108" i="3"/>
  <c r="AF109" i="3"/>
  <c r="AF34" i="3"/>
  <c r="AF106" i="3"/>
  <c r="AF138" i="3"/>
  <c r="AF85" i="3"/>
  <c r="AF30" i="3"/>
  <c r="C8" i="16"/>
  <c r="AF111" i="3"/>
  <c r="AF169" i="3" s="1"/>
  <c r="AF135" i="3"/>
  <c r="AF89" i="3"/>
  <c r="AF16" i="3"/>
  <c r="AF52" i="3"/>
  <c r="AF25" i="3"/>
  <c r="AF158" i="3"/>
  <c r="AF99" i="3"/>
  <c r="AF38" i="3" l="1"/>
  <c r="AF64" i="3"/>
  <c r="H20" i="15"/>
  <c r="DG8" i="14"/>
  <c r="DG11" i="14" s="1"/>
  <c r="DG15" i="14" s="1"/>
  <c r="DF11" i="14"/>
  <c r="DF15" i="14" s="1"/>
  <c r="D26" i="2"/>
  <c r="A25" i="21"/>
  <c r="AF42" i="6"/>
  <c r="O4" i="25"/>
  <c r="K4" i="25"/>
  <c r="O5" i="25"/>
  <c r="K5" i="25"/>
  <c r="C18" i="16"/>
  <c r="A26" i="13"/>
  <c r="A25" i="11"/>
  <c r="A25" i="18"/>
  <c r="A25" i="9"/>
  <c r="A26" i="12"/>
  <c r="C19" i="16"/>
  <c r="C20" i="16"/>
  <c r="C21" i="16"/>
  <c r="A40" i="19"/>
  <c r="AE25" i="19" s="1"/>
  <c r="A40" i="7"/>
  <c r="AD25" i="7" s="1"/>
  <c r="A37" i="6"/>
  <c r="A40" i="8"/>
  <c r="AE25" i="8" s="1"/>
  <c r="D27" i="2" l="1"/>
  <c r="A26" i="21"/>
  <c r="AF41" i="6"/>
  <c r="O9" i="25"/>
  <c r="K9" i="25"/>
  <c r="O7" i="25"/>
  <c r="K7" i="25"/>
  <c r="O8" i="25"/>
  <c r="K8" i="25"/>
  <c r="O6" i="25"/>
  <c r="K6" i="25"/>
  <c r="A27" i="12"/>
  <c r="A26" i="11"/>
  <c r="A26" i="18"/>
  <c r="A27" i="13"/>
  <c r="A26" i="9"/>
  <c r="A41" i="19"/>
  <c r="AE26" i="19" s="1"/>
  <c r="A41" i="8"/>
  <c r="AE26" i="8" s="1"/>
  <c r="A41" i="7"/>
  <c r="AD26" i="7" s="1"/>
  <c r="A38" i="6"/>
  <c r="D28" i="2" l="1"/>
  <c r="A27" i="21"/>
  <c r="AF40" i="6"/>
  <c r="A39" i="6"/>
  <c r="A42" i="7"/>
  <c r="AD27" i="7" s="1"/>
  <c r="A42" i="19"/>
  <c r="AE27" i="19" s="1"/>
  <c r="A42" i="8"/>
  <c r="AE27" i="8" s="1"/>
  <c r="A28" i="13"/>
  <c r="A28" i="12"/>
  <c r="A27" i="18"/>
  <c r="A27" i="11"/>
  <c r="A27" i="9"/>
  <c r="D29" i="2" l="1"/>
  <c r="A28" i="21"/>
  <c r="AF39" i="6"/>
  <c r="A29" i="13"/>
  <c r="A29" i="12"/>
  <c r="A28" i="18"/>
  <c r="A28" i="9"/>
  <c r="A28" i="11"/>
  <c r="A43" i="19"/>
  <c r="AE28" i="19" s="1"/>
  <c r="A43" i="8"/>
  <c r="AE28" i="8" s="1"/>
  <c r="A40" i="6"/>
  <c r="A43" i="7"/>
  <c r="AD28" i="7" s="1"/>
  <c r="D30" i="2" l="1"/>
  <c r="A29" i="21"/>
  <c r="AF38" i="6"/>
  <c r="A44" i="19"/>
  <c r="AE29" i="19" s="1"/>
  <c r="A44" i="7"/>
  <c r="AD29" i="7" s="1"/>
  <c r="A41" i="6"/>
  <c r="A44" i="8"/>
  <c r="AE29" i="8" s="1"/>
  <c r="A30" i="13"/>
  <c r="A29" i="11"/>
  <c r="A29" i="18"/>
  <c r="A29" i="9"/>
  <c r="A30" i="12"/>
  <c r="D31" i="2" l="1"/>
  <c r="A30" i="21"/>
  <c r="AF37" i="6"/>
  <c r="A31" i="12"/>
  <c r="A30" i="11"/>
  <c r="A30" i="18"/>
  <c r="A31" i="13"/>
  <c r="A30" i="9"/>
  <c r="A45" i="19"/>
  <c r="AE30" i="19" s="1"/>
  <c r="A45" i="8"/>
  <c r="AE30" i="8" s="1"/>
  <c r="A45" i="7"/>
  <c r="AD30" i="7" s="1"/>
  <c r="A42" i="6"/>
  <c r="D32" i="2" l="1"/>
  <c r="A31" i="21"/>
  <c r="AF36" i="6"/>
  <c r="A43" i="6"/>
  <c r="A46" i="7"/>
  <c r="AD31" i="7" s="1"/>
  <c r="A46" i="19"/>
  <c r="AE31" i="19" s="1"/>
  <c r="A46" i="8"/>
  <c r="AE31" i="8" s="1"/>
  <c r="A32" i="13"/>
  <c r="A32" i="12"/>
  <c r="A31" i="18"/>
  <c r="A31" i="9"/>
  <c r="A31" i="11"/>
  <c r="D33" i="2" l="1"/>
  <c r="A32" i="21"/>
  <c r="AF35" i="6"/>
  <c r="A47" i="19"/>
  <c r="AE32" i="19" s="1"/>
  <c r="A47" i="8"/>
  <c r="AE32" i="8" s="1"/>
  <c r="A44" i="6"/>
  <c r="A47" i="7"/>
  <c r="AD32" i="7" s="1"/>
  <c r="A32" i="11"/>
  <c r="A32" i="9"/>
  <c r="A33" i="12"/>
  <c r="A33" i="13"/>
  <c r="A32" i="18"/>
  <c r="D34" i="2" l="1"/>
  <c r="A33" i="21"/>
  <c r="AF34" i="6"/>
  <c r="A48" i="19"/>
  <c r="AE33" i="19" s="1"/>
  <c r="A48" i="7"/>
  <c r="AD33" i="7" s="1"/>
  <c r="A45" i="6"/>
  <c r="A48" i="8"/>
  <c r="AE33" i="8" s="1"/>
  <c r="A34" i="13"/>
  <c r="A33" i="11"/>
  <c r="A33" i="18"/>
  <c r="A33" i="9"/>
  <c r="A34" i="12"/>
  <c r="D35" i="2" l="1"/>
  <c r="A34" i="21"/>
  <c r="AF33" i="6"/>
  <c r="A35" i="12"/>
  <c r="A34" i="11"/>
  <c r="A34" i="18"/>
  <c r="A35" i="13"/>
  <c r="A34" i="9"/>
  <c r="A49" i="19"/>
  <c r="AE34" i="19" s="1"/>
  <c r="A49" i="8"/>
  <c r="AE34" i="8" s="1"/>
  <c r="A49" i="7"/>
  <c r="AD34" i="7" s="1"/>
  <c r="A46" i="6"/>
  <c r="D36" i="2" l="1"/>
  <c r="A35" i="21"/>
  <c r="AF32" i="6"/>
  <c r="A47" i="6"/>
  <c r="A50" i="7"/>
  <c r="AD35" i="7" s="1"/>
  <c r="A50" i="19"/>
  <c r="AE35" i="19" s="1"/>
  <c r="A50" i="8"/>
  <c r="AE35" i="8" s="1"/>
  <c r="A36" i="13"/>
  <c r="A36" i="12"/>
  <c r="A35" i="18"/>
  <c r="A35" i="11"/>
  <c r="A35" i="9"/>
  <c r="D37" i="2" l="1"/>
  <c r="A36" i="21"/>
  <c r="AF31" i="6"/>
  <c r="A37" i="12"/>
  <c r="A37" i="13"/>
  <c r="A36" i="18"/>
  <c r="A36" i="9"/>
  <c r="A36" i="11"/>
  <c r="A51" i="19"/>
  <c r="AE36" i="19" s="1"/>
  <c r="A51" i="8"/>
  <c r="AE36" i="8" s="1"/>
  <c r="A48" i="6"/>
  <c r="A51" i="7"/>
  <c r="AD36" i="7" s="1"/>
  <c r="D38" i="2" l="1"/>
  <c r="A37" i="21"/>
  <c r="AF30" i="6"/>
  <c r="A52" i="19"/>
  <c r="AE37" i="19" s="1"/>
  <c r="A52" i="7"/>
  <c r="AD37" i="7" s="1"/>
  <c r="A49" i="6"/>
  <c r="A52" i="8"/>
  <c r="AE37" i="8" s="1"/>
  <c r="A38" i="13"/>
  <c r="A37" i="11"/>
  <c r="A37" i="18"/>
  <c r="A37" i="9"/>
  <c r="A38" i="12"/>
  <c r="D39" i="2" l="1"/>
  <c r="A38" i="21"/>
  <c r="AF29" i="6"/>
  <c r="A39" i="12"/>
  <c r="A38" i="11"/>
  <c r="A38" i="18"/>
  <c r="A39" i="13"/>
  <c r="A38" i="9"/>
  <c r="A53" i="19"/>
  <c r="AE38" i="19" s="1"/>
  <c r="A53" i="8"/>
  <c r="AE38" i="8" s="1"/>
  <c r="A53" i="7"/>
  <c r="AD38" i="7" s="1"/>
  <c r="A50" i="6"/>
  <c r="D40" i="2" l="1"/>
  <c r="A39" i="21"/>
  <c r="AF28" i="6"/>
  <c r="A51" i="6"/>
  <c r="A54" i="7"/>
  <c r="AD39" i="7" s="1"/>
  <c r="A54" i="19"/>
  <c r="AE39" i="19" s="1"/>
  <c r="A54" i="8"/>
  <c r="AE39" i="8" s="1"/>
  <c r="A40" i="13"/>
  <c r="A40" i="12"/>
  <c r="A39" i="9"/>
  <c r="A39" i="11"/>
  <c r="A39" i="18"/>
  <c r="D41" i="2" l="1"/>
  <c r="A40" i="21"/>
  <c r="AF27" i="6"/>
  <c r="A55" i="19"/>
  <c r="AE40" i="19" s="1"/>
  <c r="A55" i="8"/>
  <c r="AE40" i="8" s="1"/>
  <c r="A52" i="6"/>
  <c r="A55" i="7"/>
  <c r="AD40" i="7" s="1"/>
  <c r="A40" i="11"/>
  <c r="A40" i="9"/>
  <c r="A41" i="12"/>
  <c r="A40" i="18"/>
  <c r="A41" i="13"/>
  <c r="D42" i="2" l="1"/>
  <c r="A41" i="21"/>
  <c r="AF26" i="6"/>
  <c r="A56" i="19"/>
  <c r="AE41" i="19" s="1"/>
  <c r="A56" i="7"/>
  <c r="AD41" i="7" s="1"/>
  <c r="A53" i="6"/>
  <c r="A56" i="8"/>
  <c r="AE41" i="8" s="1"/>
  <c r="A42" i="13"/>
  <c r="A41" i="11"/>
  <c r="A41" i="18"/>
  <c r="A41" i="9"/>
  <c r="A42" i="12"/>
  <c r="D43" i="2" l="1"/>
  <c r="A42" i="21"/>
  <c r="AF25" i="6"/>
  <c r="A43" i="12"/>
  <c r="A42" i="11"/>
  <c r="A42" i="18"/>
  <c r="A43" i="13"/>
  <c r="A42" i="9"/>
  <c r="A57" i="19"/>
  <c r="AE42" i="19" s="1"/>
  <c r="A57" i="8"/>
  <c r="AE42" i="8" s="1"/>
  <c r="A57" i="7"/>
  <c r="AD42" i="7" s="1"/>
  <c r="A54" i="6"/>
  <c r="D44" i="2" l="1"/>
  <c r="A43" i="21"/>
  <c r="AF24" i="6"/>
  <c r="A44" i="13"/>
  <c r="A44" i="12"/>
  <c r="A43" i="18"/>
  <c r="A43" i="11"/>
  <c r="A43" i="9"/>
  <c r="A55" i="6"/>
  <c r="A58" i="7"/>
  <c r="AD43" i="7" s="1"/>
  <c r="A58" i="19"/>
  <c r="AE43" i="19" s="1"/>
  <c r="A58" i="8"/>
  <c r="AE43" i="8" s="1"/>
  <c r="D45" i="2" l="1"/>
  <c r="A44" i="21"/>
  <c r="AF23" i="6"/>
  <c r="A59" i="19"/>
  <c r="AE44" i="19" s="1"/>
  <c r="A59" i="8"/>
  <c r="AE44" i="8" s="1"/>
  <c r="A56" i="6"/>
  <c r="A59" i="7"/>
  <c r="AD44" i="7" s="1"/>
  <c r="A45" i="12"/>
  <c r="A45" i="13"/>
  <c r="A44" i="18"/>
  <c r="A44" i="9"/>
  <c r="A44" i="11"/>
  <c r="D46" i="2" l="1"/>
  <c r="A45" i="21"/>
  <c r="AF22" i="6"/>
  <c r="A60" i="19"/>
  <c r="AE45" i="19" s="1"/>
  <c r="A60" i="7"/>
  <c r="AD45" i="7" s="1"/>
  <c r="A57" i="6"/>
  <c r="A60" i="8"/>
  <c r="AE45" i="8" s="1"/>
  <c r="A46" i="13"/>
  <c r="A45" i="11"/>
  <c r="A45" i="18"/>
  <c r="A45" i="9"/>
  <c r="A46" i="12"/>
  <c r="D47" i="2" l="1"/>
  <c r="A46" i="21"/>
  <c r="AF21" i="6"/>
  <c r="A47" i="12"/>
  <c r="A46" i="11"/>
  <c r="A46" i="18"/>
  <c r="A47" i="13"/>
  <c r="A46" i="9"/>
  <c r="A61" i="19"/>
  <c r="AE46" i="19" s="1"/>
  <c r="A61" i="8"/>
  <c r="AE46" i="8" s="1"/>
  <c r="A61" i="7"/>
  <c r="AD46" i="7" s="1"/>
  <c r="A58" i="6"/>
  <c r="D48" i="2" l="1"/>
  <c r="A47" i="21"/>
  <c r="AF20" i="6"/>
  <c r="A48" i="13"/>
  <c r="A48" i="12"/>
  <c r="A47" i="18"/>
  <c r="A47" i="9"/>
  <c r="A47" i="11"/>
  <c r="A59" i="6"/>
  <c r="A62" i="7"/>
  <c r="AD47" i="7" s="1"/>
  <c r="A62" i="19"/>
  <c r="AE47" i="19" s="1"/>
  <c r="A62" i="8"/>
  <c r="AE47" i="8" s="1"/>
  <c r="D49" i="2" l="1"/>
  <c r="A48" i="21"/>
  <c r="AF19" i="6"/>
  <c r="A63" i="19"/>
  <c r="AE48" i="19" s="1"/>
  <c r="A63" i="8"/>
  <c r="AE48" i="8" s="1"/>
  <c r="A60" i="6"/>
  <c r="A63" i="7"/>
  <c r="AD48" i="7" s="1"/>
  <c r="A49" i="12"/>
  <c r="A48" i="11"/>
  <c r="A48" i="9"/>
  <c r="A49" i="13"/>
  <c r="A48" i="18"/>
  <c r="D50" i="2" l="1"/>
  <c r="A49" i="21"/>
  <c r="AF18" i="6"/>
  <c r="A64" i="19"/>
  <c r="AE49" i="19" s="1"/>
  <c r="A64" i="7"/>
  <c r="AD49" i="7" s="1"/>
  <c r="A61" i="6"/>
  <c r="A64" i="8"/>
  <c r="AE49" i="8" s="1"/>
  <c r="A50" i="13"/>
  <c r="A50" i="12"/>
  <c r="A49" i="11"/>
  <c r="A49" i="18"/>
  <c r="A49" i="9"/>
  <c r="D51" i="2" l="1"/>
  <c r="A50" i="21"/>
  <c r="AF17" i="6"/>
  <c r="A65" i="19"/>
  <c r="AE50" i="19" s="1"/>
  <c r="A65" i="8"/>
  <c r="AE50" i="8" s="1"/>
  <c r="A65" i="7"/>
  <c r="AD50" i="7" s="1"/>
  <c r="A62" i="6"/>
  <c r="A50" i="11"/>
  <c r="A50" i="18"/>
  <c r="A51" i="13"/>
  <c r="A50" i="9"/>
  <c r="A51" i="12"/>
  <c r="D52" i="2" l="1"/>
  <c r="A51" i="21"/>
  <c r="AF16" i="6"/>
  <c r="A63" i="6"/>
  <c r="A66" i="7"/>
  <c r="AD51" i="7" s="1"/>
  <c r="A66" i="19"/>
  <c r="AE51" i="19" s="1"/>
  <c r="A66" i="8"/>
  <c r="AE51" i="8" s="1"/>
  <c r="A52" i="13"/>
  <c r="A52" i="12"/>
  <c r="A51" i="18"/>
  <c r="A51" i="11"/>
  <c r="A51" i="9"/>
  <c r="D53" i="2" l="1"/>
  <c r="A52" i="21"/>
  <c r="AF15" i="6"/>
  <c r="A53" i="13"/>
  <c r="A53" i="12"/>
  <c r="A52" i="18"/>
  <c r="A52" i="9"/>
  <c r="A52" i="11"/>
  <c r="A67" i="19"/>
  <c r="AE52" i="19" s="1"/>
  <c r="A67" i="8"/>
  <c r="AE52" i="8" s="1"/>
  <c r="A64" i="6"/>
  <c r="A67" i="7"/>
  <c r="AD52" i="7" s="1"/>
  <c r="D54" i="2" l="1"/>
  <c r="A53" i="21"/>
  <c r="AF13" i="6"/>
  <c r="AF14" i="6"/>
  <c r="A68" i="19"/>
  <c r="AE53" i="19" s="1"/>
  <c r="A68" i="7"/>
  <c r="AD53" i="7" s="1"/>
  <c r="A65" i="6"/>
  <c r="A68" i="8"/>
  <c r="AE53" i="8" s="1"/>
  <c r="A54" i="13"/>
  <c r="A53" i="11"/>
  <c r="A53" i="18"/>
  <c r="A53" i="9"/>
  <c r="A54" i="12"/>
  <c r="AG13" i="6" l="1"/>
  <c r="B17" i="19" s="1"/>
  <c r="D55" i="2"/>
  <c r="A54" i="21"/>
  <c r="A55" i="13"/>
  <c r="A54" i="11"/>
  <c r="A54" i="18"/>
  <c r="A55" i="12"/>
  <c r="A54" i="9"/>
  <c r="A69" i="19"/>
  <c r="AE54" i="19" s="1"/>
  <c r="A69" i="8"/>
  <c r="AE54" i="8" s="1"/>
  <c r="A66" i="6"/>
  <c r="A69" i="7"/>
  <c r="AD54" i="7" s="1"/>
  <c r="L17" i="19" l="1"/>
  <c r="G17" i="19"/>
  <c r="F17" i="19"/>
  <c r="M17" i="19"/>
  <c r="O17" i="19"/>
  <c r="N17" i="19"/>
  <c r="C17" i="19"/>
  <c r="E17" i="19"/>
  <c r="K17" i="19"/>
  <c r="D17" i="19"/>
  <c r="D56" i="2"/>
  <c r="A55" i="21"/>
  <c r="A67" i="6"/>
  <c r="A70" i="7"/>
  <c r="AD55" i="7" s="1"/>
  <c r="A70" i="19"/>
  <c r="AE55" i="19" s="1"/>
  <c r="A70" i="8"/>
  <c r="AE55" i="8" s="1"/>
  <c r="A56" i="13"/>
  <c r="A56" i="12"/>
  <c r="A55" i="9"/>
  <c r="A55" i="11"/>
  <c r="A55" i="18"/>
  <c r="BB2" i="19" l="1"/>
  <c r="AV2" i="19"/>
  <c r="R3" i="18" s="1"/>
  <c r="AH2" i="19"/>
  <c r="AH155" i="19" s="1"/>
  <c r="AJ2" i="19"/>
  <c r="AJ155" i="19" s="1"/>
  <c r="AP2" i="19"/>
  <c r="L3" i="18" s="1"/>
  <c r="BA2" i="19"/>
  <c r="BA155" i="19" s="1"/>
  <c r="AW2" i="19"/>
  <c r="S3" i="18" s="1"/>
  <c r="AO2" i="19"/>
  <c r="AO155" i="19" s="1"/>
  <c r="AR2" i="19"/>
  <c r="AR155" i="19" s="1"/>
  <c r="AX2" i="19"/>
  <c r="AX155" i="19" s="1"/>
  <c r="AY2" i="19"/>
  <c r="U3" i="18" s="1"/>
  <c r="AM2" i="19"/>
  <c r="I3" i="18" s="1"/>
  <c r="BC2" i="19"/>
  <c r="Y3" i="18" s="1"/>
  <c r="BD2" i="19"/>
  <c r="BD155" i="19" s="1"/>
  <c r="BG2" i="19"/>
  <c r="BG155" i="19" s="1"/>
  <c r="AG2" i="19"/>
  <c r="AQ2" i="19"/>
  <c r="AQ155" i="19" s="1"/>
  <c r="AT2" i="19"/>
  <c r="P3" i="18" s="1"/>
  <c r="AL2" i="19"/>
  <c r="H3" i="18" s="1"/>
  <c r="AS2" i="19"/>
  <c r="AS155" i="19" s="1"/>
  <c r="AN2" i="19"/>
  <c r="AN155" i="19" s="1"/>
  <c r="AF2" i="19"/>
  <c r="BF2" i="19"/>
  <c r="BF155" i="19" s="1"/>
  <c r="AI2" i="19"/>
  <c r="AI155" i="19" s="1"/>
  <c r="AK2" i="19"/>
  <c r="G3" i="18" s="1"/>
  <c r="AZ2" i="19"/>
  <c r="V3" i="18" s="1"/>
  <c r="BE2" i="19"/>
  <c r="AA3" i="18" s="1"/>
  <c r="AU2" i="19"/>
  <c r="AU155" i="19" s="1"/>
  <c r="D57" i="2"/>
  <c r="A56" i="21"/>
  <c r="BB155" i="19"/>
  <c r="X3" i="18"/>
  <c r="AP155" i="19"/>
  <c r="BC155" i="19"/>
  <c r="N3" i="18"/>
  <c r="A57" i="13"/>
  <c r="A57" i="12"/>
  <c r="A56" i="11"/>
  <c r="A56" i="9"/>
  <c r="A56" i="18"/>
  <c r="A71" i="19"/>
  <c r="AE56" i="19" s="1"/>
  <c r="A71" i="8"/>
  <c r="AE56" i="8" s="1"/>
  <c r="A68" i="6"/>
  <c r="A71" i="7"/>
  <c r="AD56" i="7" s="1"/>
  <c r="AT155" i="19" l="1"/>
  <c r="F3" i="18"/>
  <c r="AW155" i="19"/>
  <c r="AV155" i="19"/>
  <c r="K3" i="18"/>
  <c r="AZ155" i="19"/>
  <c r="Z3" i="18"/>
  <c r="W3" i="18"/>
  <c r="T3" i="18"/>
  <c r="AM155" i="19"/>
  <c r="AK155" i="19"/>
  <c r="M3" i="18"/>
  <c r="D3" i="18"/>
  <c r="AL155" i="19"/>
  <c r="AC3" i="18"/>
  <c r="AY155" i="19"/>
  <c r="BE155" i="19"/>
  <c r="AB3" i="18"/>
  <c r="J3" i="18"/>
  <c r="BI2" i="19"/>
  <c r="Q3" i="18"/>
  <c r="E3" i="18"/>
  <c r="O3" i="18"/>
  <c r="AG155" i="19"/>
  <c r="C3" i="18"/>
  <c r="C4" i="12" s="1"/>
  <c r="D58" i="2"/>
  <c r="A57" i="21"/>
  <c r="A58" i="13"/>
  <c r="A58" i="12"/>
  <c r="A57" i="11"/>
  <c r="A57" i="18"/>
  <c r="A57" i="9"/>
  <c r="A72" i="19"/>
  <c r="AE57" i="19" s="1"/>
  <c r="A72" i="7"/>
  <c r="AD57" i="7" s="1"/>
  <c r="A72" i="8"/>
  <c r="AE57" i="8" s="1"/>
  <c r="A69" i="6"/>
  <c r="C3" i="12" l="1"/>
  <c r="D3" i="12" s="1"/>
  <c r="B3" i="18"/>
  <c r="BI155" i="19"/>
  <c r="D59" i="2"/>
  <c r="A58" i="21"/>
  <c r="D4" i="12"/>
  <c r="D3" i="13"/>
  <c r="B157" i="12"/>
  <c r="D4" i="13"/>
  <c r="A73" i="19"/>
  <c r="AE58" i="19" s="1"/>
  <c r="A73" i="8"/>
  <c r="AE58" i="8" s="1"/>
  <c r="A70" i="6"/>
  <c r="A73" i="7"/>
  <c r="AD58" i="7" s="1"/>
  <c r="A59" i="13"/>
  <c r="A59" i="12"/>
  <c r="A58" i="11"/>
  <c r="A58" i="18"/>
  <c r="A58" i="9"/>
  <c r="D60" i="2" l="1"/>
  <c r="A59" i="21"/>
  <c r="C157" i="12"/>
  <c r="E4" i="13"/>
  <c r="E3" i="12"/>
  <c r="E4" i="12"/>
  <c r="E3" i="13"/>
  <c r="A71" i="6"/>
  <c r="A74" i="7"/>
  <c r="AD59" i="7" s="1"/>
  <c r="A74" i="19"/>
  <c r="AE59" i="19" s="1"/>
  <c r="A74" i="8"/>
  <c r="AE59" i="8" s="1"/>
  <c r="A60" i="13"/>
  <c r="A60" i="12"/>
  <c r="A59" i="18"/>
  <c r="A59" i="11"/>
  <c r="A59" i="9"/>
  <c r="D61" i="2" l="1"/>
  <c r="A60" i="21"/>
  <c r="F4" i="13"/>
  <c r="D157" i="12"/>
  <c r="F4" i="12"/>
  <c r="F3" i="12"/>
  <c r="F3" i="13"/>
  <c r="A75" i="19"/>
  <c r="AE60" i="19" s="1"/>
  <c r="A75" i="8"/>
  <c r="AE60" i="8" s="1"/>
  <c r="A72" i="6"/>
  <c r="A75" i="7"/>
  <c r="AD60" i="7" s="1"/>
  <c r="A61" i="13"/>
  <c r="A61" i="12"/>
  <c r="A60" i="18"/>
  <c r="A60" i="9"/>
  <c r="A60" i="11"/>
  <c r="D62" i="2" l="1"/>
  <c r="A61" i="21"/>
  <c r="G3" i="12"/>
  <c r="G4" i="12"/>
  <c r="G3" i="13"/>
  <c r="G4" i="13"/>
  <c r="E157" i="12"/>
  <c r="A76" i="19"/>
  <c r="AE61" i="19" s="1"/>
  <c r="A76" i="7"/>
  <c r="AD61" i="7" s="1"/>
  <c r="A76" i="8"/>
  <c r="AE61" i="8" s="1"/>
  <c r="A73" i="6"/>
  <c r="A62" i="13"/>
  <c r="A61" i="11"/>
  <c r="A61" i="18"/>
  <c r="A61" i="9"/>
  <c r="A62" i="12"/>
  <c r="D63" i="2" l="1"/>
  <c r="A62" i="21"/>
  <c r="F157" i="12"/>
  <c r="H4" i="13"/>
  <c r="H3" i="13"/>
  <c r="H3" i="12"/>
  <c r="H4" i="12"/>
  <c r="A77" i="19"/>
  <c r="AE62" i="19" s="1"/>
  <c r="A77" i="8"/>
  <c r="AE62" i="8" s="1"/>
  <c r="A74" i="6"/>
  <c r="A77" i="7"/>
  <c r="AD62" i="7" s="1"/>
  <c r="A63" i="13"/>
  <c r="A63" i="12"/>
  <c r="A62" i="11"/>
  <c r="A62" i="18"/>
  <c r="A62" i="9"/>
  <c r="D64" i="2" l="1"/>
  <c r="A63" i="21"/>
  <c r="I3" i="13"/>
  <c r="I3" i="12"/>
  <c r="I4" i="12"/>
  <c r="G157" i="12"/>
  <c r="I4" i="13"/>
  <c r="A78" i="7"/>
  <c r="AD63" i="7" s="1"/>
  <c r="A75" i="6"/>
  <c r="A78" i="19"/>
  <c r="AE63" i="19" s="1"/>
  <c r="A78" i="8"/>
  <c r="AE63" i="8" s="1"/>
  <c r="A64" i="13"/>
  <c r="A64" i="12"/>
  <c r="A63" i="18"/>
  <c r="A63" i="9"/>
  <c r="A63" i="11"/>
  <c r="D65" i="2" l="1"/>
  <c r="A64" i="21"/>
  <c r="J4" i="12"/>
  <c r="J3" i="12"/>
  <c r="J3" i="13"/>
  <c r="H157" i="12"/>
  <c r="J4" i="13"/>
  <c r="A65" i="13"/>
  <c r="A65" i="12"/>
  <c r="A64" i="11"/>
  <c r="A64" i="9"/>
  <c r="A64" i="18"/>
  <c r="A79" i="19"/>
  <c r="AE64" i="19" s="1"/>
  <c r="A79" i="8"/>
  <c r="AE64" i="8" s="1"/>
  <c r="A76" i="6"/>
  <c r="A79" i="7"/>
  <c r="AD64" i="7" s="1"/>
  <c r="D66" i="2" l="1"/>
  <c r="A65" i="21"/>
  <c r="K3" i="13"/>
  <c r="K4" i="12"/>
  <c r="K3" i="12"/>
  <c r="K4" i="13"/>
  <c r="I157" i="12"/>
  <c r="A80" i="19"/>
  <c r="AE65" i="19" s="1"/>
  <c r="A80" i="7"/>
  <c r="AD65" i="7" s="1"/>
  <c r="A77" i="6"/>
  <c r="A80" i="8"/>
  <c r="AE65" i="8" s="1"/>
  <c r="A66" i="13"/>
  <c r="A66" i="12"/>
  <c r="A65" i="11"/>
  <c r="A65" i="18"/>
  <c r="A65" i="9"/>
  <c r="D67" i="2" l="1"/>
  <c r="A66" i="21"/>
  <c r="J157" i="12"/>
  <c r="L4" i="13"/>
  <c r="L3" i="13"/>
  <c r="L3" i="12"/>
  <c r="L4" i="12"/>
  <c r="A67" i="13"/>
  <c r="A67" i="12"/>
  <c r="A66" i="11"/>
  <c r="A66" i="18"/>
  <c r="A66" i="9"/>
  <c r="A81" i="19"/>
  <c r="AE66" i="19" s="1"/>
  <c r="A81" i="8"/>
  <c r="AE66" i="8" s="1"/>
  <c r="A78" i="6"/>
  <c r="A81" i="7"/>
  <c r="AD66" i="7" s="1"/>
  <c r="D68" i="2" l="1"/>
  <c r="A67" i="21"/>
  <c r="M3" i="13"/>
  <c r="M3" i="12"/>
  <c r="M4" i="12"/>
  <c r="M4" i="13"/>
  <c r="K157" i="12"/>
  <c r="A82" i="7"/>
  <c r="AD67" i="7" s="1"/>
  <c r="A79" i="6"/>
  <c r="A82" i="19"/>
  <c r="AE67" i="19" s="1"/>
  <c r="A82" i="8"/>
  <c r="AE67" i="8" s="1"/>
  <c r="A68" i="13"/>
  <c r="A68" i="12"/>
  <c r="A67" i="18"/>
  <c r="A67" i="11"/>
  <c r="A67" i="9"/>
  <c r="D69" i="2" l="1"/>
  <c r="A68" i="21"/>
  <c r="N4" i="12"/>
  <c r="N3" i="12"/>
  <c r="N3" i="13"/>
  <c r="N4" i="13"/>
  <c r="L157" i="12"/>
  <c r="A69" i="13"/>
  <c r="A68" i="18"/>
  <c r="A68" i="9"/>
  <c r="A69" i="12"/>
  <c r="A68" i="11"/>
  <c r="A83" i="19"/>
  <c r="AE68" i="19" s="1"/>
  <c r="A83" i="8"/>
  <c r="AE68" i="8" s="1"/>
  <c r="A80" i="6"/>
  <c r="A83" i="7"/>
  <c r="AD68" i="7" s="1"/>
  <c r="D70" i="2" l="1"/>
  <c r="A69" i="21"/>
  <c r="O4" i="12"/>
  <c r="O3" i="13"/>
  <c r="O3" i="12"/>
  <c r="O4" i="13"/>
  <c r="M157" i="12"/>
  <c r="A84" i="19"/>
  <c r="AE69" i="19" s="1"/>
  <c r="A84" i="7"/>
  <c r="AD69" i="7" s="1"/>
  <c r="A81" i="6"/>
  <c r="A84" i="8"/>
  <c r="AE69" i="8" s="1"/>
  <c r="A70" i="13"/>
  <c r="A69" i="11"/>
  <c r="A69" i="18"/>
  <c r="A69" i="9"/>
  <c r="A70" i="12"/>
  <c r="D71" i="2" l="1"/>
  <c r="A70" i="21"/>
  <c r="P4" i="12"/>
  <c r="P3" i="13"/>
  <c r="P3" i="12"/>
  <c r="P4" i="13"/>
  <c r="N157" i="12"/>
  <c r="A71" i="13"/>
  <c r="A71" i="12"/>
  <c r="A70" i="11"/>
  <c r="A70" i="18"/>
  <c r="A70" i="9"/>
  <c r="A85" i="19"/>
  <c r="AE70" i="19" s="1"/>
  <c r="A85" i="8"/>
  <c r="AE70" i="8" s="1"/>
  <c r="A82" i="6"/>
  <c r="A85" i="7"/>
  <c r="AD70" i="7" s="1"/>
  <c r="D72" i="2" l="1"/>
  <c r="A71" i="21"/>
  <c r="Q4" i="12"/>
  <c r="Q3" i="12"/>
  <c r="Q3" i="13"/>
  <c r="O157" i="12"/>
  <c r="Q4" i="13"/>
  <c r="A72" i="13"/>
  <c r="A72" i="12"/>
  <c r="A71" i="9"/>
  <c r="A71" i="11"/>
  <c r="A71" i="18"/>
  <c r="A86" i="7"/>
  <c r="AD71" i="7" s="1"/>
  <c r="A83" i="6"/>
  <c r="A86" i="19"/>
  <c r="AE71" i="19" s="1"/>
  <c r="A86" i="8"/>
  <c r="AE71" i="8" s="1"/>
  <c r="D73" i="2" l="1"/>
  <c r="A72" i="21"/>
  <c r="R3" i="13"/>
  <c r="R3" i="12"/>
  <c r="R4" i="12"/>
  <c r="R4" i="13"/>
  <c r="P157" i="12"/>
  <c r="A73" i="13"/>
  <c r="A73" i="12"/>
  <c r="A72" i="11"/>
  <c r="A72" i="9"/>
  <c r="A72" i="18"/>
  <c r="A87" i="19"/>
  <c r="AE72" i="19" s="1"/>
  <c r="A87" i="8"/>
  <c r="AE72" i="8" s="1"/>
  <c r="A84" i="6"/>
  <c r="A87" i="7"/>
  <c r="AD72" i="7" s="1"/>
  <c r="D74" i="2" l="1"/>
  <c r="A73" i="21"/>
  <c r="S4" i="13"/>
  <c r="Q157" i="12"/>
  <c r="S4" i="12"/>
  <c r="S3" i="13"/>
  <c r="S3" i="12"/>
  <c r="A88" i="19"/>
  <c r="AE73" i="19" s="1"/>
  <c r="A88" i="7"/>
  <c r="AD73" i="7" s="1"/>
  <c r="A85" i="6"/>
  <c r="A88" i="8"/>
  <c r="AE73" i="8" s="1"/>
  <c r="A74" i="13"/>
  <c r="A74" i="12"/>
  <c r="A73" i="11"/>
  <c r="A73" i="18"/>
  <c r="A73" i="9"/>
  <c r="D75" i="2" l="1"/>
  <c r="A74" i="21"/>
  <c r="R157" i="12"/>
  <c r="T4" i="13"/>
  <c r="T3" i="13"/>
  <c r="T4" i="12"/>
  <c r="T3" i="12"/>
  <c r="A75" i="13"/>
  <c r="A75" i="12"/>
  <c r="A74" i="11"/>
  <c r="A74" i="18"/>
  <c r="A74" i="9"/>
  <c r="A89" i="19"/>
  <c r="AE74" i="19" s="1"/>
  <c r="A89" i="8"/>
  <c r="AE74" i="8" s="1"/>
  <c r="A86" i="6"/>
  <c r="A89" i="7"/>
  <c r="AD74" i="7" s="1"/>
  <c r="D76" i="2" l="1"/>
  <c r="A75" i="21"/>
  <c r="U4" i="13"/>
  <c r="S157" i="12"/>
  <c r="U3" i="13"/>
  <c r="U4" i="12"/>
  <c r="U3" i="12"/>
  <c r="A90" i="7"/>
  <c r="AD75" i="7" s="1"/>
  <c r="A87" i="6"/>
  <c r="A90" i="19"/>
  <c r="AE75" i="19" s="1"/>
  <c r="A90" i="8"/>
  <c r="AE75" i="8" s="1"/>
  <c r="A76" i="13"/>
  <c r="A76" i="12"/>
  <c r="A75" i="18"/>
  <c r="A75" i="11"/>
  <c r="A75" i="9"/>
  <c r="D77" i="2" l="1"/>
  <c r="A76" i="21"/>
  <c r="V4" i="13"/>
  <c r="T157" i="12"/>
  <c r="V4" i="12"/>
  <c r="V3" i="12"/>
  <c r="V3" i="13"/>
  <c r="A77" i="13"/>
  <c r="A77" i="12"/>
  <c r="A76" i="18"/>
  <c r="A76" i="9"/>
  <c r="A76" i="11"/>
  <c r="A91" i="19"/>
  <c r="AE76" i="19" s="1"/>
  <c r="A91" i="8"/>
  <c r="AE76" i="8" s="1"/>
  <c r="A88" i="6"/>
  <c r="A91" i="7"/>
  <c r="AD76" i="7" s="1"/>
  <c r="D78" i="2" l="1"/>
  <c r="A77" i="21"/>
  <c r="W4" i="13"/>
  <c r="U157" i="12"/>
  <c r="W4" i="12"/>
  <c r="W3" i="13"/>
  <c r="W3" i="12"/>
  <c r="A92" i="19"/>
  <c r="AE77" i="19" s="1"/>
  <c r="A92" i="7"/>
  <c r="AD77" i="7" s="1"/>
  <c r="A89" i="6"/>
  <c r="A92" i="8"/>
  <c r="AE77" i="8" s="1"/>
  <c r="A78" i="13"/>
  <c r="A77" i="11"/>
  <c r="A77" i="18"/>
  <c r="A77" i="9"/>
  <c r="A78" i="12"/>
  <c r="D79" i="2" l="1"/>
  <c r="A78" i="21"/>
  <c r="X4" i="13"/>
  <c r="V157" i="12"/>
  <c r="X3" i="12"/>
  <c r="X4" i="12"/>
  <c r="X3" i="13"/>
  <c r="A79" i="13"/>
  <c r="A79" i="12"/>
  <c r="A78" i="11"/>
  <c r="A78" i="18"/>
  <c r="A78" i="9"/>
  <c r="A93" i="19"/>
  <c r="AE78" i="19" s="1"/>
  <c r="A93" i="8"/>
  <c r="AE78" i="8" s="1"/>
  <c r="A90" i="6"/>
  <c r="A93" i="7"/>
  <c r="AD78" i="7" s="1"/>
  <c r="D80" i="2" l="1"/>
  <c r="A79" i="21"/>
  <c r="W157" i="12"/>
  <c r="Y4" i="13"/>
  <c r="Y3" i="13"/>
  <c r="Y3" i="12"/>
  <c r="Y4" i="12"/>
  <c r="A94" i="7"/>
  <c r="AD79" i="7" s="1"/>
  <c r="A91" i="6"/>
  <c r="A94" i="19"/>
  <c r="AE79" i="19" s="1"/>
  <c r="A94" i="8"/>
  <c r="AE79" i="8" s="1"/>
  <c r="A80" i="13"/>
  <c r="A80" i="12"/>
  <c r="A79" i="18"/>
  <c r="A79" i="9"/>
  <c r="A79" i="11"/>
  <c r="D81" i="2" l="1"/>
  <c r="A80" i="21"/>
  <c r="Z4" i="12"/>
  <c r="Z3" i="12"/>
  <c r="Z3" i="13"/>
  <c r="Z4" i="13"/>
  <c r="X157" i="12"/>
  <c r="A81" i="13"/>
  <c r="A81" i="12"/>
  <c r="A80" i="11"/>
  <c r="A80" i="9"/>
  <c r="A80" i="18"/>
  <c r="A95" i="19"/>
  <c r="AE80" i="19" s="1"/>
  <c r="A95" i="8"/>
  <c r="AE80" i="8" s="1"/>
  <c r="A92" i="6"/>
  <c r="A95" i="7"/>
  <c r="AD80" i="7" s="1"/>
  <c r="D82" i="2" l="1"/>
  <c r="A81" i="21"/>
  <c r="AA3" i="12"/>
  <c r="AA3" i="13"/>
  <c r="AA4" i="12"/>
  <c r="AA4" i="13"/>
  <c r="Y157" i="12"/>
  <c r="A96" i="19"/>
  <c r="AE81" i="19" s="1"/>
  <c r="A96" i="7"/>
  <c r="AD81" i="7" s="1"/>
  <c r="A93" i="6"/>
  <c r="A96" i="8"/>
  <c r="AE81" i="8" s="1"/>
  <c r="A82" i="13"/>
  <c r="A82" i="12"/>
  <c r="A81" i="11"/>
  <c r="A81" i="18"/>
  <c r="A81" i="9"/>
  <c r="D83" i="2" l="1"/>
  <c r="A82" i="21"/>
  <c r="Z157" i="12"/>
  <c r="AB4" i="13"/>
  <c r="AB3" i="13"/>
  <c r="AB3" i="12"/>
  <c r="AB4" i="12"/>
  <c r="A83" i="13"/>
  <c r="A83" i="12"/>
  <c r="A82" i="11"/>
  <c r="A82" i="18"/>
  <c r="A82" i="9"/>
  <c r="A97" i="19"/>
  <c r="AE82" i="19" s="1"/>
  <c r="A97" i="8"/>
  <c r="AE82" i="8" s="1"/>
  <c r="A94" i="6"/>
  <c r="A97" i="7"/>
  <c r="AD82" i="7" s="1"/>
  <c r="D84" i="2" l="1"/>
  <c r="A83" i="21"/>
  <c r="AC3" i="13"/>
  <c r="AC4" i="12"/>
  <c r="AC3" i="12"/>
  <c r="AC4" i="13"/>
  <c r="AA157" i="12"/>
  <c r="A84" i="13"/>
  <c r="A84" i="12"/>
  <c r="A83" i="18"/>
  <c r="A83" i="11"/>
  <c r="A83" i="9"/>
  <c r="A98" i="7"/>
  <c r="AD83" i="7" s="1"/>
  <c r="A95" i="6"/>
  <c r="A98" i="19"/>
  <c r="AE83" i="19" s="1"/>
  <c r="A98" i="8"/>
  <c r="AE83" i="8" s="1"/>
  <c r="D85" i="2" l="1"/>
  <c r="A84" i="21"/>
  <c r="AB157" i="12"/>
  <c r="AD4" i="13"/>
  <c r="AD5" i="12"/>
  <c r="AD3" i="13"/>
  <c r="AD3" i="12"/>
  <c r="AD4" i="12"/>
  <c r="A85" i="13"/>
  <c r="A84" i="18"/>
  <c r="A84" i="9"/>
  <c r="A84" i="11"/>
  <c r="A85" i="12"/>
  <c r="A99" i="19"/>
  <c r="AE84" i="19" s="1"/>
  <c r="A99" i="8"/>
  <c r="AE84" i="8" s="1"/>
  <c r="A96" i="6"/>
  <c r="A99" i="7"/>
  <c r="AD84" i="7" s="1"/>
  <c r="D86" i="2" l="1"/>
  <c r="A85" i="21"/>
  <c r="AC157" i="12"/>
  <c r="AE5" i="12"/>
  <c r="AE4" i="13"/>
  <c r="AE5" i="13"/>
  <c r="AE6" i="12"/>
  <c r="AE3" i="13"/>
  <c r="AE4" i="12"/>
  <c r="AE3" i="12"/>
  <c r="A86" i="13"/>
  <c r="A85" i="11"/>
  <c r="A85" i="18"/>
  <c r="A85" i="9"/>
  <c r="A86" i="12"/>
  <c r="A100" i="19"/>
  <c r="AE85" i="19" s="1"/>
  <c r="A100" i="7"/>
  <c r="AD85" i="7" s="1"/>
  <c r="A97" i="6"/>
  <c r="A100" i="8"/>
  <c r="AE85" i="8" s="1"/>
  <c r="D87" i="2" l="1"/>
  <c r="A86" i="21"/>
  <c r="AF3" i="12"/>
  <c r="AF4" i="12"/>
  <c r="AF3" i="13"/>
  <c r="AD157" i="12"/>
  <c r="AF4" i="13"/>
  <c r="AF5" i="12"/>
  <c r="AF5" i="13"/>
  <c r="AF6" i="12"/>
  <c r="AF7" i="12"/>
  <c r="AF6" i="13"/>
  <c r="A101" i="19"/>
  <c r="AE86" i="19" s="1"/>
  <c r="A101" i="8"/>
  <c r="AE86" i="8" s="1"/>
  <c r="A98" i="6"/>
  <c r="A101" i="7"/>
  <c r="AD86" i="7" s="1"/>
  <c r="A87" i="13"/>
  <c r="A87" i="12"/>
  <c r="A86" i="11"/>
  <c r="A86" i="18"/>
  <c r="A86" i="9"/>
  <c r="D88" i="2" l="1"/>
  <c r="A87" i="21"/>
  <c r="AG7" i="12"/>
  <c r="AG6" i="13"/>
  <c r="AG5" i="13"/>
  <c r="AG6" i="12"/>
  <c r="AE157" i="12"/>
  <c r="AG4" i="13"/>
  <c r="AG5" i="12"/>
  <c r="AG8" i="12"/>
  <c r="AG7" i="13"/>
  <c r="AG3" i="12"/>
  <c r="AG4" i="12"/>
  <c r="AG3" i="13"/>
  <c r="A102" i="7"/>
  <c r="AD87" i="7" s="1"/>
  <c r="A99" i="6"/>
  <c r="A102" i="19"/>
  <c r="AE87" i="19" s="1"/>
  <c r="A102" i="8"/>
  <c r="AE87" i="8" s="1"/>
  <c r="A88" i="13"/>
  <c r="A88" i="12"/>
  <c r="A87" i="9"/>
  <c r="A87" i="11"/>
  <c r="A87" i="18"/>
  <c r="D89" i="2" l="1"/>
  <c r="A88" i="21"/>
  <c r="AH4" i="13"/>
  <c r="AH5" i="12"/>
  <c r="AF157" i="12"/>
  <c r="AH8" i="13"/>
  <c r="AH9" i="12"/>
  <c r="AH7" i="12"/>
  <c r="AH6" i="13"/>
  <c r="AH5" i="13"/>
  <c r="AH6" i="12"/>
  <c r="AH4" i="12"/>
  <c r="AH3" i="12"/>
  <c r="AH3" i="13"/>
  <c r="AH7" i="13"/>
  <c r="AH8" i="12"/>
  <c r="A89" i="13"/>
  <c r="A89" i="12"/>
  <c r="A88" i="11"/>
  <c r="A88" i="9"/>
  <c r="A88" i="18"/>
  <c r="A103" i="19"/>
  <c r="AE88" i="19" s="1"/>
  <c r="A103" i="8"/>
  <c r="AE88" i="8" s="1"/>
  <c r="A100" i="6"/>
  <c r="A103" i="7"/>
  <c r="AD88" i="7" s="1"/>
  <c r="D90" i="2" l="1"/>
  <c r="A89" i="21"/>
  <c r="AI4" i="12"/>
  <c r="AI3" i="13"/>
  <c r="AI3" i="12"/>
  <c r="AI9" i="12"/>
  <c r="AI8" i="13"/>
  <c r="AI4" i="13"/>
  <c r="AG157" i="12"/>
  <c r="AI5" i="12"/>
  <c r="AI7" i="13"/>
  <c r="AI8" i="12"/>
  <c r="AI5" i="13"/>
  <c r="AI6" i="12"/>
  <c r="AI7" i="12"/>
  <c r="AI6" i="13"/>
  <c r="AI9" i="13"/>
  <c r="AI10" i="12"/>
  <c r="A90" i="13"/>
  <c r="A90" i="12"/>
  <c r="A89" i="11"/>
  <c r="A89" i="18"/>
  <c r="A89" i="9"/>
  <c r="A104" i="19"/>
  <c r="AE89" i="19" s="1"/>
  <c r="A104" i="7"/>
  <c r="AD89" i="7" s="1"/>
  <c r="A101" i="6"/>
  <c r="A104" i="8"/>
  <c r="AE89" i="8" s="1"/>
  <c r="D91" i="2" l="1"/>
  <c r="A90" i="21"/>
  <c r="AJ11" i="12"/>
  <c r="AJ10" i="13"/>
  <c r="AJ7" i="12"/>
  <c r="AJ6" i="13"/>
  <c r="AJ5" i="13"/>
  <c r="AJ6" i="12"/>
  <c r="AJ9" i="13"/>
  <c r="AJ10" i="12"/>
  <c r="AJ9" i="12"/>
  <c r="AJ8" i="13"/>
  <c r="AJ3" i="12"/>
  <c r="AJ4" i="12"/>
  <c r="AJ3" i="13"/>
  <c r="AJ8" i="12"/>
  <c r="AJ7" i="13"/>
  <c r="AH157" i="12"/>
  <c r="AJ5" i="12"/>
  <c r="AJ4" i="13"/>
  <c r="A105" i="8"/>
  <c r="AE90" i="8" s="1"/>
  <c r="A105" i="19"/>
  <c r="AE90" i="19" s="1"/>
  <c r="A102" i="6"/>
  <c r="A105" i="7"/>
  <c r="AD90" i="7" s="1"/>
  <c r="A91" i="13"/>
  <c r="A91" i="12"/>
  <c r="A90" i="11"/>
  <c r="A90" i="18"/>
  <c r="A90" i="9"/>
  <c r="D92" i="2" l="1"/>
  <c r="A91" i="21"/>
  <c r="AK5" i="12"/>
  <c r="AK4" i="13"/>
  <c r="AI157" i="12"/>
  <c r="AK10" i="13"/>
  <c r="AK11" i="12"/>
  <c r="AK8" i="13"/>
  <c r="AK9" i="12"/>
  <c r="AK6" i="13"/>
  <c r="AK7" i="12"/>
  <c r="AK4" i="12"/>
  <c r="AK3" i="13"/>
  <c r="AK3" i="12"/>
  <c r="AK7" i="13"/>
  <c r="AK8" i="12"/>
  <c r="AK6" i="12"/>
  <c r="AK5" i="13"/>
  <c r="AK9" i="13"/>
  <c r="AK10" i="12"/>
  <c r="AK11" i="13"/>
  <c r="AK12" i="12"/>
  <c r="A106" i="19"/>
  <c r="AE91" i="19" s="1"/>
  <c r="A106" i="8"/>
  <c r="AE91" i="8" s="1"/>
  <c r="A106" i="7"/>
  <c r="AD91" i="7" s="1"/>
  <c r="A103" i="6"/>
  <c r="A92" i="13"/>
  <c r="A92" i="12"/>
  <c r="A91" i="18"/>
  <c r="A91" i="11"/>
  <c r="A91" i="9"/>
  <c r="D93" i="2" l="1"/>
  <c r="A92" i="21"/>
  <c r="AL13" i="12"/>
  <c r="AL12" i="13"/>
  <c r="AL4" i="12"/>
  <c r="AL3" i="13"/>
  <c r="AL3" i="12"/>
  <c r="AL9" i="13"/>
  <c r="AL10" i="12"/>
  <c r="AL11" i="12"/>
  <c r="AL10" i="13"/>
  <c r="AL8" i="13"/>
  <c r="AL9" i="12"/>
  <c r="AL4" i="13"/>
  <c r="AL5" i="12"/>
  <c r="AJ157" i="12"/>
  <c r="AL7" i="12"/>
  <c r="AL6" i="13"/>
  <c r="AL8" i="12"/>
  <c r="AL7" i="13"/>
  <c r="AL11" i="13"/>
  <c r="AL12" i="12"/>
  <c r="AL6" i="12"/>
  <c r="AL5" i="13"/>
  <c r="A93" i="13"/>
  <c r="A93" i="12"/>
  <c r="A92" i="18"/>
  <c r="A92" i="9"/>
  <c r="A92" i="11"/>
  <c r="A107" i="19"/>
  <c r="AE92" i="19" s="1"/>
  <c r="A107" i="8"/>
  <c r="AE92" i="8" s="1"/>
  <c r="A104" i="6"/>
  <c r="A107" i="7"/>
  <c r="AD92" i="7" s="1"/>
  <c r="D94" i="2" l="1"/>
  <c r="A93" i="21"/>
  <c r="AM12" i="13"/>
  <c r="AM13" i="12"/>
  <c r="AM12" i="12"/>
  <c r="AM11" i="13"/>
  <c r="AM9" i="13"/>
  <c r="AM10" i="12"/>
  <c r="AM7" i="13"/>
  <c r="AM8" i="12"/>
  <c r="AM11" i="12"/>
  <c r="AM10" i="13"/>
  <c r="AM5" i="12"/>
  <c r="AM4" i="13"/>
  <c r="AK157" i="12"/>
  <c r="AM6" i="13"/>
  <c r="AM7" i="12"/>
  <c r="AM8" i="13"/>
  <c r="AM9" i="12"/>
  <c r="AM6" i="12"/>
  <c r="AM5" i="13"/>
  <c r="AM4" i="12"/>
  <c r="AM3" i="13"/>
  <c r="AM3" i="12"/>
  <c r="AM13" i="13"/>
  <c r="AM14" i="12"/>
  <c r="A108" i="19"/>
  <c r="AE93" i="19" s="1"/>
  <c r="A108" i="7"/>
  <c r="AD93" i="7" s="1"/>
  <c r="A105" i="6"/>
  <c r="A108" i="8"/>
  <c r="AE93" i="8" s="1"/>
  <c r="A94" i="13"/>
  <c r="A93" i="11"/>
  <c r="A93" i="18"/>
  <c r="A93" i="9"/>
  <c r="A94" i="12"/>
  <c r="D95" i="2" l="1"/>
  <c r="A94" i="21"/>
  <c r="AN7" i="13"/>
  <c r="AN8" i="12"/>
  <c r="AN15" i="12"/>
  <c r="AN14" i="13"/>
  <c r="AL157" i="12"/>
  <c r="AN4" i="13"/>
  <c r="AN5" i="12"/>
  <c r="AN8" i="13"/>
  <c r="AN9" i="12"/>
  <c r="AN5" i="13"/>
  <c r="AN6" i="12"/>
  <c r="AN12" i="13"/>
  <c r="AN13" i="12"/>
  <c r="AN3" i="12"/>
  <c r="AN3" i="13"/>
  <c r="AN4" i="12"/>
  <c r="AN6" i="13"/>
  <c r="AN7" i="12"/>
  <c r="AN10" i="13"/>
  <c r="AN11" i="12"/>
  <c r="AN14" i="12"/>
  <c r="AN13" i="13"/>
  <c r="AN10" i="12"/>
  <c r="AN9" i="13"/>
  <c r="AN12" i="12"/>
  <c r="AN11" i="13"/>
  <c r="A109" i="8"/>
  <c r="AE94" i="8" s="1"/>
  <c r="A109" i="19"/>
  <c r="AE94" i="19" s="1"/>
  <c r="A106" i="6"/>
  <c r="A109" i="7"/>
  <c r="AD94" i="7" s="1"/>
  <c r="A95" i="13"/>
  <c r="A95" i="12"/>
  <c r="A94" i="11"/>
  <c r="A94" i="18"/>
  <c r="A94" i="9"/>
  <c r="D96" i="2" l="1"/>
  <c r="A95" i="21"/>
  <c r="AM157" i="12"/>
  <c r="AO4" i="13"/>
  <c r="AO5" i="12"/>
  <c r="AO5" i="13"/>
  <c r="AO6" i="12"/>
  <c r="AO8" i="12"/>
  <c r="AO7" i="13"/>
  <c r="AO3" i="12"/>
  <c r="AO3" i="13"/>
  <c r="AO4" i="12"/>
  <c r="AO8" i="13"/>
  <c r="AO9" i="12"/>
  <c r="AO12" i="12"/>
  <c r="AO11" i="13"/>
  <c r="AO10" i="13"/>
  <c r="AO11" i="12"/>
  <c r="AO6" i="13"/>
  <c r="AO7" i="12"/>
  <c r="AO16" i="12"/>
  <c r="AO15" i="13"/>
  <c r="AO12" i="13"/>
  <c r="AO13" i="12"/>
  <c r="AO14" i="13"/>
  <c r="AO15" i="12"/>
  <c r="AO13" i="13"/>
  <c r="AO14" i="12"/>
  <c r="AO9" i="13"/>
  <c r="AO10" i="12"/>
  <c r="A96" i="13"/>
  <c r="A96" i="12"/>
  <c r="A95" i="18"/>
  <c r="A95" i="9"/>
  <c r="A95" i="11"/>
  <c r="A110" i="19"/>
  <c r="AE95" i="19" s="1"/>
  <c r="A110" i="8"/>
  <c r="AE95" i="8" s="1"/>
  <c r="A110" i="7"/>
  <c r="AD95" i="7" s="1"/>
  <c r="A107" i="6"/>
  <c r="D97" i="2" l="1"/>
  <c r="A96" i="21"/>
  <c r="AP11" i="12"/>
  <c r="AP10" i="13"/>
  <c r="AP16" i="12"/>
  <c r="AP15" i="13"/>
  <c r="AP11" i="13"/>
  <c r="AP12" i="12"/>
  <c r="AP9" i="13"/>
  <c r="AP10" i="12"/>
  <c r="AP3" i="13"/>
  <c r="AP4" i="12"/>
  <c r="AP3" i="12"/>
  <c r="AP16" i="13"/>
  <c r="AP17" i="12"/>
  <c r="AP15" i="12"/>
  <c r="AP14" i="13"/>
  <c r="AP14" i="12"/>
  <c r="AP13" i="13"/>
  <c r="AP8" i="12"/>
  <c r="AP7" i="13"/>
  <c r="AP4" i="13"/>
  <c r="AN157" i="12"/>
  <c r="AP5" i="12"/>
  <c r="AP8" i="13"/>
  <c r="AP9" i="12"/>
  <c r="AP5" i="13"/>
  <c r="AP6" i="12"/>
  <c r="AP12" i="13"/>
  <c r="AP13" i="12"/>
  <c r="AP7" i="12"/>
  <c r="AP6" i="13"/>
  <c r="A97" i="13"/>
  <c r="A97" i="12"/>
  <c r="A96" i="11"/>
  <c r="A96" i="9"/>
  <c r="A96" i="18"/>
  <c r="A111" i="19"/>
  <c r="AE96" i="19" s="1"/>
  <c r="A111" i="8"/>
  <c r="AE96" i="8" s="1"/>
  <c r="A108" i="6"/>
  <c r="A111" i="7"/>
  <c r="AD96" i="7" s="1"/>
  <c r="D98" i="2" l="1"/>
  <c r="A97" i="21"/>
  <c r="AQ3" i="13"/>
  <c r="AQ3" i="12"/>
  <c r="AQ4" i="12"/>
  <c r="AQ13" i="13"/>
  <c r="AQ14" i="12"/>
  <c r="AQ10" i="12"/>
  <c r="AQ9" i="13"/>
  <c r="AQ15" i="12"/>
  <c r="AQ14" i="13"/>
  <c r="AQ10" i="13"/>
  <c r="AQ11" i="12"/>
  <c r="AQ7" i="12"/>
  <c r="AQ6" i="13"/>
  <c r="AQ5" i="13"/>
  <c r="AQ6" i="12"/>
  <c r="AQ8" i="13"/>
  <c r="AQ9" i="12"/>
  <c r="AQ15" i="13"/>
  <c r="AQ16" i="12"/>
  <c r="AQ5" i="12"/>
  <c r="AQ4" i="13"/>
  <c r="AO157" i="12"/>
  <c r="AQ13" i="12"/>
  <c r="AQ12" i="13"/>
  <c r="AQ17" i="12"/>
  <c r="AQ16" i="13"/>
  <c r="AQ8" i="12"/>
  <c r="AQ7" i="13"/>
  <c r="AQ17" i="13"/>
  <c r="AQ18" i="12"/>
  <c r="AQ12" i="12"/>
  <c r="AQ11" i="13"/>
  <c r="A112" i="19"/>
  <c r="AE97" i="19" s="1"/>
  <c r="A112" i="7"/>
  <c r="AD97" i="7" s="1"/>
  <c r="A109" i="6"/>
  <c r="A112" i="8"/>
  <c r="AE97" i="8" s="1"/>
  <c r="A98" i="13"/>
  <c r="A98" i="12"/>
  <c r="A97" i="11"/>
  <c r="A97" i="18"/>
  <c r="A97" i="9"/>
  <c r="D99" i="2" l="1"/>
  <c r="A98" i="21"/>
  <c r="AR16" i="13"/>
  <c r="AR17" i="12"/>
  <c r="AR5" i="13"/>
  <c r="AR6" i="12"/>
  <c r="AR7" i="13"/>
  <c r="AR8" i="12"/>
  <c r="AR16" i="12"/>
  <c r="AR15" i="13"/>
  <c r="AR14" i="12"/>
  <c r="AR13" i="13"/>
  <c r="AR11" i="13"/>
  <c r="AR12" i="12"/>
  <c r="AR18" i="13"/>
  <c r="AR19" i="12"/>
  <c r="AR10" i="13"/>
  <c r="AR11" i="12"/>
  <c r="AR3" i="13"/>
  <c r="AR3" i="12"/>
  <c r="AR4" i="12"/>
  <c r="AR13" i="12"/>
  <c r="AR12" i="13"/>
  <c r="AR9" i="12"/>
  <c r="AR8" i="13"/>
  <c r="AR7" i="12"/>
  <c r="AR6" i="13"/>
  <c r="AP157" i="12"/>
  <c r="AR4" i="13"/>
  <c r="AR5" i="12"/>
  <c r="AR18" i="12"/>
  <c r="AR17" i="13"/>
  <c r="AR10" i="12"/>
  <c r="AR9" i="13"/>
  <c r="AR14" i="13"/>
  <c r="AR15" i="12"/>
  <c r="A99" i="13"/>
  <c r="A99" i="12"/>
  <c r="A98" i="11"/>
  <c r="A98" i="18"/>
  <c r="A98" i="9"/>
  <c r="A113" i="8"/>
  <c r="AE98" i="8" s="1"/>
  <c r="A113" i="19"/>
  <c r="AE98" i="19" s="1"/>
  <c r="A110" i="6"/>
  <c r="A113" i="7"/>
  <c r="AD98" i="7" s="1"/>
  <c r="D100" i="2" l="1"/>
  <c r="A99" i="21"/>
  <c r="AS6" i="12"/>
  <c r="AS5" i="13"/>
  <c r="AS8" i="12"/>
  <c r="AS7" i="13"/>
  <c r="AS14" i="12"/>
  <c r="AS13" i="13"/>
  <c r="AS11" i="13"/>
  <c r="AS12" i="12"/>
  <c r="AS12" i="13"/>
  <c r="AS13" i="12"/>
  <c r="AS7" i="12"/>
  <c r="AS6" i="13"/>
  <c r="AS11" i="12"/>
  <c r="AS10" i="13"/>
  <c r="AS5" i="12"/>
  <c r="AS4" i="13"/>
  <c r="AQ157" i="12"/>
  <c r="AS17" i="12"/>
  <c r="AS16" i="13"/>
  <c r="AS15" i="13"/>
  <c r="AS16" i="12"/>
  <c r="AS9" i="13"/>
  <c r="AS10" i="12"/>
  <c r="AS3" i="12"/>
  <c r="AS4" i="12"/>
  <c r="AS3" i="13"/>
  <c r="AS19" i="13"/>
  <c r="AS20" i="12"/>
  <c r="AS9" i="12"/>
  <c r="AS8" i="13"/>
  <c r="AS17" i="13"/>
  <c r="AS18" i="12"/>
  <c r="AS18" i="13"/>
  <c r="AS19" i="12"/>
  <c r="AS15" i="12"/>
  <c r="AS14" i="13"/>
  <c r="A100" i="12"/>
  <c r="A100" i="13"/>
  <c r="A99" i="18"/>
  <c r="A99" i="11"/>
  <c r="A99" i="9"/>
  <c r="A114" i="19"/>
  <c r="AE99" i="19" s="1"/>
  <c r="A114" i="8"/>
  <c r="AE99" i="8" s="1"/>
  <c r="A114" i="7"/>
  <c r="AD99" i="7" s="1"/>
  <c r="A111" i="6"/>
  <c r="D101" i="2" l="1"/>
  <c r="A100" i="21"/>
  <c r="AT19" i="12"/>
  <c r="AT18" i="13"/>
  <c r="AT20" i="13"/>
  <c r="AT21" i="12"/>
  <c r="AT3" i="13"/>
  <c r="AT4" i="12"/>
  <c r="AT3" i="12"/>
  <c r="AT12" i="13"/>
  <c r="AT13" i="12"/>
  <c r="AT5" i="13"/>
  <c r="AT6" i="12"/>
  <c r="AT20" i="12"/>
  <c r="AT19" i="13"/>
  <c r="AT17" i="13"/>
  <c r="AT18" i="12"/>
  <c r="AT13" i="13"/>
  <c r="AT14" i="12"/>
  <c r="AT15" i="13"/>
  <c r="AT16" i="12"/>
  <c r="AT10" i="13"/>
  <c r="AT11" i="12"/>
  <c r="AT7" i="13"/>
  <c r="AT8" i="12"/>
  <c r="AT9" i="12"/>
  <c r="AT8" i="13"/>
  <c r="AT10" i="12"/>
  <c r="AT9" i="13"/>
  <c r="AT4" i="13"/>
  <c r="AR157" i="12"/>
  <c r="AT5" i="12"/>
  <c r="AT16" i="13"/>
  <c r="AT17" i="12"/>
  <c r="AT12" i="12"/>
  <c r="AT11" i="13"/>
  <c r="AT14" i="13"/>
  <c r="AT15" i="12"/>
  <c r="AT6" i="13"/>
  <c r="AT7" i="12"/>
  <c r="A115" i="19"/>
  <c r="AE100" i="19" s="1"/>
  <c r="A115" i="8"/>
  <c r="AE100" i="8" s="1"/>
  <c r="A112" i="6"/>
  <c r="A115" i="7"/>
  <c r="AD100" i="7" s="1"/>
  <c r="A101" i="13"/>
  <c r="A100" i="18"/>
  <c r="A100" i="9"/>
  <c r="A101" i="12"/>
  <c r="A100" i="11"/>
  <c r="D102" i="2" l="1"/>
  <c r="A101" i="21"/>
  <c r="AU9" i="12"/>
  <c r="AU8" i="13"/>
  <c r="AU16" i="12"/>
  <c r="AU15" i="13"/>
  <c r="AU18" i="12"/>
  <c r="AU17" i="13"/>
  <c r="AU9" i="13"/>
  <c r="AU10" i="12"/>
  <c r="AU20" i="13"/>
  <c r="AU21" i="12"/>
  <c r="AU22" i="12"/>
  <c r="AU21" i="13"/>
  <c r="AU17" i="12"/>
  <c r="AU16" i="13"/>
  <c r="AU7" i="12"/>
  <c r="AU6" i="13"/>
  <c r="AU4" i="12"/>
  <c r="AU3" i="13"/>
  <c r="AU3" i="12"/>
  <c r="AU8" i="12"/>
  <c r="AU7" i="13"/>
  <c r="AU5" i="13"/>
  <c r="AU6" i="12"/>
  <c r="AU11" i="12"/>
  <c r="AU10" i="13"/>
  <c r="AS157" i="12"/>
  <c r="AU5" i="12"/>
  <c r="AU4" i="13"/>
  <c r="AU18" i="13"/>
  <c r="AU19" i="12"/>
  <c r="AU12" i="13"/>
  <c r="AU13" i="12"/>
  <c r="AU12" i="12"/>
  <c r="AU11" i="13"/>
  <c r="AU14" i="13"/>
  <c r="AU15" i="12"/>
  <c r="AU13" i="13"/>
  <c r="AU14" i="12"/>
  <c r="AU19" i="13"/>
  <c r="AU20" i="12"/>
  <c r="A116" i="19"/>
  <c r="AE101" i="19" s="1"/>
  <c r="A116" i="7"/>
  <c r="AD101" i="7" s="1"/>
  <c r="A113" i="6"/>
  <c r="A116" i="8"/>
  <c r="AE101" i="8" s="1"/>
  <c r="A102" i="13"/>
  <c r="A101" i="11"/>
  <c r="A101" i="18"/>
  <c r="A101" i="9"/>
  <c r="A102" i="12"/>
  <c r="D103" i="2" l="1"/>
  <c r="A102" i="21"/>
  <c r="AV6" i="13"/>
  <c r="AV7" i="12"/>
  <c r="AV21" i="12"/>
  <c r="AV20" i="13"/>
  <c r="AV15" i="13"/>
  <c r="AV16" i="12"/>
  <c r="AV13" i="13"/>
  <c r="AV14" i="12"/>
  <c r="AV11" i="13"/>
  <c r="AV12" i="12"/>
  <c r="AV8" i="13"/>
  <c r="AV9" i="12"/>
  <c r="AV11" i="12"/>
  <c r="AV10" i="13"/>
  <c r="AV4" i="12"/>
  <c r="AV3" i="12"/>
  <c r="AV3" i="13"/>
  <c r="AV22" i="13"/>
  <c r="AV23" i="12"/>
  <c r="AV15" i="12"/>
  <c r="AV14" i="13"/>
  <c r="AV19" i="13"/>
  <c r="AV20" i="12"/>
  <c r="AV22" i="12"/>
  <c r="AV21" i="13"/>
  <c r="AV6" i="12"/>
  <c r="AV5" i="13"/>
  <c r="AV8" i="12"/>
  <c r="AV7" i="13"/>
  <c r="AV17" i="12"/>
  <c r="AV16" i="13"/>
  <c r="AV12" i="13"/>
  <c r="AV13" i="12"/>
  <c r="AT157" i="12"/>
  <c r="AV5" i="12"/>
  <c r="AV4" i="13"/>
  <c r="AV18" i="12"/>
  <c r="AV17" i="13"/>
  <c r="AV18" i="13"/>
  <c r="AV19" i="12"/>
  <c r="AV10" i="12"/>
  <c r="AV9" i="13"/>
  <c r="A103" i="13"/>
  <c r="A103" i="12"/>
  <c r="A102" i="11"/>
  <c r="A102" i="18"/>
  <c r="A102" i="9"/>
  <c r="A117" i="8"/>
  <c r="AE102" i="8" s="1"/>
  <c r="A117" i="19"/>
  <c r="AE102" i="19" s="1"/>
  <c r="A114" i="6"/>
  <c r="A117" i="7"/>
  <c r="AD102" i="7" s="1"/>
  <c r="D104" i="2" l="1"/>
  <c r="A103" i="21"/>
  <c r="AW8" i="13"/>
  <c r="AW9" i="12"/>
  <c r="AW23" i="12"/>
  <c r="AW22" i="13"/>
  <c r="AW9" i="13"/>
  <c r="AW10" i="12"/>
  <c r="AW15" i="12"/>
  <c r="AW14" i="13"/>
  <c r="AW5" i="13"/>
  <c r="AW6" i="12"/>
  <c r="AW20" i="13"/>
  <c r="AW21" i="12"/>
  <c r="AW24" i="12"/>
  <c r="AW23" i="13"/>
  <c r="AU157" i="12"/>
  <c r="AW5" i="12"/>
  <c r="AW4" i="13"/>
  <c r="AW21" i="13"/>
  <c r="AW22" i="12"/>
  <c r="AW3" i="12"/>
  <c r="AW3" i="13"/>
  <c r="AW4" i="12"/>
  <c r="AW18" i="12"/>
  <c r="AW17" i="13"/>
  <c r="AW6" i="13"/>
  <c r="AW7" i="12"/>
  <c r="AW13" i="12"/>
  <c r="AW12" i="13"/>
  <c r="AW17" i="12"/>
  <c r="AW16" i="13"/>
  <c r="AW7" i="13"/>
  <c r="AW8" i="12"/>
  <c r="AW20" i="12"/>
  <c r="AW19" i="13"/>
  <c r="AW16" i="12"/>
  <c r="AW15" i="13"/>
  <c r="AW10" i="13"/>
  <c r="AW11" i="12"/>
  <c r="AW18" i="13"/>
  <c r="AW19" i="12"/>
  <c r="AW14" i="12"/>
  <c r="AW13" i="13"/>
  <c r="AW12" i="12"/>
  <c r="AW11" i="13"/>
  <c r="A118" i="19"/>
  <c r="AE103" i="19" s="1"/>
  <c r="A118" i="8"/>
  <c r="AE103" i="8" s="1"/>
  <c r="A118" i="7"/>
  <c r="AD103" i="7" s="1"/>
  <c r="A115" i="6"/>
  <c r="A104" i="13"/>
  <c r="A104" i="12"/>
  <c r="A103" i="9"/>
  <c r="A103" i="11"/>
  <c r="A103" i="18"/>
  <c r="D105" i="2" l="1"/>
  <c r="A104" i="21"/>
  <c r="AX16" i="13"/>
  <c r="AX17" i="12"/>
  <c r="AX19" i="13"/>
  <c r="AX20" i="12"/>
  <c r="AX8" i="13"/>
  <c r="AX9" i="12"/>
  <c r="AX3" i="12"/>
  <c r="AX3" i="13"/>
  <c r="AX4" i="12"/>
  <c r="AX6" i="12"/>
  <c r="AX5" i="13"/>
  <c r="AX21" i="13"/>
  <c r="AX22" i="12"/>
  <c r="AX13" i="13"/>
  <c r="AX14" i="12"/>
  <c r="AX22" i="13"/>
  <c r="AX23" i="12"/>
  <c r="AX24" i="12"/>
  <c r="AX23" i="13"/>
  <c r="AX12" i="12"/>
  <c r="AX11" i="13"/>
  <c r="AX8" i="12"/>
  <c r="AX7" i="13"/>
  <c r="AX4" i="13"/>
  <c r="AV157" i="12"/>
  <c r="AX5" i="12"/>
  <c r="AX7" i="12"/>
  <c r="AX6" i="13"/>
  <c r="AX11" i="12"/>
  <c r="AX10" i="13"/>
  <c r="AX9" i="13"/>
  <c r="AX10" i="12"/>
  <c r="AX13" i="12"/>
  <c r="AX12" i="13"/>
  <c r="AX19" i="12"/>
  <c r="AX18" i="13"/>
  <c r="AX15" i="13"/>
  <c r="AX16" i="12"/>
  <c r="AX14" i="13"/>
  <c r="AX15" i="12"/>
  <c r="AX21" i="12"/>
  <c r="AX20" i="13"/>
  <c r="AX17" i="13"/>
  <c r="AX18" i="12"/>
  <c r="AX24" i="13"/>
  <c r="AX25" i="12"/>
  <c r="A119" i="19"/>
  <c r="AE104" i="19" s="1"/>
  <c r="A119" i="8"/>
  <c r="AE104" i="8" s="1"/>
  <c r="A116" i="6"/>
  <c r="A119" i="7"/>
  <c r="AD104" i="7" s="1"/>
  <c r="A105" i="13"/>
  <c r="A105" i="12"/>
  <c r="A104" i="11"/>
  <c r="A104" i="9"/>
  <c r="A104" i="18"/>
  <c r="D106" i="2" l="1"/>
  <c r="A105" i="21"/>
  <c r="AY15" i="13"/>
  <c r="AY16" i="12"/>
  <c r="AY21" i="12"/>
  <c r="AY20" i="13"/>
  <c r="AY19" i="13"/>
  <c r="AY20" i="12"/>
  <c r="AY8" i="12"/>
  <c r="AY7" i="13"/>
  <c r="AY14" i="13"/>
  <c r="AY15" i="12"/>
  <c r="AY3" i="13"/>
  <c r="AY3" i="12"/>
  <c r="AY4" i="12"/>
  <c r="AY19" i="12"/>
  <c r="AY18" i="13"/>
  <c r="AY11" i="12"/>
  <c r="AY10" i="13"/>
  <c r="AY12" i="13"/>
  <c r="AY13" i="12"/>
  <c r="AY25" i="13"/>
  <c r="AY26" i="12"/>
  <c r="AY16" i="13"/>
  <c r="AY17" i="12"/>
  <c r="AY5" i="13"/>
  <c r="AY6" i="12"/>
  <c r="AY8" i="13"/>
  <c r="AY9" i="12"/>
  <c r="AY24" i="13"/>
  <c r="AY25" i="12"/>
  <c r="AY6" i="13"/>
  <c r="AY7" i="12"/>
  <c r="AY9" i="13"/>
  <c r="AY10" i="12"/>
  <c r="AY18" i="12"/>
  <c r="AY17" i="13"/>
  <c r="AY21" i="13"/>
  <c r="AY22" i="12"/>
  <c r="AY13" i="13"/>
  <c r="AY14" i="12"/>
  <c r="AY12" i="12"/>
  <c r="AY11" i="13"/>
  <c r="AY23" i="13"/>
  <c r="AY24" i="12"/>
  <c r="AY23" i="12"/>
  <c r="AY22" i="13"/>
  <c r="AY5" i="12"/>
  <c r="AY4" i="13"/>
  <c r="AW157" i="12"/>
  <c r="A120" i="19"/>
  <c r="AE105" i="19" s="1"/>
  <c r="A120" i="7"/>
  <c r="AD105" i="7" s="1"/>
  <c r="A117" i="6"/>
  <c r="A120" i="8"/>
  <c r="AE105" i="8" s="1"/>
  <c r="A106" i="13"/>
  <c r="A106" i="12"/>
  <c r="A105" i="11"/>
  <c r="A105" i="18"/>
  <c r="A105" i="9"/>
  <c r="D107" i="2" l="1"/>
  <c r="A106" i="21"/>
  <c r="AZ25" i="12"/>
  <c r="AZ24" i="13"/>
  <c r="AZ8" i="12"/>
  <c r="AZ7" i="13"/>
  <c r="AZ24" i="12"/>
  <c r="AZ23" i="13"/>
  <c r="AZ13" i="12"/>
  <c r="AZ12" i="13"/>
  <c r="AZ11" i="13"/>
  <c r="AZ12" i="12"/>
  <c r="AZ4" i="12"/>
  <c r="AZ3" i="13"/>
  <c r="AZ3" i="12"/>
  <c r="AZ17" i="13"/>
  <c r="AZ18" i="12"/>
  <c r="AZ21" i="13"/>
  <c r="AZ22" i="12"/>
  <c r="AZ5" i="13"/>
  <c r="AZ6" i="12"/>
  <c r="AZ19" i="12"/>
  <c r="AZ18" i="13"/>
  <c r="AZ19" i="13"/>
  <c r="AZ20" i="12"/>
  <c r="AZ15" i="13"/>
  <c r="AZ16" i="12"/>
  <c r="AZ21" i="12"/>
  <c r="AZ20" i="13"/>
  <c r="AZ16" i="13"/>
  <c r="AZ17" i="12"/>
  <c r="AZ14" i="13"/>
  <c r="AZ15" i="12"/>
  <c r="AZ10" i="12"/>
  <c r="AZ9" i="13"/>
  <c r="AZ13" i="13"/>
  <c r="AZ14" i="12"/>
  <c r="AZ8" i="13"/>
  <c r="AZ9" i="12"/>
  <c r="AZ23" i="12"/>
  <c r="AZ22" i="13"/>
  <c r="AZ10" i="13"/>
  <c r="AZ11" i="12"/>
  <c r="AZ25" i="13"/>
  <c r="AZ26" i="12"/>
  <c r="AZ7" i="12"/>
  <c r="AZ6" i="13"/>
  <c r="AZ26" i="13"/>
  <c r="AZ27" i="12"/>
  <c r="AX157" i="12"/>
  <c r="AZ4" i="13"/>
  <c r="AZ5" i="12"/>
  <c r="A121" i="8"/>
  <c r="AE106" i="8" s="1"/>
  <c r="A121" i="19"/>
  <c r="AE106" i="19" s="1"/>
  <c r="A118" i="6"/>
  <c r="A121" i="7"/>
  <c r="AD106" i="7" s="1"/>
  <c r="A107" i="13"/>
  <c r="A107" i="12"/>
  <c r="A106" i="11"/>
  <c r="A106" i="18"/>
  <c r="A106" i="9"/>
  <c r="D108" i="2" l="1"/>
  <c r="A107" i="21"/>
  <c r="BA7" i="13"/>
  <c r="BA8" i="12"/>
  <c r="BA10" i="13"/>
  <c r="BA11" i="12"/>
  <c r="BA19" i="13"/>
  <c r="BA20" i="12"/>
  <c r="BA27" i="12"/>
  <c r="BA26" i="13"/>
  <c r="BA15" i="12"/>
  <c r="BA14" i="13"/>
  <c r="BA7" i="12"/>
  <c r="BA6" i="13"/>
  <c r="BA14" i="12"/>
  <c r="BA13" i="13"/>
  <c r="BA6" i="12"/>
  <c r="BA5" i="13"/>
  <c r="BA24" i="12"/>
  <c r="BA23" i="13"/>
  <c r="BA21" i="13"/>
  <c r="BA22" i="12"/>
  <c r="BA12" i="13"/>
  <c r="BA13" i="12"/>
  <c r="BA27" i="13"/>
  <c r="BA28" i="12"/>
  <c r="BA15" i="13"/>
  <c r="BA16" i="12"/>
  <c r="BA20" i="13"/>
  <c r="BA21" i="12"/>
  <c r="BA19" i="12"/>
  <c r="BA18" i="13"/>
  <c r="BA4" i="13"/>
  <c r="AY157" i="12"/>
  <c r="BA5" i="12"/>
  <c r="BA8" i="13"/>
  <c r="BA9" i="12"/>
  <c r="BA11" i="13"/>
  <c r="BA12" i="12"/>
  <c r="BA9" i="13"/>
  <c r="BA10" i="12"/>
  <c r="BA18" i="12"/>
  <c r="BA17" i="13"/>
  <c r="BA17" i="12"/>
  <c r="BA16" i="13"/>
  <c r="BA22" i="13"/>
  <c r="BA23" i="12"/>
  <c r="BA3" i="13"/>
  <c r="BA4" i="12"/>
  <c r="BA3" i="12"/>
  <c r="BA24" i="13"/>
  <c r="BA25" i="12"/>
  <c r="BA26" i="12"/>
  <c r="BA25" i="13"/>
  <c r="A108" i="13"/>
  <c r="A108" i="12"/>
  <c r="A107" i="18"/>
  <c r="A107" i="11"/>
  <c r="A107" i="9"/>
  <c r="A122" i="19"/>
  <c r="AE107" i="19" s="1"/>
  <c r="A122" i="8"/>
  <c r="AE107" i="8" s="1"/>
  <c r="A122" i="7"/>
  <c r="AD107" i="7" s="1"/>
  <c r="A119" i="6"/>
  <c r="D109" i="2" l="1"/>
  <c r="A108" i="21"/>
  <c r="BB3" i="12"/>
  <c r="BB4" i="12"/>
  <c r="BB3" i="13"/>
  <c r="BB21" i="13"/>
  <c r="BB22" i="12"/>
  <c r="BB23" i="12"/>
  <c r="BB22" i="13"/>
  <c r="BB11" i="13"/>
  <c r="BB12" i="12"/>
  <c r="BB26" i="13"/>
  <c r="BB27" i="12"/>
  <c r="AZ157" i="12"/>
  <c r="BB4" i="13"/>
  <c r="BB5" i="12"/>
  <c r="BB10" i="13"/>
  <c r="BB11" i="12"/>
  <c r="BB9" i="13"/>
  <c r="BB10" i="12"/>
  <c r="BB6" i="13"/>
  <c r="BB7" i="12"/>
  <c r="BB8" i="12"/>
  <c r="BB7" i="13"/>
  <c r="BB28" i="12"/>
  <c r="BB27" i="13"/>
  <c r="BB18" i="13"/>
  <c r="BB19" i="12"/>
  <c r="BB25" i="13"/>
  <c r="BB26" i="12"/>
  <c r="BB18" i="12"/>
  <c r="BB17" i="13"/>
  <c r="BB16" i="13"/>
  <c r="BB17" i="12"/>
  <c r="BB13" i="13"/>
  <c r="BB14" i="12"/>
  <c r="BB20" i="13"/>
  <c r="BB21" i="12"/>
  <c r="BB8" i="13"/>
  <c r="BB9" i="12"/>
  <c r="BB28" i="13"/>
  <c r="BB29" i="12"/>
  <c r="BB23" i="13"/>
  <c r="BB24" i="12"/>
  <c r="BB13" i="12"/>
  <c r="BB12" i="13"/>
  <c r="BB5" i="13"/>
  <c r="BB6" i="12"/>
  <c r="BB19" i="13"/>
  <c r="BB20" i="12"/>
  <c r="BB24" i="13"/>
  <c r="BB25" i="12"/>
  <c r="BB14" i="13"/>
  <c r="BB15" i="12"/>
  <c r="BB15" i="13"/>
  <c r="BB16" i="12"/>
  <c r="A123" i="19"/>
  <c r="AE108" i="19" s="1"/>
  <c r="A123" i="8"/>
  <c r="AE108" i="8" s="1"/>
  <c r="A120" i="6"/>
  <c r="A123" i="7"/>
  <c r="AD108" i="7" s="1"/>
  <c r="A109" i="13"/>
  <c r="A108" i="18"/>
  <c r="A108" i="9"/>
  <c r="A109" i="12"/>
  <c r="A108" i="11"/>
  <c r="D110" i="2" l="1"/>
  <c r="A109" i="21"/>
  <c r="BC13" i="13"/>
  <c r="BC14" i="12"/>
  <c r="BC29" i="12"/>
  <c r="BC28" i="13"/>
  <c r="BC27" i="13"/>
  <c r="BC28" i="12"/>
  <c r="BC16" i="12"/>
  <c r="BC15" i="13"/>
  <c r="BC20" i="13"/>
  <c r="BC21" i="12"/>
  <c r="BC29" i="13"/>
  <c r="BA158" i="12"/>
  <c r="BC30" i="12"/>
  <c r="BC22" i="12"/>
  <c r="BC21" i="13"/>
  <c r="BC17" i="13"/>
  <c r="BC18" i="12"/>
  <c r="BC26" i="13"/>
  <c r="BC27" i="12"/>
  <c r="BC7" i="13"/>
  <c r="BC8" i="12"/>
  <c r="BC12" i="12"/>
  <c r="BC11" i="13"/>
  <c r="BC17" i="12"/>
  <c r="BC16" i="13"/>
  <c r="BC26" i="12"/>
  <c r="BC25" i="13"/>
  <c r="BC6" i="13"/>
  <c r="BC7" i="12"/>
  <c r="BC25" i="12"/>
  <c r="BC24" i="13"/>
  <c r="BC10" i="12"/>
  <c r="BC9" i="13"/>
  <c r="BC15" i="12"/>
  <c r="BC14" i="13"/>
  <c r="BC20" i="12"/>
  <c r="BC19" i="13"/>
  <c r="BC11" i="12"/>
  <c r="BC10" i="13"/>
  <c r="BC5" i="13"/>
  <c r="BC6" i="12"/>
  <c r="BC23" i="13"/>
  <c r="BC24" i="12"/>
  <c r="BC4" i="13"/>
  <c r="BA157" i="12"/>
  <c r="BC5" i="12"/>
  <c r="BC19" i="12"/>
  <c r="BC18" i="13"/>
  <c r="BC8" i="13"/>
  <c r="BC9" i="12"/>
  <c r="BC12" i="13"/>
  <c r="BC13" i="12"/>
  <c r="BC22" i="13"/>
  <c r="BC23" i="12"/>
  <c r="BC3" i="12"/>
  <c r="BC4" i="12"/>
  <c r="BC3" i="13"/>
  <c r="A124" i="19"/>
  <c r="AE109" i="19" s="1"/>
  <c r="A124" i="7"/>
  <c r="AD109" i="7" s="1"/>
  <c r="A121" i="6"/>
  <c r="A124" i="8"/>
  <c r="AE109" i="8" s="1"/>
  <c r="A110" i="13"/>
  <c r="A110" i="12"/>
  <c r="A109" i="11"/>
  <c r="A109" i="18"/>
  <c r="A109" i="9"/>
  <c r="D111" i="2" l="1"/>
  <c r="A110" i="21"/>
  <c r="BD3" i="12"/>
  <c r="BD4" i="12"/>
  <c r="BD3" i="13"/>
  <c r="BD28" i="12"/>
  <c r="BD27" i="13"/>
  <c r="BD4" i="13"/>
  <c r="BD5" i="12"/>
  <c r="BB157" i="12"/>
  <c r="BD14" i="12"/>
  <c r="BD13" i="13"/>
  <c r="BD21" i="12"/>
  <c r="BD20" i="13"/>
  <c r="BD11" i="12"/>
  <c r="BD10" i="13"/>
  <c r="BD18" i="12"/>
  <c r="BD17" i="13"/>
  <c r="BD19" i="13"/>
  <c r="BD20" i="12"/>
  <c r="BD16" i="13"/>
  <c r="BD17" i="12"/>
  <c r="BD24" i="12"/>
  <c r="BD23" i="13"/>
  <c r="BD10" i="12"/>
  <c r="BD9" i="13"/>
  <c r="BD5" i="13"/>
  <c r="BD6" i="12"/>
  <c r="BD12" i="12"/>
  <c r="BD11" i="13"/>
  <c r="BD16" i="12"/>
  <c r="BD15" i="13"/>
  <c r="BD25" i="13"/>
  <c r="BD26" i="12"/>
  <c r="BD27" i="12"/>
  <c r="BD26" i="13"/>
  <c r="BD13" i="12"/>
  <c r="BD12" i="13"/>
  <c r="BD23" i="12"/>
  <c r="BD22" i="13"/>
  <c r="BD22" i="12"/>
  <c r="BD21" i="13"/>
  <c r="BD29" i="12"/>
  <c r="BD28" i="13"/>
  <c r="BD15" i="12"/>
  <c r="BD14" i="13"/>
  <c r="BD25" i="12"/>
  <c r="BD24" i="13"/>
  <c r="BB158" i="12"/>
  <c r="BD29" i="13"/>
  <c r="BD30" i="12"/>
  <c r="BD7" i="12"/>
  <c r="BD6" i="13"/>
  <c r="BD8" i="12"/>
  <c r="BD7" i="13"/>
  <c r="BD9" i="12"/>
  <c r="BD8" i="13"/>
  <c r="BD19" i="12"/>
  <c r="BD18" i="13"/>
  <c r="BD30" i="13"/>
  <c r="BD31" i="12"/>
  <c r="A111" i="13"/>
  <c r="A111" i="12"/>
  <c r="A110" i="11"/>
  <c r="A110" i="18"/>
  <c r="A110" i="9"/>
  <c r="A125" i="8"/>
  <c r="AE110" i="8" s="1"/>
  <c r="A125" i="19"/>
  <c r="AE110" i="19" s="1"/>
  <c r="A122" i="6"/>
  <c r="A125" i="7"/>
  <c r="AD110" i="7" s="1"/>
  <c r="D112" i="2" l="1"/>
  <c r="A111" i="21"/>
  <c r="BE23" i="12"/>
  <c r="BE22" i="13"/>
  <c r="BE19" i="12"/>
  <c r="BE18" i="13"/>
  <c r="BE20" i="12"/>
  <c r="BE19" i="13"/>
  <c r="BE9" i="12"/>
  <c r="BE8" i="13"/>
  <c r="BE26" i="13"/>
  <c r="BE27" i="12"/>
  <c r="BE18" i="12"/>
  <c r="BE17" i="13"/>
  <c r="BE28" i="13"/>
  <c r="BE29" i="12"/>
  <c r="BE21" i="13"/>
  <c r="BE22" i="12"/>
  <c r="BE5" i="13"/>
  <c r="BE6" i="12"/>
  <c r="BE9" i="13"/>
  <c r="BE10" i="12"/>
  <c r="BE8" i="12"/>
  <c r="BE7" i="13"/>
  <c r="BE7" i="12"/>
  <c r="BE6" i="13"/>
  <c r="BE21" i="12"/>
  <c r="BE20" i="13"/>
  <c r="BC157" i="12"/>
  <c r="BE4" i="13"/>
  <c r="BE5" i="12"/>
  <c r="BE31" i="13"/>
  <c r="BE32" i="12"/>
  <c r="BE15" i="13"/>
  <c r="BE16" i="12"/>
  <c r="BE13" i="13"/>
  <c r="BE14" i="12"/>
  <c r="BE13" i="12"/>
  <c r="BE12" i="13"/>
  <c r="BE11" i="12"/>
  <c r="BE10" i="13"/>
  <c r="BE30" i="13"/>
  <c r="BE31" i="12"/>
  <c r="BE25" i="13"/>
  <c r="BE26" i="12"/>
  <c r="BE29" i="13"/>
  <c r="BE30" i="12"/>
  <c r="BC158" i="12"/>
  <c r="BE23" i="13"/>
  <c r="BE24" i="12"/>
  <c r="BE28" i="12"/>
  <c r="BE27" i="13"/>
  <c r="BE17" i="12"/>
  <c r="BE16" i="13"/>
  <c r="BE25" i="12"/>
  <c r="BE24" i="13"/>
  <c r="BE11" i="13"/>
  <c r="BE12" i="12"/>
  <c r="BE14" i="13"/>
  <c r="BE15" i="12"/>
  <c r="BE3" i="13"/>
  <c r="BE3" i="12"/>
  <c r="BE4" i="12"/>
  <c r="A112" i="13"/>
  <c r="A112" i="12"/>
  <c r="A111" i="18"/>
  <c r="A111" i="9"/>
  <c r="A111" i="11"/>
  <c r="A126" i="19"/>
  <c r="AE111" i="19" s="1"/>
  <c r="A126" i="8"/>
  <c r="AE111" i="8" s="1"/>
  <c r="A126" i="7"/>
  <c r="AD111" i="7" s="1"/>
  <c r="A123" i="6"/>
  <c r="D113" i="2" l="1"/>
  <c r="A112" i="21"/>
  <c r="BF27" i="12"/>
  <c r="BF26" i="13"/>
  <c r="BF7" i="13"/>
  <c r="BF8" i="12"/>
  <c r="BF3" i="12"/>
  <c r="BF3" i="13"/>
  <c r="BF4" i="12"/>
  <c r="BF13" i="12"/>
  <c r="BF12" i="13"/>
  <c r="BF25" i="12"/>
  <c r="BF24" i="13"/>
  <c r="BF13" i="13"/>
  <c r="BF14" i="12"/>
  <c r="BF11" i="12"/>
  <c r="BF10" i="13"/>
  <c r="BF23" i="12"/>
  <c r="BF22" i="13"/>
  <c r="BF32" i="13"/>
  <c r="BF33" i="12"/>
  <c r="BF19" i="12"/>
  <c r="BF18" i="13"/>
  <c r="BF10" i="12"/>
  <c r="BF9" i="13"/>
  <c r="BF16" i="12"/>
  <c r="BF15" i="13"/>
  <c r="BF11" i="13"/>
  <c r="BF12" i="12"/>
  <c r="BF7" i="12"/>
  <c r="BF6" i="13"/>
  <c r="BD158" i="12"/>
  <c r="BF29" i="13"/>
  <c r="BF30" i="12"/>
  <c r="BF27" i="13"/>
  <c r="BF28" i="12"/>
  <c r="BF18" i="12"/>
  <c r="BF17" i="13"/>
  <c r="BF14" i="13"/>
  <c r="BF15" i="12"/>
  <c r="BF20" i="12"/>
  <c r="BF19" i="13"/>
  <c r="BD157" i="12"/>
  <c r="BF5" i="12"/>
  <c r="BF4" i="13"/>
  <c r="BF26" i="12"/>
  <c r="BF25" i="13"/>
  <c r="BF29" i="12"/>
  <c r="BF28" i="13"/>
  <c r="BF31" i="12"/>
  <c r="BF30" i="13"/>
  <c r="BF31" i="13"/>
  <c r="BF32" i="12"/>
  <c r="BF17" i="12"/>
  <c r="BF16" i="13"/>
  <c r="BF6" i="12"/>
  <c r="BF5" i="13"/>
  <c r="BF21" i="13"/>
  <c r="BF22" i="12"/>
  <c r="BF8" i="13"/>
  <c r="BF9" i="12"/>
  <c r="BF21" i="12"/>
  <c r="BF20" i="13"/>
  <c r="BF23" i="13"/>
  <c r="BF24" i="12"/>
  <c r="A127" i="19"/>
  <c r="AE112" i="19" s="1"/>
  <c r="A127" i="8"/>
  <c r="AE112" i="8" s="1"/>
  <c r="A124" i="6"/>
  <c r="A127" i="7"/>
  <c r="AD112" i="7" s="1"/>
  <c r="A113" i="13"/>
  <c r="A113" i="12"/>
  <c r="A112" i="11"/>
  <c r="A112" i="9"/>
  <c r="A112" i="18"/>
  <c r="D114" i="2" l="1"/>
  <c r="A113" i="21"/>
  <c r="BG18" i="13"/>
  <c r="BG19" i="12"/>
  <c r="BG22" i="12"/>
  <c r="BG21" i="13"/>
  <c r="BG18" i="12"/>
  <c r="BG17" i="13"/>
  <c r="BG32" i="12"/>
  <c r="BG31" i="13"/>
  <c r="BG26" i="13"/>
  <c r="BG27" i="12"/>
  <c r="BG30" i="13"/>
  <c r="BG31" i="12"/>
  <c r="BG7" i="13"/>
  <c r="BG8" i="12"/>
  <c r="BG16" i="13"/>
  <c r="BG17" i="12"/>
  <c r="BG19" i="13"/>
  <c r="BG20" i="12"/>
  <c r="BG24" i="12"/>
  <c r="BG23" i="13"/>
  <c r="BG13" i="13"/>
  <c r="BG14" i="12"/>
  <c r="BG8" i="13"/>
  <c r="BG9" i="12"/>
  <c r="BG10" i="12"/>
  <c r="BG9" i="13"/>
  <c r="BG32" i="13"/>
  <c r="BG33" i="12"/>
  <c r="BG21" i="12"/>
  <c r="BG20" i="13"/>
  <c r="BE157" i="12"/>
  <c r="BG4" i="13"/>
  <c r="BG5" i="12"/>
  <c r="BG7" i="12"/>
  <c r="BG6" i="13"/>
  <c r="BG29" i="13"/>
  <c r="BE158" i="12"/>
  <c r="BG30" i="12"/>
  <c r="BG5" i="13"/>
  <c r="BG6" i="12"/>
  <c r="BG15" i="13"/>
  <c r="BG16" i="12"/>
  <c r="BG29" i="12"/>
  <c r="BG28" i="13"/>
  <c r="BG10" i="13"/>
  <c r="BG11" i="12"/>
  <c r="BG11" i="13"/>
  <c r="BG12" i="12"/>
  <c r="BG26" i="12"/>
  <c r="BG25" i="13"/>
  <c r="BG24" i="13"/>
  <c r="BG25" i="12"/>
  <c r="BG12" i="13"/>
  <c r="BG13" i="12"/>
  <c r="BG34" i="12"/>
  <c r="BG33" i="13"/>
  <c r="BG23" i="12"/>
  <c r="BG22" i="13"/>
  <c r="BG14" i="13"/>
  <c r="BG15" i="12"/>
  <c r="BG3" i="13"/>
  <c r="BG3" i="12"/>
  <c r="BG4" i="12"/>
  <c r="BG27" i="13"/>
  <c r="BG28" i="12"/>
  <c r="A114" i="13"/>
  <c r="A113" i="11"/>
  <c r="A113" i="18"/>
  <c r="A113" i="9"/>
  <c r="A114" i="12"/>
  <c r="A128" i="19"/>
  <c r="AE113" i="19" s="1"/>
  <c r="A128" i="7"/>
  <c r="AD113" i="7" s="1"/>
  <c r="A125" i="6"/>
  <c r="A128" i="8"/>
  <c r="AE113" i="8" s="1"/>
  <c r="D115" i="2" l="1"/>
  <c r="A114" i="21"/>
  <c r="BH3" i="13"/>
  <c r="BH3" i="12"/>
  <c r="BH4" i="12"/>
  <c r="BH14" i="12"/>
  <c r="BH13" i="13"/>
  <c r="BH30" i="13"/>
  <c r="BH31" i="12"/>
  <c r="BH21" i="12"/>
  <c r="BH20" i="13"/>
  <c r="BH20" i="12"/>
  <c r="BH19" i="13"/>
  <c r="BH15" i="13"/>
  <c r="BH16" i="12"/>
  <c r="BH25" i="13"/>
  <c r="BH26" i="12"/>
  <c r="BH13" i="12"/>
  <c r="BH12" i="13"/>
  <c r="BH6" i="13"/>
  <c r="BH7" i="12"/>
  <c r="BH34" i="12"/>
  <c r="BH33" i="13"/>
  <c r="BH9" i="13"/>
  <c r="BH10" i="12"/>
  <c r="BH17" i="13"/>
  <c r="BH18" i="12"/>
  <c r="BH31" i="13"/>
  <c r="BH32" i="12"/>
  <c r="BH12" i="12"/>
  <c r="BH11" i="13"/>
  <c r="BH8" i="12"/>
  <c r="BH7" i="13"/>
  <c r="BH4" i="13"/>
  <c r="BH5" i="12"/>
  <c r="BF157" i="12"/>
  <c r="BH35" i="12"/>
  <c r="BH34" i="13"/>
  <c r="BF158" i="12"/>
  <c r="BH30" i="12"/>
  <c r="BH29" i="13"/>
  <c r="BH25" i="12"/>
  <c r="BH24" i="13"/>
  <c r="BH32" i="13"/>
  <c r="BH33" i="12"/>
  <c r="BH22" i="13"/>
  <c r="BH23" i="12"/>
  <c r="BH17" i="12"/>
  <c r="BH16" i="13"/>
  <c r="BH15" i="12"/>
  <c r="BH14" i="13"/>
  <c r="BH8" i="13"/>
  <c r="BH9" i="12"/>
  <c r="BH27" i="13"/>
  <c r="BH28" i="12"/>
  <c r="BH29" i="12"/>
  <c r="BH28" i="13"/>
  <c r="BH24" i="12"/>
  <c r="BH23" i="13"/>
  <c r="BH26" i="13"/>
  <c r="BH27" i="12"/>
  <c r="BH6" i="12"/>
  <c r="BH5" i="13"/>
  <c r="BH21" i="13"/>
  <c r="BH22" i="12"/>
  <c r="BH11" i="12"/>
  <c r="BH10" i="13"/>
  <c r="BH18" i="13"/>
  <c r="BH19" i="12"/>
  <c r="A115" i="13"/>
  <c r="A115" i="12"/>
  <c r="A114" i="11"/>
  <c r="A114" i="18"/>
  <c r="A114" i="9"/>
  <c r="A129" i="8"/>
  <c r="AE114" i="8" s="1"/>
  <c r="A129" i="19"/>
  <c r="AE114" i="19" s="1"/>
  <c r="A126" i="6"/>
  <c r="A129" i="7"/>
  <c r="AD114" i="7" s="1"/>
  <c r="D116" i="2" l="1"/>
  <c r="A115" i="21"/>
  <c r="BI8" i="13"/>
  <c r="BI9" i="12"/>
  <c r="BI12" i="12"/>
  <c r="BI11" i="13"/>
  <c r="BI7" i="12"/>
  <c r="BI6" i="13"/>
  <c r="BI24" i="13"/>
  <c r="BI25" i="12"/>
  <c r="BI15" i="13"/>
  <c r="BI16" i="12"/>
  <c r="BI26" i="12"/>
  <c r="BI25" i="13"/>
  <c r="BI13" i="12"/>
  <c r="BI12" i="13"/>
  <c r="BI34" i="13"/>
  <c r="BI35" i="12"/>
  <c r="BI13" i="13"/>
  <c r="BI14" i="12"/>
  <c r="BI22" i="12"/>
  <c r="BI21" i="13"/>
  <c r="BI14" i="13"/>
  <c r="BI15" i="12"/>
  <c r="BI30" i="13"/>
  <c r="BI31" i="12"/>
  <c r="BI3" i="13"/>
  <c r="BI3" i="12"/>
  <c r="BI4" i="12"/>
  <c r="BI20" i="12"/>
  <c r="BI19" i="13"/>
  <c r="BI23" i="12"/>
  <c r="BI22" i="13"/>
  <c r="BI27" i="13"/>
  <c r="BI28" i="12"/>
  <c r="BI9" i="13"/>
  <c r="BI10" i="12"/>
  <c r="BI34" i="12"/>
  <c r="BI33" i="13"/>
  <c r="BI36" i="12"/>
  <c r="BI35" i="13"/>
  <c r="BI33" i="12"/>
  <c r="BI32" i="13"/>
  <c r="BI10" i="13"/>
  <c r="BI11" i="12"/>
  <c r="BI7" i="13"/>
  <c r="BI8" i="12"/>
  <c r="BI26" i="13"/>
  <c r="BI27" i="12"/>
  <c r="BI31" i="13"/>
  <c r="BI32" i="12"/>
  <c r="BI5" i="12"/>
  <c r="BI4" i="13"/>
  <c r="BG157" i="12"/>
  <c r="BI29" i="13"/>
  <c r="BI30" i="12"/>
  <c r="BG158" i="12"/>
  <c r="BI18" i="12"/>
  <c r="BI17" i="13"/>
  <c r="BI20" i="13"/>
  <c r="BI21" i="12"/>
  <c r="BI28" i="13"/>
  <c r="BI29" i="12"/>
  <c r="BI23" i="13"/>
  <c r="BI24" i="12"/>
  <c r="BI6" i="12"/>
  <c r="BI5" i="13"/>
  <c r="BI18" i="13"/>
  <c r="BI19" i="12"/>
  <c r="BI16" i="13"/>
  <c r="BI17" i="12"/>
  <c r="A116" i="13"/>
  <c r="A116" i="12"/>
  <c r="A115" i="18"/>
  <c r="A115" i="11"/>
  <c r="A115" i="9"/>
  <c r="A130" i="19"/>
  <c r="AE115" i="19" s="1"/>
  <c r="A130" i="8"/>
  <c r="AE115" i="8" s="1"/>
  <c r="A130" i="7"/>
  <c r="AD115" i="7" s="1"/>
  <c r="A127" i="6"/>
  <c r="D117" i="2" l="1"/>
  <c r="A116" i="21"/>
  <c r="BJ6" i="12"/>
  <c r="BJ5" i="13"/>
  <c r="BJ15" i="13"/>
  <c r="BJ16" i="12"/>
  <c r="BJ16" i="13"/>
  <c r="BJ17" i="12"/>
  <c r="BJ6" i="13"/>
  <c r="BJ7" i="12"/>
  <c r="BJ19" i="12"/>
  <c r="BJ18" i="13"/>
  <c r="BJ34" i="12"/>
  <c r="BJ33" i="13"/>
  <c r="BJ34" i="13"/>
  <c r="BJ35" i="12"/>
  <c r="BJ21" i="12"/>
  <c r="BJ20" i="13"/>
  <c r="BJ32" i="12"/>
  <c r="BJ31" i="13"/>
  <c r="BJ35" i="13"/>
  <c r="BJ36" i="12"/>
  <c r="BJ25" i="13"/>
  <c r="BJ26" i="12"/>
  <c r="BJ30" i="13"/>
  <c r="BJ31" i="12"/>
  <c r="BJ23" i="13"/>
  <c r="BJ24" i="12"/>
  <c r="BJ9" i="13"/>
  <c r="BJ10" i="12"/>
  <c r="BJ19" i="13"/>
  <c r="BJ20" i="12"/>
  <c r="BJ25" i="12"/>
  <c r="BJ24" i="13"/>
  <c r="BJ21" i="13"/>
  <c r="BJ22" i="12"/>
  <c r="BJ28" i="12"/>
  <c r="BJ27" i="13"/>
  <c r="BJ12" i="12"/>
  <c r="BJ11" i="13"/>
  <c r="BJ11" i="12"/>
  <c r="BJ10" i="13"/>
  <c r="BJ4" i="13"/>
  <c r="BJ5" i="12"/>
  <c r="BH157" i="12"/>
  <c r="BJ22" i="13"/>
  <c r="BJ23" i="12"/>
  <c r="BJ26" i="13"/>
  <c r="BJ27" i="12"/>
  <c r="BJ13" i="12"/>
  <c r="BJ12" i="13"/>
  <c r="BJ37" i="12"/>
  <c r="BJ36" i="13"/>
  <c r="BJ4" i="12"/>
  <c r="BJ3" i="12"/>
  <c r="BJ3" i="13"/>
  <c r="BJ15" i="12"/>
  <c r="BJ14" i="13"/>
  <c r="BJ18" i="12"/>
  <c r="BJ17" i="13"/>
  <c r="BJ30" i="12"/>
  <c r="BJ29" i="13"/>
  <c r="BH158" i="12"/>
  <c r="BJ32" i="13"/>
  <c r="BJ33" i="12"/>
  <c r="BJ8" i="13"/>
  <c r="BJ9" i="12"/>
  <c r="BJ28" i="13"/>
  <c r="BJ29" i="12"/>
  <c r="BJ14" i="12"/>
  <c r="BJ13" i="13"/>
  <c r="BJ8" i="12"/>
  <c r="BJ7" i="13"/>
  <c r="A131" i="19"/>
  <c r="AE116" i="19" s="1"/>
  <c r="A131" i="8"/>
  <c r="AE116" i="8" s="1"/>
  <c r="A128" i="6"/>
  <c r="A131" i="7"/>
  <c r="AD116" i="7" s="1"/>
  <c r="A117" i="13"/>
  <c r="A117" i="12"/>
  <c r="A116" i="18"/>
  <c r="A116" i="9"/>
  <c r="A116" i="11"/>
  <c r="D118" i="2" l="1"/>
  <c r="A117" i="21"/>
  <c r="BK37" i="13"/>
  <c r="BK38" i="12"/>
  <c r="BK24" i="13"/>
  <c r="BK25" i="12"/>
  <c r="BK27" i="12"/>
  <c r="BK26" i="13"/>
  <c r="BK35" i="13"/>
  <c r="BK36" i="12"/>
  <c r="BK18" i="12"/>
  <c r="BK17" i="13"/>
  <c r="BK14" i="13"/>
  <c r="BK15" i="12"/>
  <c r="BI157" i="12"/>
  <c r="BK4" i="13"/>
  <c r="BK5" i="12"/>
  <c r="BK14" i="12"/>
  <c r="BK13" i="13"/>
  <c r="BK10" i="13"/>
  <c r="BK11" i="12"/>
  <c r="BK32" i="12"/>
  <c r="BK31" i="13"/>
  <c r="BK37" i="12"/>
  <c r="BK36" i="13"/>
  <c r="BK7" i="13"/>
  <c r="BK8" i="12"/>
  <c r="BK17" i="12"/>
  <c r="BK16" i="13"/>
  <c r="BK9" i="12"/>
  <c r="BK8" i="13"/>
  <c r="BK22" i="13"/>
  <c r="BK23" i="12"/>
  <c r="BK30" i="12"/>
  <c r="BK29" i="13"/>
  <c r="BI158" i="12"/>
  <c r="BK33" i="13"/>
  <c r="BK34" i="12"/>
  <c r="BK30" i="13"/>
  <c r="BK31" i="12"/>
  <c r="BK16" i="12"/>
  <c r="BK15" i="13"/>
  <c r="BK28" i="12"/>
  <c r="BK27" i="13"/>
  <c r="BK11" i="13"/>
  <c r="BK12" i="12"/>
  <c r="BK28" i="13"/>
  <c r="BK29" i="12"/>
  <c r="BK25" i="13"/>
  <c r="BK26" i="12"/>
  <c r="BK21" i="13"/>
  <c r="BK22" i="12"/>
  <c r="BK35" i="12"/>
  <c r="BK34" i="13"/>
  <c r="BK6" i="12"/>
  <c r="BK5" i="13"/>
  <c r="BK21" i="12"/>
  <c r="BK20" i="13"/>
  <c r="BK9" i="13"/>
  <c r="BK10" i="12"/>
  <c r="BK18" i="13"/>
  <c r="BK19" i="12"/>
  <c r="BK4" i="12"/>
  <c r="BK3" i="13"/>
  <c r="BK3" i="12"/>
  <c r="BK23" i="13"/>
  <c r="BK24" i="12"/>
  <c r="BK12" i="13"/>
  <c r="BK13" i="12"/>
  <c r="BK32" i="13"/>
  <c r="BK33" i="12"/>
  <c r="BK19" i="13"/>
  <c r="BK20" i="12"/>
  <c r="BK7" i="12"/>
  <c r="BK6" i="13"/>
  <c r="A118" i="13"/>
  <c r="A118" i="12"/>
  <c r="A117" i="11"/>
  <c r="A117" i="18"/>
  <c r="A117" i="9"/>
  <c r="A132" i="19"/>
  <c r="AE117" i="19" s="1"/>
  <c r="A132" i="7"/>
  <c r="AD117" i="7" s="1"/>
  <c r="A129" i="6"/>
  <c r="A132" i="8"/>
  <c r="AE117" i="8" s="1"/>
  <c r="D119" i="2" l="1"/>
  <c r="A118" i="21"/>
  <c r="BL26" i="13"/>
  <c r="BL27" i="12"/>
  <c r="BL12" i="13"/>
  <c r="BL13" i="12"/>
  <c r="BL34" i="13"/>
  <c r="BL35" i="12"/>
  <c r="BL10" i="12"/>
  <c r="BL9" i="13"/>
  <c r="BL32" i="13"/>
  <c r="BL33" i="12"/>
  <c r="BL14" i="13"/>
  <c r="BL15" i="12"/>
  <c r="BL16" i="12"/>
  <c r="BL15" i="13"/>
  <c r="BL36" i="13"/>
  <c r="BL37" i="12"/>
  <c r="BL25" i="13"/>
  <c r="BL26" i="12"/>
  <c r="BL21" i="12"/>
  <c r="BL20" i="13"/>
  <c r="BL13" i="13"/>
  <c r="BL14" i="12"/>
  <c r="BL3" i="12"/>
  <c r="BL4" i="12"/>
  <c r="BL3" i="13"/>
  <c r="BL21" i="13"/>
  <c r="BL22" i="12"/>
  <c r="BL35" i="13"/>
  <c r="BL36" i="12"/>
  <c r="BL16" i="13"/>
  <c r="BL17" i="12"/>
  <c r="BL23" i="13"/>
  <c r="BL24" i="12"/>
  <c r="BL12" i="12"/>
  <c r="BL11" i="13"/>
  <c r="BL6" i="12"/>
  <c r="BL5" i="13"/>
  <c r="BL31" i="12"/>
  <c r="BL30" i="13"/>
  <c r="BL10" i="13"/>
  <c r="BL11" i="12"/>
  <c r="BL22" i="13"/>
  <c r="BL23" i="12"/>
  <c r="BL30" i="12"/>
  <c r="BL29" i="13"/>
  <c r="BJ158" i="12"/>
  <c r="BL31" i="13"/>
  <c r="BL32" i="12"/>
  <c r="BL18" i="12"/>
  <c r="BL17" i="13"/>
  <c r="BL37" i="13"/>
  <c r="BL38" i="12"/>
  <c r="BL38" i="13"/>
  <c r="BL39" i="12"/>
  <c r="BL8" i="12"/>
  <c r="BL7" i="13"/>
  <c r="BL19" i="13"/>
  <c r="BL20" i="12"/>
  <c r="BL33" i="13"/>
  <c r="BL34" i="12"/>
  <c r="BL25" i="12"/>
  <c r="BL24" i="13"/>
  <c r="BL5" i="12"/>
  <c r="BJ157" i="12"/>
  <c r="BL4" i="13"/>
  <c r="BL6" i="13"/>
  <c r="BL7" i="12"/>
  <c r="BL29" i="12"/>
  <c r="BL28" i="13"/>
  <c r="BL8" i="13"/>
  <c r="BL9" i="12"/>
  <c r="BL18" i="13"/>
  <c r="BL19" i="12"/>
  <c r="BL27" i="13"/>
  <c r="BL28" i="12"/>
  <c r="A119" i="13"/>
  <c r="A119" i="12"/>
  <c r="A118" i="11"/>
  <c r="A118" i="18"/>
  <c r="A118" i="9"/>
  <c r="A133" i="8"/>
  <c r="AE118" i="8" s="1"/>
  <c r="A133" i="19"/>
  <c r="AE118" i="19" s="1"/>
  <c r="A130" i="6"/>
  <c r="A133" i="7"/>
  <c r="AD118" i="7" s="1"/>
  <c r="D120" i="2" l="1"/>
  <c r="A119" i="21"/>
  <c r="BM30" i="12"/>
  <c r="BK158" i="12"/>
  <c r="BM29" i="13"/>
  <c r="BM34" i="13"/>
  <c r="BM35" i="12"/>
  <c r="BM39" i="12"/>
  <c r="BM38" i="13"/>
  <c r="BM6" i="13"/>
  <c r="BM7" i="12"/>
  <c r="BM4" i="13"/>
  <c r="BK157" i="12"/>
  <c r="BM5" i="12"/>
  <c r="BM38" i="12"/>
  <c r="BM37" i="13"/>
  <c r="BM13" i="13"/>
  <c r="BM14" i="12"/>
  <c r="BM29" i="12"/>
  <c r="BM28" i="13"/>
  <c r="BM10" i="12"/>
  <c r="BM9" i="13"/>
  <c r="BM8" i="12"/>
  <c r="BM7" i="13"/>
  <c r="BM5" i="13"/>
  <c r="BM6" i="12"/>
  <c r="BM8" i="13"/>
  <c r="BM9" i="12"/>
  <c r="BM23" i="13"/>
  <c r="BM24" i="12"/>
  <c r="BM17" i="13"/>
  <c r="BM18" i="12"/>
  <c r="BM23" i="12"/>
  <c r="BM22" i="13"/>
  <c r="BM3" i="12"/>
  <c r="BM4" i="12"/>
  <c r="BM3" i="13"/>
  <c r="BM21" i="13"/>
  <c r="BM22" i="12"/>
  <c r="BM10" i="13"/>
  <c r="BM11" i="12"/>
  <c r="BM33" i="12"/>
  <c r="BM32" i="13"/>
  <c r="BM21" i="12"/>
  <c r="BM20" i="13"/>
  <c r="BM39" i="13"/>
  <c r="BM40" i="12"/>
  <c r="BM32" i="12"/>
  <c r="BM31" i="13"/>
  <c r="BM12" i="13"/>
  <c r="BM13" i="12"/>
  <c r="BM14" i="13"/>
  <c r="BM15" i="12"/>
  <c r="BM26" i="13"/>
  <c r="BM27" i="12"/>
  <c r="BM33" i="13"/>
  <c r="BM34" i="12"/>
  <c r="BM35" i="13"/>
  <c r="BM36" i="12"/>
  <c r="BM27" i="13"/>
  <c r="BM28" i="12"/>
  <c r="BM31" i="12"/>
  <c r="BM30" i="13"/>
  <c r="BM16" i="12"/>
  <c r="BM15" i="13"/>
  <c r="BM19" i="13"/>
  <c r="BM20" i="12"/>
  <c r="BM25" i="13"/>
  <c r="BM26" i="12"/>
  <c r="BM18" i="13"/>
  <c r="BM19" i="12"/>
  <c r="BM11" i="13"/>
  <c r="BM12" i="12"/>
  <c r="BM25" i="12"/>
  <c r="BM24" i="13"/>
  <c r="BM36" i="13"/>
  <c r="BM37" i="12"/>
  <c r="BM16" i="13"/>
  <c r="BM17" i="12"/>
  <c r="A120" i="13"/>
  <c r="A120" i="12"/>
  <c r="A119" i="9"/>
  <c r="A119" i="11"/>
  <c r="A119" i="18"/>
  <c r="A134" i="19"/>
  <c r="AE119" i="19" s="1"/>
  <c r="A134" i="8"/>
  <c r="AE119" i="8" s="1"/>
  <c r="A134" i="7"/>
  <c r="AD119" i="7" s="1"/>
  <c r="A131" i="6"/>
  <c r="D121" i="2" l="1"/>
  <c r="A120" i="21"/>
  <c r="BN34" i="12"/>
  <c r="BN33" i="13"/>
  <c r="BN25" i="12"/>
  <c r="BN24" i="13"/>
  <c r="BN6" i="13"/>
  <c r="BN7" i="12"/>
  <c r="BN14" i="13"/>
  <c r="BN15" i="12"/>
  <c r="BN37" i="13"/>
  <c r="BN38" i="12"/>
  <c r="BN12" i="13"/>
  <c r="BN13" i="12"/>
  <c r="BN27" i="12"/>
  <c r="BN26" i="13"/>
  <c r="BN28" i="13"/>
  <c r="BN29" i="12"/>
  <c r="BN34" i="13"/>
  <c r="BN35" i="12"/>
  <c r="BN15" i="13"/>
  <c r="BN16" i="12"/>
  <c r="BN11" i="13"/>
  <c r="BN12" i="12"/>
  <c r="BN23" i="13"/>
  <c r="BN24" i="12"/>
  <c r="BN11" i="12"/>
  <c r="BN10" i="13"/>
  <c r="BN6" i="12"/>
  <c r="BN5" i="13"/>
  <c r="BN16" i="13"/>
  <c r="BN17" i="12"/>
  <c r="BN32" i="13"/>
  <c r="BN33" i="12"/>
  <c r="BN22" i="12"/>
  <c r="BN21" i="13"/>
  <c r="BN4" i="13"/>
  <c r="BL157" i="12"/>
  <c r="BN5" i="12"/>
  <c r="BN18" i="13"/>
  <c r="BN19" i="12"/>
  <c r="BN10" i="12"/>
  <c r="BN9" i="13"/>
  <c r="BN40" i="12"/>
  <c r="BN39" i="13"/>
  <c r="BN25" i="13"/>
  <c r="BN26" i="12"/>
  <c r="BN31" i="13"/>
  <c r="BN32" i="12"/>
  <c r="BN17" i="13"/>
  <c r="BN18" i="12"/>
  <c r="BN19" i="13"/>
  <c r="BN20" i="12"/>
  <c r="BN20" i="13"/>
  <c r="BN21" i="12"/>
  <c r="BN37" i="12"/>
  <c r="BN36" i="13"/>
  <c r="BN27" i="13"/>
  <c r="BN28" i="12"/>
  <c r="BN14" i="12"/>
  <c r="BN13" i="13"/>
  <c r="BN41" i="12"/>
  <c r="BN40" i="13"/>
  <c r="BN23" i="12"/>
  <c r="BN22" i="13"/>
  <c r="BN3" i="13"/>
  <c r="BN4" i="12"/>
  <c r="BN3" i="12"/>
  <c r="BN9" i="12"/>
  <c r="BN8" i="13"/>
  <c r="BN30" i="12"/>
  <c r="BN29" i="13"/>
  <c r="BL158" i="12"/>
  <c r="BN39" i="12"/>
  <c r="BN38" i="13"/>
  <c r="BN7" i="13"/>
  <c r="BN8" i="12"/>
  <c r="BN35" i="13"/>
  <c r="BN36" i="12"/>
  <c r="BN30" i="13"/>
  <c r="BN31" i="12"/>
  <c r="A135" i="19"/>
  <c r="AE120" i="19" s="1"/>
  <c r="A135" i="8"/>
  <c r="AE120" i="8" s="1"/>
  <c r="A132" i="6"/>
  <c r="A135" i="7"/>
  <c r="AD120" i="7" s="1"/>
  <c r="A121" i="13"/>
  <c r="A121" i="12"/>
  <c r="A120" i="11"/>
  <c r="A120" i="9"/>
  <c r="A120" i="18"/>
  <c r="D122" i="2" l="1"/>
  <c r="A121" i="21"/>
  <c r="BO8" i="13"/>
  <c r="BO9" i="12"/>
  <c r="BO33" i="12"/>
  <c r="BO32" i="13"/>
  <c r="BO19" i="13"/>
  <c r="BO20" i="12"/>
  <c r="BO40" i="12"/>
  <c r="BO39" i="13"/>
  <c r="BO41" i="13"/>
  <c r="BO42" i="12"/>
  <c r="BO10" i="13"/>
  <c r="BO11" i="12"/>
  <c r="BO33" i="13"/>
  <c r="BO34" i="12"/>
  <c r="BO24" i="13"/>
  <c r="BO25" i="12"/>
  <c r="BO17" i="12"/>
  <c r="BO16" i="13"/>
  <c r="BO29" i="13"/>
  <c r="BM158" i="12"/>
  <c r="BO30" i="12"/>
  <c r="BO14" i="12"/>
  <c r="BO13" i="13"/>
  <c r="BO16" i="12"/>
  <c r="BO15" i="13"/>
  <c r="BO21" i="12"/>
  <c r="BO20" i="13"/>
  <c r="BO6" i="13"/>
  <c r="BO7" i="12"/>
  <c r="BO3" i="13"/>
  <c r="BO3" i="12"/>
  <c r="BO4" i="12"/>
  <c r="BO24" i="12"/>
  <c r="BO23" i="13"/>
  <c r="BO15" i="12"/>
  <c r="BO14" i="13"/>
  <c r="BO37" i="13"/>
  <c r="BO38" i="12"/>
  <c r="BO40" i="13"/>
  <c r="BO41" i="12"/>
  <c r="BO18" i="12"/>
  <c r="BO17" i="13"/>
  <c r="BO12" i="13"/>
  <c r="BO13" i="12"/>
  <c r="BO36" i="12"/>
  <c r="BO35" i="13"/>
  <c r="BO39" i="12"/>
  <c r="BO38" i="13"/>
  <c r="BO7" i="13"/>
  <c r="BO8" i="12"/>
  <c r="BO31" i="13"/>
  <c r="BO32" i="12"/>
  <c r="BO10" i="12"/>
  <c r="BO9" i="13"/>
  <c r="BO25" i="13"/>
  <c r="BO26" i="12"/>
  <c r="BO37" i="12"/>
  <c r="BO36" i="13"/>
  <c r="BO31" i="12"/>
  <c r="BO30" i="13"/>
  <c r="BM157" i="12"/>
  <c r="BO5" i="12"/>
  <c r="BO4" i="13"/>
  <c r="BO28" i="13"/>
  <c r="BO29" i="12"/>
  <c r="BO21" i="13"/>
  <c r="BO22" i="12"/>
  <c r="BO18" i="13"/>
  <c r="BO19" i="12"/>
  <c r="BO27" i="12"/>
  <c r="BO26" i="13"/>
  <c r="BO6" i="12"/>
  <c r="BO5" i="13"/>
  <c r="BO22" i="13"/>
  <c r="BO23" i="12"/>
  <c r="BO11" i="13"/>
  <c r="BO12" i="12"/>
  <c r="BO27" i="13"/>
  <c r="BO28" i="12"/>
  <c r="BO34" i="13"/>
  <c r="BO35" i="12"/>
  <c r="A122" i="13"/>
  <c r="A122" i="12"/>
  <c r="A121" i="11"/>
  <c r="A121" i="18"/>
  <c r="A121" i="9"/>
  <c r="A136" i="19"/>
  <c r="AE121" i="19" s="1"/>
  <c r="A136" i="7"/>
  <c r="AD121" i="7" s="1"/>
  <c r="A133" i="6"/>
  <c r="A136" i="8"/>
  <c r="AE121" i="8" s="1"/>
  <c r="D123" i="2" l="1"/>
  <c r="A122" i="21"/>
  <c r="BP6" i="13"/>
  <c r="BP7" i="12"/>
  <c r="BP42" i="12"/>
  <c r="BP41" i="13"/>
  <c r="BP16" i="13"/>
  <c r="BP17" i="12"/>
  <c r="BP26" i="12"/>
  <c r="BP25" i="13"/>
  <c r="BP28" i="13"/>
  <c r="BP29" i="12"/>
  <c r="BP24" i="12"/>
  <c r="BP23" i="13"/>
  <c r="BP22" i="13"/>
  <c r="BP23" i="12"/>
  <c r="BP32" i="12"/>
  <c r="BP31" i="13"/>
  <c r="BP40" i="12"/>
  <c r="BP39" i="13"/>
  <c r="BP15" i="13"/>
  <c r="BP16" i="12"/>
  <c r="BP3" i="13"/>
  <c r="BP4" i="12"/>
  <c r="BP3" i="12"/>
  <c r="BP41" i="12"/>
  <c r="BP40" i="13"/>
  <c r="BP33" i="13"/>
  <c r="BP34" i="12"/>
  <c r="BP26" i="13"/>
  <c r="BP27" i="12"/>
  <c r="BP13" i="13"/>
  <c r="BP14" i="12"/>
  <c r="BP4" i="13"/>
  <c r="BN157" i="12"/>
  <c r="BP5" i="12"/>
  <c r="BP11" i="13"/>
  <c r="BP12" i="12"/>
  <c r="BP28" i="12"/>
  <c r="BP27" i="13"/>
  <c r="BP5" i="13"/>
  <c r="BP6" i="12"/>
  <c r="BP9" i="12"/>
  <c r="BP8" i="13"/>
  <c r="BP38" i="13"/>
  <c r="BP39" i="12"/>
  <c r="BP22" i="12"/>
  <c r="BP21" i="13"/>
  <c r="BP14" i="13"/>
  <c r="BP15" i="12"/>
  <c r="BP34" i="13"/>
  <c r="BP35" i="12"/>
  <c r="BP43" i="12"/>
  <c r="BP42" i="13"/>
  <c r="BP21" i="12"/>
  <c r="BP20" i="13"/>
  <c r="BP10" i="12"/>
  <c r="BP9" i="13"/>
  <c r="BP32" i="13"/>
  <c r="BP33" i="12"/>
  <c r="BP36" i="12"/>
  <c r="BP35" i="13"/>
  <c r="BP12" i="13"/>
  <c r="BP13" i="12"/>
  <c r="BP19" i="13"/>
  <c r="BP20" i="12"/>
  <c r="BP29" i="13"/>
  <c r="BN158" i="12"/>
  <c r="BP30" i="12"/>
  <c r="BP38" i="12"/>
  <c r="BP37" i="13"/>
  <c r="BP10" i="13"/>
  <c r="BP11" i="12"/>
  <c r="BP36" i="13"/>
  <c r="BP37" i="12"/>
  <c r="BP18" i="13"/>
  <c r="BP19" i="12"/>
  <c r="BP25" i="12"/>
  <c r="BP24" i="13"/>
  <c r="BP7" i="13"/>
  <c r="BP8" i="12"/>
  <c r="BP30" i="13"/>
  <c r="BP31" i="12"/>
  <c r="BP18" i="12"/>
  <c r="BP17" i="13"/>
  <c r="A123" i="13"/>
  <c r="A123" i="12"/>
  <c r="A122" i="11"/>
  <c r="A122" i="18"/>
  <c r="A122" i="9"/>
  <c r="A137" i="8"/>
  <c r="AE122" i="8" s="1"/>
  <c r="A137" i="19"/>
  <c r="AE122" i="19" s="1"/>
  <c r="A134" i="6"/>
  <c r="A137" i="7"/>
  <c r="AD122" i="7" s="1"/>
  <c r="D124" i="2" l="1"/>
  <c r="A123" i="21"/>
  <c r="BQ11" i="12"/>
  <c r="BQ10" i="13"/>
  <c r="BQ34" i="13"/>
  <c r="BQ35" i="12"/>
  <c r="BQ25" i="12"/>
  <c r="BQ24" i="13"/>
  <c r="BQ25" i="13"/>
  <c r="BQ26" i="12"/>
  <c r="BQ38" i="13"/>
  <c r="BQ39" i="12"/>
  <c r="BQ20" i="13"/>
  <c r="BQ21" i="12"/>
  <c r="BQ16" i="12"/>
  <c r="BQ15" i="13"/>
  <c r="BQ39" i="13"/>
  <c r="BQ40" i="12"/>
  <c r="BQ6" i="13"/>
  <c r="BQ7" i="12"/>
  <c r="BQ13" i="12"/>
  <c r="BQ12" i="13"/>
  <c r="BQ41" i="13"/>
  <c r="BQ42" i="12"/>
  <c r="BQ17" i="12"/>
  <c r="BQ16" i="13"/>
  <c r="BQ11" i="13"/>
  <c r="BQ12" i="12"/>
  <c r="BQ44" i="12"/>
  <c r="BQ43" i="13"/>
  <c r="BQ14" i="13"/>
  <c r="BQ15" i="12"/>
  <c r="BQ33" i="12"/>
  <c r="BQ32" i="13"/>
  <c r="BQ26" i="13"/>
  <c r="BQ27" i="12"/>
  <c r="BQ19" i="12"/>
  <c r="BQ18" i="13"/>
  <c r="BQ14" i="12"/>
  <c r="BQ13" i="13"/>
  <c r="BQ33" i="13"/>
  <c r="BQ34" i="12"/>
  <c r="BQ36" i="12"/>
  <c r="BQ35" i="13"/>
  <c r="BQ6" i="12"/>
  <c r="BQ5" i="13"/>
  <c r="BQ4" i="13"/>
  <c r="BQ5" i="12"/>
  <c r="BO157" i="12"/>
  <c r="BQ24" i="12"/>
  <c r="BQ23" i="13"/>
  <c r="BQ30" i="12"/>
  <c r="BQ29" i="13"/>
  <c r="BO158" i="12"/>
  <c r="BQ17" i="13"/>
  <c r="BQ18" i="12"/>
  <c r="BQ7" i="13"/>
  <c r="BQ8" i="12"/>
  <c r="BQ9" i="12"/>
  <c r="BQ8" i="13"/>
  <c r="BQ19" i="13"/>
  <c r="BQ20" i="12"/>
  <c r="BQ30" i="13"/>
  <c r="BQ31" i="12"/>
  <c r="BQ37" i="12"/>
  <c r="BQ36" i="13"/>
  <c r="BQ3" i="13"/>
  <c r="BQ3" i="12"/>
  <c r="BQ4" i="12"/>
  <c r="BQ43" i="12"/>
  <c r="BQ42" i="13"/>
  <c r="BQ31" i="13"/>
  <c r="BQ32" i="12"/>
  <c r="BQ37" i="13"/>
  <c r="BQ38" i="12"/>
  <c r="BQ21" i="13"/>
  <c r="BQ22" i="12"/>
  <c r="BQ23" i="12"/>
  <c r="BQ22" i="13"/>
  <c r="BQ10" i="12"/>
  <c r="BQ9" i="13"/>
  <c r="BQ29" i="12"/>
  <c r="BQ28" i="13"/>
  <c r="BQ27" i="13"/>
  <c r="BQ28" i="12"/>
  <c r="BQ41" i="12"/>
  <c r="BQ40" i="13"/>
  <c r="A124" i="13"/>
  <c r="A124" i="12"/>
  <c r="A123" i="18"/>
  <c r="A123" i="11"/>
  <c r="A123" i="9"/>
  <c r="A138" i="19"/>
  <c r="AE123" i="19" s="1"/>
  <c r="A138" i="8"/>
  <c r="AE123" i="8" s="1"/>
  <c r="A138" i="7"/>
  <c r="AD123" i="7" s="1"/>
  <c r="A135" i="6"/>
  <c r="D125" i="2" l="1"/>
  <c r="A124" i="21"/>
  <c r="BR41" i="13"/>
  <c r="BR42" i="12"/>
  <c r="BR23" i="13"/>
  <c r="BR24" i="12"/>
  <c r="BR8" i="13"/>
  <c r="BR9" i="12"/>
  <c r="BR35" i="12"/>
  <c r="BR34" i="13"/>
  <c r="BR40" i="13"/>
  <c r="BR41" i="12"/>
  <c r="BR22" i="12"/>
  <c r="BR21" i="13"/>
  <c r="BR26" i="13"/>
  <c r="BR27" i="12"/>
  <c r="BR35" i="13"/>
  <c r="BR36" i="12"/>
  <c r="BR28" i="13"/>
  <c r="BR29" i="12"/>
  <c r="BR23" i="12"/>
  <c r="BR22" i="13"/>
  <c r="BR33" i="12"/>
  <c r="BR32" i="13"/>
  <c r="BP157" i="12"/>
  <c r="BR5" i="12"/>
  <c r="BR4" i="13"/>
  <c r="BR38" i="12"/>
  <c r="BR37" i="13"/>
  <c r="BR6" i="13"/>
  <c r="BR7" i="12"/>
  <c r="BR19" i="13"/>
  <c r="BR20" i="12"/>
  <c r="BR34" i="12"/>
  <c r="BR33" i="13"/>
  <c r="BR45" i="12"/>
  <c r="BR44" i="13"/>
  <c r="BR18" i="12"/>
  <c r="BR17" i="13"/>
  <c r="BR13" i="13"/>
  <c r="BR14" i="12"/>
  <c r="BR29" i="13"/>
  <c r="BR30" i="12"/>
  <c r="BP158" i="12"/>
  <c r="BR44" i="12"/>
  <c r="BR43" i="13"/>
  <c r="BR11" i="12"/>
  <c r="BR10" i="13"/>
  <c r="BR3" i="12"/>
  <c r="BR4" i="12"/>
  <c r="BR3" i="13"/>
  <c r="BR31" i="13"/>
  <c r="BR32" i="12"/>
  <c r="BR18" i="13"/>
  <c r="BR19" i="12"/>
  <c r="BR31" i="12"/>
  <c r="BR30" i="13"/>
  <c r="BR6" i="12"/>
  <c r="BR5" i="13"/>
  <c r="BR27" i="13"/>
  <c r="BR28" i="12"/>
  <c r="BR16" i="12"/>
  <c r="BR15" i="13"/>
  <c r="BR12" i="13"/>
  <c r="BR13" i="12"/>
  <c r="BR42" i="13"/>
  <c r="BR43" i="12"/>
  <c r="BR7" i="13"/>
  <c r="BR8" i="12"/>
  <c r="BR39" i="13"/>
  <c r="BR40" i="12"/>
  <c r="BR21" i="12"/>
  <c r="BR20" i="13"/>
  <c r="BR25" i="12"/>
  <c r="BR24" i="13"/>
  <c r="BR39" i="12"/>
  <c r="BR38" i="13"/>
  <c r="BR9" i="13"/>
  <c r="BR10" i="12"/>
  <c r="BR36" i="13"/>
  <c r="BR37" i="12"/>
  <c r="BR14" i="13"/>
  <c r="BR15" i="12"/>
  <c r="BR17" i="12"/>
  <c r="BR16" i="13"/>
  <c r="BR26" i="12"/>
  <c r="BR25" i="13"/>
  <c r="BR12" i="12"/>
  <c r="BR11" i="13"/>
  <c r="A125" i="13"/>
  <c r="A125" i="12"/>
  <c r="A124" i="18"/>
  <c r="A124" i="9"/>
  <c r="A124" i="11"/>
  <c r="A139" i="19"/>
  <c r="AE124" i="19" s="1"/>
  <c r="A139" i="8"/>
  <c r="AE124" i="8" s="1"/>
  <c r="A136" i="6"/>
  <c r="A139" i="7"/>
  <c r="AD124" i="7" s="1"/>
  <c r="D126" i="2" l="1"/>
  <c r="A125" i="21"/>
  <c r="BS37" i="13"/>
  <c r="BS38" i="12"/>
  <c r="BS9" i="12"/>
  <c r="BS8" i="13"/>
  <c r="BS33" i="12"/>
  <c r="BS32" i="13"/>
  <c r="BS22" i="13"/>
  <c r="BS23" i="12"/>
  <c r="BS27" i="12"/>
  <c r="BS26" i="13"/>
  <c r="BS25" i="13"/>
  <c r="BS26" i="12"/>
  <c r="BS16" i="13"/>
  <c r="BS17" i="12"/>
  <c r="BS6" i="13"/>
  <c r="BS7" i="12"/>
  <c r="BS4" i="13"/>
  <c r="BQ157" i="12"/>
  <c r="BS5" i="12"/>
  <c r="BS19" i="12"/>
  <c r="BS18" i="13"/>
  <c r="BS34" i="13"/>
  <c r="BS35" i="12"/>
  <c r="BS5" i="13"/>
  <c r="BS6" i="12"/>
  <c r="BS37" i="12"/>
  <c r="BS36" i="13"/>
  <c r="BS25" i="12"/>
  <c r="BS24" i="13"/>
  <c r="BS28" i="13"/>
  <c r="BS29" i="12"/>
  <c r="BS3" i="13"/>
  <c r="BS4" i="12"/>
  <c r="BS3" i="12"/>
  <c r="BS15" i="12"/>
  <c r="BS14" i="13"/>
  <c r="BS21" i="12"/>
  <c r="BS20" i="13"/>
  <c r="BS35" i="13"/>
  <c r="BS36" i="12"/>
  <c r="BS12" i="13"/>
  <c r="BS13" i="12"/>
  <c r="BS18" i="12"/>
  <c r="BS17" i="13"/>
  <c r="BS39" i="13"/>
  <c r="BS40" i="12"/>
  <c r="BS22" i="12"/>
  <c r="BS21" i="13"/>
  <c r="BS31" i="13"/>
  <c r="BS32" i="12"/>
  <c r="BS46" i="12"/>
  <c r="BS45" i="13"/>
  <c r="BS39" i="12"/>
  <c r="BS38" i="13"/>
  <c r="BS29" i="13"/>
  <c r="BQ158" i="12"/>
  <c r="BS30" i="12"/>
  <c r="BS28" i="12"/>
  <c r="BS27" i="13"/>
  <c r="BS42" i="12"/>
  <c r="BS41" i="13"/>
  <c r="BS9" i="13"/>
  <c r="BS10" i="12"/>
  <c r="BS42" i="13"/>
  <c r="BS43" i="12"/>
  <c r="BS14" i="12"/>
  <c r="BS13" i="13"/>
  <c r="BS44" i="13"/>
  <c r="BS45" i="12"/>
  <c r="BS23" i="13"/>
  <c r="BS24" i="12"/>
  <c r="BS16" i="12"/>
  <c r="BS15" i="13"/>
  <c r="BS10" i="13"/>
  <c r="BS11" i="12"/>
  <c r="BS41" i="12"/>
  <c r="BS40" i="13"/>
  <c r="BS43" i="13"/>
  <c r="BS44" i="12"/>
  <c r="BS19" i="13"/>
  <c r="BS20" i="12"/>
  <c r="BS12" i="12"/>
  <c r="BS11" i="13"/>
  <c r="BS30" i="13"/>
  <c r="BS31" i="12"/>
  <c r="BS7" i="13"/>
  <c r="BS8" i="12"/>
  <c r="BS33" i="13"/>
  <c r="BS34" i="12"/>
  <c r="A126" i="13"/>
  <c r="A126" i="12"/>
  <c r="A125" i="11"/>
  <c r="A125" i="18"/>
  <c r="A125" i="9"/>
  <c r="A140" i="19"/>
  <c r="AE125" i="19" s="1"/>
  <c r="A140" i="7"/>
  <c r="AD125" i="7" s="1"/>
  <c r="A137" i="6"/>
  <c r="A140" i="8"/>
  <c r="AE125" i="8" s="1"/>
  <c r="D127" i="2" l="1"/>
  <c r="A126" i="21"/>
  <c r="BT17" i="12"/>
  <c r="BT16" i="13"/>
  <c r="BT25" i="13"/>
  <c r="BT26" i="12"/>
  <c r="BT19" i="13"/>
  <c r="BT20" i="12"/>
  <c r="BT8" i="12"/>
  <c r="BT7" i="13"/>
  <c r="BT8" i="13"/>
  <c r="BT9" i="12"/>
  <c r="BT45" i="12"/>
  <c r="BT44" i="13"/>
  <c r="BT11" i="13"/>
  <c r="BT12" i="12"/>
  <c r="BT24" i="13"/>
  <c r="BT25" i="12"/>
  <c r="BT10" i="13"/>
  <c r="BT11" i="12"/>
  <c r="BT46" i="13"/>
  <c r="BT47" i="12"/>
  <c r="BT23" i="12"/>
  <c r="BT22" i="13"/>
  <c r="BT18" i="13"/>
  <c r="BT19" i="12"/>
  <c r="BT15" i="13"/>
  <c r="BT16" i="12"/>
  <c r="BR158" i="12"/>
  <c r="BT29" i="13"/>
  <c r="BT30" i="12"/>
  <c r="BT35" i="13"/>
  <c r="BT36" i="12"/>
  <c r="BT6" i="12"/>
  <c r="BT5" i="13"/>
  <c r="BT10" i="12"/>
  <c r="BT9" i="13"/>
  <c r="BT41" i="13"/>
  <c r="BT42" i="12"/>
  <c r="BT42" i="13"/>
  <c r="BT43" i="12"/>
  <c r="BT24" i="12"/>
  <c r="BT23" i="13"/>
  <c r="BT13" i="12"/>
  <c r="BT12" i="13"/>
  <c r="BT15" i="12"/>
  <c r="BT14" i="13"/>
  <c r="BT28" i="13"/>
  <c r="BT29" i="12"/>
  <c r="BT33" i="12"/>
  <c r="BT32" i="13"/>
  <c r="BT40" i="13"/>
  <c r="BT41" i="12"/>
  <c r="BT13" i="13"/>
  <c r="BT14" i="12"/>
  <c r="BT3" i="13"/>
  <c r="BT3" i="12"/>
  <c r="BT4" i="12"/>
  <c r="BT38" i="12"/>
  <c r="BT37" i="13"/>
  <c r="BT17" i="13"/>
  <c r="BT18" i="12"/>
  <c r="BT38" i="13"/>
  <c r="BT39" i="12"/>
  <c r="BT37" i="12"/>
  <c r="BT36" i="13"/>
  <c r="BT26" i="13"/>
  <c r="BT27" i="12"/>
  <c r="BT34" i="13"/>
  <c r="BT35" i="12"/>
  <c r="BT32" i="12"/>
  <c r="BT31" i="13"/>
  <c r="BT20" i="13"/>
  <c r="BT21" i="12"/>
  <c r="BT45" i="13"/>
  <c r="BT46" i="12"/>
  <c r="BT43" i="13"/>
  <c r="BT44" i="12"/>
  <c r="BT31" i="12"/>
  <c r="BT30" i="13"/>
  <c r="BT39" i="13"/>
  <c r="BT40" i="12"/>
  <c r="BT22" i="12"/>
  <c r="BT21" i="13"/>
  <c r="BT4" i="13"/>
  <c r="BR157" i="12"/>
  <c r="BT5" i="12"/>
  <c r="BT6" i="13"/>
  <c r="BT7" i="12"/>
  <c r="BT28" i="12"/>
  <c r="BT27" i="13"/>
  <c r="BT33" i="13"/>
  <c r="BT34" i="12"/>
  <c r="A127" i="13"/>
  <c r="A127" i="12"/>
  <c r="A126" i="11"/>
  <c r="A126" i="18"/>
  <c r="A126" i="9"/>
  <c r="A141" i="8"/>
  <c r="AE126" i="8" s="1"/>
  <c r="A141" i="19"/>
  <c r="AE126" i="19" s="1"/>
  <c r="A138" i="6"/>
  <c r="A141" i="7"/>
  <c r="AD126" i="7" s="1"/>
  <c r="D128" i="2" l="1"/>
  <c r="A127" i="21"/>
  <c r="BU37" i="13"/>
  <c r="BU38" i="12"/>
  <c r="BU43" i="13"/>
  <c r="BU44" i="12"/>
  <c r="BU46" i="12"/>
  <c r="BU45" i="13"/>
  <c r="BU29" i="12"/>
  <c r="BU28" i="13"/>
  <c r="BU40" i="13"/>
  <c r="BU41" i="12"/>
  <c r="BU45" i="12"/>
  <c r="BU44" i="13"/>
  <c r="BU21" i="13"/>
  <c r="BU22" i="12"/>
  <c r="BU36" i="12"/>
  <c r="BU35" i="13"/>
  <c r="BU19" i="12"/>
  <c r="BU18" i="13"/>
  <c r="BU4" i="13"/>
  <c r="BS157" i="12"/>
  <c r="BU5" i="12"/>
  <c r="BU34" i="12"/>
  <c r="BU33" i="13"/>
  <c r="BU15" i="13"/>
  <c r="BU16" i="12"/>
  <c r="BU24" i="13"/>
  <c r="BU25" i="12"/>
  <c r="BU7" i="12"/>
  <c r="BU6" i="13"/>
  <c r="BU20" i="12"/>
  <c r="BU19" i="13"/>
  <c r="BU47" i="13"/>
  <c r="BU48" i="12"/>
  <c r="BU25" i="13"/>
  <c r="BU26" i="12"/>
  <c r="BU27" i="12"/>
  <c r="BU26" i="13"/>
  <c r="BU4" i="12"/>
  <c r="BU3" i="13"/>
  <c r="BU3" i="12"/>
  <c r="BU30" i="12"/>
  <c r="BU29" i="13"/>
  <c r="BS158" i="12"/>
  <c r="BU36" i="13"/>
  <c r="BU37" i="12"/>
  <c r="BU47" i="12"/>
  <c r="BU46" i="13"/>
  <c r="BU27" i="13"/>
  <c r="BU28" i="12"/>
  <c r="BU40" i="12"/>
  <c r="BU39" i="13"/>
  <c r="BU13" i="13"/>
  <c r="BU14" i="12"/>
  <c r="BU11" i="12"/>
  <c r="BU10" i="13"/>
  <c r="BU17" i="12"/>
  <c r="BU16" i="13"/>
  <c r="BU11" i="13"/>
  <c r="BU12" i="12"/>
  <c r="BU13" i="12"/>
  <c r="BU12" i="13"/>
  <c r="BU10" i="12"/>
  <c r="BU9" i="13"/>
  <c r="BU21" i="12"/>
  <c r="BU20" i="13"/>
  <c r="BU35" i="12"/>
  <c r="BU34" i="13"/>
  <c r="BU7" i="13"/>
  <c r="BU8" i="12"/>
  <c r="BU42" i="12"/>
  <c r="BU41" i="13"/>
  <c r="BU8" i="13"/>
  <c r="BU9" i="12"/>
  <c r="BU6" i="12"/>
  <c r="BU5" i="13"/>
  <c r="BU23" i="12"/>
  <c r="BU22" i="13"/>
  <c r="BU31" i="13"/>
  <c r="BU32" i="12"/>
  <c r="BU32" i="13"/>
  <c r="BU33" i="12"/>
  <c r="BU39" i="12"/>
  <c r="BU38" i="13"/>
  <c r="BU15" i="12"/>
  <c r="BU14" i="13"/>
  <c r="BU42" i="13"/>
  <c r="BU43" i="12"/>
  <c r="BU30" i="13"/>
  <c r="BU31" i="12"/>
  <c r="BU23" i="13"/>
  <c r="BU24" i="12"/>
  <c r="BU17" i="13"/>
  <c r="BU18" i="12"/>
  <c r="A142" i="19"/>
  <c r="AE127" i="19" s="1"/>
  <c r="A142" i="8"/>
  <c r="AE127" i="8" s="1"/>
  <c r="A142" i="7"/>
  <c r="AD127" i="7" s="1"/>
  <c r="A139" i="6"/>
  <c r="A128" i="13"/>
  <c r="A128" i="12"/>
  <c r="A127" i="18"/>
  <c r="A127" i="9"/>
  <c r="A127" i="11"/>
  <c r="D129" i="2" l="1"/>
  <c r="A128" i="21"/>
  <c r="BV24" i="12"/>
  <c r="BV23" i="13"/>
  <c r="BV13" i="13"/>
  <c r="BV14" i="12"/>
  <c r="BV17" i="13"/>
  <c r="BV18" i="12"/>
  <c r="BV28" i="12"/>
  <c r="BV27" i="13"/>
  <c r="BV45" i="12"/>
  <c r="BV44" i="13"/>
  <c r="BV24" i="13"/>
  <c r="BV25" i="12"/>
  <c r="BV44" i="12"/>
  <c r="BV43" i="13"/>
  <c r="BV32" i="13"/>
  <c r="BV33" i="12"/>
  <c r="BV12" i="13"/>
  <c r="BV13" i="12"/>
  <c r="BV26" i="13"/>
  <c r="BV27" i="12"/>
  <c r="BV25" i="13"/>
  <c r="BV26" i="12"/>
  <c r="BV37" i="12"/>
  <c r="BV36" i="13"/>
  <c r="BV45" i="13"/>
  <c r="BV46" i="12"/>
  <c r="BT158" i="12"/>
  <c r="BV30" i="12"/>
  <c r="BV29" i="13"/>
  <c r="BV21" i="13"/>
  <c r="BV22" i="12"/>
  <c r="BV3" i="12"/>
  <c r="BV4" i="12"/>
  <c r="BV3" i="13"/>
  <c r="BV7" i="13"/>
  <c r="BV8" i="12"/>
  <c r="BV39" i="13"/>
  <c r="BV40" i="12"/>
  <c r="BV6" i="13"/>
  <c r="BV7" i="12"/>
  <c r="BV43" i="12"/>
  <c r="BV42" i="13"/>
  <c r="BV36" i="12"/>
  <c r="BV35" i="13"/>
  <c r="BV10" i="13"/>
  <c r="BV11" i="12"/>
  <c r="BV11" i="13"/>
  <c r="BV12" i="12"/>
  <c r="BV41" i="12"/>
  <c r="BV40" i="13"/>
  <c r="BV47" i="13"/>
  <c r="BV48" i="12"/>
  <c r="BV4" i="13"/>
  <c r="BT157" i="12"/>
  <c r="BV5" i="12"/>
  <c r="BV20" i="13"/>
  <c r="BV21" i="12"/>
  <c r="BV35" i="12"/>
  <c r="BV34" i="13"/>
  <c r="BV22" i="13"/>
  <c r="BV23" i="12"/>
  <c r="BV41" i="13"/>
  <c r="BV42" i="12"/>
  <c r="BV39" i="12"/>
  <c r="BV38" i="13"/>
  <c r="BV15" i="13"/>
  <c r="BV16" i="12"/>
  <c r="BV19" i="12"/>
  <c r="BV18" i="13"/>
  <c r="BV32" i="12"/>
  <c r="BV31" i="13"/>
  <c r="BV33" i="13"/>
  <c r="BV34" i="12"/>
  <c r="BV9" i="13"/>
  <c r="BV10" i="12"/>
  <c r="BV9" i="12"/>
  <c r="BV8" i="13"/>
  <c r="BV14" i="13"/>
  <c r="BV15" i="12"/>
  <c r="BV29" i="12"/>
  <c r="BV28" i="13"/>
  <c r="BV37" i="13"/>
  <c r="BV38" i="12"/>
  <c r="BV31" i="12"/>
  <c r="BV30" i="13"/>
  <c r="BV48" i="13"/>
  <c r="BV49" i="12"/>
  <c r="BV17" i="12"/>
  <c r="BV16" i="13"/>
  <c r="BV6" i="12"/>
  <c r="BV5" i="13"/>
  <c r="BV19" i="13"/>
  <c r="BV20" i="12"/>
  <c r="BV46" i="13"/>
  <c r="BV47" i="12"/>
  <c r="A129" i="13"/>
  <c r="A129" i="12"/>
  <c r="A128" i="11"/>
  <c r="A128" i="9"/>
  <c r="A128" i="18"/>
  <c r="A143" i="19"/>
  <c r="AE128" i="19" s="1"/>
  <c r="A143" i="8"/>
  <c r="AE128" i="8" s="1"/>
  <c r="A140" i="6"/>
  <c r="A143" i="7"/>
  <c r="AD128" i="7" s="1"/>
  <c r="D130" i="2" l="1"/>
  <c r="A129" i="21"/>
  <c r="BW50" i="12"/>
  <c r="BW49" i="13"/>
  <c r="BW15" i="13"/>
  <c r="BW16" i="12"/>
  <c r="BW16" i="13"/>
  <c r="BW17" i="12"/>
  <c r="BW37" i="12"/>
  <c r="BW36" i="13"/>
  <c r="BW23" i="12"/>
  <c r="BW22" i="13"/>
  <c r="BW38" i="12"/>
  <c r="BW37" i="13"/>
  <c r="BW17" i="13"/>
  <c r="BW18" i="12"/>
  <c r="BW32" i="12"/>
  <c r="BW31" i="13"/>
  <c r="BU158" i="12"/>
  <c r="BW30" i="12"/>
  <c r="BW29" i="13"/>
  <c r="BW10" i="12"/>
  <c r="BW9" i="13"/>
  <c r="BW19" i="13"/>
  <c r="BW20" i="12"/>
  <c r="BW40" i="12"/>
  <c r="BW39" i="13"/>
  <c r="BW49" i="12"/>
  <c r="BW48" i="13"/>
  <c r="BW13" i="12"/>
  <c r="BW12" i="13"/>
  <c r="BW8" i="12"/>
  <c r="BW7" i="13"/>
  <c r="BW9" i="12"/>
  <c r="BW8" i="13"/>
  <c r="BW3" i="12"/>
  <c r="BW3" i="13"/>
  <c r="BW4" i="12"/>
  <c r="BW31" i="12"/>
  <c r="BW30" i="13"/>
  <c r="BW27" i="13"/>
  <c r="BW28" i="12"/>
  <c r="BW34" i="12"/>
  <c r="BW33" i="13"/>
  <c r="BW25" i="13"/>
  <c r="BW26" i="12"/>
  <c r="BW15" i="12"/>
  <c r="BW14" i="13"/>
  <c r="BW11" i="12"/>
  <c r="BW10" i="13"/>
  <c r="BW42" i="13"/>
  <c r="BW43" i="12"/>
  <c r="BW29" i="12"/>
  <c r="BW28" i="13"/>
  <c r="BW7" i="12"/>
  <c r="BW6" i="13"/>
  <c r="BW32" i="13"/>
  <c r="BW33" i="12"/>
  <c r="BW36" i="12"/>
  <c r="BW35" i="13"/>
  <c r="BW12" i="12"/>
  <c r="BW11" i="13"/>
  <c r="BW40" i="13"/>
  <c r="BW41" i="12"/>
  <c r="BW47" i="12"/>
  <c r="BW46" i="13"/>
  <c r="BW27" i="12"/>
  <c r="BW26" i="13"/>
  <c r="BW13" i="13"/>
  <c r="BW14" i="12"/>
  <c r="BW19" i="12"/>
  <c r="BW18" i="13"/>
  <c r="BW48" i="12"/>
  <c r="BW47" i="13"/>
  <c r="BW39" i="12"/>
  <c r="BW38" i="13"/>
  <c r="BW6" i="12"/>
  <c r="BW5" i="13"/>
  <c r="BW21" i="12"/>
  <c r="BW20" i="13"/>
  <c r="BW35" i="12"/>
  <c r="BW34" i="13"/>
  <c r="BW23" i="13"/>
  <c r="BW24" i="12"/>
  <c r="BW21" i="13"/>
  <c r="BW22" i="12"/>
  <c r="BW41" i="13"/>
  <c r="BW42" i="12"/>
  <c r="BW44" i="12"/>
  <c r="BW43" i="13"/>
  <c r="BU157" i="12"/>
  <c r="BW5" i="12"/>
  <c r="BW4" i="13"/>
  <c r="BW45" i="12"/>
  <c r="BW44" i="13"/>
  <c r="BW46" i="12"/>
  <c r="BW45" i="13"/>
  <c r="BW25" i="12"/>
  <c r="BW24" i="13"/>
  <c r="A144" i="19"/>
  <c r="AE129" i="19" s="1"/>
  <c r="A144" i="7"/>
  <c r="AD129" i="7" s="1"/>
  <c r="A141" i="6"/>
  <c r="A144" i="8"/>
  <c r="AE129" i="8" s="1"/>
  <c r="A130" i="13"/>
  <c r="A129" i="11"/>
  <c r="A129" i="18"/>
  <c r="A129" i="9"/>
  <c r="A130" i="12"/>
  <c r="D131" i="2" l="1"/>
  <c r="A130" i="21"/>
  <c r="BX23" i="12"/>
  <c r="BX22" i="13"/>
  <c r="BX26" i="13"/>
  <c r="BX27" i="12"/>
  <c r="BX28" i="13"/>
  <c r="BX29" i="12"/>
  <c r="BX4" i="13"/>
  <c r="BX5" i="12"/>
  <c r="BV157" i="12"/>
  <c r="BX10" i="12"/>
  <c r="BX9" i="13"/>
  <c r="BX13" i="13"/>
  <c r="BX14" i="12"/>
  <c r="BX11" i="12"/>
  <c r="BX10" i="13"/>
  <c r="BX16" i="13"/>
  <c r="BX17" i="12"/>
  <c r="BX45" i="12"/>
  <c r="BX44" i="13"/>
  <c r="BX36" i="12"/>
  <c r="BX35" i="13"/>
  <c r="BX7" i="12"/>
  <c r="BX6" i="13"/>
  <c r="BX48" i="13"/>
  <c r="BX49" i="12"/>
  <c r="BX48" i="12"/>
  <c r="BX47" i="13"/>
  <c r="BX12" i="13"/>
  <c r="BX13" i="12"/>
  <c r="BX29" i="13"/>
  <c r="BV158" i="12"/>
  <c r="BX30" i="12"/>
  <c r="BX11" i="13"/>
  <c r="BX12" i="12"/>
  <c r="BX21" i="12"/>
  <c r="BX20" i="13"/>
  <c r="BX32" i="13"/>
  <c r="BX33" i="12"/>
  <c r="BX39" i="12"/>
  <c r="BX38" i="13"/>
  <c r="BX37" i="13"/>
  <c r="BX38" i="12"/>
  <c r="BX46" i="12"/>
  <c r="BX45" i="13"/>
  <c r="BX40" i="13"/>
  <c r="BX41" i="12"/>
  <c r="BX47" i="12"/>
  <c r="BX46" i="13"/>
  <c r="BX6" i="12"/>
  <c r="BX5" i="13"/>
  <c r="BX43" i="12"/>
  <c r="BX42" i="13"/>
  <c r="BX24" i="13"/>
  <c r="BX25" i="12"/>
  <c r="BX41" i="13"/>
  <c r="BX42" i="12"/>
  <c r="BX43" i="13"/>
  <c r="BX44" i="12"/>
  <c r="BX3" i="13"/>
  <c r="BX3" i="12"/>
  <c r="BX4" i="12"/>
  <c r="BX9" i="12"/>
  <c r="BX8" i="13"/>
  <c r="BX50" i="12"/>
  <c r="BX49" i="13"/>
  <c r="BX30" i="13"/>
  <c r="BX31" i="12"/>
  <c r="BX18" i="13"/>
  <c r="BX19" i="12"/>
  <c r="BX17" i="13"/>
  <c r="BX18" i="12"/>
  <c r="BX25" i="13"/>
  <c r="BX26" i="12"/>
  <c r="BX14" i="13"/>
  <c r="BX15" i="12"/>
  <c r="BX33" i="13"/>
  <c r="BX34" i="12"/>
  <c r="BX21" i="13"/>
  <c r="BX22" i="12"/>
  <c r="BX39" i="13"/>
  <c r="BX40" i="12"/>
  <c r="BX19" i="13"/>
  <c r="BX20" i="12"/>
  <c r="BX27" i="13"/>
  <c r="BX28" i="12"/>
  <c r="BX37" i="12"/>
  <c r="BX36" i="13"/>
  <c r="BX8" i="12"/>
  <c r="BX7" i="13"/>
  <c r="BX15" i="13"/>
  <c r="BX16" i="12"/>
  <c r="BX34" i="13"/>
  <c r="BX35" i="12"/>
  <c r="BX31" i="13"/>
  <c r="BX32" i="12"/>
  <c r="BX24" i="12"/>
  <c r="BX23" i="13"/>
  <c r="BX50" i="13"/>
  <c r="BX51" i="12"/>
  <c r="A131" i="13"/>
  <c r="A131" i="12"/>
  <c r="A130" i="11"/>
  <c r="A130" i="18"/>
  <c r="A130" i="9"/>
  <c r="A145" i="8"/>
  <c r="AE130" i="8" s="1"/>
  <c r="A145" i="19"/>
  <c r="AE130" i="19" s="1"/>
  <c r="A142" i="6"/>
  <c r="A145" i="7"/>
  <c r="AD130" i="7" s="1"/>
  <c r="D132" i="2" l="1"/>
  <c r="A131" i="21"/>
  <c r="BY32" i="13"/>
  <c r="BY33" i="12"/>
  <c r="BY22" i="13"/>
  <c r="BY23" i="12"/>
  <c r="BY24" i="13"/>
  <c r="BY25" i="12"/>
  <c r="BY8" i="13"/>
  <c r="BY9" i="12"/>
  <c r="BY51" i="12"/>
  <c r="BY50" i="13"/>
  <c r="BY3" i="12"/>
  <c r="BY4" i="12"/>
  <c r="BY3" i="13"/>
  <c r="BY42" i="13"/>
  <c r="BY43" i="12"/>
  <c r="BY30" i="13"/>
  <c r="BY31" i="12"/>
  <c r="BY37" i="12"/>
  <c r="BY36" i="13"/>
  <c r="BY5" i="13"/>
  <c r="BY6" i="12"/>
  <c r="BY28" i="12"/>
  <c r="BY27" i="13"/>
  <c r="BY18" i="13"/>
  <c r="BY19" i="12"/>
  <c r="BY39" i="13"/>
  <c r="BY40" i="12"/>
  <c r="BY37" i="13"/>
  <c r="BY38" i="12"/>
  <c r="BY9" i="13"/>
  <c r="BY10" i="12"/>
  <c r="BY44" i="13"/>
  <c r="BY45" i="12"/>
  <c r="BY26" i="12"/>
  <c r="BY25" i="13"/>
  <c r="BY42" i="12"/>
  <c r="BY41" i="13"/>
  <c r="BY38" i="13"/>
  <c r="BY39" i="12"/>
  <c r="BY34" i="12"/>
  <c r="BY33" i="13"/>
  <c r="BY12" i="13"/>
  <c r="BY13" i="12"/>
  <c r="BY48" i="13"/>
  <c r="BY49" i="12"/>
  <c r="BY7" i="13"/>
  <c r="BY8" i="12"/>
  <c r="BY46" i="12"/>
  <c r="BY45" i="13"/>
  <c r="BY12" i="12"/>
  <c r="BY11" i="13"/>
  <c r="BY11" i="12"/>
  <c r="BY10" i="13"/>
  <c r="BY29" i="13"/>
  <c r="BW158" i="12"/>
  <c r="BY30" i="12"/>
  <c r="BY51" i="13"/>
  <c r="BY52" i="12"/>
  <c r="BY16" i="13"/>
  <c r="BY17" i="12"/>
  <c r="BY20" i="13"/>
  <c r="BY21" i="12"/>
  <c r="BY16" i="12"/>
  <c r="BY15" i="13"/>
  <c r="BY31" i="13"/>
  <c r="BY32" i="12"/>
  <c r="BY43" i="13"/>
  <c r="BY44" i="12"/>
  <c r="BY47" i="13"/>
  <c r="BY48" i="12"/>
  <c r="BY46" i="13"/>
  <c r="BY47" i="12"/>
  <c r="BY22" i="12"/>
  <c r="BY21" i="13"/>
  <c r="BY35" i="13"/>
  <c r="BY36" i="12"/>
  <c r="BY29" i="12"/>
  <c r="BY28" i="13"/>
  <c r="BY41" i="12"/>
  <c r="BY40" i="13"/>
  <c r="BY34" i="13"/>
  <c r="BY35" i="12"/>
  <c r="BY26" i="13"/>
  <c r="BY27" i="12"/>
  <c r="BY19" i="13"/>
  <c r="BY20" i="12"/>
  <c r="BY4" i="13"/>
  <c r="BW157" i="12"/>
  <c r="BY5" i="12"/>
  <c r="BY7" i="12"/>
  <c r="BY6" i="13"/>
  <c r="BY13" i="13"/>
  <c r="BY14" i="12"/>
  <c r="BY50" i="12"/>
  <c r="BY49" i="13"/>
  <c r="BY17" i="13"/>
  <c r="BY18" i="12"/>
  <c r="BY14" i="13"/>
  <c r="BY15" i="12"/>
  <c r="BY23" i="13"/>
  <c r="BY24" i="12"/>
  <c r="A146" i="19"/>
  <c r="AE131" i="19" s="1"/>
  <c r="A146" i="8"/>
  <c r="AE131" i="8" s="1"/>
  <c r="A146" i="7"/>
  <c r="AD131" i="7" s="1"/>
  <c r="A143" i="6"/>
  <c r="A132" i="13"/>
  <c r="A132" i="12"/>
  <c r="A131" i="18"/>
  <c r="A131" i="11"/>
  <c r="A131" i="9"/>
  <c r="D133" i="2" l="1"/>
  <c r="A132" i="21"/>
  <c r="BZ37" i="12"/>
  <c r="BZ36" i="13"/>
  <c r="BZ45" i="12"/>
  <c r="BZ44" i="13"/>
  <c r="BZ31" i="12"/>
  <c r="BZ30" i="13"/>
  <c r="BZ35" i="12"/>
  <c r="BZ34" i="13"/>
  <c r="BZ42" i="13"/>
  <c r="BZ43" i="12"/>
  <c r="BZ23" i="13"/>
  <c r="BZ24" i="12"/>
  <c r="BZ16" i="12"/>
  <c r="BZ15" i="13"/>
  <c r="BZ42" i="12"/>
  <c r="BZ41" i="13"/>
  <c r="BZ16" i="13"/>
  <c r="BZ17" i="12"/>
  <c r="BZ8" i="13"/>
  <c r="BZ9" i="12"/>
  <c r="BZ13" i="13"/>
  <c r="BZ14" i="12"/>
  <c r="BZ39" i="13"/>
  <c r="BZ40" i="12"/>
  <c r="BZ10" i="13"/>
  <c r="BZ11" i="12"/>
  <c r="BZ40" i="13"/>
  <c r="BZ41" i="12"/>
  <c r="BZ43" i="13"/>
  <c r="BZ44" i="12"/>
  <c r="BZ3" i="13"/>
  <c r="BZ4" i="12"/>
  <c r="BZ3" i="12"/>
  <c r="BZ27" i="13"/>
  <c r="BZ28" i="12"/>
  <c r="BZ46" i="13"/>
  <c r="BZ47" i="12"/>
  <c r="BZ9" i="13"/>
  <c r="BZ10" i="12"/>
  <c r="BZ50" i="13"/>
  <c r="BZ51" i="12"/>
  <c r="BZ8" i="12"/>
  <c r="BZ7" i="13"/>
  <c r="BZ20" i="13"/>
  <c r="BZ21" i="12"/>
  <c r="BZ35" i="13"/>
  <c r="BZ36" i="12"/>
  <c r="BZ48" i="13"/>
  <c r="BZ49" i="12"/>
  <c r="BZ33" i="12"/>
  <c r="BZ32" i="13"/>
  <c r="BZ21" i="13"/>
  <c r="BZ22" i="12"/>
  <c r="BZ53" i="12"/>
  <c r="BZ52" i="13"/>
  <c r="BZ12" i="13"/>
  <c r="BZ13" i="12"/>
  <c r="BZ27" i="12"/>
  <c r="BZ26" i="13"/>
  <c r="BZ28" i="13"/>
  <c r="BZ29" i="12"/>
  <c r="BZ38" i="12"/>
  <c r="BZ37" i="13"/>
  <c r="BZ26" i="12"/>
  <c r="BZ25" i="13"/>
  <c r="BZ34" i="12"/>
  <c r="BZ33" i="13"/>
  <c r="BZ47" i="13"/>
  <c r="BZ48" i="12"/>
  <c r="BZ18" i="12"/>
  <c r="BZ17" i="13"/>
  <c r="BZ12" i="12"/>
  <c r="BZ11" i="13"/>
  <c r="BZ4" i="13"/>
  <c r="BZ5" i="12"/>
  <c r="BX157" i="12"/>
  <c r="BZ25" i="12"/>
  <c r="BZ24" i="13"/>
  <c r="BZ18" i="13"/>
  <c r="BZ19" i="12"/>
  <c r="BZ14" i="13"/>
  <c r="BZ15" i="12"/>
  <c r="BZ6" i="12"/>
  <c r="BZ5" i="13"/>
  <c r="BZ29" i="13"/>
  <c r="BX158" i="12"/>
  <c r="BZ30" i="12"/>
  <c r="BZ23" i="12"/>
  <c r="BZ22" i="13"/>
  <c r="BZ49" i="13"/>
  <c r="BZ50" i="12"/>
  <c r="BZ46" i="12"/>
  <c r="BZ45" i="13"/>
  <c r="BZ39" i="12"/>
  <c r="BZ38" i="13"/>
  <c r="BZ19" i="13"/>
  <c r="BZ20" i="12"/>
  <c r="BZ7" i="12"/>
  <c r="BZ6" i="13"/>
  <c r="BZ32" i="12"/>
  <c r="BZ31" i="13"/>
  <c r="BZ51" i="13"/>
  <c r="BZ52" i="12"/>
  <c r="A147" i="19"/>
  <c r="AE132" i="19" s="1"/>
  <c r="A147" i="8"/>
  <c r="AE132" i="8" s="1"/>
  <c r="A144" i="6"/>
  <c r="A147" i="7"/>
  <c r="AD132" i="7" s="1"/>
  <c r="A133" i="13"/>
  <c r="A133" i="12"/>
  <c r="A132" i="18"/>
  <c r="A132" i="9"/>
  <c r="A132" i="11"/>
  <c r="D134" i="2" l="1"/>
  <c r="A133" i="21"/>
  <c r="CA7" i="12"/>
  <c r="CA6" i="13"/>
  <c r="CA5" i="13"/>
  <c r="CA6" i="12"/>
  <c r="CA32" i="13"/>
  <c r="CA33" i="12"/>
  <c r="CA46" i="13"/>
  <c r="CA47" i="12"/>
  <c r="CA24" i="12"/>
  <c r="CA23" i="13"/>
  <c r="CA19" i="13"/>
  <c r="CA20" i="12"/>
  <c r="CA12" i="13"/>
  <c r="CA13" i="12"/>
  <c r="CA26" i="13"/>
  <c r="CA27" i="12"/>
  <c r="CA4" i="13"/>
  <c r="BY157" i="12"/>
  <c r="CA5" i="12"/>
  <c r="CA42" i="12"/>
  <c r="CA41" i="13"/>
  <c r="CA40" i="13"/>
  <c r="CA41" i="12"/>
  <c r="CA9" i="13"/>
  <c r="CA10" i="12"/>
  <c r="CA24" i="13"/>
  <c r="CA25" i="12"/>
  <c r="CA30" i="13"/>
  <c r="CA31" i="12"/>
  <c r="CA42" i="13"/>
  <c r="CA43" i="12"/>
  <c r="CA35" i="13"/>
  <c r="CA36" i="12"/>
  <c r="CA8" i="12"/>
  <c r="CA7" i="13"/>
  <c r="CA39" i="13"/>
  <c r="CA40" i="12"/>
  <c r="CA16" i="12"/>
  <c r="CA15" i="13"/>
  <c r="CA19" i="12"/>
  <c r="CA18" i="13"/>
  <c r="CA35" i="12"/>
  <c r="CA34" i="13"/>
  <c r="CA38" i="13"/>
  <c r="CA39" i="12"/>
  <c r="CA27" i="13"/>
  <c r="CA28" i="12"/>
  <c r="CA53" i="13"/>
  <c r="CA54" i="12"/>
  <c r="CA33" i="13"/>
  <c r="CA34" i="12"/>
  <c r="CA8" i="13"/>
  <c r="CA9" i="12"/>
  <c r="CA44" i="13"/>
  <c r="CA45" i="12"/>
  <c r="CA11" i="13"/>
  <c r="CA12" i="12"/>
  <c r="CA15" i="12"/>
  <c r="CA14" i="13"/>
  <c r="CA17" i="13"/>
  <c r="CA18" i="12"/>
  <c r="CA44" i="12"/>
  <c r="CA43" i="13"/>
  <c r="CA52" i="13"/>
  <c r="CA53" i="12"/>
  <c r="CA50" i="13"/>
  <c r="CA51" i="12"/>
  <c r="CA37" i="12"/>
  <c r="CA36" i="13"/>
  <c r="CA10" i="13"/>
  <c r="CA11" i="12"/>
  <c r="CA28" i="13"/>
  <c r="CA29" i="12"/>
  <c r="CA46" i="12"/>
  <c r="CA45" i="13"/>
  <c r="CA20" i="13"/>
  <c r="CA21" i="12"/>
  <c r="CA25" i="13"/>
  <c r="CA26" i="12"/>
  <c r="CA48" i="13"/>
  <c r="CA49" i="12"/>
  <c r="BY158" i="12"/>
  <c r="CA30" i="12"/>
  <c r="CA29" i="13"/>
  <c r="CA13" i="13"/>
  <c r="CA14" i="12"/>
  <c r="CA22" i="13"/>
  <c r="CA23" i="12"/>
  <c r="CA49" i="13"/>
  <c r="CA50" i="12"/>
  <c r="CA21" i="13"/>
  <c r="CA22" i="12"/>
  <c r="CA52" i="12"/>
  <c r="CA51" i="13"/>
  <c r="CA47" i="13"/>
  <c r="CA48" i="12"/>
  <c r="CA3" i="13"/>
  <c r="CA3" i="12"/>
  <c r="CA4" i="12"/>
  <c r="CA16" i="13"/>
  <c r="CA17" i="12"/>
  <c r="CA31" i="13"/>
  <c r="CA32" i="12"/>
  <c r="CA37" i="13"/>
  <c r="CA38" i="12"/>
  <c r="A148" i="19"/>
  <c r="AE133" i="19" s="1"/>
  <c r="A148" i="7"/>
  <c r="AD133" i="7" s="1"/>
  <c r="A145" i="6"/>
  <c r="A148" i="8"/>
  <c r="AE133" i="8" s="1"/>
  <c r="A134" i="13"/>
  <c r="A134" i="12"/>
  <c r="A133" i="11"/>
  <c r="A133" i="18"/>
  <c r="A133" i="9"/>
  <c r="D135" i="2" l="1"/>
  <c r="A134" i="21"/>
  <c r="CB49" i="12"/>
  <c r="CB48" i="13"/>
  <c r="CB38" i="12"/>
  <c r="CB37" i="13"/>
  <c r="CB27" i="13"/>
  <c r="CB28" i="12"/>
  <c r="CB20" i="13"/>
  <c r="CB21" i="12"/>
  <c r="CB6" i="13"/>
  <c r="CB7" i="12"/>
  <c r="CB32" i="13"/>
  <c r="CB33" i="12"/>
  <c r="CB4" i="13"/>
  <c r="CB5" i="12"/>
  <c r="BZ157" i="12"/>
  <c r="CB30" i="13"/>
  <c r="CB31" i="12"/>
  <c r="CB27" i="12"/>
  <c r="CB26" i="13"/>
  <c r="CB12" i="12"/>
  <c r="CB11" i="13"/>
  <c r="CB51" i="13"/>
  <c r="CB52" i="12"/>
  <c r="CB46" i="12"/>
  <c r="CB45" i="13"/>
  <c r="CB34" i="13"/>
  <c r="CB35" i="12"/>
  <c r="CB28" i="13"/>
  <c r="CB29" i="12"/>
  <c r="CB43" i="13"/>
  <c r="CB44" i="12"/>
  <c r="CB25" i="13"/>
  <c r="CB26" i="12"/>
  <c r="CB42" i="12"/>
  <c r="CB41" i="13"/>
  <c r="CB6" i="12"/>
  <c r="CB5" i="13"/>
  <c r="CB22" i="13"/>
  <c r="CB23" i="12"/>
  <c r="CB48" i="12"/>
  <c r="CB47" i="13"/>
  <c r="CB4" i="12"/>
  <c r="CB3" i="12"/>
  <c r="CB3" i="13"/>
  <c r="CB50" i="13"/>
  <c r="CB51" i="12"/>
  <c r="CB14" i="13"/>
  <c r="CB15" i="12"/>
  <c r="CB47" i="12"/>
  <c r="CB46" i="13"/>
  <c r="CB44" i="13"/>
  <c r="CB45" i="12"/>
  <c r="CB16" i="12"/>
  <c r="CB15" i="13"/>
  <c r="CB35" i="13"/>
  <c r="CB36" i="12"/>
  <c r="CB17" i="12"/>
  <c r="CB16" i="13"/>
  <c r="CB9" i="12"/>
  <c r="CB8" i="13"/>
  <c r="CB14" i="12"/>
  <c r="CB13" i="13"/>
  <c r="CB33" i="13"/>
  <c r="CB34" i="12"/>
  <c r="CB23" i="13"/>
  <c r="CB24" i="12"/>
  <c r="CB19" i="13"/>
  <c r="CB20" i="12"/>
  <c r="CB42" i="13"/>
  <c r="CB43" i="12"/>
  <c r="CB39" i="12"/>
  <c r="CB38" i="13"/>
  <c r="CB18" i="12"/>
  <c r="CB17" i="13"/>
  <c r="CB52" i="13"/>
  <c r="CB53" i="12"/>
  <c r="CB50" i="12"/>
  <c r="CB49" i="13"/>
  <c r="CB22" i="12"/>
  <c r="CB21" i="13"/>
  <c r="CB29" i="13"/>
  <c r="CB30" i="12"/>
  <c r="BZ158" i="12"/>
  <c r="CB53" i="13"/>
  <c r="CB54" i="12"/>
  <c r="CB18" i="13"/>
  <c r="CB19" i="12"/>
  <c r="CB12" i="13"/>
  <c r="CB13" i="12"/>
  <c r="CB10" i="12"/>
  <c r="CB9" i="13"/>
  <c r="CB54" i="13"/>
  <c r="BZ159" i="12"/>
  <c r="CB55" i="12"/>
  <c r="CB40" i="12"/>
  <c r="CB39" i="13"/>
  <c r="CB41" i="12"/>
  <c r="CB40" i="13"/>
  <c r="CB36" i="13"/>
  <c r="CB37" i="12"/>
  <c r="CB31" i="13"/>
  <c r="CB32" i="12"/>
  <c r="CB11" i="12"/>
  <c r="CB10" i="13"/>
  <c r="CB25" i="12"/>
  <c r="CB24" i="13"/>
  <c r="CB7" i="13"/>
  <c r="CB8" i="12"/>
  <c r="A135" i="13"/>
  <c r="A135" i="12"/>
  <c r="A134" i="11"/>
  <c r="A134" i="18"/>
  <c r="A134" i="9"/>
  <c r="A149" i="8"/>
  <c r="AE134" i="8" s="1"/>
  <c r="A149" i="19"/>
  <c r="AE134" i="19" s="1"/>
  <c r="A146" i="6"/>
  <c r="A149" i="7"/>
  <c r="AD134" i="7" s="1"/>
  <c r="D136" i="2" l="1"/>
  <c r="A135" i="21"/>
  <c r="CC12" i="12"/>
  <c r="CC11" i="13"/>
  <c r="CC40" i="13"/>
  <c r="CC41" i="12"/>
  <c r="CC22" i="13"/>
  <c r="CC23" i="12"/>
  <c r="CC44" i="13"/>
  <c r="CC45" i="12"/>
  <c r="CC8" i="13"/>
  <c r="CC9" i="12"/>
  <c r="CC37" i="13"/>
  <c r="CC38" i="12"/>
  <c r="CC53" i="13"/>
  <c r="CC54" i="12"/>
  <c r="CC20" i="13"/>
  <c r="CC21" i="12"/>
  <c r="CC34" i="13"/>
  <c r="CC35" i="12"/>
  <c r="CC36" i="13"/>
  <c r="CC37" i="12"/>
  <c r="CC45" i="13"/>
  <c r="CC46" i="12"/>
  <c r="CC16" i="12"/>
  <c r="CC15" i="13"/>
  <c r="CC48" i="13"/>
  <c r="CC49" i="12"/>
  <c r="CC6" i="13"/>
  <c r="CC7" i="12"/>
  <c r="CC46" i="13"/>
  <c r="CC47" i="12"/>
  <c r="CC12" i="13"/>
  <c r="CC13" i="12"/>
  <c r="CC34" i="12"/>
  <c r="CC33" i="13"/>
  <c r="CC22" i="12"/>
  <c r="CC21" i="13"/>
  <c r="CC52" i="13"/>
  <c r="CC53" i="12"/>
  <c r="CC32" i="13"/>
  <c r="CC33" i="12"/>
  <c r="CC55" i="13"/>
  <c r="CC56" i="12"/>
  <c r="CC10" i="13"/>
  <c r="CC11" i="12"/>
  <c r="CC30" i="13"/>
  <c r="CC31" i="12"/>
  <c r="CC44" i="12"/>
  <c r="CC43" i="13"/>
  <c r="CC24" i="13"/>
  <c r="CC25" i="12"/>
  <c r="CC52" i="12"/>
  <c r="CC51" i="13"/>
  <c r="CC4" i="13"/>
  <c r="CA157" i="12"/>
  <c r="CC5" i="12"/>
  <c r="CC43" i="12"/>
  <c r="CC42" i="13"/>
  <c r="CC28" i="12"/>
  <c r="CC27" i="13"/>
  <c r="CC6" i="12"/>
  <c r="CC5" i="13"/>
  <c r="CC8" i="12"/>
  <c r="CC7" i="13"/>
  <c r="CC28" i="13"/>
  <c r="CC29" i="12"/>
  <c r="CC20" i="12"/>
  <c r="CC19" i="13"/>
  <c r="CC39" i="13"/>
  <c r="CC40" i="12"/>
  <c r="CC9" i="13"/>
  <c r="CC10" i="12"/>
  <c r="CC3" i="12"/>
  <c r="CC4" i="12"/>
  <c r="CC3" i="13"/>
  <c r="CC23" i="13"/>
  <c r="CC24" i="12"/>
  <c r="CC36" i="12"/>
  <c r="CC35" i="13"/>
  <c r="CC38" i="13"/>
  <c r="CC39" i="12"/>
  <c r="CC26" i="12"/>
  <c r="CC25" i="13"/>
  <c r="CC42" i="12"/>
  <c r="CC41" i="13"/>
  <c r="CC13" i="13"/>
  <c r="CC14" i="12"/>
  <c r="CA159" i="12"/>
  <c r="CC55" i="12"/>
  <c r="CC54" i="13"/>
  <c r="CC51" i="12"/>
  <c r="CC50" i="13"/>
  <c r="CC19" i="12"/>
  <c r="CC18" i="13"/>
  <c r="CC14" i="13"/>
  <c r="CC15" i="12"/>
  <c r="CC17" i="13"/>
  <c r="CC18" i="12"/>
  <c r="CC17" i="12"/>
  <c r="CC16" i="13"/>
  <c r="CC47" i="13"/>
  <c r="CC48" i="12"/>
  <c r="CC27" i="12"/>
  <c r="CC26" i="13"/>
  <c r="CC29" i="13"/>
  <c r="CC30" i="12"/>
  <c r="CA158" i="12"/>
  <c r="CC31" i="13"/>
  <c r="CC32" i="12"/>
  <c r="CC49" i="13"/>
  <c r="CC50" i="12"/>
  <c r="A150" i="19"/>
  <c r="AE135" i="19" s="1"/>
  <c r="A150" i="8"/>
  <c r="AE135" i="8" s="1"/>
  <c r="A150" i="7"/>
  <c r="AD135" i="7" s="1"/>
  <c r="A147" i="6"/>
  <c r="A136" i="13"/>
  <c r="A136" i="12"/>
  <c r="A135" i="9"/>
  <c r="A135" i="11"/>
  <c r="A135" i="18"/>
  <c r="D137" i="2" l="1"/>
  <c r="A136" i="21"/>
  <c r="CD16" i="12"/>
  <c r="CD15" i="13"/>
  <c r="CD43" i="12"/>
  <c r="CD42" i="13"/>
  <c r="CD11" i="12"/>
  <c r="CD10" i="13"/>
  <c r="CD44" i="13"/>
  <c r="CD45" i="12"/>
  <c r="CD33" i="12"/>
  <c r="CD32" i="13"/>
  <c r="CD19" i="13"/>
  <c r="CD20" i="12"/>
  <c r="CD55" i="13"/>
  <c r="CD56" i="12"/>
  <c r="CD40" i="12"/>
  <c r="CD39" i="13"/>
  <c r="CD25" i="12"/>
  <c r="CD24" i="13"/>
  <c r="CD3" i="13"/>
  <c r="CD4" i="12"/>
  <c r="CD3" i="12"/>
  <c r="CD6" i="13"/>
  <c r="CD7" i="12"/>
  <c r="CD44" i="12"/>
  <c r="CD43" i="13"/>
  <c r="CD11" i="13"/>
  <c r="CD12" i="12"/>
  <c r="CD33" i="13"/>
  <c r="CD34" i="12"/>
  <c r="CD13" i="13"/>
  <c r="CD14" i="12"/>
  <c r="CD8" i="12"/>
  <c r="CD7" i="13"/>
  <c r="CD37" i="13"/>
  <c r="CD38" i="12"/>
  <c r="CD21" i="13"/>
  <c r="CD22" i="12"/>
  <c r="CD39" i="12"/>
  <c r="CD38" i="13"/>
  <c r="CD46" i="12"/>
  <c r="CD45" i="13"/>
  <c r="CD41" i="13"/>
  <c r="CD42" i="12"/>
  <c r="CD6" i="12"/>
  <c r="CD5" i="13"/>
  <c r="CD22" i="13"/>
  <c r="CD23" i="12"/>
  <c r="CD17" i="12"/>
  <c r="CD16" i="13"/>
  <c r="CD50" i="13"/>
  <c r="CD51" i="12"/>
  <c r="CD27" i="13"/>
  <c r="CD28" i="12"/>
  <c r="CD18" i="12"/>
  <c r="CD17" i="13"/>
  <c r="CD52" i="12"/>
  <c r="CD51" i="13"/>
  <c r="CD14" i="13"/>
  <c r="CD15" i="12"/>
  <c r="CD20" i="13"/>
  <c r="CD21" i="12"/>
  <c r="CD9" i="12"/>
  <c r="CD8" i="13"/>
  <c r="CD29" i="12"/>
  <c r="CD28" i="13"/>
  <c r="CD25" i="13"/>
  <c r="CD26" i="12"/>
  <c r="CD31" i="13"/>
  <c r="CD32" i="12"/>
  <c r="CD57" i="12"/>
  <c r="CD56" i="13"/>
  <c r="CD54" i="12"/>
  <c r="CD53" i="13"/>
  <c r="CD48" i="12"/>
  <c r="CD47" i="13"/>
  <c r="CD49" i="13"/>
  <c r="CD50" i="12"/>
  <c r="CD47" i="12"/>
  <c r="CD46" i="13"/>
  <c r="CD35" i="13"/>
  <c r="CD36" i="12"/>
  <c r="CD55" i="12"/>
  <c r="CD54" i="13"/>
  <c r="CB159" i="12"/>
  <c r="CD9" i="13"/>
  <c r="CD10" i="12"/>
  <c r="CD23" i="13"/>
  <c r="CD24" i="12"/>
  <c r="CD52" i="13"/>
  <c r="CD53" i="12"/>
  <c r="CD30" i="13"/>
  <c r="CD31" i="12"/>
  <c r="CD49" i="12"/>
  <c r="CD48" i="13"/>
  <c r="CD19" i="12"/>
  <c r="CD18" i="13"/>
  <c r="CD27" i="12"/>
  <c r="CD26" i="13"/>
  <c r="CD37" i="12"/>
  <c r="CD36" i="13"/>
  <c r="CD4" i="13"/>
  <c r="CB157" i="12"/>
  <c r="CD5" i="12"/>
  <c r="CD40" i="13"/>
  <c r="CD41" i="12"/>
  <c r="CD30" i="12"/>
  <c r="CB158" i="12"/>
  <c r="CD29" i="13"/>
  <c r="CD34" i="13"/>
  <c r="CD35" i="12"/>
  <c r="CD13" i="12"/>
  <c r="CD12" i="13"/>
  <c r="A151" i="19"/>
  <c r="AE136" i="19" s="1"/>
  <c r="A151" i="8"/>
  <c r="AE136" i="8" s="1"/>
  <c r="A148" i="6"/>
  <c r="A151" i="7"/>
  <c r="AD136" i="7" s="1"/>
  <c r="A137" i="13"/>
  <c r="A136" i="11"/>
  <c r="A136" i="9"/>
  <c r="A137" i="12"/>
  <c r="A136" i="18"/>
  <c r="D138" i="2" l="1"/>
  <c r="A137" i="21"/>
  <c r="CE13" i="13"/>
  <c r="CE14" i="12"/>
  <c r="CE38" i="12"/>
  <c r="CE37" i="13"/>
  <c r="CE16" i="12"/>
  <c r="CE15" i="13"/>
  <c r="CE24" i="12"/>
  <c r="CE23" i="13"/>
  <c r="CE13" i="12"/>
  <c r="CE12" i="13"/>
  <c r="CE31" i="13"/>
  <c r="CE32" i="12"/>
  <c r="CE24" i="13"/>
  <c r="CE25" i="12"/>
  <c r="CE54" i="13"/>
  <c r="CC159" i="12"/>
  <c r="CE55" i="12"/>
  <c r="CE29" i="13"/>
  <c r="CC158" i="12"/>
  <c r="CE30" i="12"/>
  <c r="CE52" i="13"/>
  <c r="CE53" i="12"/>
  <c r="CE18" i="12"/>
  <c r="CE17" i="13"/>
  <c r="CE7" i="12"/>
  <c r="CE6" i="13"/>
  <c r="CE46" i="13"/>
  <c r="CE47" i="12"/>
  <c r="CE8" i="13"/>
  <c r="CE9" i="12"/>
  <c r="CE45" i="12"/>
  <c r="CE44" i="13"/>
  <c r="CE4" i="13"/>
  <c r="CC157" i="12"/>
  <c r="CE5" i="12"/>
  <c r="CE20" i="13"/>
  <c r="CE21" i="12"/>
  <c r="CE45" i="13"/>
  <c r="CE46" i="12"/>
  <c r="CE5" i="13"/>
  <c r="CE6" i="12"/>
  <c r="CE14" i="13"/>
  <c r="CE15" i="12"/>
  <c r="CE40" i="13"/>
  <c r="CE41" i="12"/>
  <c r="CE36" i="12"/>
  <c r="CE35" i="13"/>
  <c r="CE30" i="13"/>
  <c r="CE31" i="12"/>
  <c r="CE53" i="13"/>
  <c r="CE54" i="12"/>
  <c r="CE11" i="12"/>
  <c r="CE10" i="13"/>
  <c r="CE55" i="13"/>
  <c r="CE56" i="12"/>
  <c r="CE47" i="13"/>
  <c r="CE48" i="12"/>
  <c r="CE48" i="13"/>
  <c r="CE49" i="12"/>
  <c r="CE57" i="13"/>
  <c r="CE58" i="12"/>
  <c r="CE9" i="13"/>
  <c r="CE10" i="12"/>
  <c r="CE19" i="12"/>
  <c r="CE18" i="13"/>
  <c r="CE39" i="13"/>
  <c r="CE40" i="12"/>
  <c r="CE56" i="13"/>
  <c r="CE57" i="12"/>
  <c r="CE19" i="13"/>
  <c r="CE20" i="12"/>
  <c r="CE27" i="12"/>
  <c r="CE26" i="13"/>
  <c r="CE51" i="13"/>
  <c r="CE52" i="12"/>
  <c r="CE42" i="13"/>
  <c r="CE43" i="12"/>
  <c r="CE39" i="12"/>
  <c r="CE38" i="13"/>
  <c r="CE8" i="12"/>
  <c r="CE7" i="13"/>
  <c r="CE44" i="12"/>
  <c r="CE43" i="13"/>
  <c r="CE41" i="13"/>
  <c r="CE42" i="12"/>
  <c r="CE27" i="13"/>
  <c r="CE28" i="12"/>
  <c r="CE49" i="13"/>
  <c r="CE50" i="12"/>
  <c r="CE36" i="13"/>
  <c r="CE37" i="12"/>
  <c r="CE51" i="12"/>
  <c r="CE50" i="13"/>
  <c r="CE33" i="12"/>
  <c r="CE32" i="13"/>
  <c r="CE21" i="13"/>
  <c r="CE22" i="12"/>
  <c r="CE28" i="13"/>
  <c r="CE29" i="12"/>
  <c r="CE22" i="13"/>
  <c r="CE23" i="12"/>
  <c r="CE34" i="13"/>
  <c r="CE35" i="12"/>
  <c r="CE3" i="13"/>
  <c r="CE3" i="12"/>
  <c r="CE4" i="12"/>
  <c r="CE26" i="12"/>
  <c r="CE25" i="13"/>
  <c r="CE33" i="13"/>
  <c r="CE34" i="12"/>
  <c r="CE12" i="12"/>
  <c r="CE11" i="13"/>
  <c r="CE16" i="13"/>
  <c r="CE17" i="12"/>
  <c r="A152" i="19"/>
  <c r="AE137" i="19" s="1"/>
  <c r="A152" i="7"/>
  <c r="AD137" i="7" s="1"/>
  <c r="A149" i="6"/>
  <c r="A152" i="8"/>
  <c r="AE137" i="8" s="1"/>
  <c r="A138" i="13"/>
  <c r="A138" i="12"/>
  <c r="A137" i="11"/>
  <c r="A137" i="18"/>
  <c r="A137" i="9"/>
  <c r="D139" i="2" l="1"/>
  <c r="A138" i="21"/>
  <c r="CF12" i="13"/>
  <c r="CF13" i="12"/>
  <c r="CF29" i="12"/>
  <c r="CF28" i="13"/>
  <c r="CF40" i="13"/>
  <c r="CF41" i="12"/>
  <c r="CF51" i="13"/>
  <c r="CF52" i="12"/>
  <c r="CF8" i="13"/>
  <c r="CF9" i="12"/>
  <c r="CF27" i="13"/>
  <c r="CF28" i="12"/>
  <c r="CF19" i="13"/>
  <c r="CF20" i="12"/>
  <c r="CF11" i="13"/>
  <c r="CF12" i="12"/>
  <c r="CF47" i="13"/>
  <c r="CF48" i="12"/>
  <c r="CF31" i="12"/>
  <c r="CF30" i="13"/>
  <c r="CF33" i="12"/>
  <c r="CF32" i="13"/>
  <c r="CF35" i="13"/>
  <c r="CF36" i="12"/>
  <c r="CF11" i="12"/>
  <c r="CF10" i="13"/>
  <c r="CF46" i="13"/>
  <c r="CF47" i="12"/>
  <c r="CF45" i="13"/>
  <c r="CF46" i="12"/>
  <c r="CF18" i="13"/>
  <c r="CF19" i="12"/>
  <c r="CF25" i="12"/>
  <c r="CF24" i="13"/>
  <c r="CF18" i="12"/>
  <c r="CF17" i="13"/>
  <c r="CF35" i="12"/>
  <c r="CF34" i="13"/>
  <c r="CD157" i="12"/>
  <c r="CF4" i="13"/>
  <c r="CF5" i="12"/>
  <c r="CF33" i="13"/>
  <c r="CF34" i="12"/>
  <c r="CF45" i="12"/>
  <c r="CF44" i="13"/>
  <c r="CF39" i="13"/>
  <c r="CF40" i="12"/>
  <c r="CF36" i="13"/>
  <c r="CF37" i="12"/>
  <c r="CF10" i="12"/>
  <c r="CF9" i="13"/>
  <c r="CF53" i="13"/>
  <c r="CF54" i="12"/>
  <c r="CF26" i="12"/>
  <c r="CF25" i="13"/>
  <c r="CF14" i="13"/>
  <c r="CF15" i="12"/>
  <c r="CF26" i="13"/>
  <c r="CF27" i="12"/>
  <c r="CF30" i="12"/>
  <c r="CD158" i="12"/>
  <c r="CF29" i="13"/>
  <c r="CF37" i="13"/>
  <c r="CF38" i="12"/>
  <c r="CF52" i="13"/>
  <c r="CF53" i="12"/>
  <c r="CF20" i="13"/>
  <c r="CF21" i="12"/>
  <c r="CF50" i="12"/>
  <c r="CF49" i="13"/>
  <c r="CF56" i="13"/>
  <c r="CF57" i="12"/>
  <c r="CF54" i="13"/>
  <c r="CF55" i="12"/>
  <c r="CD159" i="12"/>
  <c r="CF15" i="13"/>
  <c r="CF16" i="12"/>
  <c r="CF5" i="13"/>
  <c r="CF6" i="12"/>
  <c r="CF38" i="13"/>
  <c r="CF39" i="12"/>
  <c r="CF3" i="13"/>
  <c r="CF3" i="12"/>
  <c r="CF4" i="12"/>
  <c r="CF24" i="12"/>
  <c r="CF23" i="13"/>
  <c r="CF22" i="13"/>
  <c r="CF23" i="12"/>
  <c r="CF50" i="13"/>
  <c r="CF51" i="12"/>
  <c r="CF42" i="13"/>
  <c r="CF43" i="12"/>
  <c r="CF43" i="13"/>
  <c r="CF44" i="12"/>
  <c r="CF57" i="13"/>
  <c r="CF58" i="12"/>
  <c r="CF59" i="12"/>
  <c r="CF58" i="13"/>
  <c r="CF48" i="13"/>
  <c r="CF49" i="12"/>
  <c r="CF31" i="13"/>
  <c r="CF32" i="12"/>
  <c r="CF41" i="13"/>
  <c r="CF42" i="12"/>
  <c r="CF6" i="13"/>
  <c r="CF7" i="12"/>
  <c r="CF22" i="12"/>
  <c r="CF21" i="13"/>
  <c r="CF7" i="13"/>
  <c r="CF8" i="12"/>
  <c r="CF55" i="13"/>
  <c r="CF56" i="12"/>
  <c r="CF14" i="12"/>
  <c r="CF13" i="13"/>
  <c r="CF16" i="13"/>
  <c r="CF17" i="12"/>
  <c r="A139" i="13"/>
  <c r="A139" i="12"/>
  <c r="A138" i="11"/>
  <c r="A138" i="18"/>
  <c r="A138" i="9"/>
  <c r="A153" i="8"/>
  <c r="AE138" i="8" s="1"/>
  <c r="A153" i="19"/>
  <c r="AE138" i="19" s="1"/>
  <c r="A150" i="6"/>
  <c r="A153" i="7"/>
  <c r="AD138" i="7" s="1"/>
  <c r="D140" i="2" l="1"/>
  <c r="A139" i="21"/>
  <c r="CG8" i="13"/>
  <c r="CG9" i="12"/>
  <c r="CG32" i="13"/>
  <c r="CG33" i="12"/>
  <c r="CG46" i="13"/>
  <c r="CG47" i="12"/>
  <c r="CG20" i="13"/>
  <c r="CG21" i="12"/>
  <c r="CG10" i="12"/>
  <c r="CG9" i="13"/>
  <c r="CG17" i="13"/>
  <c r="CG18" i="12"/>
  <c r="CG56" i="13"/>
  <c r="CG57" i="12"/>
  <c r="CG42" i="13"/>
  <c r="CG43" i="12"/>
  <c r="CG49" i="13"/>
  <c r="CG50" i="12"/>
  <c r="CG58" i="13"/>
  <c r="CG59" i="12"/>
  <c r="CG43" i="13"/>
  <c r="CG44" i="12"/>
  <c r="CG23" i="13"/>
  <c r="CG24" i="12"/>
  <c r="CG4" i="13"/>
  <c r="CG5" i="12"/>
  <c r="CE157" i="12"/>
  <c r="CG57" i="13"/>
  <c r="CG58" i="12"/>
  <c r="CG21" i="13"/>
  <c r="CG22" i="12"/>
  <c r="CG38" i="13"/>
  <c r="CG39" i="12"/>
  <c r="CG31" i="12"/>
  <c r="CG30" i="13"/>
  <c r="CG45" i="13"/>
  <c r="CG46" i="12"/>
  <c r="CG19" i="13"/>
  <c r="CG20" i="12"/>
  <c r="CG48" i="12"/>
  <c r="CG47" i="13"/>
  <c r="CG36" i="13"/>
  <c r="CG37" i="12"/>
  <c r="CG12" i="13"/>
  <c r="CG13" i="12"/>
  <c r="CG29" i="12"/>
  <c r="CG28" i="13"/>
  <c r="CG52" i="13"/>
  <c r="CG53" i="12"/>
  <c r="CG52" i="12"/>
  <c r="CG51" i="13"/>
  <c r="CG10" i="13"/>
  <c r="CG11" i="12"/>
  <c r="CG13" i="13"/>
  <c r="CG14" i="12"/>
  <c r="CG22" i="13"/>
  <c r="CG23" i="12"/>
  <c r="CG3" i="13"/>
  <c r="CG3" i="12"/>
  <c r="CG4" i="12"/>
  <c r="CG6" i="13"/>
  <c r="CG7" i="12"/>
  <c r="CG27" i="13"/>
  <c r="CG28" i="12"/>
  <c r="CG41" i="12"/>
  <c r="CG40" i="13"/>
  <c r="CG34" i="13"/>
  <c r="CG35" i="12"/>
  <c r="CG18" i="13"/>
  <c r="CG19" i="12"/>
  <c r="CG31" i="13"/>
  <c r="CG32" i="12"/>
  <c r="CG29" i="13"/>
  <c r="CE158" i="12"/>
  <c r="CG30" i="12"/>
  <c r="CG7" i="13"/>
  <c r="CG8" i="12"/>
  <c r="CG44" i="13"/>
  <c r="CG45" i="12"/>
  <c r="CG55" i="13"/>
  <c r="CG56" i="12"/>
  <c r="CG53" i="13"/>
  <c r="CG54" i="12"/>
  <c r="CG26" i="13"/>
  <c r="CG27" i="12"/>
  <c r="CG48" i="13"/>
  <c r="CG49" i="12"/>
  <c r="CG41" i="13"/>
  <c r="CG42" i="12"/>
  <c r="CG15" i="12"/>
  <c r="CG14" i="13"/>
  <c r="CG59" i="13"/>
  <c r="CG60" i="12"/>
  <c r="CG24" i="13"/>
  <c r="CG25" i="12"/>
  <c r="CG39" i="13"/>
  <c r="CG40" i="12"/>
  <c r="CG16" i="13"/>
  <c r="CG17" i="12"/>
  <c r="CG51" i="12"/>
  <c r="CG50" i="13"/>
  <c r="CG16" i="12"/>
  <c r="CG15" i="13"/>
  <c r="CE159" i="12"/>
  <c r="CG54" i="13"/>
  <c r="CG55" i="12"/>
  <c r="CG37" i="13"/>
  <c r="CG38" i="12"/>
  <c r="CG5" i="13"/>
  <c r="CG6" i="12"/>
  <c r="CG36" i="12"/>
  <c r="CG35" i="13"/>
  <c r="CG25" i="13"/>
  <c r="CG26" i="12"/>
  <c r="CG12" i="12"/>
  <c r="CG11" i="13"/>
  <c r="CG33" i="13"/>
  <c r="CG34" i="12"/>
  <c r="A140" i="13"/>
  <c r="A140" i="12"/>
  <c r="A139" i="18"/>
  <c r="A139" i="11"/>
  <c r="A139" i="9"/>
  <c r="A154" i="19"/>
  <c r="AE139" i="19" s="1"/>
  <c r="A151" i="6"/>
  <c r="A154" i="8"/>
  <c r="AE139" i="8" s="1"/>
  <c r="A154" i="7"/>
  <c r="AD139" i="7" s="1"/>
  <c r="D141" i="2" l="1"/>
  <c r="A140" i="21"/>
  <c r="CH7" i="12"/>
  <c r="CH6" i="13"/>
  <c r="CH44" i="13"/>
  <c r="CH45" i="12"/>
  <c r="CH58" i="12"/>
  <c r="CH57" i="13"/>
  <c r="CH48" i="12"/>
  <c r="CH47" i="13"/>
  <c r="CH38" i="13"/>
  <c r="CH39" i="12"/>
  <c r="CH52" i="12"/>
  <c r="CH51" i="13"/>
  <c r="CH33" i="12"/>
  <c r="CH32" i="13"/>
  <c r="CH35" i="13"/>
  <c r="CH36" i="12"/>
  <c r="CH29" i="12"/>
  <c r="CH28" i="13"/>
  <c r="CF157" i="12"/>
  <c r="CH4" i="13"/>
  <c r="CH5" i="12"/>
  <c r="CH49" i="12"/>
  <c r="CH48" i="13"/>
  <c r="CH24" i="13"/>
  <c r="CH25" i="12"/>
  <c r="CH59" i="13"/>
  <c r="CH60" i="12"/>
  <c r="CH43" i="13"/>
  <c r="CH44" i="12"/>
  <c r="CH18" i="13"/>
  <c r="CH19" i="12"/>
  <c r="CH21" i="13"/>
  <c r="CH22" i="12"/>
  <c r="CH33" i="13"/>
  <c r="CH34" i="12"/>
  <c r="CH26" i="13"/>
  <c r="CH27" i="12"/>
  <c r="CH55" i="13"/>
  <c r="CH56" i="12"/>
  <c r="CH30" i="12"/>
  <c r="CH29" i="13"/>
  <c r="CF158" i="12"/>
  <c r="CH32" i="12"/>
  <c r="CH31" i="13"/>
  <c r="CH9" i="13"/>
  <c r="CH10" i="12"/>
  <c r="CH12" i="13"/>
  <c r="CH13" i="12"/>
  <c r="CH37" i="12"/>
  <c r="CH36" i="13"/>
  <c r="CH18" i="12"/>
  <c r="CH17" i="13"/>
  <c r="CH26" i="12"/>
  <c r="CH25" i="13"/>
  <c r="CH49" i="13"/>
  <c r="CH50" i="12"/>
  <c r="CF159" i="12"/>
  <c r="CH55" i="12"/>
  <c r="CH54" i="13"/>
  <c r="CH45" i="13"/>
  <c r="CH46" i="12"/>
  <c r="CH30" i="13"/>
  <c r="CH31" i="12"/>
  <c r="CH4" i="12"/>
  <c r="CH3" i="12"/>
  <c r="CH3" i="13"/>
  <c r="CH14" i="13"/>
  <c r="CH15" i="12"/>
  <c r="CH37" i="13"/>
  <c r="CH38" i="12"/>
  <c r="CH21" i="12"/>
  <c r="CH20" i="13"/>
  <c r="CH22" i="13"/>
  <c r="CH23" i="12"/>
  <c r="CH34" i="13"/>
  <c r="CH35" i="12"/>
  <c r="CH16" i="13"/>
  <c r="CH17" i="12"/>
  <c r="CH16" i="12"/>
  <c r="CH15" i="13"/>
  <c r="CH19" i="13"/>
  <c r="CH20" i="12"/>
  <c r="CH7" i="13"/>
  <c r="CH8" i="12"/>
  <c r="CH52" i="13"/>
  <c r="CH53" i="12"/>
  <c r="CH5" i="13"/>
  <c r="CH6" i="12"/>
  <c r="CH50" i="13"/>
  <c r="CH51" i="12"/>
  <c r="CH41" i="12"/>
  <c r="CH40" i="13"/>
  <c r="CH60" i="13"/>
  <c r="CH61" i="12"/>
  <c r="CH43" i="12"/>
  <c r="CH42" i="13"/>
  <c r="CH28" i="12"/>
  <c r="CH27" i="13"/>
  <c r="CH56" i="13"/>
  <c r="CH57" i="12"/>
  <c r="CH8" i="13"/>
  <c r="CH9" i="12"/>
  <c r="CH42" i="12"/>
  <c r="CH41" i="13"/>
  <c r="CH23" i="13"/>
  <c r="CH24" i="12"/>
  <c r="CH11" i="13"/>
  <c r="CH12" i="12"/>
  <c r="CH54" i="12"/>
  <c r="CH53" i="13"/>
  <c r="CH14" i="12"/>
  <c r="CH13" i="13"/>
  <c r="CH47" i="12"/>
  <c r="CH46" i="13"/>
  <c r="CH39" i="13"/>
  <c r="CH40" i="12"/>
  <c r="CH58" i="13"/>
  <c r="CH59" i="12"/>
  <c r="CH11" i="12"/>
  <c r="CH10" i="13"/>
  <c r="A155" i="19"/>
  <c r="AE140" i="19" s="1"/>
  <c r="A155" i="8"/>
  <c r="AE140" i="8" s="1"/>
  <c r="A152" i="6"/>
  <c r="A155" i="7"/>
  <c r="AD140" i="7" s="1"/>
  <c r="A141" i="13"/>
  <c r="A141" i="12"/>
  <c r="A140" i="18"/>
  <c r="A140" i="9"/>
  <c r="A140" i="11"/>
  <c r="D142" i="2" l="1"/>
  <c r="A141" i="21"/>
  <c r="CI61" i="13"/>
  <c r="CI62" i="12"/>
  <c r="CI20" i="13"/>
  <c r="CI21" i="12"/>
  <c r="CI38" i="13"/>
  <c r="CI39" i="12"/>
  <c r="CI49" i="13"/>
  <c r="CI50" i="12"/>
  <c r="CI39" i="13"/>
  <c r="CI40" i="12"/>
  <c r="CI40" i="13"/>
  <c r="CI41" i="12"/>
  <c r="CI12" i="13"/>
  <c r="CI13" i="12"/>
  <c r="CI57" i="13"/>
  <c r="CI58" i="12"/>
  <c r="CI6" i="13"/>
  <c r="CI7" i="12"/>
  <c r="CI8" i="13"/>
  <c r="CI9" i="12"/>
  <c r="CI35" i="13"/>
  <c r="CI36" i="12"/>
  <c r="CI15" i="13"/>
  <c r="CI16" i="12"/>
  <c r="CG157" i="12"/>
  <c r="CI5" i="12"/>
  <c r="CI4" i="13"/>
  <c r="CI50" i="13"/>
  <c r="CI51" i="12"/>
  <c r="CI13" i="13"/>
  <c r="CI14" i="12"/>
  <c r="CI30" i="13"/>
  <c r="CI31" i="12"/>
  <c r="CI37" i="12"/>
  <c r="CI36" i="13"/>
  <c r="CI46" i="12"/>
  <c r="CI45" i="13"/>
  <c r="CI51" i="13"/>
  <c r="CI52" i="12"/>
  <c r="CI18" i="12"/>
  <c r="CI17" i="13"/>
  <c r="CI11" i="13"/>
  <c r="CI12" i="12"/>
  <c r="CI15" i="12"/>
  <c r="CI14" i="13"/>
  <c r="CI43" i="12"/>
  <c r="CI42" i="13"/>
  <c r="CI44" i="12"/>
  <c r="CI43" i="13"/>
  <c r="CI41" i="13"/>
  <c r="CI42" i="12"/>
  <c r="CI16" i="13"/>
  <c r="CI17" i="12"/>
  <c r="CI21" i="13"/>
  <c r="CI22" i="12"/>
  <c r="CI32" i="12"/>
  <c r="CI31" i="13"/>
  <c r="CI19" i="12"/>
  <c r="CI18" i="13"/>
  <c r="CI32" i="13"/>
  <c r="CI33" i="12"/>
  <c r="CI56" i="13"/>
  <c r="CI57" i="12"/>
  <c r="CI34" i="13"/>
  <c r="CI35" i="12"/>
  <c r="CI20" i="12"/>
  <c r="CI19" i="13"/>
  <c r="CI60" i="13"/>
  <c r="CI61" i="12"/>
  <c r="CI52" i="13"/>
  <c r="CI53" i="12"/>
  <c r="CI49" i="12"/>
  <c r="CI48" i="13"/>
  <c r="CI59" i="13"/>
  <c r="CI60" i="12"/>
  <c r="CI24" i="13"/>
  <c r="CI25" i="12"/>
  <c r="CI9" i="13"/>
  <c r="CI10" i="12"/>
  <c r="CI53" i="13"/>
  <c r="CI54" i="12"/>
  <c r="CI23" i="13"/>
  <c r="CI24" i="12"/>
  <c r="CI56" i="12"/>
  <c r="CI55" i="13"/>
  <c r="CI10" i="13"/>
  <c r="CI11" i="12"/>
  <c r="CI47" i="13"/>
  <c r="CI48" i="12"/>
  <c r="CI54" i="13"/>
  <c r="CG159" i="12"/>
  <c r="CI55" i="12"/>
  <c r="CI29" i="12"/>
  <c r="CI28" i="13"/>
  <c r="CI4" i="12"/>
  <c r="CI3" i="13"/>
  <c r="CI3" i="12"/>
  <c r="CI46" i="13"/>
  <c r="CI47" i="12"/>
  <c r="CI27" i="12"/>
  <c r="CI26" i="13"/>
  <c r="CI38" i="12"/>
  <c r="CI37" i="13"/>
  <c r="CI27" i="13"/>
  <c r="CI28" i="12"/>
  <c r="CI22" i="13"/>
  <c r="CI23" i="12"/>
  <c r="CI45" i="12"/>
  <c r="CI44" i="13"/>
  <c r="CI26" i="12"/>
  <c r="CI25" i="13"/>
  <c r="CI5" i="13"/>
  <c r="CI6" i="12"/>
  <c r="CG158" i="12"/>
  <c r="CI29" i="13"/>
  <c r="CI30" i="12"/>
  <c r="CI34" i="12"/>
  <c r="CI33" i="13"/>
  <c r="CI59" i="12"/>
  <c r="CI58" i="13"/>
  <c r="CI7" i="13"/>
  <c r="CI8" i="12"/>
  <c r="A156" i="19"/>
  <c r="AE141" i="19" s="1"/>
  <c r="A156" i="8"/>
  <c r="AE141" i="8" s="1"/>
  <c r="A153" i="6"/>
  <c r="A156" i="7"/>
  <c r="AD141" i="7" s="1"/>
  <c r="A142" i="13"/>
  <c r="A142" i="12"/>
  <c r="A141" i="11"/>
  <c r="A141" i="18"/>
  <c r="A141" i="9"/>
  <c r="D143" i="2" l="1"/>
  <c r="A142" i="21"/>
  <c r="CJ26" i="13"/>
  <c r="CJ27" i="12"/>
  <c r="CJ19" i="13"/>
  <c r="CJ20" i="12"/>
  <c r="CJ37" i="13"/>
  <c r="CJ38" i="12"/>
  <c r="CJ6" i="12"/>
  <c r="CJ5" i="13"/>
  <c r="CJ7" i="13"/>
  <c r="CJ8" i="12"/>
  <c r="CJ39" i="13"/>
  <c r="CJ40" i="12"/>
  <c r="CJ30" i="13"/>
  <c r="CJ31" i="12"/>
  <c r="CJ45" i="13"/>
  <c r="CJ46" i="12"/>
  <c r="CJ27" i="13"/>
  <c r="CJ28" i="12"/>
  <c r="CJ55" i="13"/>
  <c r="CJ56" i="12"/>
  <c r="CJ56" i="13"/>
  <c r="CJ57" i="12"/>
  <c r="CJ49" i="13"/>
  <c r="CJ50" i="12"/>
  <c r="CJ33" i="12"/>
  <c r="CJ32" i="13"/>
  <c r="CJ44" i="13"/>
  <c r="CJ45" i="12"/>
  <c r="CJ15" i="13"/>
  <c r="CJ16" i="12"/>
  <c r="CJ19" i="12"/>
  <c r="CJ18" i="13"/>
  <c r="CJ46" i="13"/>
  <c r="CJ47" i="12"/>
  <c r="CJ16" i="13"/>
  <c r="CJ17" i="12"/>
  <c r="CJ10" i="12"/>
  <c r="CJ9" i="13"/>
  <c r="CJ58" i="13"/>
  <c r="CJ59" i="12"/>
  <c r="CJ41" i="13"/>
  <c r="CJ42" i="12"/>
  <c r="CJ50" i="13"/>
  <c r="CJ51" i="12"/>
  <c r="CJ22" i="12"/>
  <c r="CJ21" i="13"/>
  <c r="CJ62" i="13"/>
  <c r="CJ63" i="12"/>
  <c r="CJ59" i="13"/>
  <c r="CJ60" i="12"/>
  <c r="CJ24" i="12"/>
  <c r="CJ23" i="13"/>
  <c r="CJ47" i="13"/>
  <c r="CJ48" i="12"/>
  <c r="CH157" i="12"/>
  <c r="CJ5" i="12"/>
  <c r="CJ4" i="13"/>
  <c r="CJ11" i="13"/>
  <c r="CJ12" i="12"/>
  <c r="CJ24" i="13"/>
  <c r="CJ25" i="12"/>
  <c r="CJ11" i="12"/>
  <c r="CJ10" i="13"/>
  <c r="CJ60" i="13"/>
  <c r="CJ61" i="12"/>
  <c r="CJ53" i="13"/>
  <c r="CJ54" i="12"/>
  <c r="CJ57" i="13"/>
  <c r="CJ58" i="12"/>
  <c r="CJ23" i="12"/>
  <c r="CJ22" i="13"/>
  <c r="CJ42" i="13"/>
  <c r="CJ43" i="12"/>
  <c r="CJ13" i="12"/>
  <c r="CJ12" i="13"/>
  <c r="CJ52" i="13"/>
  <c r="CJ53" i="12"/>
  <c r="CJ15" i="12"/>
  <c r="CJ14" i="13"/>
  <c r="CJ8" i="13"/>
  <c r="CJ9" i="12"/>
  <c r="CJ38" i="13"/>
  <c r="CJ39" i="12"/>
  <c r="CJ21" i="12"/>
  <c r="CJ20" i="13"/>
  <c r="CJ43" i="13"/>
  <c r="CJ44" i="12"/>
  <c r="CJ36" i="13"/>
  <c r="CJ37" i="12"/>
  <c r="CJ13" i="13"/>
  <c r="CJ14" i="12"/>
  <c r="CJ40" i="13"/>
  <c r="CJ41" i="12"/>
  <c r="CJ34" i="13"/>
  <c r="CJ35" i="12"/>
  <c r="CJ7" i="12"/>
  <c r="CJ6" i="13"/>
  <c r="CJ28" i="13"/>
  <c r="CJ29" i="12"/>
  <c r="CJ3" i="13"/>
  <c r="CJ4" i="12"/>
  <c r="CJ3" i="12"/>
  <c r="CJ30" i="12"/>
  <c r="CH158" i="12"/>
  <c r="CJ29" i="13"/>
  <c r="CJ48" i="13"/>
  <c r="CJ49" i="12"/>
  <c r="CJ54" i="13"/>
  <c r="CJ55" i="12"/>
  <c r="CH159" i="12"/>
  <c r="CJ25" i="13"/>
  <c r="CJ26" i="12"/>
  <c r="CJ62" i="12"/>
  <c r="CJ61" i="13"/>
  <c r="CJ35" i="13"/>
  <c r="CJ36" i="12"/>
  <c r="CJ33" i="13"/>
  <c r="CJ34" i="12"/>
  <c r="CJ18" i="12"/>
  <c r="CJ17" i="13"/>
  <c r="CJ31" i="13"/>
  <c r="CJ32" i="12"/>
  <c r="CJ51" i="13"/>
  <c r="CJ52" i="12"/>
  <c r="A157" i="19"/>
  <c r="AE142" i="19" s="1"/>
  <c r="A157" i="8"/>
  <c r="AE142" i="8" s="1"/>
  <c r="A154" i="6"/>
  <c r="A157" i="7"/>
  <c r="AD142" i="7" s="1"/>
  <c r="A143" i="13"/>
  <c r="A143" i="12"/>
  <c r="A142" i="11"/>
  <c r="A142" i="18"/>
  <c r="A142" i="9"/>
  <c r="D144" i="2" l="1"/>
  <c r="A143" i="21"/>
  <c r="CK15" i="13"/>
  <c r="CK16" i="12"/>
  <c r="CK47" i="13"/>
  <c r="CK48" i="12"/>
  <c r="CK16" i="13"/>
  <c r="CK17" i="12"/>
  <c r="CK57" i="13"/>
  <c r="CK58" i="12"/>
  <c r="CK31" i="13"/>
  <c r="CK32" i="12"/>
  <c r="CK9" i="12"/>
  <c r="CK8" i="13"/>
  <c r="CK53" i="12"/>
  <c r="CK52" i="13"/>
  <c r="CK36" i="13"/>
  <c r="CK37" i="12"/>
  <c r="CK27" i="12"/>
  <c r="CK26" i="13"/>
  <c r="CK8" i="12"/>
  <c r="CK7" i="13"/>
  <c r="CK22" i="12"/>
  <c r="CK21" i="13"/>
  <c r="CK5" i="13"/>
  <c r="CK6" i="12"/>
  <c r="CK64" i="12"/>
  <c r="CK63" i="13"/>
  <c r="CK52" i="12"/>
  <c r="CK51" i="13"/>
  <c r="CK60" i="12"/>
  <c r="CK59" i="13"/>
  <c r="CK18" i="12"/>
  <c r="CK17" i="13"/>
  <c r="CK46" i="12"/>
  <c r="CK45" i="13"/>
  <c r="CK51" i="12"/>
  <c r="CK50" i="13"/>
  <c r="CK56" i="13"/>
  <c r="CK57" i="12"/>
  <c r="CK46" i="13"/>
  <c r="CK47" i="12"/>
  <c r="CK41" i="12"/>
  <c r="CK40" i="13"/>
  <c r="CK21" i="12"/>
  <c r="CK20" i="13"/>
  <c r="CK35" i="12"/>
  <c r="CK34" i="13"/>
  <c r="CK4" i="12"/>
  <c r="CK3" i="13"/>
  <c r="CK3" i="12"/>
  <c r="CK14" i="12"/>
  <c r="CK13" i="13"/>
  <c r="CK23" i="13"/>
  <c r="CK24" i="12"/>
  <c r="CK12" i="12"/>
  <c r="CK11" i="13"/>
  <c r="CK60" i="13"/>
  <c r="CK61" i="12"/>
  <c r="CK42" i="13"/>
  <c r="CK43" i="12"/>
  <c r="CK27" i="13"/>
  <c r="CK28" i="12"/>
  <c r="CK19" i="12"/>
  <c r="CK18" i="13"/>
  <c r="CK49" i="13"/>
  <c r="CK50" i="12"/>
  <c r="CK31" i="12"/>
  <c r="CK30" i="13"/>
  <c r="CI158" i="12"/>
  <c r="CK29" i="13"/>
  <c r="CK30" i="12"/>
  <c r="CK36" i="12"/>
  <c r="CK35" i="13"/>
  <c r="CK15" i="12"/>
  <c r="CK14" i="13"/>
  <c r="CK44" i="13"/>
  <c r="CK45" i="12"/>
  <c r="CK39" i="13"/>
  <c r="CK40" i="12"/>
  <c r="CK54" i="13"/>
  <c r="CI159" i="12"/>
  <c r="CK55" i="12"/>
  <c r="CK12" i="13"/>
  <c r="CK13" i="12"/>
  <c r="CK25" i="12"/>
  <c r="CK24" i="13"/>
  <c r="CK20" i="12"/>
  <c r="CK19" i="13"/>
  <c r="CK7" i="12"/>
  <c r="CK6" i="13"/>
  <c r="CK33" i="12"/>
  <c r="CK32" i="13"/>
  <c r="CK49" i="12"/>
  <c r="CK48" i="13"/>
  <c r="CK28" i="13"/>
  <c r="CK29" i="12"/>
  <c r="CK38" i="13"/>
  <c r="CK39" i="12"/>
  <c r="CK63" i="12"/>
  <c r="CK62" i="13"/>
  <c r="CK55" i="13"/>
  <c r="CK56" i="12"/>
  <c r="CI157" i="12"/>
  <c r="CK4" i="13"/>
  <c r="CK5" i="12"/>
  <c r="CK41" i="13"/>
  <c r="CK42" i="12"/>
  <c r="CK38" i="12"/>
  <c r="CK37" i="13"/>
  <c r="CK10" i="12"/>
  <c r="CK9" i="13"/>
  <c r="CK54" i="12"/>
  <c r="CK53" i="13"/>
  <c r="CK43" i="13"/>
  <c r="CK44" i="12"/>
  <c r="CK59" i="12"/>
  <c r="CK58" i="13"/>
  <c r="CK61" i="13"/>
  <c r="CK62" i="12"/>
  <c r="CK25" i="13"/>
  <c r="CK26" i="12"/>
  <c r="CK22" i="13"/>
  <c r="CK23" i="12"/>
  <c r="CK10" i="13"/>
  <c r="CK11" i="12"/>
  <c r="CK34" i="12"/>
  <c r="CK33" i="13"/>
  <c r="A144" i="13"/>
  <c r="A144" i="12"/>
  <c r="A143" i="18"/>
  <c r="A143" i="9"/>
  <c r="A143" i="11"/>
  <c r="A158" i="19"/>
  <c r="AE143" i="19" s="1"/>
  <c r="A155" i="6"/>
  <c r="A158" i="8"/>
  <c r="AE143" i="8" s="1"/>
  <c r="A158" i="7"/>
  <c r="AD143" i="7" s="1"/>
  <c r="D145" i="2" l="1"/>
  <c r="A144" i="21"/>
  <c r="CL44" i="13"/>
  <c r="CL45" i="12"/>
  <c r="CL31" i="12"/>
  <c r="CL30" i="13"/>
  <c r="CL20" i="12"/>
  <c r="CL19" i="13"/>
  <c r="CL14" i="13"/>
  <c r="CL15" i="12"/>
  <c r="CL33" i="12"/>
  <c r="CL32" i="13"/>
  <c r="CL11" i="13"/>
  <c r="CL12" i="12"/>
  <c r="CL26" i="13"/>
  <c r="CL27" i="12"/>
  <c r="CL6" i="12"/>
  <c r="CL5" i="13"/>
  <c r="CL49" i="13"/>
  <c r="CL50" i="12"/>
  <c r="CL8" i="12"/>
  <c r="CL7" i="13"/>
  <c r="CL26" i="12"/>
  <c r="CL25" i="13"/>
  <c r="CL45" i="13"/>
  <c r="CL46" i="12"/>
  <c r="CL48" i="12"/>
  <c r="CL47" i="13"/>
  <c r="CL6" i="13"/>
  <c r="CL7" i="12"/>
  <c r="CL38" i="12"/>
  <c r="CL37" i="13"/>
  <c r="CL59" i="12"/>
  <c r="CL58" i="13"/>
  <c r="CL48" i="13"/>
  <c r="CL49" i="12"/>
  <c r="CL23" i="13"/>
  <c r="CL24" i="12"/>
  <c r="CL62" i="13"/>
  <c r="CL63" i="12"/>
  <c r="CL43" i="12"/>
  <c r="CL42" i="13"/>
  <c r="CL21" i="12"/>
  <c r="CL20" i="13"/>
  <c r="CL31" i="13"/>
  <c r="CL32" i="12"/>
  <c r="CL12" i="13"/>
  <c r="CL13" i="12"/>
  <c r="CL17" i="12"/>
  <c r="CL16" i="13"/>
  <c r="CL59" i="13"/>
  <c r="CL60" i="12"/>
  <c r="CJ159" i="12"/>
  <c r="CL54" i="13"/>
  <c r="CL55" i="12"/>
  <c r="CL39" i="12"/>
  <c r="CL38" i="13"/>
  <c r="CJ158" i="12"/>
  <c r="CL30" i="12"/>
  <c r="CL29" i="13"/>
  <c r="CL14" i="12"/>
  <c r="CL13" i="13"/>
  <c r="CL37" i="12"/>
  <c r="CL36" i="13"/>
  <c r="CL44" i="12"/>
  <c r="CL43" i="13"/>
  <c r="CL5" i="12"/>
  <c r="CJ157" i="12"/>
  <c r="CL4" i="13"/>
  <c r="CL22" i="12"/>
  <c r="CL21" i="13"/>
  <c r="CL52" i="12"/>
  <c r="CL51" i="13"/>
  <c r="CL19" i="12"/>
  <c r="CL18" i="13"/>
  <c r="CL52" i="13"/>
  <c r="CL53" i="12"/>
  <c r="CL8" i="13"/>
  <c r="CL9" i="12"/>
  <c r="CL10" i="12"/>
  <c r="CL9" i="13"/>
  <c r="CL64" i="12"/>
  <c r="CL63" i="13"/>
  <c r="CL34" i="12"/>
  <c r="CL33" i="13"/>
  <c r="CL41" i="12"/>
  <c r="CL40" i="13"/>
  <c r="CL58" i="12"/>
  <c r="CL57" i="13"/>
  <c r="CL18" i="12"/>
  <c r="CL17" i="13"/>
  <c r="CL34" i="13"/>
  <c r="CL35" i="12"/>
  <c r="CL11" i="12"/>
  <c r="CL10" i="13"/>
  <c r="CL56" i="13"/>
  <c r="CL57" i="12"/>
  <c r="CL39" i="13"/>
  <c r="CL40" i="12"/>
  <c r="CL55" i="13"/>
  <c r="CL56" i="12"/>
  <c r="CL16" i="12"/>
  <c r="CL15" i="13"/>
  <c r="CL50" i="13"/>
  <c r="CL51" i="12"/>
  <c r="CL28" i="13"/>
  <c r="CL29" i="12"/>
  <c r="CL61" i="13"/>
  <c r="CL62" i="12"/>
  <c r="CL24" i="13"/>
  <c r="CL25" i="12"/>
  <c r="CL3" i="12"/>
  <c r="CL3" i="13"/>
  <c r="CL4" i="12"/>
  <c r="CL36" i="12"/>
  <c r="CL35" i="13"/>
  <c r="CL42" i="12"/>
  <c r="CL41" i="13"/>
  <c r="CL46" i="13"/>
  <c r="CL47" i="12"/>
  <c r="CL61" i="12"/>
  <c r="CL60" i="13"/>
  <c r="CL65" i="12"/>
  <c r="CL64" i="13"/>
  <c r="CL23" i="12"/>
  <c r="CL22" i="13"/>
  <c r="CL28" i="12"/>
  <c r="CL27" i="13"/>
  <c r="CL54" i="12"/>
  <c r="CL53" i="13"/>
  <c r="A145" i="13"/>
  <c r="A145" i="12"/>
  <c r="A144" i="11"/>
  <c r="A144" i="9"/>
  <c r="A144" i="18"/>
  <c r="A159" i="19"/>
  <c r="AE144" i="19" s="1"/>
  <c r="A159" i="8"/>
  <c r="AE144" i="8" s="1"/>
  <c r="A156" i="6"/>
  <c r="A159" i="7"/>
  <c r="AD144" i="7" s="1"/>
  <c r="D146" i="2" l="1"/>
  <c r="A145" i="21"/>
  <c r="CM48" i="12"/>
  <c r="CM47" i="13"/>
  <c r="CM3" i="12"/>
  <c r="CM3" i="13"/>
  <c r="CM4" i="12"/>
  <c r="CM35" i="12"/>
  <c r="CM34" i="13"/>
  <c r="CM50" i="12"/>
  <c r="CM49" i="13"/>
  <c r="CM50" i="13"/>
  <c r="CM51" i="12"/>
  <c r="CK157" i="12"/>
  <c r="CM4" i="13"/>
  <c r="CM5" i="12"/>
  <c r="CM17" i="12"/>
  <c r="CM16" i="13"/>
  <c r="CM11" i="13"/>
  <c r="CM12" i="12"/>
  <c r="CM18" i="13"/>
  <c r="CM19" i="12"/>
  <c r="CM41" i="13"/>
  <c r="CM42" i="12"/>
  <c r="CM64" i="13"/>
  <c r="CM65" i="12"/>
  <c r="CM20" i="12"/>
  <c r="CM19" i="13"/>
  <c r="CM23" i="12"/>
  <c r="CM22" i="13"/>
  <c r="CM33" i="12"/>
  <c r="CM32" i="13"/>
  <c r="CM25" i="12"/>
  <c r="CM24" i="13"/>
  <c r="CM7" i="13"/>
  <c r="CM8" i="12"/>
  <c r="CM47" i="12"/>
  <c r="CM46" i="13"/>
  <c r="CM13" i="12"/>
  <c r="CM12" i="13"/>
  <c r="CM16" i="12"/>
  <c r="CM15" i="13"/>
  <c r="CM58" i="13"/>
  <c r="CM59" i="12"/>
  <c r="CM52" i="13"/>
  <c r="CM53" i="12"/>
  <c r="CM40" i="12"/>
  <c r="CM39" i="13"/>
  <c r="CM61" i="12"/>
  <c r="CM60" i="13"/>
  <c r="CM63" i="13"/>
  <c r="CM64" i="12"/>
  <c r="CM45" i="13"/>
  <c r="CM46" i="12"/>
  <c r="CM55" i="12"/>
  <c r="CK159" i="12"/>
  <c r="CM54" i="13"/>
  <c r="CM23" i="13"/>
  <c r="CM24" i="12"/>
  <c r="CM61" i="13"/>
  <c r="CM62" i="12"/>
  <c r="CM43" i="12"/>
  <c r="CM42" i="13"/>
  <c r="CM62" i="13"/>
  <c r="CM63" i="12"/>
  <c r="CM52" i="12"/>
  <c r="CM51" i="13"/>
  <c r="CM56" i="13"/>
  <c r="CM57" i="12"/>
  <c r="CM57" i="13"/>
  <c r="CM58" i="12"/>
  <c r="CM35" i="13"/>
  <c r="CM36" i="12"/>
  <c r="CM53" i="13"/>
  <c r="CM54" i="12"/>
  <c r="CM44" i="13"/>
  <c r="CM45" i="12"/>
  <c r="CM15" i="12"/>
  <c r="CM14" i="13"/>
  <c r="CM17" i="13"/>
  <c r="CM18" i="12"/>
  <c r="CM44" i="12"/>
  <c r="CM43" i="13"/>
  <c r="CM59" i="13"/>
  <c r="CM60" i="12"/>
  <c r="CM9" i="12"/>
  <c r="CM8" i="13"/>
  <c r="CM7" i="12"/>
  <c r="CM6" i="13"/>
  <c r="CM32" i="12"/>
  <c r="CM31" i="13"/>
  <c r="CM10" i="13"/>
  <c r="CM11" i="12"/>
  <c r="CM13" i="13"/>
  <c r="CM14" i="12"/>
  <c r="CM28" i="12"/>
  <c r="CM27" i="13"/>
  <c r="CM28" i="13"/>
  <c r="CM29" i="12"/>
  <c r="CM65" i="13"/>
  <c r="CM66" i="12"/>
  <c r="CM36" i="13"/>
  <c r="CM37" i="12"/>
  <c r="CM25" i="13"/>
  <c r="CM26" i="12"/>
  <c r="CM30" i="12"/>
  <c r="CM29" i="13"/>
  <c r="CK158" i="12"/>
  <c r="CM40" i="13"/>
  <c r="CM41" i="12"/>
  <c r="CM10" i="12"/>
  <c r="CM9" i="13"/>
  <c r="CM5" i="13"/>
  <c r="CM6" i="12"/>
  <c r="CM38" i="12"/>
  <c r="CM37" i="13"/>
  <c r="CM30" i="13"/>
  <c r="CM31" i="12"/>
  <c r="CM55" i="13"/>
  <c r="CM56" i="12"/>
  <c r="CM21" i="13"/>
  <c r="CM22" i="12"/>
  <c r="CM38" i="13"/>
  <c r="CM39" i="12"/>
  <c r="CM48" i="13"/>
  <c r="CM49" i="12"/>
  <c r="CM26" i="13"/>
  <c r="CM27" i="12"/>
  <c r="CM34" i="12"/>
  <c r="CM33" i="13"/>
  <c r="CM21" i="12"/>
  <c r="CM20" i="13"/>
  <c r="A160" i="19"/>
  <c r="AE145" i="19" s="1"/>
  <c r="A160" i="8"/>
  <c r="AE145" i="8" s="1"/>
  <c r="A157" i="6"/>
  <c r="A160" i="7"/>
  <c r="AD145" i="7" s="1"/>
  <c r="A146" i="13"/>
  <c r="A145" i="11"/>
  <c r="A145" i="18"/>
  <c r="A145" i="9"/>
  <c r="A146" i="12"/>
  <c r="D147" i="2" l="1"/>
  <c r="A146" i="21"/>
  <c r="CN39" i="13"/>
  <c r="CN40" i="12"/>
  <c r="CN56" i="13"/>
  <c r="CN57" i="12"/>
  <c r="CN28" i="13"/>
  <c r="CN29" i="12"/>
  <c r="CN64" i="13"/>
  <c r="CN65" i="12"/>
  <c r="CN42" i="13"/>
  <c r="CN43" i="12"/>
  <c r="CN5" i="13"/>
  <c r="CN6" i="12"/>
  <c r="CN36" i="12"/>
  <c r="CN35" i="13"/>
  <c r="CN49" i="13"/>
  <c r="CN50" i="12"/>
  <c r="CN23" i="12"/>
  <c r="CN22" i="13"/>
  <c r="CN32" i="12"/>
  <c r="CN31" i="13"/>
  <c r="CN6" i="13"/>
  <c r="CN7" i="12"/>
  <c r="CN42" i="12"/>
  <c r="CN41" i="13"/>
  <c r="CN30" i="13"/>
  <c r="CN31" i="12"/>
  <c r="CN32" i="13"/>
  <c r="CN33" i="12"/>
  <c r="CN9" i="13"/>
  <c r="CN10" i="12"/>
  <c r="CN44" i="13"/>
  <c r="CN45" i="12"/>
  <c r="CN16" i="12"/>
  <c r="CN15" i="13"/>
  <c r="CN52" i="13"/>
  <c r="CN53" i="12"/>
  <c r="CN43" i="13"/>
  <c r="CN44" i="12"/>
  <c r="CN46" i="13"/>
  <c r="CN47" i="12"/>
  <c r="CN53" i="13"/>
  <c r="CN54" i="12"/>
  <c r="CN65" i="13"/>
  <c r="CN66" i="12"/>
  <c r="CN19" i="13"/>
  <c r="CN20" i="12"/>
  <c r="CN50" i="13"/>
  <c r="CN51" i="12"/>
  <c r="CN27" i="13"/>
  <c r="CN28" i="12"/>
  <c r="CN7" i="13"/>
  <c r="CN8" i="12"/>
  <c r="CN60" i="12"/>
  <c r="CN59" i="13"/>
  <c r="CN34" i="13"/>
  <c r="CN35" i="12"/>
  <c r="CN26" i="13"/>
  <c r="CN27" i="12"/>
  <c r="CN66" i="13"/>
  <c r="CN67" i="12"/>
  <c r="CN11" i="13"/>
  <c r="CN12" i="12"/>
  <c r="CN60" i="13"/>
  <c r="CN61" i="12"/>
  <c r="CN18" i="13"/>
  <c r="CN19" i="12"/>
  <c r="CN45" i="13"/>
  <c r="CN46" i="12"/>
  <c r="CN36" i="13"/>
  <c r="CN37" i="12"/>
  <c r="CN57" i="13"/>
  <c r="CN58" i="12"/>
  <c r="CN63" i="13"/>
  <c r="CN64" i="12"/>
  <c r="CN62" i="13"/>
  <c r="CN63" i="12"/>
  <c r="CN62" i="12"/>
  <c r="CN61" i="13"/>
  <c r="CN16" i="13"/>
  <c r="CN17" i="12"/>
  <c r="CN48" i="12"/>
  <c r="CN47" i="13"/>
  <c r="CN26" i="12"/>
  <c r="CN25" i="13"/>
  <c r="CN23" i="13"/>
  <c r="CN24" i="12"/>
  <c r="CN17" i="13"/>
  <c r="CN18" i="12"/>
  <c r="CN51" i="13"/>
  <c r="CN52" i="12"/>
  <c r="CN3" i="13"/>
  <c r="CN4" i="12"/>
  <c r="CN3" i="12"/>
  <c r="CN8" i="13"/>
  <c r="CN9" i="12"/>
  <c r="CN12" i="13"/>
  <c r="CN13" i="12"/>
  <c r="CN21" i="13"/>
  <c r="CN22" i="12"/>
  <c r="CN39" i="12"/>
  <c r="CN38" i="13"/>
  <c r="CN11" i="12"/>
  <c r="CN10" i="13"/>
  <c r="CN37" i="13"/>
  <c r="CN38" i="12"/>
  <c r="CL158" i="12"/>
  <c r="CN30" i="12"/>
  <c r="CN29" i="13"/>
  <c r="CN14" i="13"/>
  <c r="CN15" i="12"/>
  <c r="CN54" i="13"/>
  <c r="CN55" i="12"/>
  <c r="CL159" i="12"/>
  <c r="CN58" i="13"/>
  <c r="CN59" i="12"/>
  <c r="CN24" i="13"/>
  <c r="CN25" i="12"/>
  <c r="CN56" i="12"/>
  <c r="CN55" i="13"/>
  <c r="CN40" i="13"/>
  <c r="CN41" i="12"/>
  <c r="CN13" i="13"/>
  <c r="CN14" i="12"/>
  <c r="CN33" i="13"/>
  <c r="CN34" i="12"/>
  <c r="CN20" i="13"/>
  <c r="CN21" i="12"/>
  <c r="CN4" i="13"/>
  <c r="CN5" i="12"/>
  <c r="CL157" i="12"/>
  <c r="CN48" i="13"/>
  <c r="CN49" i="12"/>
  <c r="A161" i="19"/>
  <c r="AE146" i="19" s="1"/>
  <c r="A161" i="8"/>
  <c r="AE146" i="8" s="1"/>
  <c r="A158" i="6"/>
  <c r="A161" i="7"/>
  <c r="AD146" i="7" s="1"/>
  <c r="A147" i="13"/>
  <c r="A147" i="12"/>
  <c r="A146" i="11"/>
  <c r="A146" i="18"/>
  <c r="A146" i="9"/>
  <c r="D148" i="2" l="1"/>
  <c r="A147" i="21"/>
  <c r="CO56" i="13"/>
  <c r="CO57" i="12"/>
  <c r="CO25" i="12"/>
  <c r="CO24" i="13"/>
  <c r="CO64" i="13"/>
  <c r="CO65" i="12"/>
  <c r="CO27" i="13"/>
  <c r="CO28" i="12"/>
  <c r="CO20" i="13"/>
  <c r="CO21" i="12"/>
  <c r="CO44" i="13"/>
  <c r="CO45" i="12"/>
  <c r="CO32" i="12"/>
  <c r="CO31" i="13"/>
  <c r="CO40" i="13"/>
  <c r="CO41" i="12"/>
  <c r="CO49" i="13"/>
  <c r="CO50" i="12"/>
  <c r="CO55" i="13"/>
  <c r="CO56" i="12"/>
  <c r="CO39" i="13"/>
  <c r="CO40" i="12"/>
  <c r="CO4" i="13"/>
  <c r="CM157" i="12"/>
  <c r="CO5" i="12"/>
  <c r="CO18" i="13"/>
  <c r="CO19" i="12"/>
  <c r="CO17" i="13"/>
  <c r="CO18" i="12"/>
  <c r="CO63" i="13"/>
  <c r="CO64" i="12"/>
  <c r="CO58" i="13"/>
  <c r="CO59" i="12"/>
  <c r="CO46" i="13"/>
  <c r="CO47" i="12"/>
  <c r="CO61" i="13"/>
  <c r="CO62" i="12"/>
  <c r="CO67" i="13"/>
  <c r="CO68" i="12"/>
  <c r="CO35" i="13"/>
  <c r="CO36" i="12"/>
  <c r="CO8" i="13"/>
  <c r="CO9" i="12"/>
  <c r="CO51" i="13"/>
  <c r="CO52" i="12"/>
  <c r="CO66" i="13"/>
  <c r="CO67" i="12"/>
  <c r="CO47" i="13"/>
  <c r="CO48" i="12"/>
  <c r="CO53" i="13"/>
  <c r="CO54" i="12"/>
  <c r="CO45" i="13"/>
  <c r="CO46" i="12"/>
  <c r="CO33" i="13"/>
  <c r="CO34" i="12"/>
  <c r="CO50" i="13"/>
  <c r="CO51" i="12"/>
  <c r="CO6" i="13"/>
  <c r="CO7" i="12"/>
  <c r="CO65" i="13"/>
  <c r="CO66" i="12"/>
  <c r="CO57" i="13"/>
  <c r="CO58" i="12"/>
  <c r="CO15" i="13"/>
  <c r="CO16" i="12"/>
  <c r="CO11" i="13"/>
  <c r="CO12" i="12"/>
  <c r="CO53" i="12"/>
  <c r="CO52" i="13"/>
  <c r="CO37" i="13"/>
  <c r="CO38" i="12"/>
  <c r="CO12" i="13"/>
  <c r="CO13" i="12"/>
  <c r="CO28" i="13"/>
  <c r="CO29" i="12"/>
  <c r="CO29" i="13"/>
  <c r="CM158" i="12"/>
  <c r="CO30" i="12"/>
  <c r="CO21" i="13"/>
  <c r="CO22" i="12"/>
  <c r="CO14" i="13"/>
  <c r="CO15" i="12"/>
  <c r="CO60" i="12"/>
  <c r="CO59" i="13"/>
  <c r="CO30" i="13"/>
  <c r="CO31" i="12"/>
  <c r="CO22" i="13"/>
  <c r="CO23" i="12"/>
  <c r="CO9" i="13"/>
  <c r="CO10" i="12"/>
  <c r="CO27" i="12"/>
  <c r="CO26" i="13"/>
  <c r="CO42" i="13"/>
  <c r="CO43" i="12"/>
  <c r="CO33" i="12"/>
  <c r="CO32" i="13"/>
  <c r="CO19" i="13"/>
  <c r="CO20" i="12"/>
  <c r="CM159" i="12"/>
  <c r="CO54" i="13"/>
  <c r="CO55" i="12"/>
  <c r="CO10" i="13"/>
  <c r="CO11" i="12"/>
  <c r="CO7" i="13"/>
  <c r="CO8" i="12"/>
  <c r="CO43" i="13"/>
  <c r="CO44" i="12"/>
  <c r="CO5" i="13"/>
  <c r="CO6" i="12"/>
  <c r="CO34" i="13"/>
  <c r="CO35" i="12"/>
  <c r="CO41" i="13"/>
  <c r="CO42" i="12"/>
  <c r="CO26" i="12"/>
  <c r="CO25" i="13"/>
  <c r="CO38" i="13"/>
  <c r="CO39" i="12"/>
  <c r="CO13" i="13"/>
  <c r="CO14" i="12"/>
  <c r="CO3" i="13"/>
  <c r="CO3" i="12"/>
  <c r="CO4" i="12"/>
  <c r="CO48" i="13"/>
  <c r="CO49" i="12"/>
  <c r="CO62" i="13"/>
  <c r="CO63" i="12"/>
  <c r="CO60" i="13"/>
  <c r="CO61" i="12"/>
  <c r="CO16" i="13"/>
  <c r="CO17" i="12"/>
  <c r="CO23" i="13"/>
  <c r="CO24" i="12"/>
  <c r="CO36" i="13"/>
  <c r="CO37" i="12"/>
  <c r="A162" i="19"/>
  <c r="AE147" i="19" s="1"/>
  <c r="A159" i="6"/>
  <c r="A162" i="8"/>
  <c r="AE147" i="8" s="1"/>
  <c r="A162" i="7"/>
  <c r="AD147" i="7" s="1"/>
  <c r="A148" i="13"/>
  <c r="A148" i="12"/>
  <c r="A147" i="18"/>
  <c r="A147" i="11"/>
  <c r="A147" i="9"/>
  <c r="D149" i="2" l="1"/>
  <c r="A148" i="21"/>
  <c r="CP5" i="12"/>
  <c r="CP4" i="13"/>
  <c r="CN157" i="12"/>
  <c r="CP44" i="12"/>
  <c r="CP43" i="13"/>
  <c r="CP30" i="13"/>
  <c r="CP31" i="12"/>
  <c r="CP65" i="13"/>
  <c r="CP66" i="12"/>
  <c r="CP24" i="13"/>
  <c r="CP25" i="12"/>
  <c r="CP61" i="13"/>
  <c r="CP62" i="12"/>
  <c r="CP49" i="13"/>
  <c r="CP50" i="12"/>
  <c r="CP24" i="12"/>
  <c r="CP23" i="13"/>
  <c r="CP23" i="12"/>
  <c r="CP22" i="13"/>
  <c r="CP54" i="12"/>
  <c r="CP53" i="13"/>
  <c r="CP57" i="12"/>
  <c r="CP56" i="13"/>
  <c r="CP41" i="13"/>
  <c r="CP42" i="12"/>
  <c r="CP46" i="12"/>
  <c r="CP45" i="13"/>
  <c r="CP29" i="12"/>
  <c r="CP28" i="13"/>
  <c r="CP18" i="12"/>
  <c r="CP17" i="13"/>
  <c r="CP63" i="13"/>
  <c r="CP64" i="12"/>
  <c r="CP26" i="13"/>
  <c r="CP27" i="12"/>
  <c r="CP21" i="12"/>
  <c r="CP20" i="13"/>
  <c r="CP11" i="12"/>
  <c r="CP10" i="13"/>
  <c r="CP15" i="13"/>
  <c r="CP16" i="12"/>
  <c r="CP57" i="13"/>
  <c r="CP58" i="12"/>
  <c r="CP15" i="12"/>
  <c r="CP14" i="13"/>
  <c r="CP35" i="13"/>
  <c r="CP36" i="12"/>
  <c r="CP45" i="12"/>
  <c r="CP44" i="13"/>
  <c r="CP11" i="13"/>
  <c r="CP12" i="12"/>
  <c r="CP33" i="13"/>
  <c r="CP34" i="12"/>
  <c r="CP28" i="12"/>
  <c r="CP27" i="13"/>
  <c r="CP60" i="13"/>
  <c r="CP61" i="12"/>
  <c r="CP29" i="13"/>
  <c r="CN158" i="12"/>
  <c r="CP30" i="12"/>
  <c r="CP39" i="12"/>
  <c r="CP38" i="13"/>
  <c r="CP13" i="12"/>
  <c r="CP12" i="13"/>
  <c r="CP59" i="12"/>
  <c r="CP58" i="13"/>
  <c r="CP8" i="12"/>
  <c r="CP7" i="13"/>
  <c r="CP35" i="12"/>
  <c r="CP34" i="13"/>
  <c r="CN159" i="12"/>
  <c r="CP54" i="13"/>
  <c r="CP55" i="12"/>
  <c r="CP67" i="13"/>
  <c r="CP68" i="12"/>
  <c r="CP10" i="12"/>
  <c r="CP9" i="13"/>
  <c r="CP68" i="13"/>
  <c r="CP69" i="12"/>
  <c r="CP47" i="13"/>
  <c r="CP48" i="12"/>
  <c r="CP64" i="13"/>
  <c r="CP65" i="12"/>
  <c r="CP19" i="13"/>
  <c r="CP20" i="12"/>
  <c r="CP25" i="13"/>
  <c r="CP26" i="12"/>
  <c r="CP38" i="12"/>
  <c r="CP37" i="13"/>
  <c r="CP32" i="12"/>
  <c r="CP31" i="13"/>
  <c r="CP41" i="12"/>
  <c r="CP40" i="13"/>
  <c r="CP51" i="12"/>
  <c r="CP50" i="13"/>
  <c r="CP21" i="13"/>
  <c r="CP22" i="12"/>
  <c r="CP3" i="13"/>
  <c r="CP4" i="12"/>
  <c r="CP3" i="12"/>
  <c r="CP39" i="13"/>
  <c r="CP40" i="12"/>
  <c r="CP42" i="13"/>
  <c r="CP43" i="12"/>
  <c r="CP6" i="13"/>
  <c r="CP7" i="12"/>
  <c r="CP8" i="13"/>
  <c r="CP9" i="12"/>
  <c r="CP56" i="12"/>
  <c r="CP55" i="13"/>
  <c r="CP14" i="12"/>
  <c r="CP13" i="13"/>
  <c r="CP17" i="12"/>
  <c r="CP16" i="13"/>
  <c r="CP66" i="13"/>
  <c r="CP67" i="12"/>
  <c r="CP52" i="12"/>
  <c r="CP51" i="13"/>
  <c r="CP46" i="13"/>
  <c r="CP47" i="12"/>
  <c r="CP49" i="12"/>
  <c r="CP48" i="13"/>
  <c r="CP53" i="12"/>
  <c r="CP52" i="13"/>
  <c r="CP36" i="13"/>
  <c r="CP37" i="12"/>
  <c r="CP63" i="12"/>
  <c r="CP62" i="13"/>
  <c r="CP59" i="13"/>
  <c r="CP60" i="12"/>
  <c r="CP18" i="13"/>
  <c r="CP19" i="12"/>
  <c r="CP5" i="13"/>
  <c r="CP6" i="12"/>
  <c r="CP33" i="12"/>
  <c r="CP32" i="13"/>
  <c r="A163" i="8"/>
  <c r="AE148" i="8" s="1"/>
  <c r="A160" i="6"/>
  <c r="A163" i="19"/>
  <c r="AE148" i="19" s="1"/>
  <c r="A163" i="7"/>
  <c r="AD148" i="7" s="1"/>
  <c r="A149" i="13"/>
  <c r="A149" i="12"/>
  <c r="A148" i="18"/>
  <c r="A148" i="9"/>
  <c r="A148" i="11"/>
  <c r="D150" i="2" l="1"/>
  <c r="A149" i="21"/>
  <c r="CQ9" i="13"/>
  <c r="CQ10" i="12"/>
  <c r="CQ43" i="13"/>
  <c r="CQ44" i="12"/>
  <c r="CQ41" i="13"/>
  <c r="CQ42" i="12"/>
  <c r="CQ46" i="12"/>
  <c r="CQ45" i="13"/>
  <c r="CQ15" i="13"/>
  <c r="CQ16" i="12"/>
  <c r="CQ21" i="13"/>
  <c r="CQ22" i="12"/>
  <c r="CQ29" i="13"/>
  <c r="CO158" i="12"/>
  <c r="CQ30" i="12"/>
  <c r="CQ25" i="12"/>
  <c r="CQ24" i="13"/>
  <c r="CQ44" i="13"/>
  <c r="CQ45" i="12"/>
  <c r="CQ34" i="12"/>
  <c r="CQ33" i="13"/>
  <c r="CQ63" i="13"/>
  <c r="CQ64" i="12"/>
  <c r="CQ53" i="13"/>
  <c r="CQ54" i="12"/>
  <c r="CQ14" i="13"/>
  <c r="CQ15" i="12"/>
  <c r="CQ4" i="13"/>
  <c r="CQ5" i="12"/>
  <c r="CO157" i="12"/>
  <c r="CQ26" i="13"/>
  <c r="CQ27" i="12"/>
  <c r="CQ66" i="12"/>
  <c r="CQ65" i="13"/>
  <c r="CQ70" i="12"/>
  <c r="CQ69" i="13"/>
  <c r="CQ68" i="13"/>
  <c r="CQ69" i="12"/>
  <c r="CQ8" i="13"/>
  <c r="CQ9" i="12"/>
  <c r="CQ14" i="12"/>
  <c r="CQ13" i="13"/>
  <c r="CQ13" i="12"/>
  <c r="CQ12" i="13"/>
  <c r="CQ36" i="13"/>
  <c r="CQ37" i="12"/>
  <c r="CQ58" i="13"/>
  <c r="CQ59" i="12"/>
  <c r="CQ27" i="13"/>
  <c r="CQ28" i="12"/>
  <c r="CQ50" i="13"/>
  <c r="CQ51" i="12"/>
  <c r="CQ25" i="13"/>
  <c r="CQ26" i="12"/>
  <c r="CQ31" i="13"/>
  <c r="CQ32" i="12"/>
  <c r="CQ19" i="13"/>
  <c r="CQ20" i="12"/>
  <c r="CQ47" i="13"/>
  <c r="CQ48" i="12"/>
  <c r="CQ38" i="13"/>
  <c r="CQ39" i="12"/>
  <c r="CQ11" i="12"/>
  <c r="CQ10" i="13"/>
  <c r="CQ30" i="13"/>
  <c r="CQ31" i="12"/>
  <c r="CQ54" i="13"/>
  <c r="CQ55" i="12"/>
  <c r="CO159" i="12"/>
  <c r="CQ7" i="12"/>
  <c r="CQ6" i="13"/>
  <c r="CQ60" i="13"/>
  <c r="CQ61" i="12"/>
  <c r="CQ37" i="13"/>
  <c r="CQ38" i="12"/>
  <c r="CQ7" i="13"/>
  <c r="CQ8" i="12"/>
  <c r="CQ41" i="12"/>
  <c r="CQ40" i="13"/>
  <c r="CQ51" i="13"/>
  <c r="CQ52" i="12"/>
  <c r="CQ32" i="13"/>
  <c r="CQ33" i="12"/>
  <c r="CQ28" i="13"/>
  <c r="CQ29" i="12"/>
  <c r="CQ11" i="13"/>
  <c r="CQ12" i="12"/>
  <c r="CQ18" i="13"/>
  <c r="CQ19" i="12"/>
  <c r="CQ47" i="12"/>
  <c r="CQ46" i="13"/>
  <c r="CQ58" i="12"/>
  <c r="CQ57" i="13"/>
  <c r="CQ23" i="13"/>
  <c r="CQ24" i="12"/>
  <c r="CQ67" i="13"/>
  <c r="CQ68" i="12"/>
  <c r="CQ3" i="13"/>
  <c r="CQ3" i="12"/>
  <c r="CQ4" i="12"/>
  <c r="CQ50" i="12"/>
  <c r="CQ49" i="13"/>
  <c r="CQ53" i="12"/>
  <c r="CQ52" i="13"/>
  <c r="CQ17" i="13"/>
  <c r="CQ18" i="12"/>
  <c r="CQ57" i="12"/>
  <c r="CQ56" i="13"/>
  <c r="CQ23" i="12"/>
  <c r="CQ22" i="13"/>
  <c r="CQ20" i="13"/>
  <c r="CQ21" i="12"/>
  <c r="CQ48" i="13"/>
  <c r="CQ49" i="12"/>
  <c r="CQ55" i="13"/>
  <c r="CQ56" i="12"/>
  <c r="CQ36" i="12"/>
  <c r="CQ35" i="13"/>
  <c r="CQ60" i="12"/>
  <c r="CQ59" i="13"/>
  <c r="CQ40" i="12"/>
  <c r="CQ39" i="13"/>
  <c r="CQ61" i="13"/>
  <c r="CQ62" i="12"/>
  <c r="CQ34" i="13"/>
  <c r="CQ35" i="12"/>
  <c r="CQ17" i="12"/>
  <c r="CQ16" i="13"/>
  <c r="CQ65" i="12"/>
  <c r="CQ64" i="13"/>
  <c r="CQ42" i="13"/>
  <c r="CQ43" i="12"/>
  <c r="CQ62" i="13"/>
  <c r="CQ63" i="12"/>
  <c r="CQ67" i="12"/>
  <c r="CQ66" i="13"/>
  <c r="CQ5" i="13"/>
  <c r="CQ6" i="12"/>
  <c r="A164" i="8"/>
  <c r="AE149" i="8" s="1"/>
  <c r="A161" i="6"/>
  <c r="A164" i="19"/>
  <c r="AE149" i="19" s="1"/>
  <c r="A164" i="7"/>
  <c r="AD149" i="7" s="1"/>
  <c r="A150" i="13"/>
  <c r="A150" i="12"/>
  <c r="A149" i="11"/>
  <c r="A149" i="18"/>
  <c r="A149" i="9"/>
  <c r="D151" i="2" l="1"/>
  <c r="A150" i="21"/>
  <c r="CR17" i="13"/>
  <c r="CR18" i="12"/>
  <c r="CR24" i="13"/>
  <c r="CR25" i="12"/>
  <c r="CR33" i="13"/>
  <c r="CR34" i="12"/>
  <c r="CR14" i="12"/>
  <c r="CR13" i="13"/>
  <c r="CR43" i="13"/>
  <c r="CR44" i="12"/>
  <c r="CR63" i="12"/>
  <c r="CR62" i="13"/>
  <c r="CR57" i="12"/>
  <c r="CR56" i="13"/>
  <c r="CR21" i="13"/>
  <c r="CR22" i="12"/>
  <c r="CP157" i="12"/>
  <c r="CR4" i="13"/>
  <c r="CR5" i="12"/>
  <c r="CR58" i="13"/>
  <c r="CR59" i="12"/>
  <c r="CR55" i="13"/>
  <c r="CR56" i="12"/>
  <c r="CR49" i="12"/>
  <c r="CR48" i="13"/>
  <c r="CR33" i="12"/>
  <c r="CR32" i="13"/>
  <c r="CR52" i="12"/>
  <c r="CR51" i="13"/>
  <c r="CR60" i="12"/>
  <c r="CR59" i="13"/>
  <c r="CR10" i="12"/>
  <c r="CR9" i="13"/>
  <c r="CR27" i="13"/>
  <c r="CR28" i="12"/>
  <c r="CR34" i="13"/>
  <c r="CR35" i="12"/>
  <c r="CR25" i="13"/>
  <c r="CR26" i="12"/>
  <c r="CR23" i="12"/>
  <c r="CR22" i="13"/>
  <c r="CR44" i="13"/>
  <c r="CR45" i="12"/>
  <c r="CR60" i="13"/>
  <c r="CR61" i="12"/>
  <c r="CR58" i="12"/>
  <c r="CR57" i="13"/>
  <c r="CR3" i="12"/>
  <c r="CR4" i="12"/>
  <c r="CR3" i="13"/>
  <c r="CR12" i="13"/>
  <c r="CR13" i="12"/>
  <c r="CR70" i="13"/>
  <c r="CR71" i="12"/>
  <c r="CR16" i="12"/>
  <c r="CR15" i="13"/>
  <c r="CR64" i="13"/>
  <c r="CR65" i="12"/>
  <c r="CR46" i="12"/>
  <c r="CR45" i="13"/>
  <c r="CR30" i="13"/>
  <c r="CR31" i="12"/>
  <c r="CR46" i="13"/>
  <c r="CR47" i="12"/>
  <c r="CR7" i="12"/>
  <c r="CR6" i="13"/>
  <c r="CR64" i="12"/>
  <c r="CR63" i="13"/>
  <c r="CR36" i="12"/>
  <c r="CR35" i="13"/>
  <c r="CR50" i="12"/>
  <c r="CR49" i="13"/>
  <c r="CR18" i="13"/>
  <c r="CR19" i="12"/>
  <c r="CR47" i="13"/>
  <c r="CR48" i="12"/>
  <c r="CR41" i="13"/>
  <c r="CR42" i="12"/>
  <c r="CR8" i="12"/>
  <c r="CR7" i="13"/>
  <c r="CR31" i="13"/>
  <c r="CR32" i="12"/>
  <c r="CR40" i="12"/>
  <c r="CR39" i="13"/>
  <c r="CR21" i="12"/>
  <c r="CR20" i="13"/>
  <c r="CR27" i="12"/>
  <c r="CR26" i="13"/>
  <c r="CR28" i="13"/>
  <c r="CR29" i="12"/>
  <c r="CR37" i="13"/>
  <c r="CR38" i="12"/>
  <c r="CR69" i="13"/>
  <c r="CR70" i="12"/>
  <c r="CR16" i="13"/>
  <c r="CR17" i="12"/>
  <c r="CR43" i="12"/>
  <c r="CR42" i="13"/>
  <c r="CR11" i="12"/>
  <c r="CR10" i="13"/>
  <c r="CR68" i="12"/>
  <c r="CR67" i="13"/>
  <c r="CR53" i="13"/>
  <c r="CR54" i="12"/>
  <c r="CR39" i="12"/>
  <c r="CR38" i="13"/>
  <c r="CR11" i="13"/>
  <c r="CR12" i="12"/>
  <c r="CR65" i="13"/>
  <c r="CR66" i="12"/>
  <c r="CR40" i="13"/>
  <c r="CR41" i="12"/>
  <c r="CR36" i="13"/>
  <c r="CR37" i="12"/>
  <c r="CR24" i="12"/>
  <c r="CR23" i="13"/>
  <c r="CR50" i="13"/>
  <c r="CR51" i="12"/>
  <c r="CR69" i="12"/>
  <c r="CR68" i="13"/>
  <c r="CR20" i="12"/>
  <c r="CR19" i="13"/>
  <c r="CR29" i="13"/>
  <c r="CP158" i="12"/>
  <c r="CR30" i="12"/>
  <c r="CR52" i="13"/>
  <c r="CR53" i="12"/>
  <c r="CR8" i="13"/>
  <c r="CR9" i="12"/>
  <c r="CR62" i="12"/>
  <c r="CR61" i="13"/>
  <c r="CR14" i="13"/>
  <c r="CR15" i="12"/>
  <c r="CR66" i="13"/>
  <c r="CR67" i="12"/>
  <c r="CR6" i="12"/>
  <c r="CR5" i="13"/>
  <c r="CR54" i="13"/>
  <c r="CR55" i="12"/>
  <c r="CP159" i="12"/>
  <c r="A165" i="19"/>
  <c r="AE150" i="19" s="1"/>
  <c r="A165" i="8"/>
  <c r="AE150" i="8" s="1"/>
  <c r="A162" i="6"/>
  <c r="A165" i="7"/>
  <c r="AD150" i="7" s="1"/>
  <c r="A151" i="13"/>
  <c r="A151" i="12"/>
  <c r="A150" i="11"/>
  <c r="A150" i="18"/>
  <c r="A150" i="9"/>
  <c r="D152" i="2" l="1"/>
  <c r="A152" i="21" s="1"/>
  <c r="A151" i="21"/>
  <c r="CS67" i="13"/>
  <c r="CS68" i="12"/>
  <c r="CS53" i="13"/>
  <c r="CS54" i="12"/>
  <c r="CS24" i="13"/>
  <c r="CS25" i="12"/>
  <c r="CS47" i="12"/>
  <c r="CS46" i="13"/>
  <c r="CS5" i="13"/>
  <c r="CS6" i="12"/>
  <c r="CS7" i="12"/>
  <c r="CS6" i="13"/>
  <c r="CS41" i="13"/>
  <c r="CS42" i="12"/>
  <c r="CS13" i="12"/>
  <c r="CS12" i="13"/>
  <c r="CS54" i="13"/>
  <c r="CS55" i="12"/>
  <c r="CQ159" i="12"/>
  <c r="CS17" i="13"/>
  <c r="CS18" i="12"/>
  <c r="CS39" i="12"/>
  <c r="CS38" i="13"/>
  <c r="CS48" i="13"/>
  <c r="CS49" i="12"/>
  <c r="CS48" i="12"/>
  <c r="CS47" i="13"/>
  <c r="CS13" i="13"/>
  <c r="CS14" i="12"/>
  <c r="CS3" i="13"/>
  <c r="CS3" i="12"/>
  <c r="CS4" i="12"/>
  <c r="CS24" i="12"/>
  <c r="CS23" i="13"/>
  <c r="CS10" i="13"/>
  <c r="CS11" i="12"/>
  <c r="CS52" i="13"/>
  <c r="CS53" i="12"/>
  <c r="CS49" i="13"/>
  <c r="CS50" i="12"/>
  <c r="CS22" i="13"/>
  <c r="CS23" i="12"/>
  <c r="CS25" i="13"/>
  <c r="CS26" i="12"/>
  <c r="CS12" i="12"/>
  <c r="CS11" i="13"/>
  <c r="CS40" i="13"/>
  <c r="CS41" i="12"/>
  <c r="CS26" i="13"/>
  <c r="CS27" i="12"/>
  <c r="CS56" i="13"/>
  <c r="CS57" i="12"/>
  <c r="CS64" i="12"/>
  <c r="CS63" i="13"/>
  <c r="CS14" i="13"/>
  <c r="CS15" i="12"/>
  <c r="CS63" i="12"/>
  <c r="CS62" i="13"/>
  <c r="CS52" i="12"/>
  <c r="CS51" i="13"/>
  <c r="CS38" i="12"/>
  <c r="CS37" i="13"/>
  <c r="CS66" i="13"/>
  <c r="CS67" i="12"/>
  <c r="CS71" i="12"/>
  <c r="CS70" i="13"/>
  <c r="CS30" i="12"/>
  <c r="CQ158" i="12"/>
  <c r="CS29" i="13"/>
  <c r="CS32" i="13"/>
  <c r="CS33" i="12"/>
  <c r="CS42" i="13"/>
  <c r="CS43" i="12"/>
  <c r="CS20" i="12"/>
  <c r="CS19" i="13"/>
  <c r="CS32" i="12"/>
  <c r="CS31" i="13"/>
  <c r="CS65" i="13"/>
  <c r="CS66" i="12"/>
  <c r="CS72" i="12"/>
  <c r="CS71" i="13"/>
  <c r="CS59" i="12"/>
  <c r="CS58" i="13"/>
  <c r="CS60" i="13"/>
  <c r="CS61" i="12"/>
  <c r="CS33" i="13"/>
  <c r="CS34" i="12"/>
  <c r="CS45" i="12"/>
  <c r="CS44" i="13"/>
  <c r="CS35" i="12"/>
  <c r="CS34" i="13"/>
  <c r="CS18" i="13"/>
  <c r="CS19" i="12"/>
  <c r="CS55" i="13"/>
  <c r="CS56" i="12"/>
  <c r="CS69" i="13"/>
  <c r="CS70" i="12"/>
  <c r="CS28" i="12"/>
  <c r="CS27" i="13"/>
  <c r="CS8" i="13"/>
  <c r="CS9" i="12"/>
  <c r="CS50" i="13"/>
  <c r="CS51" i="12"/>
  <c r="CS64" i="13"/>
  <c r="CS65" i="12"/>
  <c r="CS16" i="13"/>
  <c r="CS17" i="12"/>
  <c r="CS46" i="12"/>
  <c r="CS45" i="13"/>
  <c r="CS29" i="12"/>
  <c r="CS28" i="13"/>
  <c r="CS16" i="12"/>
  <c r="CS15" i="13"/>
  <c r="CS10" i="12"/>
  <c r="CS9" i="13"/>
  <c r="CS30" i="13"/>
  <c r="CS31" i="12"/>
  <c r="CS21" i="12"/>
  <c r="CS20" i="13"/>
  <c r="CS40" i="12"/>
  <c r="CS39" i="13"/>
  <c r="CS68" i="13"/>
  <c r="CS69" i="12"/>
  <c r="CS43" i="13"/>
  <c r="CS44" i="12"/>
  <c r="CS21" i="13"/>
  <c r="CS22" i="12"/>
  <c r="CS37" i="12"/>
  <c r="CS36" i="13"/>
  <c r="CS7" i="13"/>
  <c r="CS8" i="12"/>
  <c r="CS5" i="12"/>
  <c r="CS4" i="13"/>
  <c r="CQ157" i="12"/>
  <c r="CS61" i="13"/>
  <c r="CS62" i="12"/>
  <c r="CS35" i="13"/>
  <c r="CS36" i="12"/>
  <c r="CS60" i="12"/>
  <c r="CS59" i="13"/>
  <c r="CS57" i="13"/>
  <c r="CS58" i="12"/>
  <c r="A152" i="13"/>
  <c r="A152" i="12"/>
  <c r="A151" i="9"/>
  <c r="A151" i="11"/>
  <c r="A151" i="18"/>
  <c r="A166" i="19"/>
  <c r="AE151" i="19" s="1"/>
  <c r="A163" i="6"/>
  <c r="A166" i="8"/>
  <c r="AE151" i="8" s="1"/>
  <c r="A166" i="7"/>
  <c r="AD151" i="7" s="1"/>
  <c r="CT17" i="13" l="1"/>
  <c r="CT18" i="12"/>
  <c r="CT56" i="13"/>
  <c r="CT57" i="12"/>
  <c r="CT33" i="13"/>
  <c r="CT34" i="12"/>
  <c r="CT52" i="13"/>
  <c r="CT53" i="12"/>
  <c r="CT8" i="12"/>
  <c r="CT7" i="13"/>
  <c r="CT62" i="13"/>
  <c r="CT63" i="12"/>
  <c r="CT5" i="13"/>
  <c r="CT6" i="12"/>
  <c r="CT38" i="12"/>
  <c r="CT37" i="13"/>
  <c r="CT40" i="13"/>
  <c r="CT41" i="12"/>
  <c r="CT16" i="13"/>
  <c r="CT17" i="12"/>
  <c r="CT46" i="13"/>
  <c r="CT47" i="12"/>
  <c r="CT45" i="13"/>
  <c r="CT46" i="12"/>
  <c r="CT72" i="13"/>
  <c r="CT73" i="12"/>
  <c r="CT32" i="13"/>
  <c r="CT33" i="12"/>
  <c r="CT67" i="13"/>
  <c r="CT68" i="12"/>
  <c r="CT15" i="13"/>
  <c r="CT16" i="12"/>
  <c r="CT57" i="13"/>
  <c r="CT58" i="12"/>
  <c r="CT41" i="13"/>
  <c r="CT42" i="12"/>
  <c r="CT26" i="13"/>
  <c r="CT27" i="12"/>
  <c r="CT50" i="13"/>
  <c r="CT51" i="12"/>
  <c r="CT11" i="13"/>
  <c r="CT12" i="12"/>
  <c r="CT4" i="13"/>
  <c r="CR157" i="12"/>
  <c r="CT5" i="12"/>
  <c r="CR159" i="12"/>
  <c r="CT55" i="12"/>
  <c r="CT54" i="13"/>
  <c r="CT8" i="13"/>
  <c r="CT9" i="12"/>
  <c r="CT51" i="13"/>
  <c r="CT52" i="12"/>
  <c r="CT66" i="13"/>
  <c r="CT67" i="12"/>
  <c r="CT30" i="13"/>
  <c r="CT31" i="12"/>
  <c r="CT3" i="12"/>
  <c r="CT4" i="12"/>
  <c r="CT3" i="13"/>
  <c r="CT13" i="13"/>
  <c r="CT14" i="12"/>
  <c r="CT47" i="13"/>
  <c r="CT48" i="12"/>
  <c r="CT59" i="12"/>
  <c r="CT58" i="13"/>
  <c r="CT36" i="13"/>
  <c r="CT37" i="12"/>
  <c r="CT21" i="13"/>
  <c r="CT22" i="12"/>
  <c r="CT10" i="13"/>
  <c r="CT11" i="12"/>
  <c r="CT30" i="12"/>
  <c r="CT29" i="13"/>
  <c r="CR158" i="12"/>
  <c r="CT28" i="13"/>
  <c r="CT29" i="12"/>
  <c r="CT36" i="12"/>
  <c r="CT35" i="13"/>
  <c r="CT59" i="13"/>
  <c r="CT60" i="12"/>
  <c r="CT20" i="13"/>
  <c r="CT21" i="12"/>
  <c r="CT28" i="12"/>
  <c r="CT27" i="13"/>
  <c r="CT23" i="13"/>
  <c r="CT24" i="12"/>
  <c r="CT53" i="13"/>
  <c r="CT54" i="12"/>
  <c r="CT48" i="13"/>
  <c r="CT49" i="12"/>
  <c r="CT39" i="13"/>
  <c r="CT40" i="12"/>
  <c r="CT56" i="12"/>
  <c r="CT55" i="13"/>
  <c r="CT43" i="12"/>
  <c r="CT42" i="13"/>
  <c r="CT6" i="13"/>
  <c r="CT7" i="12"/>
  <c r="CT26" i="12"/>
  <c r="CT25" i="13"/>
  <c r="CT68" i="13"/>
  <c r="CT69" i="12"/>
  <c r="CT60" i="13"/>
  <c r="CT61" i="12"/>
  <c r="CT22" i="13"/>
  <c r="CT23" i="12"/>
  <c r="CT69" i="13"/>
  <c r="CT70" i="12"/>
  <c r="CT34" i="13"/>
  <c r="CT35" i="12"/>
  <c r="CT44" i="13"/>
  <c r="CT45" i="12"/>
  <c r="CT31" i="13"/>
  <c r="CT32" i="12"/>
  <c r="CT65" i="13"/>
  <c r="CT66" i="12"/>
  <c r="CT10" i="12"/>
  <c r="CT9" i="13"/>
  <c r="CT70" i="13"/>
  <c r="CT71" i="12"/>
  <c r="CT19" i="13"/>
  <c r="CT20" i="12"/>
  <c r="CT61" i="13"/>
  <c r="CT62" i="12"/>
  <c r="CT43" i="13"/>
  <c r="CT44" i="12"/>
  <c r="CT71" i="13"/>
  <c r="CT72" i="12"/>
  <c r="CT38" i="13"/>
  <c r="CT39" i="12"/>
  <c r="CT63" i="13"/>
  <c r="CT64" i="12"/>
  <c r="CT65" i="12"/>
  <c r="CT64" i="13"/>
  <c r="CT12" i="13"/>
  <c r="CT13" i="12"/>
  <c r="CT24" i="13"/>
  <c r="CT25" i="12"/>
  <c r="CT15" i="12"/>
  <c r="CT14" i="13"/>
  <c r="CT49" i="13"/>
  <c r="CT50" i="12"/>
  <c r="CT18" i="13"/>
  <c r="CT19" i="12"/>
  <c r="A153" i="13"/>
  <c r="A153" i="12"/>
  <c r="A152" i="11"/>
  <c r="A152" i="9"/>
  <c r="A152" i="18"/>
  <c r="A167" i="8"/>
  <c r="AE152" i="8" s="1"/>
  <c r="A167" i="19"/>
  <c r="AE152" i="19" s="1"/>
  <c r="A167" i="7"/>
  <c r="AD152" i="7" s="1"/>
  <c r="CU55" i="13" l="1"/>
  <c r="CU56" i="12"/>
  <c r="CU19" i="13"/>
  <c r="CU20" i="12"/>
  <c r="CU13" i="13"/>
  <c r="CU14" i="12"/>
  <c r="CU65" i="12"/>
  <c r="CU64" i="13"/>
  <c r="CU73" i="12"/>
  <c r="CU72" i="13"/>
  <c r="CU63" i="12"/>
  <c r="CU62" i="13"/>
  <c r="CU72" i="12"/>
  <c r="CU71" i="13"/>
  <c r="CU67" i="12"/>
  <c r="CU66" i="13"/>
  <c r="CU45" i="13"/>
  <c r="CU46" i="12"/>
  <c r="CU70" i="13"/>
  <c r="CU71" i="12"/>
  <c r="CU62" i="12"/>
  <c r="CU61" i="13"/>
  <c r="CU40" i="13"/>
  <c r="CU41" i="12"/>
  <c r="CU54" i="13"/>
  <c r="CS159" i="12"/>
  <c r="CU55" i="12"/>
  <c r="CU61" i="12"/>
  <c r="CU60" i="13"/>
  <c r="CS158" i="12"/>
  <c r="CU29" i="13"/>
  <c r="CU30" i="12"/>
  <c r="CU30" i="13"/>
  <c r="CU31" i="12"/>
  <c r="CU59" i="13"/>
  <c r="CU60" i="12"/>
  <c r="CU31" i="13"/>
  <c r="CU32" i="12"/>
  <c r="CU52" i="13"/>
  <c r="CU53" i="12"/>
  <c r="CU51" i="13"/>
  <c r="CU52" i="12"/>
  <c r="CU42" i="13"/>
  <c r="CU43" i="12"/>
  <c r="CU16" i="13"/>
  <c r="CU17" i="12"/>
  <c r="CU33" i="13"/>
  <c r="CU34" i="12"/>
  <c r="CU46" i="13"/>
  <c r="CU47" i="12"/>
  <c r="CU17" i="13"/>
  <c r="CU18" i="12"/>
  <c r="CU64" i="12"/>
  <c r="CU63" i="13"/>
  <c r="CU53" i="13"/>
  <c r="CU54" i="12"/>
  <c r="CU58" i="12"/>
  <c r="CU57" i="13"/>
  <c r="CU28" i="13"/>
  <c r="CU29" i="12"/>
  <c r="CU12" i="12"/>
  <c r="CU11" i="13"/>
  <c r="CU48" i="13"/>
  <c r="CU49" i="12"/>
  <c r="CU38" i="13"/>
  <c r="CU39" i="12"/>
  <c r="CU50" i="13"/>
  <c r="CU51" i="12"/>
  <c r="CU26" i="12"/>
  <c r="CU25" i="13"/>
  <c r="CU40" i="12"/>
  <c r="CU39" i="13"/>
  <c r="CU44" i="13"/>
  <c r="CU45" i="12"/>
  <c r="CU20" i="13"/>
  <c r="CU21" i="12"/>
  <c r="CU32" i="13"/>
  <c r="CU33" i="12"/>
  <c r="CU35" i="13"/>
  <c r="CU36" i="12"/>
  <c r="CU23" i="13"/>
  <c r="CU24" i="12"/>
  <c r="CU69" i="13"/>
  <c r="CU70" i="12"/>
  <c r="CU8" i="12"/>
  <c r="CU7" i="13"/>
  <c r="CU49" i="13"/>
  <c r="CU50" i="12"/>
  <c r="CU24" i="13"/>
  <c r="CU25" i="12"/>
  <c r="CU22" i="12"/>
  <c r="CU21" i="13"/>
  <c r="CS157" i="12"/>
  <c r="CU5" i="12"/>
  <c r="CU4" i="13"/>
  <c r="CU67" i="13"/>
  <c r="CU68" i="12"/>
  <c r="CU9" i="13"/>
  <c r="CU10" i="12"/>
  <c r="CU12" i="13"/>
  <c r="CU13" i="12"/>
  <c r="CU28" i="12"/>
  <c r="CU27" i="13"/>
  <c r="CU58" i="13"/>
  <c r="CU59" i="12"/>
  <c r="CU68" i="13"/>
  <c r="CU69" i="12"/>
  <c r="CU74" i="12"/>
  <c r="CU73" i="13"/>
  <c r="CU47" i="13"/>
  <c r="CU48" i="12"/>
  <c r="CU41" i="13"/>
  <c r="CU42" i="12"/>
  <c r="CU6" i="13"/>
  <c r="CU7" i="12"/>
  <c r="CU34" i="13"/>
  <c r="CU35" i="12"/>
  <c r="CU18" i="13"/>
  <c r="CU19" i="12"/>
  <c r="CU16" i="12"/>
  <c r="CU15" i="13"/>
  <c r="CU26" i="13"/>
  <c r="CU27" i="12"/>
  <c r="CU43" i="13"/>
  <c r="CU44" i="12"/>
  <c r="CU37" i="13"/>
  <c r="CU38" i="12"/>
  <c r="CU65" i="13"/>
  <c r="CU66" i="12"/>
  <c r="CU11" i="12"/>
  <c r="CU10" i="13"/>
  <c r="CU57" i="12"/>
  <c r="CU56" i="13"/>
  <c r="CU36" i="13"/>
  <c r="CU37" i="12"/>
  <c r="CU23" i="12"/>
  <c r="CU22" i="13"/>
  <c r="CU14" i="13"/>
  <c r="CU15" i="12"/>
  <c r="CU3" i="13"/>
  <c r="CU4" i="12"/>
  <c r="CU3" i="12"/>
  <c r="CU6" i="12"/>
  <c r="CU5" i="13"/>
  <c r="CU9" i="12"/>
  <c r="CU8" i="13"/>
  <c r="A154" i="13"/>
  <c r="A154" i="12"/>
  <c r="A153" i="11"/>
  <c r="A153" i="18"/>
  <c r="A153" i="9"/>
  <c r="CV3" i="13" l="1"/>
  <c r="CV3" i="12"/>
  <c r="CV4" i="12"/>
  <c r="CV11" i="13"/>
  <c r="CV12" i="12"/>
  <c r="CV29" i="12"/>
  <c r="CV28" i="13"/>
  <c r="CV26" i="12"/>
  <c r="CV25" i="13"/>
  <c r="CV45" i="13"/>
  <c r="CV46" i="12"/>
  <c r="CV53" i="12"/>
  <c r="CV52" i="13"/>
  <c r="CV24" i="12"/>
  <c r="CV23" i="13"/>
  <c r="CV58" i="12"/>
  <c r="CV57" i="13"/>
  <c r="CV17" i="12"/>
  <c r="CV16" i="13"/>
  <c r="CV75" i="12"/>
  <c r="CV74" i="13"/>
  <c r="CV50" i="13"/>
  <c r="CV51" i="12"/>
  <c r="CV71" i="12"/>
  <c r="CV70" i="13"/>
  <c r="CV36" i="13"/>
  <c r="CV37" i="12"/>
  <c r="CV21" i="13"/>
  <c r="CV22" i="12"/>
  <c r="CV51" i="13"/>
  <c r="CV52" i="12"/>
  <c r="CV49" i="13"/>
  <c r="CV50" i="12"/>
  <c r="CT158" i="12"/>
  <c r="CV29" i="13"/>
  <c r="CV30" i="12"/>
  <c r="CV54" i="13"/>
  <c r="CV55" i="12"/>
  <c r="CT159" i="12"/>
  <c r="CV18" i="13"/>
  <c r="CV19" i="12"/>
  <c r="CV34" i="13"/>
  <c r="CV35" i="12"/>
  <c r="CV44" i="12"/>
  <c r="CV43" i="13"/>
  <c r="CV53" i="13"/>
  <c r="CV54" i="12"/>
  <c r="CV61" i="12"/>
  <c r="CV60" i="13"/>
  <c r="CV30" i="13"/>
  <c r="CV31" i="12"/>
  <c r="CV61" i="13"/>
  <c r="CV62" i="12"/>
  <c r="CV41" i="13"/>
  <c r="CV42" i="12"/>
  <c r="CV71" i="13"/>
  <c r="CV72" i="12"/>
  <c r="CV21" i="12"/>
  <c r="CV20" i="13"/>
  <c r="CV5" i="13"/>
  <c r="CV6" i="12"/>
  <c r="CV25" i="12"/>
  <c r="CV24" i="13"/>
  <c r="CV39" i="13"/>
  <c r="CV40" i="12"/>
  <c r="CV18" i="12"/>
  <c r="CV17" i="13"/>
  <c r="CV31" i="13"/>
  <c r="CV32" i="12"/>
  <c r="CV46" i="13"/>
  <c r="CV47" i="12"/>
  <c r="CV56" i="13"/>
  <c r="CV57" i="12"/>
  <c r="CV6" i="13"/>
  <c r="CV7" i="12"/>
  <c r="CV15" i="13"/>
  <c r="CV16" i="12"/>
  <c r="CV38" i="12"/>
  <c r="CV37" i="13"/>
  <c r="CV38" i="13"/>
  <c r="CV39" i="12"/>
  <c r="CV27" i="13"/>
  <c r="CV28" i="12"/>
  <c r="CV19" i="13"/>
  <c r="CV20" i="12"/>
  <c r="CV8" i="12"/>
  <c r="CV7" i="13"/>
  <c r="CV49" i="12"/>
  <c r="CV48" i="13"/>
  <c r="CV70" i="12"/>
  <c r="CV69" i="13"/>
  <c r="CV11" i="12"/>
  <c r="CV10" i="13"/>
  <c r="CV22" i="13"/>
  <c r="CV23" i="12"/>
  <c r="CV40" i="13"/>
  <c r="CV41" i="12"/>
  <c r="CV56" i="12"/>
  <c r="CV55" i="13"/>
  <c r="CV67" i="13"/>
  <c r="CV68" i="12"/>
  <c r="CV64" i="12"/>
  <c r="CV63" i="13"/>
  <c r="CV65" i="13"/>
  <c r="CV66" i="12"/>
  <c r="CV34" i="12"/>
  <c r="CV33" i="13"/>
  <c r="CV48" i="12"/>
  <c r="CV47" i="13"/>
  <c r="CV33" i="12"/>
  <c r="CV32" i="13"/>
  <c r="CV14" i="13"/>
  <c r="CV15" i="12"/>
  <c r="CV10" i="12"/>
  <c r="CV9" i="13"/>
  <c r="CV5" i="12"/>
  <c r="CT157" i="12"/>
  <c r="CV4" i="13"/>
  <c r="CV67" i="12"/>
  <c r="CV66" i="13"/>
  <c r="CV44" i="13"/>
  <c r="CV45" i="12"/>
  <c r="CV35" i="13"/>
  <c r="CV36" i="12"/>
  <c r="CV42" i="13"/>
  <c r="CV43" i="12"/>
  <c r="CV60" i="12"/>
  <c r="CV59" i="13"/>
  <c r="CV14" i="12"/>
  <c r="CV13" i="13"/>
  <c r="CV69" i="12"/>
  <c r="CV68" i="13"/>
  <c r="CV9" i="12"/>
  <c r="CV8" i="13"/>
  <c r="CV26" i="13"/>
  <c r="CV27" i="12"/>
  <c r="CV13" i="12"/>
  <c r="CV12" i="13"/>
  <c r="CV59" i="12"/>
  <c r="CV58" i="13"/>
  <c r="CV64" i="13"/>
  <c r="CV65" i="12"/>
  <c r="CV63" i="12"/>
  <c r="CV62" i="13"/>
  <c r="CV73" i="12"/>
  <c r="CV72" i="13"/>
  <c r="CV74" i="12"/>
  <c r="CV73" i="13"/>
  <c r="CW45" i="13" l="1"/>
  <c r="CW46" i="12"/>
  <c r="CW33" i="13"/>
  <c r="CW34" i="12"/>
  <c r="CW64" i="13"/>
  <c r="CW65" i="12"/>
  <c r="CW70" i="13"/>
  <c r="CW71" i="12"/>
  <c r="CW38" i="13"/>
  <c r="CW39" i="12"/>
  <c r="CW25" i="13"/>
  <c r="CW26" i="12"/>
  <c r="CW24" i="13"/>
  <c r="CW25" i="12"/>
  <c r="CU158" i="12"/>
  <c r="CW29" i="13"/>
  <c r="CW30" i="12"/>
  <c r="CW27" i="13"/>
  <c r="CW28" i="12"/>
  <c r="CW37" i="12"/>
  <c r="CW36" i="13"/>
  <c r="CW5" i="13"/>
  <c r="CW6" i="12"/>
  <c r="CW48" i="13"/>
  <c r="CW49" i="12"/>
  <c r="CW11" i="13"/>
  <c r="CW12" i="12"/>
  <c r="CW50" i="12"/>
  <c r="CW49" i="13"/>
  <c r="CW61" i="13"/>
  <c r="CW62" i="12"/>
  <c r="CW44" i="13"/>
  <c r="CW45" i="12"/>
  <c r="CW30" i="13"/>
  <c r="CW31" i="12"/>
  <c r="CW71" i="13"/>
  <c r="CW72" i="12"/>
  <c r="CW76" i="12"/>
  <c r="CW75" i="13"/>
  <c r="CW58" i="13"/>
  <c r="CW59" i="12"/>
  <c r="CW53" i="13"/>
  <c r="CW54" i="12"/>
  <c r="CW26" i="13"/>
  <c r="CW27" i="12"/>
  <c r="CW66" i="12"/>
  <c r="CW65" i="13"/>
  <c r="CW34" i="13"/>
  <c r="CW35" i="12"/>
  <c r="CW8" i="13"/>
  <c r="CW9" i="12"/>
  <c r="CW19" i="12"/>
  <c r="CW18" i="13"/>
  <c r="CW21" i="13"/>
  <c r="CW22" i="12"/>
  <c r="CW56" i="12"/>
  <c r="CW55" i="13"/>
  <c r="CW3" i="13"/>
  <c r="CW3" i="12"/>
  <c r="CW4" i="12"/>
  <c r="CW74" i="13"/>
  <c r="CW75" i="12"/>
  <c r="CW63" i="13"/>
  <c r="CW64" i="12"/>
  <c r="CW59" i="13"/>
  <c r="CW60" i="12"/>
  <c r="CW70" i="12"/>
  <c r="CW69" i="13"/>
  <c r="CW60" i="13"/>
  <c r="CW61" i="12"/>
  <c r="CW68" i="12"/>
  <c r="CW67" i="13"/>
  <c r="CW24" i="12"/>
  <c r="CW23" i="13"/>
  <c r="CW28" i="13"/>
  <c r="CW29" i="12"/>
  <c r="CW7" i="13"/>
  <c r="CW8" i="12"/>
  <c r="CW47" i="13"/>
  <c r="CW48" i="12"/>
  <c r="CW42" i="13"/>
  <c r="CW43" i="12"/>
  <c r="CW31" i="13"/>
  <c r="CW32" i="12"/>
  <c r="CW54" i="13"/>
  <c r="CU159" i="12"/>
  <c r="CW55" i="12"/>
  <c r="CW36" i="12"/>
  <c r="CW35" i="13"/>
  <c r="CW53" i="12"/>
  <c r="CW52" i="13"/>
  <c r="CW37" i="13"/>
  <c r="CW38" i="12"/>
  <c r="CW52" i="12"/>
  <c r="CW51" i="13"/>
  <c r="CW47" i="12"/>
  <c r="CW46" i="13"/>
  <c r="CW5" i="12"/>
  <c r="CW4" i="13"/>
  <c r="CU157" i="12"/>
  <c r="CW43" i="13"/>
  <c r="CW44" i="12"/>
  <c r="CW10" i="13"/>
  <c r="CW11" i="12"/>
  <c r="CW57" i="12"/>
  <c r="CW56" i="13"/>
  <c r="CW18" i="12"/>
  <c r="CW17" i="13"/>
  <c r="CW73" i="13"/>
  <c r="CW74" i="12"/>
  <c r="CW13" i="13"/>
  <c r="CW14" i="12"/>
  <c r="CW10" i="12"/>
  <c r="CW9" i="13"/>
  <c r="CW15" i="12"/>
  <c r="CW14" i="13"/>
  <c r="CW16" i="12"/>
  <c r="CW15" i="13"/>
  <c r="CW66" i="13"/>
  <c r="CW67" i="12"/>
  <c r="CW68" i="13"/>
  <c r="CW69" i="12"/>
  <c r="CW41" i="13"/>
  <c r="CW42" i="12"/>
  <c r="CW20" i="13"/>
  <c r="CW21" i="12"/>
  <c r="CW39" i="13"/>
  <c r="CW40" i="12"/>
  <c r="CW16" i="13"/>
  <c r="CW17" i="12"/>
  <c r="CW58" i="12"/>
  <c r="CW57" i="13"/>
  <c r="CW33" i="12"/>
  <c r="CW32" i="13"/>
  <c r="CW40" i="13"/>
  <c r="CW41" i="12"/>
  <c r="CW6" i="13"/>
  <c r="CW7" i="12"/>
  <c r="CW72" i="13"/>
  <c r="CW73" i="12"/>
  <c r="CW62" i="13"/>
  <c r="CW63" i="12"/>
  <c r="CW20" i="12"/>
  <c r="CW19" i="13"/>
  <c r="CW50" i="13"/>
  <c r="CW51" i="12"/>
  <c r="CW23" i="12"/>
  <c r="CW22" i="13"/>
  <c r="CW13" i="12"/>
  <c r="CW12" i="13"/>
  <c r="CX69" i="13" l="1"/>
  <c r="CX70" i="12"/>
  <c r="CX74" i="13"/>
  <c r="CX75" i="12"/>
  <c r="CX53" i="13"/>
  <c r="CX54" i="12"/>
  <c r="CX60" i="13"/>
  <c r="CX61" i="12"/>
  <c r="CX46" i="13"/>
  <c r="CX47" i="12"/>
  <c r="CX73" i="13"/>
  <c r="CX74" i="12"/>
  <c r="CX40" i="13"/>
  <c r="CX41" i="12"/>
  <c r="CX42" i="13"/>
  <c r="CX43" i="12"/>
  <c r="CX68" i="12"/>
  <c r="CX67" i="13"/>
  <c r="CX14" i="13"/>
  <c r="CX15" i="12"/>
  <c r="CX12" i="12"/>
  <c r="CX11" i="13"/>
  <c r="CX48" i="12"/>
  <c r="CX47" i="13"/>
  <c r="CX36" i="13"/>
  <c r="CX37" i="12"/>
  <c r="CX32" i="13"/>
  <c r="CX33" i="12"/>
  <c r="CX48" i="13"/>
  <c r="CX49" i="12"/>
  <c r="CX30" i="12"/>
  <c r="CX29" i="13"/>
  <c r="CV158" i="12"/>
  <c r="CX64" i="13"/>
  <c r="CX65" i="12"/>
  <c r="CV157" i="12"/>
  <c r="CX4" i="13"/>
  <c r="CX5" i="12"/>
  <c r="CX56" i="13"/>
  <c r="CX57" i="12"/>
  <c r="CX19" i="13"/>
  <c r="CX20" i="12"/>
  <c r="CX50" i="13"/>
  <c r="CX51" i="12"/>
  <c r="CX38" i="12"/>
  <c r="CX37" i="13"/>
  <c r="CX26" i="13"/>
  <c r="CX27" i="12"/>
  <c r="CX71" i="13"/>
  <c r="CX72" i="12"/>
  <c r="CX34" i="13"/>
  <c r="CX35" i="12"/>
  <c r="CX51" i="13"/>
  <c r="CX52" i="12"/>
  <c r="CX7" i="13"/>
  <c r="CX8" i="12"/>
  <c r="CX22" i="12"/>
  <c r="CX21" i="13"/>
  <c r="CX6" i="12"/>
  <c r="CX5" i="13"/>
  <c r="CX8" i="13"/>
  <c r="CX9" i="12"/>
  <c r="CX39" i="13"/>
  <c r="CX40" i="12"/>
  <c r="CX41" i="13"/>
  <c r="CX42" i="12"/>
  <c r="CX23" i="13"/>
  <c r="CX24" i="12"/>
  <c r="CX20" i="13"/>
  <c r="CX21" i="12"/>
  <c r="CX59" i="12"/>
  <c r="CX58" i="13"/>
  <c r="CX15" i="13"/>
  <c r="CX16" i="12"/>
  <c r="CX18" i="13"/>
  <c r="CX19" i="12"/>
  <c r="CX56" i="12"/>
  <c r="CX55" i="13"/>
  <c r="CX68" i="13"/>
  <c r="CX69" i="12"/>
  <c r="CX71" i="12"/>
  <c r="CX70" i="13"/>
  <c r="CX3" i="13"/>
  <c r="CX3" i="12"/>
  <c r="CX4" i="12"/>
  <c r="CX22" i="13"/>
  <c r="CX23" i="12"/>
  <c r="CX9" i="13"/>
  <c r="CX10" i="12"/>
  <c r="CV159" i="12"/>
  <c r="CX55" i="12"/>
  <c r="CX54" i="13"/>
  <c r="CX31" i="13"/>
  <c r="CX32" i="12"/>
  <c r="CX62" i="13"/>
  <c r="CX63" i="12"/>
  <c r="CX12" i="13"/>
  <c r="CX13" i="12"/>
  <c r="CX7" i="12"/>
  <c r="CX6" i="13"/>
  <c r="CX28" i="13"/>
  <c r="CX29" i="12"/>
  <c r="CX63" i="13"/>
  <c r="CX64" i="12"/>
  <c r="CX17" i="13"/>
  <c r="CX18" i="12"/>
  <c r="CX45" i="12"/>
  <c r="CX44" i="13"/>
  <c r="CX53" i="12"/>
  <c r="CX52" i="13"/>
  <c r="CX44" i="12"/>
  <c r="CX43" i="13"/>
  <c r="CX61" i="13"/>
  <c r="CX62" i="12"/>
  <c r="CX76" i="12"/>
  <c r="CX75" i="13"/>
  <c r="CX67" i="12"/>
  <c r="CX66" i="13"/>
  <c r="CX76" i="13"/>
  <c r="CX77" i="12"/>
  <c r="CX25" i="13"/>
  <c r="CX26" i="12"/>
  <c r="CX65" i="13"/>
  <c r="CX66" i="12"/>
  <c r="CX13" i="13"/>
  <c r="CX14" i="12"/>
  <c r="CX34" i="12"/>
  <c r="CX33" i="13"/>
  <c r="CX16" i="13"/>
  <c r="CX17" i="12"/>
  <c r="CX10" i="13"/>
  <c r="CX11" i="12"/>
  <c r="CX58" i="12"/>
  <c r="CX57" i="13"/>
  <c r="CX38" i="13"/>
  <c r="CX39" i="12"/>
  <c r="CX25" i="12"/>
  <c r="CX24" i="13"/>
  <c r="CX35" i="13"/>
  <c r="CX36" i="12"/>
  <c r="CX27" i="13"/>
  <c r="CX28" i="12"/>
  <c r="CX59" i="13"/>
  <c r="CX60" i="12"/>
  <c r="CX73" i="12"/>
  <c r="CX72" i="13"/>
  <c r="CX45" i="13"/>
  <c r="CX46" i="12"/>
  <c r="CX50" i="12"/>
  <c r="CX49" i="13"/>
  <c r="CX30" i="13"/>
  <c r="CX31" i="12"/>
  <c r="CY29" i="13" l="1"/>
  <c r="CW158" i="12"/>
  <c r="CY30" i="12"/>
  <c r="CZ30" i="13" s="1"/>
  <c r="CY42" i="13"/>
  <c r="CY43" i="12"/>
  <c r="CZ43" i="13" s="1"/>
  <c r="CY52" i="13"/>
  <c r="CY53" i="12"/>
  <c r="CZ53" i="13" s="1"/>
  <c r="CY37" i="13"/>
  <c r="CY38" i="12"/>
  <c r="CZ38" i="13" s="1"/>
  <c r="CY48" i="12"/>
  <c r="CZ48" i="13" s="1"/>
  <c r="CY47" i="13"/>
  <c r="CY47" i="12"/>
  <c r="CZ47" i="13" s="1"/>
  <c r="CY46" i="13"/>
  <c r="CY39" i="13"/>
  <c r="CY40" i="12"/>
  <c r="CZ40" i="13" s="1"/>
  <c r="CY66" i="13"/>
  <c r="CY67" i="12"/>
  <c r="CZ67" i="13" s="1"/>
  <c r="CY77" i="13"/>
  <c r="CY78" i="12"/>
  <c r="CZ78" i="13" s="1"/>
  <c r="CY65" i="12"/>
  <c r="CZ65" i="13" s="1"/>
  <c r="CY64" i="13"/>
  <c r="CY63" i="13"/>
  <c r="CY64" i="12"/>
  <c r="CZ64" i="13" s="1"/>
  <c r="CY3" i="12"/>
  <c r="CZ3" i="13" s="1"/>
  <c r="CY4" i="12"/>
  <c r="CY3" i="13"/>
  <c r="CY70" i="12"/>
  <c r="CZ70" i="13" s="1"/>
  <c r="CY69" i="13"/>
  <c r="CY20" i="12"/>
  <c r="CZ20" i="13" s="1"/>
  <c r="CY19" i="13"/>
  <c r="CY24" i="13"/>
  <c r="CY25" i="12"/>
  <c r="CZ25" i="13" s="1"/>
  <c r="CY40" i="13"/>
  <c r="CY41" i="12"/>
  <c r="CZ41" i="13" s="1"/>
  <c r="CY9" i="12"/>
  <c r="CZ9" i="13" s="1"/>
  <c r="CY8" i="13"/>
  <c r="CY35" i="13"/>
  <c r="CY36" i="12"/>
  <c r="CZ36" i="13" s="1"/>
  <c r="CY27" i="13"/>
  <c r="CY28" i="12"/>
  <c r="CZ28" i="13" s="1"/>
  <c r="CY51" i="13"/>
  <c r="CY52" i="12"/>
  <c r="CZ52" i="13" s="1"/>
  <c r="CY57" i="13"/>
  <c r="CY58" i="12"/>
  <c r="CZ58" i="13" s="1"/>
  <c r="CY33" i="13"/>
  <c r="CY34" i="12"/>
  <c r="CZ34" i="13" s="1"/>
  <c r="CY15" i="13"/>
  <c r="CY16" i="12"/>
  <c r="CZ16" i="13" s="1"/>
  <c r="CY43" i="13"/>
  <c r="CY44" i="12"/>
  <c r="CZ44" i="13" s="1"/>
  <c r="CY74" i="13"/>
  <c r="CY75" i="12"/>
  <c r="CZ75" i="13" s="1"/>
  <c r="CY61" i="13"/>
  <c r="CY62" i="12"/>
  <c r="CZ62" i="13" s="1"/>
  <c r="CY76" i="12"/>
  <c r="CZ76" i="13" s="1"/>
  <c r="CY75" i="13"/>
  <c r="CY29" i="12"/>
  <c r="CY28" i="13"/>
  <c r="CY18" i="12"/>
  <c r="CZ18" i="13" s="1"/>
  <c r="CY17" i="13"/>
  <c r="CY26" i="13"/>
  <c r="CY27" i="12"/>
  <c r="CZ27" i="13" s="1"/>
  <c r="CY19" i="12"/>
  <c r="CZ19" i="13" s="1"/>
  <c r="CY18" i="13"/>
  <c r="CY32" i="13"/>
  <c r="CY33" i="12"/>
  <c r="CZ33" i="13" s="1"/>
  <c r="CY21" i="13"/>
  <c r="CY22" i="12"/>
  <c r="CZ22" i="13" s="1"/>
  <c r="CY72" i="13"/>
  <c r="CY73" i="12"/>
  <c r="CZ73" i="13" s="1"/>
  <c r="CY5" i="13"/>
  <c r="CY6" i="12"/>
  <c r="CZ6" i="13" s="1"/>
  <c r="CW159" i="12"/>
  <c r="CY55" i="12"/>
  <c r="CZ55" i="13" s="1"/>
  <c r="CY54" i="13"/>
  <c r="CY73" i="13"/>
  <c r="CY74" i="12"/>
  <c r="CZ74" i="13" s="1"/>
  <c r="CY32" i="12"/>
  <c r="CZ32" i="13" s="1"/>
  <c r="CY31" i="13"/>
  <c r="CY60" i="13"/>
  <c r="CY61" i="12"/>
  <c r="CZ61" i="13" s="1"/>
  <c r="CY36" i="13"/>
  <c r="CY37" i="12"/>
  <c r="CZ37" i="13" s="1"/>
  <c r="CY12" i="12"/>
  <c r="CZ12" i="13" s="1"/>
  <c r="CY11" i="13"/>
  <c r="CY35" i="12"/>
  <c r="CZ35" i="13" s="1"/>
  <c r="CY34" i="13"/>
  <c r="CY77" i="12"/>
  <c r="CZ77" i="13" s="1"/>
  <c r="CY76" i="13"/>
  <c r="CY45" i="12"/>
  <c r="CZ45" i="13" s="1"/>
  <c r="CY44" i="13"/>
  <c r="CY46" i="12"/>
  <c r="CZ46" i="13" s="1"/>
  <c r="CY45" i="13"/>
  <c r="CY8" i="12"/>
  <c r="CZ8" i="13" s="1"/>
  <c r="CY7" i="13"/>
  <c r="CY55" i="13"/>
  <c r="CY56" i="12"/>
  <c r="CZ56" i="13" s="1"/>
  <c r="CY23" i="13"/>
  <c r="CY24" i="12"/>
  <c r="CZ24" i="13" s="1"/>
  <c r="CY59" i="13"/>
  <c r="CY60" i="12"/>
  <c r="CZ60" i="13" s="1"/>
  <c r="CY7" i="12"/>
  <c r="CZ7" i="13" s="1"/>
  <c r="CY6" i="13"/>
  <c r="CY66" i="12"/>
  <c r="CZ66" i="13" s="1"/>
  <c r="CY65" i="13"/>
  <c r="CY30" i="13"/>
  <c r="CY31" i="12"/>
  <c r="CZ31" i="13" s="1"/>
  <c r="CY49" i="12"/>
  <c r="CZ49" i="13" s="1"/>
  <c r="CY48" i="13"/>
  <c r="CY14" i="13"/>
  <c r="CY15" i="12"/>
  <c r="CZ15" i="13" s="1"/>
  <c r="CY63" i="12"/>
  <c r="CZ63" i="13" s="1"/>
  <c r="CY62" i="13"/>
  <c r="CY13" i="13"/>
  <c r="CY14" i="12"/>
  <c r="CZ14" i="13" s="1"/>
  <c r="CY16" i="13"/>
  <c r="CY17" i="12"/>
  <c r="CZ17" i="13" s="1"/>
  <c r="CY9" i="13"/>
  <c r="CY10" i="12"/>
  <c r="CZ10" i="13" s="1"/>
  <c r="CY20" i="13"/>
  <c r="CY21" i="12"/>
  <c r="CZ21" i="13" s="1"/>
  <c r="CY50" i="12"/>
  <c r="CZ50" i="13" s="1"/>
  <c r="CY49" i="13"/>
  <c r="CY41" i="13"/>
  <c r="CY42" i="12"/>
  <c r="CZ42" i="13" s="1"/>
  <c r="CY70" i="13"/>
  <c r="CY71" i="12"/>
  <c r="CZ71" i="13" s="1"/>
  <c r="CY50" i="13"/>
  <c r="CY51" i="12"/>
  <c r="CZ51" i="13" s="1"/>
  <c r="CY26" i="12"/>
  <c r="CZ26" i="13" s="1"/>
  <c r="CY25" i="13"/>
  <c r="CY59" i="12"/>
  <c r="CZ59" i="13" s="1"/>
  <c r="CY58" i="13"/>
  <c r="CY68" i="12"/>
  <c r="CZ68" i="13" s="1"/>
  <c r="CY67" i="13"/>
  <c r="CY54" i="12"/>
  <c r="CY53" i="13"/>
  <c r="CY11" i="12"/>
  <c r="CZ11" i="13" s="1"/>
  <c r="CY10" i="13"/>
  <c r="CY4" i="13"/>
  <c r="CY5" i="12"/>
  <c r="CZ5" i="13" s="1"/>
  <c r="CW157" i="12"/>
  <c r="B4" i="12"/>
  <c r="CY72" i="12"/>
  <c r="CZ72" i="13" s="1"/>
  <c r="CY71" i="13"/>
  <c r="CY57" i="12"/>
  <c r="CZ57" i="13" s="1"/>
  <c r="CY56" i="13"/>
  <c r="CY23" i="12"/>
  <c r="CZ23" i="13" s="1"/>
  <c r="CY22" i="13"/>
  <c r="CY39" i="12"/>
  <c r="CZ39" i="13" s="1"/>
  <c r="CY38" i="13"/>
  <c r="CY13" i="12"/>
  <c r="CZ13" i="13" s="1"/>
  <c r="CY12" i="13"/>
  <c r="CY69" i="12"/>
  <c r="CZ69" i="13" s="1"/>
  <c r="CY68" i="13"/>
  <c r="B3" i="12" l="1"/>
  <c r="B3" i="13"/>
  <c r="D11" i="3" s="1"/>
  <c r="CX158" i="12"/>
  <c r="CZ29" i="13"/>
  <c r="CZ54" i="13"/>
  <c r="CX159" i="12"/>
  <c r="CX157" i="12"/>
  <c r="CZ4" i="13"/>
  <c r="B4" i="13" s="1"/>
  <c r="C4" i="13" l="1"/>
  <c r="D12" i="3"/>
  <c r="AA11" i="3"/>
  <c r="F4" i="16" s="1"/>
  <c r="S6" i="23" s="1"/>
  <c r="F4" i="3"/>
  <c r="F6" i="3" s="1"/>
  <c r="E4" i="15"/>
  <c r="B12" i="3" l="1"/>
  <c r="K12" i="3" s="1"/>
  <c r="C26" i="15" s="1"/>
  <c r="P6" i="23" s="1"/>
  <c r="B11" i="3"/>
  <c r="AA12" i="3"/>
  <c r="AG12" i="3" s="1"/>
  <c r="Y11" i="3" l="1"/>
  <c r="B4" i="16" s="1"/>
  <c r="E2" i="22" s="1"/>
  <c r="C11" i="3"/>
  <c r="C4" i="15"/>
  <c r="W11" i="3"/>
  <c r="D4" i="16" s="1"/>
  <c r="R6" i="23" s="1"/>
  <c r="U11" i="3"/>
  <c r="V11" i="3" s="1"/>
  <c r="N11" i="3"/>
  <c r="W12" i="3"/>
  <c r="AJ12" i="3"/>
  <c r="C12" i="3"/>
  <c r="Y12" i="3"/>
  <c r="U12" i="3"/>
  <c r="V12" i="3" s="1"/>
  <c r="X12" i="3" s="1"/>
  <c r="AE12" i="3" l="1"/>
  <c r="AD12" i="3"/>
  <c r="B14" i="6"/>
  <c r="D4" i="15"/>
  <c r="AB11" i="3"/>
  <c r="G4" i="16" s="1"/>
  <c r="AB12" i="3"/>
  <c r="J12" i="3"/>
  <c r="E4" i="24" l="1"/>
  <c r="F4" i="24"/>
  <c r="B26" i="15"/>
  <c r="C4" i="24" s="1"/>
  <c r="M12" i="3"/>
  <c r="H14" i="6"/>
  <c r="J14" i="6"/>
  <c r="G14" i="6"/>
  <c r="I14" i="6"/>
  <c r="AH12" i="3"/>
  <c r="K14" i="6" l="1"/>
  <c r="N14" i="6" s="1"/>
  <c r="E26" i="15"/>
  <c r="B4" i="24" s="1"/>
  <c r="P12" i="3"/>
  <c r="L14" i="6"/>
  <c r="O14" i="6" s="1"/>
  <c r="M14" i="6" l="1"/>
  <c r="P14" i="6" s="1"/>
  <c r="R12" i="3"/>
  <c r="H4" i="16" s="1"/>
  <c r="E4" i="22" s="1"/>
  <c r="J4" i="15"/>
  <c r="U14" i="6" l="1"/>
  <c r="R14" i="6"/>
  <c r="S14" i="6"/>
  <c r="T14" i="6"/>
  <c r="W14" i="6" l="1"/>
  <c r="Z14" i="6" s="1"/>
  <c r="AD14" i="6" s="1"/>
  <c r="V14" i="6"/>
  <c r="X14" i="6" l="1"/>
  <c r="AA14" i="6" s="1"/>
  <c r="AE14" i="6" s="1"/>
  <c r="AG14" i="6" s="1"/>
  <c r="B18" i="19" s="1"/>
  <c r="E18" i="19" s="1"/>
  <c r="B18" i="8"/>
  <c r="M18" i="8" s="1"/>
  <c r="C6" i="23"/>
  <c r="Y14" i="6"/>
  <c r="AC14" i="6" s="1"/>
  <c r="N18" i="19" l="1"/>
  <c r="C18" i="19"/>
  <c r="K18" i="19"/>
  <c r="F18" i="19"/>
  <c r="L18" i="19"/>
  <c r="M18" i="19"/>
  <c r="D18" i="19"/>
  <c r="O18" i="19"/>
  <c r="G18" i="19"/>
  <c r="F18" i="8"/>
  <c r="L18" i="8"/>
  <c r="K18" i="8"/>
  <c r="N18" i="8"/>
  <c r="G18" i="8"/>
  <c r="E18" i="8"/>
  <c r="O18" i="8"/>
  <c r="D18" i="8"/>
  <c r="C18" i="8"/>
  <c r="B18" i="7"/>
  <c r="B6" i="23"/>
  <c r="D6" i="23" s="1"/>
  <c r="AV3" i="19" l="1"/>
  <c r="BE3" i="19"/>
  <c r="BD3" i="19"/>
  <c r="BF3" i="19"/>
  <c r="AZ3" i="19"/>
  <c r="BB3" i="19"/>
  <c r="BG3" i="19"/>
  <c r="AW3" i="19"/>
  <c r="AQ3" i="19"/>
  <c r="BA3" i="19"/>
  <c r="AJ3" i="19"/>
  <c r="AY3" i="19"/>
  <c r="AR3" i="8"/>
  <c r="AI3" i="19"/>
  <c r="AM3" i="19"/>
  <c r="AT3" i="19"/>
  <c r="AK3" i="19"/>
  <c r="AG3" i="19"/>
  <c r="AP3" i="19"/>
  <c r="AH3" i="19"/>
  <c r="AF3" i="19"/>
  <c r="AO3" i="19"/>
  <c r="AL3" i="19"/>
  <c r="AS3" i="19"/>
  <c r="AX3" i="19"/>
  <c r="AR3" i="19"/>
  <c r="AN3" i="19"/>
  <c r="AU3" i="19"/>
  <c r="BC3" i="19"/>
  <c r="BG3" i="8"/>
  <c r="AL3" i="8"/>
  <c r="AU3" i="8"/>
  <c r="BA3" i="8"/>
  <c r="BC3" i="8"/>
  <c r="AT3" i="8"/>
  <c r="AI3" i="8"/>
  <c r="AS3" i="8"/>
  <c r="AK3" i="8"/>
  <c r="AN3" i="8"/>
  <c r="AV3" i="8"/>
  <c r="AO3" i="8"/>
  <c r="BE3" i="8"/>
  <c r="AZ3" i="8"/>
  <c r="BD3" i="8"/>
  <c r="AX3" i="8"/>
  <c r="BB3" i="8"/>
  <c r="AJ3" i="8"/>
  <c r="AQ3" i="8"/>
  <c r="AM3" i="8"/>
  <c r="AH3" i="8"/>
  <c r="AY3" i="8"/>
  <c r="AG3" i="8"/>
  <c r="AP3" i="8"/>
  <c r="AW3" i="8"/>
  <c r="BF3" i="8"/>
  <c r="AF3" i="8"/>
  <c r="L18" i="7"/>
  <c r="E18" i="7"/>
  <c r="C18" i="7"/>
  <c r="N18" i="7"/>
  <c r="O18" i="7"/>
  <c r="G18" i="7"/>
  <c r="D18" i="7"/>
  <c r="F18" i="7"/>
  <c r="M18" i="7"/>
  <c r="K18" i="7"/>
  <c r="BI3" i="19" l="1"/>
  <c r="BI3" i="8"/>
  <c r="AI3" i="7"/>
  <c r="F4" i="9" s="1"/>
  <c r="F4" i="11" s="1"/>
  <c r="BE3" i="7"/>
  <c r="AB4" i="9" s="1"/>
  <c r="AJ3" i="7"/>
  <c r="G4" i="9" s="1"/>
  <c r="BF3" i="7"/>
  <c r="AC4" i="9" s="1"/>
  <c r="BA3" i="7"/>
  <c r="X4" i="9" s="1"/>
  <c r="X4" i="11" s="1"/>
  <c r="BB3" i="7"/>
  <c r="Y4" i="9" s="1"/>
  <c r="AW3" i="7"/>
  <c r="T4" i="9" s="1"/>
  <c r="AY3" i="7"/>
  <c r="V4" i="9" s="1"/>
  <c r="AZ3" i="7"/>
  <c r="W4" i="9" s="1"/>
  <c r="AG3" i="7"/>
  <c r="D4" i="9" s="1"/>
  <c r="AT3" i="7"/>
  <c r="Q4" i="9" s="1"/>
  <c r="BD3" i="7"/>
  <c r="AA4" i="9" s="1"/>
  <c r="AS3" i="7"/>
  <c r="P4" i="9" s="1"/>
  <c r="AF3" i="7"/>
  <c r="AL3" i="7"/>
  <c r="I4" i="9" s="1"/>
  <c r="I4" i="11" s="1"/>
  <c r="AM3" i="7"/>
  <c r="J4" i="9" s="1"/>
  <c r="J4" i="11" s="1"/>
  <c r="AR3" i="7"/>
  <c r="O4" i="9" s="1"/>
  <c r="AN3" i="7"/>
  <c r="K4" i="9" s="1"/>
  <c r="K4" i="11" s="1"/>
  <c r="AH3" i="7"/>
  <c r="E4" i="9" s="1"/>
  <c r="BC3" i="7"/>
  <c r="Z4" i="9" s="1"/>
  <c r="Z4" i="11" s="1"/>
  <c r="AK3" i="7"/>
  <c r="H4" i="9" s="1"/>
  <c r="AP3" i="7"/>
  <c r="M4" i="9" s="1"/>
  <c r="AX3" i="7"/>
  <c r="U4" i="9" s="1"/>
  <c r="AE3" i="7"/>
  <c r="B4" i="9" s="1"/>
  <c r="AQ3" i="7"/>
  <c r="N4" i="9" s="1"/>
  <c r="AU3" i="7"/>
  <c r="R4" i="9" s="1"/>
  <c r="R4" i="11" s="1"/>
  <c r="AV3" i="7"/>
  <c r="S4" i="9" s="1"/>
  <c r="AO3" i="7"/>
  <c r="L4" i="9" s="1"/>
  <c r="X4" i="18"/>
  <c r="X5" i="12" s="1"/>
  <c r="Y5" i="13" s="1"/>
  <c r="I4" i="18"/>
  <c r="I5" i="12" s="1"/>
  <c r="J5" i="13" s="1"/>
  <c r="J4" i="18" l="1"/>
  <c r="J5" i="12" s="1"/>
  <c r="K5" i="13" s="1"/>
  <c r="F4" i="18"/>
  <c r="F5" i="12" s="1"/>
  <c r="G5" i="13" s="1"/>
  <c r="Z4" i="18"/>
  <c r="Z5" i="12" s="1"/>
  <c r="AA5" i="13" s="1"/>
  <c r="R4" i="18"/>
  <c r="R5" i="12" s="1"/>
  <c r="S5" i="13" s="1"/>
  <c r="L4" i="11"/>
  <c r="L4" i="18"/>
  <c r="L5" i="12" s="1"/>
  <c r="M5" i="13" s="1"/>
  <c r="AA4" i="11"/>
  <c r="AA4" i="18"/>
  <c r="AA5" i="12" s="1"/>
  <c r="AB5" i="13" s="1"/>
  <c r="V4" i="11"/>
  <c r="V4" i="18"/>
  <c r="V5" i="12" s="1"/>
  <c r="W5" i="13" s="1"/>
  <c r="AC4" i="11"/>
  <c r="AC4" i="18"/>
  <c r="AC5" i="12" s="1"/>
  <c r="S4" i="11"/>
  <c r="S4" i="18"/>
  <c r="S5" i="12" s="1"/>
  <c r="T5" i="13" s="1"/>
  <c r="U4" i="11"/>
  <c r="U4" i="18"/>
  <c r="U5" i="12" s="1"/>
  <c r="V5" i="13" s="1"/>
  <c r="E4" i="11"/>
  <c r="E4" i="18"/>
  <c r="E5" i="12" s="1"/>
  <c r="F5" i="13" s="1"/>
  <c r="Q4" i="11"/>
  <c r="Q4" i="18"/>
  <c r="Q5" i="12" s="1"/>
  <c r="R5" i="13" s="1"/>
  <c r="T4" i="11"/>
  <c r="T4" i="18"/>
  <c r="T5" i="12" s="1"/>
  <c r="U5" i="13" s="1"/>
  <c r="G4" i="11"/>
  <c r="G4" i="18"/>
  <c r="G5" i="12" s="1"/>
  <c r="H5" i="13" s="1"/>
  <c r="M4" i="11"/>
  <c r="M4" i="18"/>
  <c r="M5" i="12" s="1"/>
  <c r="N5" i="13" s="1"/>
  <c r="BH3" i="7"/>
  <c r="C4" i="9"/>
  <c r="D4" i="11"/>
  <c r="D4" i="18"/>
  <c r="D5" i="12" s="1"/>
  <c r="E5" i="13" s="1"/>
  <c r="Y4" i="11"/>
  <c r="Y4" i="18"/>
  <c r="Y5" i="12" s="1"/>
  <c r="Z5" i="13" s="1"/>
  <c r="AB4" i="11"/>
  <c r="AB4" i="18"/>
  <c r="AB5" i="12" s="1"/>
  <c r="AC5" i="13" s="1"/>
  <c r="K4" i="18"/>
  <c r="K5" i="12" s="1"/>
  <c r="L5" i="13" s="1"/>
  <c r="N4" i="11"/>
  <c r="N4" i="18"/>
  <c r="N5" i="12" s="1"/>
  <c r="O5" i="13" s="1"/>
  <c r="H4" i="11"/>
  <c r="H4" i="18"/>
  <c r="H5" i="12" s="1"/>
  <c r="I5" i="13" s="1"/>
  <c r="O4" i="11"/>
  <c r="O4" i="18"/>
  <c r="O5" i="12" s="1"/>
  <c r="P5" i="13" s="1"/>
  <c r="P4" i="11"/>
  <c r="P4" i="18"/>
  <c r="P5" i="12" s="1"/>
  <c r="Q5" i="13" s="1"/>
  <c r="W4" i="11"/>
  <c r="W4" i="18"/>
  <c r="W5" i="12" s="1"/>
  <c r="X5" i="13" s="1"/>
  <c r="C4" i="11" l="1"/>
  <c r="B4" i="11" s="1"/>
  <c r="N12" i="3" s="1"/>
  <c r="Q12" i="3" s="1"/>
  <c r="C4" i="18"/>
  <c r="AD5" i="13"/>
  <c r="AD6" i="12"/>
  <c r="F26" i="15" l="1"/>
  <c r="O6" i="23" s="1"/>
  <c r="C5" i="12"/>
  <c r="B4" i="18"/>
  <c r="AE7" i="12"/>
  <c r="AE6" i="13"/>
  <c r="K4" i="15"/>
  <c r="S12" i="3"/>
  <c r="I4" i="16" s="1"/>
  <c r="E5" i="22" s="1"/>
  <c r="AF8" i="12" l="1"/>
  <c r="AF7" i="13"/>
  <c r="D5" i="13"/>
  <c r="B5" i="13" s="1"/>
  <c r="B5" i="12"/>
  <c r="D13" i="3" l="1"/>
  <c r="C5" i="13"/>
  <c r="AG8" i="13"/>
  <c r="AG9" i="12"/>
  <c r="AH9" i="13" l="1"/>
  <c r="AH10" i="12"/>
  <c r="B13" i="3"/>
  <c r="AA13" i="3"/>
  <c r="AG13" i="3" s="1"/>
  <c r="K13" i="3" l="1"/>
  <c r="U13" i="3"/>
  <c r="V13" i="3" s="1"/>
  <c r="X13" i="3" s="1"/>
  <c r="Y13" i="3"/>
  <c r="AE13" i="3" s="1"/>
  <c r="C13" i="3"/>
  <c r="W13" i="3"/>
  <c r="AJ13" i="3"/>
  <c r="AI11" i="12"/>
  <c r="AI10" i="13"/>
  <c r="J13" i="3" l="1"/>
  <c r="M13" i="3" s="1"/>
  <c r="P13" i="3" s="1"/>
  <c r="AB13" i="3"/>
  <c r="AH13" i="3" s="1"/>
  <c r="AJ12" i="12"/>
  <c r="AJ11" i="13"/>
  <c r="B15" i="6"/>
  <c r="AD13" i="3"/>
  <c r="AK12" i="13" l="1"/>
  <c r="AK13" i="12"/>
  <c r="H15" i="6"/>
  <c r="I15" i="6"/>
  <c r="G15" i="6"/>
  <c r="J15" i="6"/>
  <c r="R13" i="3"/>
  <c r="AK13" i="3"/>
  <c r="AO13" i="3" l="1"/>
  <c r="AN13" i="3"/>
  <c r="L15" i="6"/>
  <c r="O15" i="6" s="1"/>
  <c r="AL13" i="13"/>
  <c r="AL14" i="12"/>
  <c r="K15" i="6"/>
  <c r="M15" i="6" l="1"/>
  <c r="P15" i="6" s="1"/>
  <c r="N15" i="6"/>
  <c r="AM15" i="12"/>
  <c r="AM14" i="13"/>
  <c r="AN15" i="13" l="1"/>
  <c r="AN16" i="12"/>
  <c r="R15" i="6"/>
  <c r="S15" i="6"/>
  <c r="U15" i="6"/>
  <c r="T15" i="6"/>
  <c r="V15" i="6" l="1"/>
  <c r="Y15" i="6" s="1"/>
  <c r="AC15" i="6" s="1"/>
  <c r="B19" i="7" s="1"/>
  <c r="AO16" i="13"/>
  <c r="AO17" i="12"/>
  <c r="W15" i="6"/>
  <c r="B7" i="23" l="1"/>
  <c r="K19" i="7"/>
  <c r="G19" i="7"/>
  <c r="N19" i="7"/>
  <c r="F19" i="7"/>
  <c r="O19" i="7"/>
  <c r="E19" i="7"/>
  <c r="D19" i="7"/>
  <c r="C19" i="7"/>
  <c r="L19" i="7"/>
  <c r="M19" i="7"/>
  <c r="AP18" i="12"/>
  <c r="AP17" i="13"/>
  <c r="Z15" i="6"/>
  <c r="AD15" i="6" s="1"/>
  <c r="X15" i="6"/>
  <c r="AA15" i="6" s="1"/>
  <c r="AE15" i="6" s="1"/>
  <c r="AG15" i="6" s="1"/>
  <c r="B19" i="19" s="1"/>
  <c r="AQ4" i="7" l="1"/>
  <c r="AY4" i="7"/>
  <c r="AM4" i="7"/>
  <c r="AW4" i="7"/>
  <c r="AN4" i="7"/>
  <c r="AX4" i="7"/>
  <c r="BC4" i="7"/>
  <c r="AO4" i="7"/>
  <c r="AU4" i="7"/>
  <c r="AI4" i="7"/>
  <c r="AS4" i="7"/>
  <c r="AR4" i="7"/>
  <c r="AG4" i="7"/>
  <c r="AZ4" i="7"/>
  <c r="BB4" i="7"/>
  <c r="AT4" i="7"/>
  <c r="AP4" i="7"/>
  <c r="AF4" i="7"/>
  <c r="AE4" i="7"/>
  <c r="AK4" i="7"/>
  <c r="BA4" i="7"/>
  <c r="AJ4" i="7"/>
  <c r="BE4" i="7"/>
  <c r="AV4" i="7"/>
  <c r="BD4" i="7"/>
  <c r="AL4" i="7"/>
  <c r="AH4" i="7"/>
  <c r="BF4" i="7"/>
  <c r="B19" i="8"/>
  <c r="C7" i="23"/>
  <c r="D7" i="23" s="1"/>
  <c r="L19" i="19"/>
  <c r="C19" i="19"/>
  <c r="O19" i="19"/>
  <c r="F19" i="19"/>
  <c r="M19" i="19"/>
  <c r="E19" i="19"/>
  <c r="D19" i="19"/>
  <c r="N19" i="19"/>
  <c r="K19" i="19"/>
  <c r="G19" i="19"/>
  <c r="AQ19" i="12"/>
  <c r="AQ18" i="13"/>
  <c r="BH4" i="7" l="1"/>
  <c r="AR19" i="13"/>
  <c r="AR20" i="12"/>
  <c r="F19" i="8"/>
  <c r="K19" i="8"/>
  <c r="E19" i="8"/>
  <c r="O19" i="8"/>
  <c r="C19" i="8"/>
  <c r="G19" i="8"/>
  <c r="N19" i="8"/>
  <c r="M19" i="8"/>
  <c r="D19" i="8"/>
  <c r="L19" i="8"/>
  <c r="AH4" i="19"/>
  <c r="AI4" i="19"/>
  <c r="BG4" i="19"/>
  <c r="BD4" i="19"/>
  <c r="AJ4" i="19"/>
  <c r="AK4" i="19"/>
  <c r="AL4" i="19"/>
  <c r="AF4" i="19"/>
  <c r="AN4" i="19"/>
  <c r="AZ4" i="19"/>
  <c r="BF4" i="19"/>
  <c r="AS4" i="19"/>
  <c r="AP4" i="19"/>
  <c r="BC4" i="19"/>
  <c r="AO4" i="19"/>
  <c r="BB4" i="19"/>
  <c r="AQ4" i="19"/>
  <c r="AW4" i="19"/>
  <c r="BA4" i="19"/>
  <c r="AX4" i="19"/>
  <c r="AG4" i="19"/>
  <c r="AV4" i="19"/>
  <c r="AM4" i="19"/>
  <c r="AU4" i="19"/>
  <c r="AR4" i="19"/>
  <c r="BE4" i="19"/>
  <c r="AY4" i="19"/>
  <c r="AT4" i="19"/>
  <c r="BE4" i="8" l="1"/>
  <c r="AA5" i="9" s="1"/>
  <c r="AA5" i="11" s="1"/>
  <c r="AR4" i="8"/>
  <c r="N5" i="9" s="1"/>
  <c r="AF4" i="8"/>
  <c r="B5" i="9" s="1"/>
  <c r="AZ4" i="8"/>
  <c r="V5" i="9" s="1"/>
  <c r="AL4" i="8"/>
  <c r="H5" i="9" s="1"/>
  <c r="BC4" i="8"/>
  <c r="Y5" i="9" s="1"/>
  <c r="AO4" i="8"/>
  <c r="K5" i="9" s="1"/>
  <c r="AG4" i="8"/>
  <c r="BF4" i="8"/>
  <c r="AB5" i="9" s="1"/>
  <c r="AX4" i="8"/>
  <c r="T5" i="9" s="1"/>
  <c r="AM4" i="8"/>
  <c r="I5" i="9" s="1"/>
  <c r="AW4" i="8"/>
  <c r="S5" i="9" s="1"/>
  <c r="AV4" i="8"/>
  <c r="R5" i="9" s="1"/>
  <c r="AP4" i="8"/>
  <c r="L5" i="9" s="1"/>
  <c r="AH4" i="8"/>
  <c r="D5" i="9" s="1"/>
  <c r="D5" i="11" s="1"/>
  <c r="AY4" i="8"/>
  <c r="U5" i="9" s="1"/>
  <c r="AI4" i="8"/>
  <c r="E5" i="9" s="1"/>
  <c r="AQ4" i="8"/>
  <c r="M5" i="9" s="1"/>
  <c r="M5" i="11" s="1"/>
  <c r="AT4" i="8"/>
  <c r="P5" i="9" s="1"/>
  <c r="AU4" i="8"/>
  <c r="Q5" i="9" s="1"/>
  <c r="BG4" i="8"/>
  <c r="AC5" i="9" s="1"/>
  <c r="BB4" i="8"/>
  <c r="X5" i="9" s="1"/>
  <c r="AJ4" i="8"/>
  <c r="F5" i="9" s="1"/>
  <c r="F5" i="11" s="1"/>
  <c r="AK4" i="8"/>
  <c r="G5" i="9" s="1"/>
  <c r="G5" i="11" s="1"/>
  <c r="AN4" i="8"/>
  <c r="J5" i="9" s="1"/>
  <c r="BA4" i="8"/>
  <c r="W5" i="9" s="1"/>
  <c r="BD4" i="8"/>
  <c r="Z5" i="9" s="1"/>
  <c r="Z5" i="11" s="1"/>
  <c r="AS4" i="8"/>
  <c r="O5" i="9" s="1"/>
  <c r="AA5" i="18"/>
  <c r="AA6" i="12" s="1"/>
  <c r="AB6" i="13" s="1"/>
  <c r="AS20" i="13"/>
  <c r="AS21" i="12"/>
  <c r="BI4" i="19"/>
  <c r="M5" i="18" l="1"/>
  <c r="M6" i="12" s="1"/>
  <c r="N6" i="13" s="1"/>
  <c r="F5" i="18"/>
  <c r="F6" i="12" s="1"/>
  <c r="G6" i="13" s="1"/>
  <c r="G5" i="18"/>
  <c r="G6" i="12" s="1"/>
  <c r="H6" i="13" s="1"/>
  <c r="P5" i="11"/>
  <c r="P5" i="18"/>
  <c r="P6" i="12" s="1"/>
  <c r="Q6" i="13" s="1"/>
  <c r="I5" i="11"/>
  <c r="I5" i="18"/>
  <c r="I6" i="12" s="1"/>
  <c r="J6" i="13" s="1"/>
  <c r="K5" i="11"/>
  <c r="K5" i="18"/>
  <c r="K6" i="12" s="1"/>
  <c r="L6" i="13" s="1"/>
  <c r="W5" i="18"/>
  <c r="W6" i="12" s="1"/>
  <c r="X6" i="13" s="1"/>
  <c r="W5" i="11"/>
  <c r="X5" i="11"/>
  <c r="X5" i="18"/>
  <c r="X6" i="12" s="1"/>
  <c r="Y6" i="13" s="1"/>
  <c r="L5" i="11"/>
  <c r="L5" i="18"/>
  <c r="L6" i="12" s="1"/>
  <c r="M6" i="13" s="1"/>
  <c r="T5" i="11"/>
  <c r="T5" i="18"/>
  <c r="T6" i="12" s="1"/>
  <c r="U6" i="13" s="1"/>
  <c r="Y5" i="11"/>
  <c r="Y5" i="18"/>
  <c r="Y6" i="12" s="1"/>
  <c r="Z6" i="13" s="1"/>
  <c r="N5" i="11"/>
  <c r="N5" i="18"/>
  <c r="N6" i="12" s="1"/>
  <c r="O6" i="13" s="1"/>
  <c r="J5" i="11"/>
  <c r="J5" i="18"/>
  <c r="J6" i="12" s="1"/>
  <c r="K6" i="13" s="1"/>
  <c r="AC5" i="18"/>
  <c r="AC6" i="12" s="1"/>
  <c r="AC5" i="11"/>
  <c r="E5" i="11"/>
  <c r="E5" i="18"/>
  <c r="E6" i="12" s="1"/>
  <c r="F6" i="13" s="1"/>
  <c r="R5" i="11"/>
  <c r="R5" i="18"/>
  <c r="R6" i="12" s="1"/>
  <c r="S6" i="13" s="1"/>
  <c r="AB5" i="11"/>
  <c r="AB5" i="18"/>
  <c r="AB6" i="12" s="1"/>
  <c r="AC6" i="13" s="1"/>
  <c r="H5" i="18"/>
  <c r="H6" i="12" s="1"/>
  <c r="I6" i="13" s="1"/>
  <c r="H5" i="11"/>
  <c r="D5" i="18"/>
  <c r="D6" i="12" s="1"/>
  <c r="E6" i="13" s="1"/>
  <c r="AT21" i="13"/>
  <c r="AT22" i="12"/>
  <c r="O5" i="18"/>
  <c r="O6" i="12" s="1"/>
  <c r="P6" i="13" s="1"/>
  <c r="O5" i="11"/>
  <c r="Q5" i="11"/>
  <c r="Q5" i="18"/>
  <c r="Q6" i="12" s="1"/>
  <c r="R6" i="13" s="1"/>
  <c r="U5" i="11"/>
  <c r="U5" i="18"/>
  <c r="U6" i="12" s="1"/>
  <c r="V6" i="13" s="1"/>
  <c r="S5" i="11"/>
  <c r="S5" i="18"/>
  <c r="S6" i="12" s="1"/>
  <c r="T6" i="13" s="1"/>
  <c r="BI4" i="8"/>
  <c r="C5" i="9"/>
  <c r="V5" i="11"/>
  <c r="V5" i="18"/>
  <c r="V6" i="12" s="1"/>
  <c r="W6" i="13" s="1"/>
  <c r="Z5" i="18"/>
  <c r="Z6" i="12" s="1"/>
  <c r="AA6" i="13" s="1"/>
  <c r="C5" i="18" l="1"/>
  <c r="C5" i="11"/>
  <c r="B5" i="11" s="1"/>
  <c r="N13" i="3" s="1"/>
  <c r="Q13" i="3" s="1"/>
  <c r="AU23" i="12"/>
  <c r="AU22" i="13"/>
  <c r="AD6" i="13"/>
  <c r="AD7" i="12"/>
  <c r="AE7" i="13" l="1"/>
  <c r="AE8" i="12"/>
  <c r="AV24" i="12"/>
  <c r="AV23" i="13"/>
  <c r="S13" i="3"/>
  <c r="AL13" i="3"/>
  <c r="C6" i="12"/>
  <c r="B5" i="18"/>
  <c r="B6" i="12" l="1"/>
  <c r="D6" i="13"/>
  <c r="B6" i="13" s="1"/>
  <c r="AW25" i="12"/>
  <c r="AW24" i="13"/>
  <c r="AF9" i="12"/>
  <c r="AF8" i="13"/>
  <c r="D14" i="3" l="1"/>
  <c r="C6" i="13"/>
  <c r="AX25" i="13"/>
  <c r="AX26" i="12"/>
  <c r="AG10" i="12"/>
  <c r="AG9" i="13"/>
  <c r="AY27" i="12" l="1"/>
  <c r="AY26" i="13"/>
  <c r="AH11" i="12"/>
  <c r="AH10" i="13"/>
  <c r="B14" i="3"/>
  <c r="AA14" i="3"/>
  <c r="AG14" i="3" s="1"/>
  <c r="AI11" i="13" l="1"/>
  <c r="AI12" i="12"/>
  <c r="K14" i="3"/>
  <c r="U14" i="3"/>
  <c r="V14" i="3" s="1"/>
  <c r="X14" i="3" s="1"/>
  <c r="W14" i="3"/>
  <c r="Y14" i="3"/>
  <c r="AE14" i="3" s="1"/>
  <c r="AJ14" i="3"/>
  <c r="C14" i="3"/>
  <c r="AZ27" i="13"/>
  <c r="AZ28" i="12"/>
  <c r="AB14" i="3" l="1"/>
  <c r="AH14" i="3" s="1"/>
  <c r="J14" i="3"/>
  <c r="M14" i="3" s="1"/>
  <c r="P14" i="3" s="1"/>
  <c r="B16" i="6"/>
  <c r="AD14" i="3"/>
  <c r="BA29" i="12"/>
  <c r="BA28" i="13"/>
  <c r="AJ12" i="13"/>
  <c r="AJ13" i="12"/>
  <c r="AK14" i="12" l="1"/>
  <c r="AK13" i="13"/>
  <c r="J16" i="6"/>
  <c r="I16" i="6"/>
  <c r="G16" i="6"/>
  <c r="H16" i="6"/>
  <c r="R14" i="3"/>
  <c r="AK14" i="3"/>
  <c r="BB29" i="13"/>
  <c r="AZ158" i="12"/>
  <c r="BB30" i="12"/>
  <c r="L16" i="6" l="1"/>
  <c r="O16" i="6" s="1"/>
  <c r="AO14" i="3"/>
  <c r="AN14" i="3"/>
  <c r="BC30" i="13"/>
  <c r="BC31" i="12"/>
  <c r="K16" i="6"/>
  <c r="AL14" i="13"/>
  <c r="AL15" i="12"/>
  <c r="BD32" i="12" l="1"/>
  <c r="BD31" i="13"/>
  <c r="AM15" i="13"/>
  <c r="AM16" i="12"/>
  <c r="N16" i="6"/>
  <c r="M16" i="6"/>
  <c r="P16" i="6" s="1"/>
  <c r="AN16" i="13" l="1"/>
  <c r="AN17" i="12"/>
  <c r="R16" i="6"/>
  <c r="U16" i="6"/>
  <c r="T16" i="6"/>
  <c r="S16" i="6"/>
  <c r="BE33" i="12"/>
  <c r="BE32" i="13"/>
  <c r="W16" i="6" l="1"/>
  <c r="Z16" i="6" s="1"/>
  <c r="AD16" i="6" s="1"/>
  <c r="C8" i="23" s="1"/>
  <c r="BF34" i="12"/>
  <c r="BF33" i="13"/>
  <c r="V16" i="6"/>
  <c r="AO17" i="13"/>
  <c r="AO18" i="12"/>
  <c r="B20" i="8" l="1"/>
  <c r="G20" i="8" s="1"/>
  <c r="O20" i="8"/>
  <c r="K20" i="8"/>
  <c r="AP19" i="12"/>
  <c r="AP18" i="13"/>
  <c r="Y16" i="6"/>
  <c r="AC16" i="6" s="1"/>
  <c r="X16" i="6"/>
  <c r="AA16" i="6" s="1"/>
  <c r="AE16" i="6" s="1"/>
  <c r="AG16" i="6" s="1"/>
  <c r="B20" i="19" s="1"/>
  <c r="BG34" i="13"/>
  <c r="BG35" i="12"/>
  <c r="L20" i="8" l="1"/>
  <c r="D20" i="8"/>
  <c r="C20" i="8"/>
  <c r="N20" i="8"/>
  <c r="F20" i="8"/>
  <c r="E20" i="8"/>
  <c r="M20" i="8"/>
  <c r="BH36" i="12"/>
  <c r="BH35" i="13"/>
  <c r="AQ20" i="12"/>
  <c r="AQ19" i="13"/>
  <c r="O20" i="19"/>
  <c r="D20" i="19"/>
  <c r="M20" i="19"/>
  <c r="F20" i="19"/>
  <c r="N20" i="19"/>
  <c r="L20" i="19"/>
  <c r="E20" i="19"/>
  <c r="K20" i="19"/>
  <c r="G20" i="19"/>
  <c r="C20" i="19"/>
  <c r="B20" i="7"/>
  <c r="B8" i="23"/>
  <c r="D8" i="23" s="1"/>
  <c r="BE5" i="8" l="1"/>
  <c r="AY5" i="8"/>
  <c r="BA5" i="8"/>
  <c r="AO5" i="8"/>
  <c r="AP5" i="8"/>
  <c r="AS5" i="8"/>
  <c r="BG5" i="8"/>
  <c r="AV5" i="8"/>
  <c r="AI5" i="8"/>
  <c r="AJ5" i="8"/>
  <c r="AR5" i="8"/>
  <c r="AK5" i="8"/>
  <c r="BF5" i="8"/>
  <c r="AF5" i="8"/>
  <c r="AQ5" i="8"/>
  <c r="AH5" i="8"/>
  <c r="AM5" i="8"/>
  <c r="AL5" i="8"/>
  <c r="BC5" i="8"/>
  <c r="AN5" i="8"/>
  <c r="AG5" i="8"/>
  <c r="AX5" i="8"/>
  <c r="AT5" i="8"/>
  <c r="AZ5" i="8"/>
  <c r="AW5" i="8"/>
  <c r="BD5" i="8"/>
  <c r="BB5" i="8"/>
  <c r="AU5" i="8"/>
  <c r="L20" i="7"/>
  <c r="O20" i="7"/>
  <c r="F20" i="7"/>
  <c r="M20" i="7"/>
  <c r="G20" i="7"/>
  <c r="D20" i="7"/>
  <c r="K20" i="7"/>
  <c r="C20" i="7"/>
  <c r="E20" i="7"/>
  <c r="N20" i="7"/>
  <c r="AR20" i="13"/>
  <c r="AR21" i="12"/>
  <c r="BD5" i="19"/>
  <c r="BA5" i="19"/>
  <c r="AK5" i="19"/>
  <c r="AF5" i="19"/>
  <c r="AY5" i="19"/>
  <c r="AG5" i="19"/>
  <c r="AI5" i="19"/>
  <c r="AP5" i="19"/>
  <c r="AQ5" i="19"/>
  <c r="BE5" i="19"/>
  <c r="AW5" i="19"/>
  <c r="AS5" i="19"/>
  <c r="BF5" i="19"/>
  <c r="AV5" i="19"/>
  <c r="BC5" i="19"/>
  <c r="BB5" i="19"/>
  <c r="AN5" i="19"/>
  <c r="AH5" i="19"/>
  <c r="AO5" i="19"/>
  <c r="AT5" i="19"/>
  <c r="AU5" i="19"/>
  <c r="AX5" i="19"/>
  <c r="AM5" i="19"/>
  <c r="AL5" i="19"/>
  <c r="AR5" i="19"/>
  <c r="AJ5" i="19"/>
  <c r="BG5" i="19"/>
  <c r="AZ5" i="19"/>
  <c r="BI37" i="12"/>
  <c r="BI36" i="13"/>
  <c r="BI5" i="8" l="1"/>
  <c r="BJ38" i="12"/>
  <c r="BJ37" i="13"/>
  <c r="AS21" i="13"/>
  <c r="AS22" i="12"/>
  <c r="AI5" i="7"/>
  <c r="F6" i="9" s="1"/>
  <c r="BD5" i="7"/>
  <c r="AA6" i="9" s="1"/>
  <c r="AN5" i="7"/>
  <c r="K6" i="9" s="1"/>
  <c r="AH5" i="7"/>
  <c r="E6" i="9" s="1"/>
  <c r="AR5" i="7"/>
  <c r="O6" i="9" s="1"/>
  <c r="BF5" i="7"/>
  <c r="AC6" i="9" s="1"/>
  <c r="AE5" i="7"/>
  <c r="B6" i="9" s="1"/>
  <c r="AY5" i="7"/>
  <c r="V6" i="9" s="1"/>
  <c r="AQ5" i="7"/>
  <c r="N6" i="9" s="1"/>
  <c r="AZ5" i="7"/>
  <c r="W6" i="9" s="1"/>
  <c r="AX5" i="7"/>
  <c r="U6" i="9" s="1"/>
  <c r="AJ5" i="7"/>
  <c r="G6" i="9" s="1"/>
  <c r="AM5" i="7"/>
  <c r="J6" i="9" s="1"/>
  <c r="BA5" i="7"/>
  <c r="X6" i="9" s="1"/>
  <c r="AK5" i="7"/>
  <c r="H6" i="9" s="1"/>
  <c r="AS5" i="7"/>
  <c r="P6" i="9" s="1"/>
  <c r="BB5" i="7"/>
  <c r="Y6" i="9" s="1"/>
  <c r="AU5" i="7"/>
  <c r="R6" i="9" s="1"/>
  <c r="AG5" i="7"/>
  <c r="D6" i="9" s="1"/>
  <c r="BC5" i="7"/>
  <c r="Z6" i="9" s="1"/>
  <c r="AP5" i="7"/>
  <c r="M6" i="9" s="1"/>
  <c r="AF5" i="7"/>
  <c r="AL5" i="7"/>
  <c r="I6" i="9" s="1"/>
  <c r="AV5" i="7"/>
  <c r="S6" i="9" s="1"/>
  <c r="AO5" i="7"/>
  <c r="L6" i="9" s="1"/>
  <c r="AT5" i="7"/>
  <c r="Q6" i="9" s="1"/>
  <c r="AW5" i="7"/>
  <c r="T6" i="9" s="1"/>
  <c r="BE5" i="7"/>
  <c r="AB6" i="9" s="1"/>
  <c r="BI5" i="19"/>
  <c r="AB6" i="11" l="1"/>
  <c r="AB6" i="18"/>
  <c r="AB7" i="12" s="1"/>
  <c r="AC7" i="13" s="1"/>
  <c r="S6" i="11"/>
  <c r="S6" i="18"/>
  <c r="S7" i="12" s="1"/>
  <c r="T7" i="13" s="1"/>
  <c r="Z6" i="11"/>
  <c r="Z6" i="18"/>
  <c r="Z7" i="12" s="1"/>
  <c r="AA7" i="13" s="1"/>
  <c r="P6" i="11"/>
  <c r="P6" i="18"/>
  <c r="P7" i="12" s="1"/>
  <c r="Q7" i="13" s="1"/>
  <c r="G6" i="11"/>
  <c r="G6" i="18"/>
  <c r="G7" i="12" s="1"/>
  <c r="H7" i="13" s="1"/>
  <c r="V6" i="11"/>
  <c r="V6" i="18"/>
  <c r="V7" i="12" s="1"/>
  <c r="W7" i="13" s="1"/>
  <c r="E6" i="11"/>
  <c r="E6" i="18"/>
  <c r="E7" i="12" s="1"/>
  <c r="F7" i="13" s="1"/>
  <c r="AT23" i="12"/>
  <c r="AT22" i="13"/>
  <c r="T6" i="11"/>
  <c r="T6" i="18"/>
  <c r="T7" i="12" s="1"/>
  <c r="U7" i="13" s="1"/>
  <c r="I6" i="11"/>
  <c r="I6" i="18"/>
  <c r="I7" i="12" s="1"/>
  <c r="J7" i="13" s="1"/>
  <c r="D6" i="11"/>
  <c r="D6" i="18"/>
  <c r="D7" i="12" s="1"/>
  <c r="E7" i="13" s="1"/>
  <c r="H6" i="11"/>
  <c r="H6" i="18"/>
  <c r="H7" i="12" s="1"/>
  <c r="I7" i="13" s="1"/>
  <c r="U6" i="11"/>
  <c r="U6" i="18"/>
  <c r="U7" i="12" s="1"/>
  <c r="V7" i="13" s="1"/>
  <c r="K6" i="11"/>
  <c r="K6" i="18"/>
  <c r="K7" i="12" s="1"/>
  <c r="L7" i="13" s="1"/>
  <c r="Q6" i="11"/>
  <c r="Q6" i="18"/>
  <c r="Q7" i="12" s="1"/>
  <c r="R7" i="13" s="1"/>
  <c r="BH5" i="7"/>
  <c r="C6" i="9"/>
  <c r="R6" i="11"/>
  <c r="R6" i="18"/>
  <c r="R7" i="12" s="1"/>
  <c r="S7" i="13" s="1"/>
  <c r="X6" i="11"/>
  <c r="X6" i="18"/>
  <c r="X7" i="12" s="1"/>
  <c r="Y7" i="13" s="1"/>
  <c r="W6" i="11"/>
  <c r="W6" i="18"/>
  <c r="W7" i="12" s="1"/>
  <c r="X7" i="13" s="1"/>
  <c r="AC6" i="11"/>
  <c r="AC6" i="18"/>
  <c r="AC7" i="12" s="1"/>
  <c r="AA6" i="11"/>
  <c r="AA6" i="18"/>
  <c r="AA7" i="12" s="1"/>
  <c r="AB7" i="13" s="1"/>
  <c r="L6" i="11"/>
  <c r="L6" i="18"/>
  <c r="L7" i="12" s="1"/>
  <c r="M7" i="13" s="1"/>
  <c r="M6" i="11"/>
  <c r="M6" i="18"/>
  <c r="M7" i="12" s="1"/>
  <c r="N7" i="13" s="1"/>
  <c r="Y6" i="11"/>
  <c r="Y6" i="18"/>
  <c r="Y7" i="12" s="1"/>
  <c r="Z7" i="13" s="1"/>
  <c r="J6" i="11"/>
  <c r="J6" i="18"/>
  <c r="J7" i="12" s="1"/>
  <c r="K7" i="13" s="1"/>
  <c r="N6" i="11"/>
  <c r="N6" i="18"/>
  <c r="N7" i="12" s="1"/>
  <c r="O7" i="13" s="1"/>
  <c r="O6" i="11"/>
  <c r="O6" i="18"/>
  <c r="O7" i="12" s="1"/>
  <c r="P7" i="13" s="1"/>
  <c r="F6" i="11"/>
  <c r="F6" i="18"/>
  <c r="F7" i="12" s="1"/>
  <c r="G7" i="13" s="1"/>
  <c r="BK38" i="13"/>
  <c r="BK39" i="12"/>
  <c r="BL40" i="12" l="1"/>
  <c r="BL39" i="13"/>
  <c r="AD8" i="12"/>
  <c r="AD7" i="13"/>
  <c r="C6" i="11"/>
  <c r="B6" i="11" s="1"/>
  <c r="N14" i="3" s="1"/>
  <c r="Q14" i="3" s="1"/>
  <c r="C6" i="18"/>
  <c r="AU23" i="13"/>
  <c r="AU24" i="12"/>
  <c r="AV25" i="12" l="1"/>
  <c r="AV24" i="13"/>
  <c r="AE9" i="12"/>
  <c r="AE8" i="13"/>
  <c r="C7" i="12"/>
  <c r="B6" i="18"/>
  <c r="S14" i="3"/>
  <c r="AL14" i="3"/>
  <c r="BM41" i="12"/>
  <c r="BM40" i="13"/>
  <c r="AF10" i="12" l="1"/>
  <c r="AF9" i="13"/>
  <c r="BN42" i="12"/>
  <c r="BN41" i="13"/>
  <c r="B7" i="12"/>
  <c r="D7" i="13"/>
  <c r="B7" i="13" s="1"/>
  <c r="AW25" i="13"/>
  <c r="AW26" i="12"/>
  <c r="AX26" i="13" l="1"/>
  <c r="AX27" i="12"/>
  <c r="BO42" i="13"/>
  <c r="BO43" i="12"/>
  <c r="C7" i="13"/>
  <c r="D15" i="3"/>
  <c r="AG10" i="13"/>
  <c r="AG11" i="12"/>
  <c r="AH11" i="13" l="1"/>
  <c r="AH12" i="12"/>
  <c r="BP44" i="12"/>
  <c r="BP43" i="13"/>
  <c r="AA15" i="3"/>
  <c r="AG15" i="3" s="1"/>
  <c r="B15" i="3"/>
  <c r="K15" i="3" s="1"/>
  <c r="AY28" i="12"/>
  <c r="AY27" i="13"/>
  <c r="AZ28" i="13" l="1"/>
  <c r="AZ29" i="12"/>
  <c r="BQ44" i="13"/>
  <c r="BQ45" i="12"/>
  <c r="W15" i="3"/>
  <c r="C15" i="3"/>
  <c r="AJ15" i="3"/>
  <c r="Y15" i="3"/>
  <c r="AE15" i="3" s="1"/>
  <c r="U15" i="3"/>
  <c r="V15" i="3" s="1"/>
  <c r="X15" i="3" s="1"/>
  <c r="AI13" i="12"/>
  <c r="AI12" i="13"/>
  <c r="BR45" i="13" l="1"/>
  <c r="BR46" i="12"/>
  <c r="AJ14" i="12"/>
  <c r="AJ13" i="13"/>
  <c r="AB15" i="3"/>
  <c r="AH15" i="3" s="1"/>
  <c r="J15" i="3"/>
  <c r="M15" i="3" s="1"/>
  <c r="P15" i="3" s="1"/>
  <c r="BA29" i="13"/>
  <c r="AY158" i="12"/>
  <c r="BA30" i="12"/>
  <c r="AD15" i="3"/>
  <c r="B17" i="6"/>
  <c r="G17" i="6" l="1"/>
  <c r="H17" i="6"/>
  <c r="J17" i="6"/>
  <c r="I17" i="6"/>
  <c r="AK14" i="13"/>
  <c r="AK15" i="12"/>
  <c r="AK15" i="3"/>
  <c r="R15" i="3"/>
  <c r="BS46" i="13"/>
  <c r="BS47" i="12"/>
  <c r="BB30" i="13"/>
  <c r="BB31" i="12"/>
  <c r="L17" i="6" l="1"/>
  <c r="O17" i="6" s="1"/>
  <c r="BC31" i="13"/>
  <c r="BC32" i="12"/>
  <c r="AN15" i="3"/>
  <c r="AO15" i="3"/>
  <c r="BT47" i="13"/>
  <c r="BT48" i="12"/>
  <c r="AL16" i="12"/>
  <c r="AL15" i="13"/>
  <c r="K17" i="6"/>
  <c r="AM17" i="12" l="1"/>
  <c r="AM16" i="13"/>
  <c r="BU49" i="12"/>
  <c r="BU48" i="13"/>
  <c r="BD33" i="12"/>
  <c r="BD32" i="13"/>
  <c r="M17" i="6"/>
  <c r="P17" i="6" s="1"/>
  <c r="N17" i="6"/>
  <c r="T17" i="6" l="1"/>
  <c r="S17" i="6"/>
  <c r="R17" i="6"/>
  <c r="V17" i="6" s="1"/>
  <c r="U17" i="6"/>
  <c r="BV49" i="13"/>
  <c r="BV50" i="12"/>
  <c r="BE34" i="12"/>
  <c r="BE33" i="13"/>
  <c r="AN17" i="13"/>
  <c r="AN18" i="12"/>
  <c r="BF34" i="13" l="1"/>
  <c r="BF35" i="12"/>
  <c r="Y17" i="6"/>
  <c r="AC17" i="6" s="1"/>
  <c r="AO19" i="12"/>
  <c r="AO18" i="13"/>
  <c r="BW50" i="13"/>
  <c r="BW51" i="12"/>
  <c r="W17" i="6"/>
  <c r="Z17" i="6" s="1"/>
  <c r="AD17" i="6" s="1"/>
  <c r="X17" i="6" l="1"/>
  <c r="AA17" i="6" s="1"/>
  <c r="AE17" i="6" s="1"/>
  <c r="AG17" i="6" s="1"/>
  <c r="B21" i="19" s="1"/>
  <c r="F21" i="19" s="1"/>
  <c r="B21" i="7"/>
  <c r="B9" i="23"/>
  <c r="BX51" i="13"/>
  <c r="BX52" i="12"/>
  <c r="BG35" i="13"/>
  <c r="BG36" i="12"/>
  <c r="B21" i="8"/>
  <c r="C9" i="23"/>
  <c r="AP19" i="13"/>
  <c r="AP20" i="12"/>
  <c r="O21" i="19" l="1"/>
  <c r="K21" i="19"/>
  <c r="C21" i="19"/>
  <c r="G21" i="19"/>
  <c r="M21" i="19"/>
  <c r="D21" i="19"/>
  <c r="N21" i="19"/>
  <c r="L21" i="19"/>
  <c r="E21" i="19"/>
  <c r="AQ21" i="12"/>
  <c r="AQ20" i="13"/>
  <c r="BH36" i="13"/>
  <c r="BH37" i="12"/>
  <c r="D9" i="23"/>
  <c r="D21" i="7"/>
  <c r="E21" i="7"/>
  <c r="O21" i="7"/>
  <c r="K21" i="7"/>
  <c r="L21" i="7"/>
  <c r="C21" i="7"/>
  <c r="M21" i="7"/>
  <c r="F21" i="7"/>
  <c r="G21" i="7"/>
  <c r="N21" i="7"/>
  <c r="BY52" i="13"/>
  <c r="BY53" i="12"/>
  <c r="L21" i="8"/>
  <c r="F21" i="8"/>
  <c r="M21" i="8"/>
  <c r="C21" i="8"/>
  <c r="E21" i="8"/>
  <c r="G21" i="8"/>
  <c r="N21" i="8"/>
  <c r="O21" i="8"/>
  <c r="K21" i="8"/>
  <c r="D21" i="8"/>
  <c r="BF6" i="19" l="1"/>
  <c r="AN6" i="19"/>
  <c r="AY6" i="19"/>
  <c r="AQ6" i="19"/>
  <c r="AG6" i="19"/>
  <c r="AM6" i="19"/>
  <c r="AS6" i="19"/>
  <c r="AK6" i="19"/>
  <c r="AP6" i="19"/>
  <c r="AW6" i="19"/>
  <c r="AL6" i="19"/>
  <c r="AU6" i="19"/>
  <c r="AF6" i="19"/>
  <c r="BB6" i="19"/>
  <c r="AI6" i="19"/>
  <c r="BG6" i="19"/>
  <c r="BE6" i="19"/>
  <c r="AH6" i="19"/>
  <c r="AJ6" i="19"/>
  <c r="AV6" i="19"/>
  <c r="AT6" i="19"/>
  <c r="AO6" i="19"/>
  <c r="AX6" i="19"/>
  <c r="AZ6" i="19"/>
  <c r="BA6" i="19"/>
  <c r="BC6" i="19"/>
  <c r="AR6" i="19"/>
  <c r="BD6" i="19"/>
  <c r="BI38" i="12"/>
  <c r="BI37" i="13"/>
  <c r="AR6" i="8"/>
  <c r="AX6" i="7"/>
  <c r="AT6" i="7"/>
  <c r="BB6" i="7"/>
  <c r="AP6" i="7"/>
  <c r="AE6" i="7"/>
  <c r="AI6" i="7"/>
  <c r="AJ6" i="7"/>
  <c r="BC6" i="7"/>
  <c r="AN6" i="7"/>
  <c r="AL6" i="7"/>
  <c r="AK6" i="7"/>
  <c r="AO6" i="7"/>
  <c r="AH6" i="7"/>
  <c r="AQ6" i="7"/>
  <c r="AV6" i="7"/>
  <c r="AY6" i="7"/>
  <c r="AS6" i="7"/>
  <c r="AG6" i="7"/>
  <c r="BF6" i="7"/>
  <c r="BA6" i="7"/>
  <c r="AM6" i="7"/>
  <c r="AF6" i="7"/>
  <c r="BD6" i="7"/>
  <c r="AW6" i="7"/>
  <c r="AZ6" i="7"/>
  <c r="AU6" i="7"/>
  <c r="AR6" i="7"/>
  <c r="BE6" i="7"/>
  <c r="AQ6" i="8"/>
  <c r="AO6" i="8"/>
  <c r="AF6" i="8"/>
  <c r="AI6" i="8"/>
  <c r="BD6" i="8"/>
  <c r="AM6" i="8"/>
  <c r="AH6" i="8"/>
  <c r="AP6" i="8"/>
  <c r="AX6" i="8"/>
  <c r="BF6" i="8"/>
  <c r="AY6" i="8"/>
  <c r="BE6" i="8"/>
  <c r="AJ6" i="8"/>
  <c r="F7" i="9" s="1"/>
  <c r="AU6" i="8"/>
  <c r="BB6" i="8"/>
  <c r="AV6" i="8"/>
  <c r="AS6" i="8"/>
  <c r="AG6" i="8"/>
  <c r="AL6" i="8"/>
  <c r="AZ6" i="8"/>
  <c r="BA6" i="8"/>
  <c r="AT6" i="8"/>
  <c r="AK6" i="8"/>
  <c r="AW6" i="8"/>
  <c r="BG6" i="8"/>
  <c r="BC6" i="8"/>
  <c r="AN6" i="8"/>
  <c r="BZ54" i="12"/>
  <c r="BZ53" i="13"/>
  <c r="AR22" i="12"/>
  <c r="AR21" i="13"/>
  <c r="Y7" i="9" l="1"/>
  <c r="E7" i="9"/>
  <c r="E7" i="18" s="1"/>
  <c r="E8" i="12" s="1"/>
  <c r="F8" i="13" s="1"/>
  <c r="BI6" i="19"/>
  <c r="S7" i="9"/>
  <c r="S7" i="18" s="1"/>
  <c r="S8" i="12" s="1"/>
  <c r="T8" i="13" s="1"/>
  <c r="P7" i="9"/>
  <c r="P7" i="18" s="1"/>
  <c r="P8" i="12" s="1"/>
  <c r="Q8" i="13" s="1"/>
  <c r="K7" i="9"/>
  <c r="K7" i="11" s="1"/>
  <c r="T7" i="9"/>
  <c r="T7" i="11" s="1"/>
  <c r="N7" i="9"/>
  <c r="N7" i="11" s="1"/>
  <c r="J7" i="9"/>
  <c r="J7" i="18" s="1"/>
  <c r="J8" i="12" s="1"/>
  <c r="K8" i="13" s="1"/>
  <c r="G7" i="9"/>
  <c r="G7" i="18" s="1"/>
  <c r="G8" i="12" s="1"/>
  <c r="H8" i="13" s="1"/>
  <c r="H7" i="9"/>
  <c r="H7" i="18" s="1"/>
  <c r="H8" i="12" s="1"/>
  <c r="I8" i="13" s="1"/>
  <c r="V7" i="9"/>
  <c r="V7" i="11" s="1"/>
  <c r="L7" i="9"/>
  <c r="L7" i="11" s="1"/>
  <c r="AC7" i="9"/>
  <c r="AC7" i="11" s="1"/>
  <c r="O7" i="9"/>
  <c r="O7" i="11" s="1"/>
  <c r="R7" i="9"/>
  <c r="R7" i="11" s="1"/>
  <c r="F7" i="11"/>
  <c r="F7" i="18"/>
  <c r="F8" i="12" s="1"/>
  <c r="G8" i="13" s="1"/>
  <c r="T7" i="18"/>
  <c r="T8" i="12" s="1"/>
  <c r="U8" i="13" s="1"/>
  <c r="X7" i="9"/>
  <c r="Z7" i="9"/>
  <c r="M7" i="9"/>
  <c r="BY159" i="12"/>
  <c r="CA55" i="12"/>
  <c r="CA54" i="13"/>
  <c r="E7" i="11"/>
  <c r="AA7" i="9"/>
  <c r="AS22" i="13"/>
  <c r="AS23" i="12"/>
  <c r="BH6" i="7"/>
  <c r="D7" i="9"/>
  <c r="BJ38" i="13"/>
  <c r="BJ39" i="12"/>
  <c r="Y7" i="11"/>
  <c r="Y7" i="18"/>
  <c r="Y8" i="12" s="1"/>
  <c r="Z8" i="13" s="1"/>
  <c r="P7" i="11"/>
  <c r="C7" i="9"/>
  <c r="BI6" i="8"/>
  <c r="Q7" i="9"/>
  <c r="AB7" i="9"/>
  <c r="I7" i="9"/>
  <c r="W7" i="9"/>
  <c r="B7" i="9"/>
  <c r="U7" i="9"/>
  <c r="J7" i="11" l="1"/>
  <c r="G7" i="11"/>
  <c r="S7" i="11"/>
  <c r="N7" i="18"/>
  <c r="N8" i="12" s="1"/>
  <c r="O8" i="13" s="1"/>
  <c r="L7" i="18"/>
  <c r="L8" i="12" s="1"/>
  <c r="M8" i="13" s="1"/>
  <c r="K7" i="18"/>
  <c r="K8" i="12" s="1"/>
  <c r="L8" i="13" s="1"/>
  <c r="H7" i="11"/>
  <c r="R7" i="18"/>
  <c r="R8" i="12" s="1"/>
  <c r="S8" i="13" s="1"/>
  <c r="V7" i="18"/>
  <c r="V8" i="12" s="1"/>
  <c r="W8" i="13" s="1"/>
  <c r="O7" i="18"/>
  <c r="O8" i="12" s="1"/>
  <c r="P8" i="13" s="1"/>
  <c r="AC7" i="18"/>
  <c r="AC8" i="12" s="1"/>
  <c r="AD8" i="13" s="1"/>
  <c r="I7" i="11"/>
  <c r="I7" i="18"/>
  <c r="I8" i="12" s="1"/>
  <c r="J8" i="13" s="1"/>
  <c r="AA7" i="11"/>
  <c r="AA7" i="18"/>
  <c r="AA8" i="12" s="1"/>
  <c r="AB8" i="13" s="1"/>
  <c r="M7" i="11"/>
  <c r="M7" i="18"/>
  <c r="M8" i="12" s="1"/>
  <c r="N8" i="13" s="1"/>
  <c r="Z7" i="11"/>
  <c r="Z7" i="18"/>
  <c r="Z8" i="12" s="1"/>
  <c r="AA8" i="13" s="1"/>
  <c r="W7" i="11"/>
  <c r="W7" i="18"/>
  <c r="W8" i="12" s="1"/>
  <c r="X8" i="13" s="1"/>
  <c r="C7" i="11"/>
  <c r="C7" i="18"/>
  <c r="AB7" i="11"/>
  <c r="AB7" i="18"/>
  <c r="AB8" i="12" s="1"/>
  <c r="AC8" i="13" s="1"/>
  <c r="U7" i="11"/>
  <c r="U7" i="18"/>
  <c r="U8" i="12" s="1"/>
  <c r="V8" i="13" s="1"/>
  <c r="Q7" i="11"/>
  <c r="Q7" i="18"/>
  <c r="Q8" i="12" s="1"/>
  <c r="R8" i="13" s="1"/>
  <c r="BK40" i="12"/>
  <c r="BK39" i="13"/>
  <c r="D7" i="11"/>
  <c r="D7" i="18"/>
  <c r="D8" i="12" s="1"/>
  <c r="E8" i="13" s="1"/>
  <c r="AT23" i="13"/>
  <c r="AT24" i="12"/>
  <c r="CB55" i="13"/>
  <c r="CB56" i="12"/>
  <c r="X7" i="11"/>
  <c r="X7" i="18"/>
  <c r="X8" i="12" s="1"/>
  <c r="Y8" i="13" s="1"/>
  <c r="AD9" i="12" l="1"/>
  <c r="AE9" i="13" s="1"/>
  <c r="AU24" i="13"/>
  <c r="AU25" i="12"/>
  <c r="B7" i="18"/>
  <c r="C8" i="12"/>
  <c r="CC56" i="13"/>
  <c r="CC57" i="12"/>
  <c r="BL40" i="13"/>
  <c r="BL41" i="12"/>
  <c r="B7" i="11"/>
  <c r="N15" i="3" s="1"/>
  <c r="Q15" i="3" s="1"/>
  <c r="AE10" i="12" l="1"/>
  <c r="CD57" i="13"/>
  <c r="CD58" i="12"/>
  <c r="AL15" i="3"/>
  <c r="S15" i="3"/>
  <c r="BM41" i="13"/>
  <c r="BM42" i="12"/>
  <c r="AF10" i="13"/>
  <c r="AF11" i="12"/>
  <c r="AV26" i="12"/>
  <c r="AV25" i="13"/>
  <c r="B8" i="12"/>
  <c r="D8" i="13"/>
  <c r="B8" i="13" s="1"/>
  <c r="D16" i="3" l="1"/>
  <c r="C8" i="13"/>
  <c r="BN43" i="12"/>
  <c r="BN42" i="13"/>
  <c r="CE59" i="12"/>
  <c r="CE58" i="13"/>
  <c r="AG11" i="13"/>
  <c r="AG12" i="12"/>
  <c r="AW26" i="13"/>
  <c r="AW27" i="12"/>
  <c r="CF60" i="12" l="1"/>
  <c r="CF59" i="13"/>
  <c r="AA16" i="3"/>
  <c r="AG16" i="3" s="1"/>
  <c r="B16" i="3"/>
  <c r="AH13" i="12"/>
  <c r="AH12" i="13"/>
  <c r="BO43" i="13"/>
  <c r="BO44" i="12"/>
  <c r="AX28" i="12"/>
  <c r="AX27" i="13"/>
  <c r="K16" i="3" l="1"/>
  <c r="U16" i="3"/>
  <c r="V16" i="3" s="1"/>
  <c r="X16" i="3" s="1"/>
  <c r="C16" i="3"/>
  <c r="AJ16" i="3"/>
  <c r="Y16" i="3"/>
  <c r="AE16" i="3" s="1"/>
  <c r="W16" i="3"/>
  <c r="BP44" i="13"/>
  <c r="BP45" i="12"/>
  <c r="AY29" i="12"/>
  <c r="AY28" i="13"/>
  <c r="AI13" i="13"/>
  <c r="AI14" i="12"/>
  <c r="CG60" i="13"/>
  <c r="CG61" i="12"/>
  <c r="AJ14" i="13" l="1"/>
  <c r="AJ15" i="12"/>
  <c r="BQ45" i="13"/>
  <c r="BQ46" i="12"/>
  <c r="J16" i="3"/>
  <c r="M16" i="3" s="1"/>
  <c r="P16" i="3" s="1"/>
  <c r="AB16" i="3"/>
  <c r="AH16" i="3" s="1"/>
  <c r="CH62" i="12"/>
  <c r="CH61" i="13"/>
  <c r="B18" i="6"/>
  <c r="AD16" i="3"/>
  <c r="AZ30" i="12"/>
  <c r="AX158" i="12"/>
  <c r="AZ29" i="13"/>
  <c r="BR47" i="12" l="1"/>
  <c r="BR46" i="13"/>
  <c r="BA31" i="12"/>
  <c r="BA30" i="13"/>
  <c r="CI63" i="12"/>
  <c r="CI62" i="13"/>
  <c r="AK15" i="13"/>
  <c r="AK16" i="12"/>
  <c r="J18" i="6"/>
  <c r="G18" i="6"/>
  <c r="H18" i="6"/>
  <c r="L18" i="6" s="1"/>
  <c r="O18" i="6" s="1"/>
  <c r="I18" i="6"/>
  <c r="AK16" i="3"/>
  <c r="R16" i="3"/>
  <c r="AL16" i="13" l="1"/>
  <c r="AL17" i="12"/>
  <c r="BB31" i="13"/>
  <c r="BB32" i="12"/>
  <c r="K18" i="6"/>
  <c r="AN16" i="3"/>
  <c r="AO16" i="3"/>
  <c r="CJ64" i="12"/>
  <c r="CJ63" i="13"/>
  <c r="BS47" i="13"/>
  <c r="BS48" i="12"/>
  <c r="BC32" i="13" l="1"/>
  <c r="BC33" i="12"/>
  <c r="BT48" i="13"/>
  <c r="BT49" i="12"/>
  <c r="AM17" i="13"/>
  <c r="AM18" i="12"/>
  <c r="CK64" i="13"/>
  <c r="CK65" i="12"/>
  <c r="N18" i="6"/>
  <c r="M18" i="6"/>
  <c r="P18" i="6" s="1"/>
  <c r="CL66" i="12" l="1"/>
  <c r="CL65" i="13"/>
  <c r="BU50" i="12"/>
  <c r="BU49" i="13"/>
  <c r="U18" i="6"/>
  <c r="S18" i="6"/>
  <c r="T18" i="6"/>
  <c r="R18" i="6"/>
  <c r="AN18" i="13"/>
  <c r="AN19" i="12"/>
  <c r="BD34" i="12"/>
  <c r="BD33" i="13"/>
  <c r="V18" i="6" l="1"/>
  <c r="W18" i="6"/>
  <c r="Z18" i="6" s="1"/>
  <c r="AD18" i="6" s="1"/>
  <c r="B22" i="8" s="1"/>
  <c r="BE34" i="13"/>
  <c r="BE35" i="12"/>
  <c r="Y18" i="6"/>
  <c r="AC18" i="6" s="1"/>
  <c r="BV51" i="12"/>
  <c r="BV50" i="13"/>
  <c r="AO19" i="13"/>
  <c r="AO20" i="12"/>
  <c r="CM66" i="13"/>
  <c r="CM67" i="12"/>
  <c r="X18" i="6" l="1"/>
  <c r="AA18" i="6" s="1"/>
  <c r="AE18" i="6" s="1"/>
  <c r="AG18" i="6" s="1"/>
  <c r="B22" i="19" s="1"/>
  <c r="C10" i="23"/>
  <c r="CN67" i="13"/>
  <c r="CN68" i="12"/>
  <c r="BW52" i="12"/>
  <c r="BW51" i="13"/>
  <c r="AP21" i="12"/>
  <c r="AP20" i="13"/>
  <c r="O22" i="19"/>
  <c r="M22" i="19"/>
  <c r="D22" i="19"/>
  <c r="L22" i="19"/>
  <c r="K22" i="19"/>
  <c r="E22" i="19"/>
  <c r="G22" i="19"/>
  <c r="N22" i="19"/>
  <c r="F22" i="19"/>
  <c r="C22" i="19"/>
  <c r="BF35" i="13"/>
  <c r="BF36" i="12"/>
  <c r="M22" i="8"/>
  <c r="E22" i="8"/>
  <c r="N22" i="8"/>
  <c r="O22" i="8"/>
  <c r="G22" i="8"/>
  <c r="F22" i="8"/>
  <c r="K22" i="8"/>
  <c r="D22" i="8"/>
  <c r="L22" i="8"/>
  <c r="C22" i="8"/>
  <c r="B22" i="7"/>
  <c r="B10" i="23"/>
  <c r="D10" i="23" l="1"/>
  <c r="AS7" i="19"/>
  <c r="AP7" i="19"/>
  <c r="AM7" i="19"/>
  <c r="BF7" i="19"/>
  <c r="BC7" i="19"/>
  <c r="AV7" i="19"/>
  <c r="AU7" i="19"/>
  <c r="AZ7" i="19"/>
  <c r="AJ7" i="19"/>
  <c r="AI7" i="19"/>
  <c r="BA7" i="19"/>
  <c r="BD7" i="19"/>
  <c r="AN7" i="19"/>
  <c r="BG7" i="19"/>
  <c r="AY7" i="19"/>
  <c r="BE7" i="19"/>
  <c r="AF7" i="19"/>
  <c r="AH7" i="19"/>
  <c r="AQ7" i="19"/>
  <c r="AR7" i="19"/>
  <c r="AT7" i="19"/>
  <c r="AK7" i="19"/>
  <c r="AW7" i="19"/>
  <c r="BB7" i="19"/>
  <c r="AX7" i="19"/>
  <c r="AO7" i="19"/>
  <c r="AL7" i="19"/>
  <c r="BG37" i="12"/>
  <c r="BG36" i="13"/>
  <c r="CO68" i="13"/>
  <c r="CO69" i="12"/>
  <c r="AR7" i="8"/>
  <c r="AT7" i="8"/>
  <c r="AJ7" i="8"/>
  <c r="BG7" i="8"/>
  <c r="BD7" i="8"/>
  <c r="AF7" i="8"/>
  <c r="AG7" i="8"/>
  <c r="AM7" i="8"/>
  <c r="BF7" i="8"/>
  <c r="AL7" i="8"/>
  <c r="AW7" i="8"/>
  <c r="AP7" i="8"/>
  <c r="AH7" i="8"/>
  <c r="AU7" i="8"/>
  <c r="AI7" i="8"/>
  <c r="AY7" i="8"/>
  <c r="AX7" i="8"/>
  <c r="BC7" i="8"/>
  <c r="AQ7" i="8"/>
  <c r="BE7" i="8"/>
  <c r="BB7" i="8"/>
  <c r="AS7" i="8"/>
  <c r="AN7" i="8"/>
  <c r="AO7" i="8"/>
  <c r="BA7" i="8"/>
  <c r="AV7" i="8"/>
  <c r="AZ7" i="8"/>
  <c r="AK7" i="8"/>
  <c r="BX52" i="13"/>
  <c r="BX53" i="12"/>
  <c r="C22" i="7"/>
  <c r="D22" i="7"/>
  <c r="K22" i="7"/>
  <c r="O22" i="7"/>
  <c r="N22" i="7"/>
  <c r="E22" i="7"/>
  <c r="F22" i="7"/>
  <c r="M22" i="7"/>
  <c r="L22" i="7"/>
  <c r="G22" i="7"/>
  <c r="AG7" i="19"/>
  <c r="AQ21" i="13"/>
  <c r="AQ22" i="12"/>
  <c r="BI7" i="19" l="1"/>
  <c r="AR23" i="12"/>
  <c r="AR22" i="13"/>
  <c r="AP7" i="7"/>
  <c r="M8" i="9" s="1"/>
  <c r="AS7" i="7"/>
  <c r="P8" i="9" s="1"/>
  <c r="AI7" i="7"/>
  <c r="F8" i="9" s="1"/>
  <c r="F8" i="11" s="1"/>
  <c r="AZ7" i="7"/>
  <c r="W8" i="9" s="1"/>
  <c r="W8" i="11" s="1"/>
  <c r="BA7" i="7"/>
  <c r="X8" i="9" s="1"/>
  <c r="AO7" i="7"/>
  <c r="L8" i="9" s="1"/>
  <c r="AH7" i="7"/>
  <c r="E8" i="9" s="1"/>
  <c r="BF7" i="7"/>
  <c r="AC8" i="9" s="1"/>
  <c r="AR7" i="7"/>
  <c r="O8" i="9" s="1"/>
  <c r="AK7" i="7"/>
  <c r="H8" i="9" s="1"/>
  <c r="AQ7" i="7"/>
  <c r="N8" i="9" s="1"/>
  <c r="BC7" i="7"/>
  <c r="Z8" i="9" s="1"/>
  <c r="BB7" i="7"/>
  <c r="Y8" i="9" s="1"/>
  <c r="Y8" i="11" s="1"/>
  <c r="AF7" i="7"/>
  <c r="C8" i="9" s="1"/>
  <c r="AW7" i="7"/>
  <c r="T8" i="9" s="1"/>
  <c r="AX7" i="7"/>
  <c r="U8" i="9" s="1"/>
  <c r="AT7" i="7"/>
  <c r="Q8" i="9" s="1"/>
  <c r="AN7" i="7"/>
  <c r="K8" i="9" s="1"/>
  <c r="BD7" i="7"/>
  <c r="AA8" i="9" s="1"/>
  <c r="AM7" i="7"/>
  <c r="J8" i="9" s="1"/>
  <c r="AE7" i="7"/>
  <c r="B8" i="9" s="1"/>
  <c r="AY7" i="7"/>
  <c r="V8" i="9" s="1"/>
  <c r="V8" i="11" s="1"/>
  <c r="AG7" i="7"/>
  <c r="D8" i="9" s="1"/>
  <c r="BE7" i="7"/>
  <c r="AB8" i="9" s="1"/>
  <c r="AU7" i="7"/>
  <c r="R8" i="9" s="1"/>
  <c r="AL7" i="7"/>
  <c r="I8" i="9" s="1"/>
  <c r="AV7" i="7"/>
  <c r="S8" i="9" s="1"/>
  <c r="S8" i="11" s="1"/>
  <c r="AJ7" i="7"/>
  <c r="G8" i="9" s="1"/>
  <c r="BI7" i="8"/>
  <c r="BH37" i="13"/>
  <c r="BH38" i="12"/>
  <c r="CP70" i="12"/>
  <c r="CP69" i="13"/>
  <c r="BY53" i="13"/>
  <c r="BY54" i="12"/>
  <c r="S8" i="18" l="1"/>
  <c r="S9" i="12" s="1"/>
  <c r="T9" i="13" s="1"/>
  <c r="Y8" i="18"/>
  <c r="Y9" i="12" s="1"/>
  <c r="Z9" i="13" s="1"/>
  <c r="V8" i="18"/>
  <c r="V9" i="12" s="1"/>
  <c r="W9" i="13" s="1"/>
  <c r="X8" i="11"/>
  <c r="X8" i="18"/>
  <c r="X9" i="12" s="1"/>
  <c r="Y9" i="13" s="1"/>
  <c r="G8" i="11"/>
  <c r="G8" i="18"/>
  <c r="G9" i="12" s="1"/>
  <c r="H9" i="13" s="1"/>
  <c r="Z8" i="11"/>
  <c r="Z8" i="18"/>
  <c r="Z9" i="12" s="1"/>
  <c r="AA9" i="13" s="1"/>
  <c r="E8" i="11"/>
  <c r="E8" i="18"/>
  <c r="E9" i="12" s="1"/>
  <c r="F9" i="13" s="1"/>
  <c r="U8" i="11"/>
  <c r="U8" i="18"/>
  <c r="U9" i="12" s="1"/>
  <c r="V9" i="13" s="1"/>
  <c r="AA8" i="11"/>
  <c r="AA8" i="18"/>
  <c r="AA9" i="12" s="1"/>
  <c r="AB9" i="13" s="1"/>
  <c r="J8" i="11"/>
  <c r="J8" i="18"/>
  <c r="J9" i="12" s="1"/>
  <c r="K9" i="13" s="1"/>
  <c r="AC8" i="18"/>
  <c r="AC9" i="12" s="1"/>
  <c r="AC8" i="11"/>
  <c r="D8" i="11"/>
  <c r="D8" i="18"/>
  <c r="D9" i="12" s="1"/>
  <c r="E9" i="13" s="1"/>
  <c r="T8" i="11"/>
  <c r="T8" i="18"/>
  <c r="T9" i="12" s="1"/>
  <c r="U9" i="13" s="1"/>
  <c r="AS23" i="13"/>
  <c r="AS24" i="12"/>
  <c r="R8" i="11"/>
  <c r="R8" i="18"/>
  <c r="R9" i="12" s="1"/>
  <c r="S9" i="13" s="1"/>
  <c r="K8" i="11"/>
  <c r="K8" i="18"/>
  <c r="K9" i="12" s="1"/>
  <c r="L9" i="13" s="1"/>
  <c r="C8" i="11"/>
  <c r="C8" i="18"/>
  <c r="BH7" i="7"/>
  <c r="H8" i="11"/>
  <c r="H8" i="18"/>
  <c r="H9" i="12" s="1"/>
  <c r="I9" i="13" s="1"/>
  <c r="L8" i="11"/>
  <c r="L8" i="18"/>
  <c r="L9" i="12" s="1"/>
  <c r="M9" i="13" s="1"/>
  <c r="P8" i="11"/>
  <c r="P8" i="18"/>
  <c r="P9" i="12" s="1"/>
  <c r="Q9" i="13" s="1"/>
  <c r="W8" i="18"/>
  <c r="W9" i="12" s="1"/>
  <c r="X9" i="13" s="1"/>
  <c r="Q8" i="11"/>
  <c r="Q8" i="18"/>
  <c r="Q9" i="12" s="1"/>
  <c r="R9" i="13" s="1"/>
  <c r="I8" i="11"/>
  <c r="I8" i="18"/>
  <c r="I9" i="12" s="1"/>
  <c r="J9" i="13" s="1"/>
  <c r="AB8" i="11"/>
  <c r="AB8" i="18"/>
  <c r="AB9" i="12" s="1"/>
  <c r="AC9" i="13" s="1"/>
  <c r="O8" i="11"/>
  <c r="O8" i="18"/>
  <c r="O9" i="12" s="1"/>
  <c r="P9" i="13" s="1"/>
  <c r="N8" i="18"/>
  <c r="N9" i="12" s="1"/>
  <c r="O9" i="13" s="1"/>
  <c r="N8" i="11"/>
  <c r="F8" i="18"/>
  <c r="F9" i="12" s="1"/>
  <c r="G9" i="13" s="1"/>
  <c r="BZ55" i="12"/>
  <c r="BX159" i="12"/>
  <c r="BZ54" i="13"/>
  <c r="CQ70" i="13"/>
  <c r="CQ71" i="12"/>
  <c r="BI38" i="13"/>
  <c r="BI39" i="12"/>
  <c r="M8" i="11"/>
  <c r="M8" i="18"/>
  <c r="M9" i="12" s="1"/>
  <c r="N9" i="13" s="1"/>
  <c r="C9" i="12" l="1"/>
  <c r="B8" i="18"/>
  <c r="B8" i="11"/>
  <c r="N16" i="3" s="1"/>
  <c r="Q16" i="3" s="1"/>
  <c r="AT24" i="13"/>
  <c r="AT25" i="12"/>
  <c r="CR72" i="12"/>
  <c r="CR71" i="13"/>
  <c r="CA55" i="13"/>
  <c r="CA56" i="12"/>
  <c r="AD9" i="13"/>
  <c r="AD10" i="12"/>
  <c r="BJ40" i="12"/>
  <c r="BJ39" i="13"/>
  <c r="S16" i="3" l="1"/>
  <c r="AL16" i="3"/>
  <c r="CS72" i="13"/>
  <c r="CS73" i="12"/>
  <c r="BK41" i="12"/>
  <c r="BK40" i="13"/>
  <c r="AE11" i="12"/>
  <c r="AE10" i="13"/>
  <c r="CB56" i="13"/>
  <c r="CB57" i="12"/>
  <c r="AU25" i="13"/>
  <c r="AU26" i="12"/>
  <c r="D9" i="13"/>
  <c r="B9" i="13" s="1"/>
  <c r="B9" i="12"/>
  <c r="CC57" i="13" l="1"/>
  <c r="CC58" i="12"/>
  <c r="AV26" i="13"/>
  <c r="AV27" i="12"/>
  <c r="CT73" i="13"/>
  <c r="CT74" i="12"/>
  <c r="AF11" i="13"/>
  <c r="AF12" i="12"/>
  <c r="D17" i="3"/>
  <c r="C9" i="13"/>
  <c r="BL42" i="12"/>
  <c r="BL41" i="13"/>
  <c r="AW27" i="13" l="1"/>
  <c r="AW28" i="12"/>
  <c r="CU75" i="12"/>
  <c r="CU74" i="13"/>
  <c r="CD58" i="13"/>
  <c r="CD59" i="12"/>
  <c r="AG13" i="12"/>
  <c r="AG12" i="13"/>
  <c r="BM43" i="12"/>
  <c r="BM42" i="13"/>
  <c r="AA17" i="3"/>
  <c r="AG17" i="3" s="1"/>
  <c r="B17" i="3"/>
  <c r="Y17" i="3" l="1"/>
  <c r="AE17" i="3" s="1"/>
  <c r="U17" i="3"/>
  <c r="V17" i="3" s="1"/>
  <c r="X17" i="3" s="1"/>
  <c r="W17" i="3"/>
  <c r="C17" i="3"/>
  <c r="AJ17" i="3"/>
  <c r="AH13" i="13"/>
  <c r="AH14" i="12"/>
  <c r="CV75" i="13"/>
  <c r="CV76" i="12"/>
  <c r="CE59" i="13"/>
  <c r="CE60" i="12"/>
  <c r="AX29" i="12"/>
  <c r="AX28" i="13"/>
  <c r="K17" i="3"/>
  <c r="BN43" i="13"/>
  <c r="BN44" i="12"/>
  <c r="BO44" i="13" l="1"/>
  <c r="BO45" i="12"/>
  <c r="AW158" i="12"/>
  <c r="AY29" i="13"/>
  <c r="AY30" i="12"/>
  <c r="J17" i="3"/>
  <c r="M17" i="3" s="1"/>
  <c r="P17" i="3" s="1"/>
  <c r="AB17" i="3"/>
  <c r="AH17" i="3" s="1"/>
  <c r="CF61" i="12"/>
  <c r="CF60" i="13"/>
  <c r="AI15" i="12"/>
  <c r="AI14" i="13"/>
  <c r="B19" i="6"/>
  <c r="AD17" i="3"/>
  <c r="CW76" i="13"/>
  <c r="CW77" i="12"/>
  <c r="H19" i="6" l="1"/>
  <c r="J19" i="6"/>
  <c r="I19" i="6"/>
  <c r="G19" i="6"/>
  <c r="CG61" i="13"/>
  <c r="CG62" i="12"/>
  <c r="CX77" i="13"/>
  <c r="CX78" i="12"/>
  <c r="AJ16" i="12"/>
  <c r="AJ15" i="13"/>
  <c r="R17" i="3"/>
  <c r="AK17" i="3"/>
  <c r="BP46" i="12"/>
  <c r="BP45" i="13"/>
  <c r="AZ30" i="13"/>
  <c r="AZ31" i="12"/>
  <c r="K19" i="6" l="1"/>
  <c r="N19" i="6" s="1"/>
  <c r="BA31" i="13"/>
  <c r="BA32" i="12"/>
  <c r="AN17" i="3"/>
  <c r="AO17" i="3"/>
  <c r="CY78" i="13"/>
  <c r="CY79" i="12"/>
  <c r="CH62" i="13"/>
  <c r="CH63" i="12"/>
  <c r="BQ47" i="12"/>
  <c r="BQ46" i="13"/>
  <c r="AK17" i="12"/>
  <c r="AK16" i="13"/>
  <c r="L19" i="6"/>
  <c r="O19" i="6" s="1"/>
  <c r="BR47" i="13" l="1"/>
  <c r="BR48" i="12"/>
  <c r="M19" i="6"/>
  <c r="P19" i="6" s="1"/>
  <c r="CI63" i="13"/>
  <c r="CI64" i="12"/>
  <c r="CX160" i="12"/>
  <c r="CZ79" i="13"/>
  <c r="BB32" i="13"/>
  <c r="BB33" i="12"/>
  <c r="AL17" i="13"/>
  <c r="AL18" i="12"/>
  <c r="AM18" i="13" l="1"/>
  <c r="AM19" i="12"/>
  <c r="R19" i="6"/>
  <c r="T19" i="6"/>
  <c r="U19" i="6"/>
  <c r="S19" i="6"/>
  <c r="BS48" i="13"/>
  <c r="BS49" i="12"/>
  <c r="BC33" i="13"/>
  <c r="BC34" i="12"/>
  <c r="CJ65" i="12"/>
  <c r="CJ64" i="13"/>
  <c r="W19" i="6" l="1"/>
  <c r="Z19" i="6" s="1"/>
  <c r="AD19" i="6" s="1"/>
  <c r="B23" i="8" s="1"/>
  <c r="AN20" i="12"/>
  <c r="AN19" i="13"/>
  <c r="BT49" i="13"/>
  <c r="BT50" i="12"/>
  <c r="CK65" i="13"/>
  <c r="CK66" i="12"/>
  <c r="V19" i="6"/>
  <c r="BD35" i="12"/>
  <c r="BD34" i="13"/>
  <c r="C11" i="23" l="1"/>
  <c r="BE36" i="12"/>
  <c r="BE35" i="13"/>
  <c r="BU51" i="12"/>
  <c r="BU50" i="13"/>
  <c r="CL67" i="12"/>
  <c r="CL66" i="13"/>
  <c r="AO20" i="13"/>
  <c r="AO21" i="12"/>
  <c r="Y19" i="6"/>
  <c r="AC19" i="6" s="1"/>
  <c r="X19" i="6"/>
  <c r="AA19" i="6" s="1"/>
  <c r="AE19" i="6" s="1"/>
  <c r="AG19" i="6" s="1"/>
  <c r="B23" i="19" s="1"/>
  <c r="K23" i="8"/>
  <c r="G23" i="8"/>
  <c r="D23" i="8"/>
  <c r="O23" i="8"/>
  <c r="N23" i="8"/>
  <c r="F23" i="8"/>
  <c r="E23" i="8"/>
  <c r="M23" i="8"/>
  <c r="L23" i="8"/>
  <c r="C23" i="8"/>
  <c r="AY8" i="8" l="1"/>
  <c r="BA8" i="8"/>
  <c r="AT8" i="8"/>
  <c r="AQ8" i="8"/>
  <c r="AG8" i="8"/>
  <c r="AF8" i="8"/>
  <c r="BF8" i="8"/>
  <c r="AR8" i="8"/>
  <c r="AM8" i="8"/>
  <c r="AX8" i="8"/>
  <c r="AW8" i="8"/>
  <c r="BE8" i="8"/>
  <c r="BC8" i="8"/>
  <c r="AS8" i="8"/>
  <c r="AL8" i="8"/>
  <c r="BD8" i="8"/>
  <c r="AV8" i="8"/>
  <c r="BG8" i="8"/>
  <c r="AI8" i="8"/>
  <c r="AU8" i="8"/>
  <c r="AN8" i="8"/>
  <c r="AO8" i="8"/>
  <c r="AP8" i="8"/>
  <c r="BB8" i="8"/>
  <c r="AJ8" i="8"/>
  <c r="AZ8" i="8"/>
  <c r="AH8" i="8"/>
  <c r="AK8" i="8"/>
  <c r="AP22" i="12"/>
  <c r="AP21" i="13"/>
  <c r="BV51" i="13"/>
  <c r="BV52" i="12"/>
  <c r="O23" i="19"/>
  <c r="K23" i="19"/>
  <c r="F23" i="19"/>
  <c r="L23" i="19"/>
  <c r="E23" i="19"/>
  <c r="C23" i="19"/>
  <c r="G23" i="19"/>
  <c r="M23" i="19"/>
  <c r="D23" i="19"/>
  <c r="N23" i="19"/>
  <c r="B23" i="7"/>
  <c r="B11" i="23"/>
  <c r="D11" i="23" s="1"/>
  <c r="CM68" i="12"/>
  <c r="CM67" i="13"/>
  <c r="BF36" i="13"/>
  <c r="BF37" i="12"/>
  <c r="BG38" i="12" l="1"/>
  <c r="BG37" i="13"/>
  <c r="BW52" i="13"/>
  <c r="BW53" i="12"/>
  <c r="M23" i="7"/>
  <c r="C23" i="7"/>
  <c r="D23" i="7"/>
  <c r="O23" i="7"/>
  <c r="N23" i="7"/>
  <c r="K23" i="7"/>
  <c r="E23" i="7"/>
  <c r="G23" i="7"/>
  <c r="F23" i="7"/>
  <c r="L23" i="7"/>
  <c r="AL8" i="19"/>
  <c r="AJ8" i="19"/>
  <c r="AR8" i="19"/>
  <c r="AX8" i="19"/>
  <c r="AP8" i="19"/>
  <c r="AU8" i="19"/>
  <c r="AM8" i="19"/>
  <c r="AI8" i="19"/>
  <c r="AO8" i="19"/>
  <c r="AH8" i="19"/>
  <c r="BC8" i="19"/>
  <c r="AF8" i="19"/>
  <c r="AK8" i="19"/>
  <c r="AS8" i="19"/>
  <c r="BG8" i="19"/>
  <c r="BD8" i="19"/>
  <c r="AW8" i="19"/>
  <c r="AV8" i="19"/>
  <c r="AZ8" i="19"/>
  <c r="AG8" i="19"/>
  <c r="AN8" i="19"/>
  <c r="AY8" i="19"/>
  <c r="BE8" i="19"/>
  <c r="BA8" i="19"/>
  <c r="BF8" i="19"/>
  <c r="BB8" i="19"/>
  <c r="AT8" i="19"/>
  <c r="AQ8" i="19"/>
  <c r="CN69" i="12"/>
  <c r="CN68" i="13"/>
  <c r="AQ23" i="12"/>
  <c r="AQ22" i="13"/>
  <c r="BI8" i="8"/>
  <c r="BX53" i="13" l="1"/>
  <c r="BX54" i="12"/>
  <c r="CO70" i="12"/>
  <c r="CO69" i="13"/>
  <c r="AM8" i="7"/>
  <c r="J9" i="9" s="1"/>
  <c r="BC8" i="7"/>
  <c r="Z9" i="9" s="1"/>
  <c r="AF8" i="7"/>
  <c r="AK8" i="7"/>
  <c r="H9" i="9" s="1"/>
  <c r="AH8" i="7"/>
  <c r="E9" i="9" s="1"/>
  <c r="AU8" i="7"/>
  <c r="R9" i="9" s="1"/>
  <c r="AS8" i="7"/>
  <c r="P9" i="9" s="1"/>
  <c r="BD8" i="7"/>
  <c r="AA9" i="9" s="1"/>
  <c r="AG8" i="7"/>
  <c r="D9" i="9" s="1"/>
  <c r="AO8" i="7"/>
  <c r="L9" i="9" s="1"/>
  <c r="AL8" i="7"/>
  <c r="I9" i="9" s="1"/>
  <c r="AW8" i="7"/>
  <c r="T9" i="9" s="1"/>
  <c r="AN8" i="7"/>
  <c r="K9" i="9" s="1"/>
  <c r="AP8" i="7"/>
  <c r="M9" i="9" s="1"/>
  <c r="BF8" i="7"/>
  <c r="AC9" i="9" s="1"/>
  <c r="AV8" i="7"/>
  <c r="S9" i="9" s="1"/>
  <c r="BE8" i="7"/>
  <c r="AB9" i="9" s="1"/>
  <c r="BA8" i="7"/>
  <c r="X9" i="9" s="1"/>
  <c r="AE8" i="7"/>
  <c r="B9" i="9" s="1"/>
  <c r="AI8" i="7"/>
  <c r="F9" i="9" s="1"/>
  <c r="AY8" i="7"/>
  <c r="V9" i="9" s="1"/>
  <c r="AJ8" i="7"/>
  <c r="G9" i="9" s="1"/>
  <c r="AZ8" i="7"/>
  <c r="W9" i="9" s="1"/>
  <c r="AT8" i="7"/>
  <c r="Q9" i="9" s="1"/>
  <c r="BB8" i="7"/>
  <c r="Y9" i="9" s="1"/>
  <c r="AR8" i="7"/>
  <c r="O9" i="9" s="1"/>
  <c r="AQ8" i="7"/>
  <c r="N9" i="9" s="1"/>
  <c r="AX8" i="7"/>
  <c r="U9" i="9" s="1"/>
  <c r="AR23" i="13"/>
  <c r="AR24" i="12"/>
  <c r="BH38" i="13"/>
  <c r="BH39" i="12"/>
  <c r="U9" i="11" l="1"/>
  <c r="U9" i="18"/>
  <c r="U10" i="12" s="1"/>
  <c r="V10" i="13" s="1"/>
  <c r="F9" i="11"/>
  <c r="F9" i="18"/>
  <c r="F10" i="12" s="1"/>
  <c r="G10" i="13" s="1"/>
  <c r="T9" i="11"/>
  <c r="T9" i="18"/>
  <c r="T10" i="12" s="1"/>
  <c r="U10" i="13" s="1"/>
  <c r="H9" i="11"/>
  <c r="H9" i="18"/>
  <c r="H10" i="12" s="1"/>
  <c r="I10" i="13" s="1"/>
  <c r="W9" i="11"/>
  <c r="W9" i="18"/>
  <c r="W10" i="12" s="1"/>
  <c r="X10" i="13" s="1"/>
  <c r="AC9" i="11"/>
  <c r="AC9" i="18"/>
  <c r="AC10" i="12" s="1"/>
  <c r="P9" i="11"/>
  <c r="P9" i="18"/>
  <c r="P10" i="12" s="1"/>
  <c r="Q10" i="13" s="1"/>
  <c r="CP70" i="13"/>
  <c r="CP71" i="12"/>
  <c r="AS25" i="12"/>
  <c r="AS24" i="13"/>
  <c r="O9" i="11"/>
  <c r="O9" i="18"/>
  <c r="O10" i="12" s="1"/>
  <c r="P10" i="13" s="1"/>
  <c r="G9" i="11"/>
  <c r="G9" i="18"/>
  <c r="G10" i="12" s="1"/>
  <c r="H10" i="13" s="1"/>
  <c r="X9" i="11"/>
  <c r="X9" i="18"/>
  <c r="X10" i="12" s="1"/>
  <c r="Y10" i="13" s="1"/>
  <c r="M9" i="18"/>
  <c r="M10" i="12" s="1"/>
  <c r="N10" i="13" s="1"/>
  <c r="M9" i="11"/>
  <c r="L9" i="11"/>
  <c r="L9" i="18"/>
  <c r="L10" i="12" s="1"/>
  <c r="M10" i="13" s="1"/>
  <c r="R9" i="11"/>
  <c r="R9" i="18"/>
  <c r="R10" i="12" s="1"/>
  <c r="S10" i="13" s="1"/>
  <c r="Z9" i="11"/>
  <c r="Z9" i="18"/>
  <c r="Z10" i="12" s="1"/>
  <c r="AA10" i="13" s="1"/>
  <c r="BY55" i="12"/>
  <c r="BW159" i="12"/>
  <c r="BY54" i="13"/>
  <c r="BI39" i="13"/>
  <c r="BI40" i="12"/>
  <c r="Q9" i="11"/>
  <c r="Q9" i="18"/>
  <c r="Q10" i="12" s="1"/>
  <c r="R10" i="13" s="1"/>
  <c r="S9" i="11"/>
  <c r="S9" i="18"/>
  <c r="S10" i="12" s="1"/>
  <c r="T10" i="13" s="1"/>
  <c r="AA9" i="11"/>
  <c r="AA9" i="18"/>
  <c r="AA10" i="12" s="1"/>
  <c r="AB10" i="13" s="1"/>
  <c r="N9" i="11"/>
  <c r="N9" i="18"/>
  <c r="N10" i="12" s="1"/>
  <c r="O10" i="13" s="1"/>
  <c r="I9" i="11"/>
  <c r="I9" i="18"/>
  <c r="I10" i="12" s="1"/>
  <c r="J10" i="13" s="1"/>
  <c r="BH8" i="7"/>
  <c r="C9" i="9"/>
  <c r="Y9" i="11"/>
  <c r="Y9" i="18"/>
  <c r="Y10" i="12" s="1"/>
  <c r="Z10" i="13" s="1"/>
  <c r="V9" i="18"/>
  <c r="V10" i="12" s="1"/>
  <c r="W10" i="13" s="1"/>
  <c r="V9" i="11"/>
  <c r="AB9" i="11"/>
  <c r="AB9" i="18"/>
  <c r="AB10" i="12" s="1"/>
  <c r="AC10" i="13" s="1"/>
  <c r="K9" i="11"/>
  <c r="K9" i="18"/>
  <c r="K10" i="12" s="1"/>
  <c r="L10" i="13" s="1"/>
  <c r="D9" i="11"/>
  <c r="D9" i="18"/>
  <c r="D10" i="12" s="1"/>
  <c r="E10" i="13" s="1"/>
  <c r="E9" i="11"/>
  <c r="E9" i="18"/>
  <c r="E10" i="12" s="1"/>
  <c r="F10" i="13" s="1"/>
  <c r="J9" i="11"/>
  <c r="J9" i="18"/>
  <c r="J10" i="12" s="1"/>
  <c r="K10" i="13" s="1"/>
  <c r="AD11" i="12" l="1"/>
  <c r="AD10" i="13"/>
  <c r="CQ71" i="13"/>
  <c r="CQ72" i="12"/>
  <c r="C9" i="11"/>
  <c r="B9" i="11" s="1"/>
  <c r="N17" i="3" s="1"/>
  <c r="Q17" i="3" s="1"/>
  <c r="C9" i="18"/>
  <c r="BJ40" i="13"/>
  <c r="BJ41" i="12"/>
  <c r="BZ55" i="13"/>
  <c r="BZ56" i="12"/>
  <c r="AT25" i="13"/>
  <c r="AT26" i="12"/>
  <c r="BK41" i="13" l="1"/>
  <c r="BK42" i="12"/>
  <c r="CR73" i="12"/>
  <c r="CR72" i="13"/>
  <c r="CA56" i="13"/>
  <c r="CA57" i="12"/>
  <c r="C10" i="12"/>
  <c r="B9" i="18"/>
  <c r="AU26" i="13"/>
  <c r="AU27" i="12"/>
  <c r="AL17" i="3"/>
  <c r="S17" i="3"/>
  <c r="AE12" i="12"/>
  <c r="AE11" i="13"/>
  <c r="CS74" i="12" l="1"/>
  <c r="CS73" i="13"/>
  <c r="AV28" i="12"/>
  <c r="AV27" i="13"/>
  <c r="CB58" i="12"/>
  <c r="CB57" i="13"/>
  <c r="BL43" i="12"/>
  <c r="BL42" i="13"/>
  <c r="D10" i="13"/>
  <c r="B10" i="13" s="1"/>
  <c r="B10" i="12"/>
  <c r="AF12" i="13"/>
  <c r="AF13" i="12"/>
  <c r="AG13" i="13" l="1"/>
  <c r="AG14" i="12"/>
  <c r="BM43" i="13"/>
  <c r="BM44" i="12"/>
  <c r="AW29" i="12"/>
  <c r="AW28" i="13"/>
  <c r="C10" i="13"/>
  <c r="D18" i="3"/>
  <c r="CC59" i="12"/>
  <c r="CC58" i="13"/>
  <c r="CT75" i="12"/>
  <c r="CT74" i="13"/>
  <c r="B18" i="3" l="1"/>
  <c r="K18" i="3" s="1"/>
  <c r="AA18" i="3"/>
  <c r="AG18" i="3" s="1"/>
  <c r="BN45" i="12"/>
  <c r="BN44" i="13"/>
  <c r="CU75" i="13"/>
  <c r="CU76" i="12"/>
  <c r="AH15" i="12"/>
  <c r="AH14" i="13"/>
  <c r="CD60" i="12"/>
  <c r="CD59" i="13"/>
  <c r="AX29" i="13"/>
  <c r="AV158" i="12"/>
  <c r="AX30" i="12"/>
  <c r="BO45" i="13" l="1"/>
  <c r="BO46" i="12"/>
  <c r="AY31" i="12"/>
  <c r="AY30" i="13"/>
  <c r="CE60" i="13"/>
  <c r="CE61" i="12"/>
  <c r="AI16" i="12"/>
  <c r="AI15" i="13"/>
  <c r="CV77" i="12"/>
  <c r="CV76" i="13"/>
  <c r="U18" i="3"/>
  <c r="V18" i="3" s="1"/>
  <c r="X18" i="3" s="1"/>
  <c r="Y18" i="3"/>
  <c r="AE18" i="3" s="1"/>
  <c r="W18" i="3"/>
  <c r="AJ18" i="3"/>
  <c r="C18" i="3"/>
  <c r="J18" i="3" l="1"/>
  <c r="M18" i="3" s="1"/>
  <c r="P18" i="3" s="1"/>
  <c r="AB18" i="3"/>
  <c r="AH18" i="3" s="1"/>
  <c r="B20" i="6"/>
  <c r="AD18" i="3"/>
  <c r="AJ16" i="13"/>
  <c r="AJ17" i="12"/>
  <c r="AZ31" i="13"/>
  <c r="AZ32" i="12"/>
  <c r="CF61" i="13"/>
  <c r="CF62" i="12"/>
  <c r="BP47" i="12"/>
  <c r="BP46" i="13"/>
  <c r="CW77" i="13"/>
  <c r="CW78" i="12"/>
  <c r="BA32" i="13" l="1"/>
  <c r="BA33" i="12"/>
  <c r="BQ47" i="13"/>
  <c r="BQ48" i="12"/>
  <c r="J20" i="6"/>
  <c r="H20" i="6"/>
  <c r="G20" i="6"/>
  <c r="I20" i="6"/>
  <c r="CX79" i="12"/>
  <c r="CX78" i="13"/>
  <c r="CG62" i="13"/>
  <c r="CG63" i="12"/>
  <c r="AK17" i="13"/>
  <c r="AK18" i="12"/>
  <c r="AK18" i="3"/>
  <c r="R18" i="3"/>
  <c r="L20" i="6" l="1"/>
  <c r="O20" i="6" s="1"/>
  <c r="CH63" i="13"/>
  <c r="CH64" i="12"/>
  <c r="BR49" i="12"/>
  <c r="BR48" i="13"/>
  <c r="K20" i="6"/>
  <c r="AL18" i="13"/>
  <c r="AL19" i="12"/>
  <c r="BB33" i="13"/>
  <c r="BB34" i="12"/>
  <c r="AN18" i="3"/>
  <c r="AO18" i="3"/>
  <c r="CW160" i="12"/>
  <c r="CY79" i="13"/>
  <c r="CY80" i="12"/>
  <c r="CZ80" i="13" s="1"/>
  <c r="AM19" i="13" l="1"/>
  <c r="AM20" i="12"/>
  <c r="BS49" i="13"/>
  <c r="BS50" i="12"/>
  <c r="CI65" i="12"/>
  <c r="CI64" i="13"/>
  <c r="BC34" i="13"/>
  <c r="BC35" i="12"/>
  <c r="M20" i="6"/>
  <c r="P20" i="6" s="1"/>
  <c r="N20" i="6"/>
  <c r="BD35" i="13" l="1"/>
  <c r="BD36" i="12"/>
  <c r="BT51" i="12"/>
  <c r="BT50" i="13"/>
  <c r="AN20" i="13"/>
  <c r="AN21" i="12"/>
  <c r="T20" i="6"/>
  <c r="R20" i="6"/>
  <c r="S20" i="6"/>
  <c r="U20" i="6"/>
  <c r="CJ65" i="13"/>
  <c r="CJ66" i="12"/>
  <c r="BU51" i="13" l="1"/>
  <c r="BU52" i="12"/>
  <c r="W20" i="6"/>
  <c r="Z20" i="6" s="1"/>
  <c r="AD20" i="6" s="1"/>
  <c r="BE37" i="12"/>
  <c r="BE36" i="13"/>
  <c r="AO22" i="12"/>
  <c r="AO21" i="13"/>
  <c r="CK66" i="13"/>
  <c r="CK67" i="12"/>
  <c r="V20" i="6"/>
  <c r="BF38" i="12" l="1"/>
  <c r="BF37" i="13"/>
  <c r="Y20" i="6"/>
  <c r="AC20" i="6" s="1"/>
  <c r="X20" i="6"/>
  <c r="AA20" i="6" s="1"/>
  <c r="AE20" i="6" s="1"/>
  <c r="AG20" i="6" s="1"/>
  <c r="B24" i="19" s="1"/>
  <c r="AP22" i="13"/>
  <c r="AP23" i="12"/>
  <c r="BV53" i="12"/>
  <c r="BV52" i="13"/>
  <c r="B24" i="8"/>
  <c r="C12" i="23"/>
  <c r="CL68" i="12"/>
  <c r="CL67" i="13"/>
  <c r="D24" i="19" l="1"/>
  <c r="G24" i="19"/>
  <c r="L24" i="19"/>
  <c r="K24" i="19"/>
  <c r="C24" i="19"/>
  <c r="M24" i="19"/>
  <c r="F24" i="19"/>
  <c r="O24" i="19"/>
  <c r="E24" i="19"/>
  <c r="N24" i="19"/>
  <c r="CM68" i="13"/>
  <c r="CM69" i="12"/>
  <c r="BW53" i="13"/>
  <c r="BW54" i="12"/>
  <c r="B24" i="7"/>
  <c r="B12" i="23"/>
  <c r="D12" i="23" s="1"/>
  <c r="AQ23" i="13"/>
  <c r="AQ24" i="12"/>
  <c r="G24" i="8"/>
  <c r="C24" i="8"/>
  <c r="F24" i="8"/>
  <c r="D24" i="8"/>
  <c r="K24" i="8"/>
  <c r="E24" i="8"/>
  <c r="N24" i="8"/>
  <c r="M24" i="8"/>
  <c r="O24" i="8"/>
  <c r="L24" i="8"/>
  <c r="BG39" i="12"/>
  <c r="BG38" i="13"/>
  <c r="BA9" i="8" l="1"/>
  <c r="AS9" i="8"/>
  <c r="AY9" i="8"/>
  <c r="AN9" i="8"/>
  <c r="AH9" i="8"/>
  <c r="AR9" i="8"/>
  <c r="BD9" i="8"/>
  <c r="AM9" i="8"/>
  <c r="AF9" i="8"/>
  <c r="AG9" i="8"/>
  <c r="AZ9" i="8"/>
  <c r="BB9" i="8"/>
  <c r="AO9" i="8"/>
  <c r="BG9" i="8"/>
  <c r="AU9" i="8"/>
  <c r="AP9" i="8"/>
  <c r="AI9" i="8"/>
  <c r="AX9" i="8"/>
  <c r="AT9" i="8"/>
  <c r="AQ9" i="8"/>
  <c r="AK9" i="8"/>
  <c r="AW9" i="8"/>
  <c r="BE9" i="8"/>
  <c r="AL9" i="8"/>
  <c r="BC9" i="8"/>
  <c r="BF9" i="8"/>
  <c r="AJ9" i="8"/>
  <c r="AV9" i="8"/>
  <c r="CN69" i="13"/>
  <c r="CN70" i="12"/>
  <c r="G24" i="7"/>
  <c r="K24" i="7"/>
  <c r="C24" i="7"/>
  <c r="F24" i="7"/>
  <c r="M24" i="7"/>
  <c r="E24" i="7"/>
  <c r="N24" i="7"/>
  <c r="L24" i="7"/>
  <c r="D24" i="7"/>
  <c r="O24" i="7"/>
  <c r="AR24" i="13"/>
  <c r="AR25" i="12"/>
  <c r="BX54" i="13"/>
  <c r="BV159" i="12"/>
  <c r="BX55" i="12"/>
  <c r="BH39" i="13"/>
  <c r="BH40" i="12"/>
  <c r="AZ9" i="19"/>
  <c r="AQ9" i="19"/>
  <c r="AF9" i="19"/>
  <c r="AM9" i="19"/>
  <c r="BE9" i="19"/>
  <c r="AO9" i="19"/>
  <c r="AK9" i="19"/>
  <c r="BA9" i="19"/>
  <c r="AI9" i="19"/>
  <c r="AU9" i="19"/>
  <c r="AL9" i="19"/>
  <c r="BC9" i="19"/>
  <c r="BD9" i="19"/>
  <c r="AR9" i="19"/>
  <c r="AN9" i="19"/>
  <c r="AJ9" i="19"/>
  <c r="AP9" i="19"/>
  <c r="AY9" i="19"/>
  <c r="AG9" i="19"/>
  <c r="AT9" i="19"/>
  <c r="AH9" i="19"/>
  <c r="BG9" i="19"/>
  <c r="AX9" i="19"/>
  <c r="BB9" i="19"/>
  <c r="AV9" i="19"/>
  <c r="AW9" i="19"/>
  <c r="BF9" i="19"/>
  <c r="AS9" i="19"/>
  <c r="BI40" i="13" l="1"/>
  <c r="BI41" i="12"/>
  <c r="AS26" i="12"/>
  <c r="AS25" i="13"/>
  <c r="CO70" i="13"/>
  <c r="CO71" i="12"/>
  <c r="BI9" i="8"/>
  <c r="BY55" i="13"/>
  <c r="BY56" i="12"/>
  <c r="AL9" i="7"/>
  <c r="I10" i="9" s="1"/>
  <c r="AZ9" i="7"/>
  <c r="W10" i="9" s="1"/>
  <c r="W10" i="11" s="1"/>
  <c r="AJ9" i="7"/>
  <c r="G10" i="9" s="1"/>
  <c r="G10" i="11" s="1"/>
  <c r="AI9" i="7"/>
  <c r="F10" i="9" s="1"/>
  <c r="BF9" i="7"/>
  <c r="AC10" i="9" s="1"/>
  <c r="AK9" i="7"/>
  <c r="H10" i="9" s="1"/>
  <c r="H10" i="11" s="1"/>
  <c r="AV9" i="7"/>
  <c r="S10" i="9" s="1"/>
  <c r="AU9" i="7"/>
  <c r="R10" i="9" s="1"/>
  <c r="AS9" i="7"/>
  <c r="P10" i="9" s="1"/>
  <c r="AH9" i="7"/>
  <c r="E10" i="9" s="1"/>
  <c r="E10" i="11" s="1"/>
  <c r="AQ9" i="7"/>
  <c r="N10" i="9" s="1"/>
  <c r="AT9" i="7"/>
  <c r="Q10" i="9" s="1"/>
  <c r="AE9" i="7"/>
  <c r="B10" i="9" s="1"/>
  <c r="BD9" i="7"/>
  <c r="AA10" i="9" s="1"/>
  <c r="BA9" i="7"/>
  <c r="X10" i="9" s="1"/>
  <c r="AG9" i="7"/>
  <c r="D10" i="9" s="1"/>
  <c r="D10" i="11" s="1"/>
  <c r="BE9" i="7"/>
  <c r="AB10" i="9" s="1"/>
  <c r="AR9" i="7"/>
  <c r="O10" i="9" s="1"/>
  <c r="O10" i="11" s="1"/>
  <c r="AW9" i="7"/>
  <c r="T10" i="9" s="1"/>
  <c r="T10" i="11" s="1"/>
  <c r="AM9" i="7"/>
  <c r="J10" i="9" s="1"/>
  <c r="J10" i="11" s="1"/>
  <c r="BC9" i="7"/>
  <c r="Z10" i="9" s="1"/>
  <c r="AF9" i="7"/>
  <c r="AY9" i="7"/>
  <c r="V10" i="9" s="1"/>
  <c r="AX9" i="7"/>
  <c r="U10" i="9" s="1"/>
  <c r="AP9" i="7"/>
  <c r="M10" i="9" s="1"/>
  <c r="BB9" i="7"/>
  <c r="Y10" i="9" s="1"/>
  <c r="Y10" i="11" s="1"/>
  <c r="AO9" i="7"/>
  <c r="L10" i="9" s="1"/>
  <c r="AN9" i="7"/>
  <c r="K10" i="9" s="1"/>
  <c r="K10" i="11" s="1"/>
  <c r="J10" i="18" l="1"/>
  <c r="J11" i="12" s="1"/>
  <c r="K11" i="13" s="1"/>
  <c r="W10" i="18"/>
  <c r="W11" i="12" s="1"/>
  <c r="X11" i="13" s="1"/>
  <c r="M10" i="18"/>
  <c r="M11" i="12" s="1"/>
  <c r="N11" i="13" s="1"/>
  <c r="M10" i="11"/>
  <c r="Z10" i="11"/>
  <c r="Z10" i="18"/>
  <c r="Z11" i="12" s="1"/>
  <c r="AA11" i="13" s="1"/>
  <c r="AB10" i="11"/>
  <c r="AB10" i="18"/>
  <c r="AB11" i="12" s="1"/>
  <c r="AC11" i="13" s="1"/>
  <c r="P10" i="11"/>
  <c r="P10" i="18"/>
  <c r="P11" i="12" s="1"/>
  <c r="Q11" i="13" s="1"/>
  <c r="AC10" i="11"/>
  <c r="AC10" i="18"/>
  <c r="AC11" i="12" s="1"/>
  <c r="I10" i="11"/>
  <c r="I10" i="18"/>
  <c r="I11" i="12" s="1"/>
  <c r="J11" i="13" s="1"/>
  <c r="U10" i="11"/>
  <c r="U10" i="18"/>
  <c r="U11" i="12" s="1"/>
  <c r="V11" i="13" s="1"/>
  <c r="R10" i="11"/>
  <c r="R10" i="18"/>
  <c r="R11" i="12" s="1"/>
  <c r="S11" i="13" s="1"/>
  <c r="F10" i="11"/>
  <c r="F10" i="18"/>
  <c r="F11" i="12" s="1"/>
  <c r="G11" i="13" s="1"/>
  <c r="L10" i="11"/>
  <c r="L10" i="18"/>
  <c r="L11" i="12" s="1"/>
  <c r="M11" i="13" s="1"/>
  <c r="V10" i="11"/>
  <c r="V10" i="18"/>
  <c r="V11" i="12" s="1"/>
  <c r="W11" i="13" s="1"/>
  <c r="X10" i="11"/>
  <c r="X10" i="18"/>
  <c r="X11" i="12" s="1"/>
  <c r="Y11" i="13" s="1"/>
  <c r="N10" i="11"/>
  <c r="N10" i="18"/>
  <c r="N11" i="12" s="1"/>
  <c r="O11" i="13" s="1"/>
  <c r="S10" i="11"/>
  <c r="S10" i="18"/>
  <c r="S11" i="12" s="1"/>
  <c r="T11" i="13" s="1"/>
  <c r="CP72" i="12"/>
  <c r="CP71" i="13"/>
  <c r="G10" i="18"/>
  <c r="G11" i="12" s="1"/>
  <c r="H11" i="13" s="1"/>
  <c r="Q10" i="11"/>
  <c r="Q10" i="18"/>
  <c r="Q11" i="12" s="1"/>
  <c r="R11" i="13" s="1"/>
  <c r="BJ41" i="13"/>
  <c r="BJ42" i="12"/>
  <c r="BZ56" i="13"/>
  <c r="BZ57" i="12"/>
  <c r="H10" i="18"/>
  <c r="H11" i="12" s="1"/>
  <c r="I11" i="13" s="1"/>
  <c r="O10" i="18"/>
  <c r="O11" i="12" s="1"/>
  <c r="P11" i="13" s="1"/>
  <c r="E10" i="18"/>
  <c r="E11" i="12" s="1"/>
  <c r="F11" i="13" s="1"/>
  <c r="AA10" i="11"/>
  <c r="AA10" i="18"/>
  <c r="AA11" i="12" s="1"/>
  <c r="AB11" i="13" s="1"/>
  <c r="BH9" i="7"/>
  <c r="K10" i="18"/>
  <c r="K11" i="12" s="1"/>
  <c r="L11" i="13" s="1"/>
  <c r="C10" i="9"/>
  <c r="AT27" i="12"/>
  <c r="AT26" i="13"/>
  <c r="T10" i="18"/>
  <c r="T11" i="12" s="1"/>
  <c r="U11" i="13" s="1"/>
  <c r="Y10" i="18"/>
  <c r="Y11" i="12" s="1"/>
  <c r="Z11" i="13" s="1"/>
  <c r="D10" i="18"/>
  <c r="D11" i="12" s="1"/>
  <c r="E11" i="13" s="1"/>
  <c r="BK43" i="12" l="1"/>
  <c r="BK42" i="13"/>
  <c r="AU28" i="12"/>
  <c r="AU27" i="13"/>
  <c r="AD11" i="13"/>
  <c r="AD12" i="12"/>
  <c r="C10" i="11"/>
  <c r="B10" i="11" s="1"/>
  <c r="N18" i="3" s="1"/>
  <c r="Q18" i="3" s="1"/>
  <c r="C10" i="18"/>
  <c r="CA58" i="12"/>
  <c r="CA57" i="13"/>
  <c r="CQ72" i="13"/>
  <c r="CQ73" i="12"/>
  <c r="C11" i="12" l="1"/>
  <c r="B10" i="18"/>
  <c r="AL18" i="3"/>
  <c r="S18" i="3"/>
  <c r="AV28" i="13"/>
  <c r="AV29" i="12"/>
  <c r="CR74" i="12"/>
  <c r="CR73" i="13"/>
  <c r="AE13" i="12"/>
  <c r="AE12" i="13"/>
  <c r="CB59" i="12"/>
  <c r="CB58" i="13"/>
  <c r="BL44" i="12"/>
  <c r="BL43" i="13"/>
  <c r="CC60" i="12" l="1"/>
  <c r="CC59" i="13"/>
  <c r="AW29" i="13"/>
  <c r="AW30" i="12"/>
  <c r="AU158" i="12"/>
  <c r="CS74" i="13"/>
  <c r="CS75" i="12"/>
  <c r="BM44" i="13"/>
  <c r="BM45" i="12"/>
  <c r="AF14" i="12"/>
  <c r="AF13" i="13"/>
  <c r="D11" i="13"/>
  <c r="B11" i="13" s="1"/>
  <c r="B11" i="12"/>
  <c r="C11" i="13" l="1"/>
  <c r="D19" i="3"/>
  <c r="AX30" i="13"/>
  <c r="AX31" i="12"/>
  <c r="CT75" i="13"/>
  <c r="CT76" i="12"/>
  <c r="AG14" i="13"/>
  <c r="AG15" i="12"/>
  <c r="BN45" i="13"/>
  <c r="BN46" i="12"/>
  <c r="CD61" i="12"/>
  <c r="CD60" i="13"/>
  <c r="AH16" i="12" l="1"/>
  <c r="AH15" i="13"/>
  <c r="BO46" i="13"/>
  <c r="BO47" i="12"/>
  <c r="CU76" i="13"/>
  <c r="CU77" i="12"/>
  <c r="AA19" i="3"/>
  <c r="AG19" i="3" s="1"/>
  <c r="B19" i="3"/>
  <c r="AY31" i="13"/>
  <c r="AY32" i="12"/>
  <c r="CE62" i="12"/>
  <c r="CE61" i="13"/>
  <c r="BP47" i="13" l="1"/>
  <c r="BP48" i="12"/>
  <c r="CF63" i="12"/>
  <c r="CF62" i="13"/>
  <c r="AZ32" i="13"/>
  <c r="AZ33" i="12"/>
  <c r="CV78" i="12"/>
  <c r="CV77" i="13"/>
  <c r="K19" i="3"/>
  <c r="W19" i="3"/>
  <c r="U19" i="3"/>
  <c r="V19" i="3" s="1"/>
  <c r="X19" i="3" s="1"/>
  <c r="Y19" i="3"/>
  <c r="AE19" i="3" s="1"/>
  <c r="C19" i="3"/>
  <c r="AJ19" i="3"/>
  <c r="AI16" i="13"/>
  <c r="AI17" i="12"/>
  <c r="B21" i="6" l="1"/>
  <c r="AD19" i="3"/>
  <c r="CW78" i="13"/>
  <c r="CW79" i="12"/>
  <c r="CG63" i="13"/>
  <c r="CG64" i="12"/>
  <c r="AJ18" i="12"/>
  <c r="AJ17" i="13"/>
  <c r="BA33" i="13"/>
  <c r="BA34" i="12"/>
  <c r="BQ49" i="12"/>
  <c r="BQ48" i="13"/>
  <c r="AB19" i="3"/>
  <c r="AH19" i="3" s="1"/>
  <c r="J19" i="3"/>
  <c r="M19" i="3" s="1"/>
  <c r="P19" i="3" s="1"/>
  <c r="CX79" i="13" l="1"/>
  <c r="CX80" i="12"/>
  <c r="CV160" i="12"/>
  <c r="BR50" i="12"/>
  <c r="BR49" i="13"/>
  <c r="AK18" i="13"/>
  <c r="AK19" i="12"/>
  <c r="R19" i="3"/>
  <c r="AK19" i="3"/>
  <c r="BB35" i="12"/>
  <c r="BB34" i="13"/>
  <c r="CH65" i="12"/>
  <c r="CH64" i="13"/>
  <c r="I21" i="6"/>
  <c r="G21" i="6"/>
  <c r="H21" i="6"/>
  <c r="J21" i="6"/>
  <c r="L21" i="6" l="1"/>
  <c r="O21" i="6" s="1"/>
  <c r="CI66" i="12"/>
  <c r="CI65" i="13"/>
  <c r="BS50" i="13"/>
  <c r="BS51" i="12"/>
  <c r="K21" i="6"/>
  <c r="AL19" i="13"/>
  <c r="AL20" i="12"/>
  <c r="BC36" i="12"/>
  <c r="BC35" i="13"/>
  <c r="CY80" i="13"/>
  <c r="CY81" i="12"/>
  <c r="CZ81" i="13" s="1"/>
  <c r="AN19" i="3"/>
  <c r="AO19" i="3"/>
  <c r="BD37" i="12" l="1"/>
  <c r="BD36" i="13"/>
  <c r="BT52" i="12"/>
  <c r="BT51" i="13"/>
  <c r="AM21" i="12"/>
  <c r="AM20" i="13"/>
  <c r="M21" i="6"/>
  <c r="P21" i="6" s="1"/>
  <c r="N21" i="6"/>
  <c r="CJ66" i="13"/>
  <c r="CJ67" i="12"/>
  <c r="S21" i="6" l="1"/>
  <c r="T21" i="6"/>
  <c r="U21" i="6"/>
  <c r="R21" i="6"/>
  <c r="CK68" i="12"/>
  <c r="CK67" i="13"/>
  <c r="BU53" i="12"/>
  <c r="BU52" i="13"/>
  <c r="AN22" i="12"/>
  <c r="AN21" i="13"/>
  <c r="BE38" i="12"/>
  <c r="BE37" i="13"/>
  <c r="V21" i="6" l="1"/>
  <c r="Y21" i="6" s="1"/>
  <c r="AC21" i="6" s="1"/>
  <c r="BF39" i="12"/>
  <c r="BF38" i="13"/>
  <c r="BV54" i="12"/>
  <c r="BV53" i="13"/>
  <c r="AO23" i="12"/>
  <c r="AO22" i="13"/>
  <c r="CL69" i="12"/>
  <c r="CL68" i="13"/>
  <c r="W21" i="6"/>
  <c r="Z21" i="6" s="1"/>
  <c r="AD21" i="6" s="1"/>
  <c r="AP24" i="12" l="1"/>
  <c r="AP23" i="13"/>
  <c r="B25" i="7"/>
  <c r="B13" i="23"/>
  <c r="B25" i="8"/>
  <c r="C13" i="23"/>
  <c r="BG40" i="12"/>
  <c r="BG39" i="13"/>
  <c r="CM69" i="13"/>
  <c r="CM70" i="12"/>
  <c r="BU159" i="12"/>
  <c r="BW54" i="13"/>
  <c r="BW55" i="12"/>
  <c r="X21" i="6"/>
  <c r="AA21" i="6" s="1"/>
  <c r="AE21" i="6" s="1"/>
  <c r="AG21" i="6" s="1"/>
  <c r="B25" i="19" s="1"/>
  <c r="D13" i="23" l="1"/>
  <c r="BH40" i="13"/>
  <c r="BH41" i="12"/>
  <c r="K25" i="7"/>
  <c r="D25" i="7"/>
  <c r="F25" i="7"/>
  <c r="C25" i="7"/>
  <c r="O25" i="7"/>
  <c r="L25" i="7"/>
  <c r="M25" i="7"/>
  <c r="G25" i="7"/>
  <c r="E25" i="7"/>
  <c r="N25" i="7"/>
  <c r="C25" i="19"/>
  <c r="E25" i="19"/>
  <c r="K25" i="19"/>
  <c r="G25" i="19"/>
  <c r="O25" i="19"/>
  <c r="D25" i="19"/>
  <c r="F25" i="19"/>
  <c r="N25" i="19"/>
  <c r="M25" i="19"/>
  <c r="L25" i="19"/>
  <c r="CN70" i="13"/>
  <c r="CN71" i="12"/>
  <c r="BX56" i="12"/>
  <c r="BX55" i="13"/>
  <c r="F25" i="8"/>
  <c r="D25" i="8"/>
  <c r="E25" i="8"/>
  <c r="M25" i="8"/>
  <c r="C25" i="8"/>
  <c r="N25" i="8"/>
  <c r="L25" i="8"/>
  <c r="K25" i="8"/>
  <c r="O25" i="8"/>
  <c r="G25" i="8"/>
  <c r="AQ24" i="13"/>
  <c r="AQ25" i="12"/>
  <c r="CO71" i="13" l="1"/>
  <c r="CO72" i="12"/>
  <c r="BD10" i="8"/>
  <c r="AT10" i="8"/>
  <c r="AX10" i="8"/>
  <c r="AL10" i="8"/>
  <c r="BC10" i="8"/>
  <c r="AO10" i="8"/>
  <c r="BE10" i="8"/>
  <c r="AS10" i="8"/>
  <c r="BG10" i="8"/>
  <c r="AQ10" i="8"/>
  <c r="AU10" i="8"/>
  <c r="AV10" i="8"/>
  <c r="AJ10" i="8"/>
  <c r="AZ10" i="8"/>
  <c r="AH10" i="8"/>
  <c r="AW10" i="8"/>
  <c r="AY10" i="8"/>
  <c r="AM10" i="8"/>
  <c r="AF10" i="8"/>
  <c r="BF10" i="8"/>
  <c r="AR10" i="8"/>
  <c r="BA10" i="8"/>
  <c r="AG10" i="8"/>
  <c r="AI10" i="8"/>
  <c r="AP10" i="8"/>
  <c r="AN10" i="8"/>
  <c r="AK10" i="8"/>
  <c r="BB10" i="8"/>
  <c r="AR26" i="12"/>
  <c r="AR25" i="13"/>
  <c r="BB10" i="7"/>
  <c r="BC10" i="7"/>
  <c r="AH10" i="7"/>
  <c r="AN10" i="7"/>
  <c r="K11" i="9" s="1"/>
  <c r="AX10" i="7"/>
  <c r="AS10" i="7"/>
  <c r="AI10" i="7"/>
  <c r="F11" i="9" s="1"/>
  <c r="AW10" i="7"/>
  <c r="BA10" i="7"/>
  <c r="AZ10" i="7"/>
  <c r="AV10" i="7"/>
  <c r="AE10" i="7"/>
  <c r="AR10" i="7"/>
  <c r="AU10" i="7"/>
  <c r="R11" i="9" s="1"/>
  <c r="AG10" i="7"/>
  <c r="BE10" i="7"/>
  <c r="AL10" i="7"/>
  <c r="BD10" i="7"/>
  <c r="AJ10" i="7"/>
  <c r="AY10" i="7"/>
  <c r="V11" i="9" s="1"/>
  <c r="V11" i="11" s="1"/>
  <c r="AP10" i="7"/>
  <c r="AF10" i="7"/>
  <c r="AQ10" i="7"/>
  <c r="N11" i="9" s="1"/>
  <c r="AT10" i="7"/>
  <c r="AM10" i="7"/>
  <c r="BF10" i="7"/>
  <c r="AK10" i="7"/>
  <c r="AO10" i="7"/>
  <c r="BI42" i="12"/>
  <c r="BI41" i="13"/>
  <c r="BY56" i="13"/>
  <c r="BY57" i="12"/>
  <c r="AU10" i="19"/>
  <c r="AW10" i="19"/>
  <c r="AM10" i="19"/>
  <c r="AI10" i="19"/>
  <c r="BE10" i="19"/>
  <c r="AV10" i="19"/>
  <c r="AH10" i="19"/>
  <c r="BD10" i="19"/>
  <c r="AX10" i="19"/>
  <c r="BB10" i="19"/>
  <c r="AF10" i="19"/>
  <c r="AG10" i="19"/>
  <c r="AO10" i="19"/>
  <c r="AY10" i="19"/>
  <c r="AK10" i="19"/>
  <c r="AQ10" i="19"/>
  <c r="AL10" i="19"/>
  <c r="AS10" i="19"/>
  <c r="BA10" i="19"/>
  <c r="BG10" i="19"/>
  <c r="AP10" i="19"/>
  <c r="BF10" i="19"/>
  <c r="AR10" i="19"/>
  <c r="AZ10" i="19"/>
  <c r="V11" i="18" s="1"/>
  <c r="V12" i="12" s="1"/>
  <c r="W12" i="13" s="1"/>
  <c r="AJ10" i="19"/>
  <c r="BC10" i="19"/>
  <c r="AT10" i="19"/>
  <c r="AN10" i="19"/>
  <c r="Q11" i="9" l="1"/>
  <c r="B11" i="9"/>
  <c r="T11" i="9"/>
  <c r="T11" i="11" s="1"/>
  <c r="G11" i="9"/>
  <c r="G11" i="11" s="1"/>
  <c r="D11" i="9"/>
  <c r="AA11" i="9"/>
  <c r="AA11" i="11" s="1"/>
  <c r="AB11" i="9"/>
  <c r="AB11" i="11" s="1"/>
  <c r="L11" i="9"/>
  <c r="L11" i="18" s="1"/>
  <c r="L12" i="12" s="1"/>
  <c r="M12" i="13" s="1"/>
  <c r="AC11" i="9"/>
  <c r="AC11" i="11" s="1"/>
  <c r="W11" i="9"/>
  <c r="W11" i="11" s="1"/>
  <c r="P11" i="9"/>
  <c r="P11" i="18" s="1"/>
  <c r="P12" i="12" s="1"/>
  <c r="Q12" i="13" s="1"/>
  <c r="Z11" i="9"/>
  <c r="Z11" i="11" s="1"/>
  <c r="U11" i="9"/>
  <c r="U11" i="11" s="1"/>
  <c r="Y11" i="9"/>
  <c r="Y11" i="18" s="1"/>
  <c r="Y12" i="12" s="1"/>
  <c r="Z12" i="13" s="1"/>
  <c r="BZ58" i="12"/>
  <c r="BZ57" i="13"/>
  <c r="Q11" i="11"/>
  <c r="Q11" i="18"/>
  <c r="Q12" i="12" s="1"/>
  <c r="R12" i="13" s="1"/>
  <c r="K11" i="11"/>
  <c r="K11" i="18"/>
  <c r="K12" i="12" s="1"/>
  <c r="L12" i="13" s="1"/>
  <c r="H11" i="9"/>
  <c r="H11" i="11" s="1"/>
  <c r="N11" i="11"/>
  <c r="N11" i="18"/>
  <c r="N12" i="12" s="1"/>
  <c r="O12" i="13" s="1"/>
  <c r="D11" i="11"/>
  <c r="D11" i="18"/>
  <c r="D12" i="12" s="1"/>
  <c r="E12" i="13" s="1"/>
  <c r="S11" i="9"/>
  <c r="F11" i="11"/>
  <c r="F11" i="18"/>
  <c r="F12" i="12" s="1"/>
  <c r="G12" i="13" s="1"/>
  <c r="E11" i="9"/>
  <c r="E11" i="11" s="1"/>
  <c r="AS26" i="13"/>
  <c r="AS27" i="12"/>
  <c r="BH10" i="7"/>
  <c r="R11" i="11"/>
  <c r="R11" i="18"/>
  <c r="R12" i="12" s="1"/>
  <c r="S12" i="13" s="1"/>
  <c r="CP73" i="12"/>
  <c r="CP72" i="13"/>
  <c r="T11" i="18"/>
  <c r="T12" i="12" s="1"/>
  <c r="U12" i="13" s="1"/>
  <c r="BJ43" i="12"/>
  <c r="BJ42" i="13"/>
  <c r="J11" i="9"/>
  <c r="J11" i="11" s="1"/>
  <c r="M11" i="9"/>
  <c r="I11" i="9"/>
  <c r="O11" i="9"/>
  <c r="X11" i="9"/>
  <c r="X11" i="11" s="1"/>
  <c r="BI10" i="8"/>
  <c r="C11" i="9"/>
  <c r="AA11" i="18" l="1"/>
  <c r="AA12" i="12" s="1"/>
  <c r="AB12" i="13" s="1"/>
  <c r="G11" i="18"/>
  <c r="G12" i="12" s="1"/>
  <c r="H12" i="13" s="1"/>
  <c r="AB11" i="18"/>
  <c r="AB12" i="12" s="1"/>
  <c r="AC12" i="13" s="1"/>
  <c r="Z11" i="18"/>
  <c r="Z12" i="12" s="1"/>
  <c r="AA12" i="13" s="1"/>
  <c r="L11" i="11"/>
  <c r="Y11" i="11"/>
  <c r="W11" i="18"/>
  <c r="W12" i="12" s="1"/>
  <c r="X12" i="13" s="1"/>
  <c r="H11" i="18"/>
  <c r="H12" i="12" s="1"/>
  <c r="I12" i="13" s="1"/>
  <c r="U11" i="18"/>
  <c r="U12" i="12" s="1"/>
  <c r="V12" i="13" s="1"/>
  <c r="P11" i="11"/>
  <c r="AC11" i="18"/>
  <c r="AC12" i="12" s="1"/>
  <c r="AD12" i="13" s="1"/>
  <c r="X11" i="18"/>
  <c r="X12" i="12" s="1"/>
  <c r="Y12" i="13" s="1"/>
  <c r="O11" i="11"/>
  <c r="O11" i="18"/>
  <c r="O12" i="12" s="1"/>
  <c r="P12" i="13" s="1"/>
  <c r="CA59" i="12"/>
  <c r="CA58" i="13"/>
  <c r="C11" i="11"/>
  <c r="C11" i="18"/>
  <c r="I11" i="11"/>
  <c r="I11" i="18"/>
  <c r="I12" i="12" s="1"/>
  <c r="J12" i="13" s="1"/>
  <c r="BK43" i="13"/>
  <c r="BK44" i="12"/>
  <c r="CQ74" i="12"/>
  <c r="CQ73" i="13"/>
  <c r="S11" i="11"/>
  <c r="S11" i="18"/>
  <c r="S12" i="12" s="1"/>
  <c r="T12" i="13" s="1"/>
  <c r="E11" i="18"/>
  <c r="E12" i="12" s="1"/>
  <c r="F12" i="13" s="1"/>
  <c r="AT28" i="12"/>
  <c r="AT27" i="13"/>
  <c r="M11" i="11"/>
  <c r="M11" i="18"/>
  <c r="M12" i="12" s="1"/>
  <c r="N12" i="13" s="1"/>
  <c r="J11" i="18"/>
  <c r="J12" i="12" s="1"/>
  <c r="K12" i="13" s="1"/>
  <c r="AD13" i="12" l="1"/>
  <c r="AE13" i="13" s="1"/>
  <c r="B11" i="11"/>
  <c r="N19" i="3" s="1"/>
  <c r="Q19" i="3" s="1"/>
  <c r="AL19" i="3" s="1"/>
  <c r="CR75" i="12"/>
  <c r="CR74" i="13"/>
  <c r="CB60" i="12"/>
  <c r="CB59" i="13"/>
  <c r="AU29" i="12"/>
  <c r="AU28" i="13"/>
  <c r="AE14" i="12"/>
  <c r="BL45" i="12"/>
  <c r="BL44" i="13"/>
  <c r="C12" i="12"/>
  <c r="B11" i="18"/>
  <c r="S19" i="3" l="1"/>
  <c r="B12" i="12"/>
  <c r="D12" i="13"/>
  <c r="B12" i="13" s="1"/>
  <c r="AF15" i="12"/>
  <c r="AF14" i="13"/>
  <c r="CC60" i="13"/>
  <c r="CC61" i="12"/>
  <c r="BM45" i="13"/>
  <c r="BM46" i="12"/>
  <c r="AV30" i="12"/>
  <c r="AV29" i="13"/>
  <c r="AT158" i="12"/>
  <c r="CS75" i="13"/>
  <c r="CS76" i="12"/>
  <c r="AG16" i="12" l="1"/>
  <c r="AG15" i="13"/>
  <c r="CD62" i="12"/>
  <c r="CD61" i="13"/>
  <c r="C12" i="13"/>
  <c r="D20" i="3"/>
  <c r="BN47" i="12"/>
  <c r="BN46" i="13"/>
  <c r="CT77" i="12"/>
  <c r="CT76" i="13"/>
  <c r="AW30" i="13"/>
  <c r="AW31" i="12"/>
  <c r="BO48" i="12" l="1"/>
  <c r="BO47" i="13"/>
  <c r="B20" i="3"/>
  <c r="AA20" i="3"/>
  <c r="AG20" i="3" s="1"/>
  <c r="AX32" i="12"/>
  <c r="AX31" i="13"/>
  <c r="CE63" i="12"/>
  <c r="CE62" i="13"/>
  <c r="CU78" i="12"/>
  <c r="CU77" i="13"/>
  <c r="AH16" i="13"/>
  <c r="AH17" i="12"/>
  <c r="CF63" i="13" l="1"/>
  <c r="CF64" i="12"/>
  <c r="AJ20" i="3"/>
  <c r="Y20" i="3"/>
  <c r="AE20" i="3" s="1"/>
  <c r="U20" i="3"/>
  <c r="V20" i="3" s="1"/>
  <c r="X20" i="3" s="1"/>
  <c r="C20" i="3"/>
  <c r="W20" i="3"/>
  <c r="CV79" i="12"/>
  <c r="CV78" i="13"/>
  <c r="AY32" i="13"/>
  <c r="AY33" i="12"/>
  <c r="AI17" i="13"/>
  <c r="AI18" i="12"/>
  <c r="K20" i="3"/>
  <c r="BP48" i="13"/>
  <c r="BP49" i="12"/>
  <c r="BQ49" i="13" l="1"/>
  <c r="BQ50" i="12"/>
  <c r="CW79" i="13"/>
  <c r="CU160" i="12"/>
  <c r="CW80" i="12"/>
  <c r="AZ34" i="12"/>
  <c r="AZ33" i="13"/>
  <c r="J20" i="3"/>
  <c r="M20" i="3" s="1"/>
  <c r="P20" i="3" s="1"/>
  <c r="AB20" i="3"/>
  <c r="AH20" i="3" s="1"/>
  <c r="CG65" i="12"/>
  <c r="CG64" i="13"/>
  <c r="AJ19" i="12"/>
  <c r="AJ18" i="13"/>
  <c r="B22" i="6"/>
  <c r="AD20" i="3"/>
  <c r="AK20" i="12" l="1"/>
  <c r="AK19" i="13"/>
  <c r="I22" i="6"/>
  <c r="H22" i="6"/>
  <c r="G22" i="6"/>
  <c r="J22" i="6"/>
  <c r="CH65" i="13"/>
  <c r="CH66" i="12"/>
  <c r="BA35" i="12"/>
  <c r="BA34" i="13"/>
  <c r="BR50" i="13"/>
  <c r="BR51" i="12"/>
  <c r="AK20" i="3"/>
  <c r="R20" i="3"/>
  <c r="CX81" i="12"/>
  <c r="CX80" i="13"/>
  <c r="L22" i="6" l="1"/>
  <c r="O22" i="6" s="1"/>
  <c r="CY81" i="13"/>
  <c r="CY82" i="12"/>
  <c r="CZ82" i="13" s="1"/>
  <c r="BS51" i="13"/>
  <c r="BS52" i="12"/>
  <c r="CI66" i="13"/>
  <c r="CI67" i="12"/>
  <c r="AN20" i="3"/>
  <c r="AO20" i="3"/>
  <c r="BB35" i="13"/>
  <c r="BB36" i="12"/>
  <c r="K22" i="6"/>
  <c r="AL21" i="12"/>
  <c r="AL20" i="13"/>
  <c r="AM22" i="12" l="1"/>
  <c r="AM21" i="13"/>
  <c r="BT53" i="12"/>
  <c r="BT52" i="13"/>
  <c r="N22" i="6"/>
  <c r="M22" i="6"/>
  <c r="P22" i="6" s="1"/>
  <c r="BC37" i="12"/>
  <c r="BC36" i="13"/>
  <c r="CJ67" i="13"/>
  <c r="CJ68" i="12"/>
  <c r="CK68" i="13" l="1"/>
  <c r="CK69" i="12"/>
  <c r="T22" i="6"/>
  <c r="U22" i="6"/>
  <c r="R22" i="6"/>
  <c r="S22" i="6"/>
  <c r="BD37" i="13"/>
  <c r="BD38" i="12"/>
  <c r="BU54" i="12"/>
  <c r="BU53" i="13"/>
  <c r="AN22" i="13"/>
  <c r="AN23" i="12"/>
  <c r="W22" i="6" l="1"/>
  <c r="Z22" i="6" s="1"/>
  <c r="AD22" i="6" s="1"/>
  <c r="B26" i="8" s="1"/>
  <c r="BE39" i="12"/>
  <c r="BE38" i="13"/>
  <c r="CL69" i="13"/>
  <c r="CL70" i="12"/>
  <c r="AO23" i="13"/>
  <c r="AO24" i="12"/>
  <c r="BT159" i="12"/>
  <c r="BV55" i="12"/>
  <c r="BV54" i="13"/>
  <c r="V22" i="6"/>
  <c r="C14" i="23" l="1"/>
  <c r="Y22" i="6"/>
  <c r="AC22" i="6" s="1"/>
  <c r="X22" i="6"/>
  <c r="AA22" i="6" s="1"/>
  <c r="AE22" i="6" s="1"/>
  <c r="AG22" i="6" s="1"/>
  <c r="B26" i="19" s="1"/>
  <c r="BW56" i="12"/>
  <c r="BW55" i="13"/>
  <c r="CM70" i="13"/>
  <c r="CM71" i="12"/>
  <c r="AP25" i="12"/>
  <c r="AP24" i="13"/>
  <c r="L26" i="8"/>
  <c r="C26" i="8"/>
  <c r="F26" i="8"/>
  <c r="O26" i="8"/>
  <c r="N26" i="8"/>
  <c r="K26" i="8"/>
  <c r="E26" i="8"/>
  <c r="G26" i="8"/>
  <c r="M26" i="8"/>
  <c r="D26" i="8"/>
  <c r="BF39" i="13"/>
  <c r="BF40" i="12"/>
  <c r="BG40" i="13" l="1"/>
  <c r="BG41" i="12"/>
  <c r="AQ26" i="12"/>
  <c r="AQ25" i="13"/>
  <c r="BB11" i="8"/>
  <c r="AS11" i="8"/>
  <c r="AH11" i="8"/>
  <c r="AW11" i="8"/>
  <c r="BC11" i="8"/>
  <c r="AN11" i="8"/>
  <c r="AV11" i="8"/>
  <c r="AF11" i="8"/>
  <c r="AI11" i="8"/>
  <c r="AQ11" i="8"/>
  <c r="AZ11" i="8"/>
  <c r="AX11" i="8"/>
  <c r="AL11" i="8"/>
  <c r="AK11" i="8"/>
  <c r="BD11" i="8"/>
  <c r="AG11" i="8"/>
  <c r="BG11" i="8"/>
  <c r="AR11" i="8"/>
  <c r="BF11" i="8"/>
  <c r="AT11" i="8"/>
  <c r="BE11" i="8"/>
  <c r="AO11" i="8"/>
  <c r="AP11" i="8"/>
  <c r="AU11" i="8"/>
  <c r="BA11" i="8"/>
  <c r="AY11" i="8"/>
  <c r="AM11" i="8"/>
  <c r="AJ11" i="8"/>
  <c r="CN71" i="13"/>
  <c r="CN72" i="12"/>
  <c r="M26" i="19"/>
  <c r="O26" i="19"/>
  <c r="E26" i="19"/>
  <c r="C26" i="19"/>
  <c r="G26" i="19"/>
  <c r="F26" i="19"/>
  <c r="L26" i="19"/>
  <c r="N26" i="19"/>
  <c r="D26" i="19"/>
  <c r="K26" i="19"/>
  <c r="BX56" i="13"/>
  <c r="BX57" i="12"/>
  <c r="B26" i="7"/>
  <c r="B14" i="23"/>
  <c r="D14" i="23" s="1"/>
  <c r="BI11" i="8" l="1"/>
  <c r="AR26" i="13"/>
  <c r="AR27" i="12"/>
  <c r="BY57" i="13"/>
  <c r="BY58" i="12"/>
  <c r="AL11" i="19"/>
  <c r="AK11" i="19"/>
  <c r="AW11" i="19"/>
  <c r="AM11" i="19"/>
  <c r="AR11" i="19"/>
  <c r="AO11" i="19"/>
  <c r="AV11" i="19"/>
  <c r="AQ11" i="19"/>
  <c r="BD11" i="19"/>
  <c r="AI11" i="19"/>
  <c r="AP11" i="19"/>
  <c r="AZ11" i="19"/>
  <c r="AF11" i="19"/>
  <c r="AY11" i="19"/>
  <c r="BE11" i="19"/>
  <c r="AG11" i="19"/>
  <c r="BF11" i="19"/>
  <c r="AS11" i="19"/>
  <c r="AN11" i="19"/>
  <c r="BC11" i="19"/>
  <c r="AU11" i="19"/>
  <c r="BB11" i="19"/>
  <c r="AJ11" i="19"/>
  <c r="AX11" i="19"/>
  <c r="BA11" i="19"/>
  <c r="AT11" i="19"/>
  <c r="AH11" i="19"/>
  <c r="BG11" i="19"/>
  <c r="CO72" i="13"/>
  <c r="CO73" i="12"/>
  <c r="BH41" i="13"/>
  <c r="BH42" i="12"/>
  <c r="F26" i="7"/>
  <c r="O26" i="7"/>
  <c r="L26" i="7"/>
  <c r="C26" i="7"/>
  <c r="N26" i="7"/>
  <c r="E26" i="7"/>
  <c r="K26" i="7"/>
  <c r="D26" i="7"/>
  <c r="M26" i="7"/>
  <c r="G26" i="7"/>
  <c r="BZ59" i="12" l="1"/>
  <c r="BZ58" i="13"/>
  <c r="CP74" i="12"/>
  <c r="CP73" i="13"/>
  <c r="AS27" i="13"/>
  <c r="AS28" i="12"/>
  <c r="AJ11" i="7"/>
  <c r="G12" i="9" s="1"/>
  <c r="AY11" i="7"/>
  <c r="V12" i="9" s="1"/>
  <c r="BA11" i="7"/>
  <c r="X12" i="9" s="1"/>
  <c r="AQ11" i="7"/>
  <c r="N12" i="9" s="1"/>
  <c r="N12" i="11" s="1"/>
  <c r="AN11" i="7"/>
  <c r="K12" i="9" s="1"/>
  <c r="AU11" i="7"/>
  <c r="R12" i="9" s="1"/>
  <c r="BF11" i="7"/>
  <c r="AC12" i="9" s="1"/>
  <c r="AC12" i="11" s="1"/>
  <c r="AH11" i="7"/>
  <c r="E12" i="9" s="1"/>
  <c r="E12" i="11" s="1"/>
  <c r="AW11" i="7"/>
  <c r="T12" i="9" s="1"/>
  <c r="T12" i="11" s="1"/>
  <c r="AS11" i="7"/>
  <c r="P12" i="9" s="1"/>
  <c r="AI11" i="7"/>
  <c r="F12" i="9" s="1"/>
  <c r="F12" i="11" s="1"/>
  <c r="BE11" i="7"/>
  <c r="AB12" i="9" s="1"/>
  <c r="BC11" i="7"/>
  <c r="Z12" i="9" s="1"/>
  <c r="AZ11" i="7"/>
  <c r="W12" i="9" s="1"/>
  <c r="W12" i="11" s="1"/>
  <c r="AV11" i="7"/>
  <c r="S12" i="9" s="1"/>
  <c r="S12" i="11" s="1"/>
  <c r="AT11" i="7"/>
  <c r="Q12" i="9" s="1"/>
  <c r="Q12" i="11" s="1"/>
  <c r="AK11" i="7"/>
  <c r="H12" i="9" s="1"/>
  <c r="H12" i="11" s="1"/>
  <c r="BD11" i="7"/>
  <c r="AA12" i="9" s="1"/>
  <c r="AA12" i="11" s="1"/>
  <c r="AE11" i="7"/>
  <c r="B12" i="9" s="1"/>
  <c r="AL11" i="7"/>
  <c r="I12" i="9" s="1"/>
  <c r="I12" i="11" s="1"/>
  <c r="AF11" i="7"/>
  <c r="AR11" i="7"/>
  <c r="O12" i="9" s="1"/>
  <c r="AP11" i="7"/>
  <c r="M12" i="9" s="1"/>
  <c r="M12" i="11" s="1"/>
  <c r="AX11" i="7"/>
  <c r="U12" i="9" s="1"/>
  <c r="AG11" i="7"/>
  <c r="D12" i="9" s="1"/>
  <c r="AO11" i="7"/>
  <c r="L12" i="9" s="1"/>
  <c r="BB11" i="7"/>
  <c r="Y12" i="9" s="1"/>
  <c r="AM11" i="7"/>
  <c r="J12" i="9" s="1"/>
  <c r="BI42" i="13"/>
  <c r="BI43" i="12"/>
  <c r="S12" i="18" l="1"/>
  <c r="S13" i="12" s="1"/>
  <c r="T13" i="13" s="1"/>
  <c r="AC12" i="18"/>
  <c r="AC13" i="12" s="1"/>
  <c r="AD14" i="12" s="1"/>
  <c r="I12" i="18"/>
  <c r="I13" i="12" s="1"/>
  <c r="J13" i="13" s="1"/>
  <c r="Q12" i="18"/>
  <c r="Q13" i="12" s="1"/>
  <c r="R13" i="13" s="1"/>
  <c r="N12" i="18"/>
  <c r="N13" i="12" s="1"/>
  <c r="O13" i="13" s="1"/>
  <c r="H12" i="18"/>
  <c r="H13" i="12" s="1"/>
  <c r="I13" i="13" s="1"/>
  <c r="E12" i="18"/>
  <c r="E13" i="12" s="1"/>
  <c r="F13" i="13" s="1"/>
  <c r="O12" i="11"/>
  <c r="O12" i="18"/>
  <c r="O13" i="12" s="1"/>
  <c r="P13" i="13" s="1"/>
  <c r="R12" i="11"/>
  <c r="R12" i="18"/>
  <c r="R13" i="12" s="1"/>
  <c r="S13" i="13" s="1"/>
  <c r="V12" i="11"/>
  <c r="V12" i="18"/>
  <c r="V13" i="12" s="1"/>
  <c r="W13" i="13" s="1"/>
  <c r="D12" i="11"/>
  <c r="D12" i="18"/>
  <c r="D13" i="12" s="1"/>
  <c r="E13" i="13" s="1"/>
  <c r="BH11" i="7"/>
  <c r="C12" i="9"/>
  <c r="Z12" i="11"/>
  <c r="Z12" i="18"/>
  <c r="Z13" i="12" s="1"/>
  <c r="AA13" i="13" s="1"/>
  <c r="K12" i="11"/>
  <c r="K12" i="18"/>
  <c r="K13" i="12" s="1"/>
  <c r="L13" i="13" s="1"/>
  <c r="J12" i="11"/>
  <c r="J12" i="18"/>
  <c r="J13" i="12" s="1"/>
  <c r="K13" i="13" s="1"/>
  <c r="U12" i="11"/>
  <c r="U12" i="18"/>
  <c r="U13" i="12" s="1"/>
  <c r="V13" i="13" s="1"/>
  <c r="AB12" i="11"/>
  <c r="AB12" i="18"/>
  <c r="AB13" i="12" s="1"/>
  <c r="AC13" i="13" s="1"/>
  <c r="AT28" i="13"/>
  <c r="AT29" i="12"/>
  <c r="CQ74" i="13"/>
  <c r="CQ75" i="12"/>
  <c r="M12" i="18"/>
  <c r="M13" i="12" s="1"/>
  <c r="N13" i="13" s="1"/>
  <c r="BJ43" i="13"/>
  <c r="BJ44" i="12"/>
  <c r="L12" i="11"/>
  <c r="L12" i="18"/>
  <c r="L13" i="12" s="1"/>
  <c r="M13" i="13" s="1"/>
  <c r="P12" i="11"/>
  <c r="P12" i="18"/>
  <c r="P13" i="12" s="1"/>
  <c r="Q13" i="13" s="1"/>
  <c r="G12" i="11"/>
  <c r="G12" i="18"/>
  <c r="G13" i="12" s="1"/>
  <c r="H13" i="13" s="1"/>
  <c r="CA60" i="12"/>
  <c r="CA59" i="13"/>
  <c r="W12" i="18"/>
  <c r="W13" i="12" s="1"/>
  <c r="X13" i="13" s="1"/>
  <c r="AA12" i="18"/>
  <c r="AA13" i="12" s="1"/>
  <c r="AB13" i="13" s="1"/>
  <c r="Y12" i="11"/>
  <c r="Y12" i="18"/>
  <c r="Y13" i="12" s="1"/>
  <c r="Z13" i="13" s="1"/>
  <c r="X12" i="11"/>
  <c r="X12" i="18"/>
  <c r="X13" i="12" s="1"/>
  <c r="Y13" i="13" s="1"/>
  <c r="F12" i="18"/>
  <c r="F13" i="12" s="1"/>
  <c r="G13" i="13" s="1"/>
  <c r="T12" i="18"/>
  <c r="T13" i="12" s="1"/>
  <c r="U13" i="13" s="1"/>
  <c r="AD13" i="13" l="1"/>
  <c r="AU29" i="13"/>
  <c r="AU30" i="12"/>
  <c r="AS158" i="12"/>
  <c r="C12" i="11"/>
  <c r="B12" i="11" s="1"/>
  <c r="N20" i="3" s="1"/>
  <c r="Q20" i="3" s="1"/>
  <c r="C12" i="18"/>
  <c r="CB61" i="12"/>
  <c r="CB60" i="13"/>
  <c r="AE14" i="13"/>
  <c r="AE15" i="12"/>
  <c r="CR76" i="12"/>
  <c r="CR75" i="13"/>
  <c r="BK45" i="12"/>
  <c r="BK44" i="13"/>
  <c r="AL20" i="3" l="1"/>
  <c r="S20" i="3"/>
  <c r="CS76" i="13"/>
  <c r="CS77" i="12"/>
  <c r="CC61" i="13"/>
  <c r="CC62" i="12"/>
  <c r="AV30" i="13"/>
  <c r="AV31" i="12"/>
  <c r="BL46" i="12"/>
  <c r="BL45" i="13"/>
  <c r="AF16" i="12"/>
  <c r="AF15" i="13"/>
  <c r="C13" i="12"/>
  <c r="B12" i="18"/>
  <c r="AW32" i="12" l="1"/>
  <c r="AW31" i="13"/>
  <c r="CT77" i="13"/>
  <c r="CT78" i="12"/>
  <c r="AG16" i="13"/>
  <c r="AG17" i="12"/>
  <c r="CD62" i="13"/>
  <c r="CD63" i="12"/>
  <c r="B13" i="12"/>
  <c r="D13" i="13"/>
  <c r="B13" i="13" s="1"/>
  <c r="BM47" i="12"/>
  <c r="BM46" i="13"/>
  <c r="CU79" i="12" l="1"/>
  <c r="CU78" i="13"/>
  <c r="C13" i="13"/>
  <c r="D21" i="3"/>
  <c r="AH17" i="13"/>
  <c r="AH18" i="12"/>
  <c r="CE63" i="13"/>
  <c r="CE64" i="12"/>
  <c r="BN47" i="13"/>
  <c r="BN48" i="12"/>
  <c r="AX32" i="13"/>
  <c r="AX33" i="12"/>
  <c r="AY34" i="12" l="1"/>
  <c r="AY33" i="13"/>
  <c r="CF65" i="12"/>
  <c r="CF64" i="13"/>
  <c r="B21" i="3"/>
  <c r="AA21" i="3"/>
  <c r="AG21" i="3" s="1"/>
  <c r="BO49" i="12"/>
  <c r="BO48" i="13"/>
  <c r="AI19" i="12"/>
  <c r="AI18" i="13"/>
  <c r="CT160" i="12"/>
  <c r="CV80" i="12"/>
  <c r="CV79" i="13"/>
  <c r="CW81" i="12" l="1"/>
  <c r="CW80" i="13"/>
  <c r="BP49" i="13"/>
  <c r="BP50" i="12"/>
  <c r="CG65" i="13"/>
  <c r="CG66" i="12"/>
  <c r="AJ19" i="13"/>
  <c r="AJ20" i="12"/>
  <c r="K21" i="3"/>
  <c r="W21" i="3"/>
  <c r="U21" i="3"/>
  <c r="V21" i="3" s="1"/>
  <c r="X21" i="3" s="1"/>
  <c r="Y21" i="3"/>
  <c r="AE21" i="3" s="1"/>
  <c r="C21" i="3"/>
  <c r="AJ21" i="3"/>
  <c r="AZ34" i="13"/>
  <c r="AZ35" i="12"/>
  <c r="AK20" i="13" l="1"/>
  <c r="AK21" i="12"/>
  <c r="BQ51" i="12"/>
  <c r="BQ50" i="13"/>
  <c r="B23" i="6"/>
  <c r="AD21" i="3"/>
  <c r="BA35" i="13"/>
  <c r="BA36" i="12"/>
  <c r="CH66" i="13"/>
  <c r="CH67" i="12"/>
  <c r="AB21" i="3"/>
  <c r="AH21" i="3" s="1"/>
  <c r="J21" i="3"/>
  <c r="M21" i="3" s="1"/>
  <c r="P21" i="3" s="1"/>
  <c r="CX81" i="13"/>
  <c r="CX82" i="12"/>
  <c r="AK21" i="3" l="1"/>
  <c r="R21" i="3"/>
  <c r="BB36" i="13"/>
  <c r="BB37" i="12"/>
  <c r="BR51" i="13"/>
  <c r="BR52" i="12"/>
  <c r="CY82" i="13"/>
  <c r="CY83" i="12"/>
  <c r="CZ83" i="13" s="1"/>
  <c r="CI67" i="13"/>
  <c r="CI68" i="12"/>
  <c r="AL22" i="12"/>
  <c r="AL21" i="13"/>
  <c r="J23" i="6"/>
  <c r="I23" i="6"/>
  <c r="G23" i="6"/>
  <c r="H23" i="6"/>
  <c r="L23" i="6" l="1"/>
  <c r="O23" i="6" s="1"/>
  <c r="BC37" i="13"/>
  <c r="BC38" i="12"/>
  <c r="K23" i="6"/>
  <c r="AM23" i="12"/>
  <c r="AM22" i="13"/>
  <c r="CJ68" i="13"/>
  <c r="CJ69" i="12"/>
  <c r="BS52" i="13"/>
  <c r="BS53" i="12"/>
  <c r="AN21" i="3"/>
  <c r="AO21" i="3"/>
  <c r="AN24" i="12" l="1"/>
  <c r="AN23" i="13"/>
  <c r="CK69" i="13"/>
  <c r="CK70" i="12"/>
  <c r="N23" i="6"/>
  <c r="M23" i="6"/>
  <c r="P23" i="6" s="1"/>
  <c r="BD39" i="12"/>
  <c r="BD38" i="13"/>
  <c r="BT54" i="12"/>
  <c r="BT53" i="13"/>
  <c r="CL70" i="13" l="1"/>
  <c r="CL71" i="12"/>
  <c r="BE39" i="13"/>
  <c r="BE40" i="12"/>
  <c r="R23" i="6"/>
  <c r="S23" i="6"/>
  <c r="T23" i="6"/>
  <c r="U23" i="6"/>
  <c r="BU55" i="12"/>
  <c r="BU54" i="13"/>
  <c r="BS159" i="12"/>
  <c r="AO24" i="13"/>
  <c r="AO25" i="12"/>
  <c r="W23" i="6" l="1"/>
  <c r="Z23" i="6" s="1"/>
  <c r="AD23" i="6" s="1"/>
  <c r="B27" i="8" s="1"/>
  <c r="AP26" i="12"/>
  <c r="AP25" i="13"/>
  <c r="BF40" i="13"/>
  <c r="BF41" i="12"/>
  <c r="CM72" i="12"/>
  <c r="CM71" i="13"/>
  <c r="BV56" i="12"/>
  <c r="BV55" i="13"/>
  <c r="V23" i="6"/>
  <c r="C15" i="23" l="1"/>
  <c r="CN73" i="12"/>
  <c r="CN72" i="13"/>
  <c r="BG42" i="12"/>
  <c r="BG41" i="13"/>
  <c r="Y23" i="6"/>
  <c r="AC23" i="6" s="1"/>
  <c r="X23" i="6"/>
  <c r="AA23" i="6" s="1"/>
  <c r="AE23" i="6" s="1"/>
  <c r="AG23" i="6" s="1"/>
  <c r="B27" i="19" s="1"/>
  <c r="BW56" i="13"/>
  <c r="BW57" i="12"/>
  <c r="N27" i="8"/>
  <c r="M27" i="8"/>
  <c r="L27" i="8"/>
  <c r="E27" i="8"/>
  <c r="O27" i="8"/>
  <c r="G27" i="8"/>
  <c r="C27" i="8"/>
  <c r="D27" i="8"/>
  <c r="F27" i="8"/>
  <c r="K27" i="8"/>
  <c r="AQ26" i="13"/>
  <c r="AQ27" i="12"/>
  <c r="AR28" i="12" l="1"/>
  <c r="AR27" i="13"/>
  <c r="BX57" i="13"/>
  <c r="BX58" i="12"/>
  <c r="AZ12" i="8"/>
  <c r="AM12" i="8"/>
  <c r="AS12" i="8"/>
  <c r="AW12" i="8"/>
  <c r="AI12" i="8"/>
  <c r="AF12" i="8"/>
  <c r="AX12" i="8"/>
  <c r="BG12" i="8"/>
  <c r="AR12" i="8"/>
  <c r="AK12" i="8"/>
  <c r="AJ12" i="8"/>
  <c r="BE12" i="8"/>
  <c r="BB12" i="8"/>
  <c r="AH12" i="8"/>
  <c r="AL12" i="8"/>
  <c r="AG12" i="8"/>
  <c r="BD12" i="8"/>
  <c r="AN12" i="8"/>
  <c r="BC12" i="8"/>
  <c r="AQ12" i="8"/>
  <c r="BA12" i="8"/>
  <c r="BF12" i="8"/>
  <c r="AO12" i="8"/>
  <c r="AV12" i="8"/>
  <c r="AT12" i="8"/>
  <c r="AY12" i="8"/>
  <c r="AP12" i="8"/>
  <c r="AU12" i="8"/>
  <c r="BH42" i="13"/>
  <c r="BH43" i="12"/>
  <c r="O27" i="19"/>
  <c r="N27" i="19"/>
  <c r="C27" i="19"/>
  <c r="D27" i="19"/>
  <c r="K27" i="19"/>
  <c r="E27" i="19"/>
  <c r="M27" i="19"/>
  <c r="L27" i="19"/>
  <c r="F27" i="19"/>
  <c r="G27" i="19"/>
  <c r="B27" i="7"/>
  <c r="B15" i="23"/>
  <c r="D15" i="23" s="1"/>
  <c r="CO74" i="12"/>
  <c r="CO73" i="13"/>
  <c r="BI12" i="8" l="1"/>
  <c r="BY58" i="13"/>
  <c r="BY59" i="12"/>
  <c r="CP75" i="12"/>
  <c r="CP74" i="13"/>
  <c r="BI44" i="12"/>
  <c r="BI43" i="13"/>
  <c r="O27" i="7"/>
  <c r="M27" i="7"/>
  <c r="K27" i="7"/>
  <c r="L27" i="7"/>
  <c r="F27" i="7"/>
  <c r="D27" i="7"/>
  <c r="G27" i="7"/>
  <c r="C27" i="7"/>
  <c r="N27" i="7"/>
  <c r="E27" i="7"/>
  <c r="BF12" i="19"/>
  <c r="AG12" i="19"/>
  <c r="AN12" i="19"/>
  <c r="BG12" i="19"/>
  <c r="AF12" i="19"/>
  <c r="AI12" i="19"/>
  <c r="AZ12" i="19"/>
  <c r="BE12" i="19"/>
  <c r="AH12" i="19"/>
  <c r="BB12" i="19"/>
  <c r="BC12" i="19"/>
  <c r="AP12" i="19"/>
  <c r="AX12" i="19"/>
  <c r="AK12" i="19"/>
  <c r="AR12" i="19"/>
  <c r="BD12" i="19"/>
  <c r="AO12" i="19"/>
  <c r="AV12" i="19"/>
  <c r="AM12" i="19"/>
  <c r="AQ12" i="19"/>
  <c r="BA12" i="19"/>
  <c r="AL12" i="19"/>
  <c r="AS12" i="19"/>
  <c r="AT12" i="19"/>
  <c r="AU12" i="19"/>
  <c r="AJ12" i="19"/>
  <c r="AW12" i="19"/>
  <c r="AY12" i="19"/>
  <c r="AS28" i="13"/>
  <c r="AS29" i="12"/>
  <c r="AT29" i="13" l="1"/>
  <c r="AT30" i="12"/>
  <c r="AR158" i="12"/>
  <c r="BA12" i="7"/>
  <c r="X13" i="9" s="1"/>
  <c r="AL12" i="7"/>
  <c r="I13" i="9" s="1"/>
  <c r="AT12" i="7"/>
  <c r="Q13" i="9" s="1"/>
  <c r="AJ12" i="7"/>
  <c r="G13" i="9" s="1"/>
  <c r="AF12" i="7"/>
  <c r="AW12" i="7"/>
  <c r="T13" i="9" s="1"/>
  <c r="AO12" i="7"/>
  <c r="L13" i="9" s="1"/>
  <c r="AK12" i="7"/>
  <c r="H13" i="9" s="1"/>
  <c r="AN12" i="7"/>
  <c r="K13" i="9" s="1"/>
  <c r="AX12" i="7"/>
  <c r="U13" i="9" s="1"/>
  <c r="AI12" i="7"/>
  <c r="F13" i="9" s="1"/>
  <c r="AG12" i="7"/>
  <c r="D13" i="9" s="1"/>
  <c r="AR12" i="7"/>
  <c r="O13" i="9" s="1"/>
  <c r="AQ12" i="7"/>
  <c r="N13" i="9" s="1"/>
  <c r="AU12" i="7"/>
  <c r="R13" i="9" s="1"/>
  <c r="AS12" i="7"/>
  <c r="P13" i="9" s="1"/>
  <c r="BE12" i="7"/>
  <c r="AB13" i="9" s="1"/>
  <c r="BB12" i="7"/>
  <c r="Y13" i="9" s="1"/>
  <c r="AH12" i="7"/>
  <c r="E13" i="9" s="1"/>
  <c r="AM12" i="7"/>
  <c r="J13" i="9" s="1"/>
  <c r="AV12" i="7"/>
  <c r="S13" i="9" s="1"/>
  <c r="AE12" i="7"/>
  <c r="B13" i="9" s="1"/>
  <c r="BF12" i="7"/>
  <c r="AC13" i="9" s="1"/>
  <c r="AC13" i="11" s="1"/>
  <c r="BD12" i="7"/>
  <c r="AA13" i="9" s="1"/>
  <c r="AZ12" i="7"/>
  <c r="W13" i="9" s="1"/>
  <c r="AP12" i="7"/>
  <c r="M13" i="9" s="1"/>
  <c r="BC12" i="7"/>
  <c r="Z13" i="9" s="1"/>
  <c r="AY12" i="7"/>
  <c r="V13" i="9" s="1"/>
  <c r="BZ60" i="12"/>
  <c r="BZ59" i="13"/>
  <c r="BJ44" i="13"/>
  <c r="BJ45" i="12"/>
  <c r="CQ76" i="12"/>
  <c r="CQ75" i="13"/>
  <c r="AC13" i="18" l="1"/>
  <c r="AC14" i="12" s="1"/>
  <c r="AD14" i="13" s="1"/>
  <c r="BK45" i="13"/>
  <c r="BK46" i="12"/>
  <c r="W13" i="11"/>
  <c r="W13" i="18"/>
  <c r="W14" i="12" s="1"/>
  <c r="X14" i="13" s="1"/>
  <c r="AB13" i="11"/>
  <c r="AB13" i="18"/>
  <c r="AB14" i="12" s="1"/>
  <c r="AC14" i="13" s="1"/>
  <c r="K13" i="11"/>
  <c r="K13" i="18"/>
  <c r="K14" i="12" s="1"/>
  <c r="L14" i="13" s="1"/>
  <c r="X13" i="11"/>
  <c r="X13" i="18"/>
  <c r="X14" i="12" s="1"/>
  <c r="Y14" i="13" s="1"/>
  <c r="V13" i="11"/>
  <c r="V13" i="18"/>
  <c r="V14" i="12" s="1"/>
  <c r="W14" i="13" s="1"/>
  <c r="J13" i="18"/>
  <c r="J14" i="12" s="1"/>
  <c r="K14" i="13" s="1"/>
  <c r="J13" i="11"/>
  <c r="D13" i="11"/>
  <c r="D13" i="18"/>
  <c r="D14" i="12" s="1"/>
  <c r="E14" i="13" s="1"/>
  <c r="G13" i="11"/>
  <c r="G13" i="18"/>
  <c r="G14" i="12" s="1"/>
  <c r="H14" i="13" s="1"/>
  <c r="Z13" i="11"/>
  <c r="Z13" i="18"/>
  <c r="Z14" i="12" s="1"/>
  <c r="AA14" i="13" s="1"/>
  <c r="E13" i="18"/>
  <c r="E14" i="12" s="1"/>
  <c r="F14" i="13" s="1"/>
  <c r="E13" i="11"/>
  <c r="R13" i="11"/>
  <c r="R13" i="18"/>
  <c r="R14" i="12" s="1"/>
  <c r="S14" i="13" s="1"/>
  <c r="F13" i="11"/>
  <c r="F13" i="18"/>
  <c r="F14" i="12" s="1"/>
  <c r="G14" i="13" s="1"/>
  <c r="L13" i="11"/>
  <c r="L13" i="18"/>
  <c r="L14" i="12" s="1"/>
  <c r="M14" i="13" s="1"/>
  <c r="Q13" i="11"/>
  <c r="Q13" i="18"/>
  <c r="Q14" i="12" s="1"/>
  <c r="R14" i="13" s="1"/>
  <c r="AU31" i="12"/>
  <c r="AU30" i="13"/>
  <c r="S13" i="11"/>
  <c r="S13" i="18"/>
  <c r="S14" i="12" s="1"/>
  <c r="T14" i="13" s="1"/>
  <c r="O13" i="11"/>
  <c r="O13" i="18"/>
  <c r="O14" i="12" s="1"/>
  <c r="P14" i="13" s="1"/>
  <c r="BH12" i="7"/>
  <c r="C13" i="9"/>
  <c r="AA13" i="18"/>
  <c r="AA14" i="12" s="1"/>
  <c r="AB14" i="13" s="1"/>
  <c r="AA13" i="11"/>
  <c r="P13" i="11"/>
  <c r="P13" i="18"/>
  <c r="P14" i="12" s="1"/>
  <c r="Q14" i="13" s="1"/>
  <c r="H13" i="11"/>
  <c r="H13" i="18"/>
  <c r="H14" i="12" s="1"/>
  <c r="I14" i="13" s="1"/>
  <c r="CR77" i="12"/>
  <c r="CR76" i="13"/>
  <c r="CA60" i="13"/>
  <c r="CA61" i="12"/>
  <c r="M13" i="11"/>
  <c r="M13" i="18"/>
  <c r="M14" i="12" s="1"/>
  <c r="N14" i="13" s="1"/>
  <c r="Y13" i="18"/>
  <c r="Y14" i="12" s="1"/>
  <c r="Z14" i="13" s="1"/>
  <c r="Y13" i="11"/>
  <c r="N13" i="11"/>
  <c r="N13" i="18"/>
  <c r="N14" i="12" s="1"/>
  <c r="O14" i="13" s="1"/>
  <c r="U13" i="11"/>
  <c r="U13" i="18"/>
  <c r="U14" i="12" s="1"/>
  <c r="V14" i="13" s="1"/>
  <c r="T13" i="11"/>
  <c r="T13" i="18"/>
  <c r="T14" i="12" s="1"/>
  <c r="U14" i="13" s="1"/>
  <c r="I13" i="11"/>
  <c r="I13" i="18"/>
  <c r="I14" i="12" s="1"/>
  <c r="J14" i="13" s="1"/>
  <c r="AD15" i="12" l="1"/>
  <c r="AE15" i="13" s="1"/>
  <c r="C13" i="18"/>
  <c r="C13" i="11"/>
  <c r="B13" i="11" s="1"/>
  <c r="N21" i="3" s="1"/>
  <c r="Q21" i="3" s="1"/>
  <c r="CS78" i="12"/>
  <c r="CS77" i="13"/>
  <c r="CB62" i="12"/>
  <c r="CB61" i="13"/>
  <c r="BL47" i="12"/>
  <c r="BL46" i="13"/>
  <c r="AV31" i="13"/>
  <c r="AV32" i="12"/>
  <c r="AE16" i="12" l="1"/>
  <c r="AW32" i="13"/>
  <c r="AW33" i="12"/>
  <c r="AF16" i="13"/>
  <c r="AF17" i="12"/>
  <c r="CT79" i="12"/>
  <c r="CT78" i="13"/>
  <c r="AL21" i="3"/>
  <c r="S21" i="3"/>
  <c r="BM48" i="12"/>
  <c r="BM47" i="13"/>
  <c r="CC63" i="12"/>
  <c r="CC62" i="13"/>
  <c r="C14" i="12"/>
  <c r="B13" i="18"/>
  <c r="AX33" i="13" l="1"/>
  <c r="AX34" i="12"/>
  <c r="AG18" i="12"/>
  <c r="AG17" i="13"/>
  <c r="CD63" i="13"/>
  <c r="CD64" i="12"/>
  <c r="B14" i="12"/>
  <c r="D14" i="13"/>
  <c r="B14" i="13" s="1"/>
  <c r="BN48" i="13"/>
  <c r="BN49" i="12"/>
  <c r="CS160" i="12"/>
  <c r="CU80" i="12"/>
  <c r="CU79" i="13"/>
  <c r="D22" i="3" l="1"/>
  <c r="C14" i="13"/>
  <c r="AH19" i="12"/>
  <c r="AH18" i="13"/>
  <c r="BO49" i="13"/>
  <c r="BO50" i="12"/>
  <c r="CE65" i="12"/>
  <c r="CE64" i="13"/>
  <c r="AY35" i="12"/>
  <c r="AY34" i="13"/>
  <c r="CV81" i="12"/>
  <c r="CV80" i="13"/>
  <c r="CF65" i="13" l="1"/>
  <c r="CF66" i="12"/>
  <c r="BP51" i="12"/>
  <c r="BP50" i="13"/>
  <c r="CW82" i="12"/>
  <c r="CW81" i="13"/>
  <c r="AI19" i="13"/>
  <c r="AI20" i="12"/>
  <c r="AZ36" i="12"/>
  <c r="AZ35" i="13"/>
  <c r="AA22" i="3"/>
  <c r="AG22" i="3" s="1"/>
  <c r="B22" i="3"/>
  <c r="CG67" i="12" l="1"/>
  <c r="CG66" i="13"/>
  <c r="K22" i="3"/>
  <c r="W22" i="3"/>
  <c r="Y22" i="3"/>
  <c r="AE22" i="3" s="1"/>
  <c r="U22" i="3"/>
  <c r="V22" i="3" s="1"/>
  <c r="X22" i="3" s="1"/>
  <c r="AJ22" i="3"/>
  <c r="C22" i="3"/>
  <c r="AJ21" i="12"/>
  <c r="AJ20" i="13"/>
  <c r="BQ51" i="13"/>
  <c r="BQ52" i="12"/>
  <c r="BA37" i="12"/>
  <c r="BA36" i="13"/>
  <c r="CX82" i="13"/>
  <c r="CX83" i="12"/>
  <c r="CY84" i="12" l="1"/>
  <c r="CZ84" i="13" s="1"/>
  <c r="CY83" i="13"/>
  <c r="BR53" i="12"/>
  <c r="BR52" i="13"/>
  <c r="AB22" i="3"/>
  <c r="AH22" i="3" s="1"/>
  <c r="J22" i="3"/>
  <c r="M22" i="3" s="1"/>
  <c r="P22" i="3" s="1"/>
  <c r="AD22" i="3"/>
  <c r="B24" i="6"/>
  <c r="BB37" i="13"/>
  <c r="BB38" i="12"/>
  <c r="AK21" i="13"/>
  <c r="AK22" i="12"/>
  <c r="CH68" i="12"/>
  <c r="CH67" i="13"/>
  <c r="G24" i="6" l="1"/>
  <c r="I24" i="6"/>
  <c r="H24" i="6"/>
  <c r="J24" i="6"/>
  <c r="BC39" i="12"/>
  <c r="BC38" i="13"/>
  <c r="AK22" i="3"/>
  <c r="R22" i="3"/>
  <c r="AL23" i="12"/>
  <c r="AL22" i="13"/>
  <c r="BS54" i="12"/>
  <c r="BS53" i="13"/>
  <c r="CI69" i="12"/>
  <c r="CI68" i="13"/>
  <c r="AN22" i="3" l="1"/>
  <c r="AO22" i="3"/>
  <c r="BT55" i="12"/>
  <c r="BR159" i="12"/>
  <c r="BT54" i="13"/>
  <c r="L24" i="6"/>
  <c r="O24" i="6" s="1"/>
  <c r="CJ70" i="12"/>
  <c r="CJ69" i="13"/>
  <c r="AM23" i="13"/>
  <c r="AM24" i="12"/>
  <c r="BD40" i="12"/>
  <c r="BD39" i="13"/>
  <c r="K24" i="6"/>
  <c r="BE41" i="12" l="1"/>
  <c r="BE40" i="13"/>
  <c r="BU55" i="13"/>
  <c r="BU56" i="12"/>
  <c r="AN25" i="12"/>
  <c r="AN24" i="13"/>
  <c r="CK70" i="13"/>
  <c r="CK71" i="12"/>
  <c r="N24" i="6"/>
  <c r="M24" i="6"/>
  <c r="P24" i="6" s="1"/>
  <c r="CL71" i="13" l="1"/>
  <c r="CL72" i="12"/>
  <c r="BV56" i="13"/>
  <c r="BV57" i="12"/>
  <c r="R24" i="6"/>
  <c r="S24" i="6"/>
  <c r="T24" i="6"/>
  <c r="U24" i="6"/>
  <c r="AO26" i="12"/>
  <c r="AO25" i="13"/>
  <c r="BF41" i="13"/>
  <c r="BF42" i="12"/>
  <c r="BG43" i="12" l="1"/>
  <c r="BG42" i="13"/>
  <c r="BW58" i="12"/>
  <c r="BW57" i="13"/>
  <c r="W24" i="6"/>
  <c r="Z24" i="6" s="1"/>
  <c r="AD24" i="6" s="1"/>
  <c r="CM73" i="12"/>
  <c r="CM72" i="13"/>
  <c r="AP27" i="12"/>
  <c r="AP26" i="13"/>
  <c r="V24" i="6"/>
  <c r="BX58" i="13" l="1"/>
  <c r="BX59" i="12"/>
  <c r="X24" i="6"/>
  <c r="AA24" i="6" s="1"/>
  <c r="AE24" i="6" s="1"/>
  <c r="AG24" i="6" s="1"/>
  <c r="B28" i="19" s="1"/>
  <c r="Y24" i="6"/>
  <c r="AC24" i="6" s="1"/>
  <c r="CN73" i="13"/>
  <c r="CN74" i="12"/>
  <c r="AQ27" i="13"/>
  <c r="AQ28" i="12"/>
  <c r="B28" i="8"/>
  <c r="C16" i="23"/>
  <c r="BH44" i="12"/>
  <c r="BH43" i="13"/>
  <c r="AR29" i="12" l="1"/>
  <c r="AR28" i="13"/>
  <c r="B28" i="7"/>
  <c r="B16" i="23"/>
  <c r="D16" i="23" s="1"/>
  <c r="BI44" i="13"/>
  <c r="BI45" i="12"/>
  <c r="C28" i="19"/>
  <c r="O28" i="19"/>
  <c r="D28" i="19"/>
  <c r="E28" i="19"/>
  <c r="L28" i="19"/>
  <c r="N28" i="19"/>
  <c r="M28" i="19"/>
  <c r="F28" i="19"/>
  <c r="K28" i="19"/>
  <c r="G28" i="19"/>
  <c r="CO75" i="12"/>
  <c r="CO74" i="13"/>
  <c r="BY59" i="13"/>
  <c r="BY60" i="12"/>
  <c r="D28" i="8"/>
  <c r="K28" i="8"/>
  <c r="O28" i="8"/>
  <c r="F28" i="8"/>
  <c r="M28" i="8"/>
  <c r="L28" i="8"/>
  <c r="G28" i="8"/>
  <c r="N28" i="8"/>
  <c r="C28" i="8"/>
  <c r="E28" i="8"/>
  <c r="BZ61" i="12" l="1"/>
  <c r="BZ60" i="13"/>
  <c r="AJ13" i="19"/>
  <c r="AZ13" i="19"/>
  <c r="AF13" i="19"/>
  <c r="AO13" i="19"/>
  <c r="AL13" i="19"/>
  <c r="AH13" i="19"/>
  <c r="AU13" i="19"/>
  <c r="AT13" i="19"/>
  <c r="AQ13" i="19"/>
  <c r="AR13" i="19"/>
  <c r="AG13" i="19"/>
  <c r="AN13" i="19"/>
  <c r="BC13" i="19"/>
  <c r="AP13" i="19"/>
  <c r="BE13" i="19"/>
  <c r="AI13" i="19"/>
  <c r="AK13" i="19"/>
  <c r="BG13" i="19"/>
  <c r="AM13" i="19"/>
  <c r="AS13" i="19"/>
  <c r="AV13" i="19"/>
  <c r="AX13" i="19"/>
  <c r="BB13" i="19"/>
  <c r="BF13" i="19"/>
  <c r="BA13" i="19"/>
  <c r="AY13" i="19"/>
  <c r="BD13" i="19"/>
  <c r="AW13" i="19"/>
  <c r="E28" i="7"/>
  <c r="K28" i="7"/>
  <c r="G28" i="7"/>
  <c r="N28" i="7"/>
  <c r="F28" i="7"/>
  <c r="C28" i="7"/>
  <c r="O28" i="7"/>
  <c r="L28" i="7"/>
  <c r="M28" i="7"/>
  <c r="D28" i="7"/>
  <c r="BJ45" i="13"/>
  <c r="BJ46" i="12"/>
  <c r="AI13" i="8"/>
  <c r="AM13" i="8"/>
  <c r="AT13" i="8"/>
  <c r="AS13" i="8"/>
  <c r="AN13" i="8"/>
  <c r="AU13" i="8"/>
  <c r="AQ13" i="8"/>
  <c r="AY13" i="8"/>
  <c r="AP13" i="8"/>
  <c r="BA13" i="8"/>
  <c r="BC13" i="8"/>
  <c r="BE13" i="8"/>
  <c r="AF13" i="8"/>
  <c r="BF13" i="8"/>
  <c r="AZ13" i="8"/>
  <c r="BD13" i="8"/>
  <c r="AW13" i="8"/>
  <c r="AK13" i="8"/>
  <c r="AH13" i="8"/>
  <c r="AO13" i="8"/>
  <c r="AL13" i="8"/>
  <c r="AX13" i="8"/>
  <c r="BB13" i="8"/>
  <c r="BG13" i="8"/>
  <c r="AR13" i="8"/>
  <c r="AG13" i="8"/>
  <c r="AJ13" i="8"/>
  <c r="AV13" i="8"/>
  <c r="CP76" i="12"/>
  <c r="CP75" i="13"/>
  <c r="AS29" i="13"/>
  <c r="AS30" i="12"/>
  <c r="AQ158" i="12"/>
  <c r="BI13" i="8" l="1"/>
  <c r="BE13" i="7"/>
  <c r="AB14" i="9" s="1"/>
  <c r="AH13" i="7"/>
  <c r="E14" i="9" s="1"/>
  <c r="AO13" i="7"/>
  <c r="L14" i="9" s="1"/>
  <c r="AU13" i="7"/>
  <c r="R14" i="9" s="1"/>
  <c r="AF13" i="7"/>
  <c r="C14" i="9" s="1"/>
  <c r="AZ13" i="7"/>
  <c r="W14" i="9" s="1"/>
  <c r="AK13" i="7"/>
  <c r="H14" i="9" s="1"/>
  <c r="BD13" i="7"/>
  <c r="AA14" i="9" s="1"/>
  <c r="AR13" i="7"/>
  <c r="O14" i="9" s="1"/>
  <c r="AP13" i="7"/>
  <c r="M14" i="9" s="1"/>
  <c r="AS13" i="7"/>
  <c r="P14" i="9" s="1"/>
  <c r="AQ13" i="7"/>
  <c r="N14" i="9" s="1"/>
  <c r="AJ13" i="7"/>
  <c r="G14" i="9" s="1"/>
  <c r="G14" i="11" s="1"/>
  <c r="BB13" i="7"/>
  <c r="Y14" i="9" s="1"/>
  <c r="AM13" i="7"/>
  <c r="J14" i="9" s="1"/>
  <c r="BC13" i="7"/>
  <c r="Z14" i="9" s="1"/>
  <c r="AG13" i="7"/>
  <c r="D14" i="9" s="1"/>
  <c r="BA13" i="7"/>
  <c r="X14" i="9" s="1"/>
  <c r="AX13" i="7"/>
  <c r="U14" i="9" s="1"/>
  <c r="BF13" i="7"/>
  <c r="AC14" i="9" s="1"/>
  <c r="AT13" i="7"/>
  <c r="Q14" i="9" s="1"/>
  <c r="AN13" i="7"/>
  <c r="K14" i="9" s="1"/>
  <c r="AI13" i="7"/>
  <c r="F14" i="9" s="1"/>
  <c r="AY13" i="7"/>
  <c r="V14" i="9" s="1"/>
  <c r="AE13" i="7"/>
  <c r="B14" i="9" s="1"/>
  <c r="AL13" i="7"/>
  <c r="I14" i="9" s="1"/>
  <c r="AV13" i="7"/>
  <c r="S14" i="9" s="1"/>
  <c r="S14" i="11" s="1"/>
  <c r="AW13" i="7"/>
  <c r="T14" i="9" s="1"/>
  <c r="CQ76" i="13"/>
  <c r="CQ77" i="12"/>
  <c r="AT30" i="13"/>
  <c r="AT31" i="12"/>
  <c r="BK47" i="12"/>
  <c r="BK46" i="13"/>
  <c r="CA61" i="13"/>
  <c r="CA62" i="12"/>
  <c r="S14" i="18" l="1"/>
  <c r="S15" i="12" s="1"/>
  <c r="T15" i="13" s="1"/>
  <c r="C14" i="11"/>
  <c r="C14" i="18"/>
  <c r="I14" i="11"/>
  <c r="I14" i="18"/>
  <c r="I15" i="12" s="1"/>
  <c r="J15" i="13" s="1"/>
  <c r="X14" i="11"/>
  <c r="X14" i="18"/>
  <c r="X15" i="12" s="1"/>
  <c r="Y15" i="13" s="1"/>
  <c r="Y14" i="11"/>
  <c r="Y14" i="18"/>
  <c r="Y15" i="12" s="1"/>
  <c r="Z15" i="13" s="1"/>
  <c r="W14" i="11"/>
  <c r="W14" i="18"/>
  <c r="W15" i="12" s="1"/>
  <c r="X15" i="13" s="1"/>
  <c r="D14" i="11"/>
  <c r="D14" i="18"/>
  <c r="D15" i="12" s="1"/>
  <c r="E15" i="13" s="1"/>
  <c r="O14" i="11"/>
  <c r="O14" i="18"/>
  <c r="O15" i="12" s="1"/>
  <c r="P15" i="13" s="1"/>
  <c r="AB14" i="18"/>
  <c r="AB15" i="12" s="1"/>
  <c r="AC15" i="13" s="1"/>
  <c r="AB14" i="11"/>
  <c r="T14" i="11"/>
  <c r="T14" i="18"/>
  <c r="T15" i="12" s="1"/>
  <c r="U15" i="13" s="1"/>
  <c r="V14" i="11"/>
  <c r="V14" i="18"/>
  <c r="V15" i="12" s="1"/>
  <c r="W15" i="13" s="1"/>
  <c r="AC14" i="11"/>
  <c r="AC14" i="18"/>
  <c r="AC15" i="12" s="1"/>
  <c r="Z14" i="11"/>
  <c r="Z14" i="18"/>
  <c r="Z15" i="12" s="1"/>
  <c r="AA15" i="13" s="1"/>
  <c r="N14" i="11"/>
  <c r="N14" i="18"/>
  <c r="N15" i="12" s="1"/>
  <c r="O15" i="13" s="1"/>
  <c r="AA14" i="11"/>
  <c r="AA14" i="18"/>
  <c r="AA15" i="12" s="1"/>
  <c r="AB15" i="13" s="1"/>
  <c r="R14" i="11"/>
  <c r="R14" i="18"/>
  <c r="R15" i="12" s="1"/>
  <c r="S15" i="13" s="1"/>
  <c r="CB62" i="13"/>
  <c r="CB63" i="12"/>
  <c r="BL47" i="13"/>
  <c r="BL48" i="12"/>
  <c r="CR77" i="13"/>
  <c r="CR78" i="12"/>
  <c r="K14" i="11"/>
  <c r="K14" i="18"/>
  <c r="K15" i="12" s="1"/>
  <c r="L15" i="13" s="1"/>
  <c r="M14" i="11"/>
  <c r="M14" i="18"/>
  <c r="M15" i="12" s="1"/>
  <c r="N15" i="13" s="1"/>
  <c r="E14" i="18"/>
  <c r="E15" i="12" s="1"/>
  <c r="F15" i="13" s="1"/>
  <c r="E14" i="11"/>
  <c r="AU31" i="13"/>
  <c r="AU32" i="12"/>
  <c r="Q14" i="11"/>
  <c r="Q14" i="18"/>
  <c r="Q15" i="12" s="1"/>
  <c r="R15" i="13" s="1"/>
  <c r="BH13" i="7"/>
  <c r="G14" i="18"/>
  <c r="G15" i="12" s="1"/>
  <c r="H15" i="13" s="1"/>
  <c r="F14" i="11"/>
  <c r="F14" i="18"/>
  <c r="F15" i="12" s="1"/>
  <c r="G15" i="13" s="1"/>
  <c r="U14" i="11"/>
  <c r="U14" i="18"/>
  <c r="U15" i="12" s="1"/>
  <c r="V15" i="13" s="1"/>
  <c r="J14" i="11"/>
  <c r="J14" i="18"/>
  <c r="J15" i="12" s="1"/>
  <c r="K15" i="13" s="1"/>
  <c r="P14" i="11"/>
  <c r="P14" i="18"/>
  <c r="P15" i="12" s="1"/>
  <c r="Q15" i="13" s="1"/>
  <c r="H14" i="18"/>
  <c r="H15" i="12" s="1"/>
  <c r="I15" i="13" s="1"/>
  <c r="H14" i="11"/>
  <c r="L14" i="11"/>
  <c r="L14" i="18"/>
  <c r="L15" i="12" s="1"/>
  <c r="M15" i="13" s="1"/>
  <c r="AV32" i="13" l="1"/>
  <c r="AV33" i="12"/>
  <c r="AD15" i="13"/>
  <c r="AD16" i="12"/>
  <c r="B14" i="18"/>
  <c r="C15" i="12"/>
  <c r="CS78" i="13"/>
  <c r="CS79" i="12"/>
  <c r="CC63" i="13"/>
  <c r="CC64" i="12"/>
  <c r="BM48" i="13"/>
  <c r="BM49" i="12"/>
  <c r="B14" i="11"/>
  <c r="N22" i="3" s="1"/>
  <c r="Q22" i="3" s="1"/>
  <c r="BN50" i="12" l="1"/>
  <c r="BN49" i="13"/>
  <c r="AE17" i="12"/>
  <c r="AE16" i="13"/>
  <c r="CD65" i="12"/>
  <c r="CD64" i="13"/>
  <c r="B15" i="12"/>
  <c r="D15" i="13"/>
  <c r="B15" i="13" s="1"/>
  <c r="AW34" i="12"/>
  <c r="AW33" i="13"/>
  <c r="CT80" i="12"/>
  <c r="CR160" i="12"/>
  <c r="CT79" i="13"/>
  <c r="S22" i="3"/>
  <c r="AL22" i="3"/>
  <c r="CU80" i="13" l="1"/>
  <c r="CU81" i="12"/>
  <c r="AF17" i="13"/>
  <c r="AF18" i="12"/>
  <c r="D23" i="3"/>
  <c r="C15" i="13"/>
  <c r="AX34" i="13"/>
  <c r="AX35" i="12"/>
  <c r="CE65" i="13"/>
  <c r="CE66" i="12"/>
  <c r="BO51" i="12"/>
  <c r="BO50" i="13"/>
  <c r="AY36" i="12" l="1"/>
  <c r="AY35" i="13"/>
  <c r="CF67" i="12"/>
  <c r="CF66" i="13"/>
  <c r="CV82" i="12"/>
  <c r="CV81" i="13"/>
  <c r="AG18" i="13"/>
  <c r="AG19" i="12"/>
  <c r="BP52" i="12"/>
  <c r="BP51" i="13"/>
  <c r="B23" i="3"/>
  <c r="AA23" i="3"/>
  <c r="AG23" i="3" s="1"/>
  <c r="AH19" i="13" l="1"/>
  <c r="AH20" i="12"/>
  <c r="U23" i="3"/>
  <c r="V23" i="3" s="1"/>
  <c r="X23" i="3" s="1"/>
  <c r="AJ23" i="3"/>
  <c r="W23" i="3"/>
  <c r="Y23" i="3"/>
  <c r="AE23" i="3" s="1"/>
  <c r="C23" i="3"/>
  <c r="CG68" i="12"/>
  <c r="CG67" i="13"/>
  <c r="K23" i="3"/>
  <c r="BQ52" i="13"/>
  <c r="BQ53" i="12"/>
  <c r="CW83" i="12"/>
  <c r="CW82" i="13"/>
  <c r="AZ37" i="12"/>
  <c r="AZ36" i="13"/>
  <c r="CH69" i="12" l="1"/>
  <c r="CH68" i="13"/>
  <c r="AD23" i="3"/>
  <c r="B25" i="6"/>
  <c r="AI21" i="12"/>
  <c r="AI20" i="13"/>
  <c r="BR54" i="12"/>
  <c r="BR53" i="13"/>
  <c r="BA37" i="13"/>
  <c r="BA38" i="12"/>
  <c r="AB23" i="3"/>
  <c r="AH23" i="3" s="1"/>
  <c r="J23" i="3"/>
  <c r="M23" i="3" s="1"/>
  <c r="P23" i="3" s="1"/>
  <c r="CX84" i="12"/>
  <c r="CX83" i="13"/>
  <c r="R23" i="3" l="1"/>
  <c r="AK23" i="3"/>
  <c r="G25" i="6"/>
  <c r="H25" i="6"/>
  <c r="L25" i="6" s="1"/>
  <c r="O25" i="6" s="1"/>
  <c r="J25" i="6"/>
  <c r="I25" i="6"/>
  <c r="BB39" i="12"/>
  <c r="BB38" i="13"/>
  <c r="BQ159" i="12"/>
  <c r="BS55" i="12"/>
  <c r="BS54" i="13"/>
  <c r="CY85" i="12"/>
  <c r="CZ85" i="13" s="1"/>
  <c r="CY84" i="13"/>
  <c r="AJ21" i="13"/>
  <c r="AJ22" i="12"/>
  <c r="CI69" i="13"/>
  <c r="CI70" i="12"/>
  <c r="AK23" i="12" l="1"/>
  <c r="AK22" i="13"/>
  <c r="BC39" i="13"/>
  <c r="BC40" i="12"/>
  <c r="K25" i="6"/>
  <c r="BT55" i="13"/>
  <c r="BT56" i="12"/>
  <c r="AO23" i="3"/>
  <c r="AN23" i="3"/>
  <c r="CJ70" i="13"/>
  <c r="CJ71" i="12"/>
  <c r="BD41" i="12" l="1"/>
  <c r="BD40" i="13"/>
  <c r="CK71" i="13"/>
  <c r="CK72" i="12"/>
  <c r="BU57" i="12"/>
  <c r="BU56" i="13"/>
  <c r="M25" i="6"/>
  <c r="P25" i="6" s="1"/>
  <c r="N25" i="6"/>
  <c r="AL24" i="12"/>
  <c r="AL23" i="13"/>
  <c r="CL73" i="12" l="1"/>
  <c r="CL72" i="13"/>
  <c r="S25" i="6"/>
  <c r="R25" i="6"/>
  <c r="T25" i="6"/>
  <c r="U25" i="6"/>
  <c r="AM24" i="13"/>
  <c r="AM25" i="12"/>
  <c r="BV57" i="13"/>
  <c r="BV58" i="12"/>
  <c r="BE42" i="12"/>
  <c r="BE41" i="13"/>
  <c r="V25" i="6" l="1"/>
  <c r="Y25" i="6" s="1"/>
  <c r="AC25" i="6" s="1"/>
  <c r="W25" i="6"/>
  <c r="Z25" i="6" s="1"/>
  <c r="AD25" i="6" s="1"/>
  <c r="B29" i="8" s="1"/>
  <c r="BW59" i="12"/>
  <c r="BW58" i="13"/>
  <c r="BF43" i="12"/>
  <c r="BF42" i="13"/>
  <c r="AN26" i="12"/>
  <c r="AN25" i="13"/>
  <c r="CM74" i="12"/>
  <c r="CM73" i="13"/>
  <c r="X25" i="6" l="1"/>
  <c r="AA25" i="6" s="1"/>
  <c r="AE25" i="6" s="1"/>
  <c r="AG25" i="6" s="1"/>
  <c r="B29" i="19" s="1"/>
  <c r="O29" i="19" s="1"/>
  <c r="C17" i="23"/>
  <c r="CN75" i="12"/>
  <c r="CN74" i="13"/>
  <c r="G29" i="8"/>
  <c r="C29" i="8"/>
  <c r="E29" i="8"/>
  <c r="D29" i="8"/>
  <c r="F29" i="8"/>
  <c r="M29" i="8"/>
  <c r="O29" i="8"/>
  <c r="N29" i="8"/>
  <c r="K29" i="8"/>
  <c r="L29" i="8"/>
  <c r="BX59" i="13"/>
  <c r="BX60" i="12"/>
  <c r="G29" i="19"/>
  <c r="N29" i="19"/>
  <c r="M29" i="19"/>
  <c r="D29" i="19"/>
  <c r="C29" i="19"/>
  <c r="E29" i="19"/>
  <c r="L29" i="19"/>
  <c r="K29" i="19"/>
  <c r="F29" i="19"/>
  <c r="AO26" i="13"/>
  <c r="AO27" i="12"/>
  <c r="BG44" i="12"/>
  <c r="BG43" i="13"/>
  <c r="B29" i="7"/>
  <c r="B17" i="23"/>
  <c r="D17" i="23" l="1"/>
  <c r="BH44" i="13"/>
  <c r="BH45" i="12"/>
  <c r="AP28" i="12"/>
  <c r="AP27" i="13"/>
  <c r="BY60" i="13"/>
  <c r="BY61" i="12"/>
  <c r="AF14" i="19"/>
  <c r="BD14" i="19"/>
  <c r="AV14" i="19"/>
  <c r="AY14" i="19"/>
  <c r="AS14" i="19"/>
  <c r="AW14" i="19"/>
  <c r="AU14" i="19"/>
  <c r="AI14" i="19"/>
  <c r="BE14" i="19"/>
  <c r="AQ14" i="19"/>
  <c r="AP14" i="19"/>
  <c r="AK14" i="19"/>
  <c r="AT14" i="19"/>
  <c r="AM14" i="19"/>
  <c r="BG14" i="19"/>
  <c r="AL14" i="19"/>
  <c r="BC14" i="19"/>
  <c r="AN14" i="19"/>
  <c r="BA14" i="19"/>
  <c r="BB14" i="19"/>
  <c r="AO14" i="19"/>
  <c r="AJ14" i="19"/>
  <c r="AR14" i="19"/>
  <c r="AZ14" i="19"/>
  <c r="AG14" i="19"/>
  <c r="BF14" i="19"/>
  <c r="AH14" i="19"/>
  <c r="AX14" i="19"/>
  <c r="BA14" i="8"/>
  <c r="BE14" i="8"/>
  <c r="BC14" i="8"/>
  <c r="AM14" i="8"/>
  <c r="AS14" i="8"/>
  <c r="AF14" i="8"/>
  <c r="AK14" i="8"/>
  <c r="AT14" i="8"/>
  <c r="AG14" i="8"/>
  <c r="AI14" i="8"/>
  <c r="AR14" i="8"/>
  <c r="AZ14" i="8"/>
  <c r="AN14" i="8"/>
  <c r="BF14" i="8"/>
  <c r="AW14" i="8"/>
  <c r="AH14" i="8"/>
  <c r="AQ14" i="8"/>
  <c r="AX14" i="8"/>
  <c r="BG14" i="8"/>
  <c r="AU14" i="8"/>
  <c r="AJ14" i="8"/>
  <c r="BB14" i="8"/>
  <c r="AP14" i="8"/>
  <c r="AV14" i="8"/>
  <c r="AO14" i="8"/>
  <c r="AY14" i="8"/>
  <c r="AL14" i="8"/>
  <c r="BD14" i="8"/>
  <c r="C29" i="7"/>
  <c r="D29" i="7"/>
  <c r="O29" i="7"/>
  <c r="F29" i="7"/>
  <c r="M29" i="7"/>
  <c r="N29" i="7"/>
  <c r="L29" i="7"/>
  <c r="E29" i="7"/>
  <c r="K29" i="7"/>
  <c r="G29" i="7"/>
  <c r="CO76" i="12"/>
  <c r="CO75" i="13"/>
  <c r="AF14" i="7" l="1"/>
  <c r="AE14" i="7"/>
  <c r="B15" i="9" s="1"/>
  <c r="BC14" i="7"/>
  <c r="Z15" i="9" s="1"/>
  <c r="BF14" i="7"/>
  <c r="AC15" i="9" s="1"/>
  <c r="AX14" i="7"/>
  <c r="U15" i="9" s="1"/>
  <c r="AK14" i="7"/>
  <c r="H15" i="9" s="1"/>
  <c r="AG14" i="7"/>
  <c r="D15" i="9" s="1"/>
  <c r="AO14" i="7"/>
  <c r="L15" i="9" s="1"/>
  <c r="AS14" i="7"/>
  <c r="P15" i="9" s="1"/>
  <c r="AQ14" i="7"/>
  <c r="N15" i="9" s="1"/>
  <c r="AJ14" i="7"/>
  <c r="G15" i="9" s="1"/>
  <c r="AP14" i="7"/>
  <c r="M15" i="9" s="1"/>
  <c r="AM14" i="7"/>
  <c r="J15" i="9" s="1"/>
  <c r="AW14" i="7"/>
  <c r="T15" i="9" s="1"/>
  <c r="AL14" i="7"/>
  <c r="I15" i="9" s="1"/>
  <c r="BE14" i="7"/>
  <c r="AB15" i="9" s="1"/>
  <c r="AH14" i="7"/>
  <c r="E15" i="9" s="1"/>
  <c r="AI14" i="7"/>
  <c r="F15" i="9" s="1"/>
  <c r="AV14" i="7"/>
  <c r="S15" i="9" s="1"/>
  <c r="BD14" i="7"/>
  <c r="AA15" i="9" s="1"/>
  <c r="AT14" i="7"/>
  <c r="Q15" i="9" s="1"/>
  <c r="AR14" i="7"/>
  <c r="O15" i="9" s="1"/>
  <c r="AN14" i="7"/>
  <c r="K15" i="9" s="1"/>
  <c r="BB14" i="7"/>
  <c r="Y15" i="9" s="1"/>
  <c r="AU14" i="7"/>
  <c r="R15" i="9" s="1"/>
  <c r="BA14" i="7"/>
  <c r="X15" i="9" s="1"/>
  <c r="AZ14" i="7"/>
  <c r="W15" i="9" s="1"/>
  <c r="AY14" i="7"/>
  <c r="V15" i="9" s="1"/>
  <c r="BI14" i="8"/>
  <c r="C15" i="9"/>
  <c r="AQ29" i="12"/>
  <c r="AQ28" i="13"/>
  <c r="BZ61" i="13"/>
  <c r="BZ62" i="12"/>
  <c r="BI45" i="13"/>
  <c r="BI46" i="12"/>
  <c r="CP77" i="12"/>
  <c r="CP76" i="13"/>
  <c r="Y15" i="18" l="1"/>
  <c r="Y16" i="12" s="1"/>
  <c r="Z16" i="13" s="1"/>
  <c r="Y15" i="11"/>
  <c r="AB15" i="11"/>
  <c r="AB15" i="18"/>
  <c r="AB16" i="12" s="1"/>
  <c r="AC16" i="13" s="1"/>
  <c r="L15" i="11"/>
  <c r="L15" i="18"/>
  <c r="L16" i="12" s="1"/>
  <c r="M16" i="13" s="1"/>
  <c r="AA15" i="11"/>
  <c r="AA15" i="18"/>
  <c r="AA16" i="12" s="1"/>
  <c r="AB16" i="13" s="1"/>
  <c r="O15" i="11"/>
  <c r="O15" i="18"/>
  <c r="O16" i="12" s="1"/>
  <c r="P16" i="13" s="1"/>
  <c r="E15" i="11"/>
  <c r="E15" i="18"/>
  <c r="E16" i="12" s="1"/>
  <c r="F16" i="13" s="1"/>
  <c r="U15" i="11"/>
  <c r="U15" i="18"/>
  <c r="U16" i="12" s="1"/>
  <c r="V16" i="13" s="1"/>
  <c r="CQ78" i="12"/>
  <c r="CQ77" i="13"/>
  <c r="H15" i="11"/>
  <c r="H15" i="18"/>
  <c r="H16" i="12" s="1"/>
  <c r="I16" i="13" s="1"/>
  <c r="V15" i="18"/>
  <c r="V16" i="12" s="1"/>
  <c r="W16" i="13" s="1"/>
  <c r="V15" i="11"/>
  <c r="W15" i="11"/>
  <c r="W15" i="18"/>
  <c r="W16" i="12" s="1"/>
  <c r="X16" i="13" s="1"/>
  <c r="M15" i="18"/>
  <c r="M16" i="12" s="1"/>
  <c r="N16" i="13" s="1"/>
  <c r="M15" i="11"/>
  <c r="AC15" i="18"/>
  <c r="AC16" i="12" s="1"/>
  <c r="AC15" i="11"/>
  <c r="CA63" i="12"/>
  <c r="CA62" i="13"/>
  <c r="Z15" i="11"/>
  <c r="Z15" i="18"/>
  <c r="Z16" i="12" s="1"/>
  <c r="AA16" i="13" s="1"/>
  <c r="K15" i="18"/>
  <c r="K16" i="12" s="1"/>
  <c r="L16" i="13" s="1"/>
  <c r="K15" i="11"/>
  <c r="S15" i="11"/>
  <c r="S15" i="18"/>
  <c r="S16" i="12" s="1"/>
  <c r="T16" i="13" s="1"/>
  <c r="D15" i="11"/>
  <c r="D15" i="18"/>
  <c r="D16" i="12" s="1"/>
  <c r="E16" i="13" s="1"/>
  <c r="G15" i="18"/>
  <c r="G16" i="12" s="1"/>
  <c r="H16" i="13" s="1"/>
  <c r="G15" i="11"/>
  <c r="C15" i="18"/>
  <c r="C15" i="11"/>
  <c r="X15" i="18"/>
  <c r="X16" i="12" s="1"/>
  <c r="Y16" i="13" s="1"/>
  <c r="X15" i="11"/>
  <c r="F15" i="11"/>
  <c r="F15" i="18"/>
  <c r="F16" i="12" s="1"/>
  <c r="G16" i="13" s="1"/>
  <c r="T15" i="18"/>
  <c r="T16" i="12" s="1"/>
  <c r="U16" i="13" s="1"/>
  <c r="T15" i="11"/>
  <c r="N15" i="11"/>
  <c r="N15" i="18"/>
  <c r="N16" i="12" s="1"/>
  <c r="O16" i="13" s="1"/>
  <c r="BJ47" i="12"/>
  <c r="BJ46" i="13"/>
  <c r="I15" i="11"/>
  <c r="I15" i="18"/>
  <c r="I16" i="12" s="1"/>
  <c r="J16" i="13" s="1"/>
  <c r="AR29" i="13"/>
  <c r="AP158" i="12"/>
  <c r="AR30" i="12"/>
  <c r="R15" i="11"/>
  <c r="R15" i="18"/>
  <c r="R16" i="12" s="1"/>
  <c r="S16" i="13" s="1"/>
  <c r="Q15" i="18"/>
  <c r="Q16" i="12" s="1"/>
  <c r="R16" i="13" s="1"/>
  <c r="Q15" i="11"/>
  <c r="J15" i="11"/>
  <c r="J15" i="18"/>
  <c r="J16" i="12" s="1"/>
  <c r="K16" i="13" s="1"/>
  <c r="P15" i="11"/>
  <c r="P15" i="18"/>
  <c r="P16" i="12" s="1"/>
  <c r="Q16" i="13" s="1"/>
  <c r="BH14" i="7"/>
  <c r="B15" i="11" l="1"/>
  <c r="N23" i="3" s="1"/>
  <c r="Q23" i="3" s="1"/>
  <c r="AS30" i="13"/>
  <c r="AS31" i="12"/>
  <c r="C16" i="12"/>
  <c r="B15" i="18"/>
  <c r="CB63" i="13"/>
  <c r="CB64" i="12"/>
  <c r="CR79" i="12"/>
  <c r="CR78" i="13"/>
  <c r="BK47" i="13"/>
  <c r="BK48" i="12"/>
  <c r="AD16" i="13"/>
  <c r="AD17" i="12"/>
  <c r="CQ160" i="12" l="1"/>
  <c r="CS80" i="12"/>
  <c r="CS79" i="13"/>
  <c r="B16" i="12"/>
  <c r="D16" i="13"/>
  <c r="B16" i="13" s="1"/>
  <c r="BL49" i="12"/>
  <c r="BL48" i="13"/>
  <c r="CC65" i="12"/>
  <c r="CC64" i="13"/>
  <c r="AT31" i="13"/>
  <c r="AT32" i="12"/>
  <c r="AE18" i="12"/>
  <c r="AE17" i="13"/>
  <c r="AL23" i="3"/>
  <c r="S23" i="3"/>
  <c r="AF19" i="12" l="1"/>
  <c r="AF18" i="13"/>
  <c r="CD65" i="13"/>
  <c r="CD66" i="12"/>
  <c r="AU32" i="13"/>
  <c r="AU33" i="12"/>
  <c r="BM49" i="13"/>
  <c r="BM50" i="12"/>
  <c r="CT81" i="12"/>
  <c r="CT80" i="13"/>
  <c r="C16" i="13"/>
  <c r="D24" i="3"/>
  <c r="B24" i="3" l="1"/>
  <c r="AA24" i="3"/>
  <c r="AG24" i="3" s="1"/>
  <c r="BN50" i="13"/>
  <c r="BN51" i="12"/>
  <c r="CE66" i="13"/>
  <c r="CE67" i="12"/>
  <c r="AV33" i="13"/>
  <c r="AV34" i="12"/>
  <c r="CU81" i="13"/>
  <c r="CU82" i="12"/>
  <c r="AG19" i="13"/>
  <c r="AG20" i="12"/>
  <c r="AH20" i="13" l="1"/>
  <c r="AH21" i="12"/>
  <c r="AW35" i="12"/>
  <c r="AW34" i="13"/>
  <c r="BO52" i="12"/>
  <c r="BO51" i="13"/>
  <c r="CV83" i="12"/>
  <c r="CV82" i="13"/>
  <c r="CF67" i="13"/>
  <c r="CF68" i="12"/>
  <c r="K24" i="3"/>
  <c r="Y24" i="3"/>
  <c r="AE24" i="3" s="1"/>
  <c r="AJ24" i="3"/>
  <c r="C24" i="3"/>
  <c r="U24" i="3"/>
  <c r="V24" i="3" s="1"/>
  <c r="X24" i="3" s="1"/>
  <c r="W24" i="3"/>
  <c r="B26" i="6" l="1"/>
  <c r="AD24" i="3"/>
  <c r="CW84" i="12"/>
  <c r="CW83" i="13"/>
  <c r="AX36" i="12"/>
  <c r="AX35" i="13"/>
  <c r="AB24" i="3"/>
  <c r="AH24" i="3" s="1"/>
  <c r="J24" i="3"/>
  <c r="M24" i="3" s="1"/>
  <c r="P24" i="3" s="1"/>
  <c r="CG68" i="13"/>
  <c r="CG69" i="12"/>
  <c r="AI22" i="12"/>
  <c r="AI21" i="13"/>
  <c r="BP52" i="13"/>
  <c r="BP53" i="12"/>
  <c r="R24" i="3" l="1"/>
  <c r="AK24" i="3"/>
  <c r="AJ23" i="12"/>
  <c r="AJ22" i="13"/>
  <c r="CX84" i="13"/>
  <c r="CX85" i="12"/>
  <c r="BQ54" i="12"/>
  <c r="BQ53" i="13"/>
  <c r="CH70" i="12"/>
  <c r="CH69" i="13"/>
  <c r="AY36" i="13"/>
  <c r="AY37" i="12"/>
  <c r="G26" i="6"/>
  <c r="H26" i="6"/>
  <c r="I26" i="6"/>
  <c r="J26" i="6"/>
  <c r="L26" i="6" l="1"/>
  <c r="O26" i="6" s="1"/>
  <c r="K26" i="6"/>
  <c r="AZ37" i="13"/>
  <c r="AZ38" i="12"/>
  <c r="BR54" i="13"/>
  <c r="BP159" i="12"/>
  <c r="BR55" i="12"/>
  <c r="AK24" i="12"/>
  <c r="AK23" i="13"/>
  <c r="CY86" i="12"/>
  <c r="CZ86" i="13" s="1"/>
  <c r="CY85" i="13"/>
  <c r="AN24" i="3"/>
  <c r="AO24" i="3"/>
  <c r="N26" i="6"/>
  <c r="CI70" i="13"/>
  <c r="CI71" i="12"/>
  <c r="M26" i="6" l="1"/>
  <c r="P26" i="6" s="1"/>
  <c r="T26" i="6" s="1"/>
  <c r="CJ72" i="12"/>
  <c r="CJ71" i="13"/>
  <c r="AL24" i="13"/>
  <c r="AL25" i="12"/>
  <c r="BA38" i="13"/>
  <c r="BA39" i="12"/>
  <c r="U26" i="6"/>
  <c r="R26" i="6"/>
  <c r="S26" i="6"/>
  <c r="BS56" i="12"/>
  <c r="BS55" i="13"/>
  <c r="V26" i="6" l="1"/>
  <c r="Y26" i="6" s="1"/>
  <c r="AC26" i="6" s="1"/>
  <c r="W26" i="6"/>
  <c r="Z26" i="6" s="1"/>
  <c r="AD26" i="6" s="1"/>
  <c r="B30" i="8" s="1"/>
  <c r="AM26" i="12"/>
  <c r="AM25" i="13"/>
  <c r="BT57" i="12"/>
  <c r="BT56" i="13"/>
  <c r="BB39" i="13"/>
  <c r="BB40" i="12"/>
  <c r="CK73" i="12"/>
  <c r="CK72" i="13"/>
  <c r="X26" i="6" l="1"/>
  <c r="AA26" i="6" s="1"/>
  <c r="AE26" i="6" s="1"/>
  <c r="AG26" i="6" s="1"/>
  <c r="B30" i="19" s="1"/>
  <c r="C18" i="23"/>
  <c r="BC40" i="13"/>
  <c r="BC41" i="12"/>
  <c r="CL74" i="12"/>
  <c r="CL73" i="13"/>
  <c r="D30" i="8"/>
  <c r="N30" i="8"/>
  <c r="O30" i="8"/>
  <c r="F30" i="8"/>
  <c r="E30" i="8"/>
  <c r="C30" i="8"/>
  <c r="G30" i="8"/>
  <c r="M30" i="8"/>
  <c r="L30" i="8"/>
  <c r="K30" i="8"/>
  <c r="AN26" i="13"/>
  <c r="AN27" i="12"/>
  <c r="F30" i="19"/>
  <c r="D30" i="19"/>
  <c r="O30" i="19"/>
  <c r="E30" i="19"/>
  <c r="M30" i="19"/>
  <c r="N30" i="19"/>
  <c r="K30" i="19"/>
  <c r="G30" i="19"/>
  <c r="L30" i="19"/>
  <c r="C30" i="19"/>
  <c r="BU57" i="13"/>
  <c r="BU58" i="12"/>
  <c r="B30" i="7"/>
  <c r="B18" i="23"/>
  <c r="D18" i="23" s="1"/>
  <c r="BV58" i="13" l="1"/>
  <c r="BV59" i="12"/>
  <c r="AO28" i="12"/>
  <c r="AO27" i="13"/>
  <c r="CM75" i="12"/>
  <c r="CM74" i="13"/>
  <c r="AM15" i="19"/>
  <c r="AR15" i="19"/>
  <c r="AQ15" i="19"/>
  <c r="AT15" i="19"/>
  <c r="BC15" i="19"/>
  <c r="AP15" i="19"/>
  <c r="AJ15" i="19"/>
  <c r="AU15" i="19"/>
  <c r="AO15" i="19"/>
  <c r="AW15" i="19"/>
  <c r="AY15" i="19"/>
  <c r="AN15" i="19"/>
  <c r="AX15" i="19"/>
  <c r="AI15" i="19"/>
  <c r="BE15" i="19"/>
  <c r="AG15" i="19"/>
  <c r="BF15" i="19"/>
  <c r="BA15" i="19"/>
  <c r="BD15" i="19"/>
  <c r="AV15" i="19"/>
  <c r="AK15" i="19"/>
  <c r="AF15" i="19"/>
  <c r="AS15" i="19"/>
  <c r="AH15" i="19"/>
  <c r="BB15" i="19"/>
  <c r="AZ15" i="19"/>
  <c r="BG15" i="19"/>
  <c r="AL15" i="19"/>
  <c r="AO15" i="8"/>
  <c r="BG15" i="8"/>
  <c r="AQ15" i="8"/>
  <c r="AF15" i="8"/>
  <c r="AG15" i="8"/>
  <c r="AN15" i="8"/>
  <c r="BB15" i="8"/>
  <c r="AS15" i="8"/>
  <c r="AX15" i="8"/>
  <c r="AL15" i="8"/>
  <c r="BC15" i="8"/>
  <c r="BA15" i="8"/>
  <c r="AI15" i="8"/>
  <c r="AH15" i="8"/>
  <c r="BF15" i="8"/>
  <c r="AT15" i="8"/>
  <c r="AJ15" i="8"/>
  <c r="AZ15" i="8"/>
  <c r="AK15" i="8"/>
  <c r="AY15" i="8"/>
  <c r="AP15" i="8"/>
  <c r="AM15" i="8"/>
  <c r="BE15" i="8"/>
  <c r="BD15" i="8"/>
  <c r="AR15" i="8"/>
  <c r="AU15" i="8"/>
  <c r="AW15" i="8"/>
  <c r="AV15" i="8"/>
  <c r="BD41" i="13"/>
  <c r="BD42" i="12"/>
  <c r="F30" i="7"/>
  <c r="E30" i="7"/>
  <c r="D30" i="7"/>
  <c r="O30" i="7"/>
  <c r="C30" i="7"/>
  <c r="N30" i="7"/>
  <c r="M30" i="7"/>
  <c r="K30" i="7"/>
  <c r="L30" i="7"/>
  <c r="G30" i="7"/>
  <c r="BE42" i="13" l="1"/>
  <c r="BE43" i="12"/>
  <c r="BI15" i="8"/>
  <c r="AP28" i="13"/>
  <c r="AP29" i="12"/>
  <c r="BI15" i="19"/>
  <c r="BW59" i="13"/>
  <c r="BW60" i="12"/>
  <c r="AG15" i="7"/>
  <c r="D16" i="9" s="1"/>
  <c r="BA15" i="7"/>
  <c r="X16" i="9" s="1"/>
  <c r="BC15" i="7"/>
  <c r="Z16" i="9" s="1"/>
  <c r="AS15" i="7"/>
  <c r="P16" i="9" s="1"/>
  <c r="AX15" i="7"/>
  <c r="U16" i="9" s="1"/>
  <c r="AK15" i="7"/>
  <c r="H16" i="9" s="1"/>
  <c r="AH15" i="7"/>
  <c r="E16" i="9" s="1"/>
  <c r="BE15" i="7"/>
  <c r="AB16" i="9" s="1"/>
  <c r="AV15" i="7"/>
  <c r="S16" i="9" s="1"/>
  <c r="AW15" i="7"/>
  <c r="T16" i="9" s="1"/>
  <c r="AQ15" i="7"/>
  <c r="N16" i="9" s="1"/>
  <c r="AL15" i="7"/>
  <c r="I16" i="9" s="1"/>
  <c r="BB15" i="7"/>
  <c r="Y16" i="9" s="1"/>
  <c r="AP15" i="7"/>
  <c r="M16" i="9" s="1"/>
  <c r="AU15" i="7"/>
  <c r="R16" i="9" s="1"/>
  <c r="AI15" i="7"/>
  <c r="F16" i="9" s="1"/>
  <c r="AM15" i="7"/>
  <c r="J16" i="9" s="1"/>
  <c r="AF15" i="7"/>
  <c r="C16" i="9" s="1"/>
  <c r="AJ15" i="7"/>
  <c r="G16" i="9" s="1"/>
  <c r="AZ15" i="7"/>
  <c r="W16" i="9" s="1"/>
  <c r="AT15" i="7"/>
  <c r="Q16" i="9" s="1"/>
  <c r="BF15" i="7"/>
  <c r="AC16" i="9" s="1"/>
  <c r="AR15" i="7"/>
  <c r="O16" i="9" s="1"/>
  <c r="AO15" i="7"/>
  <c r="L16" i="9" s="1"/>
  <c r="AY15" i="7"/>
  <c r="V16" i="9" s="1"/>
  <c r="AE15" i="7"/>
  <c r="B16" i="9" s="1"/>
  <c r="AN15" i="7"/>
  <c r="K16" i="9" s="1"/>
  <c r="BD15" i="7"/>
  <c r="AA16" i="9" s="1"/>
  <c r="CN76" i="12"/>
  <c r="CN75" i="13"/>
  <c r="K16" i="11" l="1"/>
  <c r="K16" i="18"/>
  <c r="K17" i="12" s="1"/>
  <c r="L17" i="13" s="1"/>
  <c r="O16" i="11"/>
  <c r="O16" i="18"/>
  <c r="O17" i="12" s="1"/>
  <c r="P17" i="13" s="1"/>
  <c r="G16" i="11"/>
  <c r="G16" i="18"/>
  <c r="G17" i="12" s="1"/>
  <c r="H17" i="13" s="1"/>
  <c r="R16" i="11"/>
  <c r="R16" i="18"/>
  <c r="R17" i="12" s="1"/>
  <c r="S17" i="13" s="1"/>
  <c r="N16" i="18"/>
  <c r="N17" i="12" s="1"/>
  <c r="O17" i="13" s="1"/>
  <c r="N16" i="11"/>
  <c r="E16" i="11"/>
  <c r="E16" i="18"/>
  <c r="E17" i="12" s="1"/>
  <c r="F17" i="13" s="1"/>
  <c r="Z16" i="11"/>
  <c r="Z16" i="18"/>
  <c r="Z17" i="12" s="1"/>
  <c r="AA17" i="13" s="1"/>
  <c r="C16" i="11"/>
  <c r="C16" i="18"/>
  <c r="AC16" i="11"/>
  <c r="AC16" i="18"/>
  <c r="AC17" i="12" s="1"/>
  <c r="BH15" i="7"/>
  <c r="M16" i="11"/>
  <c r="M16" i="18"/>
  <c r="M17" i="12" s="1"/>
  <c r="N17" i="13" s="1"/>
  <c r="T16" i="11"/>
  <c r="T16" i="18"/>
  <c r="T17" i="12" s="1"/>
  <c r="U17" i="13" s="1"/>
  <c r="H16" i="18"/>
  <c r="H17" i="12" s="1"/>
  <c r="I17" i="13" s="1"/>
  <c r="H16" i="11"/>
  <c r="X16" i="11"/>
  <c r="X16" i="18"/>
  <c r="X17" i="12" s="1"/>
  <c r="Y17" i="13" s="1"/>
  <c r="CO76" i="13"/>
  <c r="CO77" i="12"/>
  <c r="V16" i="18"/>
  <c r="V17" i="12" s="1"/>
  <c r="W17" i="13" s="1"/>
  <c r="V16" i="11"/>
  <c r="Q16" i="11"/>
  <c r="Q16" i="18"/>
  <c r="Q17" i="12" s="1"/>
  <c r="R17" i="13" s="1"/>
  <c r="J16" i="11"/>
  <c r="J16" i="18"/>
  <c r="J17" i="12" s="1"/>
  <c r="K17" i="13" s="1"/>
  <c r="Y16" i="11"/>
  <c r="Y16" i="18"/>
  <c r="Y17" i="12" s="1"/>
  <c r="Z17" i="13" s="1"/>
  <c r="S16" i="11"/>
  <c r="S16" i="18"/>
  <c r="S17" i="12" s="1"/>
  <c r="T17" i="13" s="1"/>
  <c r="U16" i="11"/>
  <c r="U16" i="18"/>
  <c r="U17" i="12" s="1"/>
  <c r="V17" i="13" s="1"/>
  <c r="D16" i="11"/>
  <c r="D16" i="18"/>
  <c r="D17" i="12" s="1"/>
  <c r="E17" i="13" s="1"/>
  <c r="AO158" i="12"/>
  <c r="AQ30" i="12"/>
  <c r="AQ29" i="13"/>
  <c r="BF44" i="12"/>
  <c r="BF43" i="13"/>
  <c r="AA16" i="11"/>
  <c r="AA16" i="18"/>
  <c r="AA17" i="12" s="1"/>
  <c r="AB17" i="13" s="1"/>
  <c r="L16" i="18"/>
  <c r="L17" i="12" s="1"/>
  <c r="M17" i="13" s="1"/>
  <c r="L16" i="11"/>
  <c r="W16" i="11"/>
  <c r="W16" i="18"/>
  <c r="W17" i="12" s="1"/>
  <c r="X17" i="13" s="1"/>
  <c r="F16" i="11"/>
  <c r="F16" i="18"/>
  <c r="F17" i="12" s="1"/>
  <c r="G17" i="13" s="1"/>
  <c r="I16" i="11"/>
  <c r="I16" i="18"/>
  <c r="I17" i="12" s="1"/>
  <c r="J17" i="13" s="1"/>
  <c r="AB16" i="11"/>
  <c r="AB16" i="18"/>
  <c r="AB17" i="12" s="1"/>
  <c r="AC17" i="13" s="1"/>
  <c r="P16" i="18"/>
  <c r="P17" i="12" s="1"/>
  <c r="Q17" i="13" s="1"/>
  <c r="P16" i="11"/>
  <c r="BX61" i="12"/>
  <c r="BX60" i="13"/>
  <c r="C17" i="12" l="1"/>
  <c r="B16" i="18"/>
  <c r="BY62" i="12"/>
  <c r="BY61" i="13"/>
  <c r="BG44" i="13"/>
  <c r="BG45" i="12"/>
  <c r="B16" i="11"/>
  <c r="N24" i="3" s="1"/>
  <c r="Q24" i="3" s="1"/>
  <c r="AD17" i="13"/>
  <c r="AD18" i="12"/>
  <c r="AR31" i="12"/>
  <c r="AR30" i="13"/>
  <c r="CP78" i="12"/>
  <c r="CP77" i="13"/>
  <c r="CQ79" i="12" l="1"/>
  <c r="CQ78" i="13"/>
  <c r="S24" i="3"/>
  <c r="AL24" i="3"/>
  <c r="BZ62" i="13"/>
  <c r="BZ63" i="12"/>
  <c r="AS32" i="12"/>
  <c r="AS31" i="13"/>
  <c r="BH46" i="12"/>
  <c r="BH45" i="13"/>
  <c r="AE19" i="12"/>
  <c r="AE18" i="13"/>
  <c r="D17" i="13"/>
  <c r="B17" i="13" s="1"/>
  <c r="B17" i="12"/>
  <c r="AF20" i="12" l="1"/>
  <c r="AF19" i="13"/>
  <c r="AT32" i="13"/>
  <c r="AT33" i="12"/>
  <c r="CA63" i="13"/>
  <c r="CA64" i="12"/>
  <c r="D25" i="3"/>
  <c r="C17" i="13"/>
  <c r="BI47" i="12"/>
  <c r="BI46" i="13"/>
  <c r="CP160" i="12"/>
  <c r="CR80" i="12"/>
  <c r="CR79" i="13"/>
  <c r="CS80" i="13" l="1"/>
  <c r="CS81" i="12"/>
  <c r="AU33" i="13"/>
  <c r="AU34" i="12"/>
  <c r="B25" i="3"/>
  <c r="K25" i="3" s="1"/>
  <c r="AA25" i="3"/>
  <c r="AG25" i="3" s="1"/>
  <c r="CB64" i="13"/>
  <c r="CB65" i="12"/>
  <c r="BJ48" i="12"/>
  <c r="BJ47" i="13"/>
  <c r="AG20" i="13"/>
  <c r="AG21" i="12"/>
  <c r="AV34" i="13" l="1"/>
  <c r="AV35" i="12"/>
  <c r="BK49" i="12"/>
  <c r="BK48" i="13"/>
  <c r="CT82" i="12"/>
  <c r="CT81" i="13"/>
  <c r="AH21" i="13"/>
  <c r="AH22" i="12"/>
  <c r="CC65" i="13"/>
  <c r="CC66" i="12"/>
  <c r="W25" i="3"/>
  <c r="U25" i="3"/>
  <c r="V25" i="3" s="1"/>
  <c r="X25" i="3" s="1"/>
  <c r="Y25" i="3"/>
  <c r="AE25" i="3" s="1"/>
  <c r="AJ25" i="3"/>
  <c r="C25" i="3"/>
  <c r="AD25" i="3" l="1"/>
  <c r="B27" i="6"/>
  <c r="AI22" i="13"/>
  <c r="AI23" i="12"/>
  <c r="J25" i="3"/>
  <c r="M25" i="3" s="1"/>
  <c r="P25" i="3" s="1"/>
  <c r="AB25" i="3"/>
  <c r="AH25" i="3" s="1"/>
  <c r="BL50" i="12"/>
  <c r="BL49" i="13"/>
  <c r="CD66" i="13"/>
  <c r="CD67" i="12"/>
  <c r="AW36" i="12"/>
  <c r="AW35" i="13"/>
  <c r="CU83" i="12"/>
  <c r="CU82" i="13"/>
  <c r="AJ23" i="13" l="1"/>
  <c r="AJ24" i="12"/>
  <c r="AX37" i="12"/>
  <c r="AX36" i="13"/>
  <c r="BM50" i="13"/>
  <c r="BM51" i="12"/>
  <c r="CE67" i="13"/>
  <c r="CE68" i="12"/>
  <c r="H27" i="6"/>
  <c r="G27" i="6"/>
  <c r="I27" i="6"/>
  <c r="J27" i="6"/>
  <c r="CV83" i="13"/>
  <c r="CV84" i="12"/>
  <c r="R25" i="3"/>
  <c r="AK25" i="3"/>
  <c r="K27" i="6" l="1"/>
  <c r="N27" i="6" s="1"/>
  <c r="AN25" i="3"/>
  <c r="AO25" i="3"/>
  <c r="CF68" i="13"/>
  <c r="CF69" i="12"/>
  <c r="AY37" i="13"/>
  <c r="AY38" i="12"/>
  <c r="CW84" i="13"/>
  <c r="CW85" i="12"/>
  <c r="BN51" i="13"/>
  <c r="BN52" i="12"/>
  <c r="AK25" i="12"/>
  <c r="AK24" i="13"/>
  <c r="L27" i="6"/>
  <c r="O27" i="6" s="1"/>
  <c r="M27" i="6" l="1"/>
  <c r="P27" i="6" s="1"/>
  <c r="S27" i="6" s="1"/>
  <c r="BO53" i="12"/>
  <c r="BO52" i="13"/>
  <c r="CX86" i="12"/>
  <c r="CX85" i="13"/>
  <c r="CG69" i="13"/>
  <c r="CG70" i="12"/>
  <c r="R27" i="6"/>
  <c r="AZ39" i="12"/>
  <c r="AZ38" i="13"/>
  <c r="AL26" i="12"/>
  <c r="AL25" i="13"/>
  <c r="T27" i="6" l="1"/>
  <c r="U27" i="6"/>
  <c r="W27" i="6" s="1"/>
  <c r="Z27" i="6" s="1"/>
  <c r="AD27" i="6" s="1"/>
  <c r="B31" i="8" s="1"/>
  <c r="BA40" i="12"/>
  <c r="BA39" i="13"/>
  <c r="CY86" i="13"/>
  <c r="CY87" i="12"/>
  <c r="CZ87" i="13" s="1"/>
  <c r="CH70" i="13"/>
  <c r="CH71" i="12"/>
  <c r="AM26" i="13"/>
  <c r="AM27" i="12"/>
  <c r="V27" i="6"/>
  <c r="BP53" i="13"/>
  <c r="BP54" i="12"/>
  <c r="C19" i="23" l="1"/>
  <c r="CI71" i="13"/>
  <c r="CI72" i="12"/>
  <c r="Y27" i="6"/>
  <c r="AC27" i="6" s="1"/>
  <c r="X27" i="6"/>
  <c r="AA27" i="6" s="1"/>
  <c r="AE27" i="6" s="1"/>
  <c r="AG27" i="6" s="1"/>
  <c r="B31" i="19" s="1"/>
  <c r="AN27" i="13"/>
  <c r="AN28" i="12"/>
  <c r="BO159" i="12"/>
  <c r="BQ54" i="13"/>
  <c r="BQ55" i="12"/>
  <c r="O31" i="8"/>
  <c r="D31" i="8"/>
  <c r="F31" i="8"/>
  <c r="K31" i="8"/>
  <c r="E31" i="8"/>
  <c r="N31" i="8"/>
  <c r="M31" i="8"/>
  <c r="L31" i="8"/>
  <c r="C31" i="8"/>
  <c r="G31" i="8"/>
  <c r="BB40" i="13"/>
  <c r="BB41" i="12"/>
  <c r="D31" i="19" l="1"/>
  <c r="K31" i="19"/>
  <c r="M31" i="19"/>
  <c r="L31" i="19"/>
  <c r="E31" i="19"/>
  <c r="G31" i="19"/>
  <c r="N31" i="19"/>
  <c r="F31" i="19"/>
  <c r="C31" i="19"/>
  <c r="O31" i="19"/>
  <c r="AU16" i="8"/>
  <c r="B31" i="7"/>
  <c r="B19" i="23"/>
  <c r="D19" i="23" s="1"/>
  <c r="AO16" i="8"/>
  <c r="BE16" i="8"/>
  <c r="AR16" i="8"/>
  <c r="AN16" i="8"/>
  <c r="BF16" i="8"/>
  <c r="AS16" i="8"/>
  <c r="AV16" i="8"/>
  <c r="AW16" i="8"/>
  <c r="AY16" i="8"/>
  <c r="AQ16" i="8"/>
  <c r="AM16" i="8"/>
  <c r="BA16" i="8"/>
  <c r="AT16" i="8"/>
  <c r="AG16" i="8"/>
  <c r="AH16" i="8"/>
  <c r="AL16" i="8"/>
  <c r="BG16" i="8"/>
  <c r="AF16" i="8"/>
  <c r="AP16" i="8"/>
  <c r="AZ16" i="8"/>
  <c r="AX16" i="8"/>
  <c r="BD16" i="8"/>
  <c r="AJ16" i="8"/>
  <c r="BB16" i="8"/>
  <c r="AK16" i="8"/>
  <c r="AI16" i="8"/>
  <c r="BC16" i="8"/>
  <c r="AO28" i="13"/>
  <c r="AO29" i="12"/>
  <c r="CJ73" i="12"/>
  <c r="CJ72" i="13"/>
  <c r="BC42" i="12"/>
  <c r="BC41" i="13"/>
  <c r="BR56" i="12"/>
  <c r="BR55" i="13"/>
  <c r="K31" i="7" l="1"/>
  <c r="G31" i="7"/>
  <c r="C31" i="7"/>
  <c r="M31" i="7"/>
  <c r="F31" i="7"/>
  <c r="E31" i="7"/>
  <c r="N31" i="7"/>
  <c r="D31" i="7"/>
  <c r="L31" i="7"/>
  <c r="O31" i="7"/>
  <c r="BS57" i="12"/>
  <c r="BS56" i="13"/>
  <c r="CK73" i="13"/>
  <c r="CK74" i="12"/>
  <c r="BI16" i="8"/>
  <c r="AP30" i="12"/>
  <c r="AN158" i="12"/>
  <c r="AP29" i="13"/>
  <c r="BD43" i="12"/>
  <c r="BD42" i="13"/>
  <c r="AF16" i="19"/>
  <c r="BC16" i="19"/>
  <c r="AR16" i="19"/>
  <c r="AH16" i="19"/>
  <c r="BA16" i="19"/>
  <c r="BD16" i="19"/>
  <c r="AO16" i="19"/>
  <c r="AL16" i="19"/>
  <c r="BE16" i="19"/>
  <c r="AN16" i="19"/>
  <c r="AK16" i="19"/>
  <c r="BF16" i="19"/>
  <c r="BB16" i="19"/>
  <c r="AZ16" i="19"/>
  <c r="AG16" i="19"/>
  <c r="AV16" i="19"/>
  <c r="AU16" i="19"/>
  <c r="AQ16" i="19"/>
  <c r="AM16" i="19"/>
  <c r="AX16" i="19"/>
  <c r="AJ16" i="19"/>
  <c r="AP16" i="19"/>
  <c r="AI16" i="19"/>
  <c r="AW16" i="19"/>
  <c r="AT16" i="19"/>
  <c r="AS16" i="19"/>
  <c r="AY16" i="19"/>
  <c r="BG16" i="19"/>
  <c r="BI16" i="19" l="1"/>
  <c r="BE44" i="12"/>
  <c r="BE43" i="13"/>
  <c r="BT58" i="12"/>
  <c r="BT57" i="13"/>
  <c r="BE16" i="7"/>
  <c r="AB17" i="9" s="1"/>
  <c r="AY16" i="7"/>
  <c r="V17" i="9" s="1"/>
  <c r="AU16" i="7"/>
  <c r="R17" i="9" s="1"/>
  <c r="AG16" i="7"/>
  <c r="D17" i="9" s="1"/>
  <c r="AR16" i="7"/>
  <c r="O17" i="9" s="1"/>
  <c r="AH16" i="7"/>
  <c r="E17" i="9" s="1"/>
  <c r="BD16" i="7"/>
  <c r="AA17" i="9" s="1"/>
  <c r="AF16" i="7"/>
  <c r="AS16" i="7"/>
  <c r="P17" i="9" s="1"/>
  <c r="BF16" i="7"/>
  <c r="AC17" i="9" s="1"/>
  <c r="BC16" i="7"/>
  <c r="Z17" i="9" s="1"/>
  <c r="AL16" i="7"/>
  <c r="I17" i="9" s="1"/>
  <c r="AW16" i="7"/>
  <c r="T17" i="9" s="1"/>
  <c r="AQ16" i="7"/>
  <c r="N17" i="9" s="1"/>
  <c r="AK16" i="7"/>
  <c r="H17" i="9" s="1"/>
  <c r="AI16" i="7"/>
  <c r="F17" i="9" s="1"/>
  <c r="AP16" i="7"/>
  <c r="M17" i="9" s="1"/>
  <c r="AN16" i="7"/>
  <c r="K17" i="9" s="1"/>
  <c r="BA16" i="7"/>
  <c r="X17" i="9" s="1"/>
  <c r="AJ16" i="7"/>
  <c r="G17" i="9" s="1"/>
  <c r="AM16" i="7"/>
  <c r="J17" i="9" s="1"/>
  <c r="AO16" i="7"/>
  <c r="L17" i="9" s="1"/>
  <c r="AT16" i="7"/>
  <c r="Q17" i="9" s="1"/>
  <c r="AV16" i="7"/>
  <c r="S17" i="9" s="1"/>
  <c r="AZ16" i="7"/>
  <c r="W17" i="9" s="1"/>
  <c r="AE16" i="7"/>
  <c r="B17" i="9" s="1"/>
  <c r="AX16" i="7"/>
  <c r="U17" i="9" s="1"/>
  <c r="BB16" i="7"/>
  <c r="Y17" i="9" s="1"/>
  <c r="CL75" i="12"/>
  <c r="CL74" i="13"/>
  <c r="AQ31" i="12"/>
  <c r="AQ30" i="13"/>
  <c r="AR31" i="13" l="1"/>
  <c r="AR32" i="12"/>
  <c r="U17" i="11"/>
  <c r="U17" i="18"/>
  <c r="U18" i="12" s="1"/>
  <c r="V18" i="13" s="1"/>
  <c r="Q17" i="11"/>
  <c r="Q17" i="18"/>
  <c r="Q18" i="12" s="1"/>
  <c r="R18" i="13" s="1"/>
  <c r="X17" i="11"/>
  <c r="X17" i="18"/>
  <c r="X18" i="12" s="1"/>
  <c r="Y18" i="13" s="1"/>
  <c r="H17" i="18"/>
  <c r="H18" i="12" s="1"/>
  <c r="I18" i="13" s="1"/>
  <c r="H17" i="11"/>
  <c r="Z17" i="11"/>
  <c r="Z17" i="18"/>
  <c r="Z18" i="12" s="1"/>
  <c r="AA18" i="13" s="1"/>
  <c r="AA17" i="11"/>
  <c r="AA17" i="18"/>
  <c r="AA18" i="12" s="1"/>
  <c r="AB18" i="13" s="1"/>
  <c r="R17" i="18"/>
  <c r="R18" i="12" s="1"/>
  <c r="S18" i="13" s="1"/>
  <c r="R17" i="11"/>
  <c r="BU59" i="12"/>
  <c r="BU58" i="13"/>
  <c r="L17" i="11"/>
  <c r="L17" i="18"/>
  <c r="L18" i="12" s="1"/>
  <c r="M18" i="13" s="1"/>
  <c r="K17" i="11"/>
  <c r="K17" i="18"/>
  <c r="K18" i="12" s="1"/>
  <c r="L18" i="13" s="1"/>
  <c r="N17" i="11"/>
  <c r="N17" i="18"/>
  <c r="N18" i="12" s="1"/>
  <c r="O18" i="13" s="1"/>
  <c r="AC17" i="11"/>
  <c r="AC17" i="18"/>
  <c r="AC18" i="12" s="1"/>
  <c r="E17" i="11"/>
  <c r="E17" i="18"/>
  <c r="E18" i="12" s="1"/>
  <c r="F18" i="13" s="1"/>
  <c r="V17" i="11"/>
  <c r="V17" i="18"/>
  <c r="V18" i="12" s="1"/>
  <c r="W18" i="13" s="1"/>
  <c r="CM76" i="12"/>
  <c r="CM75" i="13"/>
  <c r="W17" i="11"/>
  <c r="W17" i="18"/>
  <c r="W18" i="12" s="1"/>
  <c r="X18" i="13" s="1"/>
  <c r="J17" i="11"/>
  <c r="J17" i="18"/>
  <c r="J18" i="12" s="1"/>
  <c r="K18" i="13" s="1"/>
  <c r="M17" i="11"/>
  <c r="M17" i="18"/>
  <c r="M18" i="12" s="1"/>
  <c r="N18" i="13" s="1"/>
  <c r="T17" i="11"/>
  <c r="T17" i="18"/>
  <c r="T18" i="12" s="1"/>
  <c r="U18" i="13" s="1"/>
  <c r="P17" i="11"/>
  <c r="P17" i="18"/>
  <c r="P18" i="12" s="1"/>
  <c r="Q18" i="13" s="1"/>
  <c r="O17" i="11"/>
  <c r="O17" i="18"/>
  <c r="O18" i="12" s="1"/>
  <c r="P18" i="13" s="1"/>
  <c r="AB17" i="11"/>
  <c r="AB17" i="18"/>
  <c r="AB18" i="12" s="1"/>
  <c r="AC18" i="13" s="1"/>
  <c r="BF45" i="12"/>
  <c r="BF44" i="13"/>
  <c r="Y17" i="11"/>
  <c r="Y17" i="18"/>
  <c r="Y18" i="12" s="1"/>
  <c r="Z18" i="13" s="1"/>
  <c r="S17" i="11"/>
  <c r="S17" i="18"/>
  <c r="S18" i="12" s="1"/>
  <c r="T18" i="13" s="1"/>
  <c r="G17" i="11"/>
  <c r="G17" i="18"/>
  <c r="G18" i="12" s="1"/>
  <c r="H18" i="13" s="1"/>
  <c r="F17" i="11"/>
  <c r="F17" i="18"/>
  <c r="F18" i="12" s="1"/>
  <c r="G18" i="13" s="1"/>
  <c r="I17" i="11"/>
  <c r="I17" i="18"/>
  <c r="I18" i="12" s="1"/>
  <c r="J18" i="13" s="1"/>
  <c r="BH16" i="7"/>
  <c r="C17" i="9"/>
  <c r="D17" i="11"/>
  <c r="D17" i="18"/>
  <c r="D18" i="12" s="1"/>
  <c r="E18" i="13" s="1"/>
  <c r="C17" i="11" l="1"/>
  <c r="B17" i="11" s="1"/>
  <c r="N25" i="3" s="1"/>
  <c r="Q25" i="3" s="1"/>
  <c r="C17" i="18"/>
  <c r="BG46" i="12"/>
  <c r="BG45" i="13"/>
  <c r="CN76" i="13"/>
  <c r="CN77" i="12"/>
  <c r="AD18" i="13"/>
  <c r="AD19" i="12"/>
  <c r="AS33" i="12"/>
  <c r="AS32" i="13"/>
  <c r="BV59" i="13"/>
  <c r="BV60" i="12"/>
  <c r="CO77" i="13" l="1"/>
  <c r="CO78" i="12"/>
  <c r="BW61" i="12"/>
  <c r="BW60" i="13"/>
  <c r="AE19" i="13"/>
  <c r="AE20" i="12"/>
  <c r="BH47" i="12"/>
  <c r="BH46" i="13"/>
  <c r="C18" i="12"/>
  <c r="B17" i="18"/>
  <c r="AT34" i="12"/>
  <c r="AT33" i="13"/>
  <c r="AL25" i="3"/>
  <c r="S25" i="3"/>
  <c r="AU35" i="12" l="1"/>
  <c r="AU34" i="13"/>
  <c r="BI48" i="12"/>
  <c r="BI47" i="13"/>
  <c r="BX62" i="12"/>
  <c r="BX61" i="13"/>
  <c r="AF20" i="13"/>
  <c r="AF21" i="12"/>
  <c r="CP78" i="13"/>
  <c r="CP79" i="12"/>
  <c r="D18" i="13"/>
  <c r="B18" i="13" s="1"/>
  <c r="B18" i="12"/>
  <c r="AG22" i="12" l="1"/>
  <c r="AG21" i="13"/>
  <c r="D26" i="3"/>
  <c r="C18" i="13"/>
  <c r="BJ48" i="13"/>
  <c r="BJ49" i="12"/>
  <c r="CQ80" i="12"/>
  <c r="CQ79" i="13"/>
  <c r="CO160" i="12"/>
  <c r="BY63" i="12"/>
  <c r="BY62" i="13"/>
  <c r="AV35" i="13"/>
  <c r="AV36" i="12"/>
  <c r="CR81" i="12" l="1"/>
  <c r="CR80" i="13"/>
  <c r="AA26" i="3"/>
  <c r="AG26" i="3" s="1"/>
  <c r="B26" i="3"/>
  <c r="BZ64" i="12"/>
  <c r="BZ63" i="13"/>
  <c r="BK50" i="12"/>
  <c r="BK49" i="13"/>
  <c r="AW36" i="13"/>
  <c r="AW37" i="12"/>
  <c r="AH23" i="12"/>
  <c r="AH22" i="13"/>
  <c r="AI23" i="13" l="1"/>
  <c r="AI24" i="12"/>
  <c r="BL50" i="13"/>
  <c r="BL51" i="12"/>
  <c r="W26" i="3"/>
  <c r="U26" i="3"/>
  <c r="V26" i="3" s="1"/>
  <c r="X26" i="3" s="1"/>
  <c r="C26" i="3"/>
  <c r="AJ26" i="3"/>
  <c r="Y26" i="3"/>
  <c r="AE26" i="3" s="1"/>
  <c r="AX37" i="13"/>
  <c r="AX38" i="12"/>
  <c r="CA64" i="13"/>
  <c r="CA65" i="12"/>
  <c r="K26" i="3"/>
  <c r="CS81" i="13"/>
  <c r="CS82" i="12"/>
  <c r="CT82" i="13" l="1"/>
  <c r="CT83" i="12"/>
  <c r="BM51" i="13"/>
  <c r="BM52" i="12"/>
  <c r="AY39" i="12"/>
  <c r="AY38" i="13"/>
  <c r="AB26" i="3"/>
  <c r="AH26" i="3" s="1"/>
  <c r="J26" i="3"/>
  <c r="M26" i="3" s="1"/>
  <c r="P26" i="3" s="1"/>
  <c r="B28" i="6"/>
  <c r="AD26" i="3"/>
  <c r="AJ24" i="13"/>
  <c r="AJ25" i="12"/>
  <c r="CB66" i="12"/>
  <c r="CB65" i="13"/>
  <c r="AK25" i="13" l="1"/>
  <c r="AK26" i="12"/>
  <c r="R26" i="3"/>
  <c r="AK26" i="3"/>
  <c r="BN53" i="12"/>
  <c r="BN52" i="13"/>
  <c r="CU83" i="13"/>
  <c r="CU84" i="12"/>
  <c r="CC67" i="12"/>
  <c r="CC66" i="13"/>
  <c r="H28" i="6"/>
  <c r="J28" i="6"/>
  <c r="I28" i="6"/>
  <c r="G28" i="6"/>
  <c r="AZ39" i="13"/>
  <c r="AZ40" i="12"/>
  <c r="K28" i="6" l="1"/>
  <c r="BA41" i="12"/>
  <c r="BA40" i="13"/>
  <c r="CV85" i="12"/>
  <c r="CV84" i="13"/>
  <c r="AN26" i="3"/>
  <c r="AO26" i="3"/>
  <c r="L28" i="6"/>
  <c r="O28" i="6" s="1"/>
  <c r="N28" i="6"/>
  <c r="AL26" i="13"/>
  <c r="AL27" i="12"/>
  <c r="CD67" i="13"/>
  <c r="CD68" i="12"/>
  <c r="BO54" i="12"/>
  <c r="BO53" i="13"/>
  <c r="M28" i="6" l="1"/>
  <c r="P28" i="6" s="1"/>
  <c r="AM28" i="12"/>
  <c r="AM27" i="13"/>
  <c r="CW86" i="12"/>
  <c r="CW85" i="13"/>
  <c r="BP54" i="13"/>
  <c r="BN159" i="12"/>
  <c r="BP55" i="12"/>
  <c r="CE69" i="12"/>
  <c r="CE68" i="13"/>
  <c r="S28" i="6"/>
  <c r="R28" i="6"/>
  <c r="T28" i="6"/>
  <c r="U28" i="6"/>
  <c r="BB42" i="12"/>
  <c r="BB41" i="13"/>
  <c r="W28" i="6" l="1"/>
  <c r="Z28" i="6" s="1"/>
  <c r="AD28" i="6" s="1"/>
  <c r="B32" i="8" s="1"/>
  <c r="BC43" i="12"/>
  <c r="BC42" i="13"/>
  <c r="CF69" i="13"/>
  <c r="CF70" i="12"/>
  <c r="V28" i="6"/>
  <c r="BQ56" i="12"/>
  <c r="BQ55" i="13"/>
  <c r="CX87" i="12"/>
  <c r="CX86" i="13"/>
  <c r="AN29" i="12"/>
  <c r="AN28" i="13"/>
  <c r="C20" i="23" l="1"/>
  <c r="AM158" i="12"/>
  <c r="AO29" i="13"/>
  <c r="AO30" i="12"/>
  <c r="CY87" i="13"/>
  <c r="CY88" i="12"/>
  <c r="CZ88" i="13" s="1"/>
  <c r="CG71" i="12"/>
  <c r="CG70" i="13"/>
  <c r="E32" i="8"/>
  <c r="C32" i="8"/>
  <c r="D32" i="8"/>
  <c r="G32" i="8"/>
  <c r="N32" i="8"/>
  <c r="M32" i="8"/>
  <c r="L32" i="8"/>
  <c r="F32" i="8"/>
  <c r="O32" i="8"/>
  <c r="K32" i="8"/>
  <c r="BR56" i="13"/>
  <c r="BR57" i="12"/>
  <c r="X28" i="6"/>
  <c r="AA28" i="6" s="1"/>
  <c r="AE28" i="6" s="1"/>
  <c r="AG28" i="6" s="1"/>
  <c r="B32" i="19" s="1"/>
  <c r="Y28" i="6"/>
  <c r="AC28" i="6" s="1"/>
  <c r="BD43" i="13"/>
  <c r="BD44" i="12"/>
  <c r="O32" i="19" l="1"/>
  <c r="K32" i="19"/>
  <c r="M32" i="19"/>
  <c r="D32" i="19"/>
  <c r="L32" i="19"/>
  <c r="E32" i="19"/>
  <c r="C32" i="19"/>
  <c r="F32" i="19"/>
  <c r="N32" i="19"/>
  <c r="G32" i="19"/>
  <c r="BE45" i="12"/>
  <c r="BE44" i="13"/>
  <c r="BS57" i="13"/>
  <c r="BS58" i="12"/>
  <c r="AW17" i="8"/>
  <c r="AP30" i="13"/>
  <c r="AP31" i="12"/>
  <c r="CH72" i="12"/>
  <c r="CH71" i="13"/>
  <c r="B32" i="7"/>
  <c r="B20" i="23"/>
  <c r="D20" i="23" s="1"/>
  <c r="BD17" i="8"/>
  <c r="AJ17" i="8"/>
  <c r="BG17" i="8"/>
  <c r="AN17" i="8"/>
  <c r="BE17" i="8"/>
  <c r="AO17" i="8"/>
  <c r="AG17" i="8"/>
  <c r="BB17" i="8"/>
  <c r="AX17" i="8"/>
  <c r="BA17" i="8"/>
  <c r="AL17" i="8"/>
  <c r="AT17" i="8"/>
  <c r="AS17" i="8"/>
  <c r="AU17" i="8"/>
  <c r="AI17" i="8"/>
  <c r="AV17" i="8"/>
  <c r="AF17" i="8"/>
  <c r="AQ17" i="8"/>
  <c r="AK17" i="8"/>
  <c r="AP17" i="8"/>
  <c r="BF17" i="8"/>
  <c r="AM17" i="8"/>
  <c r="AR17" i="8"/>
  <c r="AH17" i="8"/>
  <c r="AZ17" i="8"/>
  <c r="AY17" i="8"/>
  <c r="BC17" i="8"/>
  <c r="BI17" i="8" l="1"/>
  <c r="F32" i="7"/>
  <c r="M32" i="7"/>
  <c r="G32" i="7"/>
  <c r="L32" i="7"/>
  <c r="C32" i="7"/>
  <c r="N32" i="7"/>
  <c r="D32" i="7"/>
  <c r="E32" i="7"/>
  <c r="K32" i="7"/>
  <c r="O32" i="7"/>
  <c r="BF45" i="13"/>
  <c r="BF46" i="12"/>
  <c r="AO17" i="19"/>
  <c r="AF17" i="19"/>
  <c r="AK17" i="19"/>
  <c r="AQ17" i="19"/>
  <c r="BA17" i="19"/>
  <c r="AZ17" i="19"/>
  <c r="AS17" i="19"/>
  <c r="AM17" i="19"/>
  <c r="BB17" i="19"/>
  <c r="AJ17" i="19"/>
  <c r="BE17" i="19"/>
  <c r="AX17" i="19"/>
  <c r="AY17" i="19"/>
  <c r="AU17" i="19"/>
  <c r="BC17" i="19"/>
  <c r="AN17" i="19"/>
  <c r="AL17" i="19"/>
  <c r="BF17" i="19"/>
  <c r="BG17" i="19"/>
  <c r="AV17" i="19"/>
  <c r="AW17" i="19"/>
  <c r="AH17" i="19"/>
  <c r="AR17" i="19"/>
  <c r="AI17" i="19"/>
  <c r="AT17" i="19"/>
  <c r="AG17" i="19"/>
  <c r="BD17" i="19"/>
  <c r="AP17" i="19"/>
  <c r="CI72" i="13"/>
  <c r="CI73" i="12"/>
  <c r="BT59" i="12"/>
  <c r="BT58" i="13"/>
  <c r="AQ32" i="12"/>
  <c r="AQ31" i="13"/>
  <c r="BI17" i="19" l="1"/>
  <c r="CJ73" i="13"/>
  <c r="CJ74" i="12"/>
  <c r="AR32" i="13"/>
  <c r="AR33" i="12"/>
  <c r="AE17" i="7"/>
  <c r="B18" i="9" s="1"/>
  <c r="AT17" i="7"/>
  <c r="Q18" i="9" s="1"/>
  <c r="AM17" i="7"/>
  <c r="J18" i="9" s="1"/>
  <c r="AF17" i="7"/>
  <c r="AX17" i="7"/>
  <c r="U18" i="9" s="1"/>
  <c r="AW17" i="7"/>
  <c r="T18" i="9" s="1"/>
  <c r="BB17" i="7"/>
  <c r="Y18" i="9" s="1"/>
  <c r="BA17" i="7"/>
  <c r="X18" i="9" s="1"/>
  <c r="AZ17" i="7"/>
  <c r="W18" i="9" s="1"/>
  <c r="AI17" i="7"/>
  <c r="F18" i="9" s="1"/>
  <c r="AQ17" i="7"/>
  <c r="N18" i="9" s="1"/>
  <c r="BE17" i="7"/>
  <c r="AB18" i="9" s="1"/>
  <c r="AP17" i="7"/>
  <c r="M18" i="9" s="1"/>
  <c r="AU17" i="7"/>
  <c r="R18" i="9" s="1"/>
  <c r="AK17" i="7"/>
  <c r="H18" i="9" s="1"/>
  <c r="BC17" i="7"/>
  <c r="Z18" i="9" s="1"/>
  <c r="AO17" i="7"/>
  <c r="L18" i="9" s="1"/>
  <c r="AS17" i="7"/>
  <c r="P18" i="9" s="1"/>
  <c r="AJ17" i="7"/>
  <c r="G18" i="9" s="1"/>
  <c r="AG17" i="7"/>
  <c r="D18" i="9" s="1"/>
  <c r="AV17" i="7"/>
  <c r="S18" i="9" s="1"/>
  <c r="AH17" i="7"/>
  <c r="E18" i="9" s="1"/>
  <c r="AL17" i="7"/>
  <c r="I18" i="9" s="1"/>
  <c r="AY17" i="7"/>
  <c r="V18" i="9" s="1"/>
  <c r="BF17" i="7"/>
  <c r="AC18" i="9" s="1"/>
  <c r="BD17" i="7"/>
  <c r="AA18" i="9" s="1"/>
  <c r="AN17" i="7"/>
  <c r="K18" i="9" s="1"/>
  <c r="AR17" i="7"/>
  <c r="O18" i="9" s="1"/>
  <c r="BG46" i="13"/>
  <c r="BG47" i="12"/>
  <c r="BU60" i="12"/>
  <c r="BU59" i="13"/>
  <c r="O18" i="11" l="1"/>
  <c r="O18" i="18"/>
  <c r="O19" i="12" s="1"/>
  <c r="P19" i="13" s="1"/>
  <c r="V18" i="11"/>
  <c r="V18" i="18"/>
  <c r="V19" i="12" s="1"/>
  <c r="W19" i="13" s="1"/>
  <c r="D18" i="11"/>
  <c r="D18" i="18"/>
  <c r="D19" i="12" s="1"/>
  <c r="E19" i="13" s="1"/>
  <c r="Z18" i="11"/>
  <c r="Z18" i="18"/>
  <c r="Z19" i="12" s="1"/>
  <c r="AA19" i="13" s="1"/>
  <c r="AB18" i="11"/>
  <c r="AB18" i="18"/>
  <c r="AB19" i="12" s="1"/>
  <c r="AC19" i="13" s="1"/>
  <c r="X18" i="11"/>
  <c r="X18" i="18"/>
  <c r="X19" i="12" s="1"/>
  <c r="Y19" i="13" s="1"/>
  <c r="BH17" i="7"/>
  <c r="C18" i="9"/>
  <c r="AS33" i="13"/>
  <c r="AS34" i="12"/>
  <c r="BV60" i="13"/>
  <c r="BV61" i="12"/>
  <c r="K18" i="11"/>
  <c r="K18" i="18"/>
  <c r="K19" i="12" s="1"/>
  <c r="L19" i="13" s="1"/>
  <c r="I18" i="11"/>
  <c r="I18" i="18"/>
  <c r="I19" i="12" s="1"/>
  <c r="J19" i="13" s="1"/>
  <c r="G18" i="11"/>
  <c r="G18" i="18"/>
  <c r="G19" i="12" s="1"/>
  <c r="H19" i="13" s="1"/>
  <c r="H18" i="11"/>
  <c r="H18" i="18"/>
  <c r="H19" i="12" s="1"/>
  <c r="I19" i="13" s="1"/>
  <c r="N18" i="18"/>
  <c r="N19" i="12" s="1"/>
  <c r="O19" i="13" s="1"/>
  <c r="N18" i="11"/>
  <c r="Y18" i="18"/>
  <c r="Y19" i="12" s="1"/>
  <c r="Z19" i="13" s="1"/>
  <c r="Y18" i="11"/>
  <c r="J18" i="11"/>
  <c r="J18" i="18"/>
  <c r="J19" i="12" s="1"/>
  <c r="K19" i="13" s="1"/>
  <c r="BH48" i="12"/>
  <c r="BH47" i="13"/>
  <c r="AA18" i="11"/>
  <c r="AA18" i="18"/>
  <c r="AA19" i="12" s="1"/>
  <c r="AB19" i="13" s="1"/>
  <c r="E18" i="11"/>
  <c r="E18" i="18"/>
  <c r="E19" i="12" s="1"/>
  <c r="F19" i="13" s="1"/>
  <c r="P18" i="11"/>
  <c r="P18" i="18"/>
  <c r="P19" i="12" s="1"/>
  <c r="Q19" i="13" s="1"/>
  <c r="R18" i="18"/>
  <c r="R19" i="12" s="1"/>
  <c r="S19" i="13" s="1"/>
  <c r="R18" i="11"/>
  <c r="F18" i="11"/>
  <c r="F18" i="18"/>
  <c r="F19" i="12" s="1"/>
  <c r="G19" i="13" s="1"/>
  <c r="T18" i="11"/>
  <c r="T18" i="18"/>
  <c r="T19" i="12" s="1"/>
  <c r="U19" i="13" s="1"/>
  <c r="Q18" i="18"/>
  <c r="Q19" i="12" s="1"/>
  <c r="R19" i="13" s="1"/>
  <c r="Q18" i="11"/>
  <c r="CK74" i="13"/>
  <c r="CK75" i="12"/>
  <c r="AC18" i="11"/>
  <c r="AC18" i="18"/>
  <c r="AC19" i="12" s="1"/>
  <c r="S18" i="11"/>
  <c r="S18" i="18"/>
  <c r="S19" i="12" s="1"/>
  <c r="T19" i="13" s="1"/>
  <c r="L18" i="11"/>
  <c r="L18" i="18"/>
  <c r="L19" i="12" s="1"/>
  <c r="M19" i="13" s="1"/>
  <c r="M18" i="11"/>
  <c r="M18" i="18"/>
  <c r="M19" i="12" s="1"/>
  <c r="N19" i="13" s="1"/>
  <c r="W18" i="18"/>
  <c r="W19" i="12" s="1"/>
  <c r="X19" i="13" s="1"/>
  <c r="W18" i="11"/>
  <c r="U18" i="11"/>
  <c r="U18" i="18"/>
  <c r="U19" i="12" s="1"/>
  <c r="V19" i="13" s="1"/>
  <c r="AD20" i="12" l="1"/>
  <c r="AD19" i="13"/>
  <c r="AT34" i="13"/>
  <c r="AT35" i="12"/>
  <c r="CL75" i="13"/>
  <c r="CL76" i="12"/>
  <c r="BW62" i="12"/>
  <c r="BW61" i="13"/>
  <c r="C18" i="11"/>
  <c r="B18" i="11" s="1"/>
  <c r="N26" i="3" s="1"/>
  <c r="Q26" i="3" s="1"/>
  <c r="C18" i="18"/>
  <c r="BI49" i="12"/>
  <c r="BI48" i="13"/>
  <c r="CM76" i="13" l="1"/>
  <c r="CM77" i="12"/>
  <c r="AU35" i="13"/>
  <c r="AU36" i="12"/>
  <c r="BJ49" i="13"/>
  <c r="BJ50" i="12"/>
  <c r="BX62" i="13"/>
  <c r="BX63" i="12"/>
  <c r="B18" i="18"/>
  <c r="C19" i="12"/>
  <c r="AL26" i="3"/>
  <c r="S26" i="3"/>
  <c r="AE20" i="13"/>
  <c r="AE21" i="12"/>
  <c r="BY63" i="13" l="1"/>
  <c r="BY64" i="12"/>
  <c r="AV36" i="13"/>
  <c r="AV37" i="12"/>
  <c r="AF21" i="13"/>
  <c r="AF22" i="12"/>
  <c r="B19" i="12"/>
  <c r="D19" i="13"/>
  <c r="B19" i="13" s="1"/>
  <c r="BK51" i="12"/>
  <c r="BK50" i="13"/>
  <c r="CN78" i="12"/>
  <c r="CN77" i="13"/>
  <c r="C19" i="13" l="1"/>
  <c r="D27" i="3"/>
  <c r="AW37" i="13"/>
  <c r="AW38" i="12"/>
  <c r="CO78" i="13"/>
  <c r="CO79" i="12"/>
  <c r="AG22" i="13"/>
  <c r="AG23" i="12"/>
  <c r="BZ64" i="13"/>
  <c r="BZ65" i="12"/>
  <c r="BL51" i="13"/>
  <c r="BL52" i="12"/>
  <c r="BM53" i="12" l="1"/>
  <c r="BM52" i="13"/>
  <c r="AH23" i="13"/>
  <c r="AH24" i="12"/>
  <c r="AX39" i="12"/>
  <c r="AX38" i="13"/>
  <c r="CA65" i="13"/>
  <c r="CA66" i="12"/>
  <c r="CP80" i="12"/>
  <c r="CP79" i="13"/>
  <c r="CN160" i="12"/>
  <c r="AA27" i="3"/>
  <c r="AG27" i="3" s="1"/>
  <c r="B27" i="3"/>
  <c r="K27" i="3" s="1"/>
  <c r="CB67" i="12" l="1"/>
  <c r="CB66" i="13"/>
  <c r="AI25" i="12"/>
  <c r="AI24" i="13"/>
  <c r="W27" i="3"/>
  <c r="AJ27" i="3"/>
  <c r="C27" i="3"/>
  <c r="U27" i="3"/>
  <c r="V27" i="3" s="1"/>
  <c r="X27" i="3" s="1"/>
  <c r="Y27" i="3"/>
  <c r="AE27" i="3" s="1"/>
  <c r="CQ80" i="13"/>
  <c r="CQ81" i="12"/>
  <c r="AY39" i="13"/>
  <c r="AY40" i="12"/>
  <c r="BN53" i="13"/>
  <c r="BN54" i="12"/>
  <c r="AD27" i="3" l="1"/>
  <c r="B29" i="6"/>
  <c r="BO55" i="12"/>
  <c r="BM159" i="12"/>
  <c r="BO54" i="13"/>
  <c r="CR81" i="13"/>
  <c r="CR82" i="12"/>
  <c r="J27" i="3"/>
  <c r="M27" i="3" s="1"/>
  <c r="P27" i="3" s="1"/>
  <c r="AB27" i="3"/>
  <c r="AH27" i="3" s="1"/>
  <c r="AJ26" i="12"/>
  <c r="AJ25" i="13"/>
  <c r="AZ40" i="13"/>
  <c r="AZ41" i="12"/>
  <c r="CC68" i="12"/>
  <c r="CC67" i="13"/>
  <c r="R27" i="3" l="1"/>
  <c r="AK27" i="3"/>
  <c r="CS83" i="12"/>
  <c r="CS82" i="13"/>
  <c r="BP56" i="12"/>
  <c r="BP55" i="13"/>
  <c r="CD69" i="12"/>
  <c r="CD68" i="13"/>
  <c r="AK26" i="13"/>
  <c r="AK27" i="12"/>
  <c r="J29" i="6"/>
  <c r="H29" i="6"/>
  <c r="I29" i="6"/>
  <c r="G29" i="6"/>
  <c r="BA42" i="12"/>
  <c r="BA41" i="13"/>
  <c r="K29" i="6" l="1"/>
  <c r="L29" i="6"/>
  <c r="O29" i="6" s="1"/>
  <c r="BB42" i="13"/>
  <c r="BB43" i="12"/>
  <c r="CE69" i="13"/>
  <c r="CE70" i="12"/>
  <c r="CT84" i="12"/>
  <c r="CT83" i="13"/>
  <c r="N29" i="6"/>
  <c r="AL27" i="13"/>
  <c r="AL28" i="12"/>
  <c r="AN27" i="3"/>
  <c r="AO27" i="3"/>
  <c r="BQ56" i="13"/>
  <c r="BQ57" i="12"/>
  <c r="M29" i="6" l="1"/>
  <c r="P29" i="6" s="1"/>
  <c r="R29" i="6"/>
  <c r="S29" i="6"/>
  <c r="T29" i="6"/>
  <c r="U29" i="6"/>
  <c r="CF71" i="12"/>
  <c r="CF70" i="13"/>
  <c r="BR58" i="12"/>
  <c r="BR57" i="13"/>
  <c r="AM29" i="12"/>
  <c r="AM28" i="13"/>
  <c r="BC44" i="12"/>
  <c r="BC43" i="13"/>
  <c r="CU84" i="13"/>
  <c r="CU85" i="12"/>
  <c r="W29" i="6" l="1"/>
  <c r="Z29" i="6" s="1"/>
  <c r="AD29" i="6" s="1"/>
  <c r="C21" i="23" s="1"/>
  <c r="V29" i="6"/>
  <c r="Y29" i="6" s="1"/>
  <c r="AC29" i="6" s="1"/>
  <c r="BD45" i="12"/>
  <c r="BD44" i="13"/>
  <c r="BS59" i="12"/>
  <c r="BS58" i="13"/>
  <c r="CV86" i="12"/>
  <c r="CV85" i="13"/>
  <c r="AN29" i="13"/>
  <c r="AN30" i="12"/>
  <c r="AL158" i="12"/>
  <c r="CG71" i="13"/>
  <c r="CG72" i="12"/>
  <c r="B33" i="8" l="1"/>
  <c r="M33" i="8" s="1"/>
  <c r="X29" i="6"/>
  <c r="AA29" i="6" s="1"/>
  <c r="AE29" i="6" s="1"/>
  <c r="AG29" i="6" s="1"/>
  <c r="B33" i="19" s="1"/>
  <c r="L33" i="19" s="1"/>
  <c r="B33" i="7"/>
  <c r="B21" i="23"/>
  <c r="D21" i="23" s="1"/>
  <c r="N33" i="8"/>
  <c r="K33" i="8"/>
  <c r="O33" i="8"/>
  <c r="BT59" i="13"/>
  <c r="BT60" i="12"/>
  <c r="AO30" i="13"/>
  <c r="AO31" i="12"/>
  <c r="CH73" i="12"/>
  <c r="CH72" i="13"/>
  <c r="CW87" i="12"/>
  <c r="CW86" i="13"/>
  <c r="BE45" i="13"/>
  <c r="BE46" i="12"/>
  <c r="F33" i="8" l="1"/>
  <c r="G33" i="8"/>
  <c r="D33" i="8"/>
  <c r="C33" i="8"/>
  <c r="L33" i="8"/>
  <c r="E33" i="8"/>
  <c r="M33" i="19"/>
  <c r="N33" i="19"/>
  <c r="O33" i="19"/>
  <c r="E33" i="19"/>
  <c r="C33" i="19"/>
  <c r="D33" i="19"/>
  <c r="F33" i="19"/>
  <c r="K33" i="19"/>
  <c r="G33" i="19"/>
  <c r="BF47" i="12"/>
  <c r="BF46" i="13"/>
  <c r="CI73" i="13"/>
  <c r="CI74" i="12"/>
  <c r="AP31" i="13"/>
  <c r="AP32" i="12"/>
  <c r="BU61" i="12"/>
  <c r="BU60" i="13"/>
  <c r="CX88" i="12"/>
  <c r="CX87" i="13"/>
  <c r="C33" i="7"/>
  <c r="O33" i="7"/>
  <c r="D33" i="7"/>
  <c r="E33" i="7"/>
  <c r="L33" i="7"/>
  <c r="M33" i="7"/>
  <c r="G33" i="7"/>
  <c r="N33" i="7"/>
  <c r="F33" i="7"/>
  <c r="K33" i="7"/>
  <c r="AV18" i="8" l="1"/>
  <c r="AR18" i="8"/>
  <c r="BE18" i="8"/>
  <c r="BC18" i="8"/>
  <c r="AY18" i="8"/>
  <c r="AX18" i="8"/>
  <c r="AJ18" i="8"/>
  <c r="AS18" i="8"/>
  <c r="AH18" i="8"/>
  <c r="AG18" i="8"/>
  <c r="AP18" i="8"/>
  <c r="AO18" i="8"/>
  <c r="BF18" i="8"/>
  <c r="AU18" i="8"/>
  <c r="BD18" i="8"/>
  <c r="AT18" i="8"/>
  <c r="AL18" i="8"/>
  <c r="BB18" i="8"/>
  <c r="AZ18" i="8"/>
  <c r="AW18" i="8"/>
  <c r="AF18" i="8"/>
  <c r="AK18" i="8"/>
  <c r="AN18" i="8"/>
  <c r="AI18" i="8"/>
  <c r="AM18" i="8"/>
  <c r="AQ18" i="8"/>
  <c r="BG18" i="8"/>
  <c r="BA18" i="8"/>
  <c r="AH18" i="19"/>
  <c r="BG18" i="19"/>
  <c r="AM18" i="19"/>
  <c r="AU18" i="19"/>
  <c r="AP18" i="19"/>
  <c r="AQ18" i="19"/>
  <c r="AK18" i="19"/>
  <c r="AZ18" i="19"/>
  <c r="AJ18" i="19"/>
  <c r="AN18" i="19"/>
  <c r="AI18" i="19"/>
  <c r="AF18" i="19"/>
  <c r="BD18" i="19"/>
  <c r="AR18" i="19"/>
  <c r="BB18" i="19"/>
  <c r="AT18" i="19"/>
  <c r="AO18" i="19"/>
  <c r="BA18" i="19"/>
  <c r="AL18" i="19"/>
  <c r="AV18" i="19"/>
  <c r="AY18" i="19"/>
  <c r="AW18" i="19"/>
  <c r="BC18" i="19"/>
  <c r="BE18" i="19"/>
  <c r="AG18" i="19"/>
  <c r="AS18" i="19"/>
  <c r="AX18" i="19"/>
  <c r="BF18" i="19"/>
  <c r="CJ74" i="13"/>
  <c r="CJ75" i="12"/>
  <c r="AM18" i="7"/>
  <c r="J19" i="9" s="1"/>
  <c r="BC18" i="7"/>
  <c r="AU18" i="7"/>
  <c r="R19" i="9" s="1"/>
  <c r="AH18" i="7"/>
  <c r="AS18" i="7"/>
  <c r="AQ18" i="7"/>
  <c r="AK18" i="7"/>
  <c r="H19" i="9" s="1"/>
  <c r="AR18" i="7"/>
  <c r="AV18" i="7"/>
  <c r="AI18" i="7"/>
  <c r="BB18" i="7"/>
  <c r="Y19" i="9" s="1"/>
  <c r="AE18" i="7"/>
  <c r="AT18" i="7"/>
  <c r="BD18" i="7"/>
  <c r="AW18" i="7"/>
  <c r="BF18" i="7"/>
  <c r="AL18" i="7"/>
  <c r="AF18" i="7"/>
  <c r="AJ18" i="7"/>
  <c r="AN18" i="7"/>
  <c r="AY18" i="7"/>
  <c r="V19" i="9" s="1"/>
  <c r="AZ18" i="7"/>
  <c r="W19" i="9" s="1"/>
  <c r="BE18" i="7"/>
  <c r="AB19" i="9" s="1"/>
  <c r="BA18" i="7"/>
  <c r="X19" i="9" s="1"/>
  <c r="AP18" i="7"/>
  <c r="AG18" i="7"/>
  <c r="AO18" i="7"/>
  <c r="L19" i="9" s="1"/>
  <c r="AX18" i="7"/>
  <c r="BV61" i="13"/>
  <c r="BV62" i="12"/>
  <c r="AQ33" i="12"/>
  <c r="AQ32" i="13"/>
  <c r="CY89" i="12"/>
  <c r="CZ89" i="13" s="1"/>
  <c r="CY88" i="13"/>
  <c r="BG47" i="13"/>
  <c r="BG48" i="12"/>
  <c r="N19" i="9" l="1"/>
  <c r="C19" i="9"/>
  <c r="C19" i="11" s="1"/>
  <c r="M19" i="9"/>
  <c r="I19" i="9"/>
  <c r="U19" i="9"/>
  <c r="U19" i="11" s="1"/>
  <c r="K19" i="9"/>
  <c r="K19" i="11" s="1"/>
  <c r="O19" i="9"/>
  <c r="O19" i="18" s="1"/>
  <c r="O20" i="12" s="1"/>
  <c r="P20" i="13" s="1"/>
  <c r="D19" i="9"/>
  <c r="AA19" i="9"/>
  <c r="AA19" i="18" s="1"/>
  <c r="AA20" i="12" s="1"/>
  <c r="AB20" i="13" s="1"/>
  <c r="F19" i="9"/>
  <c r="F19" i="18" s="1"/>
  <c r="F20" i="12" s="1"/>
  <c r="G20" i="13" s="1"/>
  <c r="Z19" i="9"/>
  <c r="Z19" i="18" s="1"/>
  <c r="Z20" i="12" s="1"/>
  <c r="AA20" i="13" s="1"/>
  <c r="AC19" i="9"/>
  <c r="B19" i="9"/>
  <c r="BI18" i="8"/>
  <c r="G19" i="9"/>
  <c r="G19" i="11" s="1"/>
  <c r="T19" i="9"/>
  <c r="Q19" i="9"/>
  <c r="Q19" i="11" s="1"/>
  <c r="S19" i="9"/>
  <c r="S19" i="11" s="1"/>
  <c r="P19" i="9"/>
  <c r="P19" i="18" s="1"/>
  <c r="P20" i="12" s="1"/>
  <c r="Q20" i="13" s="1"/>
  <c r="E19" i="9"/>
  <c r="E19" i="18" s="1"/>
  <c r="E20" i="12" s="1"/>
  <c r="F20" i="13" s="1"/>
  <c r="BI18" i="19"/>
  <c r="M19" i="11"/>
  <c r="M19" i="18"/>
  <c r="M20" i="12" s="1"/>
  <c r="N20" i="13" s="1"/>
  <c r="V19" i="11"/>
  <c r="V19" i="18"/>
  <c r="V20" i="12" s="1"/>
  <c r="W20" i="13" s="1"/>
  <c r="I19" i="11"/>
  <c r="I19" i="18"/>
  <c r="I20" i="12" s="1"/>
  <c r="J20" i="13" s="1"/>
  <c r="J19" i="11"/>
  <c r="J19" i="18"/>
  <c r="J20" i="12" s="1"/>
  <c r="K20" i="13" s="1"/>
  <c r="C19" i="18"/>
  <c r="X19" i="11"/>
  <c r="X19" i="18"/>
  <c r="X20" i="12" s="1"/>
  <c r="Y20" i="13" s="1"/>
  <c r="K19" i="18"/>
  <c r="K20" i="12" s="1"/>
  <c r="L20" i="13" s="1"/>
  <c r="AC19" i="11"/>
  <c r="AC19" i="18"/>
  <c r="AC20" i="12" s="1"/>
  <c r="E19" i="11"/>
  <c r="CK75" i="13"/>
  <c r="CK76" i="12"/>
  <c r="AR34" i="12"/>
  <c r="AR33" i="13"/>
  <c r="L19" i="11"/>
  <c r="L19" i="18"/>
  <c r="L20" i="12" s="1"/>
  <c r="M20" i="13" s="1"/>
  <c r="AB19" i="11"/>
  <c r="AB19" i="18"/>
  <c r="AB20" i="12" s="1"/>
  <c r="AC20" i="13" s="1"/>
  <c r="T19" i="18"/>
  <c r="T20" i="12" s="1"/>
  <c r="U20" i="13" s="1"/>
  <c r="T19" i="11"/>
  <c r="Y19" i="11"/>
  <c r="Y19" i="18"/>
  <c r="Y20" i="12" s="1"/>
  <c r="Z20" i="13" s="1"/>
  <c r="H19" i="11"/>
  <c r="H19" i="18"/>
  <c r="H20" i="12" s="1"/>
  <c r="I20" i="13" s="1"/>
  <c r="R19" i="11"/>
  <c r="R19" i="18"/>
  <c r="R20" i="12" s="1"/>
  <c r="S20" i="13" s="1"/>
  <c r="BH48" i="13"/>
  <c r="BH49" i="12"/>
  <c r="BW62" i="13"/>
  <c r="BW63" i="12"/>
  <c r="D19" i="11"/>
  <c r="D19" i="18"/>
  <c r="D20" i="12" s="1"/>
  <c r="E20" i="13" s="1"/>
  <c r="W19" i="11"/>
  <c r="W19" i="18"/>
  <c r="W20" i="12" s="1"/>
  <c r="X20" i="13" s="1"/>
  <c r="BH18" i="7"/>
  <c r="N19" i="11"/>
  <c r="N19" i="18"/>
  <c r="N20" i="12" s="1"/>
  <c r="O20" i="13" s="1"/>
  <c r="F19" i="11" l="1"/>
  <c r="U19" i="18"/>
  <c r="U20" i="12" s="1"/>
  <c r="V20" i="13" s="1"/>
  <c r="O19" i="11"/>
  <c r="S19" i="18"/>
  <c r="S20" i="12" s="1"/>
  <c r="T20" i="13" s="1"/>
  <c r="Z19" i="11"/>
  <c r="G19" i="18"/>
  <c r="G20" i="12" s="1"/>
  <c r="H20" i="13" s="1"/>
  <c r="P19" i="11"/>
  <c r="AA19" i="11"/>
  <c r="Q19" i="18"/>
  <c r="Q20" i="12" s="1"/>
  <c r="R20" i="13" s="1"/>
  <c r="BI49" i="13"/>
  <c r="BI50" i="12"/>
  <c r="AD20" i="13"/>
  <c r="AD21" i="12"/>
  <c r="AS34" i="13"/>
  <c r="AS35" i="12"/>
  <c r="C20" i="12"/>
  <c r="BX63" i="13"/>
  <c r="BX64" i="12"/>
  <c r="CL76" i="13"/>
  <c r="CL77" i="12"/>
  <c r="B19" i="11" l="1"/>
  <c r="N27" i="3" s="1"/>
  <c r="Q27" i="3" s="1"/>
  <c r="B19" i="18"/>
  <c r="AE22" i="12"/>
  <c r="AE21" i="13"/>
  <c r="BY64" i="13"/>
  <c r="BY65" i="12"/>
  <c r="AT36" i="12"/>
  <c r="AT35" i="13"/>
  <c r="BJ50" i="13"/>
  <c r="BJ51" i="12"/>
  <c r="CM77" i="13"/>
  <c r="CM78" i="12"/>
  <c r="B20" i="12"/>
  <c r="D20" i="13"/>
  <c r="B20" i="13" s="1"/>
  <c r="S27" i="3"/>
  <c r="AL27" i="3"/>
  <c r="D28" i="3" l="1"/>
  <c r="C20" i="13"/>
  <c r="BK52" i="12"/>
  <c r="BK51" i="13"/>
  <c r="BZ66" i="12"/>
  <c r="BZ65" i="13"/>
  <c r="CN79" i="12"/>
  <c r="CN78" i="13"/>
  <c r="AU37" i="12"/>
  <c r="AU36" i="13"/>
  <c r="AF22" i="13"/>
  <c r="AF23" i="12"/>
  <c r="AG23" i="13" l="1"/>
  <c r="AG24" i="12"/>
  <c r="CM160" i="12"/>
  <c r="CO79" i="13"/>
  <c r="CO80" i="12"/>
  <c r="BL52" i="13"/>
  <c r="BL53" i="12"/>
  <c r="AV38" i="12"/>
  <c r="AV37" i="13"/>
  <c r="CA66" i="13"/>
  <c r="CA67" i="12"/>
  <c r="AA28" i="3"/>
  <c r="AG28" i="3" s="1"/>
  <c r="B28" i="3"/>
  <c r="AW39" i="12" l="1"/>
  <c r="AW38" i="13"/>
  <c r="CB67" i="13"/>
  <c r="CB68" i="12"/>
  <c r="BM54" i="12"/>
  <c r="BM53" i="13"/>
  <c r="AH25" i="12"/>
  <c r="AH24" i="13"/>
  <c r="K28" i="3"/>
  <c r="AJ28" i="3"/>
  <c r="U28" i="3"/>
  <c r="V28" i="3" s="1"/>
  <c r="X28" i="3" s="1"/>
  <c r="W28" i="3"/>
  <c r="Y28" i="3"/>
  <c r="AE28" i="3" s="1"/>
  <c r="C28" i="3"/>
  <c r="CP80" i="13"/>
  <c r="CP81" i="12"/>
  <c r="CQ82" i="12" l="1"/>
  <c r="CQ81" i="13"/>
  <c r="CC68" i="13"/>
  <c r="CC69" i="12"/>
  <c r="AD28" i="3"/>
  <c r="B30" i="6"/>
  <c r="AI25" i="13"/>
  <c r="AI26" i="12"/>
  <c r="J28" i="3"/>
  <c r="M28" i="3" s="1"/>
  <c r="P28" i="3" s="1"/>
  <c r="AB28" i="3"/>
  <c r="AH28" i="3" s="1"/>
  <c r="BL159" i="12"/>
  <c r="BN54" i="13"/>
  <c r="BN55" i="12"/>
  <c r="AX40" i="12"/>
  <c r="AX39" i="13"/>
  <c r="AJ26" i="13" l="1"/>
  <c r="AJ27" i="12"/>
  <c r="CD70" i="12"/>
  <c r="CD69" i="13"/>
  <c r="AY41" i="12"/>
  <c r="AY40" i="13"/>
  <c r="G30" i="6"/>
  <c r="H30" i="6"/>
  <c r="I30" i="6"/>
  <c r="J30" i="6"/>
  <c r="BO55" i="13"/>
  <c r="BO56" i="12"/>
  <c r="R28" i="3"/>
  <c r="AK28" i="3"/>
  <c r="CR82" i="13"/>
  <c r="CR83" i="12"/>
  <c r="CS84" i="12" l="1"/>
  <c r="CS83" i="13"/>
  <c r="BP57" i="12"/>
  <c r="BP56" i="13"/>
  <c r="L30" i="6"/>
  <c r="O30" i="6" s="1"/>
  <c r="K30" i="6"/>
  <c r="CE70" i="13"/>
  <c r="CE71" i="12"/>
  <c r="AO28" i="3"/>
  <c r="AN28" i="3"/>
  <c r="AK28" i="12"/>
  <c r="AK27" i="13"/>
  <c r="AZ42" i="12"/>
  <c r="AZ41" i="13"/>
  <c r="CF71" i="13" l="1"/>
  <c r="CF72" i="12"/>
  <c r="AL28" i="13"/>
  <c r="AL29" i="12"/>
  <c r="BQ58" i="12"/>
  <c r="BQ57" i="13"/>
  <c r="N30" i="6"/>
  <c r="M30" i="6"/>
  <c r="P30" i="6" s="1"/>
  <c r="BA43" i="12"/>
  <c r="BA42" i="13"/>
  <c r="CT85" i="12"/>
  <c r="CT84" i="13"/>
  <c r="T30" i="6" l="1"/>
  <c r="S30" i="6"/>
  <c r="U30" i="6"/>
  <c r="R30" i="6"/>
  <c r="V30" i="6" s="1"/>
  <c r="AK158" i="12"/>
  <c r="AM30" i="12"/>
  <c r="AM29" i="13"/>
  <c r="CU85" i="13"/>
  <c r="CU86" i="12"/>
  <c r="CG73" i="12"/>
  <c r="CG72" i="13"/>
  <c r="BB44" i="12"/>
  <c r="BB43" i="13"/>
  <c r="BR58" i="13"/>
  <c r="BR59" i="12"/>
  <c r="W30" i="6" l="1"/>
  <c r="Z30" i="6" s="1"/>
  <c r="AD30" i="6" s="1"/>
  <c r="B34" i="8" s="1"/>
  <c r="BC45" i="12"/>
  <c r="BC44" i="13"/>
  <c r="Y30" i="6"/>
  <c r="AC30" i="6" s="1"/>
  <c r="X30" i="6"/>
  <c r="AA30" i="6" s="1"/>
  <c r="AE30" i="6" s="1"/>
  <c r="AG30" i="6" s="1"/>
  <c r="B34" i="19" s="1"/>
  <c r="BS59" i="13"/>
  <c r="BS60" i="12"/>
  <c r="CH73" i="13"/>
  <c r="CH74" i="12"/>
  <c r="AN30" i="13"/>
  <c r="AN31" i="12"/>
  <c r="CV87" i="12"/>
  <c r="CV86" i="13"/>
  <c r="C22" i="23" l="1"/>
  <c r="G34" i="19"/>
  <c r="L34" i="19"/>
  <c r="F34" i="19"/>
  <c r="O34" i="19"/>
  <c r="N34" i="19"/>
  <c r="D34" i="19"/>
  <c r="E34" i="19"/>
  <c r="K34" i="19"/>
  <c r="C34" i="19"/>
  <c r="M34" i="19"/>
  <c r="E34" i="8"/>
  <c r="F34" i="8"/>
  <c r="O34" i="8"/>
  <c r="M34" i="8"/>
  <c r="K34" i="8"/>
  <c r="G34" i="8"/>
  <c r="D34" i="8"/>
  <c r="L34" i="8"/>
  <c r="N34" i="8"/>
  <c r="C34" i="8"/>
  <c r="B34" i="7"/>
  <c r="B22" i="23"/>
  <c r="CI74" i="13"/>
  <c r="CI75" i="12"/>
  <c r="AO31" i="13"/>
  <c r="AO32" i="12"/>
  <c r="BT60" i="13"/>
  <c r="BT61" i="12"/>
  <c r="CW87" i="13"/>
  <c r="CW88" i="12"/>
  <c r="BD45" i="13"/>
  <c r="BD46" i="12"/>
  <c r="D22" i="23" l="1"/>
  <c r="BE46" i="13"/>
  <c r="BE47" i="12"/>
  <c r="BU61" i="13"/>
  <c r="BU62" i="12"/>
  <c r="CJ76" i="12"/>
  <c r="CJ75" i="13"/>
  <c r="AP19" i="8"/>
  <c r="AN19" i="8"/>
  <c r="BF19" i="8"/>
  <c r="AS19" i="8"/>
  <c r="AU19" i="8"/>
  <c r="AJ19" i="8"/>
  <c r="AT19" i="8"/>
  <c r="AX19" i="8"/>
  <c r="BG19" i="8"/>
  <c r="AV19" i="8"/>
  <c r="AZ19" i="8"/>
  <c r="BC19" i="8"/>
  <c r="BE19" i="8"/>
  <c r="AG19" i="8"/>
  <c r="AR19" i="8"/>
  <c r="AW19" i="8"/>
  <c r="AM19" i="8"/>
  <c r="BB19" i="8"/>
  <c r="AL19" i="8"/>
  <c r="AK19" i="8"/>
  <c r="AF19" i="8"/>
  <c r="AO19" i="8"/>
  <c r="AH19" i="8"/>
  <c r="BA19" i="8"/>
  <c r="AI19" i="8"/>
  <c r="AY19" i="8"/>
  <c r="AQ19" i="8"/>
  <c r="BD19" i="8"/>
  <c r="CX88" i="13"/>
  <c r="CX89" i="12"/>
  <c r="AP32" i="13"/>
  <c r="AP33" i="12"/>
  <c r="L34" i="7"/>
  <c r="D34" i="7"/>
  <c r="N34" i="7"/>
  <c r="M34" i="7"/>
  <c r="K34" i="7"/>
  <c r="O34" i="7"/>
  <c r="E34" i="7"/>
  <c r="G34" i="7"/>
  <c r="C34" i="7"/>
  <c r="F34" i="7"/>
  <c r="AX19" i="19"/>
  <c r="AU19" i="19"/>
  <c r="BC19" i="19"/>
  <c r="AQ19" i="19"/>
  <c r="AJ19" i="19"/>
  <c r="AL19" i="19"/>
  <c r="BD19" i="19"/>
  <c r="AZ19" i="19"/>
  <c r="BF19" i="19"/>
  <c r="AG19" i="19"/>
  <c r="AI19" i="19"/>
  <c r="AH19" i="19"/>
  <c r="AR19" i="19"/>
  <c r="BE19" i="19"/>
  <c r="AN19" i="19"/>
  <c r="AM19" i="19"/>
  <c r="AY19" i="19"/>
  <c r="AW19" i="19"/>
  <c r="BG19" i="19"/>
  <c r="AT19" i="19"/>
  <c r="BA19" i="19"/>
  <c r="AP19" i="19"/>
  <c r="BB19" i="19"/>
  <c r="AS19" i="19"/>
  <c r="AV19" i="19"/>
  <c r="AF19" i="19"/>
  <c r="AO19" i="19"/>
  <c r="AK19" i="19"/>
  <c r="CY89" i="13" l="1"/>
  <c r="CY90" i="12"/>
  <c r="CZ90" i="13" s="1"/>
  <c r="BI19" i="8"/>
  <c r="BV62" i="13"/>
  <c r="BV63" i="12"/>
  <c r="AW19" i="7"/>
  <c r="T20" i="9" s="1"/>
  <c r="AS19" i="7"/>
  <c r="P20" i="9" s="1"/>
  <c r="AR19" i="7"/>
  <c r="O20" i="9" s="1"/>
  <c r="AL19" i="7"/>
  <c r="I20" i="9" s="1"/>
  <c r="AG19" i="7"/>
  <c r="D20" i="9" s="1"/>
  <c r="AY19" i="7"/>
  <c r="V20" i="9" s="1"/>
  <c r="BE19" i="7"/>
  <c r="AB20" i="9" s="1"/>
  <c r="AP19" i="7"/>
  <c r="M20" i="9" s="1"/>
  <c r="AU19" i="7"/>
  <c r="R20" i="9" s="1"/>
  <c r="AO19" i="7"/>
  <c r="L20" i="9" s="1"/>
  <c r="AK19" i="7"/>
  <c r="H20" i="9" s="1"/>
  <c r="AZ19" i="7"/>
  <c r="W20" i="9" s="1"/>
  <c r="BF19" i="7"/>
  <c r="AC20" i="9" s="1"/>
  <c r="AH19" i="7"/>
  <c r="E20" i="9" s="1"/>
  <c r="AQ19" i="7"/>
  <c r="N20" i="9" s="1"/>
  <c r="AF19" i="7"/>
  <c r="C20" i="9" s="1"/>
  <c r="BB19" i="7"/>
  <c r="Y20" i="9" s="1"/>
  <c r="BA19" i="7"/>
  <c r="X20" i="9" s="1"/>
  <c r="AE19" i="7"/>
  <c r="B20" i="9" s="1"/>
  <c r="AN19" i="7"/>
  <c r="K20" i="9" s="1"/>
  <c r="AX19" i="7"/>
  <c r="U20" i="9" s="1"/>
  <c r="AI19" i="7"/>
  <c r="F20" i="9" s="1"/>
  <c r="BD19" i="7"/>
  <c r="AA20" i="9" s="1"/>
  <c r="AT19" i="7"/>
  <c r="Q20" i="9" s="1"/>
  <c r="AV19" i="7"/>
  <c r="S20" i="9" s="1"/>
  <c r="AJ19" i="7"/>
  <c r="G20" i="9" s="1"/>
  <c r="AM19" i="7"/>
  <c r="J20" i="9" s="1"/>
  <c r="BC19" i="7"/>
  <c r="Z20" i="9" s="1"/>
  <c r="BI19" i="19"/>
  <c r="AQ33" i="13"/>
  <c r="AQ34" i="12"/>
  <c r="BF47" i="13"/>
  <c r="BF48" i="12"/>
  <c r="CK77" i="12"/>
  <c r="CK76" i="13"/>
  <c r="C20" i="11" l="1"/>
  <c r="C20" i="18"/>
  <c r="CL77" i="13"/>
  <c r="CL78" i="12"/>
  <c r="G20" i="11"/>
  <c r="G20" i="18"/>
  <c r="G21" i="12" s="1"/>
  <c r="H21" i="13" s="1"/>
  <c r="F20" i="11"/>
  <c r="F20" i="18"/>
  <c r="F21" i="12" s="1"/>
  <c r="G21" i="13" s="1"/>
  <c r="X20" i="11"/>
  <c r="X20" i="18"/>
  <c r="X21" i="12" s="1"/>
  <c r="Y21" i="13" s="1"/>
  <c r="E20" i="11"/>
  <c r="E20" i="18"/>
  <c r="E21" i="12" s="1"/>
  <c r="F21" i="13" s="1"/>
  <c r="L20" i="18"/>
  <c r="L21" i="12" s="1"/>
  <c r="M21" i="13" s="1"/>
  <c r="L20" i="11"/>
  <c r="V20" i="11"/>
  <c r="V20" i="18"/>
  <c r="V21" i="12" s="1"/>
  <c r="W21" i="13" s="1"/>
  <c r="P20" i="11"/>
  <c r="P20" i="18"/>
  <c r="P21" i="12" s="1"/>
  <c r="Q21" i="13" s="1"/>
  <c r="BG49" i="12"/>
  <c r="BG48" i="13"/>
  <c r="S20" i="11"/>
  <c r="S20" i="18"/>
  <c r="S21" i="12" s="1"/>
  <c r="T21" i="13" s="1"/>
  <c r="U20" i="11"/>
  <c r="U20" i="18"/>
  <c r="U21" i="12" s="1"/>
  <c r="V21" i="13" s="1"/>
  <c r="Y20" i="11"/>
  <c r="Y20" i="18"/>
  <c r="Y21" i="12" s="1"/>
  <c r="Z21" i="13" s="1"/>
  <c r="AC20" i="11"/>
  <c r="AC20" i="18"/>
  <c r="AC21" i="12" s="1"/>
  <c r="R20" i="11"/>
  <c r="R20" i="18"/>
  <c r="R21" i="12" s="1"/>
  <c r="S21" i="13" s="1"/>
  <c r="D20" i="11"/>
  <c r="D20" i="18"/>
  <c r="D21" i="12" s="1"/>
  <c r="E21" i="13" s="1"/>
  <c r="T20" i="11"/>
  <c r="T20" i="18"/>
  <c r="T21" i="12" s="1"/>
  <c r="U21" i="13" s="1"/>
  <c r="Z20" i="11"/>
  <c r="Z20" i="18"/>
  <c r="Z21" i="12" s="1"/>
  <c r="AA21" i="13" s="1"/>
  <c r="Q20" i="11"/>
  <c r="Q20" i="18"/>
  <c r="Q21" i="12" s="1"/>
  <c r="R21" i="13" s="1"/>
  <c r="K20" i="18"/>
  <c r="K21" i="12" s="1"/>
  <c r="L21" i="13" s="1"/>
  <c r="K20" i="11"/>
  <c r="BH19" i="7"/>
  <c r="W20" i="11"/>
  <c r="W20" i="18"/>
  <c r="W21" i="12" s="1"/>
  <c r="X21" i="13" s="1"/>
  <c r="M20" i="18"/>
  <c r="M21" i="12" s="1"/>
  <c r="N21" i="13" s="1"/>
  <c r="M20" i="11"/>
  <c r="I20" i="11"/>
  <c r="I20" i="18"/>
  <c r="I21" i="12" s="1"/>
  <c r="J21" i="13" s="1"/>
  <c r="BW63" i="13"/>
  <c r="BW64" i="12"/>
  <c r="AR34" i="13"/>
  <c r="AR35" i="12"/>
  <c r="J20" i="11"/>
  <c r="J20" i="18"/>
  <c r="J21" i="12" s="1"/>
  <c r="K21" i="13" s="1"/>
  <c r="AA20" i="11"/>
  <c r="AA20" i="18"/>
  <c r="AA21" i="12" s="1"/>
  <c r="AB21" i="13" s="1"/>
  <c r="N20" i="11"/>
  <c r="N20" i="18"/>
  <c r="N21" i="12" s="1"/>
  <c r="O21" i="13" s="1"/>
  <c r="H20" i="11"/>
  <c r="H20" i="18"/>
  <c r="H21" i="12" s="1"/>
  <c r="I21" i="13" s="1"/>
  <c r="AB20" i="11"/>
  <c r="AB20" i="18"/>
  <c r="AB21" i="12" s="1"/>
  <c r="AC21" i="13" s="1"/>
  <c r="O20" i="11"/>
  <c r="O20" i="18"/>
  <c r="O21" i="12" s="1"/>
  <c r="P21" i="13" s="1"/>
  <c r="AD21" i="13" l="1"/>
  <c r="AD22" i="12"/>
  <c r="CM79" i="12"/>
  <c r="CM78" i="13"/>
  <c r="AS35" i="13"/>
  <c r="AS36" i="12"/>
  <c r="BH49" i="13"/>
  <c r="BH50" i="12"/>
  <c r="C21" i="12"/>
  <c r="B20" i="18"/>
  <c r="BX65" i="12"/>
  <c r="BX64" i="13"/>
  <c r="B20" i="11"/>
  <c r="N28" i="3" s="1"/>
  <c r="Q28" i="3" s="1"/>
  <c r="BI50" i="13" l="1"/>
  <c r="BI51" i="12"/>
  <c r="BY65" i="13"/>
  <c r="BY66" i="12"/>
  <c r="CL160" i="12"/>
  <c r="CN79" i="13"/>
  <c r="CN80" i="12"/>
  <c r="AT37" i="12"/>
  <c r="AT36" i="13"/>
  <c r="AE23" i="12"/>
  <c r="AE22" i="13"/>
  <c r="AL28" i="3"/>
  <c r="S28" i="3"/>
  <c r="B21" i="12"/>
  <c r="D21" i="13"/>
  <c r="B21" i="13" s="1"/>
  <c r="AU38" i="12" l="1"/>
  <c r="AU37" i="13"/>
  <c r="BZ66" i="13"/>
  <c r="BZ67" i="12"/>
  <c r="D29" i="3"/>
  <c r="C21" i="13"/>
  <c r="CO81" i="12"/>
  <c r="CO80" i="13"/>
  <c r="AF23" i="13"/>
  <c r="AF24" i="12"/>
  <c r="BJ51" i="13"/>
  <c r="BJ52" i="12"/>
  <c r="BK52" i="13" l="1"/>
  <c r="BK53" i="12"/>
  <c r="CA68" i="12"/>
  <c r="CA67" i="13"/>
  <c r="CP81" i="13"/>
  <c r="CP82" i="12"/>
  <c r="AG25" i="12"/>
  <c r="AG24" i="13"/>
  <c r="AA29" i="3"/>
  <c r="AG29" i="3" s="1"/>
  <c r="B29" i="3"/>
  <c r="AV38" i="13"/>
  <c r="AV39" i="12"/>
  <c r="AW40" i="12" l="1"/>
  <c r="AW39" i="13"/>
  <c r="AH25" i="13"/>
  <c r="AH26" i="12"/>
  <c r="CB69" i="12"/>
  <c r="CB68" i="13"/>
  <c r="K29" i="3"/>
  <c r="AJ29" i="3"/>
  <c r="C29" i="3"/>
  <c r="W29" i="3"/>
  <c r="U29" i="3"/>
  <c r="V29" i="3" s="1"/>
  <c r="X29" i="3" s="1"/>
  <c r="Y29" i="3"/>
  <c r="AE29" i="3" s="1"/>
  <c r="CQ83" i="12"/>
  <c r="CQ82" i="13"/>
  <c r="BL54" i="12"/>
  <c r="BL53" i="13"/>
  <c r="AI26" i="13" l="1"/>
  <c r="AI27" i="12"/>
  <c r="BK159" i="12"/>
  <c r="BM54" i="13"/>
  <c r="BM55" i="12"/>
  <c r="B31" i="6"/>
  <c r="AD29" i="3"/>
  <c r="CR83" i="13"/>
  <c r="CR84" i="12"/>
  <c r="J29" i="3"/>
  <c r="M29" i="3" s="1"/>
  <c r="P29" i="3" s="1"/>
  <c r="AB29" i="3"/>
  <c r="AH29" i="3" s="1"/>
  <c r="CC70" i="12"/>
  <c r="CC69" i="13"/>
  <c r="AX41" i="12"/>
  <c r="AX40" i="13"/>
  <c r="CD70" i="13" l="1"/>
  <c r="CD71" i="12"/>
  <c r="AY41" i="13"/>
  <c r="AY42" i="12"/>
  <c r="AK29" i="3"/>
  <c r="R29" i="3"/>
  <c r="G31" i="6"/>
  <c r="I31" i="6"/>
  <c r="J31" i="6"/>
  <c r="H31" i="6"/>
  <c r="AJ28" i="12"/>
  <c r="AJ27" i="13"/>
  <c r="CS84" i="13"/>
  <c r="CS85" i="12"/>
  <c r="BN55" i="13"/>
  <c r="BN56" i="12"/>
  <c r="L31" i="6" l="1"/>
  <c r="O31" i="6" s="1"/>
  <c r="BO57" i="12"/>
  <c r="BO56" i="13"/>
  <c r="AZ42" i="13"/>
  <c r="AZ43" i="12"/>
  <c r="AK28" i="13"/>
  <c r="AK29" i="12"/>
  <c r="K31" i="6"/>
  <c r="CT86" i="12"/>
  <c r="CT85" i="13"/>
  <c r="CE71" i="13"/>
  <c r="CE72" i="12"/>
  <c r="AO29" i="3"/>
  <c r="AN29" i="3"/>
  <c r="CU87" i="12" l="1"/>
  <c r="CU86" i="13"/>
  <c r="BA43" i="13"/>
  <c r="BA44" i="12"/>
  <c r="CF72" i="13"/>
  <c r="CF73" i="12"/>
  <c r="M31" i="6"/>
  <c r="P31" i="6" s="1"/>
  <c r="N31" i="6"/>
  <c r="AJ158" i="12"/>
  <c r="AL30" i="12"/>
  <c r="AL29" i="13"/>
  <c r="BP58" i="12"/>
  <c r="BP57" i="13"/>
  <c r="BQ59" i="12" l="1"/>
  <c r="BQ58" i="13"/>
  <c r="BB44" i="13"/>
  <c r="BB45" i="12"/>
  <c r="T31" i="6"/>
  <c r="U31" i="6"/>
  <c r="R31" i="6"/>
  <c r="S31" i="6"/>
  <c r="AM31" i="12"/>
  <c r="AM30" i="13"/>
  <c r="CG74" i="12"/>
  <c r="CG73" i="13"/>
  <c r="CV87" i="13"/>
  <c r="CV88" i="12"/>
  <c r="W31" i="6" l="1"/>
  <c r="Z31" i="6" s="1"/>
  <c r="AD31" i="6" s="1"/>
  <c r="C23" i="23" s="1"/>
  <c r="CH75" i="12"/>
  <c r="CH74" i="13"/>
  <c r="V31" i="6"/>
  <c r="CW88" i="13"/>
  <c r="CW89" i="12"/>
  <c r="AN32" i="12"/>
  <c r="AN31" i="13"/>
  <c r="B35" i="8"/>
  <c r="BC45" i="13"/>
  <c r="BC46" i="12"/>
  <c r="BR59" i="13"/>
  <c r="BR60" i="12"/>
  <c r="K35" i="8" l="1"/>
  <c r="G35" i="8"/>
  <c r="M35" i="8"/>
  <c r="C35" i="8"/>
  <c r="L35" i="8"/>
  <c r="N35" i="8"/>
  <c r="D35" i="8"/>
  <c r="O35" i="8"/>
  <c r="E35" i="8"/>
  <c r="F35" i="8"/>
  <c r="BD46" i="13"/>
  <c r="BD47" i="12"/>
  <c r="Y31" i="6"/>
  <c r="AC31" i="6" s="1"/>
  <c r="X31" i="6"/>
  <c r="AA31" i="6" s="1"/>
  <c r="AE31" i="6" s="1"/>
  <c r="AG31" i="6" s="1"/>
  <c r="B35" i="19" s="1"/>
  <c r="AO32" i="13"/>
  <c r="AO33" i="12"/>
  <c r="BS60" i="13"/>
  <c r="BS61" i="12"/>
  <c r="CX90" i="12"/>
  <c r="CX89" i="13"/>
  <c r="CI75" i="13"/>
  <c r="CI76" i="12"/>
  <c r="AP33" i="13" l="1"/>
  <c r="AP34" i="12"/>
  <c r="BE47" i="13"/>
  <c r="BE48" i="12"/>
  <c r="AF20" i="8"/>
  <c r="BG20" i="8"/>
  <c r="AJ20" i="8"/>
  <c r="AM20" i="8"/>
  <c r="AW20" i="8"/>
  <c r="AU20" i="8"/>
  <c r="AN20" i="8"/>
  <c r="BE20" i="8"/>
  <c r="AR20" i="8"/>
  <c r="BB20" i="8"/>
  <c r="AO20" i="8"/>
  <c r="AV20" i="8"/>
  <c r="AZ20" i="8"/>
  <c r="AG20" i="8"/>
  <c r="BF20" i="8"/>
  <c r="AP20" i="8"/>
  <c r="AK20" i="8"/>
  <c r="BA20" i="8"/>
  <c r="BC20" i="8"/>
  <c r="AS20" i="8"/>
  <c r="AQ20" i="8"/>
  <c r="AL20" i="8"/>
  <c r="AY20" i="8"/>
  <c r="AH20" i="8"/>
  <c r="AT20" i="8"/>
  <c r="AX20" i="8"/>
  <c r="BD20" i="8"/>
  <c r="AI20" i="8"/>
  <c r="CY90" i="13"/>
  <c r="CY91" i="12"/>
  <c r="CZ91" i="13" s="1"/>
  <c r="CJ77" i="12"/>
  <c r="CJ76" i="13"/>
  <c r="BT62" i="12"/>
  <c r="BT61" i="13"/>
  <c r="O35" i="19"/>
  <c r="D35" i="19"/>
  <c r="N35" i="19"/>
  <c r="E35" i="19"/>
  <c r="K35" i="19"/>
  <c r="L35" i="19"/>
  <c r="C35" i="19"/>
  <c r="F35" i="19"/>
  <c r="G35" i="19"/>
  <c r="M35" i="19"/>
  <c r="B35" i="7"/>
  <c r="B23" i="23"/>
  <c r="D23" i="23" s="1"/>
  <c r="BF48" i="13" l="1"/>
  <c r="BF49" i="12"/>
  <c r="CK78" i="12"/>
  <c r="CK77" i="13"/>
  <c r="BI20" i="8"/>
  <c r="AQ35" i="12"/>
  <c r="AQ34" i="13"/>
  <c r="D35" i="7"/>
  <c r="N35" i="7"/>
  <c r="M35" i="7"/>
  <c r="G35" i="7"/>
  <c r="C35" i="7"/>
  <c r="E35" i="7"/>
  <c r="K35" i="7"/>
  <c r="F35" i="7"/>
  <c r="L35" i="7"/>
  <c r="O35" i="7"/>
  <c r="BB20" i="19"/>
  <c r="BD20" i="19"/>
  <c r="AG20" i="19"/>
  <c r="AH20" i="19"/>
  <c r="AI20" i="19"/>
  <c r="AY20" i="19"/>
  <c r="AN20" i="19"/>
  <c r="BF20" i="19"/>
  <c r="AM20" i="19"/>
  <c r="BA20" i="19"/>
  <c r="AF20" i="19"/>
  <c r="AZ20" i="19"/>
  <c r="AU20" i="19"/>
  <c r="AV20" i="19"/>
  <c r="AT20" i="19"/>
  <c r="AR20" i="19"/>
  <c r="AS20" i="19"/>
  <c r="AK20" i="19"/>
  <c r="AX20" i="19"/>
  <c r="AQ20" i="19"/>
  <c r="AL20" i="19"/>
  <c r="AW20" i="19"/>
  <c r="BE20" i="19"/>
  <c r="AP20" i="19"/>
  <c r="BC20" i="19"/>
  <c r="BG20" i="19"/>
  <c r="AJ20" i="19"/>
  <c r="AO20" i="19"/>
  <c r="BU62" i="13"/>
  <c r="BU63" i="12"/>
  <c r="BI20" i="19" l="1"/>
  <c r="BB20" i="7"/>
  <c r="Y21" i="9" s="1"/>
  <c r="AS20" i="7"/>
  <c r="P21" i="9" s="1"/>
  <c r="AY20" i="7"/>
  <c r="V21" i="9" s="1"/>
  <c r="BE20" i="7"/>
  <c r="AB21" i="9" s="1"/>
  <c r="AX20" i="7"/>
  <c r="U21" i="9" s="1"/>
  <c r="BC20" i="7"/>
  <c r="Z21" i="9" s="1"/>
  <c r="AJ20" i="7"/>
  <c r="G21" i="9" s="1"/>
  <c r="BA20" i="7"/>
  <c r="X21" i="9" s="1"/>
  <c r="AL20" i="7"/>
  <c r="I21" i="9" s="1"/>
  <c r="AU20" i="7"/>
  <c r="R21" i="9" s="1"/>
  <c r="AP20" i="7"/>
  <c r="M21" i="9" s="1"/>
  <c r="M21" i="11" s="1"/>
  <c r="AG20" i="7"/>
  <c r="D21" i="9" s="1"/>
  <c r="AW20" i="7"/>
  <c r="T21" i="9" s="1"/>
  <c r="AF20" i="7"/>
  <c r="AN20" i="7"/>
  <c r="K21" i="9" s="1"/>
  <c r="AH20" i="7"/>
  <c r="E21" i="9" s="1"/>
  <c r="AV20" i="7"/>
  <c r="S21" i="9" s="1"/>
  <c r="AE20" i="7"/>
  <c r="B21" i="9" s="1"/>
  <c r="AM20" i="7"/>
  <c r="J21" i="9" s="1"/>
  <c r="AI20" i="7"/>
  <c r="F21" i="9" s="1"/>
  <c r="AO20" i="7"/>
  <c r="L21" i="9" s="1"/>
  <c r="L21" i="11" s="1"/>
  <c r="AZ20" i="7"/>
  <c r="W21" i="9" s="1"/>
  <c r="W21" i="11" s="1"/>
  <c r="AT20" i="7"/>
  <c r="Q21" i="9" s="1"/>
  <c r="BF20" i="7"/>
  <c r="AC21" i="9" s="1"/>
  <c r="AR20" i="7"/>
  <c r="O21" i="9" s="1"/>
  <c r="O21" i="11" s="1"/>
  <c r="BD20" i="7"/>
  <c r="AA21" i="9" s="1"/>
  <c r="AK20" i="7"/>
  <c r="H21" i="9" s="1"/>
  <c r="AQ20" i="7"/>
  <c r="N21" i="9" s="1"/>
  <c r="N21" i="11" s="1"/>
  <c r="BV64" i="12"/>
  <c r="BV63" i="13"/>
  <c r="CL78" i="13"/>
  <c r="CL79" i="12"/>
  <c r="AR35" i="13"/>
  <c r="AR36" i="12"/>
  <c r="BG50" i="12"/>
  <c r="BG49" i="13"/>
  <c r="N21" i="18" l="1"/>
  <c r="N22" i="12" s="1"/>
  <c r="O22" i="13" s="1"/>
  <c r="W21" i="18"/>
  <c r="W22" i="12" s="1"/>
  <c r="X22" i="13" s="1"/>
  <c r="L21" i="18"/>
  <c r="L22" i="12" s="1"/>
  <c r="M22" i="13" s="1"/>
  <c r="H21" i="11"/>
  <c r="H21" i="18"/>
  <c r="H22" i="12" s="1"/>
  <c r="I22" i="13" s="1"/>
  <c r="Q21" i="11"/>
  <c r="Q21" i="18"/>
  <c r="Q22" i="12" s="1"/>
  <c r="R22" i="13" s="1"/>
  <c r="J21" i="18"/>
  <c r="J22" i="12" s="1"/>
  <c r="K22" i="13" s="1"/>
  <c r="J21" i="11"/>
  <c r="K21" i="11"/>
  <c r="K21" i="18"/>
  <c r="K22" i="12" s="1"/>
  <c r="L22" i="13" s="1"/>
  <c r="G21" i="11"/>
  <c r="G21" i="18"/>
  <c r="G22" i="12" s="1"/>
  <c r="H22" i="13" s="1"/>
  <c r="V21" i="11"/>
  <c r="V21" i="18"/>
  <c r="V22" i="12" s="1"/>
  <c r="W22" i="13" s="1"/>
  <c r="O21" i="18"/>
  <c r="O22" i="12" s="1"/>
  <c r="P22" i="13" s="1"/>
  <c r="AA21" i="11"/>
  <c r="AA21" i="18"/>
  <c r="AA22" i="12" s="1"/>
  <c r="AB22" i="13" s="1"/>
  <c r="BH20" i="7"/>
  <c r="C21" i="9"/>
  <c r="R21" i="11"/>
  <c r="R21" i="18"/>
  <c r="R22" i="12" s="1"/>
  <c r="S22" i="13" s="1"/>
  <c r="Z21" i="18"/>
  <c r="Z22" i="12" s="1"/>
  <c r="AA22" i="13" s="1"/>
  <c r="Z21" i="11"/>
  <c r="P21" i="11"/>
  <c r="P21" i="18"/>
  <c r="P22" i="12" s="1"/>
  <c r="Q22" i="13" s="1"/>
  <c r="BH51" i="12"/>
  <c r="BH50" i="13"/>
  <c r="CK160" i="12"/>
  <c r="CM80" i="12"/>
  <c r="CM79" i="13"/>
  <c r="BW65" i="12"/>
  <c r="BW64" i="13"/>
  <c r="S21" i="11"/>
  <c r="S21" i="18"/>
  <c r="S22" i="12" s="1"/>
  <c r="T22" i="13" s="1"/>
  <c r="T21" i="11"/>
  <c r="T21" i="18"/>
  <c r="T22" i="12" s="1"/>
  <c r="U22" i="13" s="1"/>
  <c r="I21" i="11"/>
  <c r="I21" i="18"/>
  <c r="I22" i="12" s="1"/>
  <c r="J22" i="13" s="1"/>
  <c r="U21" i="11"/>
  <c r="U21" i="18"/>
  <c r="U22" i="12" s="1"/>
  <c r="V22" i="13" s="1"/>
  <c r="Y21" i="11"/>
  <c r="Y21" i="18"/>
  <c r="Y22" i="12" s="1"/>
  <c r="Z22" i="13" s="1"/>
  <c r="M21" i="18"/>
  <c r="M22" i="12" s="1"/>
  <c r="N22" i="13" s="1"/>
  <c r="AS37" i="12"/>
  <c r="AS36" i="13"/>
  <c r="AC21" i="11"/>
  <c r="AC21" i="18"/>
  <c r="AC22" i="12" s="1"/>
  <c r="F21" i="11"/>
  <c r="F21" i="18"/>
  <c r="F22" i="12" s="1"/>
  <c r="G22" i="13" s="1"/>
  <c r="E21" i="11"/>
  <c r="E21" i="18"/>
  <c r="E22" i="12" s="1"/>
  <c r="F22" i="13" s="1"/>
  <c r="D21" i="11"/>
  <c r="D21" i="18"/>
  <c r="D22" i="12" s="1"/>
  <c r="E22" i="13" s="1"/>
  <c r="X21" i="11"/>
  <c r="X21" i="18"/>
  <c r="X22" i="12" s="1"/>
  <c r="Y22" i="13" s="1"/>
  <c r="AB21" i="18"/>
  <c r="AB22" i="12" s="1"/>
  <c r="AC22" i="13" s="1"/>
  <c r="AB21" i="11"/>
  <c r="BI51" i="13" l="1"/>
  <c r="BI52" i="12"/>
  <c r="CN81" i="12"/>
  <c r="CN80" i="13"/>
  <c r="AT38" i="12"/>
  <c r="AT37" i="13"/>
  <c r="AD23" i="12"/>
  <c r="AD22" i="13"/>
  <c r="BX65" i="13"/>
  <c r="BX66" i="12"/>
  <c r="C21" i="18"/>
  <c r="C21" i="11"/>
  <c r="B21" i="11" s="1"/>
  <c r="N29" i="3" s="1"/>
  <c r="Q29" i="3" s="1"/>
  <c r="AL29" i="3" l="1"/>
  <c r="S29" i="3"/>
  <c r="B21" i="18"/>
  <c r="C22" i="12"/>
  <c r="AE24" i="12"/>
  <c r="AE23" i="13"/>
  <c r="CO82" i="12"/>
  <c r="CO81" i="13"/>
  <c r="BY67" i="12"/>
  <c r="BY66" i="13"/>
  <c r="BJ52" i="13"/>
  <c r="BJ53" i="12"/>
  <c r="AU38" i="13"/>
  <c r="AU39" i="12"/>
  <c r="BK53" i="13" l="1"/>
  <c r="BK54" i="12"/>
  <c r="B22" i="12"/>
  <c r="D22" i="13"/>
  <c r="B22" i="13" s="1"/>
  <c r="CP83" i="12"/>
  <c r="CP82" i="13"/>
  <c r="AV40" i="12"/>
  <c r="AV39" i="13"/>
  <c r="BZ68" i="12"/>
  <c r="BZ67" i="13"/>
  <c r="AF25" i="12"/>
  <c r="AF24" i="13"/>
  <c r="C22" i="13" l="1"/>
  <c r="D30" i="3"/>
  <c r="AG25" i="13"/>
  <c r="AG26" i="12"/>
  <c r="AW41" i="12"/>
  <c r="AW40" i="13"/>
  <c r="BL55" i="12"/>
  <c r="BJ159" i="12"/>
  <c r="BL54" i="13"/>
  <c r="CA69" i="12"/>
  <c r="CA68" i="13"/>
  <c r="CQ83" i="13"/>
  <c r="CQ84" i="12"/>
  <c r="AH26" i="13" l="1"/>
  <c r="AH27" i="12"/>
  <c r="BM56" i="12"/>
  <c r="BM55" i="13"/>
  <c r="CB70" i="12"/>
  <c r="CB69" i="13"/>
  <c r="B30" i="3"/>
  <c r="AA30" i="3"/>
  <c r="AG30" i="3" s="1"/>
  <c r="CR85" i="12"/>
  <c r="CR84" i="13"/>
  <c r="AX42" i="12"/>
  <c r="AX41" i="13"/>
  <c r="AY43" i="12" l="1"/>
  <c r="AY42" i="13"/>
  <c r="C30" i="3"/>
  <c r="U30" i="3"/>
  <c r="V30" i="3" s="1"/>
  <c r="X30" i="3" s="1"/>
  <c r="AJ30" i="3"/>
  <c r="Y30" i="3"/>
  <c r="AE30" i="3" s="1"/>
  <c r="W30" i="3"/>
  <c r="BN57" i="12"/>
  <c r="BN56" i="13"/>
  <c r="CS85" i="13"/>
  <c r="CS86" i="12"/>
  <c r="AI28" i="12"/>
  <c r="AI27" i="13"/>
  <c r="K30" i="3"/>
  <c r="CC71" i="12"/>
  <c r="CC70" i="13"/>
  <c r="AJ29" i="12" l="1"/>
  <c r="AJ28" i="13"/>
  <c r="BO58" i="12"/>
  <c r="BO57" i="13"/>
  <c r="B32" i="6"/>
  <c r="AD30" i="3"/>
  <c r="CD72" i="12"/>
  <c r="CD71" i="13"/>
  <c r="CT86" i="13"/>
  <c r="CT87" i="12"/>
  <c r="J30" i="3"/>
  <c r="M30" i="3" s="1"/>
  <c r="P30" i="3" s="1"/>
  <c r="AB30" i="3"/>
  <c r="AH30" i="3" s="1"/>
  <c r="AZ44" i="12"/>
  <c r="AZ43" i="13"/>
  <c r="AK30" i="3" l="1"/>
  <c r="R30" i="3"/>
  <c r="CE72" i="13"/>
  <c r="CE73" i="12"/>
  <c r="BP58" i="13"/>
  <c r="BP59" i="12"/>
  <c r="CU88" i="12"/>
  <c r="CU87" i="13"/>
  <c r="BA44" i="13"/>
  <c r="BA45" i="12"/>
  <c r="H32" i="6"/>
  <c r="J32" i="6"/>
  <c r="G32" i="6"/>
  <c r="I32" i="6"/>
  <c r="AI158" i="12"/>
  <c r="AK29" i="13"/>
  <c r="AK30" i="12"/>
  <c r="CF73" i="13" l="1"/>
  <c r="CF74" i="12"/>
  <c r="L32" i="6"/>
  <c r="O32" i="6" s="1"/>
  <c r="CV88" i="13"/>
  <c r="CV89" i="12"/>
  <c r="BB46" i="12"/>
  <c r="BB45" i="13"/>
  <c r="BQ60" i="12"/>
  <c r="BQ59" i="13"/>
  <c r="AL31" i="12"/>
  <c r="AL30" i="13"/>
  <c r="K32" i="6"/>
  <c r="AN30" i="3"/>
  <c r="AO30" i="3"/>
  <c r="N32" i="6" l="1"/>
  <c r="M32" i="6"/>
  <c r="P32" i="6" s="1"/>
  <c r="BR60" i="13"/>
  <c r="BR61" i="12"/>
  <c r="AM32" i="12"/>
  <c r="AM31" i="13"/>
  <c r="BC46" i="13"/>
  <c r="BC47" i="12"/>
  <c r="CG74" i="13"/>
  <c r="CG75" i="12"/>
  <c r="CW89" i="13"/>
  <c r="CW90" i="12"/>
  <c r="CX90" i="13" l="1"/>
  <c r="CX91" i="12"/>
  <c r="BD47" i="13"/>
  <c r="BD48" i="12"/>
  <c r="BS62" i="12"/>
  <c r="BS61" i="13"/>
  <c r="CH76" i="12"/>
  <c r="CH75" i="13"/>
  <c r="U32" i="6"/>
  <c r="T32" i="6"/>
  <c r="R32" i="6"/>
  <c r="S32" i="6"/>
  <c r="AN32" i="13"/>
  <c r="AN33" i="12"/>
  <c r="W32" i="6" l="1"/>
  <c r="Z32" i="6" s="1"/>
  <c r="AD32" i="6" s="1"/>
  <c r="B36" i="8" s="1"/>
  <c r="BE48" i="13"/>
  <c r="BE49" i="12"/>
  <c r="V32" i="6"/>
  <c r="CI76" i="13"/>
  <c r="CI77" i="12"/>
  <c r="AO33" i="13"/>
  <c r="AO34" i="12"/>
  <c r="CY91" i="13"/>
  <c r="CY92" i="12"/>
  <c r="CZ92" i="13" s="1"/>
  <c r="BT63" i="12"/>
  <c r="BT62" i="13"/>
  <c r="C24" i="23" l="1"/>
  <c r="BU63" i="13"/>
  <c r="BU64" i="12"/>
  <c r="BF49" i="13"/>
  <c r="BF50" i="12"/>
  <c r="CJ77" i="13"/>
  <c r="CJ78" i="12"/>
  <c r="AP34" i="13"/>
  <c r="AP35" i="12"/>
  <c r="Y32" i="6"/>
  <c r="AC32" i="6" s="1"/>
  <c r="X32" i="6"/>
  <c r="AA32" i="6" s="1"/>
  <c r="AE32" i="6" s="1"/>
  <c r="AG32" i="6" s="1"/>
  <c r="B36" i="19" s="1"/>
  <c r="L36" i="8"/>
  <c r="E36" i="8"/>
  <c r="K36" i="8"/>
  <c r="C36" i="8"/>
  <c r="O36" i="8"/>
  <c r="G36" i="8"/>
  <c r="M36" i="8"/>
  <c r="F36" i="8"/>
  <c r="D36" i="8"/>
  <c r="N36" i="8"/>
  <c r="AQ36" i="12" l="1"/>
  <c r="AQ35" i="13"/>
  <c r="BG51" i="12"/>
  <c r="BG50" i="13"/>
  <c r="AO21" i="8"/>
  <c r="AS21" i="8"/>
  <c r="AI21" i="8"/>
  <c r="AP21" i="8"/>
  <c r="AR21" i="8"/>
  <c r="AN21" i="8"/>
  <c r="BF21" i="8"/>
  <c r="BA21" i="8"/>
  <c r="AM21" i="8"/>
  <c r="AG21" i="8"/>
  <c r="AZ21" i="8"/>
  <c r="AF21" i="8"/>
  <c r="AX21" i="8"/>
  <c r="AU21" i="8"/>
  <c r="AK21" i="8"/>
  <c r="BE21" i="8"/>
  <c r="AH21" i="8"/>
  <c r="BC21" i="8"/>
  <c r="AL21" i="8"/>
  <c r="AQ21" i="8"/>
  <c r="BD21" i="8"/>
  <c r="BG21" i="8"/>
  <c r="BB21" i="8"/>
  <c r="AT21" i="8"/>
  <c r="AW21" i="8"/>
  <c r="AJ21" i="8"/>
  <c r="AV21" i="8"/>
  <c r="AY21" i="8"/>
  <c r="M36" i="19"/>
  <c r="O36" i="19"/>
  <c r="E36" i="19"/>
  <c r="D36" i="19"/>
  <c r="C36" i="19"/>
  <c r="L36" i="19"/>
  <c r="N36" i="19"/>
  <c r="G36" i="19"/>
  <c r="F36" i="19"/>
  <c r="K36" i="19"/>
  <c r="CK78" i="13"/>
  <c r="CK79" i="12"/>
  <c r="BV65" i="12"/>
  <c r="BV64" i="13"/>
  <c r="B36" i="7"/>
  <c r="B24" i="23"/>
  <c r="D24" i="23" s="1"/>
  <c r="CJ160" i="12" l="1"/>
  <c r="CL80" i="12"/>
  <c r="CL79" i="13"/>
  <c r="L36" i="7"/>
  <c r="K36" i="7"/>
  <c r="O36" i="7"/>
  <c r="F36" i="7"/>
  <c r="G36" i="7"/>
  <c r="M36" i="7"/>
  <c r="N36" i="7"/>
  <c r="C36" i="7"/>
  <c r="D36" i="7"/>
  <c r="E36" i="7"/>
  <c r="BH51" i="13"/>
  <c r="BH52" i="12"/>
  <c r="BI21" i="8"/>
  <c r="BW65" i="13"/>
  <c r="BW66" i="12"/>
  <c r="AT21" i="19"/>
  <c r="AW21" i="19"/>
  <c r="AI21" i="19"/>
  <c r="AV21" i="19"/>
  <c r="AY21" i="19"/>
  <c r="AP21" i="19"/>
  <c r="AF21" i="19"/>
  <c r="BD21" i="19"/>
  <c r="AK21" i="19"/>
  <c r="AX21" i="19"/>
  <c r="BC21" i="19"/>
  <c r="AO21" i="19"/>
  <c r="AL21" i="19"/>
  <c r="AZ21" i="19"/>
  <c r="BE21" i="19"/>
  <c r="BB21" i="19"/>
  <c r="AM21" i="19"/>
  <c r="AJ21" i="19"/>
  <c r="BG21" i="19"/>
  <c r="AN21" i="19"/>
  <c r="AG21" i="19"/>
  <c r="BA21" i="19"/>
  <c r="BF21" i="19"/>
  <c r="AS21" i="19"/>
  <c r="AR21" i="19"/>
  <c r="AQ21" i="19"/>
  <c r="AU21" i="19"/>
  <c r="AH21" i="19"/>
  <c r="AR37" i="12"/>
  <c r="AR36" i="13"/>
  <c r="BI21" i="19" l="1"/>
  <c r="AS38" i="12"/>
  <c r="AS37" i="13"/>
  <c r="AR21" i="7"/>
  <c r="O22" i="9" s="1"/>
  <c r="O22" i="11" s="1"/>
  <c r="AJ21" i="7"/>
  <c r="G22" i="9" s="1"/>
  <c r="G22" i="11" s="1"/>
  <c r="BA21" i="7"/>
  <c r="X22" i="9" s="1"/>
  <c r="AX21" i="7"/>
  <c r="U22" i="9" s="1"/>
  <c r="U22" i="11" s="1"/>
  <c r="BB21" i="7"/>
  <c r="Y22" i="9" s="1"/>
  <c r="Y22" i="11" s="1"/>
  <c r="AQ21" i="7"/>
  <c r="N22" i="9" s="1"/>
  <c r="N22" i="11" s="1"/>
  <c r="AK21" i="7"/>
  <c r="H22" i="9" s="1"/>
  <c r="H22" i="11" s="1"/>
  <c r="AZ21" i="7"/>
  <c r="W22" i="9" s="1"/>
  <c r="W22" i="11" s="1"/>
  <c r="BF21" i="7"/>
  <c r="AC22" i="9" s="1"/>
  <c r="AC22" i="11" s="1"/>
  <c r="AN21" i="7"/>
  <c r="K22" i="9" s="1"/>
  <c r="K22" i="11" s="1"/>
  <c r="AO21" i="7"/>
  <c r="L22" i="9" s="1"/>
  <c r="L22" i="11" s="1"/>
  <c r="AU21" i="7"/>
  <c r="R22" i="9" s="1"/>
  <c r="R22" i="11" s="1"/>
  <c r="AV21" i="7"/>
  <c r="S22" i="9" s="1"/>
  <c r="S22" i="11" s="1"/>
  <c r="AH21" i="7"/>
  <c r="E22" i="9" s="1"/>
  <c r="E22" i="11" s="1"/>
  <c r="AT21" i="7"/>
  <c r="Q22" i="9" s="1"/>
  <c r="AF21" i="7"/>
  <c r="BE21" i="7"/>
  <c r="AB22" i="9" s="1"/>
  <c r="AB22" i="11" s="1"/>
  <c r="AW21" i="7"/>
  <c r="T22" i="9" s="1"/>
  <c r="T22" i="11" s="1"/>
  <c r="BD21" i="7"/>
  <c r="AA22" i="9" s="1"/>
  <c r="AA22" i="11" s="1"/>
  <c r="AG21" i="7"/>
  <c r="D22" i="9" s="1"/>
  <c r="D22" i="11" s="1"/>
  <c r="AS21" i="7"/>
  <c r="P22" i="9" s="1"/>
  <c r="AI21" i="7"/>
  <c r="F22" i="9" s="1"/>
  <c r="F22" i="11" s="1"/>
  <c r="BC21" i="7"/>
  <c r="Z22" i="9" s="1"/>
  <c r="Z22" i="11" s="1"/>
  <c r="AM21" i="7"/>
  <c r="J22" i="9" s="1"/>
  <c r="AE21" i="7"/>
  <c r="B22" i="9" s="1"/>
  <c r="AL21" i="7"/>
  <c r="I22" i="9" s="1"/>
  <c r="AP21" i="7"/>
  <c r="M22" i="9" s="1"/>
  <c r="M22" i="11" s="1"/>
  <c r="AY21" i="7"/>
  <c r="V22" i="9" s="1"/>
  <c r="V22" i="11" s="1"/>
  <c r="CM80" i="13"/>
  <c r="CM81" i="12"/>
  <c r="H22" i="18"/>
  <c r="H23" i="12" s="1"/>
  <c r="I23" i="13" s="1"/>
  <c r="U22" i="18"/>
  <c r="U23" i="12" s="1"/>
  <c r="V23" i="13" s="1"/>
  <c r="O22" i="18"/>
  <c r="O23" i="12" s="1"/>
  <c r="P23" i="13" s="1"/>
  <c r="K22" i="18"/>
  <c r="K23" i="12" s="1"/>
  <c r="L23" i="13" s="1"/>
  <c r="BX67" i="12"/>
  <c r="BX66" i="13"/>
  <c r="BI53" i="12"/>
  <c r="BI52" i="13"/>
  <c r="W22" i="18" l="1"/>
  <c r="W23" i="12" s="1"/>
  <c r="X23" i="13" s="1"/>
  <c r="L22" i="18"/>
  <c r="L23" i="12" s="1"/>
  <c r="M23" i="13" s="1"/>
  <c r="V22" i="18"/>
  <c r="V23" i="12" s="1"/>
  <c r="W23" i="13" s="1"/>
  <c r="F22" i="18"/>
  <c r="F23" i="12" s="1"/>
  <c r="G23" i="13" s="1"/>
  <c r="R22" i="18"/>
  <c r="R23" i="12" s="1"/>
  <c r="S23" i="13" s="1"/>
  <c r="G22" i="18"/>
  <c r="G23" i="12" s="1"/>
  <c r="H23" i="13" s="1"/>
  <c r="T22" i="18"/>
  <c r="T23" i="12" s="1"/>
  <c r="U23" i="13" s="1"/>
  <c r="BJ54" i="12"/>
  <c r="BJ53" i="13"/>
  <c r="P22" i="11"/>
  <c r="P22" i="18"/>
  <c r="P23" i="12" s="1"/>
  <c r="Q23" i="13" s="1"/>
  <c r="AC22" i="18"/>
  <c r="AC23" i="12" s="1"/>
  <c r="Z22" i="18"/>
  <c r="Z23" i="12" s="1"/>
  <c r="AA23" i="13" s="1"/>
  <c r="S22" i="18"/>
  <c r="S23" i="12" s="1"/>
  <c r="T23" i="13" s="1"/>
  <c r="BY68" i="12"/>
  <c r="BY67" i="13"/>
  <c r="J22" i="11"/>
  <c r="J22" i="18"/>
  <c r="J23" i="12" s="1"/>
  <c r="K23" i="13" s="1"/>
  <c r="BH21" i="7"/>
  <c r="C22" i="9"/>
  <c r="E22" i="18"/>
  <c r="E23" i="12" s="1"/>
  <c r="F23" i="13" s="1"/>
  <c r="AB22" i="18"/>
  <c r="AB23" i="12" s="1"/>
  <c r="AC23" i="13" s="1"/>
  <c r="D22" i="18"/>
  <c r="D23" i="12" s="1"/>
  <c r="E23" i="13" s="1"/>
  <c r="Q22" i="11"/>
  <c r="Q22" i="18"/>
  <c r="Q23" i="12" s="1"/>
  <c r="R23" i="13" s="1"/>
  <c r="X22" i="11"/>
  <c r="X22" i="18"/>
  <c r="X23" i="12" s="1"/>
  <c r="Y23" i="13" s="1"/>
  <c r="Y22" i="18"/>
  <c r="Y23" i="12" s="1"/>
  <c r="Z23" i="13" s="1"/>
  <c r="M22" i="18"/>
  <c r="M23" i="12" s="1"/>
  <c r="N23" i="13" s="1"/>
  <c r="CN82" i="12"/>
  <c r="CN81" i="13"/>
  <c r="I22" i="11"/>
  <c r="I22" i="18"/>
  <c r="I23" i="12" s="1"/>
  <c r="J23" i="13" s="1"/>
  <c r="AA22" i="18"/>
  <c r="AA23" i="12" s="1"/>
  <c r="AB23" i="13" s="1"/>
  <c r="AT39" i="12"/>
  <c r="AT38" i="13"/>
  <c r="N22" i="18"/>
  <c r="N23" i="12" s="1"/>
  <c r="O23" i="13" s="1"/>
  <c r="AU39" i="13" l="1"/>
  <c r="AU40" i="12"/>
  <c r="BZ69" i="12"/>
  <c r="BZ68" i="13"/>
  <c r="CO82" i="13"/>
  <c r="CO83" i="12"/>
  <c r="C22" i="18"/>
  <c r="C22" i="11"/>
  <c r="B22" i="11" s="1"/>
  <c r="N30" i="3" s="1"/>
  <c r="Q30" i="3" s="1"/>
  <c r="AD24" i="12"/>
  <c r="AD23" i="13"/>
  <c r="BI159" i="12"/>
  <c r="BK55" i="12"/>
  <c r="BK54" i="13"/>
  <c r="AL30" i="3" l="1"/>
  <c r="S30" i="3"/>
  <c r="B22" i="18"/>
  <c r="C23" i="12"/>
  <c r="CA69" i="13"/>
  <c r="CA70" i="12"/>
  <c r="BL55" i="13"/>
  <c r="BL56" i="12"/>
  <c r="CP84" i="12"/>
  <c r="CP83" i="13"/>
  <c r="AV41" i="12"/>
  <c r="AV40" i="13"/>
  <c r="AE24" i="13"/>
  <c r="AE25" i="12"/>
  <c r="BM56" i="13" l="1"/>
  <c r="BM57" i="12"/>
  <c r="D23" i="13"/>
  <c r="B23" i="13" s="1"/>
  <c r="B23" i="12"/>
  <c r="AW41" i="13"/>
  <c r="AW42" i="12"/>
  <c r="AF25" i="13"/>
  <c r="AF26" i="12"/>
  <c r="CB71" i="12"/>
  <c r="CB70" i="13"/>
  <c r="CQ85" i="12"/>
  <c r="CQ84" i="13"/>
  <c r="CR85" i="13" l="1"/>
  <c r="CR86" i="12"/>
  <c r="D31" i="3"/>
  <c r="C23" i="13"/>
  <c r="AG26" i="13"/>
  <c r="AG27" i="12"/>
  <c r="AX43" i="12"/>
  <c r="AX42" i="13"/>
  <c r="BN58" i="12"/>
  <c r="BN57" i="13"/>
  <c r="CC72" i="12"/>
  <c r="CC71" i="13"/>
  <c r="CD73" i="12" l="1"/>
  <c r="CD72" i="13"/>
  <c r="AY43" i="13"/>
  <c r="AY44" i="12"/>
  <c r="AA31" i="3"/>
  <c r="AG31" i="3" s="1"/>
  <c r="B31" i="3"/>
  <c r="AH28" i="12"/>
  <c r="AH27" i="13"/>
  <c r="CS87" i="12"/>
  <c r="CS86" i="13"/>
  <c r="BO58" i="13"/>
  <c r="BO59" i="12"/>
  <c r="BP60" i="12" l="1"/>
  <c r="BP59" i="13"/>
  <c r="AZ45" i="12"/>
  <c r="AZ44" i="13"/>
  <c r="AI28" i="13"/>
  <c r="AI29" i="12"/>
  <c r="K31" i="3"/>
  <c r="Y31" i="3"/>
  <c r="AE31" i="3" s="1"/>
  <c r="C31" i="3"/>
  <c r="W31" i="3"/>
  <c r="AJ31" i="3"/>
  <c r="U31" i="3"/>
  <c r="V31" i="3" s="1"/>
  <c r="X31" i="3" s="1"/>
  <c r="CT87" i="13"/>
  <c r="CT88" i="12"/>
  <c r="CE74" i="12"/>
  <c r="CE73" i="13"/>
  <c r="B33" i="6" l="1"/>
  <c r="AD31" i="3"/>
  <c r="CF75" i="12"/>
  <c r="CF74" i="13"/>
  <c r="BA46" i="12"/>
  <c r="BA45" i="13"/>
  <c r="CU88" i="13"/>
  <c r="CU89" i="12"/>
  <c r="AJ29" i="13"/>
  <c r="AH158" i="12"/>
  <c r="AJ30" i="12"/>
  <c r="J31" i="3"/>
  <c r="M31" i="3" s="1"/>
  <c r="P31" i="3" s="1"/>
  <c r="AB31" i="3"/>
  <c r="AH31" i="3" s="1"/>
  <c r="BQ61" i="12"/>
  <c r="BQ60" i="13"/>
  <c r="AK31" i="3" l="1"/>
  <c r="R31" i="3"/>
  <c r="CV89" i="13"/>
  <c r="CV90" i="12"/>
  <c r="AK30" i="13"/>
  <c r="AK31" i="12"/>
  <c r="CG75" i="13"/>
  <c r="CG76" i="12"/>
  <c r="BR61" i="13"/>
  <c r="BR62" i="12"/>
  <c r="BB46" i="13"/>
  <c r="BB47" i="12"/>
  <c r="H33" i="6"/>
  <c r="G33" i="6"/>
  <c r="J33" i="6"/>
  <c r="I33" i="6"/>
  <c r="L33" i="6" l="1"/>
  <c r="O33" i="6" s="1"/>
  <c r="BC47" i="13"/>
  <c r="BC48" i="12"/>
  <c r="CH76" i="13"/>
  <c r="CH77" i="12"/>
  <c r="CW91" i="12"/>
  <c r="CW90" i="13"/>
  <c r="K33" i="6"/>
  <c r="BS63" i="12"/>
  <c r="BS62" i="13"/>
  <c r="AL31" i="13"/>
  <c r="AL32" i="12"/>
  <c r="AO31" i="3"/>
  <c r="AN31" i="3"/>
  <c r="CI77" i="13" l="1"/>
  <c r="CI78" i="12"/>
  <c r="AM33" i="12"/>
  <c r="AM32" i="13"/>
  <c r="M33" i="6"/>
  <c r="P33" i="6" s="1"/>
  <c r="N33" i="6"/>
  <c r="BD49" i="12"/>
  <c r="BD48" i="13"/>
  <c r="BT63" i="13"/>
  <c r="BT64" i="12"/>
  <c r="CX92" i="12"/>
  <c r="CX91" i="13"/>
  <c r="CY93" i="12" l="1"/>
  <c r="CZ93" i="13" s="1"/>
  <c r="CY92" i="13"/>
  <c r="BE49" i="13"/>
  <c r="BE50" i="12"/>
  <c r="AN34" i="12"/>
  <c r="AN33" i="13"/>
  <c r="BU64" i="13"/>
  <c r="BU65" i="12"/>
  <c r="CJ78" i="13"/>
  <c r="CJ79" i="12"/>
  <c r="U33" i="6"/>
  <c r="S33" i="6"/>
  <c r="T33" i="6"/>
  <c r="R33" i="6"/>
  <c r="W33" i="6" l="1"/>
  <c r="Z33" i="6" s="1"/>
  <c r="AD33" i="6" s="1"/>
  <c r="B37" i="8" s="1"/>
  <c r="V33" i="6"/>
  <c r="BV66" i="12"/>
  <c r="BV65" i="13"/>
  <c r="CK80" i="12"/>
  <c r="CK79" i="13"/>
  <c r="CI160" i="12"/>
  <c r="BF50" i="13"/>
  <c r="BF51" i="12"/>
  <c r="AO34" i="13"/>
  <c r="AO35" i="12"/>
  <c r="C25" i="23" l="1"/>
  <c r="X33" i="6"/>
  <c r="AA33" i="6" s="1"/>
  <c r="AE33" i="6" s="1"/>
  <c r="AG33" i="6" s="1"/>
  <c r="B37" i="19" s="1"/>
  <c r="N37" i="19" s="1"/>
  <c r="Y33" i="6"/>
  <c r="AC33" i="6" s="1"/>
  <c r="B25" i="23" s="1"/>
  <c r="D25" i="23" s="1"/>
  <c r="BG52" i="12"/>
  <c r="BG51" i="13"/>
  <c r="O37" i="8"/>
  <c r="C37" i="8"/>
  <c r="F37" i="8"/>
  <c r="D37" i="8"/>
  <c r="G37" i="8"/>
  <c r="N37" i="8"/>
  <c r="K37" i="8"/>
  <c r="E37" i="8"/>
  <c r="L37" i="8"/>
  <c r="M37" i="8"/>
  <c r="AP36" i="12"/>
  <c r="AP35" i="13"/>
  <c r="CL80" i="13"/>
  <c r="CL81" i="12"/>
  <c r="BW66" i="13"/>
  <c r="BW67" i="12"/>
  <c r="M37" i="19" l="1"/>
  <c r="K37" i="19"/>
  <c r="O37" i="19"/>
  <c r="D37" i="19"/>
  <c r="C37" i="19"/>
  <c r="G37" i="19"/>
  <c r="F37" i="19"/>
  <c r="BD22" i="19" s="1"/>
  <c r="E37" i="19"/>
  <c r="L37" i="19"/>
  <c r="B37" i="7"/>
  <c r="E37" i="7" s="1"/>
  <c r="CM82" i="12"/>
  <c r="CM81" i="13"/>
  <c r="BH53" i="12"/>
  <c r="BH52" i="13"/>
  <c r="BX67" i="13"/>
  <c r="BX68" i="12"/>
  <c r="AW22" i="8"/>
  <c r="AV22" i="8"/>
  <c r="AL22" i="8"/>
  <c r="AZ22" i="8"/>
  <c r="AS22" i="8"/>
  <c r="BC22" i="8"/>
  <c r="BG22" i="8"/>
  <c r="AY22" i="8"/>
  <c r="AM22" i="8"/>
  <c r="AJ22" i="8"/>
  <c r="AU22" i="8"/>
  <c r="AK22" i="8"/>
  <c r="AX22" i="8"/>
  <c r="BA22" i="8"/>
  <c r="AT22" i="8"/>
  <c r="AN22" i="8"/>
  <c r="AQ22" i="8"/>
  <c r="AR22" i="8"/>
  <c r="BD22" i="8"/>
  <c r="BF22" i="8"/>
  <c r="BE22" i="8"/>
  <c r="AP22" i="8"/>
  <c r="AH22" i="8"/>
  <c r="BB22" i="8"/>
  <c r="AI22" i="8"/>
  <c r="AG22" i="8"/>
  <c r="AO22" i="8"/>
  <c r="AF22" i="8"/>
  <c r="AQ37" i="12"/>
  <c r="AQ36" i="13"/>
  <c r="AK22" i="19"/>
  <c r="AJ22" i="19"/>
  <c r="AQ22" i="19"/>
  <c r="AX22" i="19"/>
  <c r="F37" i="7"/>
  <c r="N37" i="7"/>
  <c r="AT22" i="19" l="1"/>
  <c r="AM22" i="19"/>
  <c r="AV22" i="19"/>
  <c r="C37" i="7"/>
  <c r="AP22" i="19"/>
  <c r="AS22" i="19"/>
  <c r="AR22" i="19"/>
  <c r="BC22" i="19"/>
  <c r="AW22" i="19"/>
  <c r="O37" i="7"/>
  <c r="D37" i="7"/>
  <c r="AG22" i="7" s="1"/>
  <c r="D23" i="9" s="1"/>
  <c r="M37" i="7"/>
  <c r="AO22" i="19"/>
  <c r="BA22" i="19"/>
  <c r="BG22" i="19"/>
  <c r="G37" i="7"/>
  <c r="K37" i="7"/>
  <c r="L37" i="7"/>
  <c r="AU22" i="19"/>
  <c r="AN22" i="19"/>
  <c r="AZ22" i="19"/>
  <c r="AY22" i="19"/>
  <c r="BB22" i="19"/>
  <c r="AF22" i="19"/>
  <c r="BF22" i="19"/>
  <c r="AG22" i="19"/>
  <c r="AL22" i="19"/>
  <c r="AI22" i="19"/>
  <c r="AH22" i="19"/>
  <c r="BE22" i="19"/>
  <c r="BI22" i="8"/>
  <c r="BD22" i="7"/>
  <c r="AA23" i="9" s="1"/>
  <c r="AR37" i="13"/>
  <c r="AR38" i="12"/>
  <c r="BI54" i="12"/>
  <c r="BI53" i="13"/>
  <c r="BY69" i="12"/>
  <c r="BY68" i="13"/>
  <c r="CN83" i="12"/>
  <c r="CN82" i="13"/>
  <c r="AL22" i="7" l="1"/>
  <c r="I23" i="9" s="1"/>
  <c r="BC22" i="7"/>
  <c r="Z23" i="9" s="1"/>
  <c r="Z23" i="11" s="1"/>
  <c r="AK22" i="7"/>
  <c r="H23" i="9" s="1"/>
  <c r="AN22" i="7"/>
  <c r="K23" i="9" s="1"/>
  <c r="K23" i="11" s="1"/>
  <c r="BF22" i="7"/>
  <c r="AC23" i="9" s="1"/>
  <c r="BI22" i="19"/>
  <c r="AF22" i="7"/>
  <c r="C23" i="9" s="1"/>
  <c r="AO22" i="7"/>
  <c r="L23" i="9" s="1"/>
  <c r="AS22" i="7"/>
  <c r="P23" i="9" s="1"/>
  <c r="P23" i="11" s="1"/>
  <c r="AH22" i="7"/>
  <c r="E23" i="9" s="1"/>
  <c r="E23" i="11" s="1"/>
  <c r="BE22" i="7"/>
  <c r="AB23" i="9" s="1"/>
  <c r="AZ22" i="7"/>
  <c r="W23" i="9" s="1"/>
  <c r="AU22" i="7"/>
  <c r="R23" i="9" s="1"/>
  <c r="R23" i="11" s="1"/>
  <c r="AR22" i="7"/>
  <c r="O23" i="9" s="1"/>
  <c r="O23" i="11" s="1"/>
  <c r="AI22" i="7"/>
  <c r="F23" i="9" s="1"/>
  <c r="AP22" i="7"/>
  <c r="M23" i="9" s="1"/>
  <c r="AY22" i="7"/>
  <c r="V23" i="9" s="1"/>
  <c r="V23" i="11" s="1"/>
  <c r="AE22" i="7"/>
  <c r="B23" i="9" s="1"/>
  <c r="AV22" i="7"/>
  <c r="S23" i="9" s="1"/>
  <c r="BA22" i="7"/>
  <c r="X23" i="9" s="1"/>
  <c r="BB22" i="7"/>
  <c r="Y23" i="9" s="1"/>
  <c r="Y23" i="11" s="1"/>
  <c r="AJ22" i="7"/>
  <c r="G23" i="9" s="1"/>
  <c r="G23" i="18" s="1"/>
  <c r="G24" i="12" s="1"/>
  <c r="H24" i="13" s="1"/>
  <c r="AM22" i="7"/>
  <c r="J23" i="9" s="1"/>
  <c r="AT22" i="7"/>
  <c r="Q23" i="9" s="1"/>
  <c r="AW22" i="7"/>
  <c r="T23" i="9" s="1"/>
  <c r="T23" i="11" s="1"/>
  <c r="AX22" i="7"/>
  <c r="U23" i="9" s="1"/>
  <c r="U23" i="11" s="1"/>
  <c r="AQ22" i="7"/>
  <c r="N23" i="9" s="1"/>
  <c r="K23" i="18"/>
  <c r="K24" i="12" s="1"/>
  <c r="L24" i="13" s="1"/>
  <c r="AA23" i="11"/>
  <c r="AA23" i="18"/>
  <c r="AA24" i="12" s="1"/>
  <c r="AB24" i="13" s="1"/>
  <c r="R23" i="18"/>
  <c r="R24" i="12" s="1"/>
  <c r="S24" i="13" s="1"/>
  <c r="D23" i="11"/>
  <c r="D23" i="18"/>
  <c r="D24" i="12" s="1"/>
  <c r="E24" i="13" s="1"/>
  <c r="M23" i="11"/>
  <c r="M23" i="18"/>
  <c r="M24" i="12" s="1"/>
  <c r="N24" i="13" s="1"/>
  <c r="S23" i="11"/>
  <c r="S23" i="18"/>
  <c r="S24" i="12" s="1"/>
  <c r="T24" i="13" s="1"/>
  <c r="H23" i="11"/>
  <c r="H23" i="18"/>
  <c r="H24" i="12" s="1"/>
  <c r="I24" i="13" s="1"/>
  <c r="O23" i="18"/>
  <c r="O24" i="12" s="1"/>
  <c r="P24" i="13" s="1"/>
  <c r="AS38" i="13"/>
  <c r="AS39" i="12"/>
  <c r="AC23" i="11"/>
  <c r="AC23" i="18"/>
  <c r="AC24" i="12" s="1"/>
  <c r="BJ55" i="12"/>
  <c r="BJ54" i="13"/>
  <c r="BH159" i="12"/>
  <c r="J23" i="11"/>
  <c r="J23" i="18"/>
  <c r="J24" i="12" s="1"/>
  <c r="K24" i="13" s="1"/>
  <c r="Q23" i="11"/>
  <c r="Q23" i="18"/>
  <c r="Q24" i="12" s="1"/>
  <c r="R24" i="13" s="1"/>
  <c r="BH22" i="7"/>
  <c r="X23" i="11"/>
  <c r="X23" i="18"/>
  <c r="X24" i="12" s="1"/>
  <c r="Y24" i="13" s="1"/>
  <c r="F23" i="11"/>
  <c r="F23" i="18"/>
  <c r="F24" i="12" s="1"/>
  <c r="G24" i="13" s="1"/>
  <c r="I23" i="11"/>
  <c r="I23" i="18"/>
  <c r="I24" i="12" s="1"/>
  <c r="J24" i="13" s="1"/>
  <c r="C23" i="18"/>
  <c r="C23" i="11"/>
  <c r="BZ70" i="12"/>
  <c r="BZ69" i="13"/>
  <c r="CO84" i="12"/>
  <c r="CO83" i="13"/>
  <c r="L23" i="18"/>
  <c r="L24" i="12" s="1"/>
  <c r="M24" i="13" s="1"/>
  <c r="L23" i="11"/>
  <c r="AB23" i="11"/>
  <c r="AB23" i="18"/>
  <c r="AB24" i="12" s="1"/>
  <c r="AC24" i="13" s="1"/>
  <c r="Z23" i="18" l="1"/>
  <c r="Z24" i="12" s="1"/>
  <c r="AA24" i="13" s="1"/>
  <c r="U23" i="18"/>
  <c r="U24" i="12" s="1"/>
  <c r="V24" i="13" s="1"/>
  <c r="E23" i="18"/>
  <c r="E24" i="12" s="1"/>
  <c r="F24" i="13" s="1"/>
  <c r="G23" i="11"/>
  <c r="Y23" i="18"/>
  <c r="Y24" i="12" s="1"/>
  <c r="Z24" i="13" s="1"/>
  <c r="V23" i="18"/>
  <c r="V24" i="12" s="1"/>
  <c r="W24" i="13" s="1"/>
  <c r="N23" i="11"/>
  <c r="B23" i="11" s="1"/>
  <c r="N31" i="3" s="1"/>
  <c r="Q31" i="3" s="1"/>
  <c r="N23" i="18"/>
  <c r="N24" i="12" s="1"/>
  <c r="O24" i="13" s="1"/>
  <c r="T23" i="18"/>
  <c r="T24" i="12" s="1"/>
  <c r="U24" i="13" s="1"/>
  <c r="P23" i="18"/>
  <c r="P24" i="12" s="1"/>
  <c r="Q24" i="13" s="1"/>
  <c r="W23" i="11"/>
  <c r="W23" i="18"/>
  <c r="W24" i="12" s="1"/>
  <c r="X24" i="13" s="1"/>
  <c r="C24" i="12"/>
  <c r="BK56" i="12"/>
  <c r="BK55" i="13"/>
  <c r="AT40" i="12"/>
  <c r="AT39" i="13"/>
  <c r="CP84" i="13"/>
  <c r="CP85" i="12"/>
  <c r="AD25" i="12"/>
  <c r="AD24" i="13"/>
  <c r="CA71" i="12"/>
  <c r="CA70" i="13"/>
  <c r="B23" i="18" l="1"/>
  <c r="CB72" i="12"/>
  <c r="CB71" i="13"/>
  <c r="BL57" i="12"/>
  <c r="BL56" i="13"/>
  <c r="AE26" i="12"/>
  <c r="AE25" i="13"/>
  <c r="AU40" i="13"/>
  <c r="AU41" i="12"/>
  <c r="CQ85" i="13"/>
  <c r="CQ86" i="12"/>
  <c r="AL31" i="3"/>
  <c r="S31" i="3"/>
  <c r="D24" i="13"/>
  <c r="B24" i="13" s="1"/>
  <c r="B24" i="12"/>
  <c r="AV42" i="12" l="1"/>
  <c r="AV41" i="13"/>
  <c r="BM58" i="12"/>
  <c r="BM57" i="13"/>
  <c r="CR86" i="13"/>
  <c r="CR87" i="12"/>
  <c r="D32" i="3"/>
  <c r="C24" i="13"/>
  <c r="AF27" i="12"/>
  <c r="AF26" i="13"/>
  <c r="CC72" i="13"/>
  <c r="CC73" i="12"/>
  <c r="CD73" i="13" l="1"/>
  <c r="CD74" i="12"/>
  <c r="AA32" i="3"/>
  <c r="AG32" i="3" s="1"/>
  <c r="B32" i="3"/>
  <c r="BN58" i="13"/>
  <c r="BN59" i="12"/>
  <c r="CS88" i="12"/>
  <c r="CS87" i="13"/>
  <c r="AG27" i="13"/>
  <c r="AG28" i="12"/>
  <c r="AW42" i="13"/>
  <c r="AW43" i="12"/>
  <c r="AJ32" i="3" l="1"/>
  <c r="C32" i="3"/>
  <c r="Y32" i="3"/>
  <c r="AE32" i="3" s="1"/>
  <c r="U32" i="3"/>
  <c r="V32" i="3" s="1"/>
  <c r="X32" i="3" s="1"/>
  <c r="W32" i="3"/>
  <c r="BO60" i="12"/>
  <c r="BO59" i="13"/>
  <c r="CE74" i="13"/>
  <c r="CE75" i="12"/>
  <c r="CT89" i="12"/>
  <c r="CT88" i="13"/>
  <c r="AH29" i="12"/>
  <c r="AH28" i="13"/>
  <c r="AX44" i="12"/>
  <c r="AX43" i="13"/>
  <c r="K32" i="3"/>
  <c r="B34" i="6" l="1"/>
  <c r="AD32" i="3"/>
  <c r="AI29" i="13"/>
  <c r="AG158" i="12"/>
  <c r="AI30" i="12"/>
  <c r="AY44" i="13"/>
  <c r="AY45" i="12"/>
  <c r="CU89" i="13"/>
  <c r="CU90" i="12"/>
  <c r="BP61" i="12"/>
  <c r="BP60" i="13"/>
  <c r="J32" i="3"/>
  <c r="M32" i="3" s="1"/>
  <c r="P32" i="3" s="1"/>
  <c r="AB32" i="3"/>
  <c r="AH32" i="3" s="1"/>
  <c r="CF75" i="13"/>
  <c r="CF76" i="12"/>
  <c r="AK32" i="3" l="1"/>
  <c r="R32" i="3"/>
  <c r="CG76" i="13"/>
  <c r="CG77" i="12"/>
  <c r="AZ45" i="13"/>
  <c r="AZ46" i="12"/>
  <c r="BQ61" i="13"/>
  <c r="BQ62" i="12"/>
  <c r="CV90" i="13"/>
  <c r="CV91" i="12"/>
  <c r="AJ30" i="13"/>
  <c r="AJ31" i="12"/>
  <c r="I34" i="6"/>
  <c r="H34" i="6"/>
  <c r="J34" i="6"/>
  <c r="G34" i="6"/>
  <c r="K34" i="6" l="1"/>
  <c r="N34" i="6" s="1"/>
  <c r="AK32" i="12"/>
  <c r="AK31" i="13"/>
  <c r="BR63" i="12"/>
  <c r="BR62" i="13"/>
  <c r="L34" i="6"/>
  <c r="O34" i="6" s="1"/>
  <c r="CW92" i="12"/>
  <c r="CW91" i="13"/>
  <c r="BA47" i="12"/>
  <c r="BA46" i="13"/>
  <c r="CH78" i="12"/>
  <c r="CH77" i="13"/>
  <c r="AN32" i="3"/>
  <c r="AO32" i="3"/>
  <c r="M34" i="6" l="1"/>
  <c r="P34" i="6" s="1"/>
  <c r="S34" i="6" s="1"/>
  <c r="CI78" i="13"/>
  <c r="CI79" i="12"/>
  <c r="BB48" i="12"/>
  <c r="BB47" i="13"/>
  <c r="T34" i="6"/>
  <c r="R34" i="6"/>
  <c r="U34" i="6"/>
  <c r="BS64" i="12"/>
  <c r="BS63" i="13"/>
  <c r="CX92" i="13"/>
  <c r="CX93" i="12"/>
  <c r="AL32" i="13"/>
  <c r="AL33" i="12"/>
  <c r="CY94" i="12" l="1"/>
  <c r="CZ94" i="13" s="1"/>
  <c r="CY93" i="13"/>
  <c r="V34" i="6"/>
  <c r="BC49" i="12"/>
  <c r="BC48" i="13"/>
  <c r="AM34" i="12"/>
  <c r="AM33" i="13"/>
  <c r="CJ80" i="12"/>
  <c r="CJ79" i="13"/>
  <c r="CH160" i="12"/>
  <c r="BT64" i="13"/>
  <c r="BT65" i="12"/>
  <c r="W34" i="6"/>
  <c r="Z34" i="6" s="1"/>
  <c r="AD34" i="6" s="1"/>
  <c r="BU66" i="12" l="1"/>
  <c r="BU65" i="13"/>
  <c r="CK80" i="13"/>
  <c r="CK81" i="12"/>
  <c r="BD49" i="13"/>
  <c r="BD50" i="12"/>
  <c r="Y34" i="6"/>
  <c r="AC34" i="6" s="1"/>
  <c r="X34" i="6"/>
  <c r="AA34" i="6" s="1"/>
  <c r="AE34" i="6" s="1"/>
  <c r="AG34" i="6" s="1"/>
  <c r="B38" i="19" s="1"/>
  <c r="AN34" i="13"/>
  <c r="AN35" i="12"/>
  <c r="B38" i="8"/>
  <c r="C26" i="23"/>
  <c r="CL82" i="12" l="1"/>
  <c r="CL81" i="13"/>
  <c r="B38" i="7"/>
  <c r="B26" i="23"/>
  <c r="D26" i="23" s="1"/>
  <c r="AO35" i="13"/>
  <c r="AO36" i="12"/>
  <c r="BE51" i="12"/>
  <c r="BE50" i="13"/>
  <c r="C38" i="19"/>
  <c r="G38" i="19"/>
  <c r="N38" i="19"/>
  <c r="E38" i="19"/>
  <c r="L38" i="19"/>
  <c r="K38" i="19"/>
  <c r="M38" i="19"/>
  <c r="D38" i="19"/>
  <c r="O38" i="19"/>
  <c r="F38" i="19"/>
  <c r="D38" i="8"/>
  <c r="L38" i="8"/>
  <c r="N38" i="8"/>
  <c r="F38" i="8"/>
  <c r="E38" i="8"/>
  <c r="K38" i="8"/>
  <c r="O38" i="8"/>
  <c r="G38" i="8"/>
  <c r="C38" i="8"/>
  <c r="M38" i="8"/>
  <c r="BV67" i="12"/>
  <c r="BV66" i="13"/>
  <c r="AY23" i="8" l="1"/>
  <c r="AT23" i="8"/>
  <c r="BG23" i="8"/>
  <c r="AZ23" i="8"/>
  <c r="AF23" i="8"/>
  <c r="AX23" i="8"/>
  <c r="AS23" i="8"/>
  <c r="AW23" i="8"/>
  <c r="AM23" i="8"/>
  <c r="BA23" i="8"/>
  <c r="BD23" i="8"/>
  <c r="AO23" i="8"/>
  <c r="BF23" i="8"/>
  <c r="BE23" i="8"/>
  <c r="AN23" i="8"/>
  <c r="AJ23" i="8"/>
  <c r="AL23" i="8"/>
  <c r="AR23" i="8"/>
  <c r="AH23" i="8"/>
  <c r="AK23" i="8"/>
  <c r="BB23" i="8"/>
  <c r="AP23" i="8"/>
  <c r="BC23" i="8"/>
  <c r="AI23" i="8"/>
  <c r="AU23" i="8"/>
  <c r="AQ23" i="8"/>
  <c r="AG23" i="8"/>
  <c r="BF51" i="13"/>
  <c r="BF52" i="12"/>
  <c r="AV23" i="8"/>
  <c r="AP37" i="12"/>
  <c r="AP36" i="13"/>
  <c r="D38" i="7"/>
  <c r="C38" i="7"/>
  <c r="O38" i="7"/>
  <c r="N38" i="7"/>
  <c r="L38" i="7"/>
  <c r="K38" i="7"/>
  <c r="G38" i="7"/>
  <c r="E38" i="7"/>
  <c r="M38" i="7"/>
  <c r="F38" i="7"/>
  <c r="BW67" i="13"/>
  <c r="BW68" i="12"/>
  <c r="BE23" i="19"/>
  <c r="AN23" i="19"/>
  <c r="AZ23" i="19"/>
  <c r="AM23" i="19"/>
  <c r="BC23" i="19"/>
  <c r="AK23" i="19"/>
  <c r="AW23" i="19"/>
  <c r="AV23" i="19"/>
  <c r="BF23" i="19"/>
  <c r="AQ23" i="19"/>
  <c r="BD23" i="19"/>
  <c r="BA23" i="19"/>
  <c r="AS23" i="19"/>
  <c r="AO23" i="19"/>
  <c r="AY23" i="19"/>
  <c r="AL23" i="19"/>
  <c r="AJ23" i="19"/>
  <c r="AI23" i="19"/>
  <c r="AF23" i="19"/>
  <c r="AH23" i="19"/>
  <c r="AU23" i="19"/>
  <c r="AX23" i="19"/>
  <c r="AP23" i="19"/>
  <c r="BB23" i="19"/>
  <c r="BG23" i="19"/>
  <c r="AG23" i="19"/>
  <c r="AT23" i="19"/>
  <c r="AR23" i="19"/>
  <c r="CM82" i="13"/>
  <c r="CM83" i="12"/>
  <c r="BI23" i="8" l="1"/>
  <c r="CN83" i="13"/>
  <c r="CN84" i="12"/>
  <c r="BI23" i="19"/>
  <c r="AW23" i="7"/>
  <c r="T24" i="9" s="1"/>
  <c r="AO23" i="7"/>
  <c r="L24" i="9" s="1"/>
  <c r="AI23" i="7"/>
  <c r="F24" i="9" s="1"/>
  <c r="AS23" i="7"/>
  <c r="P24" i="9" s="1"/>
  <c r="AK23" i="7"/>
  <c r="H24" i="9" s="1"/>
  <c r="AG23" i="7"/>
  <c r="D24" i="9" s="1"/>
  <c r="AL23" i="7"/>
  <c r="I24" i="9" s="1"/>
  <c r="AF23" i="7"/>
  <c r="BD23" i="7"/>
  <c r="AA24" i="9" s="1"/>
  <c r="AH23" i="7"/>
  <c r="E24" i="9" s="1"/>
  <c r="AU23" i="7"/>
  <c r="R24" i="9" s="1"/>
  <c r="BF23" i="7"/>
  <c r="AC24" i="9" s="1"/>
  <c r="AX23" i="7"/>
  <c r="U24" i="9" s="1"/>
  <c r="BA23" i="7"/>
  <c r="X24" i="9" s="1"/>
  <c r="AE23" i="7"/>
  <c r="B24" i="9" s="1"/>
  <c r="AJ23" i="7"/>
  <c r="G24" i="9" s="1"/>
  <c r="AZ23" i="7"/>
  <c r="W24" i="9" s="1"/>
  <c r="AQ23" i="7"/>
  <c r="N24" i="9" s="1"/>
  <c r="AP23" i="7"/>
  <c r="M24" i="9" s="1"/>
  <c r="AN23" i="7"/>
  <c r="K24" i="9" s="1"/>
  <c r="BC23" i="7"/>
  <c r="Z24" i="9" s="1"/>
  <c r="AY23" i="7"/>
  <c r="V24" i="9" s="1"/>
  <c r="BE23" i="7"/>
  <c r="AB24" i="9" s="1"/>
  <c r="AR23" i="7"/>
  <c r="O24" i="9" s="1"/>
  <c r="BB23" i="7"/>
  <c r="Y24" i="9" s="1"/>
  <c r="AT23" i="7"/>
  <c r="Q24" i="9" s="1"/>
  <c r="AV23" i="7"/>
  <c r="S24" i="9" s="1"/>
  <c r="AM23" i="7"/>
  <c r="J24" i="9" s="1"/>
  <c r="BX69" i="12"/>
  <c r="BX68" i="13"/>
  <c r="AQ37" i="13"/>
  <c r="AQ38" i="12"/>
  <c r="BG53" i="12"/>
  <c r="BG52" i="13"/>
  <c r="E24" i="18" l="1"/>
  <c r="E25" i="12" s="1"/>
  <c r="F25" i="13" s="1"/>
  <c r="E24" i="11"/>
  <c r="G24" i="18"/>
  <c r="G25" i="12" s="1"/>
  <c r="H25" i="13" s="1"/>
  <c r="G24" i="11"/>
  <c r="L24" i="18"/>
  <c r="L25" i="12" s="1"/>
  <c r="M25" i="13" s="1"/>
  <c r="L24" i="11"/>
  <c r="Z24" i="11"/>
  <c r="Z24" i="18"/>
  <c r="Z25" i="12" s="1"/>
  <c r="AA25" i="13" s="1"/>
  <c r="U24" i="18"/>
  <c r="U25" i="12" s="1"/>
  <c r="V25" i="13" s="1"/>
  <c r="U24" i="11"/>
  <c r="H24" i="11"/>
  <c r="H24" i="18"/>
  <c r="H25" i="12" s="1"/>
  <c r="I25" i="13" s="1"/>
  <c r="D24" i="11"/>
  <c r="D24" i="18"/>
  <c r="D25" i="12" s="1"/>
  <c r="E25" i="13" s="1"/>
  <c r="BH54" i="12"/>
  <c r="BH53" i="13"/>
  <c r="O24" i="11"/>
  <c r="O24" i="18"/>
  <c r="O25" i="12" s="1"/>
  <c r="P25" i="13" s="1"/>
  <c r="BH23" i="7"/>
  <c r="AR38" i="13"/>
  <c r="AR39" i="12"/>
  <c r="BY70" i="12"/>
  <c r="BY69" i="13"/>
  <c r="S24" i="18"/>
  <c r="S25" i="12" s="1"/>
  <c r="T25" i="13" s="1"/>
  <c r="S24" i="11"/>
  <c r="AB24" i="11"/>
  <c r="AB24" i="18"/>
  <c r="AB25" i="12" s="1"/>
  <c r="AC25" i="13" s="1"/>
  <c r="M24" i="11"/>
  <c r="M24" i="18"/>
  <c r="M25" i="12" s="1"/>
  <c r="N25" i="13" s="1"/>
  <c r="R24" i="11"/>
  <c r="R24" i="18"/>
  <c r="R25" i="12" s="1"/>
  <c r="S25" i="13" s="1"/>
  <c r="F24" i="18"/>
  <c r="F25" i="12" s="1"/>
  <c r="G25" i="13" s="1"/>
  <c r="F24" i="11"/>
  <c r="CO85" i="12"/>
  <c r="CO84" i="13"/>
  <c r="Y24" i="18"/>
  <c r="Y25" i="12" s="1"/>
  <c r="Z25" i="13" s="1"/>
  <c r="Y24" i="11"/>
  <c r="W24" i="11"/>
  <c r="W24" i="18"/>
  <c r="W25" i="12" s="1"/>
  <c r="X25" i="13" s="1"/>
  <c r="AA24" i="18"/>
  <c r="AA25" i="12" s="1"/>
  <c r="AB25" i="13" s="1"/>
  <c r="AA24" i="11"/>
  <c r="T24" i="11"/>
  <c r="T24" i="18"/>
  <c r="T25" i="12" s="1"/>
  <c r="U25" i="13" s="1"/>
  <c r="J24" i="11"/>
  <c r="J24" i="18"/>
  <c r="J25" i="12" s="1"/>
  <c r="K25" i="13" s="1"/>
  <c r="K24" i="18"/>
  <c r="K25" i="12" s="1"/>
  <c r="L25" i="13" s="1"/>
  <c r="K24" i="11"/>
  <c r="AC24" i="18"/>
  <c r="AC25" i="12" s="1"/>
  <c r="AC24" i="11"/>
  <c r="P24" i="18"/>
  <c r="P25" i="12" s="1"/>
  <c r="Q25" i="13" s="1"/>
  <c r="P24" i="11"/>
  <c r="C24" i="9"/>
  <c r="I24" i="11"/>
  <c r="I24" i="18"/>
  <c r="I25" i="12" s="1"/>
  <c r="J25" i="13" s="1"/>
  <c r="N24" i="18"/>
  <c r="N25" i="12" s="1"/>
  <c r="O25" i="13" s="1"/>
  <c r="N24" i="11"/>
  <c r="Q24" i="18"/>
  <c r="Q25" i="12" s="1"/>
  <c r="R25" i="13" s="1"/>
  <c r="Q24" i="11"/>
  <c r="V24" i="18"/>
  <c r="V25" i="12" s="1"/>
  <c r="W25" i="13" s="1"/>
  <c r="V24" i="11"/>
  <c r="X24" i="18"/>
  <c r="X25" i="12" s="1"/>
  <c r="Y25" i="13" s="1"/>
  <c r="X24" i="11"/>
  <c r="AD26" i="12" l="1"/>
  <c r="AD25" i="13"/>
  <c r="BI55" i="12"/>
  <c r="BG159" i="12"/>
  <c r="BI54" i="13"/>
  <c r="CP86" i="12"/>
  <c r="CP85" i="13"/>
  <c r="BZ70" i="13"/>
  <c r="BZ71" i="12"/>
  <c r="C24" i="11"/>
  <c r="B24" i="11" s="1"/>
  <c r="N32" i="3" s="1"/>
  <c r="Q32" i="3" s="1"/>
  <c r="C24" i="18"/>
  <c r="AS40" i="12"/>
  <c r="AS39" i="13"/>
  <c r="CA72" i="12" l="1"/>
  <c r="CA71" i="13"/>
  <c r="AE26" i="13"/>
  <c r="AE27" i="12"/>
  <c r="AT41" i="12"/>
  <c r="AT40" i="13"/>
  <c r="C25" i="12"/>
  <c r="B24" i="18"/>
  <c r="BJ56" i="12"/>
  <c r="BJ55" i="13"/>
  <c r="AL32" i="3"/>
  <c r="S32" i="3"/>
  <c r="CQ87" i="12"/>
  <c r="CQ86" i="13"/>
  <c r="CR87" i="13" l="1"/>
  <c r="CR88" i="12"/>
  <c r="BK57" i="12"/>
  <c r="BK56" i="13"/>
  <c r="AU41" i="13"/>
  <c r="AU42" i="12"/>
  <c r="CB72" i="13"/>
  <c r="CB73" i="12"/>
  <c r="AF28" i="12"/>
  <c r="AF27" i="13"/>
  <c r="B25" i="12"/>
  <c r="D25" i="13"/>
  <c r="B25" i="13" s="1"/>
  <c r="AG29" i="12" l="1"/>
  <c r="AG28" i="13"/>
  <c r="C25" i="13"/>
  <c r="D33" i="3"/>
  <c r="CC74" i="12"/>
  <c r="CC73" i="13"/>
  <c r="BL57" i="13"/>
  <c r="BL58" i="12"/>
  <c r="AV43" i="12"/>
  <c r="AV42" i="13"/>
  <c r="CS88" i="13"/>
  <c r="CS89" i="12"/>
  <c r="AW43" i="13" l="1"/>
  <c r="AW44" i="12"/>
  <c r="CD75" i="12"/>
  <c r="CD74" i="13"/>
  <c r="AH29" i="13"/>
  <c r="AH30" i="12"/>
  <c r="AF158" i="12"/>
  <c r="CT90" i="12"/>
  <c r="CT89" i="13"/>
  <c r="BM58" i="13"/>
  <c r="BM59" i="12"/>
  <c r="AA33" i="3"/>
  <c r="AG33" i="3" s="1"/>
  <c r="B33" i="3"/>
  <c r="K33" i="3" s="1"/>
  <c r="CU90" i="13" l="1"/>
  <c r="CU91" i="12"/>
  <c r="BN60" i="12"/>
  <c r="BN59" i="13"/>
  <c r="CE76" i="12"/>
  <c r="CE75" i="13"/>
  <c r="AI31" i="12"/>
  <c r="AI30" i="13"/>
  <c r="AX45" i="12"/>
  <c r="AX44" i="13"/>
  <c r="C33" i="3"/>
  <c r="AJ33" i="3"/>
  <c r="W33" i="3"/>
  <c r="Y33" i="3"/>
  <c r="AE33" i="3" s="1"/>
  <c r="U33" i="3"/>
  <c r="V33" i="3" s="1"/>
  <c r="X33" i="3" s="1"/>
  <c r="J33" i="3" l="1"/>
  <c r="M33" i="3" s="1"/>
  <c r="P33" i="3" s="1"/>
  <c r="AB33" i="3"/>
  <c r="AH33" i="3" s="1"/>
  <c r="AJ31" i="13"/>
  <c r="AJ32" i="12"/>
  <c r="BO61" i="12"/>
  <c r="BO60" i="13"/>
  <c r="CV92" i="12"/>
  <c r="CV91" i="13"/>
  <c r="B35" i="6"/>
  <c r="AD33" i="3"/>
  <c r="AY46" i="12"/>
  <c r="AY45" i="13"/>
  <c r="CF77" i="12"/>
  <c r="CF76" i="13"/>
  <c r="AZ47" i="12" l="1"/>
  <c r="AZ46" i="13"/>
  <c r="CW93" i="12"/>
  <c r="CW92" i="13"/>
  <c r="AK33" i="12"/>
  <c r="AK32" i="13"/>
  <c r="CG78" i="12"/>
  <c r="CG77" i="13"/>
  <c r="J35" i="6"/>
  <c r="I35" i="6"/>
  <c r="G35" i="6"/>
  <c r="H35" i="6"/>
  <c r="BP62" i="12"/>
  <c r="BP61" i="13"/>
  <c r="R33" i="3"/>
  <c r="AK33" i="3"/>
  <c r="L35" i="6" l="1"/>
  <c r="O35" i="6" s="1"/>
  <c r="AN33" i="3"/>
  <c r="AO33" i="3"/>
  <c r="K35" i="6"/>
  <c r="CH78" i="13"/>
  <c r="CH79" i="12"/>
  <c r="CX93" i="13"/>
  <c r="CX94" i="12"/>
  <c r="BQ63" i="12"/>
  <c r="BQ62" i="13"/>
  <c r="AL33" i="13"/>
  <c r="AL34" i="12"/>
  <c r="BA47" i="13"/>
  <c r="BA48" i="12"/>
  <c r="AM35" i="12" l="1"/>
  <c r="AM34" i="13"/>
  <c r="N35" i="6"/>
  <c r="M35" i="6"/>
  <c r="P35" i="6" s="1"/>
  <c r="BR64" i="12"/>
  <c r="BR63" i="13"/>
  <c r="CY95" i="12"/>
  <c r="CZ95" i="13" s="1"/>
  <c r="CY94" i="13"/>
  <c r="BB48" i="13"/>
  <c r="BB49" i="12"/>
  <c r="CI79" i="13"/>
  <c r="CG160" i="12"/>
  <c r="CI80" i="12"/>
  <c r="T35" i="6" l="1"/>
  <c r="S35" i="6"/>
  <c r="R35" i="6"/>
  <c r="U35" i="6"/>
  <c r="BC50" i="12"/>
  <c r="BC49" i="13"/>
  <c r="CJ80" i="13"/>
  <c r="CJ81" i="12"/>
  <c r="BS64" i="13"/>
  <c r="BS65" i="12"/>
  <c r="AN36" i="12"/>
  <c r="AN35" i="13"/>
  <c r="V35" i="6" l="1"/>
  <c r="CK81" i="13"/>
  <c r="CK82" i="12"/>
  <c r="AO36" i="13"/>
  <c r="AO37" i="12"/>
  <c r="BT66" i="12"/>
  <c r="BT65" i="13"/>
  <c r="W35" i="6"/>
  <c r="Z35" i="6" s="1"/>
  <c r="AD35" i="6" s="1"/>
  <c r="Y35" i="6"/>
  <c r="AC35" i="6" s="1"/>
  <c r="BD50" i="13"/>
  <c r="BD51" i="12"/>
  <c r="X35" i="6" l="1"/>
  <c r="AA35" i="6" s="1"/>
  <c r="AE35" i="6" s="1"/>
  <c r="AG35" i="6" s="1"/>
  <c r="B39" i="19" s="1"/>
  <c r="L39" i="19" s="1"/>
  <c r="AP38" i="12"/>
  <c r="AP37" i="13"/>
  <c r="BE52" i="12"/>
  <c r="BE51" i="13"/>
  <c r="CL83" i="12"/>
  <c r="CL82" i="13"/>
  <c r="B39" i="8"/>
  <c r="C27" i="23"/>
  <c r="B39" i="7"/>
  <c r="B27" i="23"/>
  <c r="BU66" i="13"/>
  <c r="BU67" i="12"/>
  <c r="O39" i="19" l="1"/>
  <c r="F39" i="19"/>
  <c r="C39" i="19"/>
  <c r="M39" i="19"/>
  <c r="K39" i="19"/>
  <c r="G39" i="19"/>
  <c r="D39" i="19"/>
  <c r="E39" i="19"/>
  <c r="N39" i="19"/>
  <c r="D27" i="23"/>
  <c r="M39" i="7"/>
  <c r="N39" i="7"/>
  <c r="O39" i="7"/>
  <c r="D39" i="7"/>
  <c r="C39" i="7"/>
  <c r="K39" i="7"/>
  <c r="G39" i="7"/>
  <c r="E39" i="7"/>
  <c r="F39" i="7"/>
  <c r="L39" i="7"/>
  <c r="BF53" i="12"/>
  <c r="BF52" i="13"/>
  <c r="BV67" i="13"/>
  <c r="BV68" i="12"/>
  <c r="G39" i="8"/>
  <c r="O39" i="8"/>
  <c r="N39" i="8"/>
  <c r="F39" i="8"/>
  <c r="K39" i="8"/>
  <c r="D39" i="8"/>
  <c r="E39" i="8"/>
  <c r="L39" i="8"/>
  <c r="C39" i="8"/>
  <c r="M39" i="8"/>
  <c r="CM83" i="13"/>
  <c r="CM84" i="12"/>
  <c r="AQ39" i="12"/>
  <c r="AQ38" i="13"/>
  <c r="AO24" i="19" l="1"/>
  <c r="AQ24" i="19"/>
  <c r="AX24" i="19"/>
  <c r="AN24" i="19"/>
  <c r="AZ24" i="19"/>
  <c r="AP24" i="19"/>
  <c r="AV24" i="19"/>
  <c r="BF24" i="19"/>
  <c r="AT24" i="19"/>
  <c r="BG24" i="19"/>
  <c r="BD24" i="19"/>
  <c r="AU24" i="19"/>
  <c r="AS24" i="19"/>
  <c r="AH24" i="19"/>
  <c r="BC24" i="19"/>
  <c r="BA24" i="19"/>
  <c r="AM24" i="19"/>
  <c r="AR24" i="19"/>
  <c r="AF24" i="19"/>
  <c r="BE24" i="19"/>
  <c r="AY24" i="19"/>
  <c r="AG24" i="19"/>
  <c r="AL24" i="19"/>
  <c r="AW24" i="19"/>
  <c r="BB24" i="19"/>
  <c r="AK24" i="19"/>
  <c r="AI24" i="19"/>
  <c r="AJ24" i="19"/>
  <c r="AR39" i="13"/>
  <c r="AR40" i="12"/>
  <c r="AT24" i="8"/>
  <c r="AX24" i="8"/>
  <c r="AI24" i="8"/>
  <c r="AJ24" i="8"/>
  <c r="AM24" i="8"/>
  <c r="AK24" i="8"/>
  <c r="AO24" i="8"/>
  <c r="AS24" i="8"/>
  <c r="AN24" i="8"/>
  <c r="AR24" i="8"/>
  <c r="AG24" i="8"/>
  <c r="AL24" i="8"/>
  <c r="AQ24" i="8"/>
  <c r="AV24" i="8"/>
  <c r="BA24" i="8"/>
  <c r="AH24" i="8"/>
  <c r="BD24" i="8"/>
  <c r="BF24" i="8"/>
  <c r="BE24" i="8"/>
  <c r="AU24" i="8"/>
  <c r="AF24" i="8"/>
  <c r="BG24" i="8"/>
  <c r="AW24" i="8"/>
  <c r="AZ24" i="8"/>
  <c r="AP24" i="8"/>
  <c r="BB24" i="8"/>
  <c r="AY24" i="8"/>
  <c r="BC24" i="8"/>
  <c r="BG53" i="13"/>
  <c r="BG54" i="12"/>
  <c r="CN85" i="12"/>
  <c r="CN84" i="13"/>
  <c r="BW69" i="12"/>
  <c r="BW68" i="13"/>
  <c r="BF24" i="7"/>
  <c r="BA24" i="7"/>
  <c r="AQ24" i="7"/>
  <c r="AL24" i="7"/>
  <c r="AJ24" i="7"/>
  <c r="AT24" i="7"/>
  <c r="AG24" i="7"/>
  <c r="AE24" i="7"/>
  <c r="BE24" i="7"/>
  <c r="AH24" i="7"/>
  <c r="AO24" i="7"/>
  <c r="L25" i="9" s="1"/>
  <c r="AN24" i="7"/>
  <c r="AP24" i="7"/>
  <c r="BB24" i="7"/>
  <c r="Y25" i="9" s="1"/>
  <c r="AX24" i="7"/>
  <c r="AW24" i="7"/>
  <c r="AM24" i="7"/>
  <c r="AR24" i="7"/>
  <c r="AK24" i="7"/>
  <c r="BC24" i="7"/>
  <c r="AF24" i="7"/>
  <c r="AS24" i="7"/>
  <c r="AU24" i="7"/>
  <c r="AY24" i="7"/>
  <c r="BD24" i="7"/>
  <c r="AI24" i="7"/>
  <c r="AZ24" i="7"/>
  <c r="AV24" i="7"/>
  <c r="BI24" i="19" l="1"/>
  <c r="V25" i="9"/>
  <c r="V25" i="11" s="1"/>
  <c r="U25" i="9"/>
  <c r="U25" i="18" s="1"/>
  <c r="U26" i="12" s="1"/>
  <c r="V26" i="13" s="1"/>
  <c r="S25" i="9"/>
  <c r="S25" i="18" s="1"/>
  <c r="S26" i="12" s="1"/>
  <c r="T26" i="13" s="1"/>
  <c r="AB25" i="9"/>
  <c r="AB25" i="11" s="1"/>
  <c r="J25" i="9"/>
  <c r="J25" i="11" s="1"/>
  <c r="T25" i="9"/>
  <c r="T25" i="18" s="1"/>
  <c r="T26" i="12" s="1"/>
  <c r="U26" i="13" s="1"/>
  <c r="B25" i="9"/>
  <c r="L25" i="11"/>
  <c r="L25" i="18"/>
  <c r="L26" i="12" s="1"/>
  <c r="M26" i="13" s="1"/>
  <c r="N25" i="9"/>
  <c r="Y25" i="11"/>
  <c r="Y25" i="18"/>
  <c r="Y26" i="12" s="1"/>
  <c r="Z26" i="13" s="1"/>
  <c r="X25" i="9"/>
  <c r="P25" i="9"/>
  <c r="BH24" i="7"/>
  <c r="M25" i="9"/>
  <c r="G25" i="9"/>
  <c r="AC25" i="9"/>
  <c r="Q25" i="9"/>
  <c r="D25" i="9"/>
  <c r="H25" i="9"/>
  <c r="O25" i="9"/>
  <c r="F25" i="9"/>
  <c r="AS41" i="12"/>
  <c r="AS40" i="13"/>
  <c r="BH54" i="13"/>
  <c r="BH55" i="12"/>
  <c r="BF159" i="12"/>
  <c r="R25" i="9"/>
  <c r="BX69" i="13"/>
  <c r="BX70" i="12"/>
  <c r="Z25" i="9"/>
  <c r="I25" i="9"/>
  <c r="CO86" i="12"/>
  <c r="CO85" i="13"/>
  <c r="AA25" i="9"/>
  <c r="W25" i="9"/>
  <c r="C25" i="9"/>
  <c r="BI24" i="8"/>
  <c r="K25" i="9"/>
  <c r="E25" i="9"/>
  <c r="V25" i="18" l="1"/>
  <c r="V26" i="12" s="1"/>
  <c r="W26" i="13" s="1"/>
  <c r="J25" i="18"/>
  <c r="J26" i="12" s="1"/>
  <c r="K26" i="13" s="1"/>
  <c r="S25" i="11"/>
  <c r="U25" i="11"/>
  <c r="AB25" i="18"/>
  <c r="AB26" i="12" s="1"/>
  <c r="AC26" i="13" s="1"/>
  <c r="T25" i="11"/>
  <c r="K25" i="11"/>
  <c r="K25" i="18"/>
  <c r="K26" i="12" s="1"/>
  <c r="L26" i="13" s="1"/>
  <c r="AA25" i="11"/>
  <c r="AA25" i="18"/>
  <c r="AA26" i="12" s="1"/>
  <c r="AB26" i="13" s="1"/>
  <c r="I25" i="11"/>
  <c r="I25" i="18"/>
  <c r="I26" i="12" s="1"/>
  <c r="J26" i="13" s="1"/>
  <c r="BY70" i="13"/>
  <c r="BY71" i="12"/>
  <c r="R25" i="18"/>
  <c r="R26" i="12" s="1"/>
  <c r="S26" i="13" s="1"/>
  <c r="R25" i="11"/>
  <c r="Q25" i="11"/>
  <c r="Q25" i="18"/>
  <c r="Q26" i="12" s="1"/>
  <c r="R26" i="13" s="1"/>
  <c r="Z25" i="11"/>
  <c r="Z25" i="18"/>
  <c r="Z26" i="12" s="1"/>
  <c r="AA26" i="13" s="1"/>
  <c r="C25" i="11"/>
  <c r="C25" i="18"/>
  <c r="CP86" i="13"/>
  <c r="CP87" i="12"/>
  <c r="BI56" i="12"/>
  <c r="BI55" i="13"/>
  <c r="H25" i="11"/>
  <c r="H25" i="18"/>
  <c r="H26" i="12" s="1"/>
  <c r="I26" i="13" s="1"/>
  <c r="G25" i="11"/>
  <c r="G25" i="18"/>
  <c r="G26" i="12" s="1"/>
  <c r="H26" i="13" s="1"/>
  <c r="F25" i="18"/>
  <c r="F26" i="12" s="1"/>
  <c r="G26" i="13" s="1"/>
  <c r="F25" i="11"/>
  <c r="X25" i="11"/>
  <c r="X25" i="18"/>
  <c r="X26" i="12" s="1"/>
  <c r="Y26" i="13" s="1"/>
  <c r="O25" i="11"/>
  <c r="O25" i="18"/>
  <c r="O26" i="12" s="1"/>
  <c r="P26" i="13" s="1"/>
  <c r="AC25" i="11"/>
  <c r="AC25" i="18"/>
  <c r="AC26" i="12" s="1"/>
  <c r="P25" i="18"/>
  <c r="P26" i="12" s="1"/>
  <c r="Q26" i="13" s="1"/>
  <c r="P25" i="11"/>
  <c r="E25" i="18"/>
  <c r="E26" i="12" s="1"/>
  <c r="F26" i="13" s="1"/>
  <c r="E25" i="11"/>
  <c r="W25" i="11"/>
  <c r="W25" i="18"/>
  <c r="W26" i="12" s="1"/>
  <c r="X26" i="13" s="1"/>
  <c r="AT42" i="12"/>
  <c r="AT41" i="13"/>
  <c r="D25" i="18"/>
  <c r="D26" i="12" s="1"/>
  <c r="E26" i="13" s="1"/>
  <c r="D25" i="11"/>
  <c r="M25" i="11"/>
  <c r="M25" i="18"/>
  <c r="M26" i="12" s="1"/>
  <c r="N26" i="13" s="1"/>
  <c r="N25" i="11"/>
  <c r="N25" i="18"/>
  <c r="N26" i="12" s="1"/>
  <c r="O26" i="13" s="1"/>
  <c r="AD26" i="13" l="1"/>
  <c r="AD27" i="12"/>
  <c r="BZ71" i="13"/>
  <c r="BZ72" i="12"/>
  <c r="B25" i="11"/>
  <c r="N33" i="3" s="1"/>
  <c r="Q33" i="3" s="1"/>
  <c r="CQ88" i="12"/>
  <c r="CQ87" i="13"/>
  <c r="C26" i="12"/>
  <c r="B25" i="18"/>
  <c r="AU43" i="12"/>
  <c r="AU42" i="13"/>
  <c r="BJ57" i="12"/>
  <c r="BJ56" i="13"/>
  <c r="CA73" i="12" l="1"/>
  <c r="CA72" i="13"/>
  <c r="AV44" i="12"/>
  <c r="AV43" i="13"/>
  <c r="CR88" i="13"/>
  <c r="CR89" i="12"/>
  <c r="AE28" i="12"/>
  <c r="AE27" i="13"/>
  <c r="BK58" i="12"/>
  <c r="BK57" i="13"/>
  <c r="B26" i="12"/>
  <c r="D26" i="13"/>
  <c r="B26" i="13" s="1"/>
  <c r="AL33" i="3"/>
  <c r="S33" i="3"/>
  <c r="AF28" i="13" l="1"/>
  <c r="AF29" i="12"/>
  <c r="AW45" i="12"/>
  <c r="AW44" i="13"/>
  <c r="D34" i="3"/>
  <c r="C26" i="13"/>
  <c r="CS90" i="12"/>
  <c r="CS89" i="13"/>
  <c r="BL59" i="12"/>
  <c r="BL58" i="13"/>
  <c r="CB74" i="12"/>
  <c r="CB73" i="13"/>
  <c r="CC75" i="12" l="1"/>
  <c r="CC74" i="13"/>
  <c r="CT91" i="12"/>
  <c r="CT90" i="13"/>
  <c r="AX46" i="12"/>
  <c r="AX45" i="13"/>
  <c r="AE158" i="12"/>
  <c r="AG29" i="13"/>
  <c r="AG30" i="12"/>
  <c r="BM60" i="12"/>
  <c r="BM59" i="13"/>
  <c r="AA34" i="3"/>
  <c r="AG34" i="3" s="1"/>
  <c r="B34" i="3"/>
  <c r="K34" i="3" s="1"/>
  <c r="BN61" i="12" l="1"/>
  <c r="BN60" i="13"/>
  <c r="CU91" i="13"/>
  <c r="CU92" i="12"/>
  <c r="AJ34" i="3"/>
  <c r="C34" i="3"/>
  <c r="Y34" i="3"/>
  <c r="AE34" i="3" s="1"/>
  <c r="U34" i="3"/>
  <c r="V34" i="3" s="1"/>
  <c r="X34" i="3" s="1"/>
  <c r="W34" i="3"/>
  <c r="AH31" i="12"/>
  <c r="AH30" i="13"/>
  <c r="AY47" i="12"/>
  <c r="AY46" i="13"/>
  <c r="CD75" i="13"/>
  <c r="CD76" i="12"/>
  <c r="AZ48" i="12" l="1"/>
  <c r="AZ47" i="13"/>
  <c r="B36" i="6"/>
  <c r="AD34" i="3"/>
  <c r="CV93" i="12"/>
  <c r="CV92" i="13"/>
  <c r="CE76" i="13"/>
  <c r="CE77" i="12"/>
  <c r="AI31" i="13"/>
  <c r="AI32" i="12"/>
  <c r="J34" i="3"/>
  <c r="M34" i="3" s="1"/>
  <c r="P34" i="3" s="1"/>
  <c r="AB34" i="3"/>
  <c r="AH34" i="3" s="1"/>
  <c r="BO61" i="13"/>
  <c r="BO62" i="12"/>
  <c r="CF77" i="13" l="1"/>
  <c r="CF78" i="12"/>
  <c r="AK34" i="3"/>
  <c r="R34" i="3"/>
  <c r="J36" i="6"/>
  <c r="H36" i="6"/>
  <c r="G36" i="6"/>
  <c r="I36" i="6"/>
  <c r="BP62" i="13"/>
  <c r="BP63" i="12"/>
  <c r="AJ32" i="13"/>
  <c r="AJ33" i="12"/>
  <c r="CW93" i="13"/>
  <c r="CW94" i="12"/>
  <c r="BA49" i="12"/>
  <c r="BA48" i="13"/>
  <c r="L36" i="6" l="1"/>
  <c r="O36" i="6" s="1"/>
  <c r="AO34" i="3"/>
  <c r="AN34" i="3"/>
  <c r="CX95" i="12"/>
  <c r="CX94" i="13"/>
  <c r="BQ64" i="12"/>
  <c r="BQ63" i="13"/>
  <c r="CG79" i="12"/>
  <c r="CG78" i="13"/>
  <c r="AK33" i="13"/>
  <c r="AK34" i="12"/>
  <c r="BB49" i="13"/>
  <c r="BB50" i="12"/>
  <c r="K36" i="6"/>
  <c r="BC51" i="12" l="1"/>
  <c r="BC50" i="13"/>
  <c r="CF160" i="12"/>
  <c r="CH80" i="12"/>
  <c r="CH79" i="13"/>
  <c r="CY95" i="13"/>
  <c r="CY96" i="12"/>
  <c r="CZ96" i="13" s="1"/>
  <c r="AL34" i="13"/>
  <c r="AL35" i="12"/>
  <c r="N36" i="6"/>
  <c r="M36" i="6"/>
  <c r="P36" i="6" s="1"/>
  <c r="BR64" i="13"/>
  <c r="BR65" i="12"/>
  <c r="CI81" i="12" l="1"/>
  <c r="CI80" i="13"/>
  <c r="R36" i="6"/>
  <c r="S36" i="6"/>
  <c r="U36" i="6"/>
  <c r="T36" i="6"/>
  <c r="BS65" i="13"/>
  <c r="BS66" i="12"/>
  <c r="AM36" i="12"/>
  <c r="AM35" i="13"/>
  <c r="BD52" i="12"/>
  <c r="BD51" i="13"/>
  <c r="W36" i="6" l="1"/>
  <c r="Z36" i="6" s="1"/>
  <c r="AD36" i="6" s="1"/>
  <c r="B40" i="8" s="1"/>
  <c r="V36" i="6"/>
  <c r="Y36" i="6" s="1"/>
  <c r="AC36" i="6" s="1"/>
  <c r="BE52" i="13"/>
  <c r="BE53" i="12"/>
  <c r="BT67" i="12"/>
  <c r="BT66" i="13"/>
  <c r="AN36" i="13"/>
  <c r="AN37" i="12"/>
  <c r="CJ82" i="12"/>
  <c r="CJ81" i="13"/>
  <c r="C28" i="23" l="1"/>
  <c r="X36" i="6"/>
  <c r="AA36" i="6" s="1"/>
  <c r="AE36" i="6" s="1"/>
  <c r="AG36" i="6" s="1"/>
  <c r="B40" i="19" s="1"/>
  <c r="M40" i="19" s="1"/>
  <c r="BF53" i="13"/>
  <c r="BF54" i="12"/>
  <c r="CK82" i="13"/>
  <c r="CK83" i="12"/>
  <c r="AO38" i="12"/>
  <c r="AO37" i="13"/>
  <c r="B40" i="7"/>
  <c r="B28" i="23"/>
  <c r="D28" i="23" s="1"/>
  <c r="BU67" i="13"/>
  <c r="BU68" i="12"/>
  <c r="O40" i="8"/>
  <c r="D40" i="8"/>
  <c r="F40" i="8"/>
  <c r="G40" i="8"/>
  <c r="E40" i="8"/>
  <c r="K40" i="8"/>
  <c r="M40" i="8"/>
  <c r="N40" i="8"/>
  <c r="C40" i="8"/>
  <c r="L40" i="8"/>
  <c r="N40" i="19" l="1"/>
  <c r="C40" i="19"/>
  <c r="L40" i="19"/>
  <c r="K40" i="19"/>
  <c r="D40" i="19"/>
  <c r="G40" i="19"/>
  <c r="O40" i="19"/>
  <c r="F40" i="19"/>
  <c r="E40" i="19"/>
  <c r="BV69" i="12"/>
  <c r="BV68" i="13"/>
  <c r="BG55" i="12"/>
  <c r="BG54" i="13"/>
  <c r="BE159" i="12"/>
  <c r="AP39" i="12"/>
  <c r="AP38" i="13"/>
  <c r="CL84" i="12"/>
  <c r="CL83" i="13"/>
  <c r="AJ25" i="8"/>
  <c r="AV25" i="8"/>
  <c r="BF25" i="8"/>
  <c r="BD25" i="8"/>
  <c r="BG25" i="8"/>
  <c r="AO25" i="8"/>
  <c r="BA25" i="8"/>
  <c r="AG25" i="8"/>
  <c r="AW25" i="8"/>
  <c r="AX25" i="8"/>
  <c r="AK25" i="8"/>
  <c r="AH25" i="8"/>
  <c r="AR25" i="8"/>
  <c r="AS25" i="8"/>
  <c r="AU25" i="8"/>
  <c r="AI25" i="8"/>
  <c r="BE25" i="8"/>
  <c r="AM25" i="8"/>
  <c r="AF25" i="8"/>
  <c r="AN25" i="8"/>
  <c r="AZ25" i="8"/>
  <c r="AP25" i="8"/>
  <c r="AL25" i="8"/>
  <c r="BB25" i="8"/>
  <c r="AY25" i="8"/>
  <c r="AT25" i="8"/>
  <c r="BC25" i="8"/>
  <c r="AQ25" i="8"/>
  <c r="E40" i="7"/>
  <c r="C40" i="7"/>
  <c r="K40" i="7"/>
  <c r="D40" i="7"/>
  <c r="F40" i="7"/>
  <c r="O40" i="7"/>
  <c r="N40" i="7"/>
  <c r="G40" i="7"/>
  <c r="M40" i="7"/>
  <c r="L40" i="7"/>
  <c r="AV25" i="19" l="1"/>
  <c r="AG25" i="19"/>
  <c r="AF25" i="19"/>
  <c r="AZ25" i="19"/>
  <c r="AK25" i="19"/>
  <c r="AM25" i="19"/>
  <c r="AX25" i="19"/>
  <c r="AH25" i="19"/>
  <c r="AO25" i="19"/>
  <c r="AN25" i="19"/>
  <c r="BC25" i="19"/>
  <c r="BG25" i="19"/>
  <c r="BF25" i="19"/>
  <c r="AI25" i="19"/>
  <c r="AL25" i="19"/>
  <c r="AQ25" i="19"/>
  <c r="BA25" i="19"/>
  <c r="BE25" i="19"/>
  <c r="AJ25" i="19"/>
  <c r="AY25" i="19"/>
  <c r="AW25" i="19"/>
  <c r="BB25" i="19"/>
  <c r="AS25" i="19"/>
  <c r="AR25" i="19"/>
  <c r="AT25" i="19"/>
  <c r="BD25" i="19"/>
  <c r="AU25" i="19"/>
  <c r="AP25" i="19"/>
  <c r="BH56" i="12"/>
  <c r="BH55" i="13"/>
  <c r="AQ39" i="13"/>
  <c r="AQ40" i="12"/>
  <c r="CM84" i="13"/>
  <c r="CM85" i="12"/>
  <c r="AY25" i="7"/>
  <c r="V26" i="9" s="1"/>
  <c r="AP25" i="7"/>
  <c r="M26" i="9" s="1"/>
  <c r="AQ25" i="7"/>
  <c r="N26" i="9" s="1"/>
  <c r="AW25" i="7"/>
  <c r="T26" i="9" s="1"/>
  <c r="BD25" i="7"/>
  <c r="AA26" i="9" s="1"/>
  <c r="AL25" i="7"/>
  <c r="I26" i="9" s="1"/>
  <c r="AK25" i="7"/>
  <c r="H26" i="9" s="1"/>
  <c r="AH25" i="7"/>
  <c r="E26" i="9" s="1"/>
  <c r="AG25" i="7"/>
  <c r="D26" i="9" s="1"/>
  <c r="AX25" i="7"/>
  <c r="U26" i="9" s="1"/>
  <c r="BE25" i="7"/>
  <c r="AB26" i="9" s="1"/>
  <c r="AO25" i="7"/>
  <c r="L26" i="9" s="1"/>
  <c r="AZ25" i="7"/>
  <c r="W26" i="9" s="1"/>
  <c r="BA25" i="7"/>
  <c r="X26" i="9" s="1"/>
  <c r="AT25" i="7"/>
  <c r="Q26" i="9" s="1"/>
  <c r="AN25" i="7"/>
  <c r="K26" i="9" s="1"/>
  <c r="AR25" i="7"/>
  <c r="O26" i="9" s="1"/>
  <c r="BC25" i="7"/>
  <c r="Z26" i="9" s="1"/>
  <c r="BB25" i="7"/>
  <c r="Y26" i="9" s="1"/>
  <c r="AS25" i="7"/>
  <c r="P26" i="9" s="1"/>
  <c r="AF25" i="7"/>
  <c r="C26" i="9" s="1"/>
  <c r="AJ25" i="7"/>
  <c r="G26" i="9" s="1"/>
  <c r="AV25" i="7"/>
  <c r="S26" i="9" s="1"/>
  <c r="AM25" i="7"/>
  <c r="J26" i="9" s="1"/>
  <c r="AU25" i="7"/>
  <c r="R26" i="9" s="1"/>
  <c r="AE25" i="7"/>
  <c r="B26" i="9" s="1"/>
  <c r="BF25" i="7"/>
  <c r="AC26" i="9" s="1"/>
  <c r="AI25" i="7"/>
  <c r="F26" i="9" s="1"/>
  <c r="BI25" i="8"/>
  <c r="BW69" i="13"/>
  <c r="BW70" i="12"/>
  <c r="BI25" i="19" l="1"/>
  <c r="C26" i="11"/>
  <c r="C26" i="18"/>
  <c r="G26" i="11"/>
  <c r="G26" i="18"/>
  <c r="G27" i="12" s="1"/>
  <c r="H27" i="13" s="1"/>
  <c r="X26" i="11"/>
  <c r="X26" i="18"/>
  <c r="X27" i="12" s="1"/>
  <c r="Y27" i="13" s="1"/>
  <c r="I26" i="11"/>
  <c r="I26" i="18"/>
  <c r="I27" i="12" s="1"/>
  <c r="J27" i="13" s="1"/>
  <c r="AR40" i="13"/>
  <c r="AR41" i="12"/>
  <c r="BH25" i="7"/>
  <c r="W26" i="11"/>
  <c r="W26" i="18"/>
  <c r="W27" i="12" s="1"/>
  <c r="X27" i="13" s="1"/>
  <c r="AA26" i="11"/>
  <c r="AA26" i="18"/>
  <c r="AA27" i="12" s="1"/>
  <c r="AB27" i="13" s="1"/>
  <c r="F26" i="11"/>
  <c r="F26" i="18"/>
  <c r="F27" i="12" s="1"/>
  <c r="G27" i="13" s="1"/>
  <c r="J26" i="18"/>
  <c r="J27" i="12" s="1"/>
  <c r="K27" i="13" s="1"/>
  <c r="J26" i="11"/>
  <c r="P26" i="11"/>
  <c r="P26" i="18"/>
  <c r="P27" i="12" s="1"/>
  <c r="Q27" i="13" s="1"/>
  <c r="K26" i="11"/>
  <c r="K26" i="18"/>
  <c r="K27" i="12" s="1"/>
  <c r="L27" i="13" s="1"/>
  <c r="L26" i="11"/>
  <c r="L26" i="18"/>
  <c r="L27" i="12" s="1"/>
  <c r="M27" i="13" s="1"/>
  <c r="E26" i="11"/>
  <c r="E26" i="18"/>
  <c r="E27" i="12" s="1"/>
  <c r="F27" i="13" s="1"/>
  <c r="T26" i="11"/>
  <c r="T26" i="18"/>
  <c r="T27" i="12" s="1"/>
  <c r="U27" i="13" s="1"/>
  <c r="CN85" i="13"/>
  <c r="CN86" i="12"/>
  <c r="Z26" i="18"/>
  <c r="Z27" i="12" s="1"/>
  <c r="AA27" i="13" s="1"/>
  <c r="Z26" i="11"/>
  <c r="U26" i="11"/>
  <c r="U26" i="18"/>
  <c r="U27" i="12" s="1"/>
  <c r="V27" i="13" s="1"/>
  <c r="M26" i="11"/>
  <c r="M26" i="18"/>
  <c r="M27" i="12" s="1"/>
  <c r="N27" i="13" s="1"/>
  <c r="BX71" i="12"/>
  <c r="BX70" i="13"/>
  <c r="R26" i="11"/>
  <c r="R26" i="18"/>
  <c r="R27" i="12" s="1"/>
  <c r="S27" i="13" s="1"/>
  <c r="O26" i="11"/>
  <c r="O26" i="18"/>
  <c r="O27" i="12" s="1"/>
  <c r="P27" i="13" s="1"/>
  <c r="D26" i="11"/>
  <c r="D26" i="18"/>
  <c r="D27" i="12" s="1"/>
  <c r="E27" i="13" s="1"/>
  <c r="V26" i="11"/>
  <c r="V26" i="18"/>
  <c r="V27" i="12" s="1"/>
  <c r="W27" i="13" s="1"/>
  <c r="AC26" i="18"/>
  <c r="AC27" i="12" s="1"/>
  <c r="AC26" i="11"/>
  <c r="S26" i="11"/>
  <c r="S26" i="18"/>
  <c r="S27" i="12" s="1"/>
  <c r="T27" i="13" s="1"/>
  <c r="Y26" i="11"/>
  <c r="Y26" i="18"/>
  <c r="Y27" i="12" s="1"/>
  <c r="Z27" i="13" s="1"/>
  <c r="Q26" i="11"/>
  <c r="Q26" i="18"/>
  <c r="Q27" i="12" s="1"/>
  <c r="R27" i="13" s="1"/>
  <c r="AB26" i="11"/>
  <c r="AB26" i="18"/>
  <c r="AB27" i="12" s="1"/>
  <c r="AC27" i="13" s="1"/>
  <c r="H26" i="18"/>
  <c r="H27" i="12" s="1"/>
  <c r="I27" i="13" s="1"/>
  <c r="H26" i="11"/>
  <c r="N26" i="11"/>
  <c r="N26" i="18"/>
  <c r="N27" i="12" s="1"/>
  <c r="O27" i="13" s="1"/>
  <c r="BI56" i="13"/>
  <c r="BI57" i="12"/>
  <c r="AD28" i="12" l="1"/>
  <c r="AD27" i="13"/>
  <c r="BJ57" i="13"/>
  <c r="BJ58" i="12"/>
  <c r="BY72" i="12"/>
  <c r="BY71" i="13"/>
  <c r="AS41" i="13"/>
  <c r="AS42" i="12"/>
  <c r="B26" i="18"/>
  <c r="C27" i="12"/>
  <c r="CO86" i="13"/>
  <c r="CO87" i="12"/>
  <c r="B26" i="11"/>
  <c r="N34" i="3" s="1"/>
  <c r="Q34" i="3" s="1"/>
  <c r="CP87" i="13" l="1"/>
  <c r="CP88" i="12"/>
  <c r="AT42" i="13"/>
  <c r="AT43" i="12"/>
  <c r="BK59" i="12"/>
  <c r="BK58" i="13"/>
  <c r="D27" i="13"/>
  <c r="B27" i="13" s="1"/>
  <c r="B27" i="12"/>
  <c r="S34" i="3"/>
  <c r="AL34" i="3"/>
  <c r="BZ73" i="12"/>
  <c r="BZ72" i="13"/>
  <c r="AE29" i="12"/>
  <c r="AE28" i="13"/>
  <c r="CA73" i="13" l="1"/>
  <c r="CA74" i="12"/>
  <c r="C27" i="13"/>
  <c r="D35" i="3"/>
  <c r="AU43" i="13"/>
  <c r="AU44" i="12"/>
  <c r="CQ89" i="12"/>
  <c r="CQ88" i="13"/>
  <c r="AF30" i="12"/>
  <c r="AF29" i="13"/>
  <c r="AD158" i="12"/>
  <c r="BL59" i="13"/>
  <c r="BL60" i="12"/>
  <c r="B35" i="3" l="1"/>
  <c r="K35" i="3" s="1"/>
  <c r="AA35" i="3"/>
  <c r="AG35" i="3" s="1"/>
  <c r="CR90" i="12"/>
  <c r="CR89" i="13"/>
  <c r="AV44" i="13"/>
  <c r="AV45" i="12"/>
  <c r="CB75" i="12"/>
  <c r="CB74" i="13"/>
  <c r="BM60" i="13"/>
  <c r="BM61" i="12"/>
  <c r="AG31" i="12"/>
  <c r="AG30" i="13"/>
  <c r="AH31" i="13" l="1"/>
  <c r="AH32" i="12"/>
  <c r="CC76" i="12"/>
  <c r="CC75" i="13"/>
  <c r="BN61" i="13"/>
  <c r="BN62" i="12"/>
  <c r="CS91" i="12"/>
  <c r="CS90" i="13"/>
  <c r="AW45" i="13"/>
  <c r="AW46" i="12"/>
  <c r="C35" i="3"/>
  <c r="Y35" i="3"/>
  <c r="AE35" i="3" s="1"/>
  <c r="U35" i="3"/>
  <c r="V35" i="3" s="1"/>
  <c r="X35" i="3" s="1"/>
  <c r="AJ35" i="3"/>
  <c r="W35" i="3"/>
  <c r="J35" i="3" l="1"/>
  <c r="M35" i="3" s="1"/>
  <c r="P35" i="3" s="1"/>
  <c r="AB35" i="3"/>
  <c r="AH35" i="3" s="1"/>
  <c r="CT91" i="13"/>
  <c r="CT92" i="12"/>
  <c r="CD76" i="13"/>
  <c r="CD77" i="12"/>
  <c r="AX46" i="13"/>
  <c r="AX47" i="12"/>
  <c r="BO62" i="13"/>
  <c r="BO63" i="12"/>
  <c r="AI33" i="12"/>
  <c r="AI32" i="13"/>
  <c r="AD35" i="3"/>
  <c r="B37" i="6"/>
  <c r="CU92" i="13" l="1"/>
  <c r="CU93" i="12"/>
  <c r="AJ34" i="12"/>
  <c r="AJ33" i="13"/>
  <c r="H37" i="6"/>
  <c r="J37" i="6"/>
  <c r="I37" i="6"/>
  <c r="G37" i="6"/>
  <c r="BP64" i="12"/>
  <c r="BP63" i="13"/>
  <c r="CE77" i="13"/>
  <c r="CE78" i="12"/>
  <c r="AY47" i="13"/>
  <c r="AY48" i="12"/>
  <c r="AK35" i="3"/>
  <c r="R35" i="3"/>
  <c r="K37" i="6" l="1"/>
  <c r="N37" i="6" s="1"/>
  <c r="CF79" i="12"/>
  <c r="CF78" i="13"/>
  <c r="AN35" i="3"/>
  <c r="AO35" i="3"/>
  <c r="AK34" i="13"/>
  <c r="AK35" i="12"/>
  <c r="AZ48" i="13"/>
  <c r="AZ49" i="12"/>
  <c r="CV93" i="13"/>
  <c r="CV94" i="12"/>
  <c r="BQ64" i="13"/>
  <c r="BQ65" i="12"/>
  <c r="L37" i="6"/>
  <c r="O37" i="6" s="1"/>
  <c r="M37" i="6" l="1"/>
  <c r="P37" i="6" s="1"/>
  <c r="CW95" i="12"/>
  <c r="CW94" i="13"/>
  <c r="AL36" i="12"/>
  <c r="AL35" i="13"/>
  <c r="S37" i="6"/>
  <c r="T37" i="6"/>
  <c r="U37" i="6"/>
  <c r="R37" i="6"/>
  <c r="BR65" i="13"/>
  <c r="BR66" i="12"/>
  <c r="BA49" i="13"/>
  <c r="BA50" i="12"/>
  <c r="CE160" i="12"/>
  <c r="CG79" i="13"/>
  <c r="CG80" i="12"/>
  <c r="V37" i="6" l="1"/>
  <c r="Y37" i="6" s="1"/>
  <c r="AC37" i="6" s="1"/>
  <c r="BB51" i="12"/>
  <c r="BB50" i="13"/>
  <c r="CH81" i="12"/>
  <c r="CH80" i="13"/>
  <c r="AM36" i="13"/>
  <c r="AM37" i="12"/>
  <c r="BS66" i="13"/>
  <c r="BS67" i="12"/>
  <c r="W37" i="6"/>
  <c r="Z37" i="6" s="1"/>
  <c r="AD37" i="6" s="1"/>
  <c r="CX95" i="13"/>
  <c r="CX96" i="12"/>
  <c r="X37" i="6" l="1"/>
  <c r="AA37" i="6" s="1"/>
  <c r="AE37" i="6" s="1"/>
  <c r="AG37" i="6" s="1"/>
  <c r="B41" i="19" s="1"/>
  <c r="K41" i="19" s="1"/>
  <c r="B41" i="8"/>
  <c r="C29" i="23"/>
  <c r="BT67" i="13"/>
  <c r="BT68" i="12"/>
  <c r="AN37" i="13"/>
  <c r="AN38" i="12"/>
  <c r="B41" i="7"/>
  <c r="B29" i="23"/>
  <c r="CY97" i="12"/>
  <c r="CZ97" i="13" s="1"/>
  <c r="CY96" i="13"/>
  <c r="CI81" i="13"/>
  <c r="CI82" i="12"/>
  <c r="BC52" i="12"/>
  <c r="BC51" i="13"/>
  <c r="E41" i="19" l="1"/>
  <c r="C41" i="19"/>
  <c r="F41" i="19"/>
  <c r="D41" i="19"/>
  <c r="L41" i="19"/>
  <c r="G41" i="19"/>
  <c r="M41" i="19"/>
  <c r="O41" i="19"/>
  <c r="N41" i="19"/>
  <c r="AO39" i="12"/>
  <c r="AO38" i="13"/>
  <c r="BD52" i="13"/>
  <c r="BD53" i="12"/>
  <c r="CJ82" i="13"/>
  <c r="CJ83" i="12"/>
  <c r="D29" i="23"/>
  <c r="BU68" i="13"/>
  <c r="BU69" i="12"/>
  <c r="F41" i="8"/>
  <c r="M41" i="8"/>
  <c r="K41" i="8"/>
  <c r="G41" i="8"/>
  <c r="L41" i="8"/>
  <c r="C41" i="8"/>
  <c r="E41" i="8"/>
  <c r="O41" i="8"/>
  <c r="D41" i="8"/>
  <c r="N41" i="8"/>
  <c r="G41" i="7"/>
  <c r="O41" i="7"/>
  <c r="K41" i="7"/>
  <c r="D41" i="7"/>
  <c r="C41" i="7"/>
  <c r="F41" i="7"/>
  <c r="N41" i="7"/>
  <c r="M41" i="7"/>
  <c r="E41" i="7"/>
  <c r="L41" i="7"/>
  <c r="AV26" i="19" l="1"/>
  <c r="AY26" i="19"/>
  <c r="AK26" i="19"/>
  <c r="AJ26" i="19"/>
  <c r="AP26" i="19"/>
  <c r="AR26" i="19"/>
  <c r="AU26" i="19"/>
  <c r="BD26" i="19"/>
  <c r="AT26" i="19"/>
  <c r="AN26" i="19"/>
  <c r="AF26" i="19"/>
  <c r="AI26" i="19"/>
  <c r="AS26" i="19"/>
  <c r="AW26" i="19"/>
  <c r="AZ26" i="19"/>
  <c r="AL26" i="19"/>
  <c r="AG26" i="19"/>
  <c r="AO26" i="19"/>
  <c r="BF26" i="19"/>
  <c r="AH26" i="19"/>
  <c r="AM26" i="19"/>
  <c r="BA26" i="19"/>
  <c r="BG26" i="19"/>
  <c r="AX26" i="19"/>
  <c r="BB26" i="19"/>
  <c r="BE26" i="19"/>
  <c r="BC26" i="19"/>
  <c r="AQ26" i="19"/>
  <c r="BE54" i="12"/>
  <c r="BE53" i="13"/>
  <c r="AS26" i="8"/>
  <c r="AN26" i="8"/>
  <c r="AV26" i="8"/>
  <c r="AJ26" i="8"/>
  <c r="AR26" i="8"/>
  <c r="AZ26" i="8"/>
  <c r="BC26" i="8"/>
  <c r="AL26" i="8"/>
  <c r="BE26" i="8"/>
  <c r="BG26" i="8"/>
  <c r="BA26" i="8"/>
  <c r="AK26" i="8"/>
  <c r="BF26" i="8"/>
  <c r="AF26" i="8"/>
  <c r="BB26" i="8"/>
  <c r="AH26" i="8"/>
  <c r="AG26" i="8"/>
  <c r="AM26" i="8"/>
  <c r="AQ26" i="8"/>
  <c r="AP26" i="8"/>
  <c r="AW26" i="8"/>
  <c r="AO26" i="8"/>
  <c r="BD26" i="8"/>
  <c r="AT26" i="8"/>
  <c r="AU26" i="8"/>
  <c r="AX26" i="8"/>
  <c r="AI26" i="8"/>
  <c r="AY26" i="8"/>
  <c r="CK84" i="12"/>
  <c r="CK83" i="13"/>
  <c r="BE26" i="7"/>
  <c r="AG26" i="7"/>
  <c r="AK26" i="7"/>
  <c r="AE26" i="7"/>
  <c r="AZ26" i="7"/>
  <c r="W27" i="9" s="1"/>
  <c r="W27" i="11" s="1"/>
  <c r="AH26" i="7"/>
  <c r="AU26" i="7"/>
  <c r="AM26" i="7"/>
  <c r="AV26" i="7"/>
  <c r="AQ26" i="7"/>
  <c r="BC26" i="7"/>
  <c r="AT26" i="7"/>
  <c r="AN26" i="7"/>
  <c r="BB26" i="7"/>
  <c r="AW26" i="7"/>
  <c r="BD26" i="7"/>
  <c r="AJ26" i="7"/>
  <c r="AY26" i="7"/>
  <c r="BA26" i="7"/>
  <c r="AI26" i="7"/>
  <c r="AP26" i="7"/>
  <c r="M27" i="9" s="1"/>
  <c r="M27" i="11" s="1"/>
  <c r="AX26" i="7"/>
  <c r="AR26" i="7"/>
  <c r="BF26" i="7"/>
  <c r="AL26" i="7"/>
  <c r="AF26" i="7"/>
  <c r="AS26" i="7"/>
  <c r="AO26" i="7"/>
  <c r="BV69" i="13"/>
  <c r="BV70" i="12"/>
  <c r="AP39" i="13"/>
  <c r="AP40" i="12"/>
  <c r="AA27" i="9" l="1"/>
  <c r="AA27" i="11" s="1"/>
  <c r="Q27" i="9"/>
  <c r="Q27" i="11" s="1"/>
  <c r="BI26" i="19"/>
  <c r="AB27" i="9"/>
  <c r="AB27" i="11" s="1"/>
  <c r="AA27" i="18"/>
  <c r="AA28" i="12" s="1"/>
  <c r="AB28" i="13" s="1"/>
  <c r="T27" i="9"/>
  <c r="T27" i="11" s="1"/>
  <c r="L27" i="9"/>
  <c r="L27" i="11" s="1"/>
  <c r="F27" i="9"/>
  <c r="F27" i="11" s="1"/>
  <c r="M27" i="18"/>
  <c r="M28" i="12" s="1"/>
  <c r="N28" i="13" s="1"/>
  <c r="BH26" i="7"/>
  <c r="AC27" i="9"/>
  <c r="B27" i="9"/>
  <c r="Z27" i="9"/>
  <c r="Z27" i="11" s="1"/>
  <c r="U27" i="9"/>
  <c r="AQ40" i="13"/>
  <c r="AQ41" i="12"/>
  <c r="G27" i="9"/>
  <c r="W27" i="18"/>
  <c r="W28" i="12" s="1"/>
  <c r="X28" i="13" s="1"/>
  <c r="K27" i="9"/>
  <c r="I27" i="9"/>
  <c r="V27" i="9"/>
  <c r="J27" i="9"/>
  <c r="D27" i="9"/>
  <c r="E27" i="9"/>
  <c r="Y27" i="9"/>
  <c r="BF54" i="13"/>
  <c r="BD159" i="12"/>
  <c r="BF55" i="12"/>
  <c r="BW71" i="12"/>
  <c r="BW70" i="13"/>
  <c r="P27" i="9"/>
  <c r="X27" i="9"/>
  <c r="R27" i="9"/>
  <c r="H27" i="9"/>
  <c r="CL84" i="13"/>
  <c r="CL85" i="12"/>
  <c r="S27" i="9"/>
  <c r="BI26" i="8"/>
  <c r="C27" i="9"/>
  <c r="N27" i="9"/>
  <c r="O27" i="9"/>
  <c r="AB27" i="18" l="1"/>
  <c r="AB28" i="12" s="1"/>
  <c r="AC28" i="13" s="1"/>
  <c r="F27" i="18"/>
  <c r="F28" i="12" s="1"/>
  <c r="G28" i="13" s="1"/>
  <c r="Q27" i="18"/>
  <c r="Q28" i="12" s="1"/>
  <c r="R28" i="13" s="1"/>
  <c r="L27" i="18"/>
  <c r="L28" i="12" s="1"/>
  <c r="M28" i="13" s="1"/>
  <c r="Z27" i="18"/>
  <c r="Z28" i="12" s="1"/>
  <c r="AA28" i="13" s="1"/>
  <c r="T27" i="18"/>
  <c r="T28" i="12" s="1"/>
  <c r="U28" i="13" s="1"/>
  <c r="AC27" i="11"/>
  <c r="AC27" i="18"/>
  <c r="AC28" i="12" s="1"/>
  <c r="C27" i="18"/>
  <c r="C27" i="11"/>
  <c r="P27" i="11"/>
  <c r="P27" i="18"/>
  <c r="P28" i="12" s="1"/>
  <c r="Q28" i="13" s="1"/>
  <c r="I27" i="11"/>
  <c r="I27" i="18"/>
  <c r="I28" i="12" s="1"/>
  <c r="J28" i="13" s="1"/>
  <c r="H27" i="11"/>
  <c r="H27" i="18"/>
  <c r="H28" i="12" s="1"/>
  <c r="I28" i="13" s="1"/>
  <c r="D27" i="11"/>
  <c r="D27" i="18"/>
  <c r="D28" i="12" s="1"/>
  <c r="E28" i="13" s="1"/>
  <c r="K27" i="11"/>
  <c r="K27" i="18"/>
  <c r="K28" i="12" s="1"/>
  <c r="L28" i="13" s="1"/>
  <c r="AR41" i="13"/>
  <c r="AR42" i="12"/>
  <c r="O27" i="11"/>
  <c r="O27" i="18"/>
  <c r="O28" i="12" s="1"/>
  <c r="P28" i="13" s="1"/>
  <c r="S27" i="11"/>
  <c r="S27" i="18"/>
  <c r="S28" i="12" s="1"/>
  <c r="T28" i="13" s="1"/>
  <c r="R27" i="11"/>
  <c r="R27" i="18"/>
  <c r="R28" i="12" s="1"/>
  <c r="S28" i="13" s="1"/>
  <c r="BX71" i="13"/>
  <c r="BX72" i="12"/>
  <c r="Y27" i="11"/>
  <c r="Y27" i="18"/>
  <c r="Y28" i="12" s="1"/>
  <c r="Z28" i="13" s="1"/>
  <c r="J27" i="11"/>
  <c r="J27" i="18"/>
  <c r="J28" i="12" s="1"/>
  <c r="K28" i="13" s="1"/>
  <c r="G27" i="11"/>
  <c r="G27" i="18"/>
  <c r="G28" i="12" s="1"/>
  <c r="H28" i="13" s="1"/>
  <c r="N27" i="11"/>
  <c r="N27" i="18"/>
  <c r="N28" i="12" s="1"/>
  <c r="O28" i="13" s="1"/>
  <c r="CM85" i="13"/>
  <c r="CM86" i="12"/>
  <c r="X27" i="11"/>
  <c r="X27" i="18"/>
  <c r="X28" i="12" s="1"/>
  <c r="Y28" i="13" s="1"/>
  <c r="BG56" i="12"/>
  <c r="BG55" i="13"/>
  <c r="E27" i="11"/>
  <c r="E27" i="18"/>
  <c r="E28" i="12" s="1"/>
  <c r="F28" i="13" s="1"/>
  <c r="V27" i="11"/>
  <c r="V27" i="18"/>
  <c r="V28" i="12" s="1"/>
  <c r="W28" i="13" s="1"/>
  <c r="U27" i="11"/>
  <c r="U27" i="18"/>
  <c r="U28" i="12" s="1"/>
  <c r="V28" i="13" s="1"/>
  <c r="AD29" i="12" l="1"/>
  <c r="AD28" i="13"/>
  <c r="CN86" i="13"/>
  <c r="CN87" i="12"/>
  <c r="BH57" i="12"/>
  <c r="BH56" i="13"/>
  <c r="B27" i="11"/>
  <c r="N35" i="3" s="1"/>
  <c r="Q35" i="3" s="1"/>
  <c r="BY72" i="13"/>
  <c r="BY73" i="12"/>
  <c r="AS42" i="13"/>
  <c r="AS43" i="12"/>
  <c r="C28" i="12"/>
  <c r="B27" i="18"/>
  <c r="AE30" i="12" l="1"/>
  <c r="AC158" i="12"/>
  <c r="AE29" i="13"/>
  <c r="B28" i="12"/>
  <c r="D28" i="13"/>
  <c r="B28" i="13" s="1"/>
  <c r="AT44" i="12"/>
  <c r="AT43" i="13"/>
  <c r="S35" i="3"/>
  <c r="AL35" i="3"/>
  <c r="CO87" i="13"/>
  <c r="CO88" i="12"/>
  <c r="BZ73" i="13"/>
  <c r="BZ74" i="12"/>
  <c r="BI57" i="13"/>
  <c r="BI58" i="12"/>
  <c r="AF30" i="13" l="1"/>
  <c r="AF31" i="12"/>
  <c r="CP88" i="13"/>
  <c r="CP89" i="12"/>
  <c r="CA75" i="12"/>
  <c r="CA74" i="13"/>
  <c r="BJ59" i="12"/>
  <c r="BJ58" i="13"/>
  <c r="D36" i="3"/>
  <c r="C28" i="13"/>
  <c r="AU44" i="13"/>
  <c r="AU45" i="12"/>
  <c r="AG32" i="12" l="1"/>
  <c r="AG31" i="13"/>
  <c r="AV45" i="13"/>
  <c r="AV46" i="12"/>
  <c r="CB76" i="12"/>
  <c r="CB75" i="13"/>
  <c r="CQ90" i="12"/>
  <c r="CQ89" i="13"/>
  <c r="BK59" i="13"/>
  <c r="BK60" i="12"/>
  <c r="AA36" i="3"/>
  <c r="E5" i="15"/>
  <c r="E16" i="15" s="1"/>
  <c r="B36" i="3"/>
  <c r="AH33" i="12" l="1"/>
  <c r="AH32" i="13"/>
  <c r="BL61" i="12"/>
  <c r="BL60" i="13"/>
  <c r="K36" i="3"/>
  <c r="C27" i="15" s="1"/>
  <c r="P7" i="23" s="1"/>
  <c r="C5" i="15"/>
  <c r="C16" i="15" s="1"/>
  <c r="C4" i="25" s="1"/>
  <c r="AJ36" i="3"/>
  <c r="AJ166" i="3" s="1"/>
  <c r="W36" i="3"/>
  <c r="D5" i="16" s="1"/>
  <c r="D16" i="16" s="1"/>
  <c r="Y36" i="3"/>
  <c r="U36" i="3"/>
  <c r="V36" i="3" s="1"/>
  <c r="X36" i="3" s="1"/>
  <c r="C36" i="3"/>
  <c r="CC76" i="13"/>
  <c r="CC77" i="12"/>
  <c r="AW47" i="12"/>
  <c r="AW46" i="13"/>
  <c r="F5" i="16"/>
  <c r="AG36" i="3"/>
  <c r="AG166" i="3" s="1"/>
  <c r="CR90" i="13"/>
  <c r="CR91" i="12"/>
  <c r="AI34" i="12" l="1"/>
  <c r="AI33" i="13"/>
  <c r="AX48" i="12"/>
  <c r="AX47" i="13"/>
  <c r="E5" i="16"/>
  <c r="E16" i="16" s="1"/>
  <c r="AD36" i="3"/>
  <c r="AD166" i="3" s="1"/>
  <c r="B38" i="6"/>
  <c r="S7" i="23"/>
  <c r="F16" i="16"/>
  <c r="R7" i="23"/>
  <c r="CS92" i="12"/>
  <c r="CS91" i="13"/>
  <c r="AB36" i="3"/>
  <c r="D5" i="15"/>
  <c r="D16" i="15" s="1"/>
  <c r="J36" i="3"/>
  <c r="BM61" i="13"/>
  <c r="BM62" i="12"/>
  <c r="CD77" i="13"/>
  <c r="CD78" i="12"/>
  <c r="B5" i="16"/>
  <c r="B16" i="16" s="1"/>
  <c r="D4" i="25" s="1"/>
  <c r="AE36" i="3"/>
  <c r="AE166" i="3" s="1"/>
  <c r="AJ34" i="13" l="1"/>
  <c r="AJ35" i="12"/>
  <c r="B27" i="15"/>
  <c r="C5" i="24" s="1"/>
  <c r="M36" i="3"/>
  <c r="CE79" i="12"/>
  <c r="CE78" i="13"/>
  <c r="CT93" i="12"/>
  <c r="CT92" i="13"/>
  <c r="BN62" i="13"/>
  <c r="BN63" i="12"/>
  <c r="AH36" i="3"/>
  <c r="AH166" i="3" s="1"/>
  <c r="G5" i="16"/>
  <c r="I38" i="6"/>
  <c r="G38" i="6"/>
  <c r="J38" i="6"/>
  <c r="H38" i="6"/>
  <c r="AY49" i="12"/>
  <c r="AY48" i="13"/>
  <c r="K38" i="6" l="1"/>
  <c r="N38" i="6" s="1"/>
  <c r="L38" i="6"/>
  <c r="O38" i="6" s="1"/>
  <c r="AK35" i="13"/>
  <c r="AK36" i="12"/>
  <c r="BO64" i="12"/>
  <c r="BO63" i="13"/>
  <c r="E27" i="15"/>
  <c r="B5" i="24" s="1"/>
  <c r="P36" i="3"/>
  <c r="E5" i="24"/>
  <c r="F5" i="24"/>
  <c r="G16" i="16"/>
  <c r="CU93" i="13"/>
  <c r="CU94" i="12"/>
  <c r="AZ50" i="12"/>
  <c r="AZ49" i="13"/>
  <c r="CD160" i="12"/>
  <c r="CF79" i="13"/>
  <c r="CF80" i="12"/>
  <c r="M38" i="6" l="1"/>
  <c r="P38" i="6" s="1"/>
  <c r="AL36" i="13"/>
  <c r="AL37" i="12"/>
  <c r="CG81" i="12"/>
  <c r="CG80" i="13"/>
  <c r="BP65" i="12"/>
  <c r="BP64" i="13"/>
  <c r="CV95" i="12"/>
  <c r="CV94" i="13"/>
  <c r="AK36" i="3"/>
  <c r="R36" i="3"/>
  <c r="H5" i="16" s="1"/>
  <c r="H16" i="16" s="1"/>
  <c r="J5" i="15"/>
  <c r="J16" i="15" s="1"/>
  <c r="BA50" i="13"/>
  <c r="BA51" i="12"/>
  <c r="R38" i="6"/>
  <c r="S38" i="6"/>
  <c r="T38" i="6"/>
  <c r="U38" i="6"/>
  <c r="AM37" i="13" l="1"/>
  <c r="AM38" i="12"/>
  <c r="W38" i="6"/>
  <c r="Z38" i="6" s="1"/>
  <c r="AD38" i="6" s="1"/>
  <c r="C30" i="23" s="1"/>
  <c r="V38" i="6"/>
  <c r="L4" i="25"/>
  <c r="E4" i="25"/>
  <c r="CW95" i="13"/>
  <c r="CW96" i="12"/>
  <c r="BB51" i="13"/>
  <c r="BB52" i="12"/>
  <c r="AO36" i="3"/>
  <c r="AO166" i="3" s="1"/>
  <c r="AN36" i="3"/>
  <c r="AN166" i="3" s="1"/>
  <c r="AK166" i="3"/>
  <c r="BQ66" i="12"/>
  <c r="BQ65" i="13"/>
  <c r="CH82" i="12"/>
  <c r="CH81" i="13"/>
  <c r="B42" i="8" l="1"/>
  <c r="G42" i="8" s="1"/>
  <c r="AN39" i="12"/>
  <c r="AN38" i="13"/>
  <c r="CX97" i="12"/>
  <c r="CX96" i="13"/>
  <c r="BR66" i="13"/>
  <c r="BR67" i="12"/>
  <c r="BC52" i="13"/>
  <c r="BC53" i="12"/>
  <c r="Y38" i="6"/>
  <c r="AC38" i="6" s="1"/>
  <c r="X38" i="6"/>
  <c r="AA38" i="6" s="1"/>
  <c r="AE38" i="6" s="1"/>
  <c r="AG38" i="6" s="1"/>
  <c r="B42" i="19" s="1"/>
  <c r="CI83" i="12"/>
  <c r="CI82" i="13"/>
  <c r="N42" i="8"/>
  <c r="C42" i="8"/>
  <c r="K42" i="8"/>
  <c r="D42" i="8"/>
  <c r="L42" i="8"/>
  <c r="O42" i="8"/>
  <c r="F42" i="8"/>
  <c r="E42" i="8" l="1"/>
  <c r="M42" i="8"/>
  <c r="BE27" i="8" s="1"/>
  <c r="AO40" i="12"/>
  <c r="AO39" i="13"/>
  <c r="E42" i="19"/>
  <c r="K42" i="19"/>
  <c r="C42" i="19"/>
  <c r="F42" i="19"/>
  <c r="D42" i="19"/>
  <c r="N42" i="19"/>
  <c r="L42" i="19"/>
  <c r="O42" i="19"/>
  <c r="G42" i="19"/>
  <c r="M42" i="19"/>
  <c r="BS67" i="13"/>
  <c r="BS68" i="12"/>
  <c r="BF27" i="8"/>
  <c r="AJ27" i="8"/>
  <c r="AO27" i="8"/>
  <c r="BG27" i="8"/>
  <c r="B42" i="7"/>
  <c r="B30" i="23"/>
  <c r="D30" i="23" s="1"/>
  <c r="BD53" i="13"/>
  <c r="BD54" i="12"/>
  <c r="CJ83" i="13"/>
  <c r="CJ84" i="12"/>
  <c r="CY98" i="12"/>
  <c r="CZ98" i="13" s="1"/>
  <c r="CY97" i="13"/>
  <c r="AH27" i="8" l="1"/>
  <c r="AF27" i="8"/>
  <c r="AS27" i="8"/>
  <c r="AR27" i="8"/>
  <c r="BC27" i="8"/>
  <c r="AM27" i="8"/>
  <c r="AI27" i="8"/>
  <c r="BA27" i="8"/>
  <c r="AK27" i="8"/>
  <c r="AZ27" i="8"/>
  <c r="AN27" i="8"/>
  <c r="AW27" i="8"/>
  <c r="AG27" i="8"/>
  <c r="AQ27" i="8"/>
  <c r="BB27" i="8"/>
  <c r="BD27" i="8"/>
  <c r="AP27" i="8"/>
  <c r="AV27" i="8"/>
  <c r="AU27" i="8"/>
  <c r="AT27" i="8"/>
  <c r="AX27" i="8"/>
  <c r="AL27" i="8"/>
  <c r="AY27" i="8"/>
  <c r="AP41" i="12"/>
  <c r="AP40" i="13"/>
  <c r="BE55" i="12"/>
  <c r="BE54" i="13"/>
  <c r="BC159" i="12"/>
  <c r="CK84" i="13"/>
  <c r="CK85" i="12"/>
  <c r="BT68" i="13"/>
  <c r="BT69" i="12"/>
  <c r="M42" i="7"/>
  <c r="N42" i="7"/>
  <c r="G42" i="7"/>
  <c r="F42" i="7"/>
  <c r="C42" i="7"/>
  <c r="O42" i="7"/>
  <c r="K42" i="7"/>
  <c r="E42" i="7"/>
  <c r="L42" i="7"/>
  <c r="D42" i="7"/>
  <c r="AS27" i="19"/>
  <c r="AS156" i="19" s="1"/>
  <c r="AZ27" i="19"/>
  <c r="AZ156" i="19" s="1"/>
  <c r="BF27" i="19"/>
  <c r="BF156" i="19" s="1"/>
  <c r="AU27" i="19"/>
  <c r="AU156" i="19" s="1"/>
  <c r="AT27" i="19"/>
  <c r="AT156" i="19" s="1"/>
  <c r="AG27" i="19"/>
  <c r="BC27" i="19"/>
  <c r="BC156" i="19" s="1"/>
  <c r="AV27" i="19"/>
  <c r="AV156" i="19" s="1"/>
  <c r="AJ27" i="19"/>
  <c r="AJ156" i="19" s="1"/>
  <c r="AP27" i="19"/>
  <c r="AP156" i="19" s="1"/>
  <c r="AH27" i="19"/>
  <c r="AH156" i="19" s="1"/>
  <c r="AR27" i="19"/>
  <c r="AR156" i="19" s="1"/>
  <c r="BD27" i="19"/>
  <c r="BD156" i="19" s="1"/>
  <c r="AY27" i="19"/>
  <c r="AY156" i="19" s="1"/>
  <c r="AW27" i="19"/>
  <c r="AW156" i="19" s="1"/>
  <c r="AF27" i="19"/>
  <c r="BB27" i="19"/>
  <c r="BB156" i="19" s="1"/>
  <c r="AK27" i="19"/>
  <c r="AK156" i="19" s="1"/>
  <c r="AI27" i="19"/>
  <c r="AI156" i="19" s="1"/>
  <c r="AM27" i="19"/>
  <c r="AM156" i="19" s="1"/>
  <c r="BE27" i="19"/>
  <c r="BE156" i="19" s="1"/>
  <c r="AL27" i="19"/>
  <c r="AL156" i="19" s="1"/>
  <c r="AX27" i="19"/>
  <c r="AX156" i="19" s="1"/>
  <c r="BG27" i="19"/>
  <c r="BG156" i="19" s="1"/>
  <c r="AN27" i="19"/>
  <c r="AN156" i="19" s="1"/>
  <c r="AQ27" i="19"/>
  <c r="AQ156" i="19" s="1"/>
  <c r="AO27" i="19"/>
  <c r="AO156" i="19" s="1"/>
  <c r="BA27" i="19"/>
  <c r="BA156" i="19" s="1"/>
  <c r="BI27" i="8" l="1"/>
  <c r="AQ42" i="12"/>
  <c r="AQ41" i="13"/>
  <c r="AZ27" i="7"/>
  <c r="W28" i="9" s="1"/>
  <c r="AV27" i="7"/>
  <c r="S28" i="9" s="1"/>
  <c r="AX27" i="7"/>
  <c r="U28" i="9" s="1"/>
  <c r="AF27" i="7"/>
  <c r="AT27" i="7"/>
  <c r="Q28" i="9" s="1"/>
  <c r="AM27" i="7"/>
  <c r="J28" i="9" s="1"/>
  <c r="AS27" i="7"/>
  <c r="P28" i="9" s="1"/>
  <c r="AG27" i="7"/>
  <c r="D28" i="9" s="1"/>
  <c r="AE27" i="7"/>
  <c r="B28" i="9" s="1"/>
  <c r="B166" i="9" s="1"/>
  <c r="BE27" i="7"/>
  <c r="AB28" i="9" s="1"/>
  <c r="AI27" i="7"/>
  <c r="F28" i="9" s="1"/>
  <c r="AL27" i="7"/>
  <c r="I28" i="9" s="1"/>
  <c r="AJ27" i="7"/>
  <c r="G28" i="9" s="1"/>
  <c r="BA27" i="7"/>
  <c r="X28" i="9" s="1"/>
  <c r="BD27" i="7"/>
  <c r="AA28" i="9" s="1"/>
  <c r="AN27" i="7"/>
  <c r="K28" i="9" s="1"/>
  <c r="AU27" i="7"/>
  <c r="R28" i="9" s="1"/>
  <c r="BF27" i="7"/>
  <c r="AC28" i="9" s="1"/>
  <c r="AO27" i="7"/>
  <c r="L28" i="9" s="1"/>
  <c r="AH27" i="7"/>
  <c r="E28" i="9" s="1"/>
  <c r="AR27" i="7"/>
  <c r="O28" i="9" s="1"/>
  <c r="BB27" i="7"/>
  <c r="Y28" i="9" s="1"/>
  <c r="BC27" i="7"/>
  <c r="Z28" i="9" s="1"/>
  <c r="AY27" i="7"/>
  <c r="V28" i="9" s="1"/>
  <c r="AP27" i="7"/>
  <c r="M28" i="9" s="1"/>
  <c r="AQ27" i="7"/>
  <c r="N28" i="9" s="1"/>
  <c r="AW27" i="7"/>
  <c r="T28" i="9" s="1"/>
  <c r="AK27" i="7"/>
  <c r="H28" i="9" s="1"/>
  <c r="BU70" i="12"/>
  <c r="BU69" i="13"/>
  <c r="BI27" i="19"/>
  <c r="AG156" i="19"/>
  <c r="BI156" i="19" s="1"/>
  <c r="CL85" i="13"/>
  <c r="CL86" i="12"/>
  <c r="BF56" i="12"/>
  <c r="BF55" i="13"/>
  <c r="AR42" i="13" l="1"/>
  <c r="AR43" i="12"/>
  <c r="CM86" i="13"/>
  <c r="CM87" i="12"/>
  <c r="V28" i="11"/>
  <c r="U157" i="9"/>
  <c r="V28" i="18"/>
  <c r="V29" i="12" s="1"/>
  <c r="K28" i="18"/>
  <c r="K29" i="12" s="1"/>
  <c r="K28" i="11"/>
  <c r="J157" i="9"/>
  <c r="D28" i="18"/>
  <c r="D29" i="12" s="1"/>
  <c r="D28" i="11"/>
  <c r="C157" i="9"/>
  <c r="Z28" i="18"/>
  <c r="Z29" i="12" s="1"/>
  <c r="Y157" i="9"/>
  <c r="Z28" i="11"/>
  <c r="Z157" i="9"/>
  <c r="AA28" i="18"/>
  <c r="AA29" i="12" s="1"/>
  <c r="AA28" i="11"/>
  <c r="U28" i="11"/>
  <c r="U28" i="18"/>
  <c r="U29" i="12" s="1"/>
  <c r="T157" i="9"/>
  <c r="N28" i="11"/>
  <c r="M157" i="9"/>
  <c r="N28" i="18"/>
  <c r="N29" i="12" s="1"/>
  <c r="Y28" i="11"/>
  <c r="X157" i="9"/>
  <c r="Y28" i="18"/>
  <c r="Y29" i="12" s="1"/>
  <c r="AC28" i="18"/>
  <c r="AC29" i="12" s="1"/>
  <c r="AC28" i="11"/>
  <c r="AB157" i="9"/>
  <c r="X28" i="18"/>
  <c r="X29" i="12" s="1"/>
  <c r="W157" i="9"/>
  <c r="X28" i="11"/>
  <c r="AA157" i="9"/>
  <c r="AB28" i="11"/>
  <c r="AB28" i="18"/>
  <c r="AB29" i="12" s="1"/>
  <c r="J28" i="11"/>
  <c r="I157" i="9"/>
  <c r="J28" i="18"/>
  <c r="J29" i="12" s="1"/>
  <c r="S28" i="11"/>
  <c r="R157" i="9"/>
  <c r="S28" i="18"/>
  <c r="S29" i="12" s="1"/>
  <c r="H28" i="11"/>
  <c r="H28" i="18"/>
  <c r="H29" i="12" s="1"/>
  <c r="G157" i="9"/>
  <c r="E28" i="18"/>
  <c r="E29" i="12" s="1"/>
  <c r="D157" i="9"/>
  <c r="E28" i="11"/>
  <c r="H157" i="9"/>
  <c r="I28" i="18"/>
  <c r="I29" i="12" s="1"/>
  <c r="I28" i="11"/>
  <c r="BH27" i="7"/>
  <c r="C28" i="9"/>
  <c r="T28" i="11"/>
  <c r="S157" i="9"/>
  <c r="T28" i="18"/>
  <c r="T29" i="12" s="1"/>
  <c r="L28" i="11"/>
  <c r="L28" i="18"/>
  <c r="L29" i="12" s="1"/>
  <c r="K157" i="9"/>
  <c r="E157" i="9"/>
  <c r="F28" i="18"/>
  <c r="F29" i="12" s="1"/>
  <c r="F28" i="11"/>
  <c r="P28" i="11"/>
  <c r="P28" i="18"/>
  <c r="P29" i="12" s="1"/>
  <c r="O157" i="9"/>
  <c r="BG57" i="12"/>
  <c r="BG56" i="13"/>
  <c r="BV70" i="13"/>
  <c r="BV71" i="12"/>
  <c r="M28" i="11"/>
  <c r="M28" i="18"/>
  <c r="M29" i="12" s="1"/>
  <c r="L157" i="9"/>
  <c r="O28" i="18"/>
  <c r="O29" i="12" s="1"/>
  <c r="N157" i="9"/>
  <c r="O28" i="11"/>
  <c r="Q157" i="9"/>
  <c r="R28" i="11"/>
  <c r="R28" i="18"/>
  <c r="R29" i="12" s="1"/>
  <c r="F157" i="9"/>
  <c r="G28" i="18"/>
  <c r="G29" i="12" s="1"/>
  <c r="G28" i="11"/>
  <c r="Q28" i="11"/>
  <c r="Q28" i="18"/>
  <c r="Q29" i="12" s="1"/>
  <c r="P157" i="9"/>
  <c r="V157" i="9"/>
  <c r="W28" i="18"/>
  <c r="W29" i="12" s="1"/>
  <c r="W28" i="11"/>
  <c r="AS43" i="13" l="1"/>
  <c r="AS44" i="12"/>
  <c r="R29" i="13"/>
  <c r="P158" i="12"/>
  <c r="X158" i="12"/>
  <c r="Z29" i="13"/>
  <c r="X29" i="13"/>
  <c r="V158" i="12"/>
  <c r="J29" i="13"/>
  <c r="H158" i="12"/>
  <c r="T29" i="13"/>
  <c r="R158" i="12"/>
  <c r="C158" i="12"/>
  <c r="E29" i="13"/>
  <c r="U158" i="12"/>
  <c r="W29" i="13"/>
  <c r="P29" i="13"/>
  <c r="N158" i="12"/>
  <c r="BW71" i="13"/>
  <c r="BW72" i="12"/>
  <c r="E158" i="12"/>
  <c r="G29" i="13"/>
  <c r="C28" i="11"/>
  <c r="B28" i="11" s="1"/>
  <c r="N36" i="3" s="1"/>
  <c r="C28" i="18"/>
  <c r="B157" i="9"/>
  <c r="C166" i="9" s="1"/>
  <c r="AB29" i="13"/>
  <c r="Z158" i="12"/>
  <c r="AA29" i="13"/>
  <c r="Y158" i="12"/>
  <c r="CN88" i="12"/>
  <c r="CN87" i="13"/>
  <c r="L158" i="12"/>
  <c r="N29" i="13"/>
  <c r="I158" i="12"/>
  <c r="K29" i="13"/>
  <c r="Y29" i="13"/>
  <c r="W158" i="12"/>
  <c r="J158" i="12"/>
  <c r="L29" i="13"/>
  <c r="S29" i="13"/>
  <c r="Q158" i="12"/>
  <c r="BH57" i="13"/>
  <c r="BH58" i="12"/>
  <c r="M29" i="13"/>
  <c r="K158" i="12"/>
  <c r="D158" i="12"/>
  <c r="F29" i="13"/>
  <c r="F158" i="12"/>
  <c r="H29" i="13"/>
  <c r="Q29" i="13"/>
  <c r="O158" i="12"/>
  <c r="U29" i="13"/>
  <c r="S158" i="12"/>
  <c r="I29" i="13"/>
  <c r="G158" i="12"/>
  <c r="AC29" i="13"/>
  <c r="AA158" i="12"/>
  <c r="AD29" i="13"/>
  <c r="AD30" i="12"/>
  <c r="AB158" i="12"/>
  <c r="M158" i="12"/>
  <c r="O29" i="13"/>
  <c r="V29" i="13"/>
  <c r="T158" i="12"/>
  <c r="AT45" i="12" l="1"/>
  <c r="AT44" i="13"/>
  <c r="B28" i="18"/>
  <c r="C29" i="12"/>
  <c r="BX73" i="12"/>
  <c r="BX72" i="13"/>
  <c r="BI59" i="12"/>
  <c r="BI58" i="13"/>
  <c r="F27" i="15"/>
  <c r="O7" i="23" s="1"/>
  <c r="Q36" i="3"/>
  <c r="CO89" i="12"/>
  <c r="CO88" i="13"/>
  <c r="AE30" i="13"/>
  <c r="AE31" i="12"/>
  <c r="AU45" i="13" l="1"/>
  <c r="AU46" i="12"/>
  <c r="BY73" i="13"/>
  <c r="BY74" i="12"/>
  <c r="AF31" i="13"/>
  <c r="AF32" i="12"/>
  <c r="B29" i="12"/>
  <c r="B158" i="12"/>
  <c r="D29" i="13"/>
  <c r="B29" i="13" s="1"/>
  <c r="AL36" i="3"/>
  <c r="AL166" i="3" s="1"/>
  <c r="S36" i="3"/>
  <c r="I5" i="16" s="1"/>
  <c r="I16" i="16" s="1"/>
  <c r="K5" i="15"/>
  <c r="K16" i="15" s="1"/>
  <c r="CP90" i="12"/>
  <c r="CP89" i="13"/>
  <c r="BJ60" i="12"/>
  <c r="BJ59" i="13"/>
  <c r="AV46" i="13" l="1"/>
  <c r="AV47" i="12"/>
  <c r="BZ74" i="13"/>
  <c r="BZ75" i="12"/>
  <c r="BK60" i="13"/>
  <c r="BK61" i="12"/>
  <c r="P4" i="25"/>
  <c r="F4" i="25"/>
  <c r="AG33" i="12"/>
  <c r="AG32" i="13"/>
  <c r="CQ91" i="12"/>
  <c r="CQ90" i="13"/>
  <c r="C29" i="13"/>
  <c r="D37" i="3"/>
  <c r="AW48" i="12" l="1"/>
  <c r="AW47" i="13"/>
  <c r="AA37" i="3"/>
  <c r="AG37" i="3" s="1"/>
  <c r="B37" i="3"/>
  <c r="K37" i="3" s="1"/>
  <c r="BL62" i="12"/>
  <c r="BL61" i="13"/>
  <c r="AH33" i="13"/>
  <c r="AH34" i="12"/>
  <c r="CA76" i="12"/>
  <c r="CA75" i="13"/>
  <c r="CR91" i="13"/>
  <c r="CR92" i="12"/>
  <c r="AX49" i="12" l="1"/>
  <c r="AX48" i="13"/>
  <c r="AI34" i="13"/>
  <c r="AI35" i="12"/>
  <c r="CB76" i="13"/>
  <c r="CB77" i="12"/>
  <c r="C37" i="3"/>
  <c r="U37" i="3"/>
  <c r="V37" i="3" s="1"/>
  <c r="X37" i="3" s="1"/>
  <c r="Y37" i="3"/>
  <c r="AE37" i="3" s="1"/>
  <c r="AJ37" i="3"/>
  <c r="W37" i="3"/>
  <c r="BM63" i="12"/>
  <c r="BM62" i="13"/>
  <c r="CS92" i="13"/>
  <c r="CS93" i="12"/>
  <c r="AY49" i="13" l="1"/>
  <c r="AY50" i="12"/>
  <c r="BN63" i="13"/>
  <c r="BN64" i="12"/>
  <c r="AD37" i="3"/>
  <c r="B39" i="6"/>
  <c r="AJ35" i="13"/>
  <c r="AJ36" i="12"/>
  <c r="CT94" i="12"/>
  <c r="CT93" i="13"/>
  <c r="AB37" i="3"/>
  <c r="AH37" i="3" s="1"/>
  <c r="J37" i="3"/>
  <c r="M37" i="3" s="1"/>
  <c r="P37" i="3" s="1"/>
  <c r="CC78" i="12"/>
  <c r="CC77" i="13"/>
  <c r="AZ51" i="12" l="1"/>
  <c r="AZ50" i="13"/>
  <c r="G39" i="6"/>
  <c r="J39" i="6"/>
  <c r="I39" i="6"/>
  <c r="H39" i="6"/>
  <c r="CD78" i="13"/>
  <c r="CD79" i="12"/>
  <c r="CU94" i="13"/>
  <c r="CU95" i="12"/>
  <c r="AK37" i="3"/>
  <c r="R37" i="3"/>
  <c r="AK37" i="12"/>
  <c r="AK36" i="13"/>
  <c r="BO64" i="13"/>
  <c r="BO65" i="12"/>
  <c r="L39" i="6" l="1"/>
  <c r="O39" i="6" s="1"/>
  <c r="BA52" i="12"/>
  <c r="BA51" i="13"/>
  <c r="AL38" i="12"/>
  <c r="AL37" i="13"/>
  <c r="BP65" i="13"/>
  <c r="BP66" i="12"/>
  <c r="CC160" i="12"/>
  <c r="CE79" i="13"/>
  <c r="CE80" i="12"/>
  <c r="CV95" i="13"/>
  <c r="CV96" i="12"/>
  <c r="AO37" i="3"/>
  <c r="AN37" i="3"/>
  <c r="K39" i="6"/>
  <c r="BB52" i="13" l="1"/>
  <c r="BB53" i="12"/>
  <c r="CW97" i="12"/>
  <c r="CW96" i="13"/>
  <c r="AM39" i="12"/>
  <c r="AM38" i="13"/>
  <c r="N39" i="6"/>
  <c r="M39" i="6"/>
  <c r="P39" i="6" s="1"/>
  <c r="BQ67" i="12"/>
  <c r="BQ66" i="13"/>
  <c r="CF81" i="12"/>
  <c r="CF80" i="13"/>
  <c r="BC54" i="12" l="1"/>
  <c r="BC53" i="13"/>
  <c r="BR68" i="12"/>
  <c r="BR67" i="13"/>
  <c r="AN39" i="13"/>
  <c r="AN40" i="12"/>
  <c r="S39" i="6"/>
  <c r="R39" i="6"/>
  <c r="T39" i="6"/>
  <c r="U39" i="6"/>
  <c r="CG82" i="12"/>
  <c r="CG81" i="13"/>
  <c r="CX98" i="12"/>
  <c r="CX97" i="13"/>
  <c r="BB159" i="12" l="1"/>
  <c r="BD54" i="13"/>
  <c r="BD55" i="12"/>
  <c r="V39" i="6"/>
  <c r="AO40" i="13"/>
  <c r="AO41" i="12"/>
  <c r="CH82" i="13"/>
  <c r="CH83" i="12"/>
  <c r="CY99" i="12"/>
  <c r="CZ99" i="13" s="1"/>
  <c r="CY98" i="13"/>
  <c r="W39" i="6"/>
  <c r="Z39" i="6" s="1"/>
  <c r="AD39" i="6" s="1"/>
  <c r="BS68" i="13"/>
  <c r="BS69" i="12"/>
  <c r="BE56" i="12" l="1"/>
  <c r="BE55" i="13"/>
  <c r="B43" i="8"/>
  <c r="C31" i="23"/>
  <c r="BT69" i="13"/>
  <c r="BT70" i="12"/>
  <c r="AP41" i="13"/>
  <c r="AP42" i="12"/>
  <c r="CI84" i="12"/>
  <c r="CI83" i="13"/>
  <c r="Y39" i="6"/>
  <c r="AC39" i="6" s="1"/>
  <c r="X39" i="6"/>
  <c r="AA39" i="6" s="1"/>
  <c r="AE39" i="6" s="1"/>
  <c r="AG39" i="6" s="1"/>
  <c r="B43" i="19" s="1"/>
  <c r="BF57" i="12" l="1"/>
  <c r="BF56" i="13"/>
  <c r="E43" i="19"/>
  <c r="F43" i="19"/>
  <c r="G43" i="19"/>
  <c r="K43" i="19"/>
  <c r="N43" i="19"/>
  <c r="O43" i="19"/>
  <c r="D43" i="19"/>
  <c r="C43" i="19"/>
  <c r="L43" i="19"/>
  <c r="M43" i="19"/>
  <c r="BU70" i="13"/>
  <c r="BU71" i="12"/>
  <c r="B43" i="7"/>
  <c r="B31" i="23"/>
  <c r="D31" i="23" s="1"/>
  <c r="AQ42" i="13"/>
  <c r="AQ43" i="12"/>
  <c r="CJ84" i="13"/>
  <c r="CJ85" i="12"/>
  <c r="K43" i="8"/>
  <c r="G43" i="8"/>
  <c r="L43" i="8"/>
  <c r="C43" i="8"/>
  <c r="F43" i="8"/>
  <c r="D43" i="8"/>
  <c r="M43" i="8"/>
  <c r="E43" i="8"/>
  <c r="N43" i="8"/>
  <c r="O43" i="8"/>
  <c r="BG58" i="12" l="1"/>
  <c r="BG57" i="13"/>
  <c r="AI28" i="8"/>
  <c r="AH28" i="8"/>
  <c r="AM28" i="8"/>
  <c r="AJ28" i="8"/>
  <c r="AQ28" i="8"/>
  <c r="AY28" i="8"/>
  <c r="AF28" i="8"/>
  <c r="AZ28" i="8"/>
  <c r="AP28" i="8"/>
  <c r="AS28" i="8"/>
  <c r="AG28" i="8"/>
  <c r="BB28" i="8"/>
  <c r="AN28" i="8"/>
  <c r="BA28" i="8"/>
  <c r="BG28" i="8"/>
  <c r="BD28" i="8"/>
  <c r="BF28" i="8"/>
  <c r="AX28" i="8"/>
  <c r="BC28" i="8"/>
  <c r="AU28" i="8"/>
  <c r="AT28" i="8"/>
  <c r="AK28" i="8"/>
  <c r="AR28" i="8"/>
  <c r="AO28" i="8"/>
  <c r="BE28" i="8"/>
  <c r="AV28" i="8"/>
  <c r="AW28" i="8"/>
  <c r="AL28" i="8"/>
  <c r="AR44" i="12"/>
  <c r="AR43" i="13"/>
  <c r="BV71" i="13"/>
  <c r="BV72" i="12"/>
  <c r="AZ28" i="19"/>
  <c r="BC28" i="19"/>
  <c r="BF28" i="19"/>
  <c r="BB28" i="19"/>
  <c r="AT28" i="19"/>
  <c r="AP28" i="19"/>
  <c r="AK28" i="19"/>
  <c r="AJ28" i="19"/>
  <c r="BG28" i="19"/>
  <c r="AU28" i="19"/>
  <c r="AN28" i="19"/>
  <c r="BE28" i="19"/>
  <c r="AL28" i="19"/>
  <c r="AS28" i="19"/>
  <c r="AF28" i="19"/>
  <c r="AH28" i="19"/>
  <c r="AW28" i="19"/>
  <c r="AM28" i="19"/>
  <c r="AO28" i="19"/>
  <c r="AI28" i="19"/>
  <c r="AV28" i="19"/>
  <c r="AX28" i="19"/>
  <c r="BD28" i="19"/>
  <c r="AQ28" i="19"/>
  <c r="BA28" i="19"/>
  <c r="AY28" i="19"/>
  <c r="AG28" i="19"/>
  <c r="AR28" i="19"/>
  <c r="CK85" i="13"/>
  <c r="CK86" i="12"/>
  <c r="D43" i="7"/>
  <c r="F43" i="7"/>
  <c r="L43" i="7"/>
  <c r="C43" i="7"/>
  <c r="N43" i="7"/>
  <c r="G43" i="7"/>
  <c r="O43" i="7"/>
  <c r="M43" i="7"/>
  <c r="E43" i="7"/>
  <c r="K43" i="7"/>
  <c r="BH59" i="12" l="1"/>
  <c r="BH58" i="13"/>
  <c r="BW73" i="12"/>
  <c r="BW72" i="13"/>
  <c r="BI28" i="8"/>
  <c r="AR28" i="7"/>
  <c r="O29" i="9" s="1"/>
  <c r="AS28" i="7"/>
  <c r="P29" i="9" s="1"/>
  <c r="P29" i="11" s="1"/>
  <c r="BE28" i="7"/>
  <c r="AB29" i="9" s="1"/>
  <c r="BB28" i="7"/>
  <c r="Y29" i="9" s="1"/>
  <c r="AU28" i="7"/>
  <c r="R29" i="9" s="1"/>
  <c r="AV28" i="7"/>
  <c r="S29" i="9" s="1"/>
  <c r="AE28" i="7"/>
  <c r="B29" i="9" s="1"/>
  <c r="BA28" i="7"/>
  <c r="X29" i="9" s="1"/>
  <c r="BF28" i="7"/>
  <c r="AC29" i="9" s="1"/>
  <c r="AF28" i="7"/>
  <c r="BC28" i="7"/>
  <c r="Z29" i="9" s="1"/>
  <c r="AO28" i="7"/>
  <c r="L29" i="9" s="1"/>
  <c r="AP28" i="7"/>
  <c r="M29" i="9" s="1"/>
  <c r="AT28" i="7"/>
  <c r="Q29" i="9" s="1"/>
  <c r="AX28" i="7"/>
  <c r="U29" i="9" s="1"/>
  <c r="AG28" i="7"/>
  <c r="D29" i="9" s="1"/>
  <c r="AN28" i="7"/>
  <c r="K29" i="9" s="1"/>
  <c r="K29" i="11" s="1"/>
  <c r="BD28" i="7"/>
  <c r="AA29" i="9" s="1"/>
  <c r="AM28" i="7"/>
  <c r="J29" i="9" s="1"/>
  <c r="AW28" i="7"/>
  <c r="T29" i="9" s="1"/>
  <c r="AY28" i="7"/>
  <c r="V29" i="9" s="1"/>
  <c r="AH28" i="7"/>
  <c r="E29" i="9" s="1"/>
  <c r="AQ28" i="7"/>
  <c r="N29" i="9" s="1"/>
  <c r="AJ28" i="7"/>
  <c r="G29" i="9" s="1"/>
  <c r="AK28" i="7"/>
  <c r="H29" i="9" s="1"/>
  <c r="AL28" i="7"/>
  <c r="I29" i="9" s="1"/>
  <c r="AZ28" i="7"/>
  <c r="W29" i="9" s="1"/>
  <c r="AI28" i="7"/>
  <c r="F29" i="9" s="1"/>
  <c r="CL86" i="13"/>
  <c r="CL87" i="12"/>
  <c r="BI28" i="19"/>
  <c r="AS45" i="12"/>
  <c r="AS44" i="13"/>
  <c r="P29" i="18" l="1"/>
  <c r="P30" i="12" s="1"/>
  <c r="Q30" i="13" s="1"/>
  <c r="K29" i="18"/>
  <c r="K30" i="12" s="1"/>
  <c r="L30" i="13" s="1"/>
  <c r="BI60" i="12"/>
  <c r="BI59" i="13"/>
  <c r="AT46" i="12"/>
  <c r="AT45" i="13"/>
  <c r="W29" i="11"/>
  <c r="W29" i="18"/>
  <c r="W30" i="12" s="1"/>
  <c r="X30" i="13" s="1"/>
  <c r="J29" i="18"/>
  <c r="J30" i="12" s="1"/>
  <c r="K30" i="13" s="1"/>
  <c r="J29" i="11"/>
  <c r="Z29" i="18"/>
  <c r="Z30" i="12" s="1"/>
  <c r="AA30" i="13" s="1"/>
  <c r="Z29" i="11"/>
  <c r="AB29" i="18"/>
  <c r="AB30" i="12" s="1"/>
  <c r="AC30" i="13" s="1"/>
  <c r="AB29" i="11"/>
  <c r="CM88" i="12"/>
  <c r="CM87" i="13"/>
  <c r="E29" i="18"/>
  <c r="E30" i="12" s="1"/>
  <c r="F30" i="13" s="1"/>
  <c r="E29" i="11"/>
  <c r="Q29" i="11"/>
  <c r="Q29" i="18"/>
  <c r="Q30" i="12" s="1"/>
  <c r="R30" i="13" s="1"/>
  <c r="S29" i="11"/>
  <c r="S29" i="18"/>
  <c r="S30" i="12" s="1"/>
  <c r="T30" i="13" s="1"/>
  <c r="H29" i="11"/>
  <c r="H29" i="18"/>
  <c r="H30" i="12" s="1"/>
  <c r="I30" i="13" s="1"/>
  <c r="V29" i="11"/>
  <c r="V29" i="18"/>
  <c r="V30" i="12" s="1"/>
  <c r="W30" i="13" s="1"/>
  <c r="M29" i="11"/>
  <c r="M29" i="18"/>
  <c r="M30" i="12" s="1"/>
  <c r="N30" i="13" s="1"/>
  <c r="AC29" i="11"/>
  <c r="AC29" i="18"/>
  <c r="AC30" i="12" s="1"/>
  <c r="R29" i="18"/>
  <c r="R30" i="12" s="1"/>
  <c r="S30" i="13" s="1"/>
  <c r="R29" i="11"/>
  <c r="O29" i="11"/>
  <c r="O29" i="18"/>
  <c r="O30" i="12" s="1"/>
  <c r="P30" i="13" s="1"/>
  <c r="N29" i="18"/>
  <c r="N30" i="12" s="1"/>
  <c r="O30" i="13" s="1"/>
  <c r="N29" i="11"/>
  <c r="U29" i="18"/>
  <c r="U30" i="12" s="1"/>
  <c r="V30" i="13" s="1"/>
  <c r="U29" i="11"/>
  <c r="I29" i="11"/>
  <c r="I29" i="18"/>
  <c r="I30" i="12" s="1"/>
  <c r="J30" i="13" s="1"/>
  <c r="AA29" i="18"/>
  <c r="AA30" i="12" s="1"/>
  <c r="AB30" i="13" s="1"/>
  <c r="AA29" i="11"/>
  <c r="BH28" i="7"/>
  <c r="F29" i="11"/>
  <c r="F29" i="18"/>
  <c r="F30" i="12" s="1"/>
  <c r="G30" i="13" s="1"/>
  <c r="G29" i="11"/>
  <c r="G29" i="18"/>
  <c r="G30" i="12" s="1"/>
  <c r="H30" i="13" s="1"/>
  <c r="T29" i="18"/>
  <c r="T30" i="12" s="1"/>
  <c r="U30" i="13" s="1"/>
  <c r="T29" i="11"/>
  <c r="D29" i="18"/>
  <c r="D30" i="12" s="1"/>
  <c r="E30" i="13" s="1"/>
  <c r="D29" i="11"/>
  <c r="L29" i="11"/>
  <c r="L29" i="18"/>
  <c r="L30" i="12" s="1"/>
  <c r="M30" i="13" s="1"/>
  <c r="X29" i="11"/>
  <c r="X29" i="18"/>
  <c r="X30" i="12" s="1"/>
  <c r="Y30" i="13" s="1"/>
  <c r="Y29" i="18"/>
  <c r="Y30" i="12" s="1"/>
  <c r="Z30" i="13" s="1"/>
  <c r="Y29" i="11"/>
  <c r="C29" i="9"/>
  <c r="BX73" i="13"/>
  <c r="BX74" i="12"/>
  <c r="BJ61" i="12" l="1"/>
  <c r="BJ60" i="13"/>
  <c r="CN88" i="13"/>
  <c r="CN89" i="12"/>
  <c r="BY75" i="12"/>
  <c r="BY74" i="13"/>
  <c r="AD30" i="13"/>
  <c r="AD31" i="12"/>
  <c r="C29" i="11"/>
  <c r="B29" i="11" s="1"/>
  <c r="N37" i="3" s="1"/>
  <c r="Q37" i="3" s="1"/>
  <c r="C29" i="18"/>
  <c r="AU46" i="13"/>
  <c r="AU47" i="12"/>
  <c r="BK62" i="12" l="1"/>
  <c r="BK61" i="13"/>
  <c r="B29" i="18"/>
  <c r="C30" i="12"/>
  <c r="BZ75" i="13"/>
  <c r="BZ76" i="12"/>
  <c r="AE32" i="12"/>
  <c r="AE31" i="13"/>
  <c r="CO89" i="13"/>
  <c r="CO90" i="12"/>
  <c r="AV48" i="12"/>
  <c r="AV47" i="13"/>
  <c r="AL37" i="3"/>
  <c r="S37" i="3"/>
  <c r="BL62" i="13" l="1"/>
  <c r="BL63" i="12"/>
  <c r="CA77" i="12"/>
  <c r="CA76" i="13"/>
  <c r="AW49" i="12"/>
  <c r="AW48" i="13"/>
  <c r="AF33" i="12"/>
  <c r="AF32" i="13"/>
  <c r="CP91" i="12"/>
  <c r="CP90" i="13"/>
  <c r="D30" i="13"/>
  <c r="B30" i="13" s="1"/>
  <c r="B30" i="12"/>
  <c r="BM64" i="12" l="1"/>
  <c r="BM63" i="13"/>
  <c r="CQ91" i="13"/>
  <c r="CQ92" i="12"/>
  <c r="AX50" i="12"/>
  <c r="AX49" i="13"/>
  <c r="C30" i="13"/>
  <c r="D38" i="3"/>
  <c r="AG34" i="12"/>
  <c r="AG33" i="13"/>
  <c r="CB77" i="13"/>
  <c r="CB78" i="12"/>
  <c r="BN65" i="12" l="1"/>
  <c r="BN64" i="13"/>
  <c r="CC79" i="12"/>
  <c r="CC78" i="13"/>
  <c r="B38" i="3"/>
  <c r="AA38" i="3"/>
  <c r="AG38" i="3" s="1"/>
  <c r="CR93" i="12"/>
  <c r="CR92" i="13"/>
  <c r="AH35" i="12"/>
  <c r="AH34" i="13"/>
  <c r="AY51" i="12"/>
  <c r="AY50" i="13"/>
  <c r="BO65" i="13" l="1"/>
  <c r="BO66" i="12"/>
  <c r="AZ51" i="13"/>
  <c r="AZ52" i="12"/>
  <c r="CS93" i="13"/>
  <c r="CS94" i="12"/>
  <c r="AJ38" i="3"/>
  <c r="U38" i="3"/>
  <c r="V38" i="3" s="1"/>
  <c r="X38" i="3" s="1"/>
  <c r="Y38" i="3"/>
  <c r="AE38" i="3" s="1"/>
  <c r="W38" i="3"/>
  <c r="C38" i="3"/>
  <c r="AI35" i="13"/>
  <c r="AI36" i="12"/>
  <c r="K38" i="3"/>
  <c r="CD80" i="12"/>
  <c r="CD79" i="13"/>
  <c r="CB160" i="12"/>
  <c r="BP67" i="12" l="1"/>
  <c r="BP66" i="13"/>
  <c r="CT94" i="13"/>
  <c r="CT95" i="12"/>
  <c r="CE80" i="13"/>
  <c r="CE81" i="12"/>
  <c r="AJ37" i="12"/>
  <c r="AJ36" i="13"/>
  <c r="B40" i="6"/>
  <c r="AD38" i="3"/>
  <c r="BA53" i="12"/>
  <c r="BA52" i="13"/>
  <c r="AB38" i="3"/>
  <c r="AH38" i="3" s="1"/>
  <c r="J38" i="3"/>
  <c r="M38" i="3" s="1"/>
  <c r="P38" i="3" s="1"/>
  <c r="BQ68" i="12" l="1"/>
  <c r="BQ67" i="13"/>
  <c r="CF82" i="12"/>
  <c r="CF81" i="13"/>
  <c r="J40" i="6"/>
  <c r="I40" i="6"/>
  <c r="G40" i="6"/>
  <c r="H40" i="6"/>
  <c r="R38" i="3"/>
  <c r="AK38" i="3"/>
  <c r="CU96" i="12"/>
  <c r="CU95" i="13"/>
  <c r="BB53" i="13"/>
  <c r="BB54" i="12"/>
  <c r="AK38" i="12"/>
  <c r="AK37" i="13"/>
  <c r="L40" i="6" l="1"/>
  <c r="O40" i="6" s="1"/>
  <c r="K40" i="6"/>
  <c r="BR69" i="12"/>
  <c r="BR68" i="13"/>
  <c r="AL39" i="12"/>
  <c r="AL38" i="13"/>
  <c r="BC54" i="13"/>
  <c r="BC55" i="12"/>
  <c r="BA159" i="12"/>
  <c r="AO38" i="3"/>
  <c r="AN38" i="3"/>
  <c r="CV97" i="12"/>
  <c r="CV96" i="13"/>
  <c r="CG83" i="12"/>
  <c r="CG82" i="13"/>
  <c r="M40" i="6" l="1"/>
  <c r="P40" i="6" s="1"/>
  <c r="U40" i="6" s="1"/>
  <c r="N40" i="6"/>
  <c r="BS70" i="12"/>
  <c r="BS69" i="13"/>
  <c r="CH83" i="13"/>
  <c r="CH84" i="12"/>
  <c r="CW98" i="12"/>
  <c r="CW97" i="13"/>
  <c r="BD55" i="13"/>
  <c r="BD56" i="12"/>
  <c r="AM39" i="13"/>
  <c r="AM40" i="12"/>
  <c r="S40" i="6" l="1"/>
  <c r="W40" i="6" s="1"/>
  <c r="Z40" i="6" s="1"/>
  <c r="AD40" i="6" s="1"/>
  <c r="T40" i="6"/>
  <c r="R40" i="6"/>
  <c r="BT70" i="13"/>
  <c r="BT71" i="12"/>
  <c r="CX99" i="12"/>
  <c r="CX98" i="13"/>
  <c r="AN40" i="13"/>
  <c r="AN41" i="12"/>
  <c r="BE56" i="13"/>
  <c r="BE57" i="12"/>
  <c r="CI84" i="13"/>
  <c r="CI85" i="12"/>
  <c r="V40" i="6" l="1"/>
  <c r="Y40" i="6" s="1"/>
  <c r="AC40" i="6" s="1"/>
  <c r="B44" i="8"/>
  <c r="D44" i="8" s="1"/>
  <c r="C32" i="23"/>
  <c r="X40" i="6"/>
  <c r="AA40" i="6" s="1"/>
  <c r="AE40" i="6" s="1"/>
  <c r="AG40" i="6" s="1"/>
  <c r="B44" i="19" s="1"/>
  <c r="E44" i="19" s="1"/>
  <c r="BU71" i="13"/>
  <c r="BU72" i="12"/>
  <c r="AO41" i="13"/>
  <c r="AO42" i="12"/>
  <c r="CJ85" i="13"/>
  <c r="CJ86" i="12"/>
  <c r="CY99" i="13"/>
  <c r="CY100" i="12"/>
  <c r="CZ100" i="13" s="1"/>
  <c r="BF58" i="12"/>
  <c r="BF57" i="13"/>
  <c r="B44" i="7"/>
  <c r="B32" i="23"/>
  <c r="D32" i="23" s="1"/>
  <c r="L44" i="8" l="1"/>
  <c r="G44" i="19"/>
  <c r="D44" i="19"/>
  <c r="M44" i="19"/>
  <c r="K44" i="19"/>
  <c r="O44" i="19"/>
  <c r="C44" i="19"/>
  <c r="L44" i="19"/>
  <c r="N44" i="19"/>
  <c r="F44" i="19"/>
  <c r="F44" i="8"/>
  <c r="E44" i="8"/>
  <c r="N44" i="8"/>
  <c r="M44" i="8"/>
  <c r="G44" i="8"/>
  <c r="O44" i="8"/>
  <c r="C44" i="8"/>
  <c r="K44" i="8"/>
  <c r="BV72" i="13"/>
  <c r="BV73" i="12"/>
  <c r="CK86" i="13"/>
  <c r="CK87" i="12"/>
  <c r="C44" i="7"/>
  <c r="L44" i="7"/>
  <c r="N44" i="7"/>
  <c r="M44" i="7"/>
  <c r="O44" i="7"/>
  <c r="E44" i="7"/>
  <c r="G44" i="7"/>
  <c r="K44" i="7"/>
  <c r="F44" i="7"/>
  <c r="D44" i="7"/>
  <c r="AP43" i="12"/>
  <c r="AP42" i="13"/>
  <c r="BG58" i="13"/>
  <c r="BG59" i="12"/>
  <c r="AP29" i="19" l="1"/>
  <c r="BB29" i="19"/>
  <c r="AS29" i="19"/>
  <c r="AL29" i="19"/>
  <c r="AT29" i="19"/>
  <c r="BG29" i="19"/>
  <c r="BF29" i="19"/>
  <c r="AV29" i="8"/>
  <c r="BD29" i="8"/>
  <c r="BA29" i="19"/>
  <c r="AQ29" i="8"/>
  <c r="AN29" i="19"/>
  <c r="AH29" i="19"/>
  <c r="AI29" i="19"/>
  <c r="AV29" i="19"/>
  <c r="AU29" i="19"/>
  <c r="BE29" i="19"/>
  <c r="AJ29" i="19"/>
  <c r="BA29" i="8"/>
  <c r="AO29" i="8"/>
  <c r="AR29" i="19"/>
  <c r="AK29" i="19"/>
  <c r="AX29" i="19"/>
  <c r="BC29" i="19"/>
  <c r="AZ29" i="19"/>
  <c r="AQ29" i="19"/>
  <c r="AF29" i="19"/>
  <c r="AY29" i="19"/>
  <c r="AM29" i="19"/>
  <c r="BD29" i="19"/>
  <c r="AG29" i="19"/>
  <c r="AW29" i="19"/>
  <c r="AO29" i="19"/>
  <c r="AI29" i="8"/>
  <c r="BC29" i="8"/>
  <c r="AR29" i="8"/>
  <c r="AY29" i="8"/>
  <c r="AL29" i="8"/>
  <c r="AU29" i="8"/>
  <c r="BG29" i="8"/>
  <c r="AK29" i="8"/>
  <c r="AX29" i="8"/>
  <c r="BF29" i="8"/>
  <c r="AJ29" i="8"/>
  <c r="AZ29" i="8"/>
  <c r="AM29" i="8"/>
  <c r="AG29" i="8"/>
  <c r="BB29" i="8"/>
  <c r="AP29" i="8"/>
  <c r="AN29" i="8"/>
  <c r="AW29" i="8"/>
  <c r="AH29" i="8"/>
  <c r="AF29" i="8"/>
  <c r="BE29" i="8"/>
  <c r="AT29" i="8"/>
  <c r="AS29" i="8"/>
  <c r="BW73" i="13"/>
  <c r="BW74" i="12"/>
  <c r="AQ43" i="13"/>
  <c r="AQ44" i="12"/>
  <c r="AK29" i="7"/>
  <c r="AT29" i="7"/>
  <c r="BC29" i="7"/>
  <c r="AI29" i="7"/>
  <c r="F30" i="9" s="1"/>
  <c r="F30" i="11" s="1"/>
  <c r="BF29" i="7"/>
  <c r="BB29" i="7"/>
  <c r="AX29" i="7"/>
  <c r="BD29" i="7"/>
  <c r="AW29" i="7"/>
  <c r="AZ29" i="7"/>
  <c r="AJ29" i="7"/>
  <c r="AH29" i="7"/>
  <c r="AP29" i="7"/>
  <c r="AE29" i="7"/>
  <c r="BA29" i="7"/>
  <c r="AN29" i="7"/>
  <c r="K30" i="9" s="1"/>
  <c r="K30" i="11" s="1"/>
  <c r="AU29" i="7"/>
  <c r="AS29" i="7"/>
  <c r="AQ29" i="7"/>
  <c r="AF29" i="7"/>
  <c r="AM29" i="7"/>
  <c r="AR29" i="7"/>
  <c r="BE29" i="7"/>
  <c r="AB30" i="9" s="1"/>
  <c r="AL29" i="7"/>
  <c r="AG29" i="7"/>
  <c r="AY29" i="7"/>
  <c r="AV29" i="7"/>
  <c r="S30" i="9" s="1"/>
  <c r="S30" i="11" s="1"/>
  <c r="AO29" i="7"/>
  <c r="BH60" i="12"/>
  <c r="BH59" i="13"/>
  <c r="CL87" i="13"/>
  <c r="CL88" i="12"/>
  <c r="M30" i="9" l="1"/>
  <c r="Z30" i="9"/>
  <c r="Z30" i="11" s="1"/>
  <c r="P30" i="9"/>
  <c r="P30" i="11" s="1"/>
  <c r="W30" i="9"/>
  <c r="W30" i="18" s="1"/>
  <c r="W31" i="12" s="1"/>
  <c r="X31" i="13" s="1"/>
  <c r="Y30" i="9"/>
  <c r="Y30" i="11" s="1"/>
  <c r="Q30" i="9"/>
  <c r="Q30" i="11" s="1"/>
  <c r="R30" i="9"/>
  <c r="R30" i="11" s="1"/>
  <c r="BI29" i="19"/>
  <c r="N30" i="9"/>
  <c r="N30" i="11" s="1"/>
  <c r="X30" i="9"/>
  <c r="X30" i="11" s="1"/>
  <c r="J30" i="9"/>
  <c r="J30" i="11" s="1"/>
  <c r="T30" i="9"/>
  <c r="T30" i="11" s="1"/>
  <c r="H30" i="9"/>
  <c r="H30" i="11" s="1"/>
  <c r="I30" i="9"/>
  <c r="I30" i="11" s="1"/>
  <c r="E30" i="9"/>
  <c r="E30" i="11" s="1"/>
  <c r="AA30" i="9"/>
  <c r="AA30" i="11" s="1"/>
  <c r="L30" i="9"/>
  <c r="L30" i="11" s="1"/>
  <c r="BI29" i="8"/>
  <c r="B30" i="9"/>
  <c r="G30" i="9"/>
  <c r="G30" i="11" s="1"/>
  <c r="U30" i="9"/>
  <c r="U30" i="18" s="1"/>
  <c r="U31" i="12" s="1"/>
  <c r="V31" i="13" s="1"/>
  <c r="V30" i="9"/>
  <c r="V30" i="18" s="1"/>
  <c r="V31" i="12" s="1"/>
  <c r="W31" i="13" s="1"/>
  <c r="O30" i="9"/>
  <c r="O30" i="11" s="1"/>
  <c r="D30" i="9"/>
  <c r="D30" i="11" s="1"/>
  <c r="AC30" i="9"/>
  <c r="AC30" i="11" s="1"/>
  <c r="AB30" i="11"/>
  <c r="AB30" i="18"/>
  <c r="AB31" i="12" s="1"/>
  <c r="AC31" i="13" s="1"/>
  <c r="S30" i="18"/>
  <c r="S31" i="12" s="1"/>
  <c r="T31" i="13" s="1"/>
  <c r="N30" i="18"/>
  <c r="N31" i="12" s="1"/>
  <c r="O31" i="13" s="1"/>
  <c r="BX75" i="12"/>
  <c r="BX74" i="13"/>
  <c r="Z30" i="18"/>
  <c r="Z31" i="12" s="1"/>
  <c r="AA31" i="13" s="1"/>
  <c r="M30" i="11"/>
  <c r="M30" i="18"/>
  <c r="M31" i="12" s="1"/>
  <c r="N31" i="13" s="1"/>
  <c r="BH29" i="7"/>
  <c r="F30" i="18"/>
  <c r="F31" i="12" s="1"/>
  <c r="G31" i="13" s="1"/>
  <c r="K30" i="18"/>
  <c r="K31" i="12" s="1"/>
  <c r="L31" i="13" s="1"/>
  <c r="C30" i="9"/>
  <c r="CM88" i="13"/>
  <c r="CM89" i="12"/>
  <c r="BI61" i="12"/>
  <c r="BI60" i="13"/>
  <c r="AR44" i="13"/>
  <c r="AR45" i="12"/>
  <c r="P30" i="18"/>
  <c r="P31" i="12" s="1"/>
  <c r="Q31" i="13" s="1"/>
  <c r="AA30" i="18" l="1"/>
  <c r="AA31" i="12" s="1"/>
  <c r="AB31" i="13" s="1"/>
  <c r="W30" i="11"/>
  <c r="J30" i="18"/>
  <c r="J31" i="12" s="1"/>
  <c r="K31" i="13" s="1"/>
  <c r="Y30" i="18"/>
  <c r="Y31" i="12" s="1"/>
  <c r="Z31" i="13" s="1"/>
  <c r="Q30" i="18"/>
  <c r="Q31" i="12" s="1"/>
  <c r="R31" i="13" s="1"/>
  <c r="R30" i="18"/>
  <c r="R31" i="12" s="1"/>
  <c r="S31" i="13" s="1"/>
  <c r="X30" i="18"/>
  <c r="X31" i="12" s="1"/>
  <c r="Y31" i="13" s="1"/>
  <c r="I30" i="18"/>
  <c r="I31" i="12" s="1"/>
  <c r="J31" i="13" s="1"/>
  <c r="V30" i="11"/>
  <c r="E30" i="18"/>
  <c r="E31" i="12" s="1"/>
  <c r="F31" i="13" s="1"/>
  <c r="T30" i="18"/>
  <c r="T31" i="12" s="1"/>
  <c r="U31" i="13" s="1"/>
  <c r="U30" i="11"/>
  <c r="L30" i="18"/>
  <c r="L31" i="12" s="1"/>
  <c r="M31" i="13" s="1"/>
  <c r="AC30" i="18"/>
  <c r="AC31" i="12" s="1"/>
  <c r="AD32" i="12" s="1"/>
  <c r="AE33" i="12" s="1"/>
  <c r="H30" i="18"/>
  <c r="H31" i="12" s="1"/>
  <c r="I31" i="13" s="1"/>
  <c r="G30" i="18"/>
  <c r="G31" i="12" s="1"/>
  <c r="H31" i="13" s="1"/>
  <c r="D30" i="18"/>
  <c r="D31" i="12" s="1"/>
  <c r="E31" i="13" s="1"/>
  <c r="O30" i="18"/>
  <c r="O31" i="12" s="1"/>
  <c r="P31" i="13" s="1"/>
  <c r="BY75" i="13"/>
  <c r="BY76" i="12"/>
  <c r="C30" i="11"/>
  <c r="C30" i="18"/>
  <c r="BJ61" i="13"/>
  <c r="BJ62" i="12"/>
  <c r="AS45" i="13"/>
  <c r="AS46" i="12"/>
  <c r="CN89" i="13"/>
  <c r="CN90" i="12"/>
  <c r="AE32" i="13" l="1"/>
  <c r="AD31" i="13"/>
  <c r="B30" i="11"/>
  <c r="N38" i="3" s="1"/>
  <c r="Q38" i="3" s="1"/>
  <c r="AL38" i="3" s="1"/>
  <c r="BZ76" i="13"/>
  <c r="BZ77" i="12"/>
  <c r="AT46" i="13"/>
  <c r="AT47" i="12"/>
  <c r="B30" i="18"/>
  <c r="C31" i="12"/>
  <c r="CO90" i="13"/>
  <c r="CO91" i="12"/>
  <c r="BK62" i="13"/>
  <c r="BK63" i="12"/>
  <c r="AF34" i="12"/>
  <c r="AF33" i="13"/>
  <c r="S38" i="3" l="1"/>
  <c r="CA78" i="12"/>
  <c r="CA77" i="13"/>
  <c r="BL63" i="13"/>
  <c r="BL64" i="12"/>
  <c r="D31" i="13"/>
  <c r="B31" i="13" s="1"/>
  <c r="B31" i="12"/>
  <c r="CP92" i="12"/>
  <c r="CP91" i="13"/>
  <c r="AU48" i="12"/>
  <c r="AU47" i="13"/>
  <c r="AG35" i="12"/>
  <c r="AG34" i="13"/>
  <c r="CB79" i="12" l="1"/>
  <c r="CB78" i="13"/>
  <c r="AH36" i="12"/>
  <c r="AH35" i="13"/>
  <c r="CQ92" i="13"/>
  <c r="CQ93" i="12"/>
  <c r="D39" i="3"/>
  <c r="C31" i="13"/>
  <c r="AV49" i="12"/>
  <c r="AV48" i="13"/>
  <c r="BM65" i="12"/>
  <c r="BM64" i="13"/>
  <c r="CA160" i="12" l="1"/>
  <c r="CC80" i="12"/>
  <c r="CC79" i="13"/>
  <c r="CR93" i="13"/>
  <c r="CR94" i="12"/>
  <c r="AW49" i="13"/>
  <c r="AW50" i="12"/>
  <c r="BN66" i="12"/>
  <c r="BN65" i="13"/>
  <c r="AA39" i="3"/>
  <c r="AG39" i="3" s="1"/>
  <c r="B39" i="3"/>
  <c r="AI37" i="12"/>
  <c r="AI36" i="13"/>
  <c r="CD81" i="12" l="1"/>
  <c r="CD80" i="13"/>
  <c r="K39" i="3"/>
  <c r="AJ39" i="3"/>
  <c r="C39" i="3"/>
  <c r="U39" i="3"/>
  <c r="V39" i="3" s="1"/>
  <c r="X39" i="3" s="1"/>
  <c r="W39" i="3"/>
  <c r="Y39" i="3"/>
  <c r="AE39" i="3" s="1"/>
  <c r="AX50" i="13"/>
  <c r="AX51" i="12"/>
  <c r="CS95" i="12"/>
  <c r="CS94" i="13"/>
  <c r="AJ38" i="12"/>
  <c r="AJ37" i="13"/>
  <c r="BO67" i="12"/>
  <c r="BO66" i="13"/>
  <c r="CE81" i="13" l="1"/>
  <c r="CE82" i="12"/>
  <c r="AY52" i="12"/>
  <c r="AY51" i="13"/>
  <c r="B41" i="6"/>
  <c r="AD39" i="3"/>
  <c r="BP67" i="13"/>
  <c r="BP68" i="12"/>
  <c r="J39" i="3"/>
  <c r="M39" i="3" s="1"/>
  <c r="P39" i="3" s="1"/>
  <c r="AB39" i="3"/>
  <c r="AH39" i="3" s="1"/>
  <c r="AK38" i="13"/>
  <c r="AK39" i="12"/>
  <c r="CT95" i="13"/>
  <c r="CT96" i="12"/>
  <c r="CF82" i="13" l="1"/>
  <c r="CF83" i="12"/>
  <c r="AL40" i="12"/>
  <c r="AL39" i="13"/>
  <c r="BQ69" i="12"/>
  <c r="BQ68" i="13"/>
  <c r="AZ53" i="12"/>
  <c r="AZ52" i="13"/>
  <c r="CU97" i="12"/>
  <c r="CU96" i="13"/>
  <c r="AK39" i="3"/>
  <c r="R39" i="3"/>
  <c r="I41" i="6"/>
  <c r="G41" i="6"/>
  <c r="H41" i="6"/>
  <c r="J41" i="6"/>
  <c r="K41" i="6" l="1"/>
  <c r="N41" i="6" s="1"/>
  <c r="CG84" i="12"/>
  <c r="CG83" i="13"/>
  <c r="CV98" i="12"/>
  <c r="CV97" i="13"/>
  <c r="BR70" i="12"/>
  <c r="BR69" i="13"/>
  <c r="L41" i="6"/>
  <c r="O41" i="6" s="1"/>
  <c r="AN39" i="3"/>
  <c r="AO39" i="3"/>
  <c r="BA53" i="13"/>
  <c r="BA54" i="12"/>
  <c r="AM41" i="12"/>
  <c r="AM40" i="13"/>
  <c r="CH85" i="12" l="1"/>
  <c r="CH84" i="13"/>
  <c r="BS70" i="13"/>
  <c r="BS71" i="12"/>
  <c r="AN41" i="13"/>
  <c r="AN42" i="12"/>
  <c r="BB54" i="13"/>
  <c r="AZ159" i="12"/>
  <c r="BB55" i="12"/>
  <c r="CW98" i="13"/>
  <c r="CW99" i="12"/>
  <c r="M41" i="6"/>
  <c r="P41" i="6" s="1"/>
  <c r="CI85" i="13" l="1"/>
  <c r="CI86" i="12"/>
  <c r="CX100" i="12"/>
  <c r="CX99" i="13"/>
  <c r="BC56" i="12"/>
  <c r="BC55" i="13"/>
  <c r="AO43" i="12"/>
  <c r="AO42" i="13"/>
  <c r="BT71" i="13"/>
  <c r="BT72" i="12"/>
  <c r="U41" i="6"/>
  <c r="T41" i="6"/>
  <c r="S41" i="6"/>
  <c r="R41" i="6"/>
  <c r="CJ86" i="13" l="1"/>
  <c r="CJ87" i="12"/>
  <c r="AP43" i="13"/>
  <c r="AP44" i="12"/>
  <c r="V41" i="6"/>
  <c r="BU73" i="12"/>
  <c r="BU72" i="13"/>
  <c r="W41" i="6"/>
  <c r="Z41" i="6" s="1"/>
  <c r="AD41" i="6" s="1"/>
  <c r="BD56" i="13"/>
  <c r="BD57" i="12"/>
  <c r="CY101" i="12"/>
  <c r="CZ101" i="13" s="1"/>
  <c r="CY100" i="13"/>
  <c r="CK87" i="13" l="1"/>
  <c r="CK88" i="12"/>
  <c r="B45" i="8"/>
  <c r="C33" i="23"/>
  <c r="BE57" i="13"/>
  <c r="BE58" i="12"/>
  <c r="BV73" i="13"/>
  <c r="BV74" i="12"/>
  <c r="AQ44" i="13"/>
  <c r="AQ45" i="12"/>
  <c r="Y41" i="6"/>
  <c r="AC41" i="6" s="1"/>
  <c r="X41" i="6"/>
  <c r="AA41" i="6" s="1"/>
  <c r="AE41" i="6" s="1"/>
  <c r="AG41" i="6" s="1"/>
  <c r="B45" i="19" s="1"/>
  <c r="CL89" i="12" l="1"/>
  <c r="CL88" i="13"/>
  <c r="BF59" i="12"/>
  <c r="BF58" i="13"/>
  <c r="B45" i="7"/>
  <c r="B33" i="23"/>
  <c r="D33" i="23" s="1"/>
  <c r="N45" i="19"/>
  <c r="E45" i="19"/>
  <c r="D45" i="19"/>
  <c r="L45" i="19"/>
  <c r="C45" i="19"/>
  <c r="G45" i="19"/>
  <c r="K45" i="19"/>
  <c r="O45" i="19"/>
  <c r="F45" i="19"/>
  <c r="M45" i="19"/>
  <c r="AR46" i="12"/>
  <c r="AR45" i="13"/>
  <c r="BW75" i="12"/>
  <c r="BW74" i="13"/>
  <c r="N45" i="8"/>
  <c r="E45" i="8"/>
  <c r="M45" i="8"/>
  <c r="F45" i="8"/>
  <c r="C45" i="8"/>
  <c r="O45" i="8"/>
  <c r="D45" i="8"/>
  <c r="G45" i="8"/>
  <c r="L45" i="8"/>
  <c r="K45" i="8"/>
  <c r="CM89" i="13" l="1"/>
  <c r="CM90" i="12"/>
  <c r="BX76" i="12"/>
  <c r="BX75" i="13"/>
  <c r="AY30" i="19"/>
  <c r="AQ30" i="19"/>
  <c r="AF30" i="19"/>
  <c r="AX30" i="19"/>
  <c r="AV30" i="19"/>
  <c r="AS30" i="19"/>
  <c r="AM30" i="19"/>
  <c r="AU30" i="19"/>
  <c r="AR30" i="19"/>
  <c r="AZ30" i="19"/>
  <c r="AT30" i="19"/>
  <c r="BC30" i="19"/>
  <c r="AP30" i="19"/>
  <c r="BF30" i="19"/>
  <c r="BG30" i="19"/>
  <c r="AH30" i="19"/>
  <c r="AL30" i="19"/>
  <c r="BA30" i="19"/>
  <c r="BD30" i="19"/>
  <c r="AO30" i="19"/>
  <c r="AG30" i="19"/>
  <c r="BB30" i="19"/>
  <c r="AI30" i="19"/>
  <c r="AK30" i="19"/>
  <c r="AJ30" i="19"/>
  <c r="AN30" i="19"/>
  <c r="BE30" i="19"/>
  <c r="AW30" i="19"/>
  <c r="BG59" i="13"/>
  <c r="BG60" i="12"/>
  <c r="AL30" i="8"/>
  <c r="AV30" i="8"/>
  <c r="AJ30" i="8"/>
  <c r="AW30" i="8"/>
  <c r="AF30" i="8"/>
  <c r="AQ30" i="8"/>
  <c r="BF30" i="8"/>
  <c r="BG30" i="8"/>
  <c r="AT30" i="8"/>
  <c r="AU30" i="8"/>
  <c r="AY30" i="8"/>
  <c r="BC30" i="8"/>
  <c r="AO30" i="8"/>
  <c r="AG30" i="8"/>
  <c r="AX30" i="8"/>
  <c r="AM30" i="8"/>
  <c r="BE30" i="8"/>
  <c r="AS30" i="8"/>
  <c r="AR30" i="8"/>
  <c r="AH30" i="8"/>
  <c r="AP30" i="8"/>
  <c r="AK30" i="8"/>
  <c r="AN30" i="8"/>
  <c r="BB30" i="8"/>
  <c r="BA30" i="8"/>
  <c r="BD30" i="8"/>
  <c r="AI30" i="8"/>
  <c r="AZ30" i="8"/>
  <c r="AS47" i="12"/>
  <c r="AS46" i="13"/>
  <c r="N45" i="7"/>
  <c r="L45" i="7"/>
  <c r="F45" i="7"/>
  <c r="C45" i="7"/>
  <c r="M45" i="7"/>
  <c r="D45" i="7"/>
  <c r="E45" i="7"/>
  <c r="O45" i="7"/>
  <c r="K45" i="7"/>
  <c r="G45" i="7"/>
  <c r="CN91" i="12" l="1"/>
  <c r="CN90" i="13"/>
  <c r="BH60" i="13"/>
  <c r="BH61" i="12"/>
  <c r="BI30" i="19"/>
  <c r="AW30" i="7"/>
  <c r="T31" i="9" s="1"/>
  <c r="AK30" i="7"/>
  <c r="H31" i="9" s="1"/>
  <c r="H31" i="11" s="1"/>
  <c r="AH30" i="7"/>
  <c r="E31" i="9" s="1"/>
  <c r="BD30" i="7"/>
  <c r="AJ30" i="7"/>
  <c r="G31" i="9" s="1"/>
  <c r="G31" i="11" s="1"/>
  <c r="AX30" i="7"/>
  <c r="U31" i="9" s="1"/>
  <c r="U31" i="11" s="1"/>
  <c r="BA30" i="7"/>
  <c r="X31" i="9" s="1"/>
  <c r="X31" i="11" s="1"/>
  <c r="AT30" i="7"/>
  <c r="Q31" i="9" s="1"/>
  <c r="AO30" i="7"/>
  <c r="L31" i="9" s="1"/>
  <c r="AP30" i="7"/>
  <c r="M31" i="9" s="1"/>
  <c r="AL30" i="7"/>
  <c r="I31" i="9" s="1"/>
  <c r="I31" i="11" s="1"/>
  <c r="AR30" i="7"/>
  <c r="O31" i="9" s="1"/>
  <c r="O31" i="11" s="1"/>
  <c r="AI30" i="7"/>
  <c r="F31" i="9" s="1"/>
  <c r="AF30" i="7"/>
  <c r="C31" i="9" s="1"/>
  <c r="BB30" i="7"/>
  <c r="Y31" i="9" s="1"/>
  <c r="BE30" i="7"/>
  <c r="AB31" i="9" s="1"/>
  <c r="AU30" i="7"/>
  <c r="R31" i="9" s="1"/>
  <c r="AY30" i="7"/>
  <c r="V31" i="9" s="1"/>
  <c r="AZ30" i="7"/>
  <c r="W31" i="9" s="1"/>
  <c r="AE30" i="7"/>
  <c r="B31" i="9" s="1"/>
  <c r="BF30" i="7"/>
  <c r="AC31" i="9" s="1"/>
  <c r="AQ30" i="7"/>
  <c r="N31" i="9" s="1"/>
  <c r="AS30" i="7"/>
  <c r="P31" i="9" s="1"/>
  <c r="P31" i="11" s="1"/>
  <c r="AN30" i="7"/>
  <c r="K31" i="9" s="1"/>
  <c r="AM30" i="7"/>
  <c r="J31" i="9" s="1"/>
  <c r="BC30" i="7"/>
  <c r="Z31" i="9" s="1"/>
  <c r="Z31" i="11" s="1"/>
  <c r="AV30" i="7"/>
  <c r="S31" i="9" s="1"/>
  <c r="AG30" i="7"/>
  <c r="D31" i="9" s="1"/>
  <c r="BI30" i="8"/>
  <c r="AT47" i="13"/>
  <c r="AT48" i="12"/>
  <c r="AA31" i="9"/>
  <c r="BY77" i="12"/>
  <c r="BY76" i="13"/>
  <c r="Z31" i="18" l="1"/>
  <c r="Z32" i="12" s="1"/>
  <c r="AA32" i="13" s="1"/>
  <c r="P31" i="18"/>
  <c r="P32" i="12" s="1"/>
  <c r="Q32" i="13" s="1"/>
  <c r="G31" i="18"/>
  <c r="G32" i="12" s="1"/>
  <c r="H32" i="13" s="1"/>
  <c r="O31" i="18"/>
  <c r="O32" i="12" s="1"/>
  <c r="P32" i="13" s="1"/>
  <c r="CO91" i="13"/>
  <c r="CO92" i="12"/>
  <c r="S31" i="11"/>
  <c r="S31" i="18"/>
  <c r="S32" i="12" s="1"/>
  <c r="T32" i="13" s="1"/>
  <c r="Y31" i="11"/>
  <c r="Y31" i="18"/>
  <c r="Y32" i="12" s="1"/>
  <c r="Z32" i="13" s="1"/>
  <c r="E31" i="11"/>
  <c r="E31" i="18"/>
  <c r="E32" i="12" s="1"/>
  <c r="F32" i="13" s="1"/>
  <c r="V31" i="11"/>
  <c r="V31" i="18"/>
  <c r="V32" i="12" s="1"/>
  <c r="W32" i="13" s="1"/>
  <c r="AC31" i="11"/>
  <c r="AC31" i="18"/>
  <c r="AC32" i="12" s="1"/>
  <c r="R31" i="11"/>
  <c r="R31" i="18"/>
  <c r="R32" i="12" s="1"/>
  <c r="S32" i="13" s="1"/>
  <c r="F31" i="11"/>
  <c r="F31" i="18"/>
  <c r="F32" i="12" s="1"/>
  <c r="G32" i="13" s="1"/>
  <c r="L31" i="11"/>
  <c r="L31" i="18"/>
  <c r="L32" i="12" s="1"/>
  <c r="M32" i="13" s="1"/>
  <c r="T31" i="11"/>
  <c r="T31" i="18"/>
  <c r="T32" i="12" s="1"/>
  <c r="U32" i="13" s="1"/>
  <c r="W31" i="11"/>
  <c r="W31" i="18"/>
  <c r="W32" i="12" s="1"/>
  <c r="X32" i="13" s="1"/>
  <c r="C31" i="18"/>
  <c r="C31" i="11"/>
  <c r="J31" i="11"/>
  <c r="J31" i="18"/>
  <c r="J32" i="12" s="1"/>
  <c r="K32" i="13" s="1"/>
  <c r="AB31" i="11"/>
  <c r="AB31" i="18"/>
  <c r="AB32" i="12" s="1"/>
  <c r="AC32" i="13" s="1"/>
  <c r="K31" i="18"/>
  <c r="K32" i="12" s="1"/>
  <c r="L32" i="13" s="1"/>
  <c r="K31" i="11"/>
  <c r="AU48" i="13"/>
  <c r="AU49" i="12"/>
  <c r="D31" i="18"/>
  <c r="D32" i="12" s="1"/>
  <c r="E32" i="13" s="1"/>
  <c r="D31" i="11"/>
  <c r="Q31" i="11"/>
  <c r="Q31" i="18"/>
  <c r="Q32" i="12" s="1"/>
  <c r="R32" i="13" s="1"/>
  <c r="H31" i="18"/>
  <c r="H32" i="12" s="1"/>
  <c r="I32" i="13" s="1"/>
  <c r="X31" i="18"/>
  <c r="X32" i="12" s="1"/>
  <c r="Y32" i="13" s="1"/>
  <c r="BZ77" i="13"/>
  <c r="BZ78" i="12"/>
  <c r="AA31" i="11"/>
  <c r="AA31" i="18"/>
  <c r="AA32" i="12" s="1"/>
  <c r="AB32" i="13" s="1"/>
  <c r="M31" i="11"/>
  <c r="M31" i="18"/>
  <c r="M32" i="12" s="1"/>
  <c r="N32" i="13" s="1"/>
  <c r="N31" i="11"/>
  <c r="N31" i="18"/>
  <c r="N32" i="12" s="1"/>
  <c r="O32" i="13" s="1"/>
  <c r="BI61" i="13"/>
  <c r="BI62" i="12"/>
  <c r="I31" i="18"/>
  <c r="I32" i="12" s="1"/>
  <c r="J32" i="13" s="1"/>
  <c r="BH30" i="7"/>
  <c r="U31" i="18"/>
  <c r="U32" i="12" s="1"/>
  <c r="V32" i="13" s="1"/>
  <c r="CP93" i="12" l="1"/>
  <c r="CP92" i="13"/>
  <c r="BJ63" i="12"/>
  <c r="BJ62" i="13"/>
  <c r="CA79" i="12"/>
  <c r="CA78" i="13"/>
  <c r="AV49" i="13"/>
  <c r="AV50" i="12"/>
  <c r="B31" i="11"/>
  <c r="N39" i="3" s="1"/>
  <c r="Q39" i="3" s="1"/>
  <c r="AD33" i="12"/>
  <c r="AD32" i="13"/>
  <c r="B31" i="18"/>
  <c r="C32" i="12"/>
  <c r="CQ94" i="12" l="1"/>
  <c r="CQ93" i="13"/>
  <c r="AW50" i="13"/>
  <c r="AW51" i="12"/>
  <c r="AE34" i="12"/>
  <c r="AE33" i="13"/>
  <c r="B32" i="12"/>
  <c r="D32" i="13"/>
  <c r="B32" i="13" s="1"/>
  <c r="S39" i="3"/>
  <c r="AL39" i="3"/>
  <c r="CB79" i="13"/>
  <c r="CB80" i="12"/>
  <c r="BZ160" i="12"/>
  <c r="BK64" i="12"/>
  <c r="BK63" i="13"/>
  <c r="CR94" i="13" l="1"/>
  <c r="CR95" i="12"/>
  <c r="C32" i="13"/>
  <c r="D40" i="3"/>
  <c r="BL65" i="12"/>
  <c r="BL64" i="13"/>
  <c r="AX51" i="13"/>
  <c r="AX52" i="12"/>
  <c r="CC80" i="13"/>
  <c r="CC81" i="12"/>
  <c r="AF35" i="12"/>
  <c r="AF34" i="13"/>
  <c r="CS96" i="12" l="1"/>
  <c r="CS95" i="13"/>
  <c r="CD81" i="13"/>
  <c r="CD82" i="12"/>
  <c r="AG35" i="13"/>
  <c r="AG36" i="12"/>
  <c r="AY53" i="12"/>
  <c r="AY52" i="13"/>
  <c r="B40" i="3"/>
  <c r="AA40" i="3"/>
  <c r="AG40" i="3" s="1"/>
  <c r="BM65" i="13"/>
  <c r="BM66" i="12"/>
  <c r="CT97" i="12" l="1"/>
  <c r="CT96" i="13"/>
  <c r="AH36" i="13"/>
  <c r="AH37" i="12"/>
  <c r="BN67" i="12"/>
  <c r="BN66" i="13"/>
  <c r="W40" i="3"/>
  <c r="Y40" i="3"/>
  <c r="AE40" i="3" s="1"/>
  <c r="AJ40" i="3"/>
  <c r="C40" i="3"/>
  <c r="U40" i="3"/>
  <c r="V40" i="3" s="1"/>
  <c r="X40" i="3" s="1"/>
  <c r="CE83" i="12"/>
  <c r="CE82" i="13"/>
  <c r="K40" i="3"/>
  <c r="AZ54" i="12"/>
  <c r="AZ53" i="13"/>
  <c r="CU97" i="13" l="1"/>
  <c r="CU98" i="12"/>
  <c r="J40" i="3"/>
  <c r="M40" i="3" s="1"/>
  <c r="P40" i="3" s="1"/>
  <c r="AB40" i="3"/>
  <c r="AH40" i="3" s="1"/>
  <c r="AY159" i="12"/>
  <c r="BA55" i="12"/>
  <c r="BA54" i="13"/>
  <c r="BO68" i="12"/>
  <c r="BO67" i="13"/>
  <c r="CF84" i="12"/>
  <c r="CF83" i="13"/>
  <c r="AI38" i="12"/>
  <c r="AI37" i="13"/>
  <c r="AD40" i="3"/>
  <c r="B42" i="6"/>
  <c r="CV99" i="12" l="1"/>
  <c r="CV98" i="13"/>
  <c r="CG84" i="13"/>
  <c r="CG85" i="12"/>
  <c r="BB56" i="12"/>
  <c r="BB55" i="13"/>
  <c r="I42" i="6"/>
  <c r="G42" i="6"/>
  <c r="J42" i="6"/>
  <c r="H42" i="6"/>
  <c r="AJ38" i="13"/>
  <c r="AJ39" i="12"/>
  <c r="BP69" i="12"/>
  <c r="BP68" i="13"/>
  <c r="AK40" i="3"/>
  <c r="R40" i="3"/>
  <c r="L42" i="6" l="1"/>
  <c r="O42" i="6" s="1"/>
  <c r="K42" i="6"/>
  <c r="M42" i="6" s="1"/>
  <c r="P42" i="6" s="1"/>
  <c r="CW100" i="12"/>
  <c r="CW99" i="13"/>
  <c r="AK40" i="12"/>
  <c r="AK39" i="13"/>
  <c r="CH86" i="12"/>
  <c r="CH85" i="13"/>
  <c r="AO40" i="3"/>
  <c r="AN40" i="3"/>
  <c r="BQ70" i="12"/>
  <c r="BQ69" i="13"/>
  <c r="BC56" i="13"/>
  <c r="BC57" i="12"/>
  <c r="N42" i="6" l="1"/>
  <c r="CX100" i="13"/>
  <c r="CX101" i="12"/>
  <c r="BR70" i="13"/>
  <c r="BR71" i="12"/>
  <c r="S42" i="6"/>
  <c r="U42" i="6"/>
  <c r="R42" i="6"/>
  <c r="T42" i="6"/>
  <c r="BD58" i="12"/>
  <c r="BD57" i="13"/>
  <c r="CI87" i="12"/>
  <c r="CI86" i="13"/>
  <c r="AL40" i="13"/>
  <c r="AL41" i="12"/>
  <c r="CY102" i="12" l="1"/>
  <c r="CZ102" i="13" s="1"/>
  <c r="CY101" i="13"/>
  <c r="W42" i="6"/>
  <c r="Z42" i="6" s="1"/>
  <c r="AD42" i="6" s="1"/>
  <c r="B46" i="8" s="1"/>
  <c r="BE58" i="13"/>
  <c r="BE59" i="12"/>
  <c r="CJ87" i="13"/>
  <c r="CJ88" i="12"/>
  <c r="V42" i="6"/>
  <c r="BS71" i="13"/>
  <c r="BS72" i="12"/>
  <c r="AM41" i="13"/>
  <c r="AM42" i="12"/>
  <c r="C34" i="23" l="1"/>
  <c r="CK89" i="12"/>
  <c r="CK88" i="13"/>
  <c r="AN42" i="13"/>
  <c r="AN43" i="12"/>
  <c r="O46" i="8"/>
  <c r="K46" i="8"/>
  <c r="F46" i="8"/>
  <c r="C46" i="8"/>
  <c r="L46" i="8"/>
  <c r="E46" i="8"/>
  <c r="N46" i="8"/>
  <c r="D46" i="8"/>
  <c r="M46" i="8"/>
  <c r="G46" i="8"/>
  <c r="BF59" i="13"/>
  <c r="BF60" i="12"/>
  <c r="BT72" i="13"/>
  <c r="BT73" i="12"/>
  <c r="X42" i="6"/>
  <c r="AA42" i="6" s="1"/>
  <c r="AE42" i="6" s="1"/>
  <c r="AG42" i="6" s="1"/>
  <c r="B46" i="19" s="1"/>
  <c r="Y42" i="6"/>
  <c r="AC42" i="6" s="1"/>
  <c r="AO31" i="8" l="1"/>
  <c r="BB31" i="8"/>
  <c r="AW31" i="8"/>
  <c r="AH31" i="8"/>
  <c r="AJ31" i="8"/>
  <c r="AT31" i="8"/>
  <c r="AS31" i="8"/>
  <c r="AI31" i="8"/>
  <c r="AU31" i="8"/>
  <c r="BG31" i="8"/>
  <c r="BA31" i="8"/>
  <c r="AL31" i="8"/>
  <c r="AK31" i="8"/>
  <c r="AN31" i="8"/>
  <c r="AX31" i="8"/>
  <c r="AZ31" i="8"/>
  <c r="AP31" i="8"/>
  <c r="AM31" i="8"/>
  <c r="AY31" i="8"/>
  <c r="AG31" i="8"/>
  <c r="BC31" i="8"/>
  <c r="BD31" i="8"/>
  <c r="AR31" i="8"/>
  <c r="AF31" i="8"/>
  <c r="AV31" i="8"/>
  <c r="BF31" i="8"/>
  <c r="BE31" i="8"/>
  <c r="AO43" i="13"/>
  <c r="AO44" i="12"/>
  <c r="E46" i="19"/>
  <c r="G46" i="19"/>
  <c r="L46" i="19"/>
  <c r="D46" i="19"/>
  <c r="K46" i="19"/>
  <c r="N46" i="19"/>
  <c r="M46" i="19"/>
  <c r="O46" i="19"/>
  <c r="F46" i="19"/>
  <c r="C46" i="19"/>
  <c r="B46" i="7"/>
  <c r="B34" i="23"/>
  <c r="D34" i="23" s="1"/>
  <c r="BG61" i="12"/>
  <c r="BG60" i="13"/>
  <c r="BU73" i="13"/>
  <c r="BU74" i="12"/>
  <c r="AQ31" i="8"/>
  <c r="CL89" i="13"/>
  <c r="CL90" i="12"/>
  <c r="AG31" i="19" l="1"/>
  <c r="AY31" i="19"/>
  <c r="AP31" i="19"/>
  <c r="BF31" i="19"/>
  <c r="AL31" i="19"/>
  <c r="AK31" i="19"/>
  <c r="AR31" i="19"/>
  <c r="AV31" i="19"/>
  <c r="AH31" i="19"/>
  <c r="AW31" i="19"/>
  <c r="BD31" i="19"/>
  <c r="AF31" i="19"/>
  <c r="AS31" i="19"/>
  <c r="AZ31" i="19"/>
  <c r="BC31" i="19"/>
  <c r="BG31" i="19"/>
  <c r="BE31" i="19"/>
  <c r="AQ31" i="19"/>
  <c r="AJ31" i="19"/>
  <c r="AN31" i="19"/>
  <c r="AO31" i="19"/>
  <c r="AI31" i="19"/>
  <c r="AM31" i="19"/>
  <c r="AT31" i="19"/>
  <c r="BB31" i="19"/>
  <c r="BA31" i="19"/>
  <c r="AU31" i="19"/>
  <c r="AX31" i="19"/>
  <c r="BV75" i="12"/>
  <c r="BV74" i="13"/>
  <c r="AP45" i="12"/>
  <c r="AP44" i="13"/>
  <c r="CM91" i="12"/>
  <c r="CM90" i="13"/>
  <c r="O46" i="7"/>
  <c r="N46" i="7"/>
  <c r="K46" i="7"/>
  <c r="F46" i="7"/>
  <c r="L46" i="7"/>
  <c r="D46" i="7"/>
  <c r="C46" i="7"/>
  <c r="E46" i="7"/>
  <c r="M46" i="7"/>
  <c r="G46" i="7"/>
  <c r="BI31" i="8"/>
  <c r="BH61" i="13"/>
  <c r="BH62" i="12"/>
  <c r="BI63" i="12" l="1"/>
  <c r="BI62" i="13"/>
  <c r="AQ45" i="13"/>
  <c r="AQ46" i="12"/>
  <c r="BF31" i="7"/>
  <c r="AC32" i="9" s="1"/>
  <c r="AH31" i="7"/>
  <c r="E32" i="9" s="1"/>
  <c r="AO31" i="7"/>
  <c r="L32" i="9" s="1"/>
  <c r="AK31" i="7"/>
  <c r="H32" i="9" s="1"/>
  <c r="AU31" i="7"/>
  <c r="R32" i="9" s="1"/>
  <c r="BD31" i="7"/>
  <c r="AA32" i="9" s="1"/>
  <c r="AG31" i="7"/>
  <c r="D32" i="9" s="1"/>
  <c r="AE31" i="7"/>
  <c r="B32" i="9" s="1"/>
  <c r="AL31" i="7"/>
  <c r="I32" i="9" s="1"/>
  <c r="AY31" i="7"/>
  <c r="V32" i="9" s="1"/>
  <c r="AR31" i="7"/>
  <c r="O32" i="9" s="1"/>
  <c r="BB31" i="7"/>
  <c r="Y32" i="9" s="1"/>
  <c r="AF31" i="7"/>
  <c r="AN31" i="7"/>
  <c r="K32" i="9" s="1"/>
  <c r="AQ31" i="7"/>
  <c r="N32" i="9" s="1"/>
  <c r="AS31" i="7"/>
  <c r="P32" i="9" s="1"/>
  <c r="AJ31" i="7"/>
  <c r="G32" i="9" s="1"/>
  <c r="AT31" i="7"/>
  <c r="Q32" i="9" s="1"/>
  <c r="BA31" i="7"/>
  <c r="X32" i="9" s="1"/>
  <c r="AZ31" i="7"/>
  <c r="W32" i="9" s="1"/>
  <c r="AM31" i="7"/>
  <c r="J32" i="9" s="1"/>
  <c r="J32" i="11" s="1"/>
  <c r="BE31" i="7"/>
  <c r="AB32" i="9" s="1"/>
  <c r="AV31" i="7"/>
  <c r="S32" i="9" s="1"/>
  <c r="AI31" i="7"/>
  <c r="F32" i="9" s="1"/>
  <c r="BC31" i="7"/>
  <c r="Z32" i="9" s="1"/>
  <c r="AX31" i="7"/>
  <c r="U32" i="9" s="1"/>
  <c r="AP31" i="7"/>
  <c r="M32" i="9" s="1"/>
  <c r="AW31" i="7"/>
  <c r="T32" i="9" s="1"/>
  <c r="CN92" i="12"/>
  <c r="CN91" i="13"/>
  <c r="BW75" i="13"/>
  <c r="BW76" i="12"/>
  <c r="BI31" i="19"/>
  <c r="M32" i="11" l="1"/>
  <c r="M32" i="18"/>
  <c r="M33" i="12" s="1"/>
  <c r="N33" i="13" s="1"/>
  <c r="S32" i="11"/>
  <c r="S32" i="18"/>
  <c r="S33" i="12" s="1"/>
  <c r="T33" i="13" s="1"/>
  <c r="X32" i="18"/>
  <c r="X33" i="12" s="1"/>
  <c r="Y33" i="13" s="1"/>
  <c r="X32" i="11"/>
  <c r="N32" i="18"/>
  <c r="N33" i="12" s="1"/>
  <c r="O33" i="13" s="1"/>
  <c r="N32" i="11"/>
  <c r="O32" i="11"/>
  <c r="O32" i="18"/>
  <c r="O33" i="12" s="1"/>
  <c r="P33" i="13" s="1"/>
  <c r="D32" i="11"/>
  <c r="D32" i="18"/>
  <c r="D33" i="12" s="1"/>
  <c r="E33" i="13" s="1"/>
  <c r="L32" i="11"/>
  <c r="L32" i="18"/>
  <c r="L33" i="12" s="1"/>
  <c r="M33" i="13" s="1"/>
  <c r="U32" i="18"/>
  <c r="U33" i="12" s="1"/>
  <c r="V33" i="13" s="1"/>
  <c r="U32" i="11"/>
  <c r="AB32" i="11"/>
  <c r="AB32" i="18"/>
  <c r="AB33" i="12" s="1"/>
  <c r="AC33" i="13" s="1"/>
  <c r="Q32" i="11"/>
  <c r="Q32" i="18"/>
  <c r="Q33" i="12" s="1"/>
  <c r="R33" i="13" s="1"/>
  <c r="K32" i="18"/>
  <c r="K33" i="12" s="1"/>
  <c r="L33" i="13" s="1"/>
  <c r="K32" i="11"/>
  <c r="V32" i="11"/>
  <c r="V32" i="18"/>
  <c r="V33" i="12" s="1"/>
  <c r="W33" i="13" s="1"/>
  <c r="AA32" i="11"/>
  <c r="AA32" i="18"/>
  <c r="AA33" i="12" s="1"/>
  <c r="AB33" i="13" s="1"/>
  <c r="E32" i="18"/>
  <c r="E33" i="12" s="1"/>
  <c r="F33" i="13" s="1"/>
  <c r="E32" i="11"/>
  <c r="J32" i="18"/>
  <c r="J33" i="12" s="1"/>
  <c r="K33" i="13" s="1"/>
  <c r="CO93" i="12"/>
  <c r="CO92" i="13"/>
  <c r="Z32" i="11"/>
  <c r="Z32" i="18"/>
  <c r="Z33" i="12" s="1"/>
  <c r="AA33" i="13" s="1"/>
  <c r="G32" i="18"/>
  <c r="G33" i="12" s="1"/>
  <c r="H33" i="13" s="1"/>
  <c r="G32" i="11"/>
  <c r="BH31" i="7"/>
  <c r="C32" i="9"/>
  <c r="I32" i="11"/>
  <c r="I32" i="18"/>
  <c r="I33" i="12" s="1"/>
  <c r="J33" i="13" s="1"/>
  <c r="R32" i="11"/>
  <c r="R32" i="18"/>
  <c r="R33" i="12" s="1"/>
  <c r="S33" i="13" s="1"/>
  <c r="AC32" i="11"/>
  <c r="AC32" i="18"/>
  <c r="AC33" i="12" s="1"/>
  <c r="BX76" i="13"/>
  <c r="BX77" i="12"/>
  <c r="T32" i="18"/>
  <c r="T33" i="12" s="1"/>
  <c r="U33" i="13" s="1"/>
  <c r="T32" i="11"/>
  <c r="F32" i="11"/>
  <c r="F32" i="18"/>
  <c r="F33" i="12" s="1"/>
  <c r="G33" i="13" s="1"/>
  <c r="W32" i="11"/>
  <c r="W32" i="18"/>
  <c r="W33" i="12" s="1"/>
  <c r="X33" i="13" s="1"/>
  <c r="P32" i="11"/>
  <c r="P32" i="18"/>
  <c r="P33" i="12" s="1"/>
  <c r="Q33" i="13" s="1"/>
  <c r="Y32" i="11"/>
  <c r="Y32" i="18"/>
  <c r="Y33" i="12" s="1"/>
  <c r="Z33" i="13" s="1"/>
  <c r="H32" i="18"/>
  <c r="H33" i="12" s="1"/>
  <c r="I33" i="13" s="1"/>
  <c r="H32" i="11"/>
  <c r="AR46" i="13"/>
  <c r="AR47" i="12"/>
  <c r="BJ63" i="13"/>
  <c r="BJ64" i="12"/>
  <c r="AS47" i="13" l="1"/>
  <c r="AS48" i="12"/>
  <c r="AD33" i="13"/>
  <c r="AD34" i="12"/>
  <c r="CP93" i="13"/>
  <c r="CP94" i="12"/>
  <c r="BK65" i="12"/>
  <c r="BK64" i="13"/>
  <c r="BY77" i="13"/>
  <c r="BY78" i="12"/>
  <c r="C32" i="11"/>
  <c r="B32" i="11" s="1"/>
  <c r="N40" i="3" s="1"/>
  <c r="Q40" i="3" s="1"/>
  <c r="C32" i="18"/>
  <c r="S40" i="3" l="1"/>
  <c r="AL40" i="3"/>
  <c r="BL66" i="12"/>
  <c r="BL65" i="13"/>
  <c r="C33" i="12"/>
  <c r="B32" i="18"/>
  <c r="AE35" i="12"/>
  <c r="AE34" i="13"/>
  <c r="BZ79" i="12"/>
  <c r="BZ78" i="13"/>
  <c r="CQ94" i="13"/>
  <c r="CQ95" i="12"/>
  <c r="AT48" i="13"/>
  <c r="AT49" i="12"/>
  <c r="AU50" i="12" l="1"/>
  <c r="AU49" i="13"/>
  <c r="CR95" i="13"/>
  <c r="CR96" i="12"/>
  <c r="AF35" i="13"/>
  <c r="AF36" i="12"/>
  <c r="BM67" i="12"/>
  <c r="BM66" i="13"/>
  <c r="CA80" i="12"/>
  <c r="CA79" i="13"/>
  <c r="BY160" i="12"/>
  <c r="D33" i="13"/>
  <c r="B33" i="13" s="1"/>
  <c r="B33" i="12"/>
  <c r="D41" i="3" l="1"/>
  <c r="C33" i="13"/>
  <c r="CS97" i="12"/>
  <c r="CS96" i="13"/>
  <c r="BN67" i="13"/>
  <c r="BN68" i="12"/>
  <c r="AG36" i="13"/>
  <c r="AG37" i="12"/>
  <c r="CB80" i="13"/>
  <c r="CB81" i="12"/>
  <c r="AV50" i="13"/>
  <c r="AV51" i="12"/>
  <c r="AW52" i="12" l="1"/>
  <c r="AW51" i="13"/>
  <c r="AH38" i="12"/>
  <c r="AH37" i="13"/>
  <c r="CT97" i="13"/>
  <c r="CT98" i="12"/>
  <c r="CC82" i="12"/>
  <c r="CC81" i="13"/>
  <c r="BO68" i="13"/>
  <c r="BO69" i="12"/>
  <c r="AA41" i="3"/>
  <c r="AG41" i="3" s="1"/>
  <c r="B41" i="3"/>
  <c r="K41" i="3" l="1"/>
  <c r="W41" i="3"/>
  <c r="AJ41" i="3"/>
  <c r="U41" i="3"/>
  <c r="V41" i="3" s="1"/>
  <c r="X41" i="3" s="1"/>
  <c r="C41" i="3"/>
  <c r="Y41" i="3"/>
  <c r="AE41" i="3" s="1"/>
  <c r="AI38" i="13"/>
  <c r="AI39" i="12"/>
  <c r="BP70" i="12"/>
  <c r="BP69" i="13"/>
  <c r="CU99" i="12"/>
  <c r="CU98" i="13"/>
  <c r="CD83" i="12"/>
  <c r="CD82" i="13"/>
  <c r="AX52" i="13"/>
  <c r="AX53" i="12"/>
  <c r="AJ39" i="13" l="1"/>
  <c r="AJ40" i="12"/>
  <c r="CV99" i="13"/>
  <c r="CV100" i="12"/>
  <c r="AY53" i="13"/>
  <c r="AY54" i="12"/>
  <c r="B43" i="6"/>
  <c r="AD41" i="3"/>
  <c r="CE84" i="12"/>
  <c r="CE83" i="13"/>
  <c r="BQ70" i="13"/>
  <c r="BQ71" i="12"/>
  <c r="J41" i="3"/>
  <c r="M41" i="3" s="1"/>
  <c r="P41" i="3" s="1"/>
  <c r="AB41" i="3"/>
  <c r="AH41" i="3" s="1"/>
  <c r="BR72" i="12" l="1"/>
  <c r="BR71" i="13"/>
  <c r="CW101" i="12"/>
  <c r="CW100" i="13"/>
  <c r="J43" i="6"/>
  <c r="G43" i="6"/>
  <c r="I43" i="6"/>
  <c r="H43" i="6"/>
  <c r="AZ55" i="12"/>
  <c r="AZ54" i="13"/>
  <c r="AX159" i="12"/>
  <c r="AK40" i="13"/>
  <c r="AK41" i="12"/>
  <c r="AK41" i="3"/>
  <c r="R41" i="3"/>
  <c r="CF84" i="13"/>
  <c r="CF85" i="12"/>
  <c r="L43" i="6" l="1"/>
  <c r="O43" i="6" s="1"/>
  <c r="AO41" i="3"/>
  <c r="AN41" i="3"/>
  <c r="K43" i="6"/>
  <c r="CX102" i="12"/>
  <c r="CX101" i="13"/>
  <c r="CG86" i="12"/>
  <c r="CG85" i="13"/>
  <c r="AL41" i="13"/>
  <c r="AL42" i="12"/>
  <c r="BA56" i="12"/>
  <c r="BA55" i="13"/>
  <c r="BS73" i="12"/>
  <c r="BS72" i="13"/>
  <c r="M43" i="6" l="1"/>
  <c r="P43" i="6" s="1"/>
  <c r="N43" i="6"/>
  <c r="BB57" i="12"/>
  <c r="BB56" i="13"/>
  <c r="CH86" i="13"/>
  <c r="CH87" i="12"/>
  <c r="BT74" i="12"/>
  <c r="BT73" i="13"/>
  <c r="CY103" i="12"/>
  <c r="CZ103" i="13" s="1"/>
  <c r="CY102" i="13"/>
  <c r="AM42" i="13"/>
  <c r="AM43" i="12"/>
  <c r="AN44" i="12" l="1"/>
  <c r="AN43" i="13"/>
  <c r="BU74" i="13"/>
  <c r="BU75" i="12"/>
  <c r="BC58" i="12"/>
  <c r="BC57" i="13"/>
  <c r="CI88" i="12"/>
  <c r="CI87" i="13"/>
  <c r="S43" i="6"/>
  <c r="U43" i="6"/>
  <c r="T43" i="6"/>
  <c r="R43" i="6"/>
  <c r="BV76" i="12" l="1"/>
  <c r="BV75" i="13"/>
  <c r="W43" i="6"/>
  <c r="Z43" i="6" s="1"/>
  <c r="AD43" i="6" s="1"/>
  <c r="CJ89" i="12"/>
  <c r="CJ88" i="13"/>
  <c r="V43" i="6"/>
  <c r="BD59" i="12"/>
  <c r="BD58" i="13"/>
  <c r="AO44" i="13"/>
  <c r="AO45" i="12"/>
  <c r="CK90" i="12" l="1"/>
  <c r="CK89" i="13"/>
  <c r="BE60" i="12"/>
  <c r="BE59" i="13"/>
  <c r="B47" i="8"/>
  <c r="C35" i="23"/>
  <c r="AP45" i="13"/>
  <c r="AP46" i="12"/>
  <c r="Y43" i="6"/>
  <c r="AC43" i="6" s="1"/>
  <c r="X43" i="6"/>
  <c r="AA43" i="6" s="1"/>
  <c r="AE43" i="6" s="1"/>
  <c r="AG43" i="6" s="1"/>
  <c r="B47" i="19" s="1"/>
  <c r="BW77" i="12"/>
  <c r="BW76" i="13"/>
  <c r="BX78" i="12" l="1"/>
  <c r="BX77" i="13"/>
  <c r="M47" i="19"/>
  <c r="G47" i="19"/>
  <c r="F47" i="19"/>
  <c r="C47" i="19"/>
  <c r="E47" i="19"/>
  <c r="K47" i="19"/>
  <c r="D47" i="19"/>
  <c r="O47" i="19"/>
  <c r="N47" i="19"/>
  <c r="L47" i="19"/>
  <c r="AQ47" i="12"/>
  <c r="AQ46" i="13"/>
  <c r="BF61" i="12"/>
  <c r="BF60" i="13"/>
  <c r="B47" i="7"/>
  <c r="B35" i="23"/>
  <c r="D35" i="23" s="1"/>
  <c r="C47" i="8"/>
  <c r="G47" i="8"/>
  <c r="D47" i="8"/>
  <c r="E47" i="8"/>
  <c r="M47" i="8"/>
  <c r="K47" i="8"/>
  <c r="O47" i="8"/>
  <c r="L47" i="8"/>
  <c r="N47" i="8"/>
  <c r="F47" i="8"/>
  <c r="CL91" i="12"/>
  <c r="CL90" i="13"/>
  <c r="AK32" i="8" l="1"/>
  <c r="BE32" i="8"/>
  <c r="AY32" i="8"/>
  <c r="BC32" i="8"/>
  <c r="AR32" i="8"/>
  <c r="BF32" i="8"/>
  <c r="AH32" i="8"/>
  <c r="BB32" i="8"/>
  <c r="AV32" i="8"/>
  <c r="AJ32" i="8"/>
  <c r="AP32" i="8"/>
  <c r="AU32" i="8"/>
  <c r="AN32" i="8"/>
  <c r="AW32" i="8"/>
  <c r="AF32" i="8"/>
  <c r="AG32" i="8"/>
  <c r="AZ32" i="8"/>
  <c r="AX32" i="8"/>
  <c r="AI32" i="8"/>
  <c r="AM32" i="8"/>
  <c r="AO32" i="8"/>
  <c r="BA32" i="8"/>
  <c r="AL32" i="8"/>
  <c r="AT32" i="8"/>
  <c r="BG32" i="8"/>
  <c r="BD32" i="8"/>
  <c r="AQ32" i="8"/>
  <c r="AS32" i="8"/>
  <c r="BG61" i="13"/>
  <c r="BG62" i="12"/>
  <c r="AR32" i="19"/>
  <c r="AI32" i="19"/>
  <c r="AH32" i="19"/>
  <c r="AT32" i="19"/>
  <c r="AN32" i="19"/>
  <c r="BB32" i="19"/>
  <c r="AL32" i="19"/>
  <c r="BF32" i="19"/>
  <c r="BG32" i="19"/>
  <c r="BA32" i="19"/>
  <c r="AX32" i="19"/>
  <c r="AY32" i="19"/>
  <c r="AG32" i="19"/>
  <c r="AK32" i="19"/>
  <c r="BC32" i="19"/>
  <c r="AP32" i="19"/>
  <c r="AO32" i="19"/>
  <c r="AU32" i="19"/>
  <c r="AS32" i="19"/>
  <c r="AV32" i="19"/>
  <c r="AM32" i="19"/>
  <c r="AF32" i="19"/>
  <c r="AZ32" i="19"/>
  <c r="AW32" i="19"/>
  <c r="BD32" i="19"/>
  <c r="AQ32" i="19"/>
  <c r="BE32" i="19"/>
  <c r="AJ32" i="19"/>
  <c r="CM91" i="13"/>
  <c r="CM92" i="12"/>
  <c r="G47" i="7"/>
  <c r="C47" i="7"/>
  <c r="E47" i="7"/>
  <c r="M47" i="7"/>
  <c r="K47" i="7"/>
  <c r="O47" i="7"/>
  <c r="L47" i="7"/>
  <c r="F47" i="7"/>
  <c r="D47" i="7"/>
  <c r="N47" i="7"/>
  <c r="AR48" i="12"/>
  <c r="AR47" i="13"/>
  <c r="BY78" i="13"/>
  <c r="BY79" i="12"/>
  <c r="BI32" i="8" l="1"/>
  <c r="BI32" i="19"/>
  <c r="BZ79" i="13"/>
  <c r="BZ80" i="12"/>
  <c r="BX160" i="12"/>
  <c r="AH32" i="7"/>
  <c r="E33" i="9" s="1"/>
  <c r="AQ32" i="7"/>
  <c r="N33" i="9" s="1"/>
  <c r="AF32" i="7"/>
  <c r="AG32" i="7"/>
  <c r="D33" i="9" s="1"/>
  <c r="AT32" i="7"/>
  <c r="Q33" i="9" s="1"/>
  <c r="AL32" i="7"/>
  <c r="I33" i="9" s="1"/>
  <c r="I33" i="11" s="1"/>
  <c r="AN32" i="7"/>
  <c r="K33" i="9" s="1"/>
  <c r="AR32" i="7"/>
  <c r="O33" i="9" s="1"/>
  <c r="BE32" i="7"/>
  <c r="AB33" i="9" s="1"/>
  <c r="AY32" i="7"/>
  <c r="V33" i="9" s="1"/>
  <c r="BB32" i="7"/>
  <c r="Y33" i="9" s="1"/>
  <c r="BC32" i="7"/>
  <c r="Z33" i="9" s="1"/>
  <c r="AK32" i="7"/>
  <c r="H33" i="9" s="1"/>
  <c r="AZ32" i="7"/>
  <c r="W33" i="9" s="1"/>
  <c r="AE32" i="7"/>
  <c r="B33" i="9" s="1"/>
  <c r="BF32" i="7"/>
  <c r="AC33" i="9" s="1"/>
  <c r="AX32" i="7"/>
  <c r="U33" i="9" s="1"/>
  <c r="AS32" i="7"/>
  <c r="P33" i="9" s="1"/>
  <c r="AW32" i="7"/>
  <c r="T33" i="9" s="1"/>
  <c r="AI32" i="7"/>
  <c r="F33" i="9" s="1"/>
  <c r="AM32" i="7"/>
  <c r="J33" i="9" s="1"/>
  <c r="AJ32" i="7"/>
  <c r="G33" i="9" s="1"/>
  <c r="BD32" i="7"/>
  <c r="AA33" i="9" s="1"/>
  <c r="AO32" i="7"/>
  <c r="L33" i="9" s="1"/>
  <c r="AP32" i="7"/>
  <c r="M33" i="9" s="1"/>
  <c r="AV32" i="7"/>
  <c r="S33" i="9" s="1"/>
  <c r="AU32" i="7"/>
  <c r="R33" i="9" s="1"/>
  <c r="BA32" i="7"/>
  <c r="X33" i="9" s="1"/>
  <c r="BH62" i="13"/>
  <c r="BH63" i="12"/>
  <c r="CN92" i="13"/>
  <c r="CN93" i="12"/>
  <c r="AS49" i="12"/>
  <c r="AS48" i="13"/>
  <c r="I33" i="18" l="1"/>
  <c r="I34" i="12" s="1"/>
  <c r="J34" i="13" s="1"/>
  <c r="M33" i="11"/>
  <c r="M33" i="18"/>
  <c r="M34" i="12" s="1"/>
  <c r="N34" i="13" s="1"/>
  <c r="U33" i="11"/>
  <c r="U33" i="18"/>
  <c r="U34" i="12" s="1"/>
  <c r="V34" i="13" s="1"/>
  <c r="AB33" i="11"/>
  <c r="AB33" i="18"/>
  <c r="AB34" i="12" s="1"/>
  <c r="AC34" i="13" s="1"/>
  <c r="E33" i="11"/>
  <c r="E33" i="18"/>
  <c r="E34" i="12" s="1"/>
  <c r="F34" i="13" s="1"/>
  <c r="X33" i="11"/>
  <c r="X33" i="18"/>
  <c r="X34" i="12" s="1"/>
  <c r="Y34" i="13" s="1"/>
  <c r="F33" i="11"/>
  <c r="F33" i="18"/>
  <c r="F34" i="12" s="1"/>
  <c r="G34" i="13" s="1"/>
  <c r="Z33" i="11"/>
  <c r="Z33" i="18"/>
  <c r="Z34" i="12" s="1"/>
  <c r="AA34" i="13" s="1"/>
  <c r="R33" i="11"/>
  <c r="R33" i="18"/>
  <c r="R34" i="12" s="1"/>
  <c r="S34" i="13" s="1"/>
  <c r="AA33" i="11"/>
  <c r="AA33" i="18"/>
  <c r="AA34" i="12" s="1"/>
  <c r="AB34" i="13" s="1"/>
  <c r="T33" i="11"/>
  <c r="T33" i="18"/>
  <c r="T34" i="12" s="1"/>
  <c r="U34" i="13" s="1"/>
  <c r="Y33" i="11"/>
  <c r="Y33" i="18"/>
  <c r="Y34" i="12" s="1"/>
  <c r="Z34" i="13" s="1"/>
  <c r="K33" i="18"/>
  <c r="K34" i="12" s="1"/>
  <c r="L34" i="13" s="1"/>
  <c r="K33" i="11"/>
  <c r="BH32" i="7"/>
  <c r="CA81" i="12"/>
  <c r="CA80" i="13"/>
  <c r="C33" i="9"/>
  <c r="AT50" i="12"/>
  <c r="AT49" i="13"/>
  <c r="J33" i="11"/>
  <c r="J33" i="18"/>
  <c r="J34" i="12" s="1"/>
  <c r="K34" i="13" s="1"/>
  <c r="H33" i="11"/>
  <c r="H33" i="18"/>
  <c r="H34" i="12" s="1"/>
  <c r="I34" i="13" s="1"/>
  <c r="Q33" i="11"/>
  <c r="Q33" i="18"/>
  <c r="Q34" i="12" s="1"/>
  <c r="R34" i="13" s="1"/>
  <c r="CO93" i="13"/>
  <c r="CO94" i="12"/>
  <c r="L33" i="11"/>
  <c r="L33" i="18"/>
  <c r="L34" i="12" s="1"/>
  <c r="M34" i="13" s="1"/>
  <c r="AC33" i="11"/>
  <c r="AC33" i="18"/>
  <c r="AC34" i="12" s="1"/>
  <c r="O33" i="11"/>
  <c r="O33" i="18"/>
  <c r="O34" i="12" s="1"/>
  <c r="P34" i="13" s="1"/>
  <c r="D33" i="18"/>
  <c r="D34" i="12" s="1"/>
  <c r="E34" i="13" s="1"/>
  <c r="D33" i="11"/>
  <c r="BI63" i="13"/>
  <c r="BI64" i="12"/>
  <c r="S33" i="18"/>
  <c r="S34" i="12" s="1"/>
  <c r="T34" i="13" s="1"/>
  <c r="S33" i="11"/>
  <c r="G33" i="11"/>
  <c r="G33" i="18"/>
  <c r="G34" i="12" s="1"/>
  <c r="H34" i="13" s="1"/>
  <c r="P33" i="11"/>
  <c r="P33" i="18"/>
  <c r="P34" i="12" s="1"/>
  <c r="Q34" i="13" s="1"/>
  <c r="W33" i="11"/>
  <c r="W33" i="18"/>
  <c r="W34" i="12" s="1"/>
  <c r="X34" i="13" s="1"/>
  <c r="V33" i="11"/>
  <c r="V33" i="18"/>
  <c r="V34" i="12" s="1"/>
  <c r="W34" i="13" s="1"/>
  <c r="N33" i="18"/>
  <c r="N34" i="12" s="1"/>
  <c r="O34" i="13" s="1"/>
  <c r="N33" i="11"/>
  <c r="CB82" i="12" l="1"/>
  <c r="CB81" i="13"/>
  <c r="BJ65" i="12"/>
  <c r="BJ64" i="13"/>
  <c r="C33" i="11"/>
  <c r="B33" i="11" s="1"/>
  <c r="N41" i="3" s="1"/>
  <c r="Q41" i="3" s="1"/>
  <c r="C33" i="18"/>
  <c r="AD34" i="13"/>
  <c r="AD35" i="12"/>
  <c r="CP95" i="12"/>
  <c r="CP94" i="13"/>
  <c r="AU51" i="12"/>
  <c r="AU50" i="13"/>
  <c r="AE36" i="12" l="1"/>
  <c r="AE35" i="13"/>
  <c r="AV52" i="12"/>
  <c r="AV51" i="13"/>
  <c r="BK66" i="12"/>
  <c r="BK65" i="13"/>
  <c r="C34" i="12"/>
  <c r="B33" i="18"/>
  <c r="CQ96" i="12"/>
  <c r="CQ95" i="13"/>
  <c r="AL41" i="3"/>
  <c r="S41" i="3"/>
  <c r="CC82" i="13"/>
  <c r="CC83" i="12"/>
  <c r="D34" i="13" l="1"/>
  <c r="B34" i="13" s="1"/>
  <c r="B34" i="12"/>
  <c r="CD84" i="12"/>
  <c r="CD83" i="13"/>
  <c r="AW52" i="13"/>
  <c r="AW53" i="12"/>
  <c r="CR96" i="13"/>
  <c r="CR97" i="12"/>
  <c r="BL67" i="12"/>
  <c r="BL66" i="13"/>
  <c r="AF37" i="12"/>
  <c r="AF36" i="13"/>
  <c r="AG38" i="12" l="1"/>
  <c r="AG37" i="13"/>
  <c r="CE85" i="12"/>
  <c r="CE84" i="13"/>
  <c r="AX54" i="12"/>
  <c r="AX53" i="13"/>
  <c r="CS98" i="12"/>
  <c r="CS97" i="13"/>
  <c r="BM67" i="13"/>
  <c r="BM68" i="12"/>
  <c r="D42" i="3"/>
  <c r="C34" i="13"/>
  <c r="B42" i="3" l="1"/>
  <c r="AA42" i="3"/>
  <c r="AG42" i="3" s="1"/>
  <c r="CT98" i="13"/>
  <c r="CT99" i="12"/>
  <c r="CF85" i="13"/>
  <c r="CF86" i="12"/>
  <c r="BN69" i="12"/>
  <c r="BN68" i="13"/>
  <c r="AY54" i="13"/>
  <c r="AW159" i="12"/>
  <c r="AY55" i="12"/>
  <c r="AH39" i="12"/>
  <c r="AH38" i="13"/>
  <c r="AI39" i="13" l="1"/>
  <c r="AI40" i="12"/>
  <c r="CU100" i="12"/>
  <c r="CU99" i="13"/>
  <c r="BO70" i="12"/>
  <c r="BO69" i="13"/>
  <c r="CG87" i="12"/>
  <c r="CG86" i="13"/>
  <c r="AZ55" i="13"/>
  <c r="AZ56" i="12"/>
  <c r="K42" i="3"/>
  <c r="W42" i="3"/>
  <c r="U42" i="3"/>
  <c r="V42" i="3" s="1"/>
  <c r="X42" i="3" s="1"/>
  <c r="AJ42" i="3"/>
  <c r="Y42" i="3"/>
  <c r="AE42" i="3" s="1"/>
  <c r="C42" i="3"/>
  <c r="J42" i="3" l="1"/>
  <c r="M42" i="3" s="1"/>
  <c r="P42" i="3" s="1"/>
  <c r="AB42" i="3"/>
  <c r="AH42" i="3" s="1"/>
  <c r="CH87" i="13"/>
  <c r="CH88" i="12"/>
  <c r="CV101" i="12"/>
  <c r="CV100" i="13"/>
  <c r="BA57" i="12"/>
  <c r="BA56" i="13"/>
  <c r="AJ40" i="13"/>
  <c r="AJ41" i="12"/>
  <c r="B44" i="6"/>
  <c r="AD42" i="3"/>
  <c r="BP71" i="12"/>
  <c r="BP70" i="13"/>
  <c r="CI88" i="13" l="1"/>
  <c r="CI89" i="12"/>
  <c r="J44" i="6"/>
  <c r="G44" i="6"/>
  <c r="I44" i="6"/>
  <c r="H44" i="6"/>
  <c r="BB57" i="13"/>
  <c r="BB58" i="12"/>
  <c r="AK42" i="12"/>
  <c r="AK41" i="13"/>
  <c r="BQ72" i="12"/>
  <c r="BQ71" i="13"/>
  <c r="CW102" i="12"/>
  <c r="CW101" i="13"/>
  <c r="AK42" i="3"/>
  <c r="R42" i="3"/>
  <c r="K44" i="6" l="1"/>
  <c r="L44" i="6"/>
  <c r="O44" i="6" s="1"/>
  <c r="BC59" i="12"/>
  <c r="BC58" i="13"/>
  <c r="N44" i="6"/>
  <c r="AN42" i="3"/>
  <c r="AO42" i="3"/>
  <c r="BR72" i="13"/>
  <c r="BR73" i="12"/>
  <c r="CJ89" i="13"/>
  <c r="CJ90" i="12"/>
  <c r="CX103" i="12"/>
  <c r="CX102" i="13"/>
  <c r="AL43" i="12"/>
  <c r="AL42" i="13"/>
  <c r="M44" i="6" l="1"/>
  <c r="P44" i="6" s="1"/>
  <c r="BS74" i="12"/>
  <c r="BS73" i="13"/>
  <c r="R44" i="6"/>
  <c r="U44" i="6"/>
  <c r="T44" i="6"/>
  <c r="S44" i="6"/>
  <c r="CY104" i="12"/>
  <c r="CY103" i="13"/>
  <c r="CK90" i="13"/>
  <c r="CK91" i="12"/>
  <c r="AM43" i="13"/>
  <c r="AM44" i="12"/>
  <c r="BD59" i="13"/>
  <c r="BD60" i="12"/>
  <c r="V44" i="6" l="1"/>
  <c r="W44" i="6"/>
  <c r="Z44" i="6" s="1"/>
  <c r="AD44" i="6" s="1"/>
  <c r="B48" i="8" s="1"/>
  <c r="BE60" i="13"/>
  <c r="BE61" i="12"/>
  <c r="CL92" i="12"/>
  <c r="CL91" i="13"/>
  <c r="CZ104" i="13"/>
  <c r="CX161" i="12"/>
  <c r="Y44" i="6"/>
  <c r="AC44" i="6" s="1"/>
  <c r="X44" i="6"/>
  <c r="AA44" i="6" s="1"/>
  <c r="AE44" i="6" s="1"/>
  <c r="AG44" i="6" s="1"/>
  <c r="B48" i="19" s="1"/>
  <c r="AN44" i="13"/>
  <c r="AN45" i="12"/>
  <c r="BT75" i="12"/>
  <c r="BT74" i="13"/>
  <c r="C36" i="23" l="1"/>
  <c r="M48" i="19"/>
  <c r="D48" i="19"/>
  <c r="L48" i="19"/>
  <c r="C48" i="19"/>
  <c r="G48" i="19"/>
  <c r="E48" i="19"/>
  <c r="F48" i="19"/>
  <c r="O48" i="19"/>
  <c r="N48" i="19"/>
  <c r="K48" i="19"/>
  <c r="B48" i="7"/>
  <c r="B36" i="23"/>
  <c r="D36" i="23" s="1"/>
  <c r="CM92" i="13"/>
  <c r="CM93" i="12"/>
  <c r="AO46" i="12"/>
  <c r="AO45" i="13"/>
  <c r="BF62" i="12"/>
  <c r="BF61" i="13"/>
  <c r="BU76" i="12"/>
  <c r="BU75" i="13"/>
  <c r="F48" i="8"/>
  <c r="C48" i="8"/>
  <c r="O48" i="8"/>
  <c r="G48" i="8"/>
  <c r="N48" i="8"/>
  <c r="D48" i="8"/>
  <c r="E48" i="8"/>
  <c r="M48" i="8"/>
  <c r="L48" i="8"/>
  <c r="K48" i="8"/>
  <c r="AN33" i="19" l="1"/>
  <c r="AZ33" i="19"/>
  <c r="AW33" i="19"/>
  <c r="AY33" i="19"/>
  <c r="AF33" i="19"/>
  <c r="BE33" i="19"/>
  <c r="AL33" i="19"/>
  <c r="AR33" i="19"/>
  <c r="AH33" i="19"/>
  <c r="AO33" i="19"/>
  <c r="AT33" i="19"/>
  <c r="BA33" i="19"/>
  <c r="AG33" i="19"/>
  <c r="AI33" i="19"/>
  <c r="AV33" i="19"/>
  <c r="AU33" i="19"/>
  <c r="AJ33" i="19"/>
  <c r="BB33" i="19"/>
  <c r="BD33" i="19"/>
  <c r="AP33" i="19"/>
  <c r="AK33" i="19"/>
  <c r="BG33" i="19"/>
  <c r="AQ33" i="19"/>
  <c r="AM33" i="19"/>
  <c r="BF33" i="19"/>
  <c r="BC33" i="19"/>
  <c r="AS33" i="19"/>
  <c r="AX33" i="19"/>
  <c r="BV77" i="12"/>
  <c r="BV76" i="13"/>
  <c r="AP47" i="12"/>
  <c r="AP46" i="13"/>
  <c r="N48" i="7"/>
  <c r="O48" i="7"/>
  <c r="L48" i="7"/>
  <c r="G48" i="7"/>
  <c r="F48" i="7"/>
  <c r="C48" i="7"/>
  <c r="D48" i="7"/>
  <c r="K48" i="7"/>
  <c r="E48" i="7"/>
  <c r="M48" i="7"/>
  <c r="AF33" i="8"/>
  <c r="AN33" i="8"/>
  <c r="AR33" i="8"/>
  <c r="AQ33" i="8"/>
  <c r="BB33" i="8"/>
  <c r="AO33" i="8"/>
  <c r="BE33" i="8"/>
  <c r="AZ33" i="8"/>
  <c r="AP33" i="8"/>
  <c r="BG33" i="8"/>
  <c r="AL33" i="8"/>
  <c r="AU33" i="8"/>
  <c r="AI33" i="8"/>
  <c r="BF33" i="8"/>
  <c r="BC33" i="8"/>
  <c r="AK33" i="8"/>
  <c r="AT33" i="8"/>
  <c r="AW33" i="8"/>
  <c r="BD33" i="8"/>
  <c r="AV33" i="8"/>
  <c r="AS33" i="8"/>
  <c r="BA33" i="8"/>
  <c r="AM33" i="8"/>
  <c r="AJ33" i="8"/>
  <c r="AY33" i="8"/>
  <c r="AG33" i="8"/>
  <c r="AH33" i="8"/>
  <c r="AX33" i="8"/>
  <c r="CN94" i="12"/>
  <c r="CN93" i="13"/>
  <c r="BG62" i="13"/>
  <c r="BG63" i="12"/>
  <c r="BI33" i="8" l="1"/>
  <c r="CO94" i="13"/>
  <c r="CO95" i="12"/>
  <c r="AQ48" i="12"/>
  <c r="AQ47" i="13"/>
  <c r="BH63" i="13"/>
  <c r="BH64" i="12"/>
  <c r="AZ33" i="7"/>
  <c r="W34" i="9" s="1"/>
  <c r="W34" i="11" s="1"/>
  <c r="BA33" i="7"/>
  <c r="X34" i="9" s="1"/>
  <c r="X34" i="11" s="1"/>
  <c r="AX33" i="7"/>
  <c r="U34" i="9" s="1"/>
  <c r="AF33" i="7"/>
  <c r="AU33" i="7"/>
  <c r="R34" i="9" s="1"/>
  <c r="R34" i="11" s="1"/>
  <c r="AQ33" i="7"/>
  <c r="N34" i="9" s="1"/>
  <c r="N34" i="11" s="1"/>
  <c r="AL33" i="7"/>
  <c r="I34" i="9" s="1"/>
  <c r="I34" i="11" s="1"/>
  <c r="AI33" i="7"/>
  <c r="F34" i="9" s="1"/>
  <c r="AS33" i="7"/>
  <c r="P34" i="9" s="1"/>
  <c r="P34" i="11" s="1"/>
  <c r="BB33" i="7"/>
  <c r="Y34" i="9" s="1"/>
  <c r="AV33" i="7"/>
  <c r="S34" i="9" s="1"/>
  <c r="AN33" i="7"/>
  <c r="K34" i="9" s="1"/>
  <c r="AR33" i="7"/>
  <c r="O34" i="9" s="1"/>
  <c r="O34" i="11" s="1"/>
  <c r="BF33" i="7"/>
  <c r="AC34" i="9" s="1"/>
  <c r="BC33" i="7"/>
  <c r="Z34" i="9" s="1"/>
  <c r="Z34" i="11" s="1"/>
  <c r="AH33" i="7"/>
  <c r="E34" i="9" s="1"/>
  <c r="AK33" i="7"/>
  <c r="H34" i="9" s="1"/>
  <c r="AP33" i="7"/>
  <c r="M34" i="9" s="1"/>
  <c r="AW33" i="7"/>
  <c r="T34" i="9" s="1"/>
  <c r="AT33" i="7"/>
  <c r="Q34" i="9" s="1"/>
  <c r="Q34" i="11" s="1"/>
  <c r="AM33" i="7"/>
  <c r="J34" i="9" s="1"/>
  <c r="BE33" i="7"/>
  <c r="AB34" i="9" s="1"/>
  <c r="AB34" i="11" s="1"/>
  <c r="AG33" i="7"/>
  <c r="D34" i="9" s="1"/>
  <c r="D34" i="11" s="1"/>
  <c r="AE33" i="7"/>
  <c r="B34" i="9" s="1"/>
  <c r="AY33" i="7"/>
  <c r="V34" i="9" s="1"/>
  <c r="AO33" i="7"/>
  <c r="L34" i="9" s="1"/>
  <c r="BD33" i="7"/>
  <c r="AA34" i="9" s="1"/>
  <c r="AJ33" i="7"/>
  <c r="G34" i="9" s="1"/>
  <c r="BW77" i="13"/>
  <c r="BW78" i="12"/>
  <c r="BI33" i="19"/>
  <c r="P34" i="18" l="1"/>
  <c r="P35" i="12" s="1"/>
  <c r="Q35" i="13" s="1"/>
  <c r="AB34" i="18"/>
  <c r="AB35" i="12" s="1"/>
  <c r="AC35" i="13" s="1"/>
  <c r="D34" i="18"/>
  <c r="D35" i="12" s="1"/>
  <c r="E35" i="13" s="1"/>
  <c r="Z34" i="18"/>
  <c r="Z35" i="12" s="1"/>
  <c r="AA35" i="13" s="1"/>
  <c r="G34" i="18"/>
  <c r="G35" i="12" s="1"/>
  <c r="H35" i="13" s="1"/>
  <c r="G34" i="11"/>
  <c r="E34" i="11"/>
  <c r="E34" i="18"/>
  <c r="E35" i="12" s="1"/>
  <c r="F35" i="13" s="1"/>
  <c r="K34" i="18"/>
  <c r="K35" i="12" s="1"/>
  <c r="L35" i="13" s="1"/>
  <c r="K34" i="11"/>
  <c r="F34" i="11"/>
  <c r="F34" i="18"/>
  <c r="F35" i="12" s="1"/>
  <c r="G35" i="13" s="1"/>
  <c r="BH33" i="7"/>
  <c r="BI65" i="12"/>
  <c r="BI64" i="13"/>
  <c r="CP95" i="13"/>
  <c r="CP96" i="12"/>
  <c r="Q34" i="18"/>
  <c r="Q35" i="12" s="1"/>
  <c r="R35" i="13" s="1"/>
  <c r="BX79" i="12"/>
  <c r="BX78" i="13"/>
  <c r="AA34" i="11"/>
  <c r="AA34" i="18"/>
  <c r="AA35" i="12" s="1"/>
  <c r="AB35" i="13" s="1"/>
  <c r="T34" i="11"/>
  <c r="T34" i="18"/>
  <c r="T35" i="12" s="1"/>
  <c r="U35" i="13" s="1"/>
  <c r="S34" i="11"/>
  <c r="S34" i="18"/>
  <c r="S35" i="12" s="1"/>
  <c r="T35" i="13" s="1"/>
  <c r="U34" i="11"/>
  <c r="U34" i="18"/>
  <c r="U35" i="12" s="1"/>
  <c r="V35" i="13" s="1"/>
  <c r="O34" i="18"/>
  <c r="O35" i="12" s="1"/>
  <c r="P35" i="13" s="1"/>
  <c r="I34" i="18"/>
  <c r="I35" i="12" s="1"/>
  <c r="J35" i="13" s="1"/>
  <c r="L34" i="11"/>
  <c r="L34" i="18"/>
  <c r="L35" i="12" s="1"/>
  <c r="M35" i="13" s="1"/>
  <c r="M34" i="11"/>
  <c r="M34" i="18"/>
  <c r="M35" i="12" s="1"/>
  <c r="N35" i="13" s="1"/>
  <c r="AC34" i="11"/>
  <c r="AC34" i="18"/>
  <c r="AC35" i="12" s="1"/>
  <c r="Y34" i="11"/>
  <c r="Y34" i="18"/>
  <c r="Y35" i="12" s="1"/>
  <c r="Z35" i="13" s="1"/>
  <c r="N34" i="18"/>
  <c r="N35" i="12" s="1"/>
  <c r="O35" i="13" s="1"/>
  <c r="C34" i="9"/>
  <c r="X34" i="18"/>
  <c r="X35" i="12" s="1"/>
  <c r="Y35" i="13" s="1"/>
  <c r="V34" i="18"/>
  <c r="V35" i="12" s="1"/>
  <c r="W35" i="13" s="1"/>
  <c r="V34" i="11"/>
  <c r="J34" i="18"/>
  <c r="J35" i="12" s="1"/>
  <c r="K35" i="13" s="1"/>
  <c r="J34" i="11"/>
  <c r="H34" i="11"/>
  <c r="H34" i="18"/>
  <c r="H35" i="12" s="1"/>
  <c r="I35" i="13" s="1"/>
  <c r="R34" i="18"/>
  <c r="R35" i="12" s="1"/>
  <c r="S35" i="13" s="1"/>
  <c r="AR48" i="13"/>
  <c r="AR49" i="12"/>
  <c r="W34" i="18"/>
  <c r="W35" i="12" s="1"/>
  <c r="X35" i="13" s="1"/>
  <c r="C34" i="11" l="1"/>
  <c r="B34" i="11" s="1"/>
  <c r="N42" i="3" s="1"/>
  <c r="Q42" i="3" s="1"/>
  <c r="C34" i="18"/>
  <c r="AD36" i="12"/>
  <c r="AD35" i="13"/>
  <c r="BY79" i="13"/>
  <c r="BY80" i="12"/>
  <c r="BW160" i="12"/>
  <c r="AS49" i="13"/>
  <c r="AS50" i="12"/>
  <c r="BJ65" i="13"/>
  <c r="BJ66" i="12"/>
  <c r="CQ96" i="13"/>
  <c r="CQ97" i="12"/>
  <c r="BK66" i="13" l="1"/>
  <c r="BK67" i="12"/>
  <c r="AE37" i="12"/>
  <c r="AE36" i="13"/>
  <c r="BZ81" i="12"/>
  <c r="BZ80" i="13"/>
  <c r="C35" i="12"/>
  <c r="B34" i="18"/>
  <c r="CR98" i="12"/>
  <c r="CR97" i="13"/>
  <c r="AT50" i="13"/>
  <c r="AT51" i="12"/>
  <c r="AL42" i="3"/>
  <c r="S42" i="3"/>
  <c r="AU52" i="12" l="1"/>
  <c r="AU51" i="13"/>
  <c r="B35" i="12"/>
  <c r="D35" i="13"/>
  <c r="B35" i="13" s="1"/>
  <c r="AF38" i="12"/>
  <c r="AF37" i="13"/>
  <c r="BL68" i="12"/>
  <c r="BL67" i="13"/>
  <c r="CS98" i="13"/>
  <c r="CS99" i="12"/>
  <c r="CA82" i="12"/>
  <c r="CA81" i="13"/>
  <c r="D43" i="3" l="1"/>
  <c r="C35" i="13"/>
  <c r="CB82" i="13"/>
  <c r="CB83" i="12"/>
  <c r="BM68" i="13"/>
  <c r="BM69" i="12"/>
  <c r="CT100" i="12"/>
  <c r="CT99" i="13"/>
  <c r="AG38" i="13"/>
  <c r="AG39" i="12"/>
  <c r="AV53" i="12"/>
  <c r="AV52" i="13"/>
  <c r="AW54" i="12" l="1"/>
  <c r="AW53" i="13"/>
  <c r="CU100" i="13"/>
  <c r="CU101" i="12"/>
  <c r="AH40" i="12"/>
  <c r="AH39" i="13"/>
  <c r="BN69" i="13"/>
  <c r="BN70" i="12"/>
  <c r="CC83" i="13"/>
  <c r="CC84" i="12"/>
  <c r="B43" i="3"/>
  <c r="AA43" i="3"/>
  <c r="AG43" i="3" s="1"/>
  <c r="BO70" i="13" l="1"/>
  <c r="BO71" i="12"/>
  <c r="CV102" i="12"/>
  <c r="CV101" i="13"/>
  <c r="Y43" i="3"/>
  <c r="AE43" i="3" s="1"/>
  <c r="U43" i="3"/>
  <c r="V43" i="3" s="1"/>
  <c r="X43" i="3" s="1"/>
  <c r="W43" i="3"/>
  <c r="AJ43" i="3"/>
  <c r="C43" i="3"/>
  <c r="CD84" i="13"/>
  <c r="CD85" i="12"/>
  <c r="K43" i="3"/>
  <c r="AI41" i="12"/>
  <c r="AI40" i="13"/>
  <c r="AX55" i="12"/>
  <c r="AX54" i="13"/>
  <c r="AV159" i="12"/>
  <c r="AY56" i="12" l="1"/>
  <c r="AY55" i="13"/>
  <c r="AD43" i="3"/>
  <c r="B45" i="6"/>
  <c r="BP71" i="13"/>
  <c r="BP72" i="12"/>
  <c r="CE86" i="12"/>
  <c r="CE85" i="13"/>
  <c r="CW102" i="13"/>
  <c r="CW103" i="12"/>
  <c r="AJ42" i="12"/>
  <c r="AJ41" i="13"/>
  <c r="J43" i="3"/>
  <c r="M43" i="3" s="1"/>
  <c r="P43" i="3" s="1"/>
  <c r="AB43" i="3"/>
  <c r="AH43" i="3" s="1"/>
  <c r="AK43" i="12" l="1"/>
  <c r="AK42" i="13"/>
  <c r="CX103" i="13"/>
  <c r="CX104" i="12"/>
  <c r="BQ73" i="12"/>
  <c r="BQ72" i="13"/>
  <c r="H45" i="6"/>
  <c r="I45" i="6"/>
  <c r="G45" i="6"/>
  <c r="J45" i="6"/>
  <c r="CF86" i="13"/>
  <c r="CF87" i="12"/>
  <c r="AK43" i="3"/>
  <c r="R43" i="3"/>
  <c r="AZ57" i="12"/>
  <c r="AZ56" i="13"/>
  <c r="CG87" i="13" l="1"/>
  <c r="CG88" i="12"/>
  <c r="CY104" i="13"/>
  <c r="CY105" i="12"/>
  <c r="CZ105" i="13" s="1"/>
  <c r="CW161" i="12"/>
  <c r="BA57" i="13"/>
  <c r="BA58" i="12"/>
  <c r="L45" i="6"/>
  <c r="O45" i="6" s="1"/>
  <c r="AN43" i="3"/>
  <c r="AO43" i="3"/>
  <c r="K45" i="6"/>
  <c r="BR74" i="12"/>
  <c r="BR73" i="13"/>
  <c r="AL44" i="12"/>
  <c r="AL43" i="13"/>
  <c r="BS74" i="13" l="1"/>
  <c r="BS75" i="12"/>
  <c r="N45" i="6"/>
  <c r="M45" i="6"/>
  <c r="P45" i="6" s="1"/>
  <c r="BB59" i="12"/>
  <c r="BB58" i="13"/>
  <c r="AM45" i="12"/>
  <c r="AM44" i="13"/>
  <c r="CH88" i="13"/>
  <c r="CH89" i="12"/>
  <c r="R45" i="6" l="1"/>
  <c r="S45" i="6"/>
  <c r="U45" i="6"/>
  <c r="T45" i="6"/>
  <c r="AN46" i="12"/>
  <c r="AN45" i="13"/>
  <c r="CI90" i="12"/>
  <c r="CI89" i="13"/>
  <c r="BT76" i="12"/>
  <c r="BT75" i="13"/>
  <c r="BC59" i="13"/>
  <c r="BC60" i="12"/>
  <c r="CJ90" i="13" l="1"/>
  <c r="CJ91" i="12"/>
  <c r="W45" i="6"/>
  <c r="Z45" i="6" s="1"/>
  <c r="AD45" i="6" s="1"/>
  <c r="BD60" i="13"/>
  <c r="BD61" i="12"/>
  <c r="BU77" i="12"/>
  <c r="BU76" i="13"/>
  <c r="AO46" i="13"/>
  <c r="AO47" i="12"/>
  <c r="V45" i="6"/>
  <c r="B49" i="8" l="1"/>
  <c r="C37" i="23"/>
  <c r="Y45" i="6"/>
  <c r="AC45" i="6" s="1"/>
  <c r="X45" i="6"/>
  <c r="AA45" i="6" s="1"/>
  <c r="AE45" i="6" s="1"/>
  <c r="AG45" i="6" s="1"/>
  <c r="B49" i="19" s="1"/>
  <c r="BV77" i="13"/>
  <c r="BV78" i="12"/>
  <c r="CK91" i="13"/>
  <c r="CK92" i="12"/>
  <c r="AP47" i="13"/>
  <c r="AP48" i="12"/>
  <c r="BE61" i="13"/>
  <c r="BE62" i="12"/>
  <c r="O49" i="19" l="1"/>
  <c r="E49" i="19"/>
  <c r="C49" i="19"/>
  <c r="L49" i="19"/>
  <c r="G49" i="19"/>
  <c r="F49" i="19"/>
  <c r="K49" i="19"/>
  <c r="D49" i="19"/>
  <c r="N49" i="19"/>
  <c r="M49" i="19"/>
  <c r="B49" i="7"/>
  <c r="B37" i="23"/>
  <c r="D37" i="23" s="1"/>
  <c r="AQ48" i="13"/>
  <c r="AQ49" i="12"/>
  <c r="BW79" i="12"/>
  <c r="BW78" i="13"/>
  <c r="BF63" i="12"/>
  <c r="BF62" i="13"/>
  <c r="CL93" i="12"/>
  <c r="CL92" i="13"/>
  <c r="C49" i="8"/>
  <c r="E49" i="8"/>
  <c r="D49" i="8"/>
  <c r="O49" i="8"/>
  <c r="L49" i="8"/>
  <c r="G49" i="8"/>
  <c r="K49" i="8"/>
  <c r="F49" i="8"/>
  <c r="M49" i="8"/>
  <c r="N49" i="8"/>
  <c r="CM93" i="13" l="1"/>
  <c r="CM94" i="12"/>
  <c r="N49" i="7"/>
  <c r="E49" i="7"/>
  <c r="K49" i="7"/>
  <c r="O49" i="7"/>
  <c r="D49" i="7"/>
  <c r="C49" i="7"/>
  <c r="G49" i="7"/>
  <c r="L49" i="7"/>
  <c r="F49" i="7"/>
  <c r="M49" i="7"/>
  <c r="AL34" i="19"/>
  <c r="BE34" i="19"/>
  <c r="AJ34" i="19"/>
  <c r="AW34" i="19"/>
  <c r="AO34" i="19"/>
  <c r="BF34" i="19"/>
  <c r="AP34" i="19"/>
  <c r="AI34" i="19"/>
  <c r="BB34" i="19"/>
  <c r="AU34" i="19"/>
  <c r="AS34" i="19"/>
  <c r="AK34" i="19"/>
  <c r="AG34" i="19"/>
  <c r="BG34" i="19"/>
  <c r="AQ34" i="19"/>
  <c r="AM34" i="19"/>
  <c r="AT34" i="19"/>
  <c r="BD34" i="19"/>
  <c r="AY34" i="19"/>
  <c r="AN34" i="19"/>
  <c r="AH34" i="19"/>
  <c r="BA34" i="19"/>
  <c r="AF34" i="19"/>
  <c r="BC34" i="19"/>
  <c r="AV34" i="19"/>
  <c r="AX34" i="19"/>
  <c r="AZ34" i="19"/>
  <c r="AR34" i="19"/>
  <c r="AR49" i="13"/>
  <c r="AR50" i="12"/>
  <c r="BX80" i="12"/>
  <c r="BV160" i="12"/>
  <c r="BX79" i="13"/>
  <c r="AL34" i="8"/>
  <c r="AO34" i="8"/>
  <c r="AX34" i="8"/>
  <c r="AY34" i="8"/>
  <c r="BG34" i="8"/>
  <c r="BD34" i="8"/>
  <c r="AM34" i="8"/>
  <c r="AN34" i="8"/>
  <c r="BB34" i="8"/>
  <c r="AI34" i="8"/>
  <c r="AU34" i="8"/>
  <c r="BC34" i="8"/>
  <c r="BF34" i="8"/>
  <c r="AG34" i="8"/>
  <c r="AK34" i="8"/>
  <c r="AP34" i="8"/>
  <c r="AW34" i="8"/>
  <c r="AQ34" i="8"/>
  <c r="AR34" i="8"/>
  <c r="AF34" i="8"/>
  <c r="AT34" i="8"/>
  <c r="AZ34" i="8"/>
  <c r="AH34" i="8"/>
  <c r="AJ34" i="8"/>
  <c r="BA34" i="8"/>
  <c r="AV34" i="8"/>
  <c r="BE34" i="8"/>
  <c r="AS34" i="8"/>
  <c r="BG63" i="13"/>
  <c r="BG64" i="12"/>
  <c r="BI34" i="8" l="1"/>
  <c r="BA34" i="7"/>
  <c r="X35" i="9" s="1"/>
  <c r="AX34" i="7"/>
  <c r="U35" i="9" s="1"/>
  <c r="AW34" i="7"/>
  <c r="T35" i="9" s="1"/>
  <c r="AT34" i="7"/>
  <c r="Q35" i="9" s="1"/>
  <c r="AN34" i="7"/>
  <c r="K35" i="9" s="1"/>
  <c r="AY34" i="7"/>
  <c r="V35" i="9" s="1"/>
  <c r="AP34" i="7"/>
  <c r="M35" i="9" s="1"/>
  <c r="AE34" i="7"/>
  <c r="B35" i="9" s="1"/>
  <c r="BD34" i="7"/>
  <c r="AA35" i="9" s="1"/>
  <c r="AL34" i="7"/>
  <c r="I35" i="9" s="1"/>
  <c r="AJ34" i="7"/>
  <c r="G35" i="9" s="1"/>
  <c r="AR34" i="7"/>
  <c r="O35" i="9" s="1"/>
  <c r="AG34" i="7"/>
  <c r="D35" i="9" s="1"/>
  <c r="AF34" i="7"/>
  <c r="C35" i="9" s="1"/>
  <c r="AH34" i="7"/>
  <c r="E35" i="9" s="1"/>
  <c r="AK34" i="7"/>
  <c r="H35" i="9" s="1"/>
  <c r="AZ34" i="7"/>
  <c r="W35" i="9" s="1"/>
  <c r="AU34" i="7"/>
  <c r="R35" i="9" s="1"/>
  <c r="BB34" i="7"/>
  <c r="Y35" i="9" s="1"/>
  <c r="BE34" i="7"/>
  <c r="AB35" i="9" s="1"/>
  <c r="BC34" i="7"/>
  <c r="Z35" i="9" s="1"/>
  <c r="AS34" i="7"/>
  <c r="P35" i="9" s="1"/>
  <c r="AQ34" i="7"/>
  <c r="N35" i="9" s="1"/>
  <c r="AO34" i="7"/>
  <c r="L35" i="9" s="1"/>
  <c r="BF34" i="7"/>
  <c r="AC35" i="9" s="1"/>
  <c r="AM34" i="7"/>
  <c r="J35" i="9" s="1"/>
  <c r="AI34" i="7"/>
  <c r="F35" i="9" s="1"/>
  <c r="AV34" i="7"/>
  <c r="S35" i="9" s="1"/>
  <c r="BY81" i="12"/>
  <c r="BY80" i="13"/>
  <c r="AS50" i="13"/>
  <c r="AS51" i="12"/>
  <c r="CN95" i="12"/>
  <c r="CN94" i="13"/>
  <c r="BH65" i="12"/>
  <c r="BH64" i="13"/>
  <c r="BI34" i="19"/>
  <c r="F35" i="11" l="1"/>
  <c r="F35" i="18"/>
  <c r="F36" i="12" s="1"/>
  <c r="G36" i="13" s="1"/>
  <c r="P35" i="11"/>
  <c r="P35" i="18"/>
  <c r="P36" i="12" s="1"/>
  <c r="Q36" i="13" s="1"/>
  <c r="N35" i="11"/>
  <c r="N35" i="18"/>
  <c r="N36" i="12" s="1"/>
  <c r="O36" i="13" s="1"/>
  <c r="E35" i="11"/>
  <c r="E35" i="18"/>
  <c r="E36" i="12" s="1"/>
  <c r="F36" i="13" s="1"/>
  <c r="T35" i="11"/>
  <c r="T35" i="18"/>
  <c r="T36" i="12" s="1"/>
  <c r="U36" i="13" s="1"/>
  <c r="C35" i="18"/>
  <c r="C35" i="11"/>
  <c r="CO96" i="12"/>
  <c r="CO95" i="13"/>
  <c r="R35" i="11"/>
  <c r="R35" i="18"/>
  <c r="R36" i="12" s="1"/>
  <c r="S36" i="13" s="1"/>
  <c r="I35" i="11"/>
  <c r="I35" i="18"/>
  <c r="I36" i="12" s="1"/>
  <c r="J36" i="13" s="1"/>
  <c r="U35" i="11"/>
  <c r="U35" i="18"/>
  <c r="U36" i="12" s="1"/>
  <c r="V36" i="13" s="1"/>
  <c r="AT52" i="12"/>
  <c r="AT51" i="13"/>
  <c r="BZ82" i="12"/>
  <c r="BZ81" i="13"/>
  <c r="AC35" i="11"/>
  <c r="AC35" i="18"/>
  <c r="AC36" i="12" s="1"/>
  <c r="Z35" i="11"/>
  <c r="Z35" i="18"/>
  <c r="Z36" i="12" s="1"/>
  <c r="AA36" i="13" s="1"/>
  <c r="W35" i="11"/>
  <c r="W35" i="18"/>
  <c r="W36" i="12" s="1"/>
  <c r="X36" i="13" s="1"/>
  <c r="D35" i="11"/>
  <c r="D35" i="18"/>
  <c r="D36" i="12" s="1"/>
  <c r="E36" i="13" s="1"/>
  <c r="AA35" i="11"/>
  <c r="AA35" i="18"/>
  <c r="AA36" i="12" s="1"/>
  <c r="AB36" i="13" s="1"/>
  <c r="K35" i="11"/>
  <c r="K35" i="18"/>
  <c r="K36" i="12" s="1"/>
  <c r="L36" i="13" s="1"/>
  <c r="X35" i="11"/>
  <c r="X35" i="18"/>
  <c r="X36" i="12" s="1"/>
  <c r="Y36" i="13" s="1"/>
  <c r="Y35" i="11"/>
  <c r="Y35" i="18"/>
  <c r="Y36" i="12" s="1"/>
  <c r="Z36" i="13" s="1"/>
  <c r="G35" i="11"/>
  <c r="G35" i="18"/>
  <c r="G36" i="12" s="1"/>
  <c r="H36" i="13" s="1"/>
  <c r="M35" i="11"/>
  <c r="M35" i="18"/>
  <c r="M36" i="12" s="1"/>
  <c r="N36" i="13" s="1"/>
  <c r="J35" i="11"/>
  <c r="J35" i="18"/>
  <c r="J36" i="12" s="1"/>
  <c r="K36" i="13" s="1"/>
  <c r="BH34" i="7"/>
  <c r="V35" i="11"/>
  <c r="V35" i="18"/>
  <c r="V36" i="12" s="1"/>
  <c r="W36" i="13" s="1"/>
  <c r="BI66" i="12"/>
  <c r="BI65" i="13"/>
  <c r="S35" i="11"/>
  <c r="S35" i="18"/>
  <c r="S36" i="12" s="1"/>
  <c r="T36" i="13" s="1"/>
  <c r="L35" i="11"/>
  <c r="L35" i="18"/>
  <c r="L36" i="12" s="1"/>
  <c r="M36" i="13" s="1"/>
  <c r="AB35" i="11"/>
  <c r="AB35" i="18"/>
  <c r="AB36" i="12" s="1"/>
  <c r="AC36" i="13" s="1"/>
  <c r="H35" i="11"/>
  <c r="H35" i="18"/>
  <c r="H36" i="12" s="1"/>
  <c r="I36" i="13" s="1"/>
  <c r="O35" i="18"/>
  <c r="O36" i="12" s="1"/>
  <c r="P36" i="13" s="1"/>
  <c r="O35" i="11"/>
  <c r="Q35" i="11"/>
  <c r="Q35" i="18"/>
  <c r="Q36" i="12" s="1"/>
  <c r="R36" i="13" s="1"/>
  <c r="B35" i="18" l="1"/>
  <c r="C36" i="12"/>
  <c r="BJ67" i="12"/>
  <c r="BJ66" i="13"/>
  <c r="AD37" i="12"/>
  <c r="AD36" i="13"/>
  <c r="B35" i="11"/>
  <c r="N43" i="3" s="1"/>
  <c r="Q43" i="3" s="1"/>
  <c r="CA82" i="13"/>
  <c r="CA83" i="12"/>
  <c r="AU53" i="12"/>
  <c r="AU52" i="13"/>
  <c r="CP97" i="12"/>
  <c r="CP96" i="13"/>
  <c r="S43" i="3" l="1"/>
  <c r="AL43" i="3"/>
  <c r="AV54" i="12"/>
  <c r="AV53" i="13"/>
  <c r="B36" i="12"/>
  <c r="D36" i="13"/>
  <c r="B36" i="13" s="1"/>
  <c r="CQ98" i="12"/>
  <c r="CQ97" i="13"/>
  <c r="BK67" i="13"/>
  <c r="BK68" i="12"/>
  <c r="CB83" i="13"/>
  <c r="CB84" i="12"/>
  <c r="AE38" i="12"/>
  <c r="AE37" i="13"/>
  <c r="CC85" i="12" l="1"/>
  <c r="CC84" i="13"/>
  <c r="CR98" i="13"/>
  <c r="CR99" i="12"/>
  <c r="AW55" i="12"/>
  <c r="AW54" i="13"/>
  <c r="AU159" i="12"/>
  <c r="BL69" i="12"/>
  <c r="BL68" i="13"/>
  <c r="D44" i="3"/>
  <c r="C36" i="13"/>
  <c r="AF39" i="12"/>
  <c r="AF38" i="13"/>
  <c r="BM70" i="12" l="1"/>
  <c r="BM69" i="13"/>
  <c r="B44" i="3"/>
  <c r="AA44" i="3"/>
  <c r="AG44" i="3" s="1"/>
  <c r="AG39" i="13"/>
  <c r="AG40" i="12"/>
  <c r="CS99" i="13"/>
  <c r="CS100" i="12"/>
  <c r="AX56" i="12"/>
  <c r="AX55" i="13"/>
  <c r="CD85" i="13"/>
  <c r="CD86" i="12"/>
  <c r="AH40" i="13" l="1"/>
  <c r="AH41" i="12"/>
  <c r="Y44" i="3"/>
  <c r="AE44" i="3" s="1"/>
  <c r="AJ44" i="3"/>
  <c r="C44" i="3"/>
  <c r="U44" i="3"/>
  <c r="V44" i="3" s="1"/>
  <c r="X44" i="3" s="1"/>
  <c r="W44" i="3"/>
  <c r="AY57" i="12"/>
  <c r="AY56" i="13"/>
  <c r="CE86" i="13"/>
  <c r="CE87" i="12"/>
  <c r="CT101" i="12"/>
  <c r="CT100" i="13"/>
  <c r="K44" i="3"/>
  <c r="BN70" i="13"/>
  <c r="BN71" i="12"/>
  <c r="CU102" i="12" l="1"/>
  <c r="CU101" i="13"/>
  <c r="CF87" i="13"/>
  <c r="CF88" i="12"/>
  <c r="B46" i="6"/>
  <c r="AD44" i="3"/>
  <c r="AI42" i="12"/>
  <c r="AI41" i="13"/>
  <c r="BO72" i="12"/>
  <c r="BO71" i="13"/>
  <c r="AZ58" i="12"/>
  <c r="AZ57" i="13"/>
  <c r="J44" i="3"/>
  <c r="M44" i="3" s="1"/>
  <c r="P44" i="3" s="1"/>
  <c r="AB44" i="3"/>
  <c r="AH44" i="3" s="1"/>
  <c r="CG88" i="13" l="1"/>
  <c r="CG89" i="12"/>
  <c r="BA58" i="13"/>
  <c r="BA59" i="12"/>
  <c r="AJ42" i="13"/>
  <c r="AJ43" i="12"/>
  <c r="R44" i="3"/>
  <c r="AK44" i="3"/>
  <c r="BP72" i="13"/>
  <c r="BP73" i="12"/>
  <c r="I46" i="6"/>
  <c r="G46" i="6"/>
  <c r="J46" i="6"/>
  <c r="H46" i="6"/>
  <c r="CV102" i="13"/>
  <c r="CV103" i="12"/>
  <c r="L46" i="6" l="1"/>
  <c r="O46" i="6" s="1"/>
  <c r="K46" i="6"/>
  <c r="AN44" i="3"/>
  <c r="AO44" i="3"/>
  <c r="BB59" i="13"/>
  <c r="BB60" i="12"/>
  <c r="CW103" i="13"/>
  <c r="CW104" i="12"/>
  <c r="BQ74" i="12"/>
  <c r="BQ73" i="13"/>
  <c r="AK44" i="12"/>
  <c r="AK43" i="13"/>
  <c r="CH89" i="13"/>
  <c r="CH90" i="12"/>
  <c r="M46" i="6" l="1"/>
  <c r="P46" i="6" s="1"/>
  <c r="U46" i="6" s="1"/>
  <c r="N46" i="6"/>
  <c r="CX104" i="13"/>
  <c r="CX105" i="12"/>
  <c r="CV161" i="12"/>
  <c r="AL44" i="13"/>
  <c r="AL45" i="12"/>
  <c r="CI91" i="12"/>
  <c r="CI90" i="13"/>
  <c r="BC61" i="12"/>
  <c r="BC60" i="13"/>
  <c r="BR74" i="13"/>
  <c r="BR75" i="12"/>
  <c r="T46" i="6"/>
  <c r="S46" i="6"/>
  <c r="R46" i="6"/>
  <c r="V46" i="6" l="1"/>
  <c r="Y46" i="6" s="1"/>
  <c r="AC46" i="6" s="1"/>
  <c r="BD61" i="13"/>
  <c r="BD62" i="12"/>
  <c r="BS75" i="13"/>
  <c r="BS76" i="12"/>
  <c r="W46" i="6"/>
  <c r="Z46" i="6" s="1"/>
  <c r="AD46" i="6" s="1"/>
  <c r="CJ92" i="12"/>
  <c r="CJ91" i="13"/>
  <c r="CY105" i="13"/>
  <c r="CY106" i="12"/>
  <c r="CZ106" i="13" s="1"/>
  <c r="AM45" i="13"/>
  <c r="AM46" i="12"/>
  <c r="CK93" i="12" l="1"/>
  <c r="CK92" i="13"/>
  <c r="B50" i="8"/>
  <c r="C38" i="23"/>
  <c r="BT77" i="12"/>
  <c r="BT76" i="13"/>
  <c r="BE63" i="12"/>
  <c r="BE62" i="13"/>
  <c r="B50" i="7"/>
  <c r="B38" i="23"/>
  <c r="X46" i="6"/>
  <c r="AA46" i="6" s="1"/>
  <c r="AE46" i="6" s="1"/>
  <c r="AG46" i="6" s="1"/>
  <c r="B50" i="19" s="1"/>
  <c r="AN46" i="13"/>
  <c r="AN47" i="12"/>
  <c r="BF64" i="12" l="1"/>
  <c r="BF63" i="13"/>
  <c r="D38" i="23"/>
  <c r="O50" i="19"/>
  <c r="M50" i="19"/>
  <c r="F50" i="19"/>
  <c r="G50" i="19"/>
  <c r="K50" i="19"/>
  <c r="N50" i="19"/>
  <c r="D50" i="19"/>
  <c r="L50" i="19"/>
  <c r="E50" i="19"/>
  <c r="C50" i="19"/>
  <c r="C50" i="8"/>
  <c r="F50" i="8"/>
  <c r="D50" i="8"/>
  <c r="N50" i="8"/>
  <c r="O50" i="8"/>
  <c r="G50" i="8"/>
  <c r="L50" i="8"/>
  <c r="M50" i="8"/>
  <c r="E50" i="8"/>
  <c r="K50" i="8"/>
  <c r="AO47" i="13"/>
  <c r="AO48" i="12"/>
  <c r="F50" i="7"/>
  <c r="M50" i="7"/>
  <c r="O50" i="7"/>
  <c r="K50" i="7"/>
  <c r="C50" i="7"/>
  <c r="D50" i="7"/>
  <c r="E50" i="7"/>
  <c r="G50" i="7"/>
  <c r="L50" i="7"/>
  <c r="N50" i="7"/>
  <c r="BU77" i="13"/>
  <c r="BU78" i="12"/>
  <c r="CL94" i="12"/>
  <c r="CL93" i="13"/>
  <c r="CM95" i="12" l="1"/>
  <c r="CM94" i="13"/>
  <c r="AH35" i="7"/>
  <c r="AX35" i="7"/>
  <c r="AT35" i="7"/>
  <c r="AQ35" i="7"/>
  <c r="AP35" i="7"/>
  <c r="AW35" i="7"/>
  <c r="AK35" i="7"/>
  <c r="AG35" i="7"/>
  <c r="AU35" i="7"/>
  <c r="AV35" i="7"/>
  <c r="BF35" i="7"/>
  <c r="AM35" i="7"/>
  <c r="AI35" i="7"/>
  <c r="AN35" i="7"/>
  <c r="AJ35" i="7"/>
  <c r="BA35" i="7"/>
  <c r="AR35" i="7"/>
  <c r="AZ35" i="7"/>
  <c r="AL35" i="7"/>
  <c r="AF35" i="7"/>
  <c r="AS35" i="7"/>
  <c r="BC35" i="7"/>
  <c r="BD35" i="7"/>
  <c r="BE35" i="7"/>
  <c r="AE35" i="7"/>
  <c r="BB35" i="7"/>
  <c r="AO35" i="7"/>
  <c r="AY35" i="7"/>
  <c r="AY35" i="8"/>
  <c r="BF35" i="8"/>
  <c r="AU35" i="8"/>
  <c r="AF35" i="8"/>
  <c r="AG35" i="8"/>
  <c r="AM35" i="8"/>
  <c r="AK35" i="8"/>
  <c r="AH35" i="8"/>
  <c r="AJ35" i="8"/>
  <c r="AR35" i="8"/>
  <c r="AO35" i="8"/>
  <c r="BD35" i="8"/>
  <c r="AZ35" i="8"/>
  <c r="AW35" i="8"/>
  <c r="AL35" i="8"/>
  <c r="AI35" i="8"/>
  <c r="BC35" i="8"/>
  <c r="AT35" i="8"/>
  <c r="BA35" i="8"/>
  <c r="AV35" i="8"/>
  <c r="BG35" i="8"/>
  <c r="AP35" i="8"/>
  <c r="AS35" i="8"/>
  <c r="BE35" i="8"/>
  <c r="AQ35" i="8"/>
  <c r="BB35" i="8"/>
  <c r="AN35" i="8"/>
  <c r="AX35" i="8"/>
  <c r="BV79" i="12"/>
  <c r="BV78" i="13"/>
  <c r="AP49" i="12"/>
  <c r="AP48" i="13"/>
  <c r="AH35" i="19"/>
  <c r="AV35" i="19"/>
  <c r="BF35" i="19"/>
  <c r="AL35" i="19"/>
  <c r="AW35" i="19"/>
  <c r="AJ35" i="19"/>
  <c r="AF35" i="19"/>
  <c r="BE35" i="19"/>
  <c r="BA35" i="19"/>
  <c r="AS35" i="19"/>
  <c r="AR35" i="19"/>
  <c r="AP35" i="19"/>
  <c r="AU35" i="19"/>
  <c r="AG35" i="19"/>
  <c r="AY35" i="19"/>
  <c r="AK35" i="19"/>
  <c r="AN35" i="19"/>
  <c r="AX35" i="19"/>
  <c r="AT35" i="19"/>
  <c r="AI35" i="19"/>
  <c r="BB35" i="19"/>
  <c r="BG35" i="19"/>
  <c r="AQ35" i="19"/>
  <c r="AM35" i="19"/>
  <c r="BD35" i="19"/>
  <c r="AZ35" i="19"/>
  <c r="AO35" i="19"/>
  <c r="BC35" i="19"/>
  <c r="BG64" i="13"/>
  <c r="BG65" i="12"/>
  <c r="Y36" i="9" l="1"/>
  <c r="Y36" i="11" s="1"/>
  <c r="W36" i="9"/>
  <c r="W36" i="18" s="1"/>
  <c r="W37" i="12" s="1"/>
  <c r="X37" i="13" s="1"/>
  <c r="K36" i="9"/>
  <c r="K36" i="18" s="1"/>
  <c r="K37" i="12" s="1"/>
  <c r="L37" i="13" s="1"/>
  <c r="U36" i="9"/>
  <c r="U36" i="18" s="1"/>
  <c r="U37" i="12" s="1"/>
  <c r="V37" i="13" s="1"/>
  <c r="Z36" i="9"/>
  <c r="Z36" i="18" s="1"/>
  <c r="Z37" i="12" s="1"/>
  <c r="AA37" i="13" s="1"/>
  <c r="T36" i="9"/>
  <c r="T36" i="11" s="1"/>
  <c r="B36" i="9"/>
  <c r="O36" i="9"/>
  <c r="O36" i="18" s="1"/>
  <c r="O37" i="12" s="1"/>
  <c r="P37" i="13" s="1"/>
  <c r="R36" i="9"/>
  <c r="R36" i="18" s="1"/>
  <c r="R37" i="12" s="1"/>
  <c r="S37" i="13" s="1"/>
  <c r="E36" i="9"/>
  <c r="E36" i="18" s="1"/>
  <c r="E37" i="12" s="1"/>
  <c r="F37" i="13" s="1"/>
  <c r="BH66" i="12"/>
  <c r="BH65" i="13"/>
  <c r="BI35" i="19"/>
  <c r="S36" i="9"/>
  <c r="BW80" i="12"/>
  <c r="BW79" i="13"/>
  <c r="BU160" i="12"/>
  <c r="BI35" i="8"/>
  <c r="C36" i="9"/>
  <c r="M36" i="9"/>
  <c r="V36" i="9"/>
  <c r="AB36" i="9"/>
  <c r="BH35" i="7"/>
  <c r="X36" i="9"/>
  <c r="J36" i="9"/>
  <c r="D36" i="9"/>
  <c r="N36" i="9"/>
  <c r="Z36" i="11"/>
  <c r="P36" i="9"/>
  <c r="F36" i="9"/>
  <c r="AQ49" i="13"/>
  <c r="AQ50" i="12"/>
  <c r="L36" i="9"/>
  <c r="AA36" i="9"/>
  <c r="I36" i="9"/>
  <c r="G36" i="9"/>
  <c r="AC36" i="9"/>
  <c r="H36" i="9"/>
  <c r="Q36" i="9"/>
  <c r="CN95" i="13"/>
  <c r="CN96" i="12"/>
  <c r="R36" i="11" l="1"/>
  <c r="Y36" i="18"/>
  <c r="Y37" i="12" s="1"/>
  <c r="Z37" i="13" s="1"/>
  <c r="W36" i="11"/>
  <c r="K36" i="11"/>
  <c r="U36" i="11"/>
  <c r="O36" i="11"/>
  <c r="E36" i="11"/>
  <c r="T36" i="18"/>
  <c r="T37" i="12" s="1"/>
  <c r="U37" i="13" s="1"/>
  <c r="CO96" i="13"/>
  <c r="CO97" i="12"/>
  <c r="L36" i="11"/>
  <c r="L36" i="18"/>
  <c r="L37" i="12" s="1"/>
  <c r="M37" i="13" s="1"/>
  <c r="M36" i="11"/>
  <c r="M36" i="18"/>
  <c r="M37" i="12" s="1"/>
  <c r="N37" i="13" s="1"/>
  <c r="G36" i="11"/>
  <c r="G36" i="18"/>
  <c r="G37" i="12" s="1"/>
  <c r="H37" i="13" s="1"/>
  <c r="C36" i="11"/>
  <c r="C36" i="18"/>
  <c r="BX81" i="12"/>
  <c r="BX80" i="13"/>
  <c r="Q36" i="11"/>
  <c r="Q36" i="18"/>
  <c r="Q37" i="12" s="1"/>
  <c r="R37" i="13" s="1"/>
  <c r="I36" i="11"/>
  <c r="I36" i="18"/>
  <c r="I37" i="12" s="1"/>
  <c r="J37" i="13" s="1"/>
  <c r="P36" i="11"/>
  <c r="P36" i="18"/>
  <c r="P37" i="12" s="1"/>
  <c r="Q37" i="13" s="1"/>
  <c r="D36" i="18"/>
  <c r="D37" i="12" s="1"/>
  <c r="E37" i="13" s="1"/>
  <c r="D36" i="11"/>
  <c r="AB36" i="18"/>
  <c r="AB37" i="12" s="1"/>
  <c r="AC37" i="13" s="1"/>
  <c r="AB36" i="11"/>
  <c r="AC36" i="18"/>
  <c r="AC37" i="12" s="1"/>
  <c r="AC36" i="11"/>
  <c r="X36" i="11"/>
  <c r="X36" i="18"/>
  <c r="X37" i="12" s="1"/>
  <c r="Y37" i="13" s="1"/>
  <c r="S36" i="11"/>
  <c r="S36" i="18"/>
  <c r="S37" i="12" s="1"/>
  <c r="T37" i="13" s="1"/>
  <c r="AR50" i="13"/>
  <c r="AR51" i="12"/>
  <c r="F36" i="11"/>
  <c r="F36" i="18"/>
  <c r="F37" i="12" s="1"/>
  <c r="G37" i="13" s="1"/>
  <c r="N36" i="18"/>
  <c r="N37" i="12" s="1"/>
  <c r="O37" i="13" s="1"/>
  <c r="N36" i="11"/>
  <c r="H36" i="18"/>
  <c r="H37" i="12" s="1"/>
  <c r="I37" i="13" s="1"/>
  <c r="H36" i="11"/>
  <c r="AA36" i="18"/>
  <c r="AA37" i="12" s="1"/>
  <c r="AB37" i="13" s="1"/>
  <c r="AA36" i="11"/>
  <c r="J36" i="18"/>
  <c r="J37" i="12" s="1"/>
  <c r="K37" i="13" s="1"/>
  <c r="J36" i="11"/>
  <c r="V36" i="18"/>
  <c r="V37" i="12" s="1"/>
  <c r="W37" i="13" s="1"/>
  <c r="V36" i="11"/>
  <c r="BI66" i="13"/>
  <c r="BI67" i="12"/>
  <c r="AD37" i="13" l="1"/>
  <c r="AD38" i="12"/>
  <c r="BY81" i="13"/>
  <c r="BY82" i="12"/>
  <c r="AS52" i="12"/>
  <c r="AS51" i="13"/>
  <c r="C37" i="12"/>
  <c r="B36" i="18"/>
  <c r="CP97" i="13"/>
  <c r="CP98" i="12"/>
  <c r="BJ68" i="12"/>
  <c r="BJ67" i="13"/>
  <c r="B36" i="11"/>
  <c r="N44" i="3" s="1"/>
  <c r="Q44" i="3" s="1"/>
  <c r="BZ83" i="12" l="1"/>
  <c r="BZ82" i="13"/>
  <c r="BK68" i="13"/>
  <c r="BK69" i="12"/>
  <c r="B37" i="12"/>
  <c r="D37" i="13"/>
  <c r="B37" i="13" s="1"/>
  <c r="CQ99" i="12"/>
  <c r="CQ98" i="13"/>
  <c r="AE39" i="12"/>
  <c r="AE38" i="13"/>
  <c r="AL44" i="3"/>
  <c r="S44" i="3"/>
  <c r="AT52" i="13"/>
  <c r="AT53" i="12"/>
  <c r="BL69" i="13" l="1"/>
  <c r="BL70" i="12"/>
  <c r="CR100" i="12"/>
  <c r="CR99" i="13"/>
  <c r="AU54" i="12"/>
  <c r="AU53" i="13"/>
  <c r="D45" i="3"/>
  <c r="C37" i="13"/>
  <c r="AF39" i="13"/>
  <c r="AF40" i="12"/>
  <c r="CA84" i="12"/>
  <c r="CA83" i="13"/>
  <c r="CB85" i="12" l="1"/>
  <c r="CB84" i="13"/>
  <c r="B45" i="3"/>
  <c r="AA45" i="3"/>
  <c r="AG45" i="3" s="1"/>
  <c r="AG41" i="12"/>
  <c r="AG40" i="13"/>
  <c r="BM71" i="12"/>
  <c r="BM70" i="13"/>
  <c r="CS101" i="12"/>
  <c r="CS100" i="13"/>
  <c r="AV55" i="12"/>
  <c r="AT159" i="12"/>
  <c r="AV54" i="13"/>
  <c r="AW56" i="12" l="1"/>
  <c r="AW55" i="13"/>
  <c r="BN72" i="12"/>
  <c r="BN71" i="13"/>
  <c r="K45" i="3"/>
  <c r="C45" i="3"/>
  <c r="AJ45" i="3"/>
  <c r="U45" i="3"/>
  <c r="V45" i="3" s="1"/>
  <c r="X45" i="3" s="1"/>
  <c r="Y45" i="3"/>
  <c r="AE45" i="3" s="1"/>
  <c r="W45" i="3"/>
  <c r="CT101" i="13"/>
  <c r="CT102" i="12"/>
  <c r="AH42" i="12"/>
  <c r="AH41" i="13"/>
  <c r="CC86" i="12"/>
  <c r="CC85" i="13"/>
  <c r="AD45" i="3" l="1"/>
  <c r="B47" i="6"/>
  <c r="CD87" i="12"/>
  <c r="CD86" i="13"/>
  <c r="AB45" i="3"/>
  <c r="AH45" i="3" s="1"/>
  <c r="J45" i="3"/>
  <c r="M45" i="3" s="1"/>
  <c r="P45" i="3" s="1"/>
  <c r="CU103" i="12"/>
  <c r="CU102" i="13"/>
  <c r="BO73" i="12"/>
  <c r="BO72" i="13"/>
  <c r="AI42" i="13"/>
  <c r="AI43" i="12"/>
  <c r="AX57" i="12"/>
  <c r="AX56" i="13"/>
  <c r="AJ43" i="13" l="1"/>
  <c r="AJ44" i="12"/>
  <c r="CV103" i="13"/>
  <c r="CV104" i="12"/>
  <c r="CE87" i="13"/>
  <c r="CE88" i="12"/>
  <c r="AK45" i="3"/>
  <c r="R45" i="3"/>
  <c r="J47" i="6"/>
  <c r="G47" i="6"/>
  <c r="I47" i="6"/>
  <c r="H47" i="6"/>
  <c r="AY57" i="13"/>
  <c r="AY58" i="12"/>
  <c r="BP73" i="13"/>
  <c r="BP74" i="12"/>
  <c r="L47" i="6" l="1"/>
  <c r="O47" i="6" s="1"/>
  <c r="CU161" i="12"/>
  <c r="CW104" i="13"/>
  <c r="CW105" i="12"/>
  <c r="AN45" i="3"/>
  <c r="AO45" i="3"/>
  <c r="AZ58" i="13"/>
  <c r="AZ59" i="12"/>
  <c r="K47" i="6"/>
  <c r="CF88" i="13"/>
  <c r="CF89" i="12"/>
  <c r="AK44" i="13"/>
  <c r="AK45" i="12"/>
  <c r="BQ75" i="12"/>
  <c r="BQ74" i="13"/>
  <c r="M47" i="6" l="1"/>
  <c r="P47" i="6" s="1"/>
  <c r="N47" i="6"/>
  <c r="BA60" i="12"/>
  <c r="BA59" i="13"/>
  <c r="CG90" i="12"/>
  <c r="CG89" i="13"/>
  <c r="AL46" i="12"/>
  <c r="AL45" i="13"/>
  <c r="CX105" i="13"/>
  <c r="CX106" i="12"/>
  <c r="BR75" i="13"/>
  <c r="BR76" i="12"/>
  <c r="BS77" i="12" l="1"/>
  <c r="BS76" i="13"/>
  <c r="AM47" i="12"/>
  <c r="AM46" i="13"/>
  <c r="BB61" i="12"/>
  <c r="BB60" i="13"/>
  <c r="CY106" i="13"/>
  <c r="CY107" i="12"/>
  <c r="CZ107" i="13" s="1"/>
  <c r="CH91" i="12"/>
  <c r="CH90" i="13"/>
  <c r="U47" i="6"/>
  <c r="T47" i="6"/>
  <c r="S47" i="6"/>
  <c r="R47" i="6"/>
  <c r="V47" i="6" l="1"/>
  <c r="Y47" i="6" s="1"/>
  <c r="AC47" i="6" s="1"/>
  <c r="W47" i="6"/>
  <c r="Z47" i="6" s="1"/>
  <c r="AD47" i="6" s="1"/>
  <c r="CI92" i="12"/>
  <c r="CI91" i="13"/>
  <c r="AN48" i="12"/>
  <c r="AN47" i="13"/>
  <c r="BC61" i="13"/>
  <c r="BC62" i="12"/>
  <c r="BT78" i="12"/>
  <c r="BT77" i="13"/>
  <c r="X47" i="6" l="1"/>
  <c r="AA47" i="6" s="1"/>
  <c r="AE47" i="6" s="1"/>
  <c r="AG47" i="6" s="1"/>
  <c r="B51" i="19" s="1"/>
  <c r="C51" i="19" s="1"/>
  <c r="CJ93" i="12"/>
  <c r="CJ92" i="13"/>
  <c r="B51" i="8"/>
  <c r="C39" i="23"/>
  <c r="BU79" i="12"/>
  <c r="BU78" i="13"/>
  <c r="AO48" i="13"/>
  <c r="AO49" i="12"/>
  <c r="BD62" i="13"/>
  <c r="BD63" i="12"/>
  <c r="B51" i="7"/>
  <c r="B39" i="23"/>
  <c r="O51" i="19" l="1"/>
  <c r="N51" i="19"/>
  <c r="D51" i="19"/>
  <c r="D39" i="23"/>
  <c r="G51" i="19"/>
  <c r="F51" i="19"/>
  <c r="L51" i="19"/>
  <c r="M51" i="19"/>
  <c r="K51" i="19"/>
  <c r="E51" i="19"/>
  <c r="BE63" i="13"/>
  <c r="BE64" i="12"/>
  <c r="AP49" i="13"/>
  <c r="AP50" i="12"/>
  <c r="D51" i="8"/>
  <c r="E51" i="8"/>
  <c r="C51" i="8"/>
  <c r="M51" i="8"/>
  <c r="L51" i="8"/>
  <c r="F51" i="8"/>
  <c r="K51" i="8"/>
  <c r="N51" i="8"/>
  <c r="G51" i="8"/>
  <c r="O51" i="8"/>
  <c r="K51" i="7"/>
  <c r="C51" i="7"/>
  <c r="L51" i="7"/>
  <c r="M51" i="7"/>
  <c r="E51" i="7"/>
  <c r="G51" i="7"/>
  <c r="D51" i="7"/>
  <c r="F51" i="7"/>
  <c r="O51" i="7"/>
  <c r="N51" i="7"/>
  <c r="BV80" i="12"/>
  <c r="BV79" i="13"/>
  <c r="BT160" i="12"/>
  <c r="CK93" i="13"/>
  <c r="CK94" i="12"/>
  <c r="AF36" i="19" l="1"/>
  <c r="BC36" i="19"/>
  <c r="AK36" i="19"/>
  <c r="AW36" i="19"/>
  <c r="AS36" i="19"/>
  <c r="AT36" i="19"/>
  <c r="AP36" i="19"/>
  <c r="AG36" i="19"/>
  <c r="BD36" i="19"/>
  <c r="AL36" i="19"/>
  <c r="AN36" i="19"/>
  <c r="AJ36" i="19"/>
  <c r="BF36" i="19"/>
  <c r="AO36" i="19"/>
  <c r="AZ36" i="19"/>
  <c r="BA36" i="19"/>
  <c r="BB36" i="19"/>
  <c r="AQ36" i="19"/>
  <c r="AV36" i="19"/>
  <c r="BE36" i="19"/>
  <c r="AX36" i="19"/>
  <c r="AU36" i="19"/>
  <c r="AR36" i="19"/>
  <c r="AI36" i="19"/>
  <c r="AH36" i="19"/>
  <c r="AM36" i="19"/>
  <c r="AY36" i="19"/>
  <c r="BG36" i="19"/>
  <c r="AF36" i="7"/>
  <c r="AQ36" i="7"/>
  <c r="AW36" i="7"/>
  <c r="AL36" i="7"/>
  <c r="AV36" i="7"/>
  <c r="AX36" i="7"/>
  <c r="AU36" i="7"/>
  <c r="AR36" i="7"/>
  <c r="AY36" i="7"/>
  <c r="BA36" i="7"/>
  <c r="AI36" i="7"/>
  <c r="BF36" i="7"/>
  <c r="AZ36" i="7"/>
  <c r="AM36" i="7"/>
  <c r="AS36" i="7"/>
  <c r="AG36" i="7"/>
  <c r="BC36" i="7"/>
  <c r="BE36" i="7"/>
  <c r="AE36" i="7"/>
  <c r="AJ36" i="7"/>
  <c r="AK36" i="7"/>
  <c r="AN36" i="7"/>
  <c r="AP36" i="7"/>
  <c r="BB36" i="7"/>
  <c r="AO36" i="7"/>
  <c r="AT36" i="7"/>
  <c r="AH36" i="7"/>
  <c r="BD36" i="7"/>
  <c r="AQ51" i="12"/>
  <c r="AQ50" i="13"/>
  <c r="AP36" i="8"/>
  <c r="AT36" i="8"/>
  <c r="AR36" i="8"/>
  <c r="BB36" i="8"/>
  <c r="X37" i="9" s="1"/>
  <c r="AU36" i="8"/>
  <c r="AQ36" i="8"/>
  <c r="AZ36" i="8"/>
  <c r="V37" i="9" s="1"/>
  <c r="AF36" i="8"/>
  <c r="AV36" i="8"/>
  <c r="R37" i="9" s="1"/>
  <c r="BE36" i="8"/>
  <c r="BC36" i="8"/>
  <c r="AY36" i="8"/>
  <c r="U37" i="9" s="1"/>
  <c r="AK36" i="8"/>
  <c r="AW36" i="8"/>
  <c r="AS36" i="8"/>
  <c r="BF36" i="8"/>
  <c r="AH36" i="8"/>
  <c r="AJ36" i="8"/>
  <c r="AN36" i="8"/>
  <c r="AL36" i="8"/>
  <c r="BD36" i="8"/>
  <c r="BG36" i="8"/>
  <c r="AX36" i="8"/>
  <c r="AM36" i="8"/>
  <c r="AI36" i="8"/>
  <c r="E37" i="9" s="1"/>
  <c r="AG36" i="8"/>
  <c r="AO36" i="8"/>
  <c r="BA36" i="8"/>
  <c r="BF65" i="12"/>
  <c r="BF64" i="13"/>
  <c r="CL94" i="13"/>
  <c r="CL95" i="12"/>
  <c r="BW81" i="12"/>
  <c r="BW80" i="13"/>
  <c r="BI36" i="19" l="1"/>
  <c r="I37" i="9"/>
  <c r="I37" i="11" s="1"/>
  <c r="G37" i="9"/>
  <c r="G37" i="11" s="1"/>
  <c r="Y37" i="9"/>
  <c r="Y37" i="11" s="1"/>
  <c r="Q37" i="9"/>
  <c r="Q37" i="18" s="1"/>
  <c r="Q38" i="12" s="1"/>
  <c r="R38" i="13" s="1"/>
  <c r="F37" i="9"/>
  <c r="F37" i="11" s="1"/>
  <c r="L37" i="9"/>
  <c r="L37" i="18" s="1"/>
  <c r="L38" i="12" s="1"/>
  <c r="M38" i="13" s="1"/>
  <c r="T37" i="9"/>
  <c r="T37" i="18" s="1"/>
  <c r="T38" i="12" s="1"/>
  <c r="U38" i="13" s="1"/>
  <c r="H37" i="9"/>
  <c r="H37" i="11" s="1"/>
  <c r="CM96" i="12"/>
  <c r="CM95" i="13"/>
  <c r="E37" i="11"/>
  <c r="E37" i="18"/>
  <c r="E38" i="12" s="1"/>
  <c r="F38" i="13" s="1"/>
  <c r="R37" i="11"/>
  <c r="R37" i="18"/>
  <c r="R38" i="12" s="1"/>
  <c r="S38" i="13" s="1"/>
  <c r="W37" i="9"/>
  <c r="U37" i="11"/>
  <c r="U37" i="18"/>
  <c r="U38" i="12" s="1"/>
  <c r="V38" i="13" s="1"/>
  <c r="B37" i="9"/>
  <c r="X37" i="11"/>
  <c r="X37" i="18"/>
  <c r="X38" i="12" s="1"/>
  <c r="Y38" i="13" s="1"/>
  <c r="K37" i="9"/>
  <c r="AB37" i="9"/>
  <c r="J37" i="9"/>
  <c r="N37" i="9"/>
  <c r="V37" i="11"/>
  <c r="V37" i="18"/>
  <c r="V38" i="12" s="1"/>
  <c r="W38" i="13" s="1"/>
  <c r="AR51" i="13"/>
  <c r="AR52" i="12"/>
  <c r="Z37" i="9"/>
  <c r="BH36" i="7"/>
  <c r="BX81" i="13"/>
  <c r="BX82" i="12"/>
  <c r="BG66" i="12"/>
  <c r="BG65" i="13"/>
  <c r="BI36" i="8"/>
  <c r="C37" i="9"/>
  <c r="S37" i="9"/>
  <c r="M37" i="9"/>
  <c r="P37" i="9"/>
  <c r="AA37" i="9"/>
  <c r="D37" i="9"/>
  <c r="AC37" i="9"/>
  <c r="O37" i="9"/>
  <c r="I37" i="18" l="1"/>
  <c r="I38" i="12" s="1"/>
  <c r="J38" i="13" s="1"/>
  <c r="G37" i="18"/>
  <c r="G38" i="12" s="1"/>
  <c r="H38" i="13" s="1"/>
  <c r="Y37" i="18"/>
  <c r="Y38" i="12" s="1"/>
  <c r="Z38" i="13" s="1"/>
  <c r="T37" i="11"/>
  <c r="L37" i="11"/>
  <c r="F37" i="18"/>
  <c r="F38" i="12" s="1"/>
  <c r="G38" i="13" s="1"/>
  <c r="Q37" i="11"/>
  <c r="H37" i="18"/>
  <c r="H38" i="12" s="1"/>
  <c r="I38" i="13" s="1"/>
  <c r="D37" i="11"/>
  <c r="D37" i="18"/>
  <c r="D38" i="12" s="1"/>
  <c r="E38" i="13" s="1"/>
  <c r="S37" i="11"/>
  <c r="S37" i="18"/>
  <c r="S38" i="12" s="1"/>
  <c r="T38" i="13" s="1"/>
  <c r="BH66" i="13"/>
  <c r="BH67" i="12"/>
  <c r="Z37" i="11"/>
  <c r="Z37" i="18"/>
  <c r="Z38" i="12" s="1"/>
  <c r="AA38" i="13" s="1"/>
  <c r="K37" i="11"/>
  <c r="K37" i="18"/>
  <c r="K38" i="12" s="1"/>
  <c r="L38" i="13" s="1"/>
  <c r="W37" i="11"/>
  <c r="W37" i="18"/>
  <c r="W38" i="12" s="1"/>
  <c r="X38" i="13" s="1"/>
  <c r="AA37" i="11"/>
  <c r="AA37" i="18"/>
  <c r="AA38" i="12" s="1"/>
  <c r="AB38" i="13" s="1"/>
  <c r="C37" i="11"/>
  <c r="C37" i="18"/>
  <c r="BY83" i="12"/>
  <c r="BY82" i="13"/>
  <c r="AS53" i="12"/>
  <c r="AS52" i="13"/>
  <c r="N37" i="11"/>
  <c r="N37" i="18"/>
  <c r="N38" i="12" s="1"/>
  <c r="O38" i="13" s="1"/>
  <c r="O37" i="11"/>
  <c r="O37" i="18"/>
  <c r="O38" i="12" s="1"/>
  <c r="P38" i="13" s="1"/>
  <c r="P37" i="11"/>
  <c r="P37" i="18"/>
  <c r="P38" i="12" s="1"/>
  <c r="Q38" i="13" s="1"/>
  <c r="J37" i="11"/>
  <c r="J37" i="18"/>
  <c r="J38" i="12" s="1"/>
  <c r="K38" i="13" s="1"/>
  <c r="AC37" i="11"/>
  <c r="AC37" i="18"/>
  <c r="AC38" i="12" s="1"/>
  <c r="M37" i="11"/>
  <c r="M37" i="18"/>
  <c r="M38" i="12" s="1"/>
  <c r="N38" i="13" s="1"/>
  <c r="AB37" i="11"/>
  <c r="AB37" i="18"/>
  <c r="AB38" i="12" s="1"/>
  <c r="AC38" i="13" s="1"/>
  <c r="CN96" i="13"/>
  <c r="CN97" i="12"/>
  <c r="CO97" i="13" l="1"/>
  <c r="CO98" i="12"/>
  <c r="C38" i="12"/>
  <c r="B37" i="18"/>
  <c r="AT53" i="13"/>
  <c r="AT54" i="12"/>
  <c r="B37" i="11"/>
  <c r="N45" i="3" s="1"/>
  <c r="Q45" i="3" s="1"/>
  <c r="AD39" i="12"/>
  <c r="AD38" i="13"/>
  <c r="BI67" i="13"/>
  <c r="BI68" i="12"/>
  <c r="BZ83" i="13"/>
  <c r="BZ84" i="12"/>
  <c r="AE39" i="13" l="1"/>
  <c r="AE40" i="12"/>
  <c r="BJ69" i="12"/>
  <c r="BJ68" i="13"/>
  <c r="S45" i="3"/>
  <c r="AL45" i="3"/>
  <c r="D38" i="13"/>
  <c r="B38" i="13" s="1"/>
  <c r="B38" i="12"/>
  <c r="AS159" i="12"/>
  <c r="AU55" i="12"/>
  <c r="AU54" i="13"/>
  <c r="CP98" i="13"/>
  <c r="CP99" i="12"/>
  <c r="CA85" i="12"/>
  <c r="CA84" i="13"/>
  <c r="D46" i="3" l="1"/>
  <c r="C38" i="13"/>
  <c r="BK69" i="13"/>
  <c r="BK70" i="12"/>
  <c r="CB85" i="13"/>
  <c r="CB86" i="12"/>
  <c r="AV55" i="13"/>
  <c r="AV56" i="12"/>
  <c r="AF40" i="13"/>
  <c r="AF41" i="12"/>
  <c r="CQ100" i="12"/>
  <c r="CQ99" i="13"/>
  <c r="AW57" i="12" l="1"/>
  <c r="AW56" i="13"/>
  <c r="BL70" i="13"/>
  <c r="BL71" i="12"/>
  <c r="CR101" i="12"/>
  <c r="CR100" i="13"/>
  <c r="AG41" i="13"/>
  <c r="AG42" i="12"/>
  <c r="CC87" i="12"/>
  <c r="CC86" i="13"/>
  <c r="AA46" i="3"/>
  <c r="AG46" i="3" s="1"/>
  <c r="B46" i="3"/>
  <c r="AH43" i="12" l="1"/>
  <c r="AH42" i="13"/>
  <c r="AJ46" i="3"/>
  <c r="C46" i="3"/>
  <c r="Y46" i="3"/>
  <c r="AE46" i="3" s="1"/>
  <c r="W46" i="3"/>
  <c r="U46" i="3"/>
  <c r="V46" i="3" s="1"/>
  <c r="X46" i="3" s="1"/>
  <c r="BM71" i="13"/>
  <c r="BM72" i="12"/>
  <c r="K46" i="3"/>
  <c r="CD87" i="13"/>
  <c r="CD88" i="12"/>
  <c r="CS102" i="12"/>
  <c r="CS101" i="13"/>
  <c r="AX58" i="12"/>
  <c r="AX57" i="13"/>
  <c r="CE89" i="12" l="1"/>
  <c r="CE88" i="13"/>
  <c r="J46" i="3"/>
  <c r="M46" i="3" s="1"/>
  <c r="P46" i="3" s="1"/>
  <c r="AB46" i="3"/>
  <c r="AH46" i="3" s="1"/>
  <c r="AY58" i="13"/>
  <c r="AY59" i="12"/>
  <c r="AD46" i="3"/>
  <c r="B48" i="6"/>
  <c r="CT103" i="12"/>
  <c r="CT102" i="13"/>
  <c r="BN73" i="12"/>
  <c r="BN72" i="13"/>
  <c r="AI44" i="12"/>
  <c r="AI43" i="13"/>
  <c r="I48" i="6" l="1"/>
  <c r="G48" i="6"/>
  <c r="H48" i="6"/>
  <c r="J48" i="6"/>
  <c r="R46" i="3"/>
  <c r="AK46" i="3"/>
  <c r="AZ59" i="13"/>
  <c r="AZ60" i="12"/>
  <c r="BO73" i="13"/>
  <c r="BO74" i="12"/>
  <c r="AJ45" i="12"/>
  <c r="AJ44" i="13"/>
  <c r="CU103" i="13"/>
  <c r="CU104" i="12"/>
  <c r="CF90" i="12"/>
  <c r="CF89" i="13"/>
  <c r="K48" i="6" l="1"/>
  <c r="N48" i="6" s="1"/>
  <c r="AK45" i="13"/>
  <c r="AK46" i="12"/>
  <c r="CV104" i="13"/>
  <c r="CT161" i="12"/>
  <c r="CV105" i="12"/>
  <c r="BP74" i="13"/>
  <c r="BP75" i="12"/>
  <c r="AN46" i="3"/>
  <c r="AO46" i="3"/>
  <c r="BA61" i="12"/>
  <c r="BA60" i="13"/>
  <c r="CG90" i="13"/>
  <c r="CG91" i="12"/>
  <c r="L48" i="6"/>
  <c r="O48" i="6" s="1"/>
  <c r="BB61" i="13" l="1"/>
  <c r="BB62" i="12"/>
  <c r="CH92" i="12"/>
  <c r="CH91" i="13"/>
  <c r="M48" i="6"/>
  <c r="P48" i="6" s="1"/>
  <c r="BQ76" i="12"/>
  <c r="BQ75" i="13"/>
  <c r="AL47" i="12"/>
  <c r="AL46" i="13"/>
  <c r="CW106" i="12"/>
  <c r="CW105" i="13"/>
  <c r="AM48" i="12" l="1"/>
  <c r="AM47" i="13"/>
  <c r="CI92" i="13"/>
  <c r="CI93" i="12"/>
  <c r="CX107" i="12"/>
  <c r="CX106" i="13"/>
  <c r="BR76" i="13"/>
  <c r="BR77" i="12"/>
  <c r="BC63" i="12"/>
  <c r="BC62" i="13"/>
  <c r="T48" i="6"/>
  <c r="S48" i="6"/>
  <c r="R48" i="6"/>
  <c r="U48" i="6"/>
  <c r="W48" i="6" l="1"/>
  <c r="Z48" i="6" s="1"/>
  <c r="AD48" i="6" s="1"/>
  <c r="B52" i="8" s="1"/>
  <c r="BS78" i="12"/>
  <c r="BS77" i="13"/>
  <c r="CJ94" i="12"/>
  <c r="CJ93" i="13"/>
  <c r="V48" i="6"/>
  <c r="BD64" i="12"/>
  <c r="BD63" i="13"/>
  <c r="CY107" i="13"/>
  <c r="CY108" i="12"/>
  <c r="CZ108" i="13" s="1"/>
  <c r="AN49" i="12"/>
  <c r="AN48" i="13"/>
  <c r="C40" i="23" l="1"/>
  <c r="BE65" i="12"/>
  <c r="BE64" i="13"/>
  <c r="Y48" i="6"/>
  <c r="AC48" i="6" s="1"/>
  <c r="X48" i="6"/>
  <c r="AA48" i="6" s="1"/>
  <c r="AE48" i="6" s="1"/>
  <c r="AG48" i="6" s="1"/>
  <c r="B52" i="19" s="1"/>
  <c r="N52" i="8"/>
  <c r="M52" i="8"/>
  <c r="L52" i="8"/>
  <c r="F52" i="8"/>
  <c r="D52" i="8"/>
  <c r="O52" i="8"/>
  <c r="C52" i="8"/>
  <c r="E52" i="8"/>
  <c r="K52" i="8"/>
  <c r="G52" i="8"/>
  <c r="AO50" i="12"/>
  <c r="AO49" i="13"/>
  <c r="CK95" i="12"/>
  <c r="CK94" i="13"/>
  <c r="BT78" i="13"/>
  <c r="BT79" i="12"/>
  <c r="BS160" i="12" l="1"/>
  <c r="BU80" i="12"/>
  <c r="BU79" i="13"/>
  <c r="O52" i="19"/>
  <c r="G52" i="19"/>
  <c r="E52" i="19"/>
  <c r="C52" i="19"/>
  <c r="N52" i="19"/>
  <c r="K52" i="19"/>
  <c r="F52" i="19"/>
  <c r="L52" i="19"/>
  <c r="D52" i="19"/>
  <c r="M52" i="19"/>
  <c r="AP50" i="13"/>
  <c r="AP51" i="12"/>
  <c r="BC37" i="8"/>
  <c r="AU37" i="8"/>
  <c r="BG37" i="8"/>
  <c r="AQ37" i="8"/>
  <c r="AY37" i="8"/>
  <c r="AL37" i="8"/>
  <c r="AO37" i="8"/>
  <c r="BF37" i="8"/>
  <c r="AM37" i="8"/>
  <c r="AK37" i="8"/>
  <c r="AZ37" i="8"/>
  <c r="AW37" i="8"/>
  <c r="BB37" i="8"/>
  <c r="AX37" i="8"/>
  <c r="BD37" i="8"/>
  <c r="AJ37" i="8"/>
  <c r="AH37" i="8"/>
  <c r="AG37" i="8"/>
  <c r="AN37" i="8"/>
  <c r="BA37" i="8"/>
  <c r="AT37" i="8"/>
  <c r="AR37" i="8"/>
  <c r="AV37" i="8"/>
  <c r="AI37" i="8"/>
  <c r="AF37" i="8"/>
  <c r="BE37" i="8"/>
  <c r="AS37" i="8"/>
  <c r="AP37" i="8"/>
  <c r="B52" i="7"/>
  <c r="B40" i="23"/>
  <c r="D40" i="23" s="1"/>
  <c r="CL95" i="13"/>
  <c r="CL96" i="12"/>
  <c r="BF66" i="12"/>
  <c r="BF65" i="13"/>
  <c r="BG67" i="12" l="1"/>
  <c r="BG66" i="13"/>
  <c r="K52" i="7"/>
  <c r="O52" i="7"/>
  <c r="C52" i="7"/>
  <c r="N52" i="7"/>
  <c r="E52" i="7"/>
  <c r="L52" i="7"/>
  <c r="D52" i="7"/>
  <c r="G52" i="7"/>
  <c r="F52" i="7"/>
  <c r="M52" i="7"/>
  <c r="CM96" i="13"/>
  <c r="CM97" i="12"/>
  <c r="AQ51" i="13"/>
  <c r="AQ52" i="12"/>
  <c r="AS37" i="19"/>
  <c r="AR37" i="19"/>
  <c r="AP37" i="19"/>
  <c r="BG37" i="19"/>
  <c r="BE37" i="19"/>
  <c r="AM37" i="19"/>
  <c r="AZ37" i="19"/>
  <c r="BC37" i="19"/>
  <c r="AT37" i="19"/>
  <c r="AU37" i="19"/>
  <c r="AK37" i="19"/>
  <c r="AO37" i="19"/>
  <c r="BA37" i="19"/>
  <c r="BD37" i="19"/>
  <c r="AG37" i="19"/>
  <c r="AJ37" i="19"/>
  <c r="AQ37" i="19"/>
  <c r="BF37" i="19"/>
  <c r="AW37" i="19"/>
  <c r="AN37" i="19"/>
  <c r="AF37" i="19"/>
  <c r="AX37" i="19"/>
  <c r="AI37" i="19"/>
  <c r="AH37" i="19"/>
  <c r="AV37" i="19"/>
  <c r="AY37" i="19"/>
  <c r="BB37" i="19"/>
  <c r="AL37" i="19"/>
  <c r="BV80" i="13"/>
  <c r="BV81" i="12"/>
  <c r="BI37" i="8"/>
  <c r="BW81" i="13" l="1"/>
  <c r="BW82" i="12"/>
  <c r="CN97" i="13"/>
  <c r="CN98" i="12"/>
  <c r="AR53" i="12"/>
  <c r="AR52" i="13"/>
  <c r="BI37" i="19"/>
  <c r="AF37" i="7"/>
  <c r="AJ37" i="7"/>
  <c r="G38" i="9" s="1"/>
  <c r="AI37" i="7"/>
  <c r="F38" i="9" s="1"/>
  <c r="F38" i="11" s="1"/>
  <c r="BE37" i="7"/>
  <c r="AB38" i="9" s="1"/>
  <c r="BB37" i="7"/>
  <c r="Y38" i="9" s="1"/>
  <c r="Y38" i="11" s="1"/>
  <c r="AW37" i="7"/>
  <c r="T38" i="9" s="1"/>
  <c r="AT37" i="7"/>
  <c r="Q38" i="9" s="1"/>
  <c r="Q38" i="11" s="1"/>
  <c r="AL37" i="7"/>
  <c r="I38" i="9" s="1"/>
  <c r="I38" i="11" s="1"/>
  <c r="AQ37" i="7"/>
  <c r="N38" i="9" s="1"/>
  <c r="AU37" i="7"/>
  <c r="R38" i="9" s="1"/>
  <c r="R38" i="11" s="1"/>
  <c r="AH37" i="7"/>
  <c r="E38" i="9" s="1"/>
  <c r="AY37" i="7"/>
  <c r="V38" i="9" s="1"/>
  <c r="V38" i="11" s="1"/>
  <c r="BC37" i="7"/>
  <c r="Z38" i="9" s="1"/>
  <c r="Z38" i="11" s="1"/>
  <c r="AZ37" i="7"/>
  <c r="W38" i="9" s="1"/>
  <c r="W38" i="11" s="1"/>
  <c r="AR37" i="7"/>
  <c r="O38" i="9" s="1"/>
  <c r="BF37" i="7"/>
  <c r="AC38" i="9" s="1"/>
  <c r="AN37" i="7"/>
  <c r="K38" i="9" s="1"/>
  <c r="AS37" i="7"/>
  <c r="P38" i="9" s="1"/>
  <c r="P38" i="11" s="1"/>
  <c r="BD37" i="7"/>
  <c r="AA38" i="9" s="1"/>
  <c r="AE37" i="7"/>
  <c r="B38" i="9" s="1"/>
  <c r="AK37" i="7"/>
  <c r="H38" i="9" s="1"/>
  <c r="AM37" i="7"/>
  <c r="J38" i="9" s="1"/>
  <c r="J38" i="11" s="1"/>
  <c r="BA37" i="7"/>
  <c r="X38" i="9" s="1"/>
  <c r="X38" i="11" s="1"/>
  <c r="AP37" i="7"/>
  <c r="M38" i="9" s="1"/>
  <c r="AG37" i="7"/>
  <c r="D38" i="9" s="1"/>
  <c r="D38" i="11" s="1"/>
  <c r="AO37" i="7"/>
  <c r="L38" i="9" s="1"/>
  <c r="L38" i="11" s="1"/>
  <c r="AV37" i="7"/>
  <c r="S38" i="9" s="1"/>
  <c r="S38" i="11" s="1"/>
  <c r="AX37" i="7"/>
  <c r="U38" i="9" s="1"/>
  <c r="BH67" i="13"/>
  <c r="BH68" i="12"/>
  <c r="J38" i="18" l="1"/>
  <c r="J39" i="12" s="1"/>
  <c r="K39" i="13" s="1"/>
  <c r="P38" i="18"/>
  <c r="P39" i="12" s="1"/>
  <c r="Q39" i="13" s="1"/>
  <c r="V38" i="18"/>
  <c r="V39" i="12" s="1"/>
  <c r="W39" i="13" s="1"/>
  <c r="R38" i="18"/>
  <c r="R39" i="12" s="1"/>
  <c r="S39" i="13" s="1"/>
  <c r="AA38" i="11"/>
  <c r="AA38" i="18"/>
  <c r="AA39" i="12" s="1"/>
  <c r="AB39" i="13" s="1"/>
  <c r="O38" i="11"/>
  <c r="O38" i="18"/>
  <c r="O39" i="12" s="1"/>
  <c r="P39" i="13" s="1"/>
  <c r="E38" i="11"/>
  <c r="E38" i="18"/>
  <c r="E39" i="12" s="1"/>
  <c r="F39" i="13" s="1"/>
  <c r="Q38" i="18"/>
  <c r="Q39" i="12" s="1"/>
  <c r="R39" i="13" s="1"/>
  <c r="BI68" i="13"/>
  <c r="BI69" i="12"/>
  <c r="T38" i="11"/>
  <c r="T38" i="18"/>
  <c r="T39" i="12" s="1"/>
  <c r="U39" i="13" s="1"/>
  <c r="G38" i="11"/>
  <c r="G38" i="18"/>
  <c r="G39" i="12" s="1"/>
  <c r="H39" i="13" s="1"/>
  <c r="AS54" i="12"/>
  <c r="AS53" i="13"/>
  <c r="D38" i="18"/>
  <c r="D39" i="12" s="1"/>
  <c r="E39" i="13" s="1"/>
  <c r="CO99" i="12"/>
  <c r="CO98" i="13"/>
  <c r="Z38" i="18"/>
  <c r="Z39" i="12" s="1"/>
  <c r="AA39" i="13" s="1"/>
  <c r="H38" i="11"/>
  <c r="H38" i="18"/>
  <c r="H39" i="12" s="1"/>
  <c r="I39" i="13" s="1"/>
  <c r="K38" i="11"/>
  <c r="K38" i="18"/>
  <c r="K39" i="12" s="1"/>
  <c r="L39" i="13" s="1"/>
  <c r="N38" i="11"/>
  <c r="N38" i="18"/>
  <c r="N39" i="12" s="1"/>
  <c r="O39" i="13" s="1"/>
  <c r="BH37" i="7"/>
  <c r="C38" i="9"/>
  <c r="S38" i="18"/>
  <c r="S39" i="12" s="1"/>
  <c r="T39" i="13" s="1"/>
  <c r="Y38" i="18"/>
  <c r="Y39" i="12" s="1"/>
  <c r="Z39" i="13" s="1"/>
  <c r="BX82" i="13"/>
  <c r="BX83" i="12"/>
  <c r="U38" i="11"/>
  <c r="U38" i="18"/>
  <c r="U39" i="12" s="1"/>
  <c r="V39" i="13" s="1"/>
  <c r="M38" i="11"/>
  <c r="M38" i="18"/>
  <c r="M39" i="12" s="1"/>
  <c r="N39" i="13" s="1"/>
  <c r="AC38" i="11"/>
  <c r="AC38" i="18"/>
  <c r="AC39" i="12" s="1"/>
  <c r="AB38" i="11"/>
  <c r="AB38" i="18"/>
  <c r="AB39" i="12" s="1"/>
  <c r="AC39" i="13" s="1"/>
  <c r="L38" i="18"/>
  <c r="L39" i="12" s="1"/>
  <c r="M39" i="13" s="1"/>
  <c r="X38" i="18"/>
  <c r="X39" i="12" s="1"/>
  <c r="Y39" i="13" s="1"/>
  <c r="F38" i="18"/>
  <c r="F39" i="12" s="1"/>
  <c r="G39" i="13" s="1"/>
  <c r="W38" i="18"/>
  <c r="W39" i="12" s="1"/>
  <c r="X39" i="13" s="1"/>
  <c r="I38" i="18"/>
  <c r="I39" i="12" s="1"/>
  <c r="J39" i="13" s="1"/>
  <c r="BY84" i="12" l="1"/>
  <c r="BY83" i="13"/>
  <c r="C38" i="11"/>
  <c r="B38" i="11" s="1"/>
  <c r="N46" i="3" s="1"/>
  <c r="Q46" i="3" s="1"/>
  <c r="C38" i="18"/>
  <c r="AT54" i="13"/>
  <c r="AR159" i="12"/>
  <c r="AT55" i="12"/>
  <c r="AD40" i="12"/>
  <c r="AD39" i="13"/>
  <c r="CP100" i="12"/>
  <c r="CP99" i="13"/>
  <c r="BJ70" i="12"/>
  <c r="BJ69" i="13"/>
  <c r="BK70" i="13" l="1"/>
  <c r="BK71" i="12"/>
  <c r="AE41" i="12"/>
  <c r="AE40" i="13"/>
  <c r="C39" i="12"/>
  <c r="B38" i="18"/>
  <c r="AU55" i="13"/>
  <c r="AU56" i="12"/>
  <c r="S46" i="3"/>
  <c r="AL46" i="3"/>
  <c r="CQ100" i="13"/>
  <c r="CQ101" i="12"/>
  <c r="BZ84" i="13"/>
  <c r="BZ85" i="12"/>
  <c r="AV57" i="12" l="1"/>
  <c r="AV56" i="13"/>
  <c r="AF41" i="13"/>
  <c r="AF42" i="12"/>
  <c r="CR101" i="13"/>
  <c r="CR102" i="12"/>
  <c r="CA86" i="12"/>
  <c r="CA85" i="13"/>
  <c r="BL72" i="12"/>
  <c r="BL71" i="13"/>
  <c r="D39" i="13"/>
  <c r="B39" i="13" s="1"/>
  <c r="B39" i="12"/>
  <c r="C39" i="13" l="1"/>
  <c r="D47" i="3"/>
  <c r="CB87" i="12"/>
  <c r="CB86" i="13"/>
  <c r="AG42" i="13"/>
  <c r="AG43" i="12"/>
  <c r="CS103" i="12"/>
  <c r="CS102" i="13"/>
  <c r="BM72" i="13"/>
  <c r="BM73" i="12"/>
  <c r="AW57" i="13"/>
  <c r="AW58" i="12"/>
  <c r="AX59" i="12" l="1"/>
  <c r="AX58" i="13"/>
  <c r="BN74" i="12"/>
  <c r="BN73" i="13"/>
  <c r="CT104" i="12"/>
  <c r="CT103" i="13"/>
  <c r="CC87" i="13"/>
  <c r="CC88" i="12"/>
  <c r="AH44" i="12"/>
  <c r="AH43" i="13"/>
  <c r="AA47" i="3"/>
  <c r="AG47" i="3" s="1"/>
  <c r="B47" i="3"/>
  <c r="K47" i="3" l="1"/>
  <c r="AJ47" i="3"/>
  <c r="U47" i="3"/>
  <c r="V47" i="3" s="1"/>
  <c r="X47" i="3" s="1"/>
  <c r="C47" i="3"/>
  <c r="W47" i="3"/>
  <c r="Y47" i="3"/>
  <c r="AE47" i="3" s="1"/>
  <c r="CD89" i="12"/>
  <c r="CD88" i="13"/>
  <c r="BO74" i="13"/>
  <c r="BO75" i="12"/>
  <c r="AI44" i="13"/>
  <c r="AI45" i="12"/>
  <c r="CU105" i="12"/>
  <c r="CS161" i="12"/>
  <c r="CU104" i="13"/>
  <c r="AY60" i="12"/>
  <c r="AY59" i="13"/>
  <c r="AZ60" i="13" l="1"/>
  <c r="AZ61" i="12"/>
  <c r="AJ45" i="13"/>
  <c r="AJ46" i="12"/>
  <c r="J47" i="3"/>
  <c r="M47" i="3" s="1"/>
  <c r="P47" i="3" s="1"/>
  <c r="AB47" i="3"/>
  <c r="AH47" i="3" s="1"/>
  <c r="BP75" i="13"/>
  <c r="BP76" i="12"/>
  <c r="CE89" i="13"/>
  <c r="CE90" i="12"/>
  <c r="B49" i="6"/>
  <c r="AD47" i="3"/>
  <c r="CV106" i="12"/>
  <c r="CV105" i="13"/>
  <c r="BA62" i="12" l="1"/>
  <c r="BA61" i="13"/>
  <c r="BQ77" i="12"/>
  <c r="BQ76" i="13"/>
  <c r="AK47" i="12"/>
  <c r="AK46" i="13"/>
  <c r="CF91" i="12"/>
  <c r="CF90" i="13"/>
  <c r="I49" i="6"/>
  <c r="J49" i="6"/>
  <c r="H49" i="6"/>
  <c r="G49" i="6"/>
  <c r="K49" i="6" s="1"/>
  <c r="CW106" i="13"/>
  <c r="CW107" i="12"/>
  <c r="AK47" i="3"/>
  <c r="R47" i="3"/>
  <c r="CX107" i="13" l="1"/>
  <c r="CX108" i="12"/>
  <c r="N49" i="6"/>
  <c r="AO47" i="3"/>
  <c r="AN47" i="3"/>
  <c r="L49" i="6"/>
  <c r="O49" i="6" s="1"/>
  <c r="CG92" i="12"/>
  <c r="CG91" i="13"/>
  <c r="BR77" i="13"/>
  <c r="BR78" i="12"/>
  <c r="AL48" i="12"/>
  <c r="AL47" i="13"/>
  <c r="BB62" i="13"/>
  <c r="BB63" i="12"/>
  <c r="BS78" i="13" l="1"/>
  <c r="BS79" i="12"/>
  <c r="AM48" i="13"/>
  <c r="AM49" i="12"/>
  <c r="CH92" i="13"/>
  <c r="CH93" i="12"/>
  <c r="BC63" i="13"/>
  <c r="BC64" i="12"/>
  <c r="M49" i="6"/>
  <c r="P49" i="6" s="1"/>
  <c r="CY108" i="13"/>
  <c r="CY109" i="12"/>
  <c r="CZ109" i="13" s="1"/>
  <c r="BD64" i="13" l="1"/>
  <c r="BD65" i="12"/>
  <c r="AN50" i="12"/>
  <c r="AN49" i="13"/>
  <c r="BT80" i="12"/>
  <c r="BR160" i="12"/>
  <c r="BT79" i="13"/>
  <c r="CI93" i="13"/>
  <c r="CI94" i="12"/>
  <c r="T49" i="6"/>
  <c r="S49" i="6"/>
  <c r="R49" i="6"/>
  <c r="U49" i="6"/>
  <c r="W49" i="6" l="1"/>
  <c r="Z49" i="6" s="1"/>
  <c r="AD49" i="6" s="1"/>
  <c r="C41" i="23" s="1"/>
  <c r="V49" i="6"/>
  <c r="Y49" i="6" s="1"/>
  <c r="AC49" i="6" s="1"/>
  <c r="BE65" i="13"/>
  <c r="BE66" i="12"/>
  <c r="B53" i="8"/>
  <c r="AO51" i="12"/>
  <c r="AO50" i="13"/>
  <c r="CJ94" i="13"/>
  <c r="CJ95" i="12"/>
  <c r="BU81" i="12"/>
  <c r="BU80" i="13"/>
  <c r="X49" i="6" l="1"/>
  <c r="AA49" i="6" s="1"/>
  <c r="AE49" i="6" s="1"/>
  <c r="AG49" i="6" s="1"/>
  <c r="B53" i="19" s="1"/>
  <c r="O53" i="19" s="1"/>
  <c r="BF66" i="13"/>
  <c r="BF67" i="12"/>
  <c r="BV81" i="13"/>
  <c r="BV82" i="12"/>
  <c r="AP51" i="13"/>
  <c r="AP52" i="12"/>
  <c r="CK95" i="13"/>
  <c r="CK96" i="12"/>
  <c r="G53" i="19"/>
  <c r="M53" i="19"/>
  <c r="F53" i="19"/>
  <c r="L53" i="19"/>
  <c r="C53" i="19"/>
  <c r="N53" i="19"/>
  <c r="N53" i="8"/>
  <c r="O53" i="8"/>
  <c r="G53" i="8"/>
  <c r="C53" i="8"/>
  <c r="F53" i="8"/>
  <c r="E53" i="8"/>
  <c r="L53" i="8"/>
  <c r="K53" i="8"/>
  <c r="D53" i="8"/>
  <c r="M53" i="8"/>
  <c r="B53" i="7"/>
  <c r="B41" i="23"/>
  <c r="D41" i="23" s="1"/>
  <c r="E53" i="19" l="1"/>
  <c r="D53" i="19"/>
  <c r="K53" i="19"/>
  <c r="BE38" i="19" s="1"/>
  <c r="BW83" i="12"/>
  <c r="BW82" i="13"/>
  <c r="AF38" i="8"/>
  <c r="AM38" i="8"/>
  <c r="AJ38" i="8"/>
  <c r="AH38" i="8"/>
  <c r="BG38" i="8"/>
  <c r="BD38" i="8"/>
  <c r="AV38" i="8"/>
  <c r="BC38" i="8"/>
  <c r="BB38" i="8"/>
  <c r="AL38" i="8"/>
  <c r="AU38" i="8"/>
  <c r="AS38" i="8"/>
  <c r="AX38" i="8"/>
  <c r="AO38" i="8"/>
  <c r="AN38" i="8"/>
  <c r="AI38" i="8"/>
  <c r="BE38" i="8"/>
  <c r="AP38" i="8"/>
  <c r="AG38" i="8"/>
  <c r="AW38" i="8"/>
  <c r="AR38" i="8"/>
  <c r="AQ38" i="8"/>
  <c r="AT38" i="8"/>
  <c r="BA38" i="8"/>
  <c r="AK38" i="8"/>
  <c r="BF38" i="8"/>
  <c r="AY38" i="8"/>
  <c r="AZ38" i="8"/>
  <c r="AQ53" i="12"/>
  <c r="AQ52" i="13"/>
  <c r="BG67" i="13"/>
  <c r="BG68" i="12"/>
  <c r="CL96" i="13"/>
  <c r="CL97" i="12"/>
  <c r="F53" i="7"/>
  <c r="O53" i="7"/>
  <c r="E53" i="7"/>
  <c r="C53" i="7"/>
  <c r="G53" i="7"/>
  <c r="N53" i="7"/>
  <c r="L53" i="7"/>
  <c r="D53" i="7"/>
  <c r="K53" i="7"/>
  <c r="M53" i="7"/>
  <c r="AZ38" i="19"/>
  <c r="AQ38" i="19"/>
  <c r="AT38" i="19"/>
  <c r="BF38" i="19"/>
  <c r="BB38" i="19"/>
  <c r="AG38" i="19"/>
  <c r="AS38" i="19"/>
  <c r="AP38" i="19"/>
  <c r="BD38" i="19"/>
  <c r="AM38" i="19"/>
  <c r="AK38" i="19" l="1"/>
  <c r="AO38" i="19"/>
  <c r="AX38" i="19"/>
  <c r="AJ38" i="19"/>
  <c r="AU38" i="19"/>
  <c r="AR38" i="19"/>
  <c r="AV38" i="19"/>
  <c r="AL38" i="19"/>
  <c r="BG38" i="19"/>
  <c r="AI38" i="19"/>
  <c r="BC38" i="19"/>
  <c r="AN38" i="19"/>
  <c r="AF38" i="19"/>
  <c r="AH38" i="19"/>
  <c r="AY38" i="19"/>
  <c r="AW38" i="19"/>
  <c r="BA38" i="19"/>
  <c r="BC38" i="7"/>
  <c r="Z39" i="9" s="1"/>
  <c r="AG38" i="7"/>
  <c r="D39" i="9" s="1"/>
  <c r="BF38" i="7"/>
  <c r="AC39" i="9" s="1"/>
  <c r="AK38" i="7"/>
  <c r="H39" i="9" s="1"/>
  <c r="AT38" i="7"/>
  <c r="Q39" i="9" s="1"/>
  <c r="AW38" i="7"/>
  <c r="T39" i="9" s="1"/>
  <c r="AU38" i="7"/>
  <c r="R39" i="9" s="1"/>
  <c r="AF38" i="7"/>
  <c r="C39" i="9" s="1"/>
  <c r="AJ38" i="7"/>
  <c r="G39" i="9" s="1"/>
  <c r="AI38" i="7"/>
  <c r="F39" i="9" s="1"/>
  <c r="AV38" i="7"/>
  <c r="S39" i="9" s="1"/>
  <c r="BD38" i="7"/>
  <c r="AA39" i="9" s="1"/>
  <c r="AR38" i="7"/>
  <c r="O39" i="9" s="1"/>
  <c r="AN38" i="7"/>
  <c r="K39" i="9" s="1"/>
  <c r="AM38" i="7"/>
  <c r="J39" i="9" s="1"/>
  <c r="AO38" i="7"/>
  <c r="L39" i="9" s="1"/>
  <c r="AL38" i="7"/>
  <c r="I39" i="9" s="1"/>
  <c r="BB38" i="7"/>
  <c r="Y39" i="9" s="1"/>
  <c r="AZ38" i="7"/>
  <c r="W39" i="9" s="1"/>
  <c r="AY38" i="7"/>
  <c r="V39" i="9" s="1"/>
  <c r="AQ38" i="7"/>
  <c r="N39" i="9" s="1"/>
  <c r="AE38" i="7"/>
  <c r="B39" i="9" s="1"/>
  <c r="BA38" i="7"/>
  <c r="X39" i="9" s="1"/>
  <c r="AX38" i="7"/>
  <c r="U39" i="9" s="1"/>
  <c r="AP38" i="7"/>
  <c r="M39" i="9" s="1"/>
  <c r="AH38" i="7"/>
  <c r="E39" i="9" s="1"/>
  <c r="AS38" i="7"/>
  <c r="P39" i="9" s="1"/>
  <c r="BE38" i="7"/>
  <c r="AB39" i="9" s="1"/>
  <c r="CM97" i="13"/>
  <c r="CM98" i="12"/>
  <c r="BH68" i="13"/>
  <c r="BH69" i="12"/>
  <c r="AR54" i="12"/>
  <c r="AR53" i="13"/>
  <c r="BI38" i="19"/>
  <c r="BI38" i="8"/>
  <c r="BX83" i="13"/>
  <c r="BX84" i="12"/>
  <c r="E39" i="11" l="1"/>
  <c r="E39" i="18"/>
  <c r="E40" i="12" s="1"/>
  <c r="F40" i="13" s="1"/>
  <c r="F39" i="11"/>
  <c r="F39" i="18"/>
  <c r="F40" i="12" s="1"/>
  <c r="G40" i="13" s="1"/>
  <c r="G39" i="11"/>
  <c r="G39" i="18"/>
  <c r="G40" i="12" s="1"/>
  <c r="H40" i="13" s="1"/>
  <c r="BY84" i="13"/>
  <c r="BY85" i="12"/>
  <c r="C39" i="18"/>
  <c r="C39" i="11"/>
  <c r="AA39" i="11"/>
  <c r="AA39" i="18"/>
  <c r="AA40" i="12" s="1"/>
  <c r="AB40" i="13" s="1"/>
  <c r="S39" i="11"/>
  <c r="S39" i="18"/>
  <c r="S40" i="12" s="1"/>
  <c r="T40" i="13" s="1"/>
  <c r="P39" i="11"/>
  <c r="P39" i="18"/>
  <c r="P40" i="12" s="1"/>
  <c r="Q40" i="13" s="1"/>
  <c r="X39" i="18"/>
  <c r="X40" i="12" s="1"/>
  <c r="Y40" i="13" s="1"/>
  <c r="X39" i="11"/>
  <c r="J39" i="11"/>
  <c r="J39" i="18"/>
  <c r="J40" i="12" s="1"/>
  <c r="K40" i="13" s="1"/>
  <c r="R39" i="18"/>
  <c r="R40" i="12" s="1"/>
  <c r="S40" i="13" s="1"/>
  <c r="R39" i="11"/>
  <c r="AC39" i="11"/>
  <c r="AC39" i="18"/>
  <c r="AC40" i="12" s="1"/>
  <c r="CN98" i="13"/>
  <c r="CN99" i="12"/>
  <c r="Y39" i="11"/>
  <c r="Y39" i="18"/>
  <c r="Y40" i="12" s="1"/>
  <c r="Z40" i="13" s="1"/>
  <c r="T39" i="11"/>
  <c r="T39" i="18"/>
  <c r="T40" i="12" s="1"/>
  <c r="U40" i="13" s="1"/>
  <c r="AS55" i="12"/>
  <c r="AS54" i="13"/>
  <c r="AQ159" i="12"/>
  <c r="V39" i="11"/>
  <c r="V39" i="18"/>
  <c r="V40" i="12" s="1"/>
  <c r="W40" i="13" s="1"/>
  <c r="M39" i="11"/>
  <c r="M39" i="18"/>
  <c r="M40" i="12" s="1"/>
  <c r="N40" i="13" s="1"/>
  <c r="N39" i="11"/>
  <c r="N39" i="18"/>
  <c r="N40" i="12" s="1"/>
  <c r="O40" i="13" s="1"/>
  <c r="I39" i="11"/>
  <c r="I39" i="18"/>
  <c r="I40" i="12" s="1"/>
  <c r="J40" i="13" s="1"/>
  <c r="O39" i="11"/>
  <c r="O39" i="18"/>
  <c r="O40" i="12" s="1"/>
  <c r="P40" i="13" s="1"/>
  <c r="Q39" i="18"/>
  <c r="Q40" i="12" s="1"/>
  <c r="R40" i="13" s="1"/>
  <c r="Q39" i="11"/>
  <c r="Z39" i="11"/>
  <c r="Z39" i="18"/>
  <c r="Z40" i="12" s="1"/>
  <c r="AA40" i="13" s="1"/>
  <c r="W39" i="18"/>
  <c r="W40" i="12" s="1"/>
  <c r="X40" i="13" s="1"/>
  <c r="W39" i="11"/>
  <c r="K39" i="18"/>
  <c r="K40" i="12" s="1"/>
  <c r="L40" i="13" s="1"/>
  <c r="K39" i="11"/>
  <c r="D39" i="11"/>
  <c r="D39" i="18"/>
  <c r="D40" i="12" s="1"/>
  <c r="E40" i="13" s="1"/>
  <c r="BI70" i="12"/>
  <c r="BI69" i="13"/>
  <c r="AB39" i="11"/>
  <c r="AB39" i="18"/>
  <c r="AB40" i="12" s="1"/>
  <c r="AC40" i="13" s="1"/>
  <c r="U39" i="11"/>
  <c r="U39" i="18"/>
  <c r="U40" i="12" s="1"/>
  <c r="V40" i="13" s="1"/>
  <c r="L39" i="18"/>
  <c r="L40" i="12" s="1"/>
  <c r="M40" i="13" s="1"/>
  <c r="L39" i="11"/>
  <c r="BH38" i="7"/>
  <c r="H39" i="11"/>
  <c r="H39" i="18"/>
  <c r="H40" i="12" s="1"/>
  <c r="I40" i="13" s="1"/>
  <c r="AD41" i="12" l="1"/>
  <c r="AD40" i="13"/>
  <c r="BZ85" i="13"/>
  <c r="BZ86" i="12"/>
  <c r="AT55" i="13"/>
  <c r="AT56" i="12"/>
  <c r="BJ71" i="12"/>
  <c r="BJ70" i="13"/>
  <c r="CO100" i="12"/>
  <c r="CO99" i="13"/>
  <c r="B39" i="11"/>
  <c r="N47" i="3" s="1"/>
  <c r="Q47" i="3" s="1"/>
  <c r="B39" i="18"/>
  <c r="C40" i="12"/>
  <c r="CA87" i="12" l="1"/>
  <c r="CA86" i="13"/>
  <c r="AL47" i="3"/>
  <c r="S47" i="3"/>
  <c r="BK71" i="13"/>
  <c r="BK72" i="12"/>
  <c r="AU57" i="12"/>
  <c r="AU56" i="13"/>
  <c r="D40" i="13"/>
  <c r="B40" i="13" s="1"/>
  <c r="B40" i="12"/>
  <c r="CP100" i="13"/>
  <c r="CP101" i="12"/>
  <c r="AE42" i="12"/>
  <c r="AE41" i="13"/>
  <c r="CQ102" i="12" l="1"/>
  <c r="CQ101" i="13"/>
  <c r="BL73" i="12"/>
  <c r="BL72" i="13"/>
  <c r="AV57" i="13"/>
  <c r="AV58" i="12"/>
  <c r="AF42" i="13"/>
  <c r="AF43" i="12"/>
  <c r="D48" i="3"/>
  <c r="C40" i="13"/>
  <c r="CB87" i="13"/>
  <c r="CB88" i="12"/>
  <c r="BM73" i="13" l="1"/>
  <c r="BM74" i="12"/>
  <c r="CC89" i="12"/>
  <c r="CC88" i="13"/>
  <c r="AW58" i="13"/>
  <c r="AW59" i="12"/>
  <c r="AG43" i="13"/>
  <c r="AG44" i="12"/>
  <c r="B48" i="3"/>
  <c r="AA48" i="3"/>
  <c r="AG48" i="3" s="1"/>
  <c r="CR102" i="13"/>
  <c r="CR103" i="12"/>
  <c r="CS103" i="13" l="1"/>
  <c r="CS104" i="12"/>
  <c r="AH44" i="13"/>
  <c r="AH45" i="12"/>
  <c r="AX59" i="13"/>
  <c r="AX60" i="12"/>
  <c r="BN75" i="12"/>
  <c r="BN74" i="13"/>
  <c r="CD90" i="12"/>
  <c r="CD89" i="13"/>
  <c r="K48" i="3"/>
  <c r="C48" i="3"/>
  <c r="W48" i="3"/>
  <c r="Y48" i="3"/>
  <c r="AE48" i="3" s="1"/>
  <c r="AJ48" i="3"/>
  <c r="U48" i="3"/>
  <c r="V48" i="3" s="1"/>
  <c r="X48" i="3" s="1"/>
  <c r="B50" i="6" l="1"/>
  <c r="AD48" i="3"/>
  <c r="AB48" i="3"/>
  <c r="AH48" i="3" s="1"/>
  <c r="J48" i="3"/>
  <c r="M48" i="3" s="1"/>
  <c r="P48" i="3" s="1"/>
  <c r="AI45" i="13"/>
  <c r="AI46" i="12"/>
  <c r="BO76" i="12"/>
  <c r="BO75" i="13"/>
  <c r="AY60" i="13"/>
  <c r="AY61" i="12"/>
  <c r="CT104" i="13"/>
  <c r="CR161" i="12"/>
  <c r="CT105" i="12"/>
  <c r="CE90" i="13"/>
  <c r="CE91" i="12"/>
  <c r="R48" i="3" l="1"/>
  <c r="AK48" i="3"/>
  <c r="CF92" i="12"/>
  <c r="CF91" i="13"/>
  <c r="AZ61" i="13"/>
  <c r="AZ62" i="12"/>
  <c r="AJ47" i="12"/>
  <c r="AJ46" i="13"/>
  <c r="BP77" i="12"/>
  <c r="BP76" i="13"/>
  <c r="CU105" i="13"/>
  <c r="CU106" i="12"/>
  <c r="G50" i="6"/>
  <c r="I50" i="6"/>
  <c r="H50" i="6"/>
  <c r="J50" i="6"/>
  <c r="L50" i="6" l="1"/>
  <c r="O50" i="6" s="1"/>
  <c r="CV107" i="12"/>
  <c r="CV106" i="13"/>
  <c r="AK48" i="12"/>
  <c r="AK47" i="13"/>
  <c r="BA63" i="12"/>
  <c r="BA62" i="13"/>
  <c r="AO48" i="3"/>
  <c r="AN48" i="3"/>
  <c r="CG92" i="13"/>
  <c r="CG93" i="12"/>
  <c r="K50" i="6"/>
  <c r="BQ78" i="12"/>
  <c r="BQ77" i="13"/>
  <c r="M50" i="6" l="1"/>
  <c r="P50" i="6" s="1"/>
  <c r="N50" i="6"/>
  <c r="AL48" i="13"/>
  <c r="AL49" i="12"/>
  <c r="CH94" i="12"/>
  <c r="CH93" i="13"/>
  <c r="BR79" i="12"/>
  <c r="BR78" i="13"/>
  <c r="BB63" i="13"/>
  <c r="BB64" i="12"/>
  <c r="CW108" i="12"/>
  <c r="CW107" i="13"/>
  <c r="CX108" i="13" l="1"/>
  <c r="CX109" i="12"/>
  <c r="BS80" i="12"/>
  <c r="BQ160" i="12"/>
  <c r="BS79" i="13"/>
  <c r="BC65" i="12"/>
  <c r="BC64" i="13"/>
  <c r="AM50" i="12"/>
  <c r="AM49" i="13"/>
  <c r="CI95" i="12"/>
  <c r="CI94" i="13"/>
  <c r="T50" i="6"/>
  <c r="R50" i="6"/>
  <c r="U50" i="6"/>
  <c r="S50" i="6"/>
  <c r="W50" i="6" l="1"/>
  <c r="Z50" i="6" s="1"/>
  <c r="AD50" i="6" s="1"/>
  <c r="B54" i="8" s="1"/>
  <c r="V50" i="6"/>
  <c r="Y50" i="6" s="1"/>
  <c r="AC50" i="6" s="1"/>
  <c r="CJ96" i="12"/>
  <c r="CJ95" i="13"/>
  <c r="BT80" i="13"/>
  <c r="BT81" i="12"/>
  <c r="BD65" i="13"/>
  <c r="BD66" i="12"/>
  <c r="CY109" i="13"/>
  <c r="CY110" i="12"/>
  <c r="CZ110" i="13" s="1"/>
  <c r="AN50" i="13"/>
  <c r="AN51" i="12"/>
  <c r="C42" i="23" l="1"/>
  <c r="X50" i="6"/>
  <c r="AA50" i="6" s="1"/>
  <c r="AE50" i="6" s="1"/>
  <c r="AG50" i="6" s="1"/>
  <c r="B54" i="19" s="1"/>
  <c r="F54" i="19" s="1"/>
  <c r="B54" i="7"/>
  <c r="B42" i="23"/>
  <c r="AO51" i="13"/>
  <c r="AO52" i="12"/>
  <c r="BE67" i="12"/>
  <c r="BE66" i="13"/>
  <c r="BU81" i="13"/>
  <c r="BU82" i="12"/>
  <c r="CK96" i="13"/>
  <c r="CK97" i="12"/>
  <c r="M54" i="8"/>
  <c r="D54" i="8"/>
  <c r="C54" i="8"/>
  <c r="N54" i="8"/>
  <c r="O54" i="8"/>
  <c r="E54" i="8"/>
  <c r="F54" i="8"/>
  <c r="K54" i="8"/>
  <c r="L54" i="8"/>
  <c r="G54" i="8"/>
  <c r="D42" i="23" l="1"/>
  <c r="C54" i="19"/>
  <c r="G54" i="19"/>
  <c r="L54" i="19"/>
  <c r="D54" i="19"/>
  <c r="E54" i="19"/>
  <c r="M54" i="19"/>
  <c r="O54" i="19"/>
  <c r="K54" i="19"/>
  <c r="N54" i="19"/>
  <c r="CL97" i="13"/>
  <c r="CL98" i="12"/>
  <c r="AR39" i="8"/>
  <c r="AI39" i="8"/>
  <c r="AS39" i="8"/>
  <c r="AL39" i="8"/>
  <c r="BC39" i="8"/>
  <c r="AU39" i="8"/>
  <c r="BB39" i="8"/>
  <c r="BD39" i="8"/>
  <c r="AH39" i="8"/>
  <c r="AK39" i="8"/>
  <c r="AN39" i="8"/>
  <c r="AQ39" i="8"/>
  <c r="BA39" i="8"/>
  <c r="AO39" i="8"/>
  <c r="BG39" i="8"/>
  <c r="BE39" i="8"/>
  <c r="AF39" i="8"/>
  <c r="AT39" i="8"/>
  <c r="AZ39" i="8"/>
  <c r="AP39" i="8"/>
  <c r="AG39" i="8"/>
  <c r="AY39" i="8"/>
  <c r="AV39" i="8"/>
  <c r="BF39" i="8"/>
  <c r="AW39" i="8"/>
  <c r="AM39" i="8"/>
  <c r="AX39" i="8"/>
  <c r="AJ39" i="8"/>
  <c r="BF67" i="13"/>
  <c r="BF68" i="12"/>
  <c r="E54" i="7"/>
  <c r="N54" i="7"/>
  <c r="L54" i="7"/>
  <c r="O54" i="7"/>
  <c r="K54" i="7"/>
  <c r="D54" i="7"/>
  <c r="M54" i="7"/>
  <c r="C54" i="7"/>
  <c r="G54" i="7"/>
  <c r="F54" i="7"/>
  <c r="BV83" i="12"/>
  <c r="BV82" i="13"/>
  <c r="AP53" i="12"/>
  <c r="AP52" i="13"/>
  <c r="AO39" i="19" l="1"/>
  <c r="AJ39" i="19"/>
  <c r="AI39" i="19"/>
  <c r="AH39" i="19"/>
  <c r="AW39" i="19"/>
  <c r="AY39" i="19"/>
  <c r="BD39" i="19"/>
  <c r="AS39" i="19"/>
  <c r="BB39" i="19"/>
  <c r="AF39" i="19"/>
  <c r="AV39" i="19"/>
  <c r="BC39" i="19"/>
  <c r="AR39" i="19"/>
  <c r="BF39" i="19"/>
  <c r="BE39" i="19"/>
  <c r="BG39" i="19"/>
  <c r="AK39" i="19"/>
  <c r="AZ39" i="19"/>
  <c r="AU39" i="19"/>
  <c r="AG39" i="19"/>
  <c r="AQ39" i="19"/>
  <c r="AX39" i="19"/>
  <c r="BA39" i="19"/>
  <c r="AL39" i="19"/>
  <c r="AT39" i="19"/>
  <c r="AN39" i="19"/>
  <c r="AP39" i="19"/>
  <c r="AM39" i="19"/>
  <c r="BW83" i="13"/>
  <c r="BW84" i="12"/>
  <c r="BI39" i="8"/>
  <c r="CM99" i="12"/>
  <c r="CM98" i="13"/>
  <c r="AR39" i="7"/>
  <c r="O40" i="9" s="1"/>
  <c r="AV39" i="7"/>
  <c r="S40" i="9" s="1"/>
  <c r="BF39" i="7"/>
  <c r="AC40" i="9" s="1"/>
  <c r="AY39" i="7"/>
  <c r="V40" i="9" s="1"/>
  <c r="AK39" i="7"/>
  <c r="H40" i="9" s="1"/>
  <c r="AN39" i="7"/>
  <c r="K40" i="9" s="1"/>
  <c r="AQ39" i="7"/>
  <c r="N40" i="9" s="1"/>
  <c r="AJ39" i="7"/>
  <c r="G40" i="9" s="1"/>
  <c r="AP39" i="7"/>
  <c r="M40" i="9" s="1"/>
  <c r="BC39" i="7"/>
  <c r="Z40" i="9" s="1"/>
  <c r="AZ39" i="7"/>
  <c r="W40" i="9" s="1"/>
  <c r="AG39" i="7"/>
  <c r="D40" i="9" s="1"/>
  <c r="AX39" i="7"/>
  <c r="U40" i="9" s="1"/>
  <c r="AM39" i="7"/>
  <c r="J40" i="9" s="1"/>
  <c r="AS39" i="7"/>
  <c r="P40" i="9" s="1"/>
  <c r="BD39" i="7"/>
  <c r="AA40" i="9" s="1"/>
  <c r="AO39" i="7"/>
  <c r="L40" i="9" s="1"/>
  <c r="AL39" i="7"/>
  <c r="I40" i="9" s="1"/>
  <c r="BE39" i="7"/>
  <c r="AB40" i="9" s="1"/>
  <c r="BB39" i="7"/>
  <c r="Y40" i="9" s="1"/>
  <c r="AU39" i="7"/>
  <c r="R40" i="9" s="1"/>
  <c r="AT39" i="7"/>
  <c r="Q40" i="9" s="1"/>
  <c r="AW39" i="7"/>
  <c r="T40" i="9" s="1"/>
  <c r="AF39" i="7"/>
  <c r="C40" i="9" s="1"/>
  <c r="AH39" i="7"/>
  <c r="E40" i="9" s="1"/>
  <c r="AE39" i="7"/>
  <c r="B40" i="9" s="1"/>
  <c r="BA39" i="7"/>
  <c r="X40" i="9" s="1"/>
  <c r="AI39" i="7"/>
  <c r="F40" i="9" s="1"/>
  <c r="BG68" i="13"/>
  <c r="BG69" i="12"/>
  <c r="AQ54" i="12"/>
  <c r="AQ53" i="13"/>
  <c r="BI39" i="19" l="1"/>
  <c r="E40" i="11"/>
  <c r="E40" i="18"/>
  <c r="E41" i="12" s="1"/>
  <c r="F41" i="13" s="1"/>
  <c r="AA40" i="18"/>
  <c r="AA41" i="12" s="1"/>
  <c r="AB41" i="13" s="1"/>
  <c r="AA40" i="11"/>
  <c r="P40" i="11"/>
  <c r="P40" i="18"/>
  <c r="P41" i="12" s="1"/>
  <c r="Q41" i="13" s="1"/>
  <c r="C40" i="11"/>
  <c r="C40" i="18"/>
  <c r="Y40" i="18"/>
  <c r="Y41" i="12" s="1"/>
  <c r="Z41" i="13" s="1"/>
  <c r="Y40" i="11"/>
  <c r="K40" i="11"/>
  <c r="K40" i="18"/>
  <c r="K41" i="12" s="1"/>
  <c r="L41" i="13" s="1"/>
  <c r="M40" i="11"/>
  <c r="M40" i="18"/>
  <c r="M41" i="12" s="1"/>
  <c r="N41" i="13" s="1"/>
  <c r="AC40" i="11"/>
  <c r="AC40" i="18"/>
  <c r="AC41" i="12" s="1"/>
  <c r="BH70" i="12"/>
  <c r="BH69" i="13"/>
  <c r="I40" i="11"/>
  <c r="I40" i="18"/>
  <c r="I41" i="12" s="1"/>
  <c r="J41" i="13" s="1"/>
  <c r="J40" i="11"/>
  <c r="J40" i="18"/>
  <c r="J41" i="12" s="1"/>
  <c r="K41" i="13" s="1"/>
  <c r="Z40" i="11"/>
  <c r="Z40" i="18"/>
  <c r="Z41" i="12" s="1"/>
  <c r="AA41" i="13" s="1"/>
  <c r="S40" i="11"/>
  <c r="S40" i="18"/>
  <c r="S41" i="12" s="1"/>
  <c r="T41" i="13" s="1"/>
  <c r="L40" i="11"/>
  <c r="L40" i="18"/>
  <c r="L41" i="12" s="1"/>
  <c r="M41" i="13" s="1"/>
  <c r="O40" i="18"/>
  <c r="O41" i="12" s="1"/>
  <c r="P41" i="13" s="1"/>
  <c r="O40" i="11"/>
  <c r="BH39" i="7"/>
  <c r="D40" i="11"/>
  <c r="D40" i="18"/>
  <c r="D41" i="12" s="1"/>
  <c r="E41" i="13" s="1"/>
  <c r="G40" i="11"/>
  <c r="G40" i="18"/>
  <c r="G41" i="12" s="1"/>
  <c r="H41" i="13" s="1"/>
  <c r="BX85" i="12"/>
  <c r="BX84" i="13"/>
  <c r="V40" i="18"/>
  <c r="V41" i="12" s="1"/>
  <c r="W41" i="13" s="1"/>
  <c r="V40" i="11"/>
  <c r="R40" i="11"/>
  <c r="R40" i="18"/>
  <c r="R41" i="12" s="1"/>
  <c r="S41" i="13" s="1"/>
  <c r="U40" i="11"/>
  <c r="U40" i="18"/>
  <c r="U41" i="12" s="1"/>
  <c r="V41" i="13" s="1"/>
  <c r="H40" i="11"/>
  <c r="H40" i="18"/>
  <c r="H41" i="12" s="1"/>
  <c r="I41" i="13" s="1"/>
  <c r="Q40" i="11"/>
  <c r="Q40" i="18"/>
  <c r="Q41" i="12" s="1"/>
  <c r="R41" i="13" s="1"/>
  <c r="F40" i="11"/>
  <c r="F40" i="18"/>
  <c r="F41" i="12" s="1"/>
  <c r="G41" i="13" s="1"/>
  <c r="X40" i="18"/>
  <c r="X41" i="12" s="1"/>
  <c r="Y41" i="13" s="1"/>
  <c r="X40" i="11"/>
  <c r="AP159" i="12"/>
  <c r="AR55" i="12"/>
  <c r="AR54" i="13"/>
  <c r="T40" i="11"/>
  <c r="T40" i="18"/>
  <c r="T41" i="12" s="1"/>
  <c r="U41" i="13" s="1"/>
  <c r="AB40" i="18"/>
  <c r="AB41" i="12" s="1"/>
  <c r="AC41" i="13" s="1"/>
  <c r="AB40" i="11"/>
  <c r="W40" i="11"/>
  <c r="W40" i="18"/>
  <c r="W41" i="12" s="1"/>
  <c r="X41" i="13" s="1"/>
  <c r="N40" i="18"/>
  <c r="N41" i="12" s="1"/>
  <c r="O41" i="13" s="1"/>
  <c r="N40" i="11"/>
  <c r="CN99" i="13"/>
  <c r="CN100" i="12"/>
  <c r="BY85" i="13" l="1"/>
  <c r="BY86" i="12"/>
  <c r="AD41" i="13"/>
  <c r="AD42" i="12"/>
  <c r="B40" i="18"/>
  <c r="C41" i="12"/>
  <c r="B40" i="11"/>
  <c r="N48" i="3" s="1"/>
  <c r="Q48" i="3" s="1"/>
  <c r="CO100" i="13"/>
  <c r="CO101" i="12"/>
  <c r="AS55" i="13"/>
  <c r="AS56" i="12"/>
  <c r="BI70" i="13"/>
  <c r="BI71" i="12"/>
  <c r="AT57" i="12" l="1"/>
  <c r="AT56" i="13"/>
  <c r="AE43" i="12"/>
  <c r="AE42" i="13"/>
  <c r="B41" i="12"/>
  <c r="D41" i="13"/>
  <c r="B41" i="13" s="1"/>
  <c r="BZ87" i="12"/>
  <c r="BZ86" i="13"/>
  <c r="AL48" i="3"/>
  <c r="S48" i="3"/>
  <c r="BJ72" i="12"/>
  <c r="BJ71" i="13"/>
  <c r="CP102" i="12"/>
  <c r="CP101" i="13"/>
  <c r="BK73" i="12" l="1"/>
  <c r="BK72" i="13"/>
  <c r="CA88" i="12"/>
  <c r="CA87" i="13"/>
  <c r="AF44" i="12"/>
  <c r="AF43" i="13"/>
  <c r="D49" i="3"/>
  <c r="C41" i="13"/>
  <c r="CQ103" i="12"/>
  <c r="CQ102" i="13"/>
  <c r="AU58" i="12"/>
  <c r="AU57" i="13"/>
  <c r="AV58" i="13" l="1"/>
  <c r="AV59" i="12"/>
  <c r="AA49" i="3"/>
  <c r="AG49" i="3" s="1"/>
  <c r="B49" i="3"/>
  <c r="CB89" i="12"/>
  <c r="CB88" i="13"/>
  <c r="CR104" i="12"/>
  <c r="CR103" i="13"/>
  <c r="AG45" i="12"/>
  <c r="AG44" i="13"/>
  <c r="BL74" i="12"/>
  <c r="BL73" i="13"/>
  <c r="K49" i="3" l="1"/>
  <c r="W49" i="3"/>
  <c r="AJ49" i="3"/>
  <c r="Y49" i="3"/>
  <c r="AE49" i="3" s="1"/>
  <c r="C49" i="3"/>
  <c r="U49" i="3"/>
  <c r="V49" i="3" s="1"/>
  <c r="X49" i="3" s="1"/>
  <c r="BM74" i="13"/>
  <c r="BM75" i="12"/>
  <c r="CQ161" i="12"/>
  <c r="CS105" i="12"/>
  <c r="CS104" i="13"/>
  <c r="AW59" i="13"/>
  <c r="AW60" i="12"/>
  <c r="AH45" i="13"/>
  <c r="AH46" i="12"/>
  <c r="CC89" i="13"/>
  <c r="CC90" i="12"/>
  <c r="AI46" i="13" l="1"/>
  <c r="AI47" i="12"/>
  <c r="BN76" i="12"/>
  <c r="BN75" i="13"/>
  <c r="CT105" i="13"/>
  <c r="CT106" i="12"/>
  <c r="B51" i="6"/>
  <c r="AD49" i="3"/>
  <c r="CD90" i="13"/>
  <c r="CD91" i="12"/>
  <c r="AX61" i="12"/>
  <c r="AX60" i="13"/>
  <c r="J49" i="3"/>
  <c r="M49" i="3" s="1"/>
  <c r="P49" i="3" s="1"/>
  <c r="AB49" i="3"/>
  <c r="AH49" i="3" s="1"/>
  <c r="AY62" i="12" l="1"/>
  <c r="AY61" i="13"/>
  <c r="G51" i="6"/>
  <c r="I51" i="6"/>
  <c r="J51" i="6"/>
  <c r="H51" i="6"/>
  <c r="BO76" i="13"/>
  <c r="BO77" i="12"/>
  <c r="CE92" i="12"/>
  <c r="CE91" i="13"/>
  <c r="CU107" i="12"/>
  <c r="CU106" i="13"/>
  <c r="AJ47" i="13"/>
  <c r="AJ48" i="12"/>
  <c r="R49" i="3"/>
  <c r="AK49" i="3"/>
  <c r="L51" i="6" l="1"/>
  <c r="O51" i="6" s="1"/>
  <c r="K51" i="6"/>
  <c r="N51" i="6" s="1"/>
  <c r="BP77" i="13"/>
  <c r="BP78" i="12"/>
  <c r="CF93" i="12"/>
  <c r="CF92" i="13"/>
  <c r="AO49" i="3"/>
  <c r="AN49" i="3"/>
  <c r="CV108" i="12"/>
  <c r="CV107" i="13"/>
  <c r="AK48" i="13"/>
  <c r="AK49" i="12"/>
  <c r="AZ63" i="12"/>
  <c r="AZ62" i="13"/>
  <c r="M51" i="6" l="1"/>
  <c r="P51" i="6" s="1"/>
  <c r="T51" i="6" s="1"/>
  <c r="AL49" i="13"/>
  <c r="AL50" i="12"/>
  <c r="CW108" i="13"/>
  <c r="CW109" i="12"/>
  <c r="U51" i="6"/>
  <c r="BQ79" i="12"/>
  <c r="BQ78" i="13"/>
  <c r="CG94" i="12"/>
  <c r="CG93" i="13"/>
  <c r="BA63" i="13"/>
  <c r="BA64" i="12"/>
  <c r="S51" i="6" l="1"/>
  <c r="R51" i="6"/>
  <c r="V51" i="6" s="1"/>
  <c r="Y51" i="6" s="1"/>
  <c r="AC51" i="6" s="1"/>
  <c r="CX109" i="13"/>
  <c r="CX110" i="12"/>
  <c r="CH95" i="12"/>
  <c r="CH94" i="13"/>
  <c r="W51" i="6"/>
  <c r="Z51" i="6" s="1"/>
  <c r="AD51" i="6" s="1"/>
  <c r="BB65" i="12"/>
  <c r="BB64" i="13"/>
  <c r="AM51" i="12"/>
  <c r="AM50" i="13"/>
  <c r="BR80" i="12"/>
  <c r="BP160" i="12"/>
  <c r="BR79" i="13"/>
  <c r="X51" i="6" l="1"/>
  <c r="AA51" i="6" s="1"/>
  <c r="AE51" i="6" s="1"/>
  <c r="AG51" i="6" s="1"/>
  <c r="B55" i="19" s="1"/>
  <c r="BS80" i="13"/>
  <c r="BS81" i="12"/>
  <c r="B55" i="7"/>
  <c r="B43" i="23"/>
  <c r="CI95" i="13"/>
  <c r="CI96" i="12"/>
  <c r="AN51" i="13"/>
  <c r="AN52" i="12"/>
  <c r="BC65" i="13"/>
  <c r="BC66" i="12"/>
  <c r="CY111" i="12"/>
  <c r="CZ111" i="13" s="1"/>
  <c r="CY110" i="13"/>
  <c r="M55" i="19"/>
  <c r="N55" i="19"/>
  <c r="D55" i="19"/>
  <c r="F55" i="19"/>
  <c r="C55" i="19"/>
  <c r="E55" i="19"/>
  <c r="L55" i="19"/>
  <c r="O55" i="19"/>
  <c r="K55" i="19"/>
  <c r="G55" i="19"/>
  <c r="B55" i="8"/>
  <c r="C43" i="23"/>
  <c r="D43" i="23" l="1"/>
  <c r="F55" i="8"/>
  <c r="D55" i="8"/>
  <c r="G55" i="8"/>
  <c r="N55" i="8"/>
  <c r="C55" i="8"/>
  <c r="E55" i="8"/>
  <c r="K55" i="8"/>
  <c r="L55" i="8"/>
  <c r="O55" i="8"/>
  <c r="M55" i="8"/>
  <c r="K55" i="7"/>
  <c r="O55" i="7"/>
  <c r="F55" i="7"/>
  <c r="N55" i="7"/>
  <c r="M55" i="7"/>
  <c r="L55" i="7"/>
  <c r="E55" i="7"/>
  <c r="C55" i="7"/>
  <c r="G55" i="7"/>
  <c r="D55" i="7"/>
  <c r="AO52" i="13"/>
  <c r="AO53" i="12"/>
  <c r="BD66" i="13"/>
  <c r="BD67" i="12"/>
  <c r="CJ97" i="12"/>
  <c r="CJ96" i="13"/>
  <c r="BT81" i="13"/>
  <c r="BT82" i="12"/>
  <c r="AN40" i="19"/>
  <c r="AI40" i="19"/>
  <c r="AU40" i="19"/>
  <c r="AH40" i="19"/>
  <c r="AT40" i="19"/>
  <c r="BG40" i="19"/>
  <c r="AG40" i="19"/>
  <c r="AR40" i="19"/>
  <c r="BA40" i="19"/>
  <c r="AY40" i="19"/>
  <c r="AK40" i="19"/>
  <c r="AS40" i="19"/>
  <c r="AQ40" i="19"/>
  <c r="AJ40" i="19"/>
  <c r="AO40" i="19"/>
  <c r="BB40" i="19"/>
  <c r="AX40" i="19"/>
  <c r="BE40" i="19"/>
  <c r="AV40" i="19"/>
  <c r="BC40" i="19"/>
  <c r="AP40" i="19"/>
  <c r="AZ40" i="19"/>
  <c r="AM40" i="19"/>
  <c r="BD40" i="19"/>
  <c r="AW40" i="19"/>
  <c r="AL40" i="19"/>
  <c r="BF40" i="19"/>
  <c r="AF40" i="19"/>
  <c r="BI40" i="19" l="1"/>
  <c r="AP53" i="13"/>
  <c r="AP54" i="12"/>
  <c r="CK98" i="12"/>
  <c r="CK97" i="13"/>
  <c r="BD40" i="8"/>
  <c r="BG40" i="8"/>
  <c r="BE40" i="8"/>
  <c r="AW40" i="8"/>
  <c r="AL40" i="8"/>
  <c r="AT40" i="8"/>
  <c r="AY40" i="8"/>
  <c r="BF40" i="8"/>
  <c r="AS40" i="8"/>
  <c r="BC40" i="8"/>
  <c r="AV40" i="8"/>
  <c r="AZ40" i="8"/>
  <c r="AK40" i="8"/>
  <c r="AJ40" i="8"/>
  <c r="AN40" i="8"/>
  <c r="AG40" i="8"/>
  <c r="AX40" i="8"/>
  <c r="AF40" i="8"/>
  <c r="AP40" i="8"/>
  <c r="AR40" i="8"/>
  <c r="AU40" i="8"/>
  <c r="AI40" i="8"/>
  <c r="BA40" i="8"/>
  <c r="AM40" i="8"/>
  <c r="BB40" i="8"/>
  <c r="AO40" i="8"/>
  <c r="AH40" i="8"/>
  <c r="AQ40" i="8"/>
  <c r="BD40" i="7"/>
  <c r="AO40" i="7"/>
  <c r="AU40" i="7"/>
  <c r="AY40" i="7"/>
  <c r="AP40" i="7"/>
  <c r="BE40" i="7"/>
  <c r="BA40" i="7"/>
  <c r="AI40" i="7"/>
  <c r="AN40" i="7"/>
  <c r="AZ40" i="7"/>
  <c r="BC40" i="7"/>
  <c r="AW40" i="7"/>
  <c r="AR40" i="7"/>
  <c r="AX40" i="7"/>
  <c r="AS40" i="7"/>
  <c r="AH40" i="7"/>
  <c r="BB40" i="7"/>
  <c r="AK40" i="7"/>
  <c r="AL40" i="7"/>
  <c r="AM40" i="7"/>
  <c r="AF40" i="7"/>
  <c r="AQ40" i="7"/>
  <c r="AE40" i="7"/>
  <c r="AT40" i="7"/>
  <c r="AV40" i="7"/>
  <c r="AG40" i="7"/>
  <c r="AJ40" i="7"/>
  <c r="BF40" i="7"/>
  <c r="BU83" i="12"/>
  <c r="BU82" i="13"/>
  <c r="BE68" i="12"/>
  <c r="BE67" i="13"/>
  <c r="W41" i="9" l="1"/>
  <c r="W41" i="11" s="1"/>
  <c r="L41" i="9"/>
  <c r="L41" i="11" s="1"/>
  <c r="M41" i="9"/>
  <c r="M41" i="11" s="1"/>
  <c r="S41" i="9"/>
  <c r="S41" i="18" s="1"/>
  <c r="S42" i="12" s="1"/>
  <c r="T42" i="13" s="1"/>
  <c r="W41" i="18"/>
  <c r="W42" i="12" s="1"/>
  <c r="X42" i="13" s="1"/>
  <c r="N41" i="9"/>
  <c r="N41" i="18" s="1"/>
  <c r="N42" i="12" s="1"/>
  <c r="O42" i="13" s="1"/>
  <c r="V41" i="9"/>
  <c r="V41" i="11" s="1"/>
  <c r="AB41" i="9"/>
  <c r="AB41" i="11" s="1"/>
  <c r="B41" i="9"/>
  <c r="BV84" i="12"/>
  <c r="BV83" i="13"/>
  <c r="X41" i="9"/>
  <c r="Q41" i="9"/>
  <c r="T41" i="9"/>
  <c r="G41" i="9"/>
  <c r="O41" i="9"/>
  <c r="H41" i="9"/>
  <c r="Z41" i="9"/>
  <c r="I41" i="9"/>
  <c r="BF68" i="13"/>
  <c r="BF69" i="12"/>
  <c r="D41" i="9"/>
  <c r="J41" i="9"/>
  <c r="R41" i="9"/>
  <c r="U41" i="9"/>
  <c r="AA41" i="9"/>
  <c r="CL99" i="12"/>
  <c r="CL98" i="13"/>
  <c r="C41" i="9"/>
  <c r="BI40" i="8"/>
  <c r="AQ55" i="12"/>
  <c r="AQ54" i="13"/>
  <c r="AO159" i="12"/>
  <c r="BH40" i="7"/>
  <c r="K41" i="9"/>
  <c r="E41" i="9"/>
  <c r="F41" i="9"/>
  <c r="Y41" i="9"/>
  <c r="P41" i="9"/>
  <c r="AC41" i="9"/>
  <c r="N41" i="11" l="1"/>
  <c r="S41" i="11"/>
  <c r="L41" i="18"/>
  <c r="L42" i="12" s="1"/>
  <c r="M42" i="13" s="1"/>
  <c r="M41" i="18"/>
  <c r="M42" i="12" s="1"/>
  <c r="N42" i="13" s="1"/>
  <c r="AB41" i="18"/>
  <c r="AB42" i="12" s="1"/>
  <c r="AC42" i="13" s="1"/>
  <c r="V41" i="18"/>
  <c r="V42" i="12" s="1"/>
  <c r="W42" i="13" s="1"/>
  <c r="I41" i="11"/>
  <c r="I41" i="18"/>
  <c r="I42" i="12" s="1"/>
  <c r="J42" i="13" s="1"/>
  <c r="AC41" i="11"/>
  <c r="AC41" i="18"/>
  <c r="AC42" i="12" s="1"/>
  <c r="E41" i="11"/>
  <c r="E41" i="18"/>
  <c r="E42" i="12" s="1"/>
  <c r="F42" i="13" s="1"/>
  <c r="R41" i="11"/>
  <c r="R41" i="18"/>
  <c r="R42" i="12" s="1"/>
  <c r="S42" i="13" s="1"/>
  <c r="H41" i="11"/>
  <c r="H41" i="18"/>
  <c r="H42" i="12" s="1"/>
  <c r="I42" i="13" s="1"/>
  <c r="Q41" i="11"/>
  <c r="Q41" i="18"/>
  <c r="Q42" i="12" s="1"/>
  <c r="R42" i="13" s="1"/>
  <c r="J41" i="11"/>
  <c r="J41" i="18"/>
  <c r="J42" i="12" s="1"/>
  <c r="K42" i="13" s="1"/>
  <c r="O41" i="11"/>
  <c r="O41" i="18"/>
  <c r="O42" i="12" s="1"/>
  <c r="P42" i="13" s="1"/>
  <c r="Y41" i="11"/>
  <c r="Y41" i="18"/>
  <c r="Y42" i="12" s="1"/>
  <c r="Z42" i="13" s="1"/>
  <c r="AR55" i="13"/>
  <c r="AR56" i="12"/>
  <c r="C41" i="11"/>
  <c r="C41" i="18"/>
  <c r="AA41" i="11"/>
  <c r="AA41" i="18"/>
  <c r="AA42" i="12" s="1"/>
  <c r="AB42" i="13" s="1"/>
  <c r="D41" i="11"/>
  <c r="D41" i="18"/>
  <c r="D42" i="12" s="1"/>
  <c r="E42" i="13" s="1"/>
  <c r="G41" i="11"/>
  <c r="G41" i="18"/>
  <c r="G42" i="12" s="1"/>
  <c r="H42" i="13" s="1"/>
  <c r="P41" i="11"/>
  <c r="P41" i="18"/>
  <c r="P42" i="12" s="1"/>
  <c r="Q42" i="13" s="1"/>
  <c r="K41" i="11"/>
  <c r="K41" i="18"/>
  <c r="K42" i="12" s="1"/>
  <c r="L42" i="13" s="1"/>
  <c r="CM99" i="13"/>
  <c r="CM100" i="12"/>
  <c r="X41" i="11"/>
  <c r="X41" i="18"/>
  <c r="X42" i="12" s="1"/>
  <c r="Y42" i="13" s="1"/>
  <c r="F41" i="11"/>
  <c r="F41" i="18"/>
  <c r="F42" i="12" s="1"/>
  <c r="G42" i="13" s="1"/>
  <c r="U41" i="11"/>
  <c r="U41" i="18"/>
  <c r="U42" i="12" s="1"/>
  <c r="V42" i="13" s="1"/>
  <c r="BG70" i="12"/>
  <c r="BG69" i="13"/>
  <c r="Z41" i="11"/>
  <c r="Z41" i="18"/>
  <c r="Z42" i="12" s="1"/>
  <c r="AA42" i="13" s="1"/>
  <c r="T41" i="11"/>
  <c r="T41" i="18"/>
  <c r="T42" i="12" s="1"/>
  <c r="U42" i="13" s="1"/>
  <c r="BW85" i="12"/>
  <c r="BW84" i="13"/>
  <c r="AS57" i="12" l="1"/>
  <c r="AS56" i="13"/>
  <c r="AD43" i="12"/>
  <c r="AD42" i="13"/>
  <c r="BX86" i="12"/>
  <c r="BX85" i="13"/>
  <c r="CN100" i="13"/>
  <c r="CN101" i="12"/>
  <c r="C42" i="12"/>
  <c r="B41" i="18"/>
  <c r="BH71" i="12"/>
  <c r="BH70" i="13"/>
  <c r="B41" i="11"/>
  <c r="N49" i="3" s="1"/>
  <c r="Q49" i="3" s="1"/>
  <c r="BI72" i="12" l="1"/>
  <c r="BI71" i="13"/>
  <c r="CO102" i="12"/>
  <c r="CO101" i="13"/>
  <c r="AE44" i="12"/>
  <c r="AE43" i="13"/>
  <c r="AL49" i="3"/>
  <c r="S49" i="3"/>
  <c r="D42" i="13"/>
  <c r="B42" i="13" s="1"/>
  <c r="B42" i="12"/>
  <c r="BY86" i="13"/>
  <c r="BY87" i="12"/>
  <c r="AT58" i="12"/>
  <c r="AT57" i="13"/>
  <c r="BZ87" i="13" l="1"/>
  <c r="BZ88" i="12"/>
  <c r="CP102" i="13"/>
  <c r="CP103" i="12"/>
  <c r="AU58" i="13"/>
  <c r="AU59" i="12"/>
  <c r="C42" i="13"/>
  <c r="D50" i="3"/>
  <c r="AF44" i="13"/>
  <c r="AF45" i="12"/>
  <c r="BJ72" i="13"/>
  <c r="BJ73" i="12"/>
  <c r="BK74" i="12" l="1"/>
  <c r="BK73" i="13"/>
  <c r="CQ103" i="13"/>
  <c r="CQ104" i="12"/>
  <c r="AG46" i="12"/>
  <c r="AG45" i="13"/>
  <c r="AV59" i="13"/>
  <c r="AV60" i="12"/>
  <c r="CA89" i="12"/>
  <c r="CA88" i="13"/>
  <c r="B50" i="3"/>
  <c r="AA50" i="3"/>
  <c r="AG50" i="3" s="1"/>
  <c r="K50" i="3" l="1"/>
  <c r="U50" i="3"/>
  <c r="V50" i="3" s="1"/>
  <c r="X50" i="3" s="1"/>
  <c r="Y50" i="3"/>
  <c r="AE50" i="3" s="1"/>
  <c r="W50" i="3"/>
  <c r="AJ50" i="3"/>
  <c r="C50" i="3"/>
  <c r="AW61" i="12"/>
  <c r="AW60" i="13"/>
  <c r="CR105" i="12"/>
  <c r="CR104" i="13"/>
  <c r="CP161" i="12"/>
  <c r="CB90" i="12"/>
  <c r="CB89" i="13"/>
  <c r="AH46" i="13"/>
  <c r="AH47" i="12"/>
  <c r="BL75" i="12"/>
  <c r="BL74" i="13"/>
  <c r="BM75" i="13" l="1"/>
  <c r="BM76" i="12"/>
  <c r="AI48" i="12"/>
  <c r="AI47" i="13"/>
  <c r="AX61" i="13"/>
  <c r="AX62" i="12"/>
  <c r="CC91" i="12"/>
  <c r="CC90" i="13"/>
  <c r="AB50" i="3"/>
  <c r="AH50" i="3" s="1"/>
  <c r="J50" i="3"/>
  <c r="M50" i="3" s="1"/>
  <c r="P50" i="3" s="1"/>
  <c r="B52" i="6"/>
  <c r="AD50" i="3"/>
  <c r="CS105" i="13"/>
  <c r="CS106" i="12"/>
  <c r="H52" i="6" l="1"/>
  <c r="I52" i="6"/>
  <c r="J52" i="6"/>
  <c r="G52" i="6"/>
  <c r="AJ49" i="12"/>
  <c r="AJ48" i="13"/>
  <c r="CT106" i="13"/>
  <c r="CT107" i="12"/>
  <c r="AK50" i="3"/>
  <c r="R50" i="3"/>
  <c r="AY62" i="13"/>
  <c r="AY63" i="12"/>
  <c r="BN76" i="13"/>
  <c r="BN77" i="12"/>
  <c r="CD92" i="12"/>
  <c r="CD91" i="13"/>
  <c r="K52" i="6" l="1"/>
  <c r="N52" i="6" s="1"/>
  <c r="CE93" i="12"/>
  <c r="CE92" i="13"/>
  <c r="BO78" i="12"/>
  <c r="BO77" i="13"/>
  <c r="AZ63" i="13"/>
  <c r="AZ64" i="12"/>
  <c r="CU107" i="13"/>
  <c r="CU108" i="12"/>
  <c r="AN50" i="3"/>
  <c r="AO50" i="3"/>
  <c r="AK49" i="13"/>
  <c r="AK50" i="12"/>
  <c r="L52" i="6"/>
  <c r="O52" i="6" s="1"/>
  <c r="BA64" i="13" l="1"/>
  <c r="BA65" i="12"/>
  <c r="AL51" i="12"/>
  <c r="AL50" i="13"/>
  <c r="CV109" i="12"/>
  <c r="CV108" i="13"/>
  <c r="CF94" i="12"/>
  <c r="CF93" i="13"/>
  <c r="BP79" i="12"/>
  <c r="BP78" i="13"/>
  <c r="M52" i="6"/>
  <c r="P52" i="6" s="1"/>
  <c r="AM52" i="12" l="1"/>
  <c r="AM51" i="13"/>
  <c r="CG95" i="12"/>
  <c r="CG94" i="13"/>
  <c r="BQ79" i="13"/>
  <c r="BQ80" i="12"/>
  <c r="BO160" i="12"/>
  <c r="BB66" i="12"/>
  <c r="BB65" i="13"/>
  <c r="S52" i="6"/>
  <c r="R52" i="6"/>
  <c r="T52" i="6"/>
  <c r="U52" i="6"/>
  <c r="CW110" i="12"/>
  <c r="CW109" i="13"/>
  <c r="W52" i="6" l="1"/>
  <c r="Z52" i="6" s="1"/>
  <c r="AD52" i="6" s="1"/>
  <c r="B56" i="8" s="1"/>
  <c r="BC67" i="12"/>
  <c r="BC66" i="13"/>
  <c r="V52" i="6"/>
  <c r="CH95" i="13"/>
  <c r="CH96" i="12"/>
  <c r="BR80" i="13"/>
  <c r="BR81" i="12"/>
  <c r="CX111" i="12"/>
  <c r="CX110" i="13"/>
  <c r="AN53" i="12"/>
  <c r="AN52" i="13"/>
  <c r="C44" i="23" l="1"/>
  <c r="AO53" i="13"/>
  <c r="AO54" i="12"/>
  <c r="Y52" i="6"/>
  <c r="AC52" i="6" s="1"/>
  <c r="X52" i="6"/>
  <c r="AA52" i="6" s="1"/>
  <c r="AE52" i="6" s="1"/>
  <c r="AG52" i="6" s="1"/>
  <c r="B56" i="19" s="1"/>
  <c r="CY111" i="13"/>
  <c r="CY112" i="12"/>
  <c r="CZ112" i="13" s="1"/>
  <c r="C56" i="8"/>
  <c r="D56" i="8"/>
  <c r="N56" i="8"/>
  <c r="E56" i="8"/>
  <c r="O56" i="8"/>
  <c r="L56" i="8"/>
  <c r="F56" i="8"/>
  <c r="M56" i="8"/>
  <c r="G56" i="8"/>
  <c r="K56" i="8"/>
  <c r="BS81" i="13"/>
  <c r="BS82" i="12"/>
  <c r="CI96" i="13"/>
  <c r="CI97" i="12"/>
  <c r="BD68" i="12"/>
  <c r="BD67" i="13"/>
  <c r="CJ97" i="13" l="1"/>
  <c r="CJ98" i="12"/>
  <c r="D56" i="19"/>
  <c r="E56" i="19"/>
  <c r="O56" i="19"/>
  <c r="N56" i="19"/>
  <c r="L56" i="19"/>
  <c r="F56" i="19"/>
  <c r="K56" i="19"/>
  <c r="G56" i="19"/>
  <c r="M56" i="19"/>
  <c r="C56" i="19"/>
  <c r="BC41" i="8"/>
  <c r="BG41" i="8"/>
  <c r="AL41" i="8"/>
  <c r="AO41" i="8"/>
  <c r="AM41" i="8"/>
  <c r="AT41" i="8"/>
  <c r="BE41" i="8"/>
  <c r="AS41" i="8"/>
  <c r="BF41" i="8"/>
  <c r="AH41" i="8"/>
  <c r="AU41" i="8"/>
  <c r="AW41" i="8"/>
  <c r="AY41" i="8"/>
  <c r="AN41" i="8"/>
  <c r="AK41" i="8"/>
  <c r="AZ41" i="8"/>
  <c r="AQ41" i="8"/>
  <c r="AR41" i="8"/>
  <c r="AG41" i="8"/>
  <c r="BB41" i="8"/>
  <c r="AI41" i="8"/>
  <c r="AV41" i="8"/>
  <c r="BA41" i="8"/>
  <c r="BD41" i="8"/>
  <c r="AP41" i="8"/>
  <c r="AX41" i="8"/>
  <c r="AJ41" i="8"/>
  <c r="AF41" i="8"/>
  <c r="BT82" i="13"/>
  <c r="BT83" i="12"/>
  <c r="AN159" i="12"/>
  <c r="AP55" i="12"/>
  <c r="AP54" i="13"/>
  <c r="B56" i="7"/>
  <c r="B44" i="23"/>
  <c r="D44" i="23" s="1"/>
  <c r="BE69" i="12"/>
  <c r="BE68" i="13"/>
  <c r="BG41" i="19" l="1"/>
  <c r="AR41" i="19"/>
  <c r="AH41" i="19"/>
  <c r="AJ41" i="19"/>
  <c r="BB41" i="19"/>
  <c r="AP41" i="19"/>
  <c r="AO41" i="19"/>
  <c r="BF41" i="19"/>
  <c r="AK41" i="19"/>
  <c r="BA41" i="19"/>
  <c r="AI41" i="19"/>
  <c r="AG41" i="19"/>
  <c r="AX41" i="19"/>
  <c r="AT41" i="19"/>
  <c r="AN41" i="19"/>
  <c r="BD41" i="19"/>
  <c r="BC41" i="19"/>
  <c r="AQ41" i="19"/>
  <c r="AU41" i="19"/>
  <c r="AM41" i="19"/>
  <c r="AZ41" i="19"/>
  <c r="AF41" i="19"/>
  <c r="AY41" i="19"/>
  <c r="AL41" i="19"/>
  <c r="AW41" i="19"/>
  <c r="AS41" i="19"/>
  <c r="BE41" i="19"/>
  <c r="AV41" i="19"/>
  <c r="BI41" i="8"/>
  <c r="BF69" i="13"/>
  <c r="BF70" i="12"/>
  <c r="D56" i="7"/>
  <c r="O56" i="7"/>
  <c r="F56" i="7"/>
  <c r="M56" i="7"/>
  <c r="G56" i="7"/>
  <c r="K56" i="7"/>
  <c r="L56" i="7"/>
  <c r="N56" i="7"/>
  <c r="E56" i="7"/>
  <c r="C56" i="7"/>
  <c r="BU84" i="12"/>
  <c r="BU83" i="13"/>
  <c r="CK99" i="12"/>
  <c r="CK98" i="13"/>
  <c r="AQ56" i="12"/>
  <c r="AQ55" i="13"/>
  <c r="AR56" i="13" l="1"/>
  <c r="AR57" i="12"/>
  <c r="BG71" i="12"/>
  <c r="BG70" i="13"/>
  <c r="BI41" i="19"/>
  <c r="BV85" i="12"/>
  <c r="BV84" i="13"/>
  <c r="BA41" i="7"/>
  <c r="X42" i="9" s="1"/>
  <c r="AO41" i="7"/>
  <c r="L42" i="9" s="1"/>
  <c r="AZ41" i="7"/>
  <c r="W42" i="9" s="1"/>
  <c r="AT41" i="7"/>
  <c r="Q42" i="9" s="1"/>
  <c r="AP41" i="7"/>
  <c r="M42" i="9" s="1"/>
  <c r="AG41" i="7"/>
  <c r="D42" i="9" s="1"/>
  <c r="AU41" i="7"/>
  <c r="R42" i="9" s="1"/>
  <c r="AJ41" i="7"/>
  <c r="G42" i="9" s="1"/>
  <c r="AM41" i="7"/>
  <c r="J42" i="9" s="1"/>
  <c r="AY41" i="7"/>
  <c r="V42" i="9" s="1"/>
  <c r="AN41" i="7"/>
  <c r="K42" i="9" s="1"/>
  <c r="BD41" i="7"/>
  <c r="AA42" i="9" s="1"/>
  <c r="AL41" i="7"/>
  <c r="I42" i="9" s="1"/>
  <c r="AQ41" i="7"/>
  <c r="N42" i="9" s="1"/>
  <c r="AW41" i="7"/>
  <c r="T42" i="9" s="1"/>
  <c r="T42" i="11" s="1"/>
  <c r="AS41" i="7"/>
  <c r="P42" i="9" s="1"/>
  <c r="P42" i="11" s="1"/>
  <c r="AX41" i="7"/>
  <c r="U42" i="9" s="1"/>
  <c r="AR41" i="7"/>
  <c r="O42" i="9" s="1"/>
  <c r="BB41" i="7"/>
  <c r="Y42" i="9" s="1"/>
  <c r="BE41" i="7"/>
  <c r="AB42" i="9" s="1"/>
  <c r="BC41" i="7"/>
  <c r="Z42" i="9" s="1"/>
  <c r="BF41" i="7"/>
  <c r="AC42" i="9" s="1"/>
  <c r="AF41" i="7"/>
  <c r="AV41" i="7"/>
  <c r="S42" i="9" s="1"/>
  <c r="AH41" i="7"/>
  <c r="E42" i="9" s="1"/>
  <c r="AE41" i="7"/>
  <c r="B42" i="9" s="1"/>
  <c r="AK41" i="7"/>
  <c r="H42" i="9" s="1"/>
  <c r="AI41" i="7"/>
  <c r="F42" i="9" s="1"/>
  <c r="CL99" i="13"/>
  <c r="CL100" i="12"/>
  <c r="T42" i="18"/>
  <c r="T43" i="12" s="1"/>
  <c r="U43" i="13" s="1"/>
  <c r="S42" i="11" l="1"/>
  <c r="S42" i="18"/>
  <c r="S43" i="12" s="1"/>
  <c r="T43" i="13" s="1"/>
  <c r="AA42" i="11"/>
  <c r="AA42" i="18"/>
  <c r="AA43" i="12" s="1"/>
  <c r="AB43" i="13" s="1"/>
  <c r="P42" i="18"/>
  <c r="P43" i="12" s="1"/>
  <c r="Q43" i="13" s="1"/>
  <c r="E42" i="18"/>
  <c r="E43" i="12" s="1"/>
  <c r="F43" i="13" s="1"/>
  <c r="E42" i="11"/>
  <c r="Z42" i="18"/>
  <c r="Z43" i="12" s="1"/>
  <c r="AA43" i="13" s="1"/>
  <c r="Z42" i="11"/>
  <c r="U42" i="18"/>
  <c r="U43" i="12" s="1"/>
  <c r="V43" i="13" s="1"/>
  <c r="U42" i="11"/>
  <c r="I42" i="11"/>
  <c r="I42" i="18"/>
  <c r="I43" i="12" s="1"/>
  <c r="J43" i="13" s="1"/>
  <c r="J42" i="11"/>
  <c r="J42" i="18"/>
  <c r="J43" i="12" s="1"/>
  <c r="K43" i="13" s="1"/>
  <c r="M42" i="11"/>
  <c r="M42" i="18"/>
  <c r="M43" i="12" s="1"/>
  <c r="N43" i="13" s="1"/>
  <c r="X42" i="18"/>
  <c r="X43" i="12" s="1"/>
  <c r="Y43" i="13" s="1"/>
  <c r="X42" i="11"/>
  <c r="AB42" i="18"/>
  <c r="AB43" i="12" s="1"/>
  <c r="AC43" i="13" s="1"/>
  <c r="AB42" i="11"/>
  <c r="Q42" i="11"/>
  <c r="Q42" i="18"/>
  <c r="Q43" i="12" s="1"/>
  <c r="R43" i="13" s="1"/>
  <c r="CM100" i="13"/>
  <c r="CM101" i="12"/>
  <c r="BH41" i="7"/>
  <c r="C42" i="9"/>
  <c r="Y42" i="18"/>
  <c r="Y43" i="12" s="1"/>
  <c r="Z43" i="13" s="1"/>
  <c r="Y42" i="11"/>
  <c r="K42" i="11"/>
  <c r="K42" i="18"/>
  <c r="K43" i="12" s="1"/>
  <c r="L43" i="13" s="1"/>
  <c r="R42" i="11"/>
  <c r="R42" i="18"/>
  <c r="R43" i="12" s="1"/>
  <c r="S43" i="13" s="1"/>
  <c r="W42" i="11"/>
  <c r="W42" i="18"/>
  <c r="W43" i="12" s="1"/>
  <c r="X43" i="13" s="1"/>
  <c r="BW85" i="13"/>
  <c r="BW86" i="12"/>
  <c r="AS58" i="12"/>
  <c r="AS57" i="13"/>
  <c r="F42" i="18"/>
  <c r="F43" i="12" s="1"/>
  <c r="G43" i="13" s="1"/>
  <c r="F42" i="11"/>
  <c r="G42" i="11"/>
  <c r="G42" i="18"/>
  <c r="G43" i="12" s="1"/>
  <c r="H43" i="13" s="1"/>
  <c r="BH72" i="12"/>
  <c r="BH71" i="13"/>
  <c r="H42" i="18"/>
  <c r="H43" i="12" s="1"/>
  <c r="I43" i="13" s="1"/>
  <c r="H42" i="11"/>
  <c r="AC42" i="18"/>
  <c r="AC43" i="12" s="1"/>
  <c r="AC42" i="11"/>
  <c r="O42" i="18"/>
  <c r="O43" i="12" s="1"/>
  <c r="P43" i="13" s="1"/>
  <c r="O42" i="11"/>
  <c r="N42" i="11"/>
  <c r="N42" i="18"/>
  <c r="N43" i="12" s="1"/>
  <c r="O43" i="13" s="1"/>
  <c r="V42" i="11"/>
  <c r="V42" i="18"/>
  <c r="V43" i="12" s="1"/>
  <c r="W43" i="13" s="1"/>
  <c r="D42" i="11"/>
  <c r="D42" i="18"/>
  <c r="D43" i="12" s="1"/>
  <c r="E43" i="13" s="1"/>
  <c r="L42" i="18"/>
  <c r="L43" i="12" s="1"/>
  <c r="M43" i="13" s="1"/>
  <c r="L42" i="11"/>
  <c r="C42" i="18" l="1"/>
  <c r="C42" i="11"/>
  <c r="B42" i="11" s="1"/>
  <c r="N50" i="3" s="1"/>
  <c r="Q50" i="3" s="1"/>
  <c r="AD44" i="12"/>
  <c r="AD43" i="13"/>
  <c r="BI72" i="13"/>
  <c r="BI73" i="12"/>
  <c r="AT59" i="12"/>
  <c r="AT58" i="13"/>
  <c r="BX87" i="12"/>
  <c r="BX86" i="13"/>
  <c r="CN102" i="12"/>
  <c r="CN101" i="13"/>
  <c r="AU59" i="13" l="1"/>
  <c r="AU60" i="12"/>
  <c r="BJ74" i="12"/>
  <c r="BJ73" i="13"/>
  <c r="S50" i="3"/>
  <c r="AL50" i="3"/>
  <c r="CO102" i="13"/>
  <c r="CO103" i="12"/>
  <c r="AE45" i="12"/>
  <c r="AE44" i="13"/>
  <c r="BY88" i="12"/>
  <c r="BY87" i="13"/>
  <c r="B42" i="18"/>
  <c r="C43" i="12"/>
  <c r="BZ89" i="12" l="1"/>
  <c r="BZ88" i="13"/>
  <c r="BK74" i="13"/>
  <c r="BK75" i="12"/>
  <c r="CP103" i="13"/>
  <c r="CP104" i="12"/>
  <c r="B43" i="12"/>
  <c r="D43" i="13"/>
  <c r="B43" i="13" s="1"/>
  <c r="AV61" i="12"/>
  <c r="AV60" i="13"/>
  <c r="AF45" i="13"/>
  <c r="AF46" i="12"/>
  <c r="AG46" i="13" l="1"/>
  <c r="AG47" i="12"/>
  <c r="D51" i="3"/>
  <c r="C43" i="13"/>
  <c r="BL76" i="12"/>
  <c r="BL75" i="13"/>
  <c r="CQ105" i="12"/>
  <c r="CQ104" i="13"/>
  <c r="CO161" i="12"/>
  <c r="AW62" i="12"/>
  <c r="AW61" i="13"/>
  <c r="CA90" i="12"/>
  <c r="CA89" i="13"/>
  <c r="CB90" i="13" l="1"/>
  <c r="CB91" i="12"/>
  <c r="B51" i="3"/>
  <c r="AA51" i="3"/>
  <c r="AG51" i="3" s="1"/>
  <c r="AX63" i="12"/>
  <c r="AX62" i="13"/>
  <c r="AH47" i="13"/>
  <c r="AH48" i="12"/>
  <c r="CR106" i="12"/>
  <c r="CR105" i="13"/>
  <c r="BM77" i="12"/>
  <c r="BM76" i="13"/>
  <c r="AI48" i="13" l="1"/>
  <c r="AI49" i="12"/>
  <c r="BN77" i="13"/>
  <c r="BN78" i="12"/>
  <c r="CC92" i="12"/>
  <c r="CC91" i="13"/>
  <c r="K51" i="3"/>
  <c r="W51" i="3"/>
  <c r="Y51" i="3"/>
  <c r="AE51" i="3" s="1"/>
  <c r="AJ51" i="3"/>
  <c r="U51" i="3"/>
  <c r="V51" i="3" s="1"/>
  <c r="X51" i="3" s="1"/>
  <c r="C51" i="3"/>
  <c r="CS106" i="13"/>
  <c r="CS107" i="12"/>
  <c r="AY63" i="13"/>
  <c r="AY64" i="12"/>
  <c r="AD51" i="3" l="1"/>
  <c r="B53" i="6"/>
  <c r="AZ64" i="13"/>
  <c r="AZ65" i="12"/>
  <c r="J51" i="3"/>
  <c r="M51" i="3" s="1"/>
  <c r="P51" i="3" s="1"/>
  <c r="AB51" i="3"/>
  <c r="AH51" i="3" s="1"/>
  <c r="BO79" i="12"/>
  <c r="BO78" i="13"/>
  <c r="CT108" i="12"/>
  <c r="CT107" i="13"/>
  <c r="AJ49" i="13"/>
  <c r="AJ50" i="12"/>
  <c r="CD93" i="12"/>
  <c r="CD92" i="13"/>
  <c r="BA65" i="13" l="1"/>
  <c r="BA66" i="12"/>
  <c r="BP80" i="12"/>
  <c r="BP79" i="13"/>
  <c r="BN160" i="12"/>
  <c r="I53" i="6"/>
  <c r="H53" i="6"/>
  <c r="J53" i="6"/>
  <c r="G53" i="6"/>
  <c r="AK51" i="12"/>
  <c r="AK50" i="13"/>
  <c r="CE93" i="13"/>
  <c r="CE94" i="12"/>
  <c r="CU108" i="13"/>
  <c r="CU109" i="12"/>
  <c r="R51" i="3"/>
  <c r="AK51" i="3"/>
  <c r="L53" i="6" l="1"/>
  <c r="O53" i="6" s="1"/>
  <c r="AL51" i="13"/>
  <c r="AL52" i="12"/>
  <c r="BB66" i="13"/>
  <c r="BB67" i="12"/>
  <c r="CV110" i="12"/>
  <c r="CV109" i="13"/>
  <c r="BQ80" i="13"/>
  <c r="BQ81" i="12"/>
  <c r="AN51" i="3"/>
  <c r="AO51" i="3"/>
  <c r="CF95" i="12"/>
  <c r="CF94" i="13"/>
  <c r="K53" i="6"/>
  <c r="CG96" i="12" l="1"/>
  <c r="CG95" i="13"/>
  <c r="BC67" i="13"/>
  <c r="BC68" i="12"/>
  <c r="AM52" i="13"/>
  <c r="AM53" i="12"/>
  <c r="BR82" i="12"/>
  <c r="BR81" i="13"/>
  <c r="N53" i="6"/>
  <c r="M53" i="6"/>
  <c r="P53" i="6" s="1"/>
  <c r="CW110" i="13"/>
  <c r="CW111" i="12"/>
  <c r="BD68" i="13" l="1"/>
  <c r="BD69" i="12"/>
  <c r="BS82" i="13"/>
  <c r="BS83" i="12"/>
  <c r="CX111" i="13"/>
  <c r="CX112" i="12"/>
  <c r="T53" i="6"/>
  <c r="S53" i="6"/>
  <c r="R53" i="6"/>
  <c r="U53" i="6"/>
  <c r="AN53" i="13"/>
  <c r="AN54" i="12"/>
  <c r="CH97" i="12"/>
  <c r="CH96" i="13"/>
  <c r="W53" i="6" l="1"/>
  <c r="Z53" i="6" s="1"/>
  <c r="AD53" i="6" s="1"/>
  <c r="C45" i="23" s="1"/>
  <c r="AM159" i="12"/>
  <c r="AO55" i="12"/>
  <c r="AO54" i="13"/>
  <c r="B57" i="8"/>
  <c r="BT84" i="12"/>
  <c r="BT83" i="13"/>
  <c r="CY112" i="13"/>
  <c r="CY113" i="12"/>
  <c r="CZ113" i="13" s="1"/>
  <c r="BE69" i="13"/>
  <c r="BE70" i="12"/>
  <c r="CI97" i="13"/>
  <c r="CI98" i="12"/>
  <c r="V53" i="6"/>
  <c r="G57" i="8" l="1"/>
  <c r="M57" i="8"/>
  <c r="F57" i="8"/>
  <c r="D57" i="8"/>
  <c r="L57" i="8"/>
  <c r="O57" i="8"/>
  <c r="E57" i="8"/>
  <c r="C57" i="8"/>
  <c r="N57" i="8"/>
  <c r="K57" i="8"/>
  <c r="BF71" i="12"/>
  <c r="BF70" i="13"/>
  <c r="X53" i="6"/>
  <c r="AA53" i="6" s="1"/>
  <c r="AE53" i="6" s="1"/>
  <c r="AG53" i="6" s="1"/>
  <c r="B57" i="19" s="1"/>
  <c r="Y53" i="6"/>
  <c r="AC53" i="6" s="1"/>
  <c r="BU84" i="13"/>
  <c r="BU85" i="12"/>
  <c r="AP55" i="13"/>
  <c r="AP56" i="12"/>
  <c r="CJ99" i="12"/>
  <c r="CJ98" i="13"/>
  <c r="BV86" i="12" l="1"/>
  <c r="BV85" i="13"/>
  <c r="AF42" i="8"/>
  <c r="AH42" i="8"/>
  <c r="AL42" i="8"/>
  <c r="AI42" i="8"/>
  <c r="AG42" i="8"/>
  <c r="BC42" i="8"/>
  <c r="AJ42" i="8"/>
  <c r="AW42" i="8"/>
  <c r="BD42" i="8"/>
  <c r="AP42" i="8"/>
  <c r="AR42" i="8"/>
  <c r="BG42" i="8"/>
  <c r="AS42" i="8"/>
  <c r="AT42" i="8"/>
  <c r="BE42" i="8"/>
  <c r="AY42" i="8"/>
  <c r="BA42" i="8"/>
  <c r="AK42" i="8"/>
  <c r="AO42" i="8"/>
  <c r="BB42" i="8"/>
  <c r="AZ42" i="8"/>
  <c r="AU42" i="8"/>
  <c r="AN42" i="8"/>
  <c r="BF42" i="8"/>
  <c r="AM42" i="8"/>
  <c r="AX42" i="8"/>
  <c r="AQ42" i="8"/>
  <c r="AV42" i="8"/>
  <c r="CK100" i="12"/>
  <c r="CK99" i="13"/>
  <c r="BG72" i="12"/>
  <c r="BG71" i="13"/>
  <c r="AQ56" i="13"/>
  <c r="AQ57" i="12"/>
  <c r="B57" i="7"/>
  <c r="B45" i="23"/>
  <c r="D45" i="23" s="1"/>
  <c r="O57" i="19"/>
  <c r="L57" i="19"/>
  <c r="K57" i="19"/>
  <c r="G57" i="19"/>
  <c r="C57" i="19"/>
  <c r="E57" i="19"/>
  <c r="F57" i="19"/>
  <c r="N57" i="19"/>
  <c r="M57" i="19"/>
  <c r="D57" i="19"/>
  <c r="AR57" i="13" l="1"/>
  <c r="AR58" i="12"/>
  <c r="BI42" i="8"/>
  <c r="BB42" i="19"/>
  <c r="AT42" i="19"/>
  <c r="BC42" i="19"/>
  <c r="AV42" i="19"/>
  <c r="AQ42" i="19"/>
  <c r="AR42" i="19"/>
  <c r="BG42" i="19"/>
  <c r="AN42" i="19"/>
  <c r="AI42" i="19"/>
  <c r="AF42" i="19"/>
  <c r="AK42" i="19"/>
  <c r="AM42" i="19"/>
  <c r="AZ42" i="19"/>
  <c r="BF42" i="19"/>
  <c r="AW42" i="19"/>
  <c r="BE42" i="19"/>
  <c r="AS42" i="19"/>
  <c r="AY42" i="19"/>
  <c r="AU42" i="19"/>
  <c r="AH42" i="19"/>
  <c r="BD42" i="19"/>
  <c r="AJ42" i="19"/>
  <c r="AL42" i="19"/>
  <c r="AX42" i="19"/>
  <c r="AG42" i="19"/>
  <c r="BA42" i="19"/>
  <c r="AP42" i="19"/>
  <c r="AO42" i="19"/>
  <c r="CL101" i="12"/>
  <c r="CL100" i="13"/>
  <c r="O57" i="7"/>
  <c r="N57" i="7"/>
  <c r="E57" i="7"/>
  <c r="D57" i="7"/>
  <c r="F57" i="7"/>
  <c r="G57" i="7"/>
  <c r="L57" i="7"/>
  <c r="C57" i="7"/>
  <c r="M57" i="7"/>
  <c r="K57" i="7"/>
  <c r="BH73" i="12"/>
  <c r="BH72" i="13"/>
  <c r="BW87" i="12"/>
  <c r="BW86" i="13"/>
  <c r="AM42" i="7" l="1"/>
  <c r="J43" i="9" s="1"/>
  <c r="CM102" i="12"/>
  <c r="CM101" i="13"/>
  <c r="BI42" i="19"/>
  <c r="AE42" i="7"/>
  <c r="B43" i="9" s="1"/>
  <c r="BB42" i="7"/>
  <c r="Y43" i="9" s="1"/>
  <c r="AN42" i="7"/>
  <c r="K43" i="9" s="1"/>
  <c r="AI42" i="7"/>
  <c r="F43" i="9" s="1"/>
  <c r="AX42" i="7"/>
  <c r="U43" i="9" s="1"/>
  <c r="BA42" i="7"/>
  <c r="X43" i="9" s="1"/>
  <c r="AL42" i="7"/>
  <c r="I43" i="9" s="1"/>
  <c r="BC42" i="7"/>
  <c r="Z43" i="9" s="1"/>
  <c r="BD42" i="7"/>
  <c r="AA43" i="9" s="1"/>
  <c r="AV42" i="7"/>
  <c r="S43" i="9" s="1"/>
  <c r="AQ42" i="7"/>
  <c r="N43" i="9" s="1"/>
  <c r="AW42" i="7"/>
  <c r="T43" i="9" s="1"/>
  <c r="AS42" i="7"/>
  <c r="P43" i="9" s="1"/>
  <c r="AP42" i="7"/>
  <c r="M43" i="9" s="1"/>
  <c r="AY42" i="7"/>
  <c r="V43" i="9" s="1"/>
  <c r="BF42" i="7"/>
  <c r="AC43" i="9" s="1"/>
  <c r="AJ42" i="7"/>
  <c r="G43" i="9" s="1"/>
  <c r="AR42" i="7"/>
  <c r="O43" i="9" s="1"/>
  <c r="AT42" i="7"/>
  <c r="Q43" i="9" s="1"/>
  <c r="AK42" i="7"/>
  <c r="H43" i="9" s="1"/>
  <c r="AF42" i="7"/>
  <c r="AG42" i="7"/>
  <c r="D43" i="9" s="1"/>
  <c r="BE42" i="7"/>
  <c r="AB43" i="9" s="1"/>
  <c r="AZ42" i="7"/>
  <c r="W43" i="9" s="1"/>
  <c r="AH42" i="7"/>
  <c r="E43" i="9" s="1"/>
  <c r="AU42" i="7"/>
  <c r="R43" i="9" s="1"/>
  <c r="AO42" i="7"/>
  <c r="L43" i="9" s="1"/>
  <c r="AS59" i="12"/>
  <c r="AS58" i="13"/>
  <c r="BX87" i="13"/>
  <c r="BX88" i="12"/>
  <c r="BI73" i="13"/>
  <c r="BI74" i="12"/>
  <c r="BY89" i="12" l="1"/>
  <c r="BY88" i="13"/>
  <c r="Q43" i="11"/>
  <c r="Q43" i="18"/>
  <c r="Q44" i="12" s="1"/>
  <c r="R44" i="13" s="1"/>
  <c r="AT60" i="12"/>
  <c r="AT59" i="13"/>
  <c r="W43" i="11"/>
  <c r="W43" i="18"/>
  <c r="W44" i="12" s="1"/>
  <c r="X44" i="13" s="1"/>
  <c r="H43" i="11"/>
  <c r="H43" i="18"/>
  <c r="H44" i="12" s="1"/>
  <c r="I44" i="13" s="1"/>
  <c r="AC43" i="11"/>
  <c r="AC43" i="18"/>
  <c r="AC44" i="12" s="1"/>
  <c r="T43" i="11"/>
  <c r="T43" i="18"/>
  <c r="T44" i="12" s="1"/>
  <c r="U44" i="13" s="1"/>
  <c r="Z43" i="11"/>
  <c r="Z43" i="18"/>
  <c r="Z44" i="12" s="1"/>
  <c r="AA44" i="13" s="1"/>
  <c r="F43" i="18"/>
  <c r="F44" i="12" s="1"/>
  <c r="G44" i="13" s="1"/>
  <c r="F43" i="11"/>
  <c r="L43" i="18"/>
  <c r="L44" i="12" s="1"/>
  <c r="M44" i="13" s="1"/>
  <c r="L43" i="11"/>
  <c r="V43" i="11"/>
  <c r="V43" i="18"/>
  <c r="V44" i="12" s="1"/>
  <c r="W44" i="13" s="1"/>
  <c r="K43" i="11"/>
  <c r="K43" i="18"/>
  <c r="K44" i="12" s="1"/>
  <c r="L44" i="13" s="1"/>
  <c r="R43" i="11"/>
  <c r="R43" i="18"/>
  <c r="R44" i="12" s="1"/>
  <c r="S44" i="13" s="1"/>
  <c r="D43" i="11"/>
  <c r="D43" i="18"/>
  <c r="D44" i="12" s="1"/>
  <c r="E44" i="13" s="1"/>
  <c r="O43" i="11"/>
  <c r="O43" i="18"/>
  <c r="O44" i="12" s="1"/>
  <c r="P44" i="13" s="1"/>
  <c r="M43" i="11"/>
  <c r="M43" i="18"/>
  <c r="M44" i="12" s="1"/>
  <c r="N44" i="13" s="1"/>
  <c r="S43" i="11"/>
  <c r="S43" i="18"/>
  <c r="S44" i="12" s="1"/>
  <c r="T44" i="13" s="1"/>
  <c r="X43" i="18"/>
  <c r="X44" i="12" s="1"/>
  <c r="Y44" i="13" s="1"/>
  <c r="X43" i="11"/>
  <c r="Y43" i="11"/>
  <c r="Y43" i="18"/>
  <c r="Y44" i="12" s="1"/>
  <c r="Z44" i="13" s="1"/>
  <c r="CN102" i="13"/>
  <c r="CN103" i="12"/>
  <c r="AB43" i="18"/>
  <c r="AB44" i="12" s="1"/>
  <c r="AC44" i="13" s="1"/>
  <c r="AB43" i="11"/>
  <c r="N43" i="11"/>
  <c r="N43" i="18"/>
  <c r="N44" i="12" s="1"/>
  <c r="O44" i="13" s="1"/>
  <c r="I43" i="11"/>
  <c r="I43" i="18"/>
  <c r="I44" i="12" s="1"/>
  <c r="J44" i="13" s="1"/>
  <c r="BJ75" i="12"/>
  <c r="BJ74" i="13"/>
  <c r="E43" i="11"/>
  <c r="E43" i="18"/>
  <c r="E44" i="12" s="1"/>
  <c r="F44" i="13" s="1"/>
  <c r="BH42" i="7"/>
  <c r="C43" i="9"/>
  <c r="G43" i="18"/>
  <c r="G44" i="12" s="1"/>
  <c r="H44" i="13" s="1"/>
  <c r="G43" i="11"/>
  <c r="P43" i="18"/>
  <c r="P44" i="12" s="1"/>
  <c r="Q44" i="13" s="1"/>
  <c r="P43" i="11"/>
  <c r="AA43" i="18"/>
  <c r="AA44" i="12" s="1"/>
  <c r="AB44" i="13" s="1"/>
  <c r="AA43" i="11"/>
  <c r="U43" i="11"/>
  <c r="U43" i="18"/>
  <c r="U44" i="12" s="1"/>
  <c r="V44" i="13" s="1"/>
  <c r="J43" i="11"/>
  <c r="J43" i="18"/>
  <c r="J44" i="12" s="1"/>
  <c r="K44" i="13" s="1"/>
  <c r="C43" i="18" l="1"/>
  <c r="C43" i="11"/>
  <c r="B43" i="11" s="1"/>
  <c r="N51" i="3" s="1"/>
  <c r="Q51" i="3" s="1"/>
  <c r="CO103" i="13"/>
  <c r="CO104" i="12"/>
  <c r="AD45" i="12"/>
  <c r="AD44" i="13"/>
  <c r="BK75" i="13"/>
  <c r="BK76" i="12"/>
  <c r="AU61" i="12"/>
  <c r="AU60" i="13"/>
  <c r="BZ89" i="13"/>
  <c r="BZ90" i="12"/>
  <c r="CA91" i="12" l="1"/>
  <c r="CA90" i="13"/>
  <c r="BL77" i="12"/>
  <c r="BL76" i="13"/>
  <c r="CP104" i="13"/>
  <c r="CP105" i="12"/>
  <c r="CN161" i="12"/>
  <c r="S51" i="3"/>
  <c r="AL51" i="3"/>
  <c r="AV62" i="12"/>
  <c r="AV61" i="13"/>
  <c r="AE45" i="13"/>
  <c r="AE46" i="12"/>
  <c r="B43" i="18"/>
  <c r="C44" i="12"/>
  <c r="D44" i="13" l="1"/>
  <c r="B44" i="13" s="1"/>
  <c r="B44" i="12"/>
  <c r="BM77" i="13"/>
  <c r="BM78" i="12"/>
  <c r="AW63" i="12"/>
  <c r="AW62" i="13"/>
  <c r="CQ105" i="13"/>
  <c r="CQ106" i="12"/>
  <c r="AF47" i="12"/>
  <c r="AF46" i="13"/>
  <c r="CB92" i="12"/>
  <c r="CB91" i="13"/>
  <c r="CR107" i="12" l="1"/>
  <c r="CR106" i="13"/>
  <c r="BN79" i="12"/>
  <c r="BN78" i="13"/>
  <c r="CC92" i="13"/>
  <c r="CC93" i="12"/>
  <c r="AG48" i="12"/>
  <c r="AG47" i="13"/>
  <c r="AX64" i="12"/>
  <c r="AX63" i="13"/>
  <c r="D52" i="3"/>
  <c r="C44" i="13"/>
  <c r="AA52" i="3" l="1"/>
  <c r="AG52" i="3" s="1"/>
  <c r="B52" i="3"/>
  <c r="AH49" i="12"/>
  <c r="AH48" i="13"/>
  <c r="BM160" i="12"/>
  <c r="BO80" i="12"/>
  <c r="BO79" i="13"/>
  <c r="CD94" i="12"/>
  <c r="CD93" i="13"/>
  <c r="AY65" i="12"/>
  <c r="AY64" i="13"/>
  <c r="CS107" i="13"/>
  <c r="CS108" i="12"/>
  <c r="CE95" i="12" l="1"/>
  <c r="CE94" i="13"/>
  <c r="AZ65" i="13"/>
  <c r="AZ66" i="12"/>
  <c r="BP81" i="12"/>
  <c r="BP80" i="13"/>
  <c r="K52" i="3"/>
  <c r="Y52" i="3"/>
  <c r="AE52" i="3" s="1"/>
  <c r="AJ52" i="3"/>
  <c r="C52" i="3"/>
  <c r="U52" i="3"/>
  <c r="V52" i="3" s="1"/>
  <c r="X52" i="3" s="1"/>
  <c r="W52" i="3"/>
  <c r="AI49" i="13"/>
  <c r="AI50" i="12"/>
  <c r="CT108" i="13"/>
  <c r="CT109" i="12"/>
  <c r="CU109" i="13" l="1"/>
  <c r="CU110" i="12"/>
  <c r="BA66" i="13"/>
  <c r="BA67" i="12"/>
  <c r="AJ51" i="12"/>
  <c r="AJ50" i="13"/>
  <c r="AB52" i="3"/>
  <c r="AH52" i="3" s="1"/>
  <c r="J52" i="3"/>
  <c r="M52" i="3" s="1"/>
  <c r="P52" i="3" s="1"/>
  <c r="AD52" i="3"/>
  <c r="B54" i="6"/>
  <c r="BQ82" i="12"/>
  <c r="BQ81" i="13"/>
  <c r="CF95" i="13"/>
  <c r="CF96" i="12"/>
  <c r="BB67" i="13" l="1"/>
  <c r="BB68" i="12"/>
  <c r="BR83" i="12"/>
  <c r="BR82" i="13"/>
  <c r="R52" i="3"/>
  <c r="AK52" i="3"/>
  <c r="CG96" i="13"/>
  <c r="CG97" i="12"/>
  <c r="H54" i="6"/>
  <c r="I54" i="6"/>
  <c r="G54" i="6"/>
  <c r="J54" i="6"/>
  <c r="CV111" i="12"/>
  <c r="CV110" i="13"/>
  <c r="AK51" i="13"/>
  <c r="AK52" i="12"/>
  <c r="K54" i="6" l="1"/>
  <c r="N54" i="6" s="1"/>
  <c r="AL53" i="12"/>
  <c r="AL52" i="13"/>
  <c r="BS84" i="12"/>
  <c r="BS83" i="13"/>
  <c r="CH98" i="12"/>
  <c r="CH97" i="13"/>
  <c r="AN52" i="3"/>
  <c r="AO52" i="3"/>
  <c r="BC68" i="13"/>
  <c r="BC69" i="12"/>
  <c r="CW111" i="13"/>
  <c r="CW112" i="12"/>
  <c r="L54" i="6"/>
  <c r="O54" i="6" s="1"/>
  <c r="M54" i="6" l="1"/>
  <c r="P54" i="6" s="1"/>
  <c r="S54" i="6" s="1"/>
  <c r="R54" i="6"/>
  <c r="CI99" i="12"/>
  <c r="CI98" i="13"/>
  <c r="CX112" i="13"/>
  <c r="CX113" i="12"/>
  <c r="BD69" i="13"/>
  <c r="BD70" i="12"/>
  <c r="BT85" i="12"/>
  <c r="BT84" i="13"/>
  <c r="AM53" i="13"/>
  <c r="AM54" i="12"/>
  <c r="U54" i="6" l="1"/>
  <c r="T54" i="6"/>
  <c r="V54" i="6" s="1"/>
  <c r="Y54" i="6" s="1"/>
  <c r="AC54" i="6" s="1"/>
  <c r="BU85" i="13"/>
  <c r="BU86" i="12"/>
  <c r="CY113" i="13"/>
  <c r="CY114" i="12"/>
  <c r="CZ114" i="13" s="1"/>
  <c r="AN54" i="13"/>
  <c r="AL159" i="12"/>
  <c r="AN55" i="12"/>
  <c r="BE71" i="12"/>
  <c r="BE70" i="13"/>
  <c r="W54" i="6"/>
  <c r="Z54" i="6" s="1"/>
  <c r="AD54" i="6" s="1"/>
  <c r="CJ99" i="13"/>
  <c r="CJ100" i="12"/>
  <c r="B58" i="8" l="1"/>
  <c r="C46" i="23"/>
  <c r="CK101" i="12"/>
  <c r="CK100" i="13"/>
  <c r="BF71" i="13"/>
  <c r="BF72" i="12"/>
  <c r="B58" i="7"/>
  <c r="B46" i="23"/>
  <c r="BV87" i="12"/>
  <c r="BV86" i="13"/>
  <c r="AO56" i="12"/>
  <c r="AO55" i="13"/>
  <c r="X54" i="6"/>
  <c r="AA54" i="6" s="1"/>
  <c r="AE54" i="6" s="1"/>
  <c r="AG54" i="6" s="1"/>
  <c r="B58" i="19" s="1"/>
  <c r="D46" i="23" l="1"/>
  <c r="AP56" i="13"/>
  <c r="AP57" i="12"/>
  <c r="M58" i="7"/>
  <c r="C58" i="7"/>
  <c r="L58" i="7"/>
  <c r="O58" i="7"/>
  <c r="D58" i="7"/>
  <c r="N58" i="7"/>
  <c r="K58" i="7"/>
  <c r="G58" i="7"/>
  <c r="E58" i="7"/>
  <c r="F58" i="7"/>
  <c r="CL101" i="13"/>
  <c r="CL102" i="12"/>
  <c r="BG73" i="12"/>
  <c r="BG72" i="13"/>
  <c r="E58" i="19"/>
  <c r="K58" i="19"/>
  <c r="M58" i="19"/>
  <c r="D58" i="19"/>
  <c r="F58" i="19"/>
  <c r="L58" i="19"/>
  <c r="O58" i="19"/>
  <c r="G58" i="19"/>
  <c r="N58" i="19"/>
  <c r="C58" i="19"/>
  <c r="BW87" i="13"/>
  <c r="BW88" i="12"/>
  <c r="C58" i="8"/>
  <c r="K58" i="8"/>
  <c r="O58" i="8"/>
  <c r="G58" i="8"/>
  <c r="D58" i="8"/>
  <c r="N58" i="8"/>
  <c r="E58" i="8"/>
  <c r="F58" i="8"/>
  <c r="L58" i="8"/>
  <c r="M58" i="8"/>
  <c r="BF43" i="7" l="1"/>
  <c r="AV43" i="7"/>
  <c r="AS43" i="7"/>
  <c r="BD43" i="7"/>
  <c r="AZ43" i="7"/>
  <c r="BB43" i="7"/>
  <c r="AU43" i="7"/>
  <c r="AW43" i="7"/>
  <c r="AO43" i="7"/>
  <c r="AH43" i="7"/>
  <c r="AR43" i="7"/>
  <c r="AF43" i="7"/>
  <c r="AT43" i="7"/>
  <c r="AP43" i="7"/>
  <c r="AL43" i="7"/>
  <c r="AK43" i="7"/>
  <c r="AY43" i="7"/>
  <c r="BE43" i="7"/>
  <c r="AN43" i="7"/>
  <c r="AG43" i="7"/>
  <c r="AE43" i="7"/>
  <c r="AX43" i="7"/>
  <c r="AQ43" i="7"/>
  <c r="AI43" i="7"/>
  <c r="AJ43" i="7"/>
  <c r="BA43" i="7"/>
  <c r="AM43" i="7"/>
  <c r="BC43" i="7"/>
  <c r="BH73" i="13"/>
  <c r="BH74" i="12"/>
  <c r="BX88" i="13"/>
  <c r="BX89" i="12"/>
  <c r="BC43" i="19"/>
  <c r="AM43" i="19"/>
  <c r="AH43" i="19"/>
  <c r="BF43" i="19"/>
  <c r="AX43" i="19"/>
  <c r="AF43" i="19"/>
  <c r="AL43" i="19"/>
  <c r="AY43" i="19"/>
  <c r="AN43" i="19"/>
  <c r="AW43" i="19"/>
  <c r="AQ43" i="19"/>
  <c r="BB43" i="19"/>
  <c r="AJ43" i="19"/>
  <c r="AT43" i="19"/>
  <c r="BA43" i="19"/>
  <c r="AO43" i="19"/>
  <c r="AS43" i="19"/>
  <c r="AK43" i="19"/>
  <c r="BG43" i="19"/>
  <c r="AP43" i="19"/>
  <c r="BD43" i="19"/>
  <c r="AZ43" i="19"/>
  <c r="AI43" i="19"/>
  <c r="AR43" i="19"/>
  <c r="AG43" i="19"/>
  <c r="BE43" i="19"/>
  <c r="AU43" i="19"/>
  <c r="AV43" i="19"/>
  <c r="CM103" i="12"/>
  <c r="CM102" i="13"/>
  <c r="AQ58" i="12"/>
  <c r="AQ57" i="13"/>
  <c r="AM43" i="8"/>
  <c r="AT43" i="8"/>
  <c r="AZ43" i="8"/>
  <c r="AG43" i="8"/>
  <c r="AV43" i="8"/>
  <c r="AL43" i="8"/>
  <c r="BF43" i="8"/>
  <c r="AN43" i="8"/>
  <c r="BG43" i="8"/>
  <c r="BE43" i="8"/>
  <c r="AR43" i="8"/>
  <c r="AQ43" i="8"/>
  <c r="AJ43" i="8"/>
  <c r="AO43" i="8"/>
  <c r="BD43" i="8"/>
  <c r="AK43" i="8"/>
  <c r="AX43" i="8"/>
  <c r="BA43" i="8"/>
  <c r="AW43" i="8"/>
  <c r="AP43" i="8"/>
  <c r="AU43" i="8"/>
  <c r="AY43" i="8"/>
  <c r="BC43" i="8"/>
  <c r="AS43" i="8"/>
  <c r="AH43" i="8"/>
  <c r="BB43" i="8"/>
  <c r="AI43" i="8"/>
  <c r="AF43" i="8"/>
  <c r="J44" i="9" l="1"/>
  <c r="K44" i="9"/>
  <c r="K44" i="18" s="1"/>
  <c r="K45" i="12" s="1"/>
  <c r="L45" i="13" s="1"/>
  <c r="I44" i="9"/>
  <c r="I44" i="18" s="1"/>
  <c r="I45" i="12" s="1"/>
  <c r="J45" i="13" s="1"/>
  <c r="O44" i="9"/>
  <c r="O44" i="11" s="1"/>
  <c r="R44" i="9"/>
  <c r="P44" i="9"/>
  <c r="P44" i="11" s="1"/>
  <c r="BI43" i="8"/>
  <c r="C44" i="9"/>
  <c r="BY89" i="13"/>
  <c r="BY90" i="12"/>
  <c r="Z44" i="9"/>
  <c r="F44" i="9"/>
  <c r="D44" i="9"/>
  <c r="H44" i="9"/>
  <c r="BH43" i="7"/>
  <c r="T44" i="9"/>
  <c r="AA44" i="9"/>
  <c r="N44" i="9"/>
  <c r="I44" i="11"/>
  <c r="R44" i="11"/>
  <c r="R44" i="18"/>
  <c r="R45" i="12" s="1"/>
  <c r="S45" i="13" s="1"/>
  <c r="BI75" i="12"/>
  <c r="BI74" i="13"/>
  <c r="X44" i="9"/>
  <c r="U44" i="9"/>
  <c r="AB44" i="9"/>
  <c r="M44" i="9"/>
  <c r="E44" i="9"/>
  <c r="Y44" i="9"/>
  <c r="S44" i="9"/>
  <c r="AR58" i="13"/>
  <c r="AR59" i="12"/>
  <c r="J44" i="11"/>
  <c r="J44" i="18"/>
  <c r="J45" i="12" s="1"/>
  <c r="K45" i="13" s="1"/>
  <c r="CN103" i="13"/>
  <c r="CN104" i="12"/>
  <c r="BI43" i="19"/>
  <c r="G44" i="9"/>
  <c r="B44" i="9"/>
  <c r="V44" i="9"/>
  <c r="Q44" i="9"/>
  <c r="L44" i="9"/>
  <c r="W44" i="9"/>
  <c r="AC44" i="9"/>
  <c r="K44" i="11" l="1"/>
  <c r="P44" i="18"/>
  <c r="P45" i="12" s="1"/>
  <c r="Q45" i="13" s="1"/>
  <c r="O44" i="18"/>
  <c r="O45" i="12" s="1"/>
  <c r="P45" i="13" s="1"/>
  <c r="AC44" i="18"/>
  <c r="AC45" i="12" s="1"/>
  <c r="AC44" i="11"/>
  <c r="V44" i="11"/>
  <c r="V44" i="18"/>
  <c r="V45" i="12" s="1"/>
  <c r="W45" i="13" s="1"/>
  <c r="H44" i="18"/>
  <c r="H45" i="12" s="1"/>
  <c r="I45" i="13" s="1"/>
  <c r="H44" i="11"/>
  <c r="BZ91" i="12"/>
  <c r="BZ90" i="13"/>
  <c r="W44" i="11"/>
  <c r="W44" i="18"/>
  <c r="W45" i="12" s="1"/>
  <c r="X45" i="13" s="1"/>
  <c r="CM161" i="12"/>
  <c r="CO104" i="13"/>
  <c r="CO105" i="12"/>
  <c r="AS60" i="12"/>
  <c r="AS59" i="13"/>
  <c r="E44" i="11"/>
  <c r="E44" i="18"/>
  <c r="E45" i="12" s="1"/>
  <c r="F45" i="13" s="1"/>
  <c r="X44" i="18"/>
  <c r="X45" i="12" s="1"/>
  <c r="Y45" i="13" s="1"/>
  <c r="X44" i="11"/>
  <c r="AA44" i="18"/>
  <c r="AA45" i="12" s="1"/>
  <c r="AB45" i="13" s="1"/>
  <c r="AA44" i="11"/>
  <c r="D44" i="11"/>
  <c r="D44" i="18"/>
  <c r="D45" i="12" s="1"/>
  <c r="E45" i="13" s="1"/>
  <c r="Y44" i="18"/>
  <c r="Y45" i="12" s="1"/>
  <c r="Z45" i="13" s="1"/>
  <c r="Y44" i="11"/>
  <c r="U44" i="18"/>
  <c r="U45" i="12" s="1"/>
  <c r="V45" i="13" s="1"/>
  <c r="U44" i="11"/>
  <c r="N44" i="11"/>
  <c r="N44" i="18"/>
  <c r="N45" i="12" s="1"/>
  <c r="O45" i="13" s="1"/>
  <c r="L44" i="11"/>
  <c r="L44" i="18"/>
  <c r="L45" i="12" s="1"/>
  <c r="M45" i="13" s="1"/>
  <c r="G44" i="11"/>
  <c r="G44" i="18"/>
  <c r="G45" i="12" s="1"/>
  <c r="H45" i="13" s="1"/>
  <c r="M44" i="18"/>
  <c r="M45" i="12" s="1"/>
  <c r="N45" i="13" s="1"/>
  <c r="M44" i="11"/>
  <c r="T44" i="11"/>
  <c r="T44" i="18"/>
  <c r="T45" i="12" s="1"/>
  <c r="U45" i="13" s="1"/>
  <c r="F44" i="11"/>
  <c r="F44" i="18"/>
  <c r="F45" i="12" s="1"/>
  <c r="G45" i="13" s="1"/>
  <c r="C44" i="18"/>
  <c r="C44" i="11"/>
  <c r="Q44" i="11"/>
  <c r="Q44" i="18"/>
  <c r="Q45" i="12" s="1"/>
  <c r="R45" i="13" s="1"/>
  <c r="S44" i="18"/>
  <c r="S45" i="12" s="1"/>
  <c r="T45" i="13" s="1"/>
  <c r="S44" i="11"/>
  <c r="AB44" i="11"/>
  <c r="AB44" i="18"/>
  <c r="AB45" i="12" s="1"/>
  <c r="AC45" i="13" s="1"/>
  <c r="BJ76" i="12"/>
  <c r="BJ75" i="13"/>
  <c r="Z44" i="11"/>
  <c r="Z44" i="18"/>
  <c r="Z45" i="12" s="1"/>
  <c r="AA45" i="13" s="1"/>
  <c r="BK77" i="12" l="1"/>
  <c r="BK76" i="13"/>
  <c r="B44" i="18"/>
  <c r="C45" i="12"/>
  <c r="CA91" i="13"/>
  <c r="CA92" i="12"/>
  <c r="AT61" i="12"/>
  <c r="AT60" i="13"/>
  <c r="B44" i="11"/>
  <c r="N52" i="3" s="1"/>
  <c r="Q52" i="3" s="1"/>
  <c r="CP106" i="12"/>
  <c r="CP105" i="13"/>
  <c r="AD45" i="13"/>
  <c r="AD46" i="12"/>
  <c r="B45" i="12" l="1"/>
  <c r="D45" i="13"/>
  <c r="B45" i="13" s="1"/>
  <c r="CQ107" i="12"/>
  <c r="CQ106" i="13"/>
  <c r="CB92" i="13"/>
  <c r="CB93" i="12"/>
  <c r="AU62" i="12"/>
  <c r="AU61" i="13"/>
  <c r="AE47" i="12"/>
  <c r="AE46" i="13"/>
  <c r="AL52" i="3"/>
  <c r="S52" i="3"/>
  <c r="BL77" i="13"/>
  <c r="BL78" i="12"/>
  <c r="AV62" i="13" l="1"/>
  <c r="AV63" i="12"/>
  <c r="CR107" i="13"/>
  <c r="CR108" i="12"/>
  <c r="BM79" i="12"/>
  <c r="BM78" i="13"/>
  <c r="CC94" i="12"/>
  <c r="CC93" i="13"/>
  <c r="C45" i="13"/>
  <c r="D53" i="3"/>
  <c r="AF47" i="13"/>
  <c r="AF48" i="12"/>
  <c r="AG49" i="12" l="1"/>
  <c r="AG48" i="13"/>
  <c r="CD95" i="12"/>
  <c r="CD94" i="13"/>
  <c r="B53" i="3"/>
  <c r="K53" i="3" s="1"/>
  <c r="AA53" i="3"/>
  <c r="AG53" i="3" s="1"/>
  <c r="AW63" i="13"/>
  <c r="AW64" i="12"/>
  <c r="CS108" i="13"/>
  <c r="CS109" i="12"/>
  <c r="BN79" i="13"/>
  <c r="BN80" i="12"/>
  <c r="BL160" i="12"/>
  <c r="CT110" i="12" l="1"/>
  <c r="CT109" i="13"/>
  <c r="CE95" i="13"/>
  <c r="CE96" i="12"/>
  <c r="BO80" i="13"/>
  <c r="BO81" i="12"/>
  <c r="AX65" i="12"/>
  <c r="AX64" i="13"/>
  <c r="U53" i="3"/>
  <c r="V53" i="3" s="1"/>
  <c r="X53" i="3" s="1"/>
  <c r="Y53" i="3"/>
  <c r="AE53" i="3" s="1"/>
  <c r="C53" i="3"/>
  <c r="AJ53" i="3"/>
  <c r="W53" i="3"/>
  <c r="AH49" i="13"/>
  <c r="AH50" i="12"/>
  <c r="CF97" i="12" l="1"/>
  <c r="CF96" i="13"/>
  <c r="AI51" i="12"/>
  <c r="AI50" i="13"/>
  <c r="J53" i="3"/>
  <c r="M53" i="3" s="1"/>
  <c r="P53" i="3" s="1"/>
  <c r="AB53" i="3"/>
  <c r="AH53" i="3" s="1"/>
  <c r="AY66" i="12"/>
  <c r="AY65" i="13"/>
  <c r="BP81" i="13"/>
  <c r="BP82" i="12"/>
  <c r="B55" i="6"/>
  <c r="AD53" i="3"/>
  <c r="CU110" i="13"/>
  <c r="CU111" i="12"/>
  <c r="J55" i="6" l="1"/>
  <c r="I55" i="6"/>
  <c r="H55" i="6"/>
  <c r="G55" i="6"/>
  <c r="AZ66" i="13"/>
  <c r="AZ67" i="12"/>
  <c r="AJ51" i="13"/>
  <c r="AJ52" i="12"/>
  <c r="CV112" i="12"/>
  <c r="CV111" i="13"/>
  <c r="BQ83" i="12"/>
  <c r="BQ82" i="13"/>
  <c r="AK53" i="3"/>
  <c r="R53" i="3"/>
  <c r="CG97" i="13"/>
  <c r="CG98" i="12"/>
  <c r="K55" i="6" l="1"/>
  <c r="L55" i="6"/>
  <c r="O55" i="6" s="1"/>
  <c r="CH98" i="13"/>
  <c r="CH99" i="12"/>
  <c r="N55" i="6"/>
  <c r="BR83" i="13"/>
  <c r="BR84" i="12"/>
  <c r="AK53" i="12"/>
  <c r="AK52" i="13"/>
  <c r="BA68" i="12"/>
  <c r="BA67" i="13"/>
  <c r="AN53" i="3"/>
  <c r="AO53" i="3"/>
  <c r="CW113" i="12"/>
  <c r="CW112" i="13"/>
  <c r="M55" i="6" l="1"/>
  <c r="P55" i="6" s="1"/>
  <c r="AL53" i="13"/>
  <c r="AL54" i="12"/>
  <c r="T55" i="6"/>
  <c r="U55" i="6"/>
  <c r="S55" i="6"/>
  <c r="R55" i="6"/>
  <c r="BS84" i="13"/>
  <c r="BS85" i="12"/>
  <c r="CI99" i="13"/>
  <c r="CI100" i="12"/>
  <c r="CX113" i="13"/>
  <c r="CX114" i="12"/>
  <c r="BB68" i="13"/>
  <c r="BB69" i="12"/>
  <c r="V55" i="6" l="1"/>
  <c r="Y55" i="6" s="1"/>
  <c r="AC55" i="6" s="1"/>
  <c r="BT86" i="12"/>
  <c r="BT85" i="13"/>
  <c r="BC69" i="13"/>
  <c r="BC70" i="12"/>
  <c r="CJ100" i="13"/>
  <c r="CJ101" i="12"/>
  <c r="AK159" i="12"/>
  <c r="AM55" i="12"/>
  <c r="AM54" i="13"/>
  <c r="CY114" i="13"/>
  <c r="CY115" i="12"/>
  <c r="CZ115" i="13" s="1"/>
  <c r="W55" i="6"/>
  <c r="Z55" i="6" s="1"/>
  <c r="AD55" i="6" s="1"/>
  <c r="X55" i="6" l="1"/>
  <c r="AA55" i="6" s="1"/>
  <c r="AE55" i="6" s="1"/>
  <c r="AG55" i="6" s="1"/>
  <c r="B59" i="19" s="1"/>
  <c r="O59" i="19" s="1"/>
  <c r="B59" i="7"/>
  <c r="B47" i="23"/>
  <c r="B59" i="8"/>
  <c r="C47" i="23"/>
  <c r="AN56" i="12"/>
  <c r="AN55" i="13"/>
  <c r="CK102" i="12"/>
  <c r="CK101" i="13"/>
  <c r="BD71" i="12"/>
  <c r="BD70" i="13"/>
  <c r="BU87" i="12"/>
  <c r="BU86" i="13"/>
  <c r="K59" i="19" l="1"/>
  <c r="N59" i="19"/>
  <c r="E59" i="19"/>
  <c r="D59" i="19"/>
  <c r="C59" i="19"/>
  <c r="L59" i="19"/>
  <c r="M59" i="19"/>
  <c r="F59" i="19"/>
  <c r="G59" i="19"/>
  <c r="D47" i="23"/>
  <c r="BE71" i="13"/>
  <c r="BE72" i="12"/>
  <c r="AO57" i="12"/>
  <c r="AO56" i="13"/>
  <c r="L59" i="7"/>
  <c r="C59" i="7"/>
  <c r="M59" i="7"/>
  <c r="G59" i="7"/>
  <c r="K59" i="7"/>
  <c r="N59" i="7"/>
  <c r="D59" i="7"/>
  <c r="E59" i="7"/>
  <c r="O59" i="7"/>
  <c r="F59" i="7"/>
  <c r="BV88" i="12"/>
  <c r="BV87" i="13"/>
  <c r="CL103" i="12"/>
  <c r="CL102" i="13"/>
  <c r="D59" i="8"/>
  <c r="E59" i="8"/>
  <c r="M59" i="8"/>
  <c r="N59" i="8"/>
  <c r="L59" i="8"/>
  <c r="F59" i="8"/>
  <c r="C59" i="8"/>
  <c r="G59" i="8"/>
  <c r="O59" i="8"/>
  <c r="K59" i="8"/>
  <c r="AX44" i="19" l="1"/>
  <c r="BF44" i="19"/>
  <c r="AM44" i="19"/>
  <c r="AR44" i="19"/>
  <c r="AG44" i="19"/>
  <c r="BE44" i="19"/>
  <c r="AU44" i="19"/>
  <c r="AN44" i="19"/>
  <c r="AZ44" i="19"/>
  <c r="AT44" i="19"/>
  <c r="AO44" i="19"/>
  <c r="BD44" i="19"/>
  <c r="BA44" i="19"/>
  <c r="AY44" i="19"/>
  <c r="BG44" i="19"/>
  <c r="AJ44" i="19"/>
  <c r="AL44" i="19"/>
  <c r="AV44" i="19"/>
  <c r="AF44" i="19"/>
  <c r="AS44" i="19"/>
  <c r="AI44" i="19"/>
  <c r="AH44" i="19"/>
  <c r="BC44" i="19"/>
  <c r="AP44" i="19"/>
  <c r="AK44" i="19"/>
  <c r="AW44" i="19"/>
  <c r="BB44" i="19"/>
  <c r="AQ44" i="19"/>
  <c r="BW89" i="12"/>
  <c r="BW88" i="13"/>
  <c r="AN44" i="7"/>
  <c r="AH44" i="7"/>
  <c r="BB44" i="7"/>
  <c r="AL44" i="7"/>
  <c r="BD44" i="7"/>
  <c r="AS44" i="7"/>
  <c r="AZ44" i="7"/>
  <c r="AK44" i="7"/>
  <c r="AP44" i="7"/>
  <c r="AI44" i="7"/>
  <c r="AT44" i="7"/>
  <c r="AY44" i="7"/>
  <c r="BA44" i="7"/>
  <c r="AF44" i="7"/>
  <c r="AX44" i="7"/>
  <c r="AJ44" i="7"/>
  <c r="BF44" i="7"/>
  <c r="AM44" i="7"/>
  <c r="BC44" i="7"/>
  <c r="AG44" i="7"/>
  <c r="AU44" i="7"/>
  <c r="AV44" i="7"/>
  <c r="AW44" i="7"/>
  <c r="AE44" i="7"/>
  <c r="AO44" i="7"/>
  <c r="AQ44" i="7"/>
  <c r="AR44" i="7"/>
  <c r="BE44" i="7"/>
  <c r="BF73" i="12"/>
  <c r="BF72" i="13"/>
  <c r="AP57" i="13"/>
  <c r="AP58" i="12"/>
  <c r="AX44" i="8"/>
  <c r="AM44" i="8"/>
  <c r="BC44" i="8"/>
  <c r="AT44" i="8"/>
  <c r="AR44" i="8"/>
  <c r="AI44" i="8"/>
  <c r="AY44" i="8"/>
  <c r="U45" i="9" s="1"/>
  <c r="U45" i="11" s="1"/>
  <c r="AJ44" i="8"/>
  <c r="AU44" i="8"/>
  <c r="AH44" i="8"/>
  <c r="BE44" i="8"/>
  <c r="BA44" i="8"/>
  <c r="AZ44" i="8"/>
  <c r="AO44" i="8"/>
  <c r="AV44" i="8"/>
  <c r="AW44" i="8"/>
  <c r="BG44" i="8"/>
  <c r="AC45" i="9" s="1"/>
  <c r="AQ44" i="8"/>
  <c r="AS44" i="8"/>
  <c r="O45" i="9" s="1"/>
  <c r="O45" i="11" s="1"/>
  <c r="AP44" i="8"/>
  <c r="BF44" i="8"/>
  <c r="AN44" i="8"/>
  <c r="BD44" i="8"/>
  <c r="Z45" i="9" s="1"/>
  <c r="Z45" i="11" s="1"/>
  <c r="AF44" i="8"/>
  <c r="AG44" i="8"/>
  <c r="BB44" i="8"/>
  <c r="AK44" i="8"/>
  <c r="AL44" i="8"/>
  <c r="CM103" i="13"/>
  <c r="CM104" i="12"/>
  <c r="Q45" i="9" l="1"/>
  <c r="T45" i="9"/>
  <c r="T45" i="11" s="1"/>
  <c r="O45" i="18"/>
  <c r="O46" i="12" s="1"/>
  <c r="P46" i="13" s="1"/>
  <c r="BI44" i="19"/>
  <c r="AB45" i="9"/>
  <c r="AB45" i="11" s="1"/>
  <c r="V45" i="9"/>
  <c r="V45" i="18" s="1"/>
  <c r="V46" i="12" s="1"/>
  <c r="W46" i="13" s="1"/>
  <c r="N45" i="9"/>
  <c r="N45" i="18" s="1"/>
  <c r="N46" i="12" s="1"/>
  <c r="O46" i="13" s="1"/>
  <c r="B45" i="9"/>
  <c r="S45" i="9"/>
  <c r="S45" i="11" s="1"/>
  <c r="U45" i="18"/>
  <c r="U46" i="12" s="1"/>
  <c r="V46" i="13" s="1"/>
  <c r="AA45" i="9"/>
  <c r="AA45" i="11" s="1"/>
  <c r="D45" i="9"/>
  <c r="AC45" i="11"/>
  <c r="AC45" i="18"/>
  <c r="AC46" i="12" s="1"/>
  <c r="N45" i="11"/>
  <c r="CN105" i="12"/>
  <c r="CL161" i="12"/>
  <c r="CN104" i="13"/>
  <c r="X45" i="9"/>
  <c r="M45" i="9"/>
  <c r="K45" i="9"/>
  <c r="BG73" i="13"/>
  <c r="BG74" i="12"/>
  <c r="J45" i="9"/>
  <c r="BH44" i="7"/>
  <c r="F45" i="9"/>
  <c r="P45" i="9"/>
  <c r="E45" i="9"/>
  <c r="AQ59" i="12"/>
  <c r="AQ58" i="13"/>
  <c r="G45" i="9"/>
  <c r="H45" i="9"/>
  <c r="I45" i="9"/>
  <c r="T45" i="18"/>
  <c r="T46" i="12" s="1"/>
  <c r="U46" i="13" s="1"/>
  <c r="S45" i="18"/>
  <c r="S46" i="12" s="1"/>
  <c r="T46" i="13" s="1"/>
  <c r="C45" i="9"/>
  <c r="BI44" i="8"/>
  <c r="V45" i="11"/>
  <c r="Q45" i="11"/>
  <c r="Q45" i="18"/>
  <c r="Q46" i="12" s="1"/>
  <c r="R46" i="13" s="1"/>
  <c r="L45" i="9"/>
  <c r="R45" i="9"/>
  <c r="Z45" i="18"/>
  <c r="Z46" i="12" s="1"/>
  <c r="AA46" i="13" s="1"/>
  <c r="W45" i="9"/>
  <c r="Y45" i="9"/>
  <c r="BX89" i="13"/>
  <c r="BX90" i="12"/>
  <c r="AB45" i="18" l="1"/>
  <c r="AB46" i="12" s="1"/>
  <c r="AC46" i="13" s="1"/>
  <c r="AA45" i="18"/>
  <c r="AA46" i="12" s="1"/>
  <c r="AB46" i="13" s="1"/>
  <c r="D45" i="11"/>
  <c r="D45" i="18"/>
  <c r="D46" i="12" s="1"/>
  <c r="E46" i="13" s="1"/>
  <c r="W45" i="11"/>
  <c r="W45" i="18"/>
  <c r="W46" i="12" s="1"/>
  <c r="X46" i="13" s="1"/>
  <c r="L45" i="11"/>
  <c r="L45" i="18"/>
  <c r="L46" i="12" s="1"/>
  <c r="M46" i="13" s="1"/>
  <c r="P45" i="11"/>
  <c r="P45" i="18"/>
  <c r="P46" i="12" s="1"/>
  <c r="Q46" i="13" s="1"/>
  <c r="BH75" i="12"/>
  <c r="BH74" i="13"/>
  <c r="X45" i="11"/>
  <c r="X45" i="18"/>
  <c r="X46" i="12" s="1"/>
  <c r="Y46" i="13" s="1"/>
  <c r="C45" i="18"/>
  <c r="C45" i="11"/>
  <c r="H45" i="11"/>
  <c r="H45" i="18"/>
  <c r="H46" i="12" s="1"/>
  <c r="I46" i="13" s="1"/>
  <c r="AR60" i="12"/>
  <c r="AR59" i="13"/>
  <c r="K45" i="11"/>
  <c r="K45" i="18"/>
  <c r="K46" i="12" s="1"/>
  <c r="L46" i="13" s="1"/>
  <c r="AD46" i="13"/>
  <c r="AD47" i="12"/>
  <c r="BY91" i="12"/>
  <c r="BY90" i="13"/>
  <c r="I45" i="11"/>
  <c r="I45" i="18"/>
  <c r="I46" i="12" s="1"/>
  <c r="J46" i="13" s="1"/>
  <c r="F45" i="11"/>
  <c r="F45" i="18"/>
  <c r="F46" i="12" s="1"/>
  <c r="G46" i="13" s="1"/>
  <c r="Y45" i="11"/>
  <c r="Y45" i="18"/>
  <c r="Y46" i="12" s="1"/>
  <c r="Z46" i="13" s="1"/>
  <c r="R45" i="11"/>
  <c r="R45" i="18"/>
  <c r="R46" i="12" s="1"/>
  <c r="S46" i="13" s="1"/>
  <c r="G45" i="11"/>
  <c r="G45" i="18"/>
  <c r="G46" i="12" s="1"/>
  <c r="H46" i="13" s="1"/>
  <c r="E45" i="11"/>
  <c r="E45" i="18"/>
  <c r="E46" i="12" s="1"/>
  <c r="F46" i="13" s="1"/>
  <c r="J45" i="11"/>
  <c r="J45" i="18"/>
  <c r="J46" i="12" s="1"/>
  <c r="K46" i="13" s="1"/>
  <c r="M45" i="11"/>
  <c r="M45" i="18"/>
  <c r="M46" i="12" s="1"/>
  <c r="N46" i="13" s="1"/>
  <c r="CO106" i="12"/>
  <c r="CO105" i="13"/>
  <c r="AE48" i="12" l="1"/>
  <c r="AE47" i="13"/>
  <c r="B45" i="11"/>
  <c r="N53" i="3" s="1"/>
  <c r="Q53" i="3" s="1"/>
  <c r="AS60" i="13"/>
  <c r="AS61" i="12"/>
  <c r="CP106" i="13"/>
  <c r="CP107" i="12"/>
  <c r="C46" i="12"/>
  <c r="B45" i="18"/>
  <c r="BI75" i="13"/>
  <c r="BI76" i="12"/>
  <c r="BZ92" i="12"/>
  <c r="BZ91" i="13"/>
  <c r="BJ77" i="12" l="1"/>
  <c r="BJ76" i="13"/>
  <c r="CA92" i="13"/>
  <c r="CA93" i="12"/>
  <c r="D46" i="13"/>
  <c r="B46" i="13" s="1"/>
  <c r="B46" i="12"/>
  <c r="CQ108" i="12"/>
  <c r="CQ107" i="13"/>
  <c r="AL53" i="3"/>
  <c r="S53" i="3"/>
  <c r="AT62" i="12"/>
  <c r="AT61" i="13"/>
  <c r="AF49" i="12"/>
  <c r="AF48" i="13"/>
  <c r="CB93" i="13" l="1"/>
  <c r="CB94" i="12"/>
  <c r="AU63" i="12"/>
  <c r="AU62" i="13"/>
  <c r="CR108" i="13"/>
  <c r="CR109" i="12"/>
  <c r="AG50" i="12"/>
  <c r="AG49" i="13"/>
  <c r="C46" i="13"/>
  <c r="D54" i="3"/>
  <c r="BK78" i="12"/>
  <c r="BK77" i="13"/>
  <c r="BL79" i="12" l="1"/>
  <c r="BL78" i="13"/>
  <c r="AH50" i="13"/>
  <c r="AH51" i="12"/>
  <c r="AV63" i="13"/>
  <c r="AV64" i="12"/>
  <c r="AA54" i="3"/>
  <c r="AG54" i="3" s="1"/>
  <c r="B54" i="3"/>
  <c r="CS110" i="12"/>
  <c r="CS109" i="13"/>
  <c r="CC95" i="12"/>
  <c r="CC94" i="13"/>
  <c r="K54" i="3" l="1"/>
  <c r="U54" i="3"/>
  <c r="V54" i="3" s="1"/>
  <c r="X54" i="3" s="1"/>
  <c r="AJ54" i="3"/>
  <c r="W54" i="3"/>
  <c r="Y54" i="3"/>
  <c r="AE54" i="3" s="1"/>
  <c r="C54" i="3"/>
  <c r="CD96" i="12"/>
  <c r="CD95" i="13"/>
  <c r="AI52" i="12"/>
  <c r="AI51" i="13"/>
  <c r="AW65" i="12"/>
  <c r="AW64" i="13"/>
  <c r="CT110" i="13"/>
  <c r="CT111" i="12"/>
  <c r="BM79" i="13"/>
  <c r="BK160" i="12"/>
  <c r="BM80" i="12"/>
  <c r="AX66" i="12" l="1"/>
  <c r="AX65" i="13"/>
  <c r="CE96" i="13"/>
  <c r="CE97" i="12"/>
  <c r="CU111" i="13"/>
  <c r="CU112" i="12"/>
  <c r="AB54" i="3"/>
  <c r="AH54" i="3" s="1"/>
  <c r="J54" i="3"/>
  <c r="M54" i="3" s="1"/>
  <c r="P54" i="3" s="1"/>
  <c r="AD54" i="3"/>
  <c r="B56" i="6"/>
  <c r="BN81" i="12"/>
  <c r="BN80" i="13"/>
  <c r="AJ52" i="13"/>
  <c r="AJ53" i="12"/>
  <c r="R54" i="3" l="1"/>
  <c r="AK54" i="3"/>
  <c r="CF97" i="13"/>
  <c r="CF98" i="12"/>
  <c r="AK54" i="12"/>
  <c r="AK53" i="13"/>
  <c r="J56" i="6"/>
  <c r="H56" i="6"/>
  <c r="I56" i="6"/>
  <c r="G56" i="6"/>
  <c r="CV113" i="12"/>
  <c r="CV112" i="13"/>
  <c r="BO81" i="13"/>
  <c r="BO82" i="12"/>
  <c r="AY67" i="12"/>
  <c r="AY66" i="13"/>
  <c r="L56" i="6" l="1"/>
  <c r="O56" i="6" s="1"/>
  <c r="K56" i="6"/>
  <c r="N56" i="6" s="1"/>
  <c r="CG99" i="12"/>
  <c r="CG98" i="13"/>
  <c r="AZ68" i="12"/>
  <c r="AZ67" i="13"/>
  <c r="CW114" i="12"/>
  <c r="CW113" i="13"/>
  <c r="BP83" i="12"/>
  <c r="BP82" i="13"/>
  <c r="AO54" i="3"/>
  <c r="AN54" i="3"/>
  <c r="AJ159" i="12"/>
  <c r="AL55" i="12"/>
  <c r="AL54" i="13"/>
  <c r="M56" i="6" l="1"/>
  <c r="P56" i="6" s="1"/>
  <c r="T56" i="6" s="1"/>
  <c r="BQ83" i="13"/>
  <c r="BQ84" i="12"/>
  <c r="BA68" i="13"/>
  <c r="BA69" i="12"/>
  <c r="AM56" i="12"/>
  <c r="AM55" i="13"/>
  <c r="S56" i="6"/>
  <c r="U56" i="6"/>
  <c r="R56" i="6"/>
  <c r="CX115" i="12"/>
  <c r="CX114" i="13"/>
  <c r="CH100" i="12"/>
  <c r="CH99" i="13"/>
  <c r="V56" i="6" l="1"/>
  <c r="Y56" i="6" s="1"/>
  <c r="AC56" i="6" s="1"/>
  <c r="BB70" i="12"/>
  <c r="BB69" i="13"/>
  <c r="CY115" i="13"/>
  <c r="CY116" i="12"/>
  <c r="CZ116" i="13" s="1"/>
  <c r="W56" i="6"/>
  <c r="Z56" i="6" s="1"/>
  <c r="AD56" i="6" s="1"/>
  <c r="BR85" i="12"/>
  <c r="BR84" i="13"/>
  <c r="CI101" i="12"/>
  <c r="CI100" i="13"/>
  <c r="AN56" i="13"/>
  <c r="AN57" i="12"/>
  <c r="X56" i="6" l="1"/>
  <c r="AA56" i="6" s="1"/>
  <c r="AE56" i="6" s="1"/>
  <c r="AG56" i="6" s="1"/>
  <c r="B60" i="19" s="1"/>
  <c r="M60" i="19" s="1"/>
  <c r="BS85" i="13"/>
  <c r="BS86" i="12"/>
  <c r="CJ101" i="13"/>
  <c r="CJ102" i="12"/>
  <c r="B60" i="7"/>
  <c r="B48" i="23"/>
  <c r="AO57" i="13"/>
  <c r="AO58" i="12"/>
  <c r="B60" i="8"/>
  <c r="C48" i="23"/>
  <c r="BC70" i="13"/>
  <c r="BC71" i="12"/>
  <c r="E60" i="19" l="1"/>
  <c r="F60" i="19"/>
  <c r="O60" i="19"/>
  <c r="G60" i="19"/>
  <c r="N60" i="19"/>
  <c r="L60" i="19"/>
  <c r="C60" i="19"/>
  <c r="K60" i="19"/>
  <c r="D60" i="19"/>
  <c r="E60" i="8"/>
  <c r="K60" i="8"/>
  <c r="O60" i="8"/>
  <c r="C60" i="8"/>
  <c r="F60" i="8"/>
  <c r="M60" i="8"/>
  <c r="L60" i="8"/>
  <c r="G60" i="8"/>
  <c r="D60" i="8"/>
  <c r="N60" i="8"/>
  <c r="D48" i="23"/>
  <c r="M60" i="7"/>
  <c r="G60" i="7"/>
  <c r="D60" i="7"/>
  <c r="K60" i="7"/>
  <c r="N60" i="7"/>
  <c r="C60" i="7"/>
  <c r="F60" i="7"/>
  <c r="E60" i="7"/>
  <c r="O60" i="7"/>
  <c r="L60" i="7"/>
  <c r="BD71" i="13"/>
  <c r="BD72" i="12"/>
  <c r="AP58" i="13"/>
  <c r="AP59" i="12"/>
  <c r="CK102" i="13"/>
  <c r="CK103" i="12"/>
  <c r="BT86" i="13"/>
  <c r="BT87" i="12"/>
  <c r="AW45" i="19" l="1"/>
  <c r="BG45" i="19"/>
  <c r="BE45" i="19"/>
  <c r="BD45" i="19"/>
  <c r="AO45" i="19"/>
  <c r="AH45" i="19"/>
  <c r="AG45" i="19"/>
  <c r="BA45" i="19"/>
  <c r="AF45" i="19"/>
  <c r="BB45" i="19"/>
  <c r="BC45" i="19"/>
  <c r="AI45" i="19"/>
  <c r="AV45" i="19"/>
  <c r="BF45" i="19"/>
  <c r="AN45" i="19"/>
  <c r="AM45" i="19"/>
  <c r="AR45" i="19"/>
  <c r="AX45" i="19"/>
  <c r="AU45" i="19"/>
  <c r="AP45" i="19"/>
  <c r="AQ45" i="19"/>
  <c r="AK45" i="19"/>
  <c r="AZ45" i="19"/>
  <c r="AJ45" i="19"/>
  <c r="AY45" i="19"/>
  <c r="AL45" i="19"/>
  <c r="AS45" i="19"/>
  <c r="AT45" i="19"/>
  <c r="CL104" i="12"/>
  <c r="CL103" i="13"/>
  <c r="AI45" i="8"/>
  <c r="AF45" i="8"/>
  <c r="AS45" i="8"/>
  <c r="AY45" i="8"/>
  <c r="AO45" i="8"/>
  <c r="AX45" i="8"/>
  <c r="AV45" i="8"/>
  <c r="AJ45" i="8"/>
  <c r="AZ45" i="8"/>
  <c r="AP45" i="8"/>
  <c r="AM45" i="8"/>
  <c r="AW45" i="8"/>
  <c r="BA45" i="8"/>
  <c r="AH45" i="8"/>
  <c r="AR45" i="8"/>
  <c r="AL45" i="8"/>
  <c r="AQ45" i="8"/>
  <c r="AU45" i="8"/>
  <c r="AK45" i="8"/>
  <c r="BG45" i="8"/>
  <c r="AG45" i="8"/>
  <c r="BD45" i="8"/>
  <c r="AT45" i="8"/>
  <c r="BB45" i="8"/>
  <c r="BE45" i="8"/>
  <c r="BF45" i="8"/>
  <c r="AN45" i="8"/>
  <c r="BE72" i="13"/>
  <c r="BE73" i="12"/>
  <c r="BU88" i="12"/>
  <c r="BU87" i="13"/>
  <c r="AQ60" i="12"/>
  <c r="AQ59" i="13"/>
  <c r="AI45" i="7"/>
  <c r="BA45" i="7"/>
  <c r="BF45" i="7"/>
  <c r="AO45" i="7"/>
  <c r="AM45" i="7"/>
  <c r="BC45" i="7"/>
  <c r="AK45" i="7"/>
  <c r="AG45" i="7"/>
  <c r="BB45" i="7"/>
  <c r="AZ45" i="7"/>
  <c r="AX45" i="7"/>
  <c r="AH45" i="7"/>
  <c r="AV45" i="7"/>
  <c r="AP45" i="7"/>
  <c r="AY45" i="7"/>
  <c r="BE45" i="7"/>
  <c r="AN45" i="7"/>
  <c r="AE45" i="7"/>
  <c r="AQ45" i="7"/>
  <c r="AJ45" i="7"/>
  <c r="AS45" i="7"/>
  <c r="AU45" i="7"/>
  <c r="AL45" i="7"/>
  <c r="AW45" i="7"/>
  <c r="AR45" i="7"/>
  <c r="AT45" i="7"/>
  <c r="AF45" i="7"/>
  <c r="BD45" i="7"/>
  <c r="BC45" i="8"/>
  <c r="D46" i="9" l="1"/>
  <c r="L46" i="9"/>
  <c r="L46" i="11" s="1"/>
  <c r="I46" i="9"/>
  <c r="I46" i="18" s="1"/>
  <c r="I47" i="12" s="1"/>
  <c r="J47" i="13" s="1"/>
  <c r="N46" i="9"/>
  <c r="N46" i="11" s="1"/>
  <c r="V46" i="9"/>
  <c r="V46" i="18" s="1"/>
  <c r="V47" i="12" s="1"/>
  <c r="W47" i="13" s="1"/>
  <c r="P46" i="9"/>
  <c r="P46" i="11" s="1"/>
  <c r="BI45" i="19"/>
  <c r="Q46" i="9"/>
  <c r="Q46" i="18" s="1"/>
  <c r="Q47" i="12" s="1"/>
  <c r="R47" i="13" s="1"/>
  <c r="BH45" i="7"/>
  <c r="H46" i="9"/>
  <c r="H46" i="11" s="1"/>
  <c r="K46" i="9"/>
  <c r="K46" i="18" s="1"/>
  <c r="K47" i="12" s="1"/>
  <c r="L47" i="13" s="1"/>
  <c r="S46" i="9"/>
  <c r="S46" i="11" s="1"/>
  <c r="AA46" i="9"/>
  <c r="E46" i="9"/>
  <c r="D46" i="11"/>
  <c r="D46" i="18"/>
  <c r="D47" i="12" s="1"/>
  <c r="E47" i="13" s="1"/>
  <c r="BF73" i="13"/>
  <c r="BF74" i="12"/>
  <c r="AB46" i="9"/>
  <c r="Z46" i="9"/>
  <c r="T46" i="9"/>
  <c r="B46" i="9"/>
  <c r="M46" i="9"/>
  <c r="W46" i="9"/>
  <c r="X46" i="9"/>
  <c r="AC46" i="9"/>
  <c r="F46" i="9"/>
  <c r="U46" i="9"/>
  <c r="AR60" i="13"/>
  <c r="AR61" i="12"/>
  <c r="C46" i="9"/>
  <c r="BI45" i="8"/>
  <c r="Y46" i="9"/>
  <c r="BV88" i="13"/>
  <c r="BV89" i="12"/>
  <c r="J46" i="9"/>
  <c r="G46" i="9"/>
  <c r="R46" i="9"/>
  <c r="O46" i="9"/>
  <c r="CK161" i="12"/>
  <c r="CM105" i="12"/>
  <c r="CM104" i="13"/>
  <c r="I46" i="11" l="1"/>
  <c r="V46" i="11"/>
  <c r="L46" i="18"/>
  <c r="L47" i="12" s="1"/>
  <c r="M47" i="13" s="1"/>
  <c r="K46" i="11"/>
  <c r="Q46" i="11"/>
  <c r="N46" i="18"/>
  <c r="N47" i="12" s="1"/>
  <c r="O47" i="13" s="1"/>
  <c r="P46" i="18"/>
  <c r="P47" i="12" s="1"/>
  <c r="Q47" i="13" s="1"/>
  <c r="S46" i="18"/>
  <c r="S47" i="12" s="1"/>
  <c r="T47" i="13" s="1"/>
  <c r="H46" i="18"/>
  <c r="H47" i="12" s="1"/>
  <c r="I47" i="13" s="1"/>
  <c r="R46" i="11"/>
  <c r="R46" i="18"/>
  <c r="R47" i="12" s="1"/>
  <c r="S47" i="13" s="1"/>
  <c r="AS62" i="12"/>
  <c r="AS61" i="13"/>
  <c r="AC46" i="11"/>
  <c r="AC46" i="18"/>
  <c r="AC47" i="12" s="1"/>
  <c r="Z46" i="11"/>
  <c r="Z46" i="18"/>
  <c r="Z47" i="12" s="1"/>
  <c r="AA47" i="13" s="1"/>
  <c r="E46" i="11"/>
  <c r="E46" i="18"/>
  <c r="E47" i="12" s="1"/>
  <c r="F47" i="13" s="1"/>
  <c r="CN105" i="13"/>
  <c r="CN106" i="12"/>
  <c r="X46" i="11"/>
  <c r="X46" i="18"/>
  <c r="X47" i="12" s="1"/>
  <c r="Y47" i="13" s="1"/>
  <c r="J46" i="11"/>
  <c r="J46" i="18"/>
  <c r="J47" i="12" s="1"/>
  <c r="K47" i="13" s="1"/>
  <c r="BG74" i="13"/>
  <c r="BG75" i="12"/>
  <c r="G46" i="11"/>
  <c r="G46" i="18"/>
  <c r="G47" i="12" s="1"/>
  <c r="H47" i="13" s="1"/>
  <c r="Y46" i="11"/>
  <c r="Y46" i="18"/>
  <c r="Y47" i="12" s="1"/>
  <c r="Z47" i="13" s="1"/>
  <c r="AB46" i="11"/>
  <c r="AB46" i="18"/>
  <c r="AB47" i="12" s="1"/>
  <c r="AC47" i="13" s="1"/>
  <c r="AA46" i="11"/>
  <c r="AA46" i="18"/>
  <c r="AA47" i="12" s="1"/>
  <c r="AB47" i="13" s="1"/>
  <c r="U46" i="11"/>
  <c r="U46" i="18"/>
  <c r="U47" i="12" s="1"/>
  <c r="V47" i="13" s="1"/>
  <c r="W46" i="11"/>
  <c r="W46" i="18"/>
  <c r="W47" i="12" s="1"/>
  <c r="X47" i="13" s="1"/>
  <c r="O46" i="11"/>
  <c r="O46" i="18"/>
  <c r="O47" i="12" s="1"/>
  <c r="P47" i="13" s="1"/>
  <c r="BW90" i="12"/>
  <c r="BW89" i="13"/>
  <c r="C46" i="18"/>
  <c r="C46" i="11"/>
  <c r="F46" i="11"/>
  <c r="F46" i="18"/>
  <c r="F47" i="12" s="1"/>
  <c r="G47" i="13" s="1"/>
  <c r="M46" i="11"/>
  <c r="M46" i="18"/>
  <c r="M47" i="12" s="1"/>
  <c r="N47" i="13" s="1"/>
  <c r="T46" i="11"/>
  <c r="T46" i="18"/>
  <c r="T47" i="12" s="1"/>
  <c r="U47" i="13" s="1"/>
  <c r="B46" i="11" l="1"/>
  <c r="N54" i="3" s="1"/>
  <c r="Q54" i="3" s="1"/>
  <c r="AL54" i="3" s="1"/>
  <c r="CO106" i="13"/>
  <c r="CO107" i="12"/>
  <c r="C47" i="12"/>
  <c r="B46" i="18"/>
  <c r="AT62" i="13"/>
  <c r="AT63" i="12"/>
  <c r="AD47" i="13"/>
  <c r="AD48" i="12"/>
  <c r="BH76" i="12"/>
  <c r="BH75" i="13"/>
  <c r="BX91" i="12"/>
  <c r="BX90" i="13"/>
  <c r="S54" i="3" l="1"/>
  <c r="AE49" i="12"/>
  <c r="AE48" i="13"/>
  <c r="AU63" i="13"/>
  <c r="AU64" i="12"/>
  <c r="CP108" i="12"/>
  <c r="CP107" i="13"/>
  <c r="BI76" i="13"/>
  <c r="BI77" i="12"/>
  <c r="D47" i="13"/>
  <c r="B47" i="13" s="1"/>
  <c r="B47" i="12"/>
  <c r="BY91" i="13"/>
  <c r="BY92" i="12"/>
  <c r="BZ92" i="13" l="1"/>
  <c r="BZ93" i="12"/>
  <c r="BJ77" i="13"/>
  <c r="BJ78" i="12"/>
  <c r="AV65" i="12"/>
  <c r="AV64" i="13"/>
  <c r="C47" i="13"/>
  <c r="D55" i="3"/>
  <c r="CQ109" i="12"/>
  <c r="CQ108" i="13"/>
  <c r="AF49" i="13"/>
  <c r="AF50" i="12"/>
  <c r="BK79" i="12" l="1"/>
  <c r="BK78" i="13"/>
  <c r="B55" i="3"/>
  <c r="AA55" i="3"/>
  <c r="AG55" i="3" s="1"/>
  <c r="CA93" i="13"/>
  <c r="CA94" i="12"/>
  <c r="AG51" i="12"/>
  <c r="AG50" i="13"/>
  <c r="CR110" i="12"/>
  <c r="CR109" i="13"/>
  <c r="AW65" i="13"/>
  <c r="AW66" i="12"/>
  <c r="AX67" i="12" l="1"/>
  <c r="AX66" i="13"/>
  <c r="AH52" i="12"/>
  <c r="AH51" i="13"/>
  <c r="K55" i="3"/>
  <c r="C55" i="3"/>
  <c r="U55" i="3"/>
  <c r="V55" i="3" s="1"/>
  <c r="X55" i="3" s="1"/>
  <c r="AJ55" i="3"/>
  <c r="W55" i="3"/>
  <c r="Y55" i="3"/>
  <c r="AE55" i="3" s="1"/>
  <c r="CB94" i="13"/>
  <c r="CB95" i="12"/>
  <c r="CS111" i="12"/>
  <c r="CS110" i="13"/>
  <c r="BL80" i="12"/>
  <c r="BL79" i="13"/>
  <c r="BJ160" i="12"/>
  <c r="BM81" i="12" l="1"/>
  <c r="BM80" i="13"/>
  <c r="B57" i="6"/>
  <c r="AD55" i="3"/>
  <c r="AI53" i="12"/>
  <c r="AI52" i="13"/>
  <c r="CC95" i="13"/>
  <c r="CC96" i="12"/>
  <c r="J55" i="3"/>
  <c r="M55" i="3" s="1"/>
  <c r="P55" i="3" s="1"/>
  <c r="AB55" i="3"/>
  <c r="AH55" i="3" s="1"/>
  <c r="CT112" i="12"/>
  <c r="CT111" i="13"/>
  <c r="AY67" i="13"/>
  <c r="AY68" i="12"/>
  <c r="CU112" i="13" l="1"/>
  <c r="CU113" i="12"/>
  <c r="G57" i="6"/>
  <c r="H57" i="6"/>
  <c r="I57" i="6"/>
  <c r="J57" i="6"/>
  <c r="CD96" i="13"/>
  <c r="CD97" i="12"/>
  <c r="AZ69" i="12"/>
  <c r="AZ68" i="13"/>
  <c r="R55" i="3"/>
  <c r="AK55" i="3"/>
  <c r="AJ54" i="12"/>
  <c r="AJ53" i="13"/>
  <c r="BN81" i="13"/>
  <c r="BN82" i="12"/>
  <c r="L57" i="6" l="1"/>
  <c r="O57" i="6" s="1"/>
  <c r="K57" i="6"/>
  <c r="N57" i="6" s="1"/>
  <c r="BO82" i="13"/>
  <c r="BO83" i="12"/>
  <c r="AO55" i="3"/>
  <c r="AN55" i="3"/>
  <c r="CE97" i="13"/>
  <c r="CE98" i="12"/>
  <c r="CV114" i="12"/>
  <c r="CV113" i="13"/>
  <c r="AK55" i="12"/>
  <c r="AK54" i="13"/>
  <c r="AI159" i="12"/>
  <c r="BA69" i="13"/>
  <c r="BA70" i="12"/>
  <c r="M57" i="6" l="1"/>
  <c r="P57" i="6" s="1"/>
  <c r="BB70" i="13"/>
  <c r="BB71" i="12"/>
  <c r="AL55" i="13"/>
  <c r="AL56" i="12"/>
  <c r="CW114" i="13"/>
  <c r="CW115" i="12"/>
  <c r="U57" i="6"/>
  <c r="S57" i="6"/>
  <c r="R57" i="6"/>
  <c r="T57" i="6"/>
  <c r="CF99" i="12"/>
  <c r="CF98" i="13"/>
  <c r="BP83" i="13"/>
  <c r="BP84" i="12"/>
  <c r="CG100" i="12" l="1"/>
  <c r="CG99" i="13"/>
  <c r="W57" i="6"/>
  <c r="Z57" i="6" s="1"/>
  <c r="AD57" i="6" s="1"/>
  <c r="AM56" i="13"/>
  <c r="AM57" i="12"/>
  <c r="BQ85" i="12"/>
  <c r="BQ84" i="13"/>
  <c r="CX115" i="13"/>
  <c r="CX116" i="12"/>
  <c r="BC72" i="12"/>
  <c r="BC71" i="13"/>
  <c r="V57" i="6"/>
  <c r="Y57" i="6" l="1"/>
  <c r="AC57" i="6" s="1"/>
  <c r="X57" i="6"/>
  <c r="AA57" i="6" s="1"/>
  <c r="AE57" i="6" s="1"/>
  <c r="AG57" i="6" s="1"/>
  <c r="B61" i="19" s="1"/>
  <c r="B61" i="8"/>
  <c r="C49" i="23"/>
  <c r="BD73" i="12"/>
  <c r="BD72" i="13"/>
  <c r="BR86" i="12"/>
  <c r="BR85" i="13"/>
  <c r="CY116" i="13"/>
  <c r="CY117" i="12"/>
  <c r="CZ117" i="13" s="1"/>
  <c r="AN58" i="12"/>
  <c r="AN57" i="13"/>
  <c r="CH101" i="12"/>
  <c r="CH100" i="13"/>
  <c r="AO59" i="12" l="1"/>
  <c r="AO58" i="13"/>
  <c r="BS87" i="12"/>
  <c r="BS86" i="13"/>
  <c r="K61" i="8"/>
  <c r="O61" i="8"/>
  <c r="L61" i="8"/>
  <c r="E61" i="8"/>
  <c r="G61" i="8"/>
  <c r="F61" i="8"/>
  <c r="D61" i="8"/>
  <c r="N61" i="8"/>
  <c r="C61" i="8"/>
  <c r="M61" i="8"/>
  <c r="N61" i="19"/>
  <c r="E61" i="19"/>
  <c r="C61" i="19"/>
  <c r="F61" i="19"/>
  <c r="D61" i="19"/>
  <c r="O61" i="19"/>
  <c r="M61" i="19"/>
  <c r="L61" i="19"/>
  <c r="K61" i="19"/>
  <c r="G61" i="19"/>
  <c r="CI101" i="13"/>
  <c r="CI102" i="12"/>
  <c r="BE73" i="13"/>
  <c r="BE74" i="12"/>
  <c r="B61" i="7"/>
  <c r="B49" i="23"/>
  <c r="D49" i="23" s="1"/>
  <c r="BT88" i="12" l="1"/>
  <c r="BT87" i="13"/>
  <c r="BF75" i="12"/>
  <c r="BF74" i="13"/>
  <c r="CJ102" i="13"/>
  <c r="CJ103" i="12"/>
  <c r="N61" i="7"/>
  <c r="O61" i="7"/>
  <c r="C61" i="7"/>
  <c r="G61" i="7"/>
  <c r="M61" i="7"/>
  <c r="D61" i="7"/>
  <c r="K61" i="7"/>
  <c r="F61" i="7"/>
  <c r="L61" i="7"/>
  <c r="E61" i="7"/>
  <c r="AJ46" i="19"/>
  <c r="AF46" i="19"/>
  <c r="AN46" i="19"/>
  <c r="AH46" i="19"/>
  <c r="AL46" i="19"/>
  <c r="AQ46" i="19"/>
  <c r="AT46" i="19"/>
  <c r="AK46" i="19"/>
  <c r="BD46" i="19"/>
  <c r="BF46" i="19"/>
  <c r="BA46" i="19"/>
  <c r="AP46" i="19"/>
  <c r="AX46" i="19"/>
  <c r="AV46" i="19"/>
  <c r="AR46" i="19"/>
  <c r="AG46" i="19"/>
  <c r="BE46" i="19"/>
  <c r="AW46" i="19"/>
  <c r="BB46" i="19"/>
  <c r="AS46" i="19"/>
  <c r="AU46" i="19"/>
  <c r="BG46" i="19"/>
  <c r="AI46" i="19"/>
  <c r="AY46" i="19"/>
  <c r="AM46" i="19"/>
  <c r="BC46" i="19"/>
  <c r="AZ46" i="19"/>
  <c r="AO46" i="19"/>
  <c r="AN46" i="8"/>
  <c r="BC46" i="8"/>
  <c r="AR46" i="8"/>
  <c r="BA46" i="8"/>
  <c r="BF46" i="8"/>
  <c r="AY46" i="8"/>
  <c r="AU46" i="8"/>
  <c r="BG46" i="8"/>
  <c r="AM46" i="8"/>
  <c r="AJ46" i="8"/>
  <c r="AH46" i="8"/>
  <c r="AG46" i="8"/>
  <c r="AO46" i="8"/>
  <c r="BE46" i="8"/>
  <c r="AI46" i="8"/>
  <c r="AP46" i="8"/>
  <c r="AW46" i="8"/>
  <c r="AS46" i="8"/>
  <c r="AF46" i="8"/>
  <c r="BD46" i="8"/>
  <c r="AV46" i="8"/>
  <c r="AQ46" i="8"/>
  <c r="BB46" i="8"/>
  <c r="AL46" i="8"/>
  <c r="AZ46" i="8"/>
  <c r="AK46" i="8"/>
  <c r="AX46" i="8"/>
  <c r="AT46" i="8"/>
  <c r="AP59" i="13"/>
  <c r="AP60" i="12"/>
  <c r="BI46" i="8" l="1"/>
  <c r="BI46" i="19"/>
  <c r="AQ60" i="13"/>
  <c r="AQ61" i="12"/>
  <c r="CK104" i="12"/>
  <c r="CK103" i="13"/>
  <c r="BG76" i="12"/>
  <c r="BG75" i="13"/>
  <c r="AG46" i="7"/>
  <c r="D47" i="9" s="1"/>
  <c r="AF46" i="7"/>
  <c r="AT46" i="7"/>
  <c r="Q47" i="9" s="1"/>
  <c r="AQ46" i="7"/>
  <c r="N47" i="9" s="1"/>
  <c r="AK46" i="7"/>
  <c r="H47" i="9" s="1"/>
  <c r="AO46" i="7"/>
  <c r="L47" i="9" s="1"/>
  <c r="AS46" i="7"/>
  <c r="P47" i="9" s="1"/>
  <c r="AN46" i="7"/>
  <c r="K47" i="9" s="1"/>
  <c r="BD46" i="7"/>
  <c r="AA47" i="9" s="1"/>
  <c r="AR46" i="7"/>
  <c r="O47" i="9" s="1"/>
  <c r="AI46" i="7"/>
  <c r="F47" i="9" s="1"/>
  <c r="AH46" i="7"/>
  <c r="E47" i="9" s="1"/>
  <c r="BF46" i="7"/>
  <c r="AC47" i="9" s="1"/>
  <c r="AW46" i="7"/>
  <c r="T47" i="9" s="1"/>
  <c r="BA46" i="7"/>
  <c r="X47" i="9" s="1"/>
  <c r="AE46" i="7"/>
  <c r="B47" i="9" s="1"/>
  <c r="AV46" i="7"/>
  <c r="S47" i="9" s="1"/>
  <c r="BE46" i="7"/>
  <c r="AB47" i="9" s="1"/>
  <c r="AX46" i="7"/>
  <c r="U47" i="9" s="1"/>
  <c r="AL46" i="7"/>
  <c r="I47" i="9" s="1"/>
  <c r="AJ46" i="7"/>
  <c r="G47" i="9" s="1"/>
  <c r="BC46" i="7"/>
  <c r="Z47" i="9" s="1"/>
  <c r="BB46" i="7"/>
  <c r="Y47" i="9" s="1"/>
  <c r="AY46" i="7"/>
  <c r="V47" i="9" s="1"/>
  <c r="AM46" i="7"/>
  <c r="J47" i="9" s="1"/>
  <c r="AU46" i="7"/>
  <c r="R47" i="9" s="1"/>
  <c r="AZ46" i="7"/>
  <c r="W47" i="9" s="1"/>
  <c r="AP46" i="7"/>
  <c r="M47" i="9" s="1"/>
  <c r="BU88" i="13"/>
  <c r="BU89" i="12"/>
  <c r="X47" i="11" l="1"/>
  <c r="X47" i="18"/>
  <c r="X48" i="12" s="1"/>
  <c r="Y48" i="13" s="1"/>
  <c r="P47" i="11"/>
  <c r="P47" i="18"/>
  <c r="P48" i="12" s="1"/>
  <c r="Q48" i="13" s="1"/>
  <c r="R47" i="11"/>
  <c r="R47" i="18"/>
  <c r="R48" i="12" s="1"/>
  <c r="S48" i="13" s="1"/>
  <c r="O47" i="11"/>
  <c r="O47" i="18"/>
  <c r="O48" i="12" s="1"/>
  <c r="P48" i="13" s="1"/>
  <c r="AC47" i="11"/>
  <c r="AC47" i="18"/>
  <c r="AC48" i="12" s="1"/>
  <c r="H47" i="11"/>
  <c r="H47" i="18"/>
  <c r="H48" i="12" s="1"/>
  <c r="I48" i="13" s="1"/>
  <c r="D47" i="11"/>
  <c r="D47" i="18"/>
  <c r="D48" i="12" s="1"/>
  <c r="E48" i="13" s="1"/>
  <c r="L47" i="11"/>
  <c r="L47" i="18"/>
  <c r="L48" i="12" s="1"/>
  <c r="M48" i="13" s="1"/>
  <c r="G47" i="11"/>
  <c r="G47" i="18"/>
  <c r="G48" i="12" s="1"/>
  <c r="H48" i="13" s="1"/>
  <c r="M47" i="11"/>
  <c r="M47" i="18"/>
  <c r="M48" i="12" s="1"/>
  <c r="N48" i="13" s="1"/>
  <c r="I47" i="11"/>
  <c r="I47" i="18"/>
  <c r="I48" i="12" s="1"/>
  <c r="J48" i="13" s="1"/>
  <c r="S47" i="11"/>
  <c r="S47" i="18"/>
  <c r="S48" i="12" s="1"/>
  <c r="T48" i="13" s="1"/>
  <c r="BV89" i="13"/>
  <c r="BV90" i="12"/>
  <c r="Z47" i="11"/>
  <c r="Z47" i="18"/>
  <c r="Z48" i="12" s="1"/>
  <c r="AA48" i="13" s="1"/>
  <c r="AB47" i="11"/>
  <c r="AB47" i="18"/>
  <c r="AB48" i="12" s="1"/>
  <c r="AC48" i="13" s="1"/>
  <c r="BH46" i="7"/>
  <c r="J47" i="11"/>
  <c r="J47" i="18"/>
  <c r="J48" i="12" s="1"/>
  <c r="K48" i="13" s="1"/>
  <c r="V47" i="11"/>
  <c r="V47" i="18"/>
  <c r="V48" i="12" s="1"/>
  <c r="W48" i="13" s="1"/>
  <c r="E47" i="11"/>
  <c r="E47" i="18"/>
  <c r="E48" i="12" s="1"/>
  <c r="F48" i="13" s="1"/>
  <c r="K47" i="11"/>
  <c r="K47" i="18"/>
  <c r="K48" i="12" s="1"/>
  <c r="L48" i="13" s="1"/>
  <c r="N47" i="11"/>
  <c r="N47" i="18"/>
  <c r="N48" i="12" s="1"/>
  <c r="O48" i="13" s="1"/>
  <c r="C47" i="9"/>
  <c r="AA47" i="11"/>
  <c r="AA47" i="18"/>
  <c r="AA48" i="12" s="1"/>
  <c r="AB48" i="13" s="1"/>
  <c r="T47" i="11"/>
  <c r="T47" i="18"/>
  <c r="T48" i="12" s="1"/>
  <c r="U48" i="13" s="1"/>
  <c r="AR61" i="13"/>
  <c r="AR62" i="12"/>
  <c r="W47" i="11"/>
  <c r="W47" i="18"/>
  <c r="W48" i="12" s="1"/>
  <c r="X48" i="13" s="1"/>
  <c r="Y47" i="11"/>
  <c r="Y47" i="18"/>
  <c r="Y48" i="12" s="1"/>
  <c r="Z48" i="13" s="1"/>
  <c r="U47" i="11"/>
  <c r="U47" i="18"/>
  <c r="U48" i="12" s="1"/>
  <c r="V48" i="13" s="1"/>
  <c r="F47" i="11"/>
  <c r="F47" i="18"/>
  <c r="F48" i="12" s="1"/>
  <c r="G48" i="13" s="1"/>
  <c r="Q47" i="11"/>
  <c r="Q47" i="18"/>
  <c r="Q48" i="12" s="1"/>
  <c r="R48" i="13" s="1"/>
  <c r="BH77" i="12"/>
  <c r="BH76" i="13"/>
  <c r="CL104" i="13"/>
  <c r="CL105" i="12"/>
  <c r="CJ161" i="12"/>
  <c r="AS62" i="13" l="1"/>
  <c r="AS63" i="12"/>
  <c r="BI77" i="13"/>
  <c r="BI78" i="12"/>
  <c r="BW91" i="12"/>
  <c r="BW90" i="13"/>
  <c r="AD49" i="12"/>
  <c r="AD48" i="13"/>
  <c r="CM105" i="13"/>
  <c r="CM106" i="12"/>
  <c r="C47" i="18"/>
  <c r="C47" i="11"/>
  <c r="B47" i="11" s="1"/>
  <c r="N55" i="3" s="1"/>
  <c r="Q55" i="3" s="1"/>
  <c r="AL55" i="3" l="1"/>
  <c r="S55" i="3"/>
  <c r="BJ79" i="12"/>
  <c r="BJ78" i="13"/>
  <c r="C48" i="12"/>
  <c r="B47" i="18"/>
  <c r="AE49" i="13"/>
  <c r="AE50" i="12"/>
  <c r="CN107" i="12"/>
  <c r="CN106" i="13"/>
  <c r="AT64" i="12"/>
  <c r="AT63" i="13"/>
  <c r="BX91" i="13"/>
  <c r="BX92" i="12"/>
  <c r="AF51" i="12" l="1"/>
  <c r="AF50" i="13"/>
  <c r="BY92" i="13"/>
  <c r="BY93" i="12"/>
  <c r="AU64" i="13"/>
  <c r="AU65" i="12"/>
  <c r="BK80" i="12"/>
  <c r="BK79" i="13"/>
  <c r="BI160" i="12"/>
  <c r="CO107" i="13"/>
  <c r="CO108" i="12"/>
  <c r="B48" i="12"/>
  <c r="D48" i="13"/>
  <c r="B48" i="13" s="1"/>
  <c r="BZ94" i="12" l="1"/>
  <c r="BZ93" i="13"/>
  <c r="AV66" i="12"/>
  <c r="AV65" i="13"/>
  <c r="CP108" i="13"/>
  <c r="CP109" i="12"/>
  <c r="BL81" i="12"/>
  <c r="BL80" i="13"/>
  <c r="D56" i="3"/>
  <c r="C48" i="13"/>
  <c r="AG51" i="13"/>
  <c r="AG52" i="12"/>
  <c r="AH53" i="12" l="1"/>
  <c r="AH52" i="13"/>
  <c r="BM82" i="12"/>
  <c r="BM81" i="13"/>
  <c r="CQ109" i="13"/>
  <c r="CQ110" i="12"/>
  <c r="AW66" i="13"/>
  <c r="AW67" i="12"/>
  <c r="B56" i="3"/>
  <c r="AA56" i="3"/>
  <c r="AG56" i="3" s="1"/>
  <c r="CA95" i="12"/>
  <c r="CA94" i="13"/>
  <c r="AX67" i="13" l="1"/>
  <c r="AX68" i="12"/>
  <c r="CR111" i="12"/>
  <c r="CR110" i="13"/>
  <c r="CB96" i="12"/>
  <c r="CB95" i="13"/>
  <c r="BN82" i="13"/>
  <c r="BN83" i="12"/>
  <c r="K56" i="3"/>
  <c r="C56" i="3"/>
  <c r="AJ56" i="3"/>
  <c r="Y56" i="3"/>
  <c r="AE56" i="3" s="1"/>
  <c r="W56" i="3"/>
  <c r="U56" i="3"/>
  <c r="V56" i="3" s="1"/>
  <c r="X56" i="3" s="1"/>
  <c r="AI54" i="12"/>
  <c r="AI53" i="13"/>
  <c r="AJ54" i="13" l="1"/>
  <c r="AH159" i="12"/>
  <c r="AJ55" i="12"/>
  <c r="CS112" i="12"/>
  <c r="CS111" i="13"/>
  <c r="B58" i="6"/>
  <c r="AD56" i="3"/>
  <c r="AB56" i="3"/>
  <c r="AH56" i="3" s="1"/>
  <c r="J56" i="3"/>
  <c r="M56" i="3" s="1"/>
  <c r="P56" i="3" s="1"/>
  <c r="AY69" i="12"/>
  <c r="AY68" i="13"/>
  <c r="BO84" i="12"/>
  <c r="BO83" i="13"/>
  <c r="CC97" i="12"/>
  <c r="CC96" i="13"/>
  <c r="BP84" i="13" l="1"/>
  <c r="BP85" i="12"/>
  <c r="CT113" i="12"/>
  <c r="CT112" i="13"/>
  <c r="CD98" i="12"/>
  <c r="CD97" i="13"/>
  <c r="AZ69" i="13"/>
  <c r="AZ70" i="12"/>
  <c r="G58" i="6"/>
  <c r="H58" i="6"/>
  <c r="I58" i="6"/>
  <c r="J58" i="6"/>
  <c r="AK55" i="13"/>
  <c r="AK56" i="12"/>
  <c r="R56" i="3"/>
  <c r="AK56" i="3"/>
  <c r="AO56" i="3" l="1"/>
  <c r="AN56" i="3"/>
  <c r="BA70" i="13"/>
  <c r="BA71" i="12"/>
  <c r="AL56" i="13"/>
  <c r="AL57" i="12"/>
  <c r="L58" i="6"/>
  <c r="O58" i="6" s="1"/>
  <c r="BQ85" i="13"/>
  <c r="BQ86" i="12"/>
  <c r="CU113" i="13"/>
  <c r="CU114" i="12"/>
  <c r="K58" i="6"/>
  <c r="CE99" i="12"/>
  <c r="CE98" i="13"/>
  <c r="N58" i="6" l="1"/>
  <c r="M58" i="6"/>
  <c r="P58" i="6" s="1"/>
  <c r="BB72" i="12"/>
  <c r="BB71" i="13"/>
  <c r="CV114" i="13"/>
  <c r="CV115" i="12"/>
  <c r="AM58" i="12"/>
  <c r="AM57" i="13"/>
  <c r="CF100" i="12"/>
  <c r="CF99" i="13"/>
  <c r="BR86" i="13"/>
  <c r="BR87" i="12"/>
  <c r="AN59" i="12" l="1"/>
  <c r="AN58" i="13"/>
  <c r="BC72" i="13"/>
  <c r="BC73" i="12"/>
  <c r="BS88" i="12"/>
  <c r="BS87" i="13"/>
  <c r="CW116" i="12"/>
  <c r="CW115" i="13"/>
  <c r="R58" i="6"/>
  <c r="S58" i="6"/>
  <c r="T58" i="6"/>
  <c r="U58" i="6"/>
  <c r="CG100" i="13"/>
  <c r="CG101" i="12"/>
  <c r="CX116" i="13" l="1"/>
  <c r="CX117" i="12"/>
  <c r="CH102" i="12"/>
  <c r="CH101" i="13"/>
  <c r="W58" i="6"/>
  <c r="Z58" i="6" s="1"/>
  <c r="AD58" i="6" s="1"/>
  <c r="BD74" i="12"/>
  <c r="BD73" i="13"/>
  <c r="V58" i="6"/>
  <c r="BT89" i="12"/>
  <c r="BT88" i="13"/>
  <c r="AO60" i="12"/>
  <c r="AO59" i="13"/>
  <c r="X58" i="6" l="1"/>
  <c r="AA58" i="6" s="1"/>
  <c r="AE58" i="6" s="1"/>
  <c r="AG58" i="6" s="1"/>
  <c r="B62" i="19" s="1"/>
  <c r="Y58" i="6"/>
  <c r="AC58" i="6" s="1"/>
  <c r="CI102" i="13"/>
  <c r="CI103" i="12"/>
  <c r="BE75" i="12"/>
  <c r="BE74" i="13"/>
  <c r="CY118" i="12"/>
  <c r="CZ118" i="13" s="1"/>
  <c r="CY117" i="13"/>
  <c r="AP61" i="12"/>
  <c r="AP60" i="13"/>
  <c r="BU89" i="13"/>
  <c r="BU90" i="12"/>
  <c r="B62" i="8"/>
  <c r="C50" i="23"/>
  <c r="CJ104" i="12" l="1"/>
  <c r="CJ103" i="13"/>
  <c r="BV91" i="12"/>
  <c r="BV90" i="13"/>
  <c r="B62" i="7"/>
  <c r="B50" i="23"/>
  <c r="D50" i="23" s="1"/>
  <c r="E62" i="8"/>
  <c r="F62" i="8"/>
  <c r="K62" i="8"/>
  <c r="M62" i="8"/>
  <c r="G62" i="8"/>
  <c r="O62" i="8"/>
  <c r="L62" i="8"/>
  <c r="C62" i="8"/>
  <c r="D62" i="8"/>
  <c r="N62" i="8"/>
  <c r="AQ61" i="13"/>
  <c r="AQ62" i="12"/>
  <c r="BF76" i="12"/>
  <c r="BF75" i="13"/>
  <c r="M62" i="19"/>
  <c r="F62" i="19"/>
  <c r="O62" i="19"/>
  <c r="G62" i="19"/>
  <c r="N62" i="19"/>
  <c r="K62" i="19"/>
  <c r="E62" i="19"/>
  <c r="L62" i="19"/>
  <c r="D62" i="19"/>
  <c r="C62" i="19"/>
  <c r="BG77" i="12" l="1"/>
  <c r="BG76" i="13"/>
  <c r="AY47" i="19"/>
  <c r="AP47" i="19"/>
  <c r="AQ47" i="19"/>
  <c r="AX47" i="19"/>
  <c r="AO47" i="19"/>
  <c r="BG47" i="19"/>
  <c r="BB47" i="19"/>
  <c r="AR47" i="19"/>
  <c r="AW47" i="19"/>
  <c r="AS47" i="19"/>
  <c r="AU47" i="19"/>
  <c r="BA47" i="19"/>
  <c r="AH47" i="19"/>
  <c r="AM47" i="19"/>
  <c r="AL47" i="19"/>
  <c r="AK47" i="19"/>
  <c r="AF47" i="19"/>
  <c r="AN47" i="19"/>
  <c r="AT47" i="19"/>
  <c r="BC47" i="19"/>
  <c r="AJ47" i="19"/>
  <c r="AG47" i="19"/>
  <c r="BD47" i="19"/>
  <c r="BF47" i="19"/>
  <c r="BE47" i="19"/>
  <c r="AI47" i="19"/>
  <c r="AV47" i="19"/>
  <c r="AZ47" i="19"/>
  <c r="AR63" i="12"/>
  <c r="AR62" i="13"/>
  <c r="AP47" i="8"/>
  <c r="AQ47" i="8"/>
  <c r="BA47" i="8"/>
  <c r="AG47" i="8"/>
  <c r="BB47" i="8"/>
  <c r="AF47" i="8"/>
  <c r="AM47" i="8"/>
  <c r="AH47" i="8"/>
  <c r="AW47" i="8"/>
  <c r="BD47" i="8"/>
  <c r="AY47" i="8"/>
  <c r="AS47" i="8"/>
  <c r="AK47" i="8"/>
  <c r="AU47" i="8"/>
  <c r="AN47" i="8"/>
  <c r="AO47" i="8"/>
  <c r="AZ47" i="8"/>
  <c r="AR47" i="8"/>
  <c r="AT47" i="8"/>
  <c r="AL47" i="8"/>
  <c r="AX47" i="8"/>
  <c r="BF47" i="8"/>
  <c r="AI47" i="8"/>
  <c r="BC47" i="8"/>
  <c r="AV47" i="8"/>
  <c r="BG47" i="8"/>
  <c r="AJ47" i="8"/>
  <c r="BE47" i="8"/>
  <c r="BW92" i="12"/>
  <c r="BW91" i="13"/>
  <c r="L62" i="7"/>
  <c r="O62" i="7"/>
  <c r="C62" i="7"/>
  <c r="F62" i="7"/>
  <c r="E62" i="7"/>
  <c r="D62" i="7"/>
  <c r="N62" i="7"/>
  <c r="G62" i="7"/>
  <c r="K62" i="7"/>
  <c r="M62" i="7"/>
  <c r="CK105" i="12"/>
  <c r="CK104" i="13"/>
  <c r="CI161" i="12"/>
  <c r="BI47" i="8" l="1"/>
  <c r="BI47" i="19"/>
  <c r="AS64" i="12"/>
  <c r="AS63" i="13"/>
  <c r="CL106" i="12"/>
  <c r="CL105" i="13"/>
  <c r="AP47" i="7"/>
  <c r="M48" i="9" s="1"/>
  <c r="AM47" i="7"/>
  <c r="J48" i="9" s="1"/>
  <c r="AR47" i="7"/>
  <c r="O48" i="9" s="1"/>
  <c r="AK47" i="7"/>
  <c r="H48" i="9" s="1"/>
  <c r="BA47" i="7"/>
  <c r="X48" i="9" s="1"/>
  <c r="BF47" i="7"/>
  <c r="AC48" i="9" s="1"/>
  <c r="AS47" i="7"/>
  <c r="P48" i="9" s="1"/>
  <c r="AX47" i="7"/>
  <c r="U48" i="9" s="1"/>
  <c r="AY47" i="7"/>
  <c r="V48" i="9" s="1"/>
  <c r="AO47" i="7"/>
  <c r="L48" i="9" s="1"/>
  <c r="BD47" i="7"/>
  <c r="AA48" i="9" s="1"/>
  <c r="AE47" i="7"/>
  <c r="B48" i="9" s="1"/>
  <c r="BE47" i="7"/>
  <c r="AB48" i="9" s="1"/>
  <c r="AU47" i="7"/>
  <c r="R48" i="9" s="1"/>
  <c r="AV47" i="7"/>
  <c r="S48" i="9" s="1"/>
  <c r="AF47" i="7"/>
  <c r="C48" i="9" s="1"/>
  <c r="AZ47" i="7"/>
  <c r="W48" i="9" s="1"/>
  <c r="AQ47" i="7"/>
  <c r="N48" i="9" s="1"/>
  <c r="BB47" i="7"/>
  <c r="Y48" i="9" s="1"/>
  <c r="AI47" i="7"/>
  <c r="F48" i="9" s="1"/>
  <c r="AT47" i="7"/>
  <c r="Q48" i="9" s="1"/>
  <c r="AH47" i="7"/>
  <c r="E48" i="9" s="1"/>
  <c r="AN47" i="7"/>
  <c r="K48" i="9" s="1"/>
  <c r="AL47" i="7"/>
  <c r="I48" i="9" s="1"/>
  <c r="AW47" i="7"/>
  <c r="T48" i="9" s="1"/>
  <c r="AG47" i="7"/>
  <c r="D48" i="9" s="1"/>
  <c r="AJ47" i="7"/>
  <c r="G48" i="9" s="1"/>
  <c r="BC47" i="7"/>
  <c r="Z48" i="9" s="1"/>
  <c r="BX92" i="13"/>
  <c r="BX93" i="12"/>
  <c r="BH78" i="12"/>
  <c r="BH77" i="13"/>
  <c r="C48" i="18" l="1"/>
  <c r="C48" i="11"/>
  <c r="T48" i="11"/>
  <c r="T48" i="18"/>
  <c r="T49" i="12" s="1"/>
  <c r="U49" i="13" s="1"/>
  <c r="Q48" i="11"/>
  <c r="Q48" i="18"/>
  <c r="Q49" i="12" s="1"/>
  <c r="R49" i="13" s="1"/>
  <c r="W48" i="11"/>
  <c r="W48" i="18"/>
  <c r="W49" i="12" s="1"/>
  <c r="X49" i="13" s="1"/>
  <c r="AB48" i="11"/>
  <c r="AB48" i="18"/>
  <c r="AB49" i="12" s="1"/>
  <c r="AC49" i="13" s="1"/>
  <c r="V48" i="11"/>
  <c r="V48" i="18"/>
  <c r="V49" i="12" s="1"/>
  <c r="W49" i="13" s="1"/>
  <c r="X48" i="11"/>
  <c r="X48" i="18"/>
  <c r="X49" i="12" s="1"/>
  <c r="Y49" i="13" s="1"/>
  <c r="M48" i="11"/>
  <c r="M48" i="18"/>
  <c r="M49" i="12" s="1"/>
  <c r="N49" i="13" s="1"/>
  <c r="AT65" i="12"/>
  <c r="AT64" i="13"/>
  <c r="Z48" i="11"/>
  <c r="Z48" i="18"/>
  <c r="Z49" i="12" s="1"/>
  <c r="AA49" i="13" s="1"/>
  <c r="F48" i="11"/>
  <c r="F48" i="18"/>
  <c r="F49" i="12" s="1"/>
  <c r="G49" i="13" s="1"/>
  <c r="H48" i="11"/>
  <c r="H48" i="18"/>
  <c r="H49" i="12" s="1"/>
  <c r="I49" i="13" s="1"/>
  <c r="BI78" i="13"/>
  <c r="BI79" i="12"/>
  <c r="K48" i="11"/>
  <c r="K48" i="18"/>
  <c r="K49" i="12" s="1"/>
  <c r="L49" i="13" s="1"/>
  <c r="Y48" i="11"/>
  <c r="Y48" i="18"/>
  <c r="Y49" i="12" s="1"/>
  <c r="Z49" i="13" s="1"/>
  <c r="S48" i="11"/>
  <c r="S48" i="18"/>
  <c r="S49" i="12" s="1"/>
  <c r="T49" i="13" s="1"/>
  <c r="AA48" i="11"/>
  <c r="AA48" i="18"/>
  <c r="AA49" i="12" s="1"/>
  <c r="AB49" i="13" s="1"/>
  <c r="P48" i="11"/>
  <c r="P48" i="18"/>
  <c r="P49" i="12" s="1"/>
  <c r="Q49" i="13" s="1"/>
  <c r="O48" i="11"/>
  <c r="O48" i="18"/>
  <c r="O49" i="12" s="1"/>
  <c r="P49" i="13" s="1"/>
  <c r="CM106" i="13"/>
  <c r="CM107" i="12"/>
  <c r="I48" i="11"/>
  <c r="I48" i="18"/>
  <c r="I49" i="12" s="1"/>
  <c r="J49" i="13" s="1"/>
  <c r="BH47" i="7"/>
  <c r="U48" i="11"/>
  <c r="U48" i="18"/>
  <c r="U49" i="12" s="1"/>
  <c r="V49" i="13" s="1"/>
  <c r="G48" i="11"/>
  <c r="G48" i="18"/>
  <c r="G49" i="12" s="1"/>
  <c r="H49" i="13" s="1"/>
  <c r="BY93" i="13"/>
  <c r="BY94" i="12"/>
  <c r="D48" i="11"/>
  <c r="D48" i="18"/>
  <c r="D49" i="12" s="1"/>
  <c r="E49" i="13" s="1"/>
  <c r="E48" i="11"/>
  <c r="E48" i="18"/>
  <c r="E49" i="12" s="1"/>
  <c r="F49" i="13" s="1"/>
  <c r="N48" i="11"/>
  <c r="N48" i="18"/>
  <c r="N49" i="12" s="1"/>
  <c r="O49" i="13" s="1"/>
  <c r="R48" i="11"/>
  <c r="R48" i="18"/>
  <c r="R49" i="12" s="1"/>
  <c r="S49" i="13" s="1"/>
  <c r="L48" i="11"/>
  <c r="L48" i="18"/>
  <c r="L49" i="12" s="1"/>
  <c r="M49" i="13" s="1"/>
  <c r="AC48" i="11"/>
  <c r="AC48" i="18"/>
  <c r="AC49" i="12" s="1"/>
  <c r="J48" i="11"/>
  <c r="J48" i="18"/>
  <c r="J49" i="12" s="1"/>
  <c r="K49" i="13" s="1"/>
  <c r="CN108" i="12" l="1"/>
  <c r="CN107" i="13"/>
  <c r="BJ79" i="13"/>
  <c r="BH160" i="12"/>
  <c r="BJ80" i="12"/>
  <c r="B48" i="11"/>
  <c r="N56" i="3" s="1"/>
  <c r="Q56" i="3" s="1"/>
  <c r="AD50" i="12"/>
  <c r="AD49" i="13"/>
  <c r="BZ95" i="12"/>
  <c r="BZ94" i="13"/>
  <c r="AU66" i="12"/>
  <c r="AU65" i="13"/>
  <c r="C49" i="12"/>
  <c r="B48" i="18"/>
  <c r="AE51" i="12" l="1"/>
  <c r="AE50" i="13"/>
  <c r="AL56" i="3"/>
  <c r="S56" i="3"/>
  <c r="AV67" i="12"/>
  <c r="AV66" i="13"/>
  <c r="B49" i="12"/>
  <c r="D49" i="13"/>
  <c r="B49" i="13" s="1"/>
  <c r="CA95" i="13"/>
  <c r="CA96" i="12"/>
  <c r="BK81" i="12"/>
  <c r="BK80" i="13"/>
  <c r="CO109" i="12"/>
  <c r="CO108" i="13"/>
  <c r="D57" i="3" l="1"/>
  <c r="C49" i="13"/>
  <c r="CB96" i="13"/>
  <c r="CB97" i="12"/>
  <c r="BL81" i="13"/>
  <c r="BL82" i="12"/>
  <c r="CP109" i="13"/>
  <c r="CP110" i="12"/>
  <c r="AW68" i="12"/>
  <c r="AW67" i="13"/>
  <c r="AF51" i="13"/>
  <c r="AF52" i="12"/>
  <c r="AG53" i="12" l="1"/>
  <c r="AG52" i="13"/>
  <c r="CQ110" i="13"/>
  <c r="CQ111" i="12"/>
  <c r="BM83" i="12"/>
  <c r="BM82" i="13"/>
  <c r="CC97" i="13"/>
  <c r="CC98" i="12"/>
  <c r="AX69" i="12"/>
  <c r="AX68" i="13"/>
  <c r="AA57" i="3"/>
  <c r="AG57" i="3" s="1"/>
  <c r="B57" i="3"/>
  <c r="W57" i="3" l="1"/>
  <c r="Y57" i="3"/>
  <c r="AE57" i="3" s="1"/>
  <c r="AJ57" i="3"/>
  <c r="U57" i="3"/>
  <c r="V57" i="3" s="1"/>
  <c r="X57" i="3" s="1"/>
  <c r="C57" i="3"/>
  <c r="CR112" i="12"/>
  <c r="CR111" i="13"/>
  <c r="CD98" i="13"/>
  <c r="CD99" i="12"/>
  <c r="K57" i="3"/>
  <c r="AY69" i="13"/>
  <c r="AY70" i="12"/>
  <c r="BN83" i="13"/>
  <c r="BN84" i="12"/>
  <c r="AH53" i="13"/>
  <c r="AH54" i="12"/>
  <c r="AD57" i="3" l="1"/>
  <c r="B59" i="6"/>
  <c r="AG159" i="12"/>
  <c r="AI55" i="12"/>
  <c r="AI54" i="13"/>
  <c r="AZ71" i="12"/>
  <c r="AZ70" i="13"/>
  <c r="BO84" i="13"/>
  <c r="BO85" i="12"/>
  <c r="CS112" i="13"/>
  <c r="CS113" i="12"/>
  <c r="CE99" i="13"/>
  <c r="CE100" i="12"/>
  <c r="AB57" i="3"/>
  <c r="AH57" i="3" s="1"/>
  <c r="J57" i="3"/>
  <c r="M57" i="3" s="1"/>
  <c r="P57" i="3" s="1"/>
  <c r="R57" i="3" l="1"/>
  <c r="AK57" i="3"/>
  <c r="AJ55" i="13"/>
  <c r="AJ56" i="12"/>
  <c r="BA71" i="13"/>
  <c r="BA72" i="12"/>
  <c r="H59" i="6"/>
  <c r="J59" i="6"/>
  <c r="G59" i="6"/>
  <c r="I59" i="6"/>
  <c r="CT114" i="12"/>
  <c r="CT113" i="13"/>
  <c r="CF100" i="13"/>
  <c r="CF101" i="12"/>
  <c r="BP86" i="12"/>
  <c r="BP85" i="13"/>
  <c r="L59" i="6" l="1"/>
  <c r="O59" i="6" s="1"/>
  <c r="AK57" i="12"/>
  <c r="AK56" i="13"/>
  <c r="CG102" i="12"/>
  <c r="CG101" i="13"/>
  <c r="BB72" i="13"/>
  <c r="BB73" i="12"/>
  <c r="AO57" i="3"/>
  <c r="AN57" i="3"/>
  <c r="BQ86" i="13"/>
  <c r="BQ87" i="12"/>
  <c r="CU114" i="13"/>
  <c r="CU115" i="12"/>
  <c r="K59" i="6"/>
  <c r="CV115" i="13" l="1"/>
  <c r="CV116" i="12"/>
  <c r="BR88" i="12"/>
  <c r="BR87" i="13"/>
  <c r="BC73" i="13"/>
  <c r="BC74" i="12"/>
  <c r="CH103" i="12"/>
  <c r="CH102" i="13"/>
  <c r="M59" i="6"/>
  <c r="P59" i="6" s="1"/>
  <c r="N59" i="6"/>
  <c r="AL57" i="13"/>
  <c r="AL58" i="12"/>
  <c r="CI103" i="13" l="1"/>
  <c r="CI104" i="12"/>
  <c r="BS89" i="12"/>
  <c r="BS88" i="13"/>
  <c r="BD75" i="12"/>
  <c r="BD74" i="13"/>
  <c r="CW117" i="12"/>
  <c r="CW116" i="13"/>
  <c r="AM59" i="12"/>
  <c r="AM58" i="13"/>
  <c r="R59" i="6"/>
  <c r="U59" i="6"/>
  <c r="S59" i="6"/>
  <c r="T59" i="6"/>
  <c r="V59" i="6" l="1"/>
  <c r="CX118" i="12"/>
  <c r="CX117" i="13"/>
  <c r="BT90" i="12"/>
  <c r="BT89" i="13"/>
  <c r="CJ104" i="13"/>
  <c r="CJ105" i="12"/>
  <c r="CH161" i="12"/>
  <c r="W59" i="6"/>
  <c r="Z59" i="6" s="1"/>
  <c r="AD59" i="6" s="1"/>
  <c r="AN60" i="12"/>
  <c r="AN59" i="13"/>
  <c r="BE76" i="12"/>
  <c r="BE75" i="13"/>
  <c r="BF76" i="13" l="1"/>
  <c r="BF77" i="12"/>
  <c r="BU91" i="12"/>
  <c r="BU90" i="13"/>
  <c r="AO61" i="12"/>
  <c r="AO60" i="13"/>
  <c r="CY119" i="12"/>
  <c r="CZ119" i="13" s="1"/>
  <c r="CY118" i="13"/>
  <c r="CK105" i="13"/>
  <c r="CK106" i="12"/>
  <c r="B63" i="8"/>
  <c r="C51" i="23"/>
  <c r="X59" i="6"/>
  <c r="AA59" i="6" s="1"/>
  <c r="AE59" i="6" s="1"/>
  <c r="AG59" i="6" s="1"/>
  <c r="B63" i="19" s="1"/>
  <c r="Y59" i="6"/>
  <c r="AC59" i="6" s="1"/>
  <c r="BV91" i="13" l="1"/>
  <c r="BV92" i="12"/>
  <c r="B63" i="7"/>
  <c r="B51" i="23"/>
  <c r="D51" i="23" s="1"/>
  <c r="CL107" i="12"/>
  <c r="CL106" i="13"/>
  <c r="BG78" i="12"/>
  <c r="BG77" i="13"/>
  <c r="C63" i="8"/>
  <c r="M63" i="8"/>
  <c r="N63" i="8"/>
  <c r="D63" i="8"/>
  <c r="L63" i="8"/>
  <c r="O63" i="8"/>
  <c r="K63" i="8"/>
  <c r="F63" i="8"/>
  <c r="E63" i="8"/>
  <c r="G63" i="8"/>
  <c r="E63" i="19"/>
  <c r="G63" i="19"/>
  <c r="C63" i="19"/>
  <c r="F63" i="19"/>
  <c r="K63" i="19"/>
  <c r="N63" i="19"/>
  <c r="L63" i="19"/>
  <c r="O63" i="19"/>
  <c r="M63" i="19"/>
  <c r="D63" i="19"/>
  <c r="AP61" i="13"/>
  <c r="AP62" i="12"/>
  <c r="BH79" i="12" l="1"/>
  <c r="BH78" i="13"/>
  <c r="BW92" i="13"/>
  <c r="BW93" i="12"/>
  <c r="L63" i="7"/>
  <c r="F63" i="7"/>
  <c r="M63" i="7"/>
  <c r="K63" i="7"/>
  <c r="E63" i="7"/>
  <c r="G63" i="7"/>
  <c r="N63" i="7"/>
  <c r="C63" i="7"/>
  <c r="D63" i="7"/>
  <c r="O63" i="7"/>
  <c r="AQ63" i="12"/>
  <c r="AQ62" i="13"/>
  <c r="AY48" i="19"/>
  <c r="AH48" i="19"/>
  <c r="AW48" i="19"/>
  <c r="BD48" i="19"/>
  <c r="AJ48" i="19"/>
  <c r="BA48" i="19"/>
  <c r="AO48" i="19"/>
  <c r="BF48" i="19"/>
  <c r="BG48" i="19"/>
  <c r="AU48" i="19"/>
  <c r="AN48" i="19"/>
  <c r="AS48" i="19"/>
  <c r="AI48" i="19"/>
  <c r="AG48" i="19"/>
  <c r="AV48" i="19"/>
  <c r="AP48" i="19"/>
  <c r="AL48" i="19"/>
  <c r="AQ48" i="19"/>
  <c r="AF48" i="19"/>
  <c r="AX48" i="19"/>
  <c r="AZ48" i="19"/>
  <c r="AT48" i="19"/>
  <c r="BC48" i="19"/>
  <c r="AK48" i="19"/>
  <c r="BE48" i="19"/>
  <c r="BB48" i="19"/>
  <c r="AM48" i="19"/>
  <c r="AR48" i="19"/>
  <c r="AX48" i="8"/>
  <c r="AL48" i="8"/>
  <c r="AO48" i="8"/>
  <c r="AN48" i="8"/>
  <c r="AT48" i="8"/>
  <c r="AP48" i="8"/>
  <c r="BA48" i="8"/>
  <c r="AY48" i="8"/>
  <c r="AQ48" i="8"/>
  <c r="AK48" i="8"/>
  <c r="BB48" i="8"/>
  <c r="BG48" i="8"/>
  <c r="BE48" i="8"/>
  <c r="AW48" i="8"/>
  <c r="AV48" i="8"/>
  <c r="BF48" i="8"/>
  <c r="AS48" i="8"/>
  <c r="AG48" i="8"/>
  <c r="AH48" i="8"/>
  <c r="AU48" i="8"/>
  <c r="BD48" i="8"/>
  <c r="AF48" i="8"/>
  <c r="AM48" i="8"/>
  <c r="BC48" i="8"/>
  <c r="AJ48" i="8"/>
  <c r="AI48" i="8"/>
  <c r="AR48" i="8"/>
  <c r="AZ48" i="8"/>
  <c r="CM107" i="13"/>
  <c r="CM108" i="12"/>
  <c r="BF48" i="7" l="1"/>
  <c r="BD48" i="7"/>
  <c r="AA49" i="9" s="1"/>
  <c r="BE48" i="7"/>
  <c r="AB49" i="9" s="1"/>
  <c r="AU48" i="7"/>
  <c r="BB48" i="7"/>
  <c r="AR48" i="7"/>
  <c r="O49" i="9" s="1"/>
  <c r="AQ48" i="7"/>
  <c r="N49" i="9" s="1"/>
  <c r="AH48" i="7"/>
  <c r="E49" i="9" s="1"/>
  <c r="BA48" i="7"/>
  <c r="AM48" i="7"/>
  <c r="J49" i="9" s="1"/>
  <c r="AP48" i="7"/>
  <c r="M49" i="9" s="1"/>
  <c r="AE48" i="7"/>
  <c r="AV48" i="7"/>
  <c r="S49" i="9" s="1"/>
  <c r="AO48" i="7"/>
  <c r="L49" i="9" s="1"/>
  <c r="AN48" i="7"/>
  <c r="K49" i="9" s="1"/>
  <c r="AX48" i="7"/>
  <c r="U49" i="9" s="1"/>
  <c r="AG48" i="7"/>
  <c r="AL48" i="7"/>
  <c r="I49" i="9" s="1"/>
  <c r="AT48" i="7"/>
  <c r="Q49" i="9" s="1"/>
  <c r="AJ48" i="7"/>
  <c r="G49" i="9" s="1"/>
  <c r="AZ48" i="7"/>
  <c r="W49" i="9" s="1"/>
  <c r="BC48" i="7"/>
  <c r="Z49" i="9" s="1"/>
  <c r="AI48" i="7"/>
  <c r="F49" i="9" s="1"/>
  <c r="AS48" i="7"/>
  <c r="P49" i="9" s="1"/>
  <c r="AF48" i="7"/>
  <c r="AW48" i="7"/>
  <c r="T49" i="9" s="1"/>
  <c r="AY48" i="7"/>
  <c r="V49" i="9" s="1"/>
  <c r="AK48" i="7"/>
  <c r="H49" i="9" s="1"/>
  <c r="BX93" i="13"/>
  <c r="BX94" i="12"/>
  <c r="D49" i="9"/>
  <c r="R49" i="9"/>
  <c r="X49" i="9"/>
  <c r="AR64" i="12"/>
  <c r="AR63" i="13"/>
  <c r="Y49" i="9"/>
  <c r="AC49" i="9"/>
  <c r="CN108" i="13"/>
  <c r="CN109" i="12"/>
  <c r="B49" i="9"/>
  <c r="BI48" i="8"/>
  <c r="C49" i="9"/>
  <c r="BI48" i="19"/>
  <c r="BI79" i="13"/>
  <c r="BG160" i="12"/>
  <c r="BI80" i="12"/>
  <c r="AB49" i="11" l="1"/>
  <c r="AB49" i="18"/>
  <c r="AB50" i="12" s="1"/>
  <c r="AC50" i="13" s="1"/>
  <c r="AA49" i="11"/>
  <c r="AA49" i="18"/>
  <c r="AA50" i="12" s="1"/>
  <c r="AB50" i="13" s="1"/>
  <c r="I49" i="11"/>
  <c r="I49" i="18"/>
  <c r="I50" i="12" s="1"/>
  <c r="J50" i="13" s="1"/>
  <c r="Q49" i="11"/>
  <c r="Q49" i="18"/>
  <c r="Q50" i="12" s="1"/>
  <c r="R50" i="13" s="1"/>
  <c r="X49" i="11"/>
  <c r="X49" i="18"/>
  <c r="X50" i="12" s="1"/>
  <c r="Y50" i="13" s="1"/>
  <c r="Z49" i="11"/>
  <c r="Z49" i="18"/>
  <c r="Z50" i="12" s="1"/>
  <c r="AA50" i="13" s="1"/>
  <c r="C49" i="18"/>
  <c r="C49" i="11"/>
  <c r="AS64" i="13"/>
  <c r="AS65" i="12"/>
  <c r="V49" i="11"/>
  <c r="V49" i="18"/>
  <c r="V50" i="12" s="1"/>
  <c r="W50" i="13" s="1"/>
  <c r="F49" i="11"/>
  <c r="F49" i="18"/>
  <c r="F50" i="12" s="1"/>
  <c r="G50" i="13" s="1"/>
  <c r="K49" i="11"/>
  <c r="K49" i="18"/>
  <c r="K50" i="12" s="1"/>
  <c r="L50" i="13" s="1"/>
  <c r="M49" i="11"/>
  <c r="M49" i="18"/>
  <c r="M50" i="12" s="1"/>
  <c r="N50" i="13" s="1"/>
  <c r="N49" i="11"/>
  <c r="N49" i="18"/>
  <c r="N50" i="12" s="1"/>
  <c r="O50" i="13" s="1"/>
  <c r="BJ81" i="12"/>
  <c r="BJ80" i="13"/>
  <c r="AC49" i="18"/>
  <c r="AC50" i="12" s="1"/>
  <c r="AC49" i="11"/>
  <c r="BY94" i="13"/>
  <c r="BY95" i="12"/>
  <c r="L49" i="11"/>
  <c r="L49" i="18"/>
  <c r="L50" i="12" s="1"/>
  <c r="M50" i="13" s="1"/>
  <c r="O49" i="11"/>
  <c r="O49" i="18"/>
  <c r="O50" i="12" s="1"/>
  <c r="P50" i="13" s="1"/>
  <c r="R49" i="11"/>
  <c r="R49" i="18"/>
  <c r="R50" i="12" s="1"/>
  <c r="S50" i="13" s="1"/>
  <c r="BH48" i="7"/>
  <c r="W49" i="11"/>
  <c r="W49" i="18"/>
  <c r="W50" i="12" s="1"/>
  <c r="X50" i="13" s="1"/>
  <c r="S49" i="11"/>
  <c r="S49" i="18"/>
  <c r="S50" i="12" s="1"/>
  <c r="T50" i="13" s="1"/>
  <c r="T49" i="11"/>
  <c r="T49" i="18"/>
  <c r="T50" i="12" s="1"/>
  <c r="U50" i="13" s="1"/>
  <c r="J49" i="11"/>
  <c r="J49" i="18"/>
  <c r="J50" i="12" s="1"/>
  <c r="K50" i="13" s="1"/>
  <c r="Y49" i="11"/>
  <c r="Y49" i="18"/>
  <c r="Y50" i="12" s="1"/>
  <c r="Z50" i="13" s="1"/>
  <c r="G49" i="11"/>
  <c r="G49" i="18"/>
  <c r="G50" i="12" s="1"/>
  <c r="H50" i="13" s="1"/>
  <c r="CO109" i="13"/>
  <c r="CO110" i="12"/>
  <c r="D49" i="11"/>
  <c r="D49" i="18"/>
  <c r="D50" i="12" s="1"/>
  <c r="E50" i="13" s="1"/>
  <c r="H49" i="11"/>
  <c r="H49" i="18"/>
  <c r="H50" i="12" s="1"/>
  <c r="I50" i="13" s="1"/>
  <c r="P49" i="11"/>
  <c r="P49" i="18"/>
  <c r="P50" i="12" s="1"/>
  <c r="Q50" i="13" s="1"/>
  <c r="U49" i="11"/>
  <c r="U49" i="18"/>
  <c r="U50" i="12" s="1"/>
  <c r="V50" i="13" s="1"/>
  <c r="E49" i="11"/>
  <c r="E49" i="18"/>
  <c r="E50" i="12" s="1"/>
  <c r="F50" i="13" s="1"/>
  <c r="BK81" i="13" l="1"/>
  <c r="BK82" i="12"/>
  <c r="BZ96" i="12"/>
  <c r="BZ95" i="13"/>
  <c r="AT65" i="13"/>
  <c r="AT66" i="12"/>
  <c r="B49" i="11"/>
  <c r="N57" i="3" s="1"/>
  <c r="Q57" i="3" s="1"/>
  <c r="CP110" i="13"/>
  <c r="CP111" i="12"/>
  <c r="AD51" i="12"/>
  <c r="AD50" i="13"/>
  <c r="B49" i="18"/>
  <c r="C50" i="12"/>
  <c r="S57" i="3" l="1"/>
  <c r="AL57" i="3"/>
  <c r="AE52" i="12"/>
  <c r="AE51" i="13"/>
  <c r="AU66" i="13"/>
  <c r="AU67" i="12"/>
  <c r="BL83" i="12"/>
  <c r="BL82" i="13"/>
  <c r="CA97" i="12"/>
  <c r="CA96" i="13"/>
  <c r="D50" i="13"/>
  <c r="B50" i="13" s="1"/>
  <c r="B50" i="12"/>
  <c r="CQ112" i="12"/>
  <c r="CQ111" i="13"/>
  <c r="D58" i="3" l="1"/>
  <c r="C50" i="13"/>
  <c r="BM84" i="12"/>
  <c r="BM83" i="13"/>
  <c r="AF53" i="12"/>
  <c r="AF52" i="13"/>
  <c r="AV68" i="12"/>
  <c r="AV67" i="13"/>
  <c r="CR113" i="12"/>
  <c r="CR112" i="13"/>
  <c r="CB97" i="13"/>
  <c r="CB98" i="12"/>
  <c r="AW69" i="12" l="1"/>
  <c r="AW68" i="13"/>
  <c r="BN84" i="13"/>
  <c r="BN85" i="12"/>
  <c r="CC98" i="13"/>
  <c r="CC99" i="12"/>
  <c r="CS114" i="12"/>
  <c r="CS113" i="13"/>
  <c r="AG54" i="12"/>
  <c r="AG53" i="13"/>
  <c r="B58" i="3"/>
  <c r="AA58" i="3"/>
  <c r="AG58" i="3" s="1"/>
  <c r="AJ58" i="3" l="1"/>
  <c r="U58" i="3"/>
  <c r="V58" i="3" s="1"/>
  <c r="X58" i="3" s="1"/>
  <c r="W58" i="3"/>
  <c r="Y58" i="3"/>
  <c r="AE58" i="3" s="1"/>
  <c r="C58" i="3"/>
  <c r="CT114" i="13"/>
  <c r="CT115" i="12"/>
  <c r="CD100" i="12"/>
  <c r="CD99" i="13"/>
  <c r="BO85" i="13"/>
  <c r="BO86" i="12"/>
  <c r="K58" i="3"/>
  <c r="AH55" i="12"/>
  <c r="AF159" i="12"/>
  <c r="AH54" i="13"/>
  <c r="AX69" i="13"/>
  <c r="AX70" i="12"/>
  <c r="BP87" i="12" l="1"/>
  <c r="BP86" i="13"/>
  <c r="CU116" i="12"/>
  <c r="CU115" i="13"/>
  <c r="CE100" i="13"/>
  <c r="CE101" i="12"/>
  <c r="B60" i="6"/>
  <c r="AD58" i="3"/>
  <c r="AY70" i="13"/>
  <c r="AY71" i="12"/>
  <c r="AI56" i="12"/>
  <c r="AI55" i="13"/>
  <c r="J58" i="3"/>
  <c r="M58" i="3" s="1"/>
  <c r="P58" i="3" s="1"/>
  <c r="AB58" i="3"/>
  <c r="AH58" i="3" s="1"/>
  <c r="AJ57" i="12" l="1"/>
  <c r="AJ56" i="13"/>
  <c r="G60" i="6"/>
  <c r="I60" i="6"/>
  <c r="H60" i="6"/>
  <c r="J60" i="6"/>
  <c r="AZ71" i="13"/>
  <c r="AZ72" i="12"/>
  <c r="CF102" i="12"/>
  <c r="CF101" i="13"/>
  <c r="CV117" i="12"/>
  <c r="CV116" i="13"/>
  <c r="R58" i="3"/>
  <c r="AK58" i="3"/>
  <c r="BQ87" i="13"/>
  <c r="BQ88" i="12"/>
  <c r="BR89" i="12" l="1"/>
  <c r="BR88" i="13"/>
  <c r="CW118" i="12"/>
  <c r="CW117" i="13"/>
  <c r="K60" i="6"/>
  <c r="BA72" i="13"/>
  <c r="BA73" i="12"/>
  <c r="AO58" i="3"/>
  <c r="AN58" i="3"/>
  <c r="CG103" i="12"/>
  <c r="CG102" i="13"/>
  <c r="L60" i="6"/>
  <c r="O60" i="6" s="1"/>
  <c r="AK57" i="13"/>
  <c r="AK58" i="12"/>
  <c r="BB74" i="12" l="1"/>
  <c r="BB73" i="13"/>
  <c r="CX118" i="13"/>
  <c r="CX119" i="12"/>
  <c r="AL58" i="13"/>
  <c r="AL59" i="12"/>
  <c r="CH103" i="13"/>
  <c r="CH104" i="12"/>
  <c r="N60" i="6"/>
  <c r="M60" i="6"/>
  <c r="P60" i="6" s="1"/>
  <c r="BS89" i="13"/>
  <c r="BS90" i="12"/>
  <c r="CG161" i="12" l="1"/>
  <c r="CI105" i="12"/>
  <c r="CI104" i="13"/>
  <c r="CY119" i="13"/>
  <c r="CY120" i="12"/>
  <c r="CZ120" i="13" s="1"/>
  <c r="U60" i="6"/>
  <c r="R60" i="6"/>
  <c r="T60" i="6"/>
  <c r="S60" i="6"/>
  <c r="AM60" i="12"/>
  <c r="AM59" i="13"/>
  <c r="BT90" i="13"/>
  <c r="BT91" i="12"/>
  <c r="BC74" i="13"/>
  <c r="BC75" i="12"/>
  <c r="V60" i="6" l="1"/>
  <c r="Y60" i="6" s="1"/>
  <c r="AC60" i="6" s="1"/>
  <c r="BD76" i="12"/>
  <c r="BD75" i="13"/>
  <c r="AN60" i="13"/>
  <c r="AN61" i="12"/>
  <c r="CJ106" i="12"/>
  <c r="CJ105" i="13"/>
  <c r="BU92" i="12"/>
  <c r="BU91" i="13"/>
  <c r="W60" i="6"/>
  <c r="Z60" i="6" s="1"/>
  <c r="AD60" i="6" s="1"/>
  <c r="X60" i="6" l="1"/>
  <c r="AA60" i="6" s="1"/>
  <c r="AE60" i="6" s="1"/>
  <c r="AG60" i="6" s="1"/>
  <c r="B64" i="19" s="1"/>
  <c r="B64" i="8"/>
  <c r="C52" i="23"/>
  <c r="CK107" i="12"/>
  <c r="CK106" i="13"/>
  <c r="AO62" i="12"/>
  <c r="AO61" i="13"/>
  <c r="B64" i="7"/>
  <c r="B52" i="23"/>
  <c r="BV92" i="13"/>
  <c r="BV93" i="12"/>
  <c r="BE76" i="13"/>
  <c r="BE77" i="12"/>
  <c r="D52" i="23" l="1"/>
  <c r="CL108" i="12"/>
  <c r="CL107" i="13"/>
  <c r="BW93" i="13"/>
  <c r="BW94" i="12"/>
  <c r="G64" i="7"/>
  <c r="M64" i="7"/>
  <c r="O64" i="7"/>
  <c r="L64" i="7"/>
  <c r="D64" i="7"/>
  <c r="K64" i="7"/>
  <c r="N64" i="7"/>
  <c r="F64" i="7"/>
  <c r="E64" i="7"/>
  <c r="C64" i="7"/>
  <c r="AP63" i="12"/>
  <c r="AP62" i="13"/>
  <c r="L64" i="8"/>
  <c r="F64" i="8"/>
  <c r="G64" i="8"/>
  <c r="E64" i="8"/>
  <c r="K64" i="8"/>
  <c r="C64" i="8"/>
  <c r="M64" i="8"/>
  <c r="D64" i="8"/>
  <c r="O64" i="8"/>
  <c r="N64" i="8"/>
  <c r="BF77" i="13"/>
  <c r="BF78" i="12"/>
  <c r="E64" i="19"/>
  <c r="O64" i="19"/>
  <c r="L64" i="19"/>
  <c r="M64" i="19"/>
  <c r="G64" i="19"/>
  <c r="N64" i="19"/>
  <c r="D64" i="19"/>
  <c r="K64" i="19"/>
  <c r="F64" i="19"/>
  <c r="C64" i="19"/>
  <c r="BX95" i="12" l="1"/>
  <c r="BX94" i="13"/>
  <c r="AQ64" i="12"/>
  <c r="AQ63" i="13"/>
  <c r="AJ49" i="8"/>
  <c r="AZ49" i="8"/>
  <c r="AU49" i="8"/>
  <c r="AN49" i="8"/>
  <c r="AY49" i="8"/>
  <c r="AR49" i="8"/>
  <c r="AI49" i="8"/>
  <c r="BE49" i="8"/>
  <c r="BC49" i="8"/>
  <c r="AP49" i="8"/>
  <c r="AV49" i="8"/>
  <c r="AQ49" i="8"/>
  <c r="AT49" i="8"/>
  <c r="BG49" i="8"/>
  <c r="AL49" i="8"/>
  <c r="BA49" i="8"/>
  <c r="AM49" i="8"/>
  <c r="AW49" i="8"/>
  <c r="AK49" i="8"/>
  <c r="BB49" i="8"/>
  <c r="BD49" i="8"/>
  <c r="AF49" i="8"/>
  <c r="AS49" i="8"/>
  <c r="AO49" i="8"/>
  <c r="BF49" i="8"/>
  <c r="AX49" i="8"/>
  <c r="AG49" i="8"/>
  <c r="AH49" i="8"/>
  <c r="BB49" i="7"/>
  <c r="AS49" i="7"/>
  <c r="AX49" i="7"/>
  <c r="AY49" i="7"/>
  <c r="AH49" i="7"/>
  <c r="BD49" i="7"/>
  <c r="AK49" i="7"/>
  <c r="H50" i="9" s="1"/>
  <c r="AG49" i="7"/>
  <c r="AR49" i="7"/>
  <c r="AJ49" i="7"/>
  <c r="AO49" i="7"/>
  <c r="AI49" i="7"/>
  <c r="AU49" i="7"/>
  <c r="AL49" i="7"/>
  <c r="AV49" i="7"/>
  <c r="AP49" i="7"/>
  <c r="M50" i="9" s="1"/>
  <c r="AW49" i="7"/>
  <c r="BA49" i="7"/>
  <c r="AE49" i="7"/>
  <c r="BF49" i="7"/>
  <c r="AT49" i="7"/>
  <c r="BE49" i="7"/>
  <c r="BC49" i="7"/>
  <c r="AQ49" i="7"/>
  <c r="AZ49" i="7"/>
  <c r="AN49" i="7"/>
  <c r="AF49" i="7"/>
  <c r="AM49" i="7"/>
  <c r="J50" i="9" s="1"/>
  <c r="BG79" i="12"/>
  <c r="BG78" i="13"/>
  <c r="AM49" i="19"/>
  <c r="BA49" i="19"/>
  <c r="BE49" i="19"/>
  <c r="AW49" i="19"/>
  <c r="AJ49" i="19"/>
  <c r="AU49" i="19"/>
  <c r="AO49" i="19"/>
  <c r="BC49" i="19"/>
  <c r="BB49" i="19"/>
  <c r="AK49" i="19"/>
  <c r="BF49" i="19"/>
  <c r="AR49" i="19"/>
  <c r="AN49" i="19"/>
  <c r="BG49" i="19"/>
  <c r="AG49" i="19"/>
  <c r="AQ49" i="19"/>
  <c r="AY49" i="19"/>
  <c r="AV49" i="19"/>
  <c r="AP49" i="19"/>
  <c r="AZ49" i="19"/>
  <c r="BD49" i="19"/>
  <c r="AI49" i="19"/>
  <c r="AS49" i="19"/>
  <c r="AH49" i="19"/>
  <c r="AF49" i="19"/>
  <c r="AX49" i="19"/>
  <c r="AL49" i="19"/>
  <c r="AT49" i="19"/>
  <c r="CM108" i="13"/>
  <c r="CM109" i="12"/>
  <c r="S50" i="9" l="1"/>
  <c r="S50" i="18" s="1"/>
  <c r="S51" i="12" s="1"/>
  <c r="T51" i="13" s="1"/>
  <c r="N50" i="9"/>
  <c r="N50" i="18" s="1"/>
  <c r="N51" i="12" s="1"/>
  <c r="O51" i="13" s="1"/>
  <c r="AC50" i="9"/>
  <c r="AC50" i="18" s="1"/>
  <c r="AC51" i="12" s="1"/>
  <c r="V50" i="9"/>
  <c r="V50" i="18" s="1"/>
  <c r="V51" i="12" s="1"/>
  <c r="W51" i="13" s="1"/>
  <c r="X50" i="9"/>
  <c r="X50" i="11" s="1"/>
  <c r="AA50" i="9"/>
  <c r="AA50" i="18" s="1"/>
  <c r="AA51" i="12" s="1"/>
  <c r="AB51" i="13" s="1"/>
  <c r="Q50" i="9"/>
  <c r="Q50" i="11" s="1"/>
  <c r="R50" i="9"/>
  <c r="R50" i="11" s="1"/>
  <c r="E50" i="9"/>
  <c r="E50" i="18" s="1"/>
  <c r="E51" i="12" s="1"/>
  <c r="F51" i="13" s="1"/>
  <c r="U50" i="9"/>
  <c r="U50" i="18" s="1"/>
  <c r="U51" i="12" s="1"/>
  <c r="V51" i="13" s="1"/>
  <c r="F50" i="9"/>
  <c r="F50" i="18" s="1"/>
  <c r="F51" i="12" s="1"/>
  <c r="G51" i="13" s="1"/>
  <c r="AB50" i="9"/>
  <c r="AB50" i="18" s="1"/>
  <c r="AB51" i="12" s="1"/>
  <c r="AC51" i="13" s="1"/>
  <c r="I50" i="9"/>
  <c r="I50" i="18" s="1"/>
  <c r="I51" i="12" s="1"/>
  <c r="J51" i="13" s="1"/>
  <c r="P50" i="9"/>
  <c r="P50" i="11" s="1"/>
  <c r="CN109" i="13"/>
  <c r="CN110" i="12"/>
  <c r="M50" i="11"/>
  <c r="M50" i="18"/>
  <c r="M51" i="12" s="1"/>
  <c r="N51" i="13" s="1"/>
  <c r="F50" i="11"/>
  <c r="D50" i="9"/>
  <c r="BH49" i="7"/>
  <c r="S50" i="11"/>
  <c r="H50" i="18"/>
  <c r="H51" i="12" s="1"/>
  <c r="I51" i="13" s="1"/>
  <c r="H50" i="11"/>
  <c r="C50" i="9"/>
  <c r="BI49" i="8"/>
  <c r="O50" i="9"/>
  <c r="G50" i="9"/>
  <c r="AR64" i="13"/>
  <c r="AR65" i="12"/>
  <c r="K50" i="9"/>
  <c r="T50" i="9"/>
  <c r="B50" i="9"/>
  <c r="L50" i="9"/>
  <c r="J50" i="11"/>
  <c r="J50" i="18"/>
  <c r="J51" i="12" s="1"/>
  <c r="K51" i="13" s="1"/>
  <c r="BI49" i="19"/>
  <c r="BH80" i="12"/>
  <c r="BH79" i="13"/>
  <c r="BF160" i="12"/>
  <c r="W50" i="9"/>
  <c r="Z50" i="9"/>
  <c r="Y50" i="9"/>
  <c r="BY96" i="12"/>
  <c r="BY95" i="13"/>
  <c r="U50" i="11" l="1"/>
  <c r="Q50" i="18"/>
  <c r="Q51" i="12" s="1"/>
  <c r="R51" i="13" s="1"/>
  <c r="AC50" i="11"/>
  <c r="P50" i="18"/>
  <c r="P51" i="12" s="1"/>
  <c r="Q51" i="13" s="1"/>
  <c r="AA50" i="11"/>
  <c r="N50" i="11"/>
  <c r="R50" i="18"/>
  <c r="R51" i="12" s="1"/>
  <c r="S51" i="13" s="1"/>
  <c r="V50" i="11"/>
  <c r="E50" i="11"/>
  <c r="X50" i="18"/>
  <c r="X51" i="12" s="1"/>
  <c r="Y51" i="13" s="1"/>
  <c r="I50" i="11"/>
  <c r="AB50" i="11"/>
  <c r="D50" i="18"/>
  <c r="D51" i="12" s="1"/>
  <c r="E51" i="13" s="1"/>
  <c r="D50" i="11"/>
  <c r="BZ96" i="13"/>
  <c r="BZ97" i="12"/>
  <c r="BI80" i="13"/>
  <c r="BI81" i="12"/>
  <c r="L50" i="11"/>
  <c r="L50" i="18"/>
  <c r="L51" i="12" s="1"/>
  <c r="M51" i="13" s="1"/>
  <c r="AS65" i="13"/>
  <c r="AS66" i="12"/>
  <c r="T50" i="11"/>
  <c r="T50" i="18"/>
  <c r="T51" i="12" s="1"/>
  <c r="U51" i="13" s="1"/>
  <c r="G50" i="11"/>
  <c r="G50" i="18"/>
  <c r="G51" i="12" s="1"/>
  <c r="H51" i="13" s="1"/>
  <c r="CO111" i="12"/>
  <c r="CO110" i="13"/>
  <c r="Y50" i="11"/>
  <c r="Y50" i="18"/>
  <c r="Y51" i="12" s="1"/>
  <c r="Z51" i="13" s="1"/>
  <c r="W50" i="11"/>
  <c r="W50" i="18"/>
  <c r="W51" i="12" s="1"/>
  <c r="X51" i="13" s="1"/>
  <c r="K50" i="11"/>
  <c r="K50" i="18"/>
  <c r="K51" i="12" s="1"/>
  <c r="L51" i="13" s="1"/>
  <c r="C50" i="18"/>
  <c r="C50" i="11"/>
  <c r="Z50" i="18"/>
  <c r="Z51" i="12" s="1"/>
  <c r="AA51" i="13" s="1"/>
  <c r="Z50" i="11"/>
  <c r="AD51" i="13"/>
  <c r="AD52" i="12"/>
  <c r="O50" i="11"/>
  <c r="O50" i="18"/>
  <c r="O51" i="12" s="1"/>
  <c r="P51" i="13" s="1"/>
  <c r="AE53" i="12" l="1"/>
  <c r="AE52" i="13"/>
  <c r="B50" i="11"/>
  <c r="N58" i="3" s="1"/>
  <c r="Q58" i="3" s="1"/>
  <c r="CA98" i="12"/>
  <c r="CA97" i="13"/>
  <c r="AT66" i="13"/>
  <c r="AT67" i="12"/>
  <c r="BJ81" i="13"/>
  <c r="BJ82" i="12"/>
  <c r="B50" i="18"/>
  <c r="C51" i="12"/>
  <c r="CP111" i="13"/>
  <c r="CP112" i="12"/>
  <c r="D51" i="13" l="1"/>
  <c r="B51" i="13" s="1"/>
  <c r="B51" i="12"/>
  <c r="AU67" i="13"/>
  <c r="AU68" i="12"/>
  <c r="AL58" i="3"/>
  <c r="S58" i="3"/>
  <c r="CB99" i="12"/>
  <c r="CB98" i="13"/>
  <c r="CQ113" i="12"/>
  <c r="CQ112" i="13"/>
  <c r="BK83" i="12"/>
  <c r="BK82" i="13"/>
  <c r="AF54" i="12"/>
  <c r="AF53" i="13"/>
  <c r="BL83" i="13" l="1"/>
  <c r="BL84" i="12"/>
  <c r="AV68" i="13"/>
  <c r="AV69" i="12"/>
  <c r="CC100" i="12"/>
  <c r="CC99" i="13"/>
  <c r="AG55" i="12"/>
  <c r="AE159" i="12"/>
  <c r="AG54" i="13"/>
  <c r="CR114" i="12"/>
  <c r="CR113" i="13"/>
  <c r="D59" i="3"/>
  <c r="C51" i="13"/>
  <c r="AA59" i="3" l="1"/>
  <c r="AG59" i="3" s="1"/>
  <c r="B59" i="3"/>
  <c r="K59" i="3" s="1"/>
  <c r="AW70" i="12"/>
  <c r="AW69" i="13"/>
  <c r="AH55" i="13"/>
  <c r="AH56" i="12"/>
  <c r="CS115" i="12"/>
  <c r="CS114" i="13"/>
  <c r="BM85" i="12"/>
  <c r="BM84" i="13"/>
  <c r="CD101" i="12"/>
  <c r="CD100" i="13"/>
  <c r="AX71" i="12" l="1"/>
  <c r="AX70" i="13"/>
  <c r="AI57" i="12"/>
  <c r="AI56" i="13"/>
  <c r="CT115" i="13"/>
  <c r="CT116" i="12"/>
  <c r="BN86" i="12"/>
  <c r="BN85" i="13"/>
  <c r="C59" i="3"/>
  <c r="W59" i="3"/>
  <c r="AJ59" i="3"/>
  <c r="U59" i="3"/>
  <c r="V59" i="3" s="1"/>
  <c r="X59" i="3" s="1"/>
  <c r="Y59" i="3"/>
  <c r="AE59" i="3" s="1"/>
  <c r="CE101" i="13"/>
  <c r="CE102" i="12"/>
  <c r="B61" i="6" l="1"/>
  <c r="AD59" i="3"/>
  <c r="BO86" i="13"/>
  <c r="BO87" i="12"/>
  <c r="CU116" i="13"/>
  <c r="CU117" i="12"/>
  <c r="CF102" i="13"/>
  <c r="CF103" i="12"/>
  <c r="AJ57" i="13"/>
  <c r="AJ58" i="12"/>
  <c r="J59" i="3"/>
  <c r="M59" i="3" s="1"/>
  <c r="P59" i="3" s="1"/>
  <c r="AB59" i="3"/>
  <c r="AH59" i="3" s="1"/>
  <c r="AY71" i="13"/>
  <c r="AY72" i="12"/>
  <c r="BP87" i="13" l="1"/>
  <c r="BP88" i="12"/>
  <c r="AK59" i="3"/>
  <c r="R59" i="3"/>
  <c r="AZ72" i="13"/>
  <c r="AZ73" i="12"/>
  <c r="AK58" i="13"/>
  <c r="AK59" i="12"/>
  <c r="CV118" i="12"/>
  <c r="CV117" i="13"/>
  <c r="CG103" i="13"/>
  <c r="CG104" i="12"/>
  <c r="H61" i="6"/>
  <c r="I61" i="6"/>
  <c r="J61" i="6"/>
  <c r="G61" i="6"/>
  <c r="K61" i="6" l="1"/>
  <c r="N61" i="6" s="1"/>
  <c r="AL60" i="12"/>
  <c r="AL59" i="13"/>
  <c r="AO59" i="3"/>
  <c r="AN59" i="3"/>
  <c r="CH104" i="13"/>
  <c r="CF161" i="12"/>
  <c r="CH105" i="12"/>
  <c r="BA74" i="12"/>
  <c r="BA73" i="13"/>
  <c r="BQ88" i="13"/>
  <c r="BQ89" i="12"/>
  <c r="L61" i="6"/>
  <c r="O61" i="6" s="1"/>
  <c r="CW119" i="12"/>
  <c r="CW118" i="13"/>
  <c r="CX119" i="13" l="1"/>
  <c r="CX120" i="12"/>
  <c r="AM61" i="12"/>
  <c r="AM60" i="13"/>
  <c r="BB75" i="12"/>
  <c r="BB74" i="13"/>
  <c r="BR90" i="12"/>
  <c r="BR89" i="13"/>
  <c r="CI105" i="13"/>
  <c r="CI106" i="12"/>
  <c r="M61" i="6"/>
  <c r="P61" i="6" s="1"/>
  <c r="R61" i="6" l="1"/>
  <c r="U61" i="6"/>
  <c r="S61" i="6"/>
  <c r="T61" i="6"/>
  <c r="CJ107" i="12"/>
  <c r="CJ106" i="13"/>
  <c r="AN61" i="13"/>
  <c r="AN62" i="12"/>
  <c r="CY121" i="12"/>
  <c r="CZ121" i="13" s="1"/>
  <c r="CY120" i="13"/>
  <c r="BS90" i="13"/>
  <c r="BS91" i="12"/>
  <c r="BC75" i="13"/>
  <c r="BC76" i="12"/>
  <c r="W61" i="6" l="1"/>
  <c r="Z61" i="6" s="1"/>
  <c r="AD61" i="6" s="1"/>
  <c r="B65" i="8" s="1"/>
  <c r="BT91" i="13"/>
  <c r="BT92" i="12"/>
  <c r="BD76" i="13"/>
  <c r="BD77" i="12"/>
  <c r="AO62" i="13"/>
  <c r="AO63" i="12"/>
  <c r="CK107" i="13"/>
  <c r="CK108" i="12"/>
  <c r="V61" i="6"/>
  <c r="C53" i="23" l="1"/>
  <c r="X61" i="6"/>
  <c r="AA61" i="6" s="1"/>
  <c r="AE61" i="6" s="1"/>
  <c r="AG61" i="6" s="1"/>
  <c r="B65" i="19" s="1"/>
  <c r="Y61" i="6"/>
  <c r="AC61" i="6" s="1"/>
  <c r="D65" i="8"/>
  <c r="K65" i="8"/>
  <c r="O65" i="8"/>
  <c r="E65" i="8"/>
  <c r="N65" i="8"/>
  <c r="G65" i="8"/>
  <c r="M65" i="8"/>
  <c r="C65" i="8"/>
  <c r="F65" i="8"/>
  <c r="L65" i="8"/>
  <c r="CL108" i="13"/>
  <c r="CL109" i="12"/>
  <c r="BE78" i="12"/>
  <c r="BE77" i="13"/>
  <c r="BU92" i="13"/>
  <c r="BU93" i="12"/>
  <c r="AP64" i="12"/>
  <c r="AP63" i="13"/>
  <c r="AQ65" i="12" l="1"/>
  <c r="AQ64" i="13"/>
  <c r="BF79" i="12"/>
  <c r="BF78" i="13"/>
  <c r="BV93" i="13"/>
  <c r="BV94" i="12"/>
  <c r="CM110" i="12"/>
  <c r="CM109" i="13"/>
  <c r="AI50" i="8"/>
  <c r="AQ50" i="8"/>
  <c r="AH50" i="8"/>
  <c r="AG50" i="8"/>
  <c r="AS50" i="8"/>
  <c r="AW50" i="8"/>
  <c r="BA50" i="8"/>
  <c r="AZ50" i="8"/>
  <c r="BE50" i="8"/>
  <c r="AX50" i="8"/>
  <c r="AL50" i="8"/>
  <c r="AT50" i="8"/>
  <c r="BF50" i="8"/>
  <c r="BC50" i="8"/>
  <c r="AO50" i="8"/>
  <c r="AK50" i="8"/>
  <c r="AP50" i="8"/>
  <c r="AF50" i="8"/>
  <c r="BD50" i="8"/>
  <c r="AJ50" i="8"/>
  <c r="AY50" i="8"/>
  <c r="BB50" i="8"/>
  <c r="AN50" i="8"/>
  <c r="BG50" i="8"/>
  <c r="AU50" i="8"/>
  <c r="AV50" i="8"/>
  <c r="AM50" i="8"/>
  <c r="AR50" i="8"/>
  <c r="B65" i="7"/>
  <c r="B53" i="23"/>
  <c r="D53" i="23" s="1"/>
  <c r="E65" i="19"/>
  <c r="C65" i="19"/>
  <c r="K65" i="19"/>
  <c r="F65" i="19"/>
  <c r="O65" i="19"/>
  <c r="N65" i="19"/>
  <c r="L65" i="19"/>
  <c r="M65" i="19"/>
  <c r="D65" i="19"/>
  <c r="G65" i="19"/>
  <c r="BD50" i="19" l="1"/>
  <c r="AG50" i="19"/>
  <c r="BB50" i="19"/>
  <c r="BC50" i="19"/>
  <c r="BG50" i="19"/>
  <c r="BA50" i="19"/>
  <c r="AL50" i="19"/>
  <c r="AU50" i="19"/>
  <c r="AM50" i="19"/>
  <c r="AP50" i="19"/>
  <c r="AN50" i="19"/>
  <c r="AI50" i="19"/>
  <c r="AH50" i="19"/>
  <c r="AO50" i="19"/>
  <c r="AQ50" i="19"/>
  <c r="AJ50" i="19"/>
  <c r="AW50" i="19"/>
  <c r="AY50" i="19"/>
  <c r="AK50" i="19"/>
  <c r="AR50" i="19"/>
  <c r="AV50" i="19"/>
  <c r="AF50" i="19"/>
  <c r="AS50" i="19"/>
  <c r="BE50" i="19"/>
  <c r="AX50" i="19"/>
  <c r="BF50" i="19"/>
  <c r="AT50" i="19"/>
  <c r="AZ50" i="19"/>
  <c r="BI50" i="8"/>
  <c r="BW94" i="13"/>
  <c r="BW95" i="12"/>
  <c r="CN110" i="13"/>
  <c r="CN111" i="12"/>
  <c r="BG79" i="13"/>
  <c r="BE160" i="12"/>
  <c r="BG80" i="12"/>
  <c r="L65" i="7"/>
  <c r="N65" i="7"/>
  <c r="D65" i="7"/>
  <c r="F65" i="7"/>
  <c r="K65" i="7"/>
  <c r="M65" i="7"/>
  <c r="E65" i="7"/>
  <c r="G65" i="7"/>
  <c r="O65" i="7"/>
  <c r="C65" i="7"/>
  <c r="AR66" i="12"/>
  <c r="AR65" i="13"/>
  <c r="AS67" i="12" l="1"/>
  <c r="AS66" i="13"/>
  <c r="BX96" i="12"/>
  <c r="BX95" i="13"/>
  <c r="AJ50" i="7"/>
  <c r="G51" i="9" s="1"/>
  <c r="AX50" i="7"/>
  <c r="U51" i="9" s="1"/>
  <c r="AU50" i="7"/>
  <c r="R51" i="9" s="1"/>
  <c r="AI50" i="7"/>
  <c r="F51" i="9" s="1"/>
  <c r="BC50" i="7"/>
  <c r="Z51" i="9" s="1"/>
  <c r="AV50" i="7"/>
  <c r="S51" i="9" s="1"/>
  <c r="AO50" i="7"/>
  <c r="L51" i="9" s="1"/>
  <c r="AZ50" i="7"/>
  <c r="W51" i="9" s="1"/>
  <c r="AT50" i="7"/>
  <c r="Q51" i="9" s="1"/>
  <c r="BD50" i="7"/>
  <c r="AA51" i="9" s="1"/>
  <c r="AQ50" i="7"/>
  <c r="N51" i="9" s="1"/>
  <c r="AH50" i="7"/>
  <c r="E51" i="9" s="1"/>
  <c r="AG50" i="7"/>
  <c r="D51" i="9" s="1"/>
  <c r="AP50" i="7"/>
  <c r="M51" i="9" s="1"/>
  <c r="BE50" i="7"/>
  <c r="AB51" i="9" s="1"/>
  <c r="AY50" i="7"/>
  <c r="V51" i="9" s="1"/>
  <c r="BF50" i="7"/>
  <c r="AC51" i="9" s="1"/>
  <c r="BB50" i="7"/>
  <c r="Y51" i="9" s="1"/>
  <c r="AN50" i="7"/>
  <c r="K51" i="9" s="1"/>
  <c r="AW50" i="7"/>
  <c r="T51" i="9" s="1"/>
  <c r="AL50" i="7"/>
  <c r="I51" i="9" s="1"/>
  <c r="AF50" i="7"/>
  <c r="AM50" i="7"/>
  <c r="J51" i="9" s="1"/>
  <c r="AK50" i="7"/>
  <c r="H51" i="9" s="1"/>
  <c r="AS50" i="7"/>
  <c r="P51" i="9" s="1"/>
  <c r="AE50" i="7"/>
  <c r="B51" i="9" s="1"/>
  <c r="BA50" i="7"/>
  <c r="X51" i="9" s="1"/>
  <c r="AR50" i="7"/>
  <c r="O51" i="9" s="1"/>
  <c r="CO111" i="13"/>
  <c r="CO112" i="12"/>
  <c r="BI50" i="19"/>
  <c r="BH81" i="12"/>
  <c r="BH80" i="13"/>
  <c r="J51" i="11" l="1"/>
  <c r="J51" i="18"/>
  <c r="J52" i="12" s="1"/>
  <c r="K52" i="13" s="1"/>
  <c r="BI81" i="13"/>
  <c r="BI82" i="12"/>
  <c r="O51" i="11"/>
  <c r="O51" i="18"/>
  <c r="O52" i="12" s="1"/>
  <c r="P52" i="13" s="1"/>
  <c r="H51" i="11"/>
  <c r="H51" i="18"/>
  <c r="H52" i="12" s="1"/>
  <c r="I52" i="13" s="1"/>
  <c r="T51" i="11"/>
  <c r="T51" i="18"/>
  <c r="T52" i="12" s="1"/>
  <c r="U52" i="13" s="1"/>
  <c r="V51" i="11"/>
  <c r="V51" i="18"/>
  <c r="V52" i="12" s="1"/>
  <c r="W52" i="13" s="1"/>
  <c r="E51" i="11"/>
  <c r="E51" i="18"/>
  <c r="E52" i="12" s="1"/>
  <c r="F52" i="13" s="1"/>
  <c r="W51" i="11"/>
  <c r="W51" i="18"/>
  <c r="W52" i="12" s="1"/>
  <c r="X52" i="13" s="1"/>
  <c r="F51" i="11"/>
  <c r="F51" i="18"/>
  <c r="F52" i="12" s="1"/>
  <c r="G52" i="13" s="1"/>
  <c r="AB51" i="11"/>
  <c r="AB51" i="18"/>
  <c r="AB52" i="12" s="1"/>
  <c r="AC52" i="13" s="1"/>
  <c r="L51" i="11"/>
  <c r="L51" i="18"/>
  <c r="L52" i="12" s="1"/>
  <c r="M52" i="13" s="1"/>
  <c r="BH50" i="7"/>
  <c r="C51" i="9"/>
  <c r="Y51" i="11"/>
  <c r="Y51" i="18"/>
  <c r="Y52" i="12" s="1"/>
  <c r="Z52" i="13" s="1"/>
  <c r="M51" i="11"/>
  <c r="M51" i="18"/>
  <c r="M52" i="12" s="1"/>
  <c r="N52" i="13" s="1"/>
  <c r="AA51" i="11"/>
  <c r="AA51" i="18"/>
  <c r="AA52" i="12" s="1"/>
  <c r="AB52" i="13" s="1"/>
  <c r="S51" i="11"/>
  <c r="S51" i="18"/>
  <c r="S52" i="12" s="1"/>
  <c r="T52" i="13" s="1"/>
  <c r="U51" i="11"/>
  <c r="U51" i="18"/>
  <c r="U52" i="12" s="1"/>
  <c r="V52" i="13" s="1"/>
  <c r="X51" i="11"/>
  <c r="X51" i="18"/>
  <c r="X52" i="12" s="1"/>
  <c r="Y52" i="13" s="1"/>
  <c r="K51" i="11"/>
  <c r="K51" i="18"/>
  <c r="K52" i="12" s="1"/>
  <c r="L52" i="13" s="1"/>
  <c r="N51" i="11"/>
  <c r="N51" i="18"/>
  <c r="N52" i="12" s="1"/>
  <c r="O52" i="13" s="1"/>
  <c r="R51" i="11"/>
  <c r="R51" i="18"/>
  <c r="R52" i="12" s="1"/>
  <c r="S52" i="13" s="1"/>
  <c r="BY97" i="12"/>
  <c r="BY96" i="13"/>
  <c r="CP112" i="13"/>
  <c r="CP113" i="12"/>
  <c r="P51" i="11"/>
  <c r="P51" i="18"/>
  <c r="P52" i="12" s="1"/>
  <c r="Q52" i="13" s="1"/>
  <c r="I51" i="11"/>
  <c r="I51" i="18"/>
  <c r="I52" i="12" s="1"/>
  <c r="J52" i="13" s="1"/>
  <c r="AC51" i="11"/>
  <c r="AC51" i="18"/>
  <c r="AC52" i="12" s="1"/>
  <c r="D51" i="11"/>
  <c r="D51" i="18"/>
  <c r="D52" i="12" s="1"/>
  <c r="E52" i="13" s="1"/>
  <c r="Q51" i="11"/>
  <c r="Q51" i="18"/>
  <c r="Q52" i="12" s="1"/>
  <c r="R52" i="13" s="1"/>
  <c r="Z51" i="11"/>
  <c r="Z51" i="18"/>
  <c r="Z52" i="12" s="1"/>
  <c r="AA52" i="13" s="1"/>
  <c r="G51" i="11"/>
  <c r="G51" i="18"/>
  <c r="G52" i="12" s="1"/>
  <c r="H52" i="13" s="1"/>
  <c r="AT67" i="13"/>
  <c r="AT68" i="12"/>
  <c r="AD53" i="12" l="1"/>
  <c r="AD52" i="13"/>
  <c r="C51" i="11"/>
  <c r="B51" i="11" s="1"/>
  <c r="N59" i="3" s="1"/>
  <c r="Q59" i="3" s="1"/>
  <c r="C51" i="18"/>
  <c r="BJ83" i="12"/>
  <c r="BJ82" i="13"/>
  <c r="BZ97" i="13"/>
  <c r="BZ98" i="12"/>
  <c r="AU68" i="13"/>
  <c r="AU69" i="12"/>
  <c r="CQ113" i="13"/>
  <c r="CQ114" i="12"/>
  <c r="CR115" i="12" l="1"/>
  <c r="CR114" i="13"/>
  <c r="CA99" i="12"/>
  <c r="CA98" i="13"/>
  <c r="C52" i="12"/>
  <c r="B51" i="18"/>
  <c r="AV69" i="13"/>
  <c r="AV70" i="12"/>
  <c r="S59" i="3"/>
  <c r="AL59" i="3"/>
  <c r="BK83" i="13"/>
  <c r="BK84" i="12"/>
  <c r="AE54" i="12"/>
  <c r="AE53" i="13"/>
  <c r="CB100" i="12" l="1"/>
  <c r="CB99" i="13"/>
  <c r="BL84" i="13"/>
  <c r="BL85" i="12"/>
  <c r="AW70" i="13"/>
  <c r="AW71" i="12"/>
  <c r="AF55" i="12"/>
  <c r="AD159" i="12"/>
  <c r="AF54" i="13"/>
  <c r="B52" i="12"/>
  <c r="D52" i="13"/>
  <c r="B52" i="13" s="1"/>
  <c r="CS115" i="13"/>
  <c r="CS116" i="12"/>
  <c r="C52" i="13" l="1"/>
  <c r="D60" i="3"/>
  <c r="AG55" i="13"/>
  <c r="AG56" i="12"/>
  <c r="AX71" i="13"/>
  <c r="AX72" i="12"/>
  <c r="BM85" i="13"/>
  <c r="BM86" i="12"/>
  <c r="CT117" i="12"/>
  <c r="CT116" i="13"/>
  <c r="CC100" i="13"/>
  <c r="CC101" i="12"/>
  <c r="BN86" i="13" l="1"/>
  <c r="BN87" i="12"/>
  <c r="AH56" i="13"/>
  <c r="AH57" i="12"/>
  <c r="CD102" i="12"/>
  <c r="CD101" i="13"/>
  <c r="AY73" i="12"/>
  <c r="AY72" i="13"/>
  <c r="AA60" i="3"/>
  <c r="AG60" i="3" s="1"/>
  <c r="B60" i="3"/>
  <c r="K60" i="3" s="1"/>
  <c r="CU118" i="12"/>
  <c r="CU117" i="13"/>
  <c r="CV119" i="12" l="1"/>
  <c r="CV118" i="13"/>
  <c r="AZ74" i="12"/>
  <c r="AZ73" i="13"/>
  <c r="AI57" i="13"/>
  <c r="AI58" i="12"/>
  <c r="W60" i="3"/>
  <c r="U60" i="3"/>
  <c r="V60" i="3" s="1"/>
  <c r="X60" i="3" s="1"/>
  <c r="AJ60" i="3"/>
  <c r="Y60" i="3"/>
  <c r="AE60" i="3" s="1"/>
  <c r="C60" i="3"/>
  <c r="BO88" i="12"/>
  <c r="BO87" i="13"/>
  <c r="CE102" i="13"/>
  <c r="CE103" i="12"/>
  <c r="AD60" i="3" l="1"/>
  <c r="B62" i="6"/>
  <c r="CF103" i="13"/>
  <c r="CF104" i="12"/>
  <c r="J60" i="3"/>
  <c r="M60" i="3" s="1"/>
  <c r="P60" i="3" s="1"/>
  <c r="AB60" i="3"/>
  <c r="AH60" i="3" s="1"/>
  <c r="BA74" i="13"/>
  <c r="BA75" i="12"/>
  <c r="AJ58" i="13"/>
  <c r="AJ59" i="12"/>
  <c r="BP89" i="12"/>
  <c r="BP88" i="13"/>
  <c r="CW120" i="12"/>
  <c r="CW119" i="13"/>
  <c r="CE161" i="12" l="1"/>
  <c r="CG104" i="13"/>
  <c r="CG105" i="12"/>
  <c r="BQ89" i="13"/>
  <c r="BQ90" i="12"/>
  <c r="AK59" i="13"/>
  <c r="AK60" i="12"/>
  <c r="I62" i="6"/>
  <c r="J62" i="6"/>
  <c r="G62" i="6"/>
  <c r="H62" i="6"/>
  <c r="BB76" i="12"/>
  <c r="BB75" i="13"/>
  <c r="CX121" i="12"/>
  <c r="CX120" i="13"/>
  <c r="R60" i="3"/>
  <c r="AK60" i="3"/>
  <c r="L62" i="6" l="1"/>
  <c r="O62" i="6" s="1"/>
  <c r="BC77" i="12"/>
  <c r="BC76" i="13"/>
  <c r="AL61" i="12"/>
  <c r="AL60" i="13"/>
  <c r="CH105" i="13"/>
  <c r="CH106" i="12"/>
  <c r="CY122" i="12"/>
  <c r="CZ122" i="13" s="1"/>
  <c r="CY121" i="13"/>
  <c r="K62" i="6"/>
  <c r="AO60" i="3"/>
  <c r="AN60" i="3"/>
  <c r="BR90" i="13"/>
  <c r="BR91" i="12"/>
  <c r="CI106" i="13" l="1"/>
  <c r="CI107" i="12"/>
  <c r="AM62" i="12"/>
  <c r="AM61" i="13"/>
  <c r="BS91" i="13"/>
  <c r="BS92" i="12"/>
  <c r="N62" i="6"/>
  <c r="M62" i="6"/>
  <c r="P62" i="6" s="1"/>
  <c r="BD77" i="13"/>
  <c r="BD78" i="12"/>
  <c r="AN63" i="12" l="1"/>
  <c r="AN62" i="13"/>
  <c r="BE78" i="13"/>
  <c r="BE79" i="12"/>
  <c r="BT93" i="12"/>
  <c r="BT92" i="13"/>
  <c r="CJ108" i="12"/>
  <c r="CJ107" i="13"/>
  <c r="T62" i="6"/>
  <c r="R62" i="6"/>
  <c r="S62" i="6"/>
  <c r="U62" i="6"/>
  <c r="V62" i="6" l="1"/>
  <c r="Y62" i="6" s="1"/>
  <c r="AC62" i="6" s="1"/>
  <c r="W62" i="6"/>
  <c r="Z62" i="6" s="1"/>
  <c r="AD62" i="6" s="1"/>
  <c r="CK109" i="12"/>
  <c r="CK108" i="13"/>
  <c r="BF80" i="12"/>
  <c r="BF79" i="13"/>
  <c r="BD160" i="12"/>
  <c r="BU94" i="12"/>
  <c r="BU93" i="13"/>
  <c r="AO64" i="12"/>
  <c r="AO63" i="13"/>
  <c r="X62" i="6" l="1"/>
  <c r="AA62" i="6" s="1"/>
  <c r="AE62" i="6" s="1"/>
  <c r="AG62" i="6" s="1"/>
  <c r="B66" i="19" s="1"/>
  <c r="L66" i="19" s="1"/>
  <c r="AP65" i="12"/>
  <c r="AP64" i="13"/>
  <c r="B66" i="7"/>
  <c r="B54" i="23"/>
  <c r="CL110" i="12"/>
  <c r="CL109" i="13"/>
  <c r="BG80" i="13"/>
  <c r="BG81" i="12"/>
  <c r="BV95" i="12"/>
  <c r="BV94" i="13"/>
  <c r="B66" i="8"/>
  <c r="C54" i="23"/>
  <c r="E66" i="19" l="1"/>
  <c r="D66" i="19"/>
  <c r="N66" i="19"/>
  <c r="K66" i="19"/>
  <c r="G66" i="19"/>
  <c r="O66" i="19"/>
  <c r="M66" i="19"/>
  <c r="F66" i="19"/>
  <c r="C66" i="19"/>
  <c r="BW96" i="12"/>
  <c r="BW95" i="13"/>
  <c r="CM110" i="13"/>
  <c r="CM111" i="12"/>
  <c r="BH81" i="13"/>
  <c r="BH82" i="12"/>
  <c r="D54" i="23"/>
  <c r="F66" i="8"/>
  <c r="C66" i="8"/>
  <c r="E66" i="8"/>
  <c r="K66" i="8"/>
  <c r="D66" i="8"/>
  <c r="O66" i="8"/>
  <c r="L66" i="8"/>
  <c r="G66" i="8"/>
  <c r="M66" i="8"/>
  <c r="N66" i="8"/>
  <c r="L66" i="7"/>
  <c r="N66" i="7"/>
  <c r="D66" i="7"/>
  <c r="C66" i="7"/>
  <c r="O66" i="7"/>
  <c r="M66" i="7"/>
  <c r="K66" i="7"/>
  <c r="E66" i="7"/>
  <c r="G66" i="7"/>
  <c r="F66" i="7"/>
  <c r="AQ66" i="12"/>
  <c r="AQ65" i="13"/>
  <c r="AV51" i="19" l="1"/>
  <c r="BA51" i="19"/>
  <c r="BE51" i="19"/>
  <c r="BC51" i="19"/>
  <c r="AY51" i="19"/>
  <c r="AG51" i="19"/>
  <c r="AN51" i="19"/>
  <c r="AQ51" i="19"/>
  <c r="AK51" i="19"/>
  <c r="BF51" i="19"/>
  <c r="AX51" i="19"/>
  <c r="AM51" i="19"/>
  <c r="BB51" i="19"/>
  <c r="AT51" i="19"/>
  <c r="AO51" i="19"/>
  <c r="AJ51" i="19"/>
  <c r="AH51" i="19"/>
  <c r="AP51" i="19"/>
  <c r="AR51" i="19"/>
  <c r="BG51" i="19"/>
  <c r="AW51" i="19"/>
  <c r="AU51" i="19"/>
  <c r="BD51" i="19"/>
  <c r="AF51" i="19"/>
  <c r="AL51" i="19"/>
  <c r="AI51" i="19"/>
  <c r="AS51" i="19"/>
  <c r="AZ51" i="19"/>
  <c r="AR67" i="12"/>
  <c r="AR66" i="13"/>
  <c r="CN111" i="13"/>
  <c r="CN112" i="12"/>
  <c r="BI82" i="13"/>
  <c r="BI83" i="12"/>
  <c r="AW51" i="7"/>
  <c r="AL51" i="7"/>
  <c r="BA51" i="7"/>
  <c r="AX51" i="7"/>
  <c r="AY51" i="7"/>
  <c r="AP51" i="7"/>
  <c r="AK51" i="7"/>
  <c r="AG51" i="7"/>
  <c r="BC51" i="7"/>
  <c r="AQ51" i="7"/>
  <c r="AZ51" i="7"/>
  <c r="AU51" i="7"/>
  <c r="BF51" i="7"/>
  <c r="AR51" i="7"/>
  <c r="AS51" i="7"/>
  <c r="BB51" i="7"/>
  <c r="AE51" i="7"/>
  <c r="AN51" i="7"/>
  <c r="AT51" i="7"/>
  <c r="AF51" i="7"/>
  <c r="BE51" i="7"/>
  <c r="AV51" i="7"/>
  <c r="AJ51" i="7"/>
  <c r="AO51" i="7"/>
  <c r="AH51" i="7"/>
  <c r="AM51" i="7"/>
  <c r="AI51" i="7"/>
  <c r="BD51" i="7"/>
  <c r="AF51" i="8"/>
  <c r="BE51" i="8"/>
  <c r="AG51" i="8"/>
  <c r="AU51" i="8"/>
  <c r="AX51" i="8"/>
  <c r="AI51" i="8"/>
  <c r="AQ51" i="8"/>
  <c r="AR51" i="8"/>
  <c r="BG51" i="8"/>
  <c r="AN51" i="8"/>
  <c r="AH51" i="8"/>
  <c r="AW51" i="8"/>
  <c r="AM51" i="8"/>
  <c r="BF51" i="8"/>
  <c r="AS51" i="8"/>
  <c r="AJ51" i="8"/>
  <c r="AL51" i="8"/>
  <c r="AK51" i="8"/>
  <c r="AO51" i="8"/>
  <c r="BA51" i="8"/>
  <c r="AP51" i="8"/>
  <c r="AY51" i="8"/>
  <c r="AZ51" i="8"/>
  <c r="BB51" i="8"/>
  <c r="BD51" i="8"/>
  <c r="Z52" i="9" s="1"/>
  <c r="BC51" i="8"/>
  <c r="AT51" i="8"/>
  <c r="P52" i="9" s="1"/>
  <c r="AV51" i="8"/>
  <c r="R52" i="9" s="1"/>
  <c r="BX96" i="13"/>
  <c r="BX97" i="12"/>
  <c r="BI51" i="19" l="1"/>
  <c r="E52" i="9"/>
  <c r="E52" i="11" s="1"/>
  <c r="I52" i="9"/>
  <c r="I52" i="11" s="1"/>
  <c r="O52" i="9"/>
  <c r="O52" i="11" s="1"/>
  <c r="F52" i="9"/>
  <c r="F52" i="11" s="1"/>
  <c r="AA52" i="9"/>
  <c r="AA52" i="11" s="1"/>
  <c r="L52" i="9"/>
  <c r="L52" i="18" s="1"/>
  <c r="L53" i="12" s="1"/>
  <c r="M53" i="13" s="1"/>
  <c r="D52" i="9"/>
  <c r="D52" i="11" s="1"/>
  <c r="U52" i="9"/>
  <c r="U52" i="11" s="1"/>
  <c r="Z52" i="11"/>
  <c r="Z52" i="18"/>
  <c r="Z53" i="12" s="1"/>
  <c r="AA53" i="13" s="1"/>
  <c r="AB52" i="9"/>
  <c r="B52" i="9"/>
  <c r="AC52" i="9"/>
  <c r="V52" i="9"/>
  <c r="T52" i="9"/>
  <c r="CO113" i="12"/>
  <c r="CO112" i="13"/>
  <c r="R52" i="11"/>
  <c r="R52" i="18"/>
  <c r="R53" i="12" s="1"/>
  <c r="S53" i="13" s="1"/>
  <c r="BJ83" i="13"/>
  <c r="BJ84" i="12"/>
  <c r="BI51" i="8"/>
  <c r="G52" i="9"/>
  <c r="Q52" i="9"/>
  <c r="W52" i="9"/>
  <c r="H52" i="9"/>
  <c r="X52" i="9"/>
  <c r="C52" i="9"/>
  <c r="BH51" i="7"/>
  <c r="U52" i="18"/>
  <c r="U53" i="12" s="1"/>
  <c r="V53" i="13" s="1"/>
  <c r="P52" i="11"/>
  <c r="P52" i="18"/>
  <c r="P53" i="12" s="1"/>
  <c r="Q53" i="13" s="1"/>
  <c r="BY98" i="12"/>
  <c r="BY97" i="13"/>
  <c r="Y52" i="9"/>
  <c r="J52" i="9"/>
  <c r="S52" i="9"/>
  <c r="K52" i="9"/>
  <c r="N52" i="9"/>
  <c r="M52" i="9"/>
  <c r="AS67" i="13"/>
  <c r="AS68" i="12"/>
  <c r="I52" i="18" l="1"/>
  <c r="I53" i="12" s="1"/>
  <c r="J53" i="13" s="1"/>
  <c r="AA52" i="18"/>
  <c r="AA53" i="12" s="1"/>
  <c r="AB53" i="13" s="1"/>
  <c r="E52" i="18"/>
  <c r="E53" i="12" s="1"/>
  <c r="F53" i="13" s="1"/>
  <c r="O52" i="18"/>
  <c r="O53" i="12" s="1"/>
  <c r="P53" i="13" s="1"/>
  <c r="L52" i="11"/>
  <c r="F52" i="18"/>
  <c r="F53" i="12" s="1"/>
  <c r="G53" i="13" s="1"/>
  <c r="D52" i="18"/>
  <c r="D53" i="12" s="1"/>
  <c r="E53" i="13" s="1"/>
  <c r="BZ99" i="12"/>
  <c r="BZ98" i="13"/>
  <c r="H52" i="18"/>
  <c r="H53" i="12" s="1"/>
  <c r="I53" i="13" s="1"/>
  <c r="H52" i="11"/>
  <c r="CP114" i="12"/>
  <c r="CP113" i="13"/>
  <c r="M52" i="11"/>
  <c r="M52" i="18"/>
  <c r="M53" i="12" s="1"/>
  <c r="N53" i="13" s="1"/>
  <c r="J52" i="11"/>
  <c r="J52" i="18"/>
  <c r="J53" i="12" s="1"/>
  <c r="K53" i="13" s="1"/>
  <c r="W52" i="11"/>
  <c r="W52" i="18"/>
  <c r="W53" i="12" s="1"/>
  <c r="X53" i="13" s="1"/>
  <c r="T52" i="11"/>
  <c r="T52" i="18"/>
  <c r="T53" i="12" s="1"/>
  <c r="U53" i="13" s="1"/>
  <c r="AB52" i="11"/>
  <c r="AB52" i="18"/>
  <c r="AB53" i="12" s="1"/>
  <c r="AC53" i="13" s="1"/>
  <c r="S52" i="18"/>
  <c r="S53" i="12" s="1"/>
  <c r="T53" i="13" s="1"/>
  <c r="S52" i="11"/>
  <c r="N52" i="11"/>
  <c r="N52" i="18"/>
  <c r="N53" i="12" s="1"/>
  <c r="O53" i="13" s="1"/>
  <c r="Y52" i="11"/>
  <c r="Y52" i="18"/>
  <c r="Y53" i="12" s="1"/>
  <c r="Z53" i="13" s="1"/>
  <c r="C52" i="18"/>
  <c r="C52" i="11"/>
  <c r="Q52" i="11"/>
  <c r="Q52" i="18"/>
  <c r="Q53" i="12" s="1"/>
  <c r="R53" i="13" s="1"/>
  <c r="V52" i="11"/>
  <c r="V52" i="18"/>
  <c r="V53" i="12" s="1"/>
  <c r="W53" i="13" s="1"/>
  <c r="AT69" i="12"/>
  <c r="AT68" i="13"/>
  <c r="K52" i="11"/>
  <c r="K52" i="18"/>
  <c r="K53" i="12" s="1"/>
  <c r="L53" i="13" s="1"/>
  <c r="X52" i="11"/>
  <c r="X52" i="18"/>
  <c r="X53" i="12" s="1"/>
  <c r="Y53" i="13" s="1"/>
  <c r="G52" i="18"/>
  <c r="G53" i="12" s="1"/>
  <c r="H53" i="13" s="1"/>
  <c r="G52" i="11"/>
  <c r="BK85" i="12"/>
  <c r="BK84" i="13"/>
  <c r="AC52" i="11"/>
  <c r="AC52" i="18"/>
  <c r="AC53" i="12" s="1"/>
  <c r="AD53" i="13" l="1"/>
  <c r="AD54" i="12"/>
  <c r="B52" i="11"/>
  <c r="N60" i="3" s="1"/>
  <c r="Q60" i="3" s="1"/>
  <c r="B52" i="18"/>
  <c r="C53" i="12"/>
  <c r="BL85" i="13"/>
  <c r="BL86" i="12"/>
  <c r="AU70" i="12"/>
  <c r="AU69" i="13"/>
  <c r="CQ114" i="13"/>
  <c r="CQ115" i="12"/>
  <c r="CA100" i="12"/>
  <c r="CA99" i="13"/>
  <c r="CB101" i="12" l="1"/>
  <c r="CB100" i="13"/>
  <c r="AV71" i="12"/>
  <c r="AV70" i="13"/>
  <c r="CR116" i="12"/>
  <c r="CR115" i="13"/>
  <c r="BM86" i="13"/>
  <c r="BM87" i="12"/>
  <c r="AE54" i="13"/>
  <c r="AC159" i="12"/>
  <c r="AE55" i="12"/>
  <c r="AL60" i="3"/>
  <c r="S60" i="3"/>
  <c r="D53" i="13"/>
  <c r="B53" i="13" s="1"/>
  <c r="B53" i="12"/>
  <c r="BN88" i="12" l="1"/>
  <c r="BN87" i="13"/>
  <c r="AF55" i="13"/>
  <c r="AF56" i="12"/>
  <c r="AW71" i="13"/>
  <c r="AW72" i="12"/>
  <c r="C53" i="13"/>
  <c r="D61" i="3"/>
  <c r="CS116" i="13"/>
  <c r="CS117" i="12"/>
  <c r="CC101" i="13"/>
  <c r="CC102" i="12"/>
  <c r="CD103" i="12" l="1"/>
  <c r="CD102" i="13"/>
  <c r="B61" i="3"/>
  <c r="E6" i="15"/>
  <c r="E17" i="15" s="1"/>
  <c r="AA61" i="3"/>
  <c r="AG57" i="12"/>
  <c r="AG56" i="13"/>
  <c r="CT118" i="12"/>
  <c r="CT117" i="13"/>
  <c r="AX73" i="12"/>
  <c r="AX72" i="13"/>
  <c r="BO89" i="12"/>
  <c r="BO88" i="13"/>
  <c r="AY73" i="13" l="1"/>
  <c r="AY74" i="12"/>
  <c r="AH58" i="12"/>
  <c r="AH57" i="13"/>
  <c r="Y61" i="3"/>
  <c r="C61" i="3"/>
  <c r="U61" i="3"/>
  <c r="V61" i="3" s="1"/>
  <c r="X61" i="3" s="1"/>
  <c r="AJ61" i="3"/>
  <c r="AJ167" i="3" s="1"/>
  <c r="C6" i="15"/>
  <c r="C17" i="15" s="1"/>
  <c r="C5" i="25" s="1"/>
  <c r="W61" i="3"/>
  <c r="D6" i="16" s="1"/>
  <c r="D17" i="16" s="1"/>
  <c r="K61" i="3"/>
  <c r="C28" i="15" s="1"/>
  <c r="P8" i="23" s="1"/>
  <c r="BP89" i="13"/>
  <c r="BP90" i="12"/>
  <c r="CU119" i="12"/>
  <c r="CU118" i="13"/>
  <c r="F6" i="16"/>
  <c r="AG61" i="3"/>
  <c r="AG167" i="3" s="1"/>
  <c r="CE103" i="13"/>
  <c r="CE104" i="12"/>
  <c r="CD161" i="12" l="1"/>
  <c r="CF104" i="13"/>
  <c r="CF105" i="12"/>
  <c r="B63" i="6"/>
  <c r="E6" i="16"/>
  <c r="E17" i="16" s="1"/>
  <c r="AD61" i="3"/>
  <c r="AD167" i="3" s="1"/>
  <c r="R8" i="23"/>
  <c r="S8" i="23"/>
  <c r="F17" i="16"/>
  <c r="CV120" i="12"/>
  <c r="CV119" i="13"/>
  <c r="AB61" i="3"/>
  <c r="J61" i="3"/>
  <c r="D6" i="15"/>
  <c r="D17" i="15" s="1"/>
  <c r="AZ74" i="13"/>
  <c r="AZ75" i="12"/>
  <c r="AI59" i="12"/>
  <c r="AI58" i="13"/>
  <c r="BQ91" i="12"/>
  <c r="BQ90" i="13"/>
  <c r="B6" i="16"/>
  <c r="B17" i="16" s="1"/>
  <c r="D5" i="25" s="1"/>
  <c r="AE61" i="3"/>
  <c r="AE167" i="3" s="1"/>
  <c r="BA75" i="13" l="1"/>
  <c r="BA76" i="12"/>
  <c r="G6" i="16"/>
  <c r="AH61" i="3"/>
  <c r="AH167" i="3" s="1"/>
  <c r="H63" i="6"/>
  <c r="G63" i="6"/>
  <c r="J63" i="6"/>
  <c r="I63" i="6"/>
  <c r="BR92" i="12"/>
  <c r="BR91" i="13"/>
  <c r="CG106" i="12"/>
  <c r="CG105" i="13"/>
  <c r="CW121" i="12"/>
  <c r="CW120" i="13"/>
  <c r="AJ60" i="12"/>
  <c r="AJ59" i="13"/>
  <c r="B28" i="15"/>
  <c r="C6" i="24" s="1"/>
  <c r="M61" i="3"/>
  <c r="P61" i="3" l="1"/>
  <c r="E28" i="15"/>
  <c r="B6" i="24" s="1"/>
  <c r="K63" i="6"/>
  <c r="BB77" i="12"/>
  <c r="BB76" i="13"/>
  <c r="AK61" i="12"/>
  <c r="AK60" i="13"/>
  <c r="CH106" i="13"/>
  <c r="CH107" i="12"/>
  <c r="F6" i="24"/>
  <c r="E6" i="24"/>
  <c r="G17" i="16"/>
  <c r="CX122" i="12"/>
  <c r="CX121" i="13"/>
  <c r="BS92" i="13"/>
  <c r="BS93" i="12"/>
  <c r="L63" i="6"/>
  <c r="O63" i="6" s="1"/>
  <c r="N63" i="6" l="1"/>
  <c r="M63" i="6"/>
  <c r="P63" i="6" s="1"/>
  <c r="AL62" i="12"/>
  <c r="AL61" i="13"/>
  <c r="CY123" i="12"/>
  <c r="CZ123" i="13" s="1"/>
  <c r="CY122" i="13"/>
  <c r="CI107" i="13"/>
  <c r="CI108" i="12"/>
  <c r="BT94" i="12"/>
  <c r="BT93" i="13"/>
  <c r="BC78" i="12"/>
  <c r="BC77" i="13"/>
  <c r="J6" i="15"/>
  <c r="J17" i="15" s="1"/>
  <c r="AK61" i="3"/>
  <c r="R61" i="3"/>
  <c r="H6" i="16" s="1"/>
  <c r="H17" i="16" s="1"/>
  <c r="BD78" i="13" l="1"/>
  <c r="BD79" i="12"/>
  <c r="CJ109" i="12"/>
  <c r="CJ108" i="13"/>
  <c r="AK167" i="3"/>
  <c r="AN61" i="3"/>
  <c r="AN167" i="3" s="1"/>
  <c r="AO61" i="3"/>
  <c r="AO167" i="3" s="1"/>
  <c r="R63" i="6"/>
  <c r="V63" i="6" s="1"/>
  <c r="T63" i="6"/>
  <c r="S63" i="6"/>
  <c r="U63" i="6"/>
  <c r="L5" i="25"/>
  <c r="E5" i="25"/>
  <c r="AM62" i="13"/>
  <c r="AM63" i="12"/>
  <c r="BU94" i="13"/>
  <c r="BU95" i="12"/>
  <c r="W63" i="6" l="1"/>
  <c r="Z63" i="6" s="1"/>
  <c r="AD63" i="6" s="1"/>
  <c r="C55" i="23" s="1"/>
  <c r="Y63" i="6"/>
  <c r="AC63" i="6" s="1"/>
  <c r="AN64" i="12"/>
  <c r="AN63" i="13"/>
  <c r="CK109" i="13"/>
  <c r="CK110" i="12"/>
  <c r="BC160" i="12"/>
  <c r="BE79" i="13"/>
  <c r="BE80" i="12"/>
  <c r="BV95" i="13"/>
  <c r="BV96" i="12"/>
  <c r="B67" i="8" l="1"/>
  <c r="O67" i="8" s="1"/>
  <c r="X63" i="6"/>
  <c r="AA63" i="6" s="1"/>
  <c r="AE63" i="6" s="1"/>
  <c r="AG63" i="6" s="1"/>
  <c r="B67" i="19" s="1"/>
  <c r="E67" i="19" s="1"/>
  <c r="C67" i="8"/>
  <c r="K67" i="8"/>
  <c r="D67" i="8"/>
  <c r="E67" i="8"/>
  <c r="M67" i="8"/>
  <c r="F67" i="8"/>
  <c r="G67" i="8"/>
  <c r="L67" i="8"/>
  <c r="BF80" i="13"/>
  <c r="BF81" i="12"/>
  <c r="CL111" i="12"/>
  <c r="CL110" i="13"/>
  <c r="C67" i="19"/>
  <c r="O67" i="19"/>
  <c r="L67" i="19"/>
  <c r="D67" i="19"/>
  <c r="M67" i="19"/>
  <c r="AO64" i="13"/>
  <c r="AO65" i="12"/>
  <c r="BW97" i="12"/>
  <c r="BW96" i="13"/>
  <c r="B67" i="7"/>
  <c r="B55" i="23"/>
  <c r="D55" i="23" s="1"/>
  <c r="N67" i="19" l="1"/>
  <c r="G67" i="19"/>
  <c r="N67" i="8"/>
  <c r="AK52" i="8" s="1"/>
  <c r="K67" i="19"/>
  <c r="AT52" i="19" s="1"/>
  <c r="AT157" i="19" s="1"/>
  <c r="F67" i="19"/>
  <c r="BX98" i="12"/>
  <c r="BX97" i="13"/>
  <c r="AI52" i="19"/>
  <c r="AI157" i="19" s="1"/>
  <c r="AT52" i="8"/>
  <c r="AX52" i="8"/>
  <c r="AU52" i="8"/>
  <c r="BG81" i="13"/>
  <c r="BG82" i="12"/>
  <c r="AP66" i="12"/>
  <c r="AP65" i="13"/>
  <c r="F67" i="7"/>
  <c r="K67" i="7"/>
  <c r="N67" i="7"/>
  <c r="E67" i="7"/>
  <c r="L67" i="7"/>
  <c r="O67" i="7"/>
  <c r="G67" i="7"/>
  <c r="C67" i="7"/>
  <c r="D67" i="7"/>
  <c r="M67" i="7"/>
  <c r="CM111" i="13"/>
  <c r="CM112" i="12"/>
  <c r="AG52" i="8" l="1"/>
  <c r="BF52" i="8"/>
  <c r="BG52" i="8"/>
  <c r="AS52" i="8"/>
  <c r="AO52" i="8"/>
  <c r="AR52" i="8"/>
  <c r="AY52" i="8"/>
  <c r="AM52" i="8"/>
  <c r="AP52" i="8"/>
  <c r="AI52" i="8"/>
  <c r="AH52" i="8"/>
  <c r="AM52" i="19"/>
  <c r="AM157" i="19" s="1"/>
  <c r="AL52" i="19"/>
  <c r="AL157" i="19" s="1"/>
  <c r="AK52" i="19"/>
  <c r="AK157" i="19" s="1"/>
  <c r="AV52" i="19"/>
  <c r="AV157" i="19" s="1"/>
  <c r="BE52" i="19"/>
  <c r="BE157" i="19" s="1"/>
  <c r="AQ52" i="19"/>
  <c r="AQ157" i="19" s="1"/>
  <c r="AR52" i="19"/>
  <c r="AR157" i="19" s="1"/>
  <c r="BF52" i="19"/>
  <c r="BF157" i="19" s="1"/>
  <c r="AP52" i="19"/>
  <c r="AP157" i="19" s="1"/>
  <c r="BG52" i="19"/>
  <c r="BG157" i="19" s="1"/>
  <c r="BC52" i="19"/>
  <c r="BC157" i="19" s="1"/>
  <c r="AU52" i="19"/>
  <c r="AU157" i="19" s="1"/>
  <c r="AS52" i="19"/>
  <c r="AS157" i="19" s="1"/>
  <c r="AJ52" i="8"/>
  <c r="BC52" i="8"/>
  <c r="BA52" i="8"/>
  <c r="AQ52" i="8"/>
  <c r="AN52" i="8"/>
  <c r="AW52" i="8"/>
  <c r="BB52" i="8"/>
  <c r="AO52" i="19"/>
  <c r="AO157" i="19" s="1"/>
  <c r="AW52" i="19"/>
  <c r="AW157" i="19" s="1"/>
  <c r="AF52" i="19"/>
  <c r="AY52" i="19"/>
  <c r="AY157" i="19" s="1"/>
  <c r="AN52" i="19"/>
  <c r="AN157" i="19" s="1"/>
  <c r="AZ52" i="19"/>
  <c r="AZ157" i="19" s="1"/>
  <c r="AJ52" i="19"/>
  <c r="AJ157" i="19" s="1"/>
  <c r="AF52" i="8"/>
  <c r="AV52" i="8"/>
  <c r="AL52" i="8"/>
  <c r="BE52" i="8"/>
  <c r="BD52" i="8"/>
  <c r="AZ52" i="8"/>
  <c r="BD52" i="19"/>
  <c r="BD157" i="19" s="1"/>
  <c r="AX52" i="19"/>
  <c r="AX157" i="19" s="1"/>
  <c r="BB52" i="19"/>
  <c r="BB157" i="19" s="1"/>
  <c r="BA52" i="19"/>
  <c r="BA157" i="19" s="1"/>
  <c r="AG52" i="19"/>
  <c r="AH52" i="19"/>
  <c r="AH157" i="19" s="1"/>
  <c r="BH83" i="12"/>
  <c r="BH82" i="13"/>
  <c r="AG157" i="19"/>
  <c r="BF52" i="7"/>
  <c r="AC53" i="9" s="1"/>
  <c r="BB52" i="7"/>
  <c r="AM52" i="7"/>
  <c r="J53" i="9" s="1"/>
  <c r="BD52" i="7"/>
  <c r="AW52" i="7"/>
  <c r="T53" i="9" s="1"/>
  <c r="AQ52" i="7"/>
  <c r="N53" i="9" s="1"/>
  <c r="BC52" i="7"/>
  <c r="BA52" i="7"/>
  <c r="AP52" i="7"/>
  <c r="AN52" i="7"/>
  <c r="K53" i="9" s="1"/>
  <c r="AL52" i="7"/>
  <c r="I53" i="9" s="1"/>
  <c r="AH52" i="7"/>
  <c r="E53" i="9" s="1"/>
  <c r="AZ52" i="7"/>
  <c r="AE52" i="7"/>
  <c r="B53" i="9" s="1"/>
  <c r="B167" i="9" s="1"/>
  <c r="AO52" i="7"/>
  <c r="L53" i="9" s="1"/>
  <c r="AF52" i="7"/>
  <c r="C53" i="9" s="1"/>
  <c r="AJ52" i="7"/>
  <c r="G53" i="9" s="1"/>
  <c r="AS52" i="7"/>
  <c r="P53" i="9" s="1"/>
  <c r="AV52" i="7"/>
  <c r="AI52" i="7"/>
  <c r="F53" i="9" s="1"/>
  <c r="AU52" i="7"/>
  <c r="AG52" i="7"/>
  <c r="D53" i="9" s="1"/>
  <c r="AX52" i="7"/>
  <c r="U53" i="9" s="1"/>
  <c r="AK52" i="7"/>
  <c r="H53" i="9" s="1"/>
  <c r="AR52" i="7"/>
  <c r="O53" i="9" s="1"/>
  <c r="BE52" i="7"/>
  <c r="AB53" i="9" s="1"/>
  <c r="AY52" i="7"/>
  <c r="AT52" i="7"/>
  <c r="Q53" i="9" s="1"/>
  <c r="CN112" i="13"/>
  <c r="CN113" i="12"/>
  <c r="AQ66" i="13"/>
  <c r="AQ67" i="12"/>
  <c r="M53" i="9"/>
  <c r="BY99" i="12"/>
  <c r="BY98" i="13"/>
  <c r="W53" i="9" l="1"/>
  <c r="X53" i="9"/>
  <c r="Z53" i="9"/>
  <c r="Y158" i="9" s="1"/>
  <c r="AA53" i="9"/>
  <c r="AA53" i="18" s="1"/>
  <c r="AA54" i="12" s="1"/>
  <c r="BI157" i="19"/>
  <c r="BI52" i="8"/>
  <c r="Y53" i="9"/>
  <c r="Y53" i="11" s="1"/>
  <c r="R53" i="9"/>
  <c r="R53" i="18" s="1"/>
  <c r="R54" i="12" s="1"/>
  <c r="V53" i="9"/>
  <c r="V53" i="18" s="1"/>
  <c r="V54" i="12" s="1"/>
  <c r="S53" i="9"/>
  <c r="R158" i="9" s="1"/>
  <c r="BI52" i="19"/>
  <c r="C158" i="9"/>
  <c r="D53" i="11"/>
  <c r="D53" i="18"/>
  <c r="D54" i="12" s="1"/>
  <c r="T158" i="9"/>
  <c r="U53" i="11"/>
  <c r="U53" i="18"/>
  <c r="U54" i="12" s="1"/>
  <c r="Z53" i="11"/>
  <c r="G53" i="11"/>
  <c r="F158" i="9"/>
  <c r="G53" i="18"/>
  <c r="G54" i="12" s="1"/>
  <c r="H53" i="11"/>
  <c r="G158" i="9"/>
  <c r="H53" i="18"/>
  <c r="H54" i="12" s="1"/>
  <c r="F53" i="18"/>
  <c r="F54" i="12" s="1"/>
  <c r="E158" i="9"/>
  <c r="F53" i="11"/>
  <c r="C53" i="11"/>
  <c r="B158" i="9"/>
  <c r="C53" i="18"/>
  <c r="D158" i="9"/>
  <c r="E53" i="11"/>
  <c r="E53" i="18"/>
  <c r="E54" i="12" s="1"/>
  <c r="W158" i="9"/>
  <c r="X53" i="11"/>
  <c r="X53" i="18"/>
  <c r="X54" i="12" s="1"/>
  <c r="Z158" i="9"/>
  <c r="BZ100" i="12"/>
  <c r="BZ99" i="13"/>
  <c r="P53" i="11"/>
  <c r="O158" i="9"/>
  <c r="P53" i="18"/>
  <c r="P54" i="12" s="1"/>
  <c r="J53" i="11"/>
  <c r="I158" i="9"/>
  <c r="J53" i="18"/>
  <c r="J54" i="12" s="1"/>
  <c r="AR67" i="13"/>
  <c r="AR68" i="12"/>
  <c r="AC53" i="11"/>
  <c r="AB158" i="9"/>
  <c r="AC53" i="18"/>
  <c r="AC54" i="12" s="1"/>
  <c r="Q158" i="9"/>
  <c r="M53" i="11"/>
  <c r="M53" i="18"/>
  <c r="M54" i="12" s="1"/>
  <c r="L158" i="9"/>
  <c r="N53" i="11"/>
  <c r="M158" i="9"/>
  <c r="N53" i="18"/>
  <c r="N54" i="12" s="1"/>
  <c r="BH52" i="7"/>
  <c r="V53" i="11"/>
  <c r="W53" i="11"/>
  <c r="V158" i="9"/>
  <c r="W53" i="18"/>
  <c r="W54" i="12" s="1"/>
  <c r="O53" i="11"/>
  <c r="N158" i="9"/>
  <c r="O53" i="18"/>
  <c r="O54" i="12" s="1"/>
  <c r="T53" i="11"/>
  <c r="S158" i="9"/>
  <c r="T53" i="18"/>
  <c r="T54" i="12" s="1"/>
  <c r="AB53" i="11"/>
  <c r="AA158" i="9"/>
  <c r="AB53" i="18"/>
  <c r="AB54" i="12" s="1"/>
  <c r="L53" i="11"/>
  <c r="K158" i="9"/>
  <c r="L53" i="18"/>
  <c r="L54" i="12" s="1"/>
  <c r="H158" i="9"/>
  <c r="I53" i="11"/>
  <c r="I53" i="18"/>
  <c r="I54" i="12" s="1"/>
  <c r="BI83" i="13"/>
  <c r="BI84" i="12"/>
  <c r="P158" i="9"/>
  <c r="Q53" i="11"/>
  <c r="Q53" i="18"/>
  <c r="Q54" i="12" s="1"/>
  <c r="CO114" i="12"/>
  <c r="CO113" i="13"/>
  <c r="J158" i="9"/>
  <c r="K53" i="11"/>
  <c r="K53" i="18"/>
  <c r="K54" i="12" s="1"/>
  <c r="Y53" i="18"/>
  <c r="Y54" i="12" s="1"/>
  <c r="Z53" i="18" l="1"/>
  <c r="Z54" i="12" s="1"/>
  <c r="X158" i="9"/>
  <c r="R53" i="11"/>
  <c r="AA53" i="11"/>
  <c r="U158" i="9"/>
  <c r="S53" i="18"/>
  <c r="S54" i="12" s="1"/>
  <c r="R159" i="12" s="1"/>
  <c r="S53" i="11"/>
  <c r="BJ85" i="12"/>
  <c r="BJ84" i="13"/>
  <c r="C167" i="9"/>
  <c r="U54" i="13"/>
  <c r="S159" i="12"/>
  <c r="C54" i="12"/>
  <c r="Y159" i="12"/>
  <c r="AA54" i="13"/>
  <c r="L54" i="13"/>
  <c r="J159" i="12"/>
  <c r="CP114" i="13"/>
  <c r="CP115" i="12"/>
  <c r="O54" i="13"/>
  <c r="M159" i="12"/>
  <c r="G54" i="13"/>
  <c r="E159" i="12"/>
  <c r="X159" i="12"/>
  <c r="Z54" i="13"/>
  <c r="R54" i="13"/>
  <c r="P159" i="12"/>
  <c r="M54" i="13"/>
  <c r="K159" i="12"/>
  <c r="X54" i="13"/>
  <c r="V159" i="12"/>
  <c r="AB159" i="12"/>
  <c r="AD54" i="13"/>
  <c r="AD55" i="12"/>
  <c r="O159" i="12"/>
  <c r="Q54" i="13"/>
  <c r="CA101" i="12"/>
  <c r="CA100" i="13"/>
  <c r="W159" i="12"/>
  <c r="Y54" i="13"/>
  <c r="G159" i="12"/>
  <c r="I54" i="13"/>
  <c r="E54" i="13"/>
  <c r="C159" i="12"/>
  <c r="AC54" i="13"/>
  <c r="AA159" i="12"/>
  <c r="W54" i="13"/>
  <c r="U159" i="12"/>
  <c r="N54" i="13"/>
  <c r="L159" i="12"/>
  <c r="AS69" i="12"/>
  <c r="AS68" i="13"/>
  <c r="D159" i="12"/>
  <c r="F54" i="13"/>
  <c r="F159" i="12"/>
  <c r="H54" i="13"/>
  <c r="H159" i="12"/>
  <c r="J54" i="13"/>
  <c r="N159" i="12"/>
  <c r="P54" i="13"/>
  <c r="Q159" i="12"/>
  <c r="S54" i="13"/>
  <c r="I159" i="12"/>
  <c r="K54" i="13"/>
  <c r="Z159" i="12"/>
  <c r="AB54" i="13"/>
  <c r="T159" i="12"/>
  <c r="V54" i="13"/>
  <c r="B53" i="11" l="1"/>
  <c r="N61" i="3" s="1"/>
  <c r="T54" i="13"/>
  <c r="B53" i="18"/>
  <c r="CQ116" i="12"/>
  <c r="CQ115" i="13"/>
  <c r="AE55" i="13"/>
  <c r="AE56" i="12"/>
  <c r="AT69" i="13"/>
  <c r="AT70" i="12"/>
  <c r="F28" i="15"/>
  <c r="O8" i="23" s="1"/>
  <c r="Q61" i="3"/>
  <c r="CB101" i="13"/>
  <c r="CB102" i="12"/>
  <c r="B54" i="12"/>
  <c r="B159" i="12"/>
  <c r="D54" i="13"/>
  <c r="B54" i="13" s="1"/>
  <c r="BK85" i="13"/>
  <c r="BK86" i="12"/>
  <c r="S61" i="3" l="1"/>
  <c r="I6" i="16" s="1"/>
  <c r="I17" i="16" s="1"/>
  <c r="K6" i="15"/>
  <c r="K17" i="15" s="1"/>
  <c r="AL61" i="3"/>
  <c r="AL167" i="3" s="1"/>
  <c r="AF57" i="12"/>
  <c r="AF56" i="13"/>
  <c r="BL87" i="12"/>
  <c r="BL86" i="13"/>
  <c r="CC103" i="12"/>
  <c r="CC102" i="13"/>
  <c r="AU70" i="13"/>
  <c r="AU71" i="12"/>
  <c r="C54" i="13"/>
  <c r="D62" i="3"/>
  <c r="CR116" i="13"/>
  <c r="CR117" i="12"/>
  <c r="AG57" i="13" l="1"/>
  <c r="AG58" i="12"/>
  <c r="CS117" i="13"/>
  <c r="CS118" i="12"/>
  <c r="AV72" i="12"/>
  <c r="AV71" i="13"/>
  <c r="CD104" i="12"/>
  <c r="CD103" i="13"/>
  <c r="BM87" i="13"/>
  <c r="BM88" i="12"/>
  <c r="B62" i="3"/>
  <c r="AA62" i="3"/>
  <c r="AG62" i="3" s="1"/>
  <c r="P5" i="25"/>
  <c r="F5" i="25"/>
  <c r="CT119" i="12" l="1"/>
  <c r="CT118" i="13"/>
  <c r="K62" i="3"/>
  <c r="Y62" i="3"/>
  <c r="AE62" i="3" s="1"/>
  <c r="AJ62" i="3"/>
  <c r="C62" i="3"/>
  <c r="W62" i="3"/>
  <c r="U62" i="3"/>
  <c r="V62" i="3" s="1"/>
  <c r="X62" i="3" s="1"/>
  <c r="CE105" i="12"/>
  <c r="CC161" i="12"/>
  <c r="CE104" i="13"/>
  <c r="BN89" i="12"/>
  <c r="BN88" i="13"/>
  <c r="AH58" i="13"/>
  <c r="AH59" i="12"/>
  <c r="AW73" i="12"/>
  <c r="AW72" i="13"/>
  <c r="AI59" i="13" l="1"/>
  <c r="AI60" i="12"/>
  <c r="AD62" i="3"/>
  <c r="B64" i="6"/>
  <c r="J62" i="3"/>
  <c r="M62" i="3" s="1"/>
  <c r="P62" i="3" s="1"/>
  <c r="AB62" i="3"/>
  <c r="AH62" i="3" s="1"/>
  <c r="AX74" i="12"/>
  <c r="AX73" i="13"/>
  <c r="BO89" i="13"/>
  <c r="BO90" i="12"/>
  <c r="CF105" i="13"/>
  <c r="CF106" i="12"/>
  <c r="CU119" i="13"/>
  <c r="CU120" i="12"/>
  <c r="CG107" i="12" l="1"/>
  <c r="CG106" i="13"/>
  <c r="G64" i="6"/>
  <c r="J64" i="6"/>
  <c r="I64" i="6"/>
  <c r="H64" i="6"/>
  <c r="AY74" i="13"/>
  <c r="AY75" i="12"/>
  <c r="CV120" i="13"/>
  <c r="CV121" i="12"/>
  <c r="BP90" i="13"/>
  <c r="BP91" i="12"/>
  <c r="AJ60" i="13"/>
  <c r="AJ61" i="12"/>
  <c r="R62" i="3"/>
  <c r="AK62" i="3"/>
  <c r="K64" i="6" l="1"/>
  <c r="N64" i="6" s="1"/>
  <c r="L64" i="6"/>
  <c r="O64" i="6" s="1"/>
  <c r="AO62" i="3"/>
  <c r="AN62" i="3"/>
  <c r="BQ91" i="13"/>
  <c r="BQ92" i="12"/>
  <c r="AZ75" i="13"/>
  <c r="AZ76" i="12"/>
  <c r="AK61" i="13"/>
  <c r="AK62" i="12"/>
  <c r="CW122" i="12"/>
  <c r="CW121" i="13"/>
  <c r="CH108" i="12"/>
  <c r="CH107" i="13"/>
  <c r="M64" i="6" l="1"/>
  <c r="P64" i="6" s="1"/>
  <c r="S64" i="6" s="1"/>
  <c r="BR92" i="13"/>
  <c r="BR93" i="12"/>
  <c r="U64" i="6"/>
  <c r="R64" i="6"/>
  <c r="AL63" i="12"/>
  <c r="AL62" i="13"/>
  <c r="BA76" i="13"/>
  <c r="BA77" i="12"/>
  <c r="CI109" i="12"/>
  <c r="CI108" i="13"/>
  <c r="CX123" i="12"/>
  <c r="CX122" i="13"/>
  <c r="T64" i="6" l="1"/>
  <c r="CJ109" i="13"/>
  <c r="CJ110" i="12"/>
  <c r="AM64" i="12"/>
  <c r="AM63" i="13"/>
  <c r="BB77" i="13"/>
  <c r="BB78" i="12"/>
  <c r="W64" i="6"/>
  <c r="Z64" i="6" s="1"/>
  <c r="AD64" i="6" s="1"/>
  <c r="BS94" i="12"/>
  <c r="BS93" i="13"/>
  <c r="CY123" i="13"/>
  <c r="CY124" i="12"/>
  <c r="CZ124" i="13" s="1"/>
  <c r="V64" i="6"/>
  <c r="Y64" i="6" l="1"/>
  <c r="AC64" i="6" s="1"/>
  <c r="X64" i="6"/>
  <c r="AA64" i="6" s="1"/>
  <c r="AE64" i="6" s="1"/>
  <c r="AG64" i="6" s="1"/>
  <c r="B68" i="19" s="1"/>
  <c r="B68" i="8"/>
  <c r="C56" i="23"/>
  <c r="AN65" i="12"/>
  <c r="AN64" i="13"/>
  <c r="BT95" i="12"/>
  <c r="BT94" i="13"/>
  <c r="BC78" i="13"/>
  <c r="BC79" i="12"/>
  <c r="CK110" i="13"/>
  <c r="CK111" i="12"/>
  <c r="BU96" i="12" l="1"/>
  <c r="BU95" i="13"/>
  <c r="C68" i="8"/>
  <c r="O68" i="8"/>
  <c r="F68" i="8"/>
  <c r="G68" i="8"/>
  <c r="D68" i="8"/>
  <c r="L68" i="8"/>
  <c r="N68" i="8"/>
  <c r="K68" i="8"/>
  <c r="M68" i="8"/>
  <c r="E68" i="8"/>
  <c r="CL112" i="12"/>
  <c r="CL111" i="13"/>
  <c r="BD79" i="13"/>
  <c r="BB160" i="12"/>
  <c r="BD80" i="12"/>
  <c r="O68" i="19"/>
  <c r="C68" i="19"/>
  <c r="M68" i="19"/>
  <c r="L68" i="19"/>
  <c r="K68" i="19"/>
  <c r="E68" i="19"/>
  <c r="F68" i="19"/>
  <c r="D68" i="19"/>
  <c r="G68" i="19"/>
  <c r="N68" i="19"/>
  <c r="AO66" i="12"/>
  <c r="AO65" i="13"/>
  <c r="B68" i="7"/>
  <c r="B56" i="23"/>
  <c r="D56" i="23" s="1"/>
  <c r="AP67" i="12" l="1"/>
  <c r="AP66" i="13"/>
  <c r="BA53" i="19"/>
  <c r="AI53" i="19"/>
  <c r="AN53" i="19"/>
  <c r="AV53" i="19"/>
  <c r="AM53" i="19"/>
  <c r="AQ53" i="19"/>
  <c r="AF53" i="19"/>
  <c r="AO53" i="19"/>
  <c r="AW53" i="19"/>
  <c r="AG53" i="19"/>
  <c r="AR53" i="19"/>
  <c r="AK53" i="19"/>
  <c r="AT53" i="19"/>
  <c r="AZ53" i="19"/>
  <c r="AS53" i="19"/>
  <c r="BB53" i="19"/>
  <c r="AP53" i="19"/>
  <c r="BF53" i="19"/>
  <c r="BD53" i="19"/>
  <c r="AX53" i="19"/>
  <c r="AJ53" i="19"/>
  <c r="AU53" i="19"/>
  <c r="BE53" i="19"/>
  <c r="AL53" i="19"/>
  <c r="BG53" i="19"/>
  <c r="BC53" i="19"/>
  <c r="AY53" i="19"/>
  <c r="AH53" i="19"/>
  <c r="AK53" i="8"/>
  <c r="AH53" i="8"/>
  <c r="AY53" i="8"/>
  <c r="AF53" i="8"/>
  <c r="BD53" i="8"/>
  <c r="AP53" i="8"/>
  <c r="BG53" i="8"/>
  <c r="AO53" i="8"/>
  <c r="BB53" i="8"/>
  <c r="AR53" i="8"/>
  <c r="AL53" i="8"/>
  <c r="AZ53" i="8"/>
  <c r="AX53" i="8"/>
  <c r="AV53" i="8"/>
  <c r="AU53" i="8"/>
  <c r="AM53" i="8"/>
  <c r="AJ53" i="8"/>
  <c r="BA53" i="8"/>
  <c r="AN53" i="8"/>
  <c r="AT53" i="8"/>
  <c r="BE53" i="8"/>
  <c r="BC53" i="8"/>
  <c r="AI53" i="8"/>
  <c r="AW53" i="8"/>
  <c r="AQ53" i="8"/>
  <c r="AS53" i="8"/>
  <c r="BF53" i="8"/>
  <c r="AG53" i="8"/>
  <c r="N68" i="7"/>
  <c r="K68" i="7"/>
  <c r="E68" i="7"/>
  <c r="O68" i="7"/>
  <c r="F68" i="7"/>
  <c r="C68" i="7"/>
  <c r="D68" i="7"/>
  <c r="L68" i="7"/>
  <c r="M68" i="7"/>
  <c r="G68" i="7"/>
  <c r="BE80" i="13"/>
  <c r="BE81" i="12"/>
  <c r="CM113" i="12"/>
  <c r="CM112" i="13"/>
  <c r="BV96" i="13"/>
  <c r="BV97" i="12"/>
  <c r="BB53" i="7" l="1"/>
  <c r="Y54" i="9" s="1"/>
  <c r="AI53" i="7"/>
  <c r="F54" i="9" s="1"/>
  <c r="AL53" i="7"/>
  <c r="I54" i="9" s="1"/>
  <c r="AN53" i="7"/>
  <c r="K54" i="9" s="1"/>
  <c r="AS53" i="7"/>
  <c r="P54" i="9" s="1"/>
  <c r="AY53" i="7"/>
  <c r="V54" i="9" s="1"/>
  <c r="AQ53" i="7"/>
  <c r="N54" i="9" s="1"/>
  <c r="AH53" i="7"/>
  <c r="E54" i="9" s="1"/>
  <c r="AJ53" i="7"/>
  <c r="G54" i="9" s="1"/>
  <c r="AE53" i="7"/>
  <c r="B54" i="9" s="1"/>
  <c r="AK53" i="7"/>
  <c r="H54" i="9" s="1"/>
  <c r="AV53" i="7"/>
  <c r="S54" i="9" s="1"/>
  <c r="AG53" i="7"/>
  <c r="D54" i="9" s="1"/>
  <c r="AT53" i="7"/>
  <c r="Q54" i="9" s="1"/>
  <c r="BE53" i="7"/>
  <c r="AB54" i="9" s="1"/>
  <c r="BA53" i="7"/>
  <c r="X54" i="9" s="1"/>
  <c r="AO53" i="7"/>
  <c r="L54" i="9" s="1"/>
  <c r="AX53" i="7"/>
  <c r="U54" i="9" s="1"/>
  <c r="AM53" i="7"/>
  <c r="J54" i="9" s="1"/>
  <c r="AP53" i="7"/>
  <c r="M54" i="9" s="1"/>
  <c r="AU53" i="7"/>
  <c r="R54" i="9" s="1"/>
  <c r="BD53" i="7"/>
  <c r="AA54" i="9" s="1"/>
  <c r="AR53" i="7"/>
  <c r="O54" i="9" s="1"/>
  <c r="BC53" i="7"/>
  <c r="Z54" i="9" s="1"/>
  <c r="BF53" i="7"/>
  <c r="AC54" i="9" s="1"/>
  <c r="AW53" i="7"/>
  <c r="T54" i="9" s="1"/>
  <c r="AF53" i="7"/>
  <c r="AZ53" i="7"/>
  <c r="W54" i="9" s="1"/>
  <c r="BI53" i="19"/>
  <c r="CN114" i="12"/>
  <c r="CN113" i="13"/>
  <c r="BW98" i="12"/>
  <c r="BW97" i="13"/>
  <c r="BF82" i="12"/>
  <c r="BF81" i="13"/>
  <c r="BI53" i="8"/>
  <c r="AQ68" i="12"/>
  <c r="AQ67" i="13"/>
  <c r="BH53" i="7" l="1"/>
  <c r="O54" i="11"/>
  <c r="O54" i="18"/>
  <c r="O55" i="12" s="1"/>
  <c r="P55" i="13" s="1"/>
  <c r="BX99" i="12"/>
  <c r="BX98" i="13"/>
  <c r="W54" i="11"/>
  <c r="W54" i="18"/>
  <c r="W55" i="12" s="1"/>
  <c r="X55" i="13" s="1"/>
  <c r="Z54" i="11"/>
  <c r="Z54" i="18"/>
  <c r="Z55" i="12" s="1"/>
  <c r="AA55" i="13" s="1"/>
  <c r="M54" i="11"/>
  <c r="M54" i="18"/>
  <c r="M55" i="12" s="1"/>
  <c r="N55" i="13" s="1"/>
  <c r="X54" i="11"/>
  <c r="X54" i="18"/>
  <c r="X55" i="12" s="1"/>
  <c r="Y55" i="13" s="1"/>
  <c r="S54" i="11"/>
  <c r="S54" i="18"/>
  <c r="S55" i="12" s="1"/>
  <c r="T55" i="13" s="1"/>
  <c r="E54" i="11"/>
  <c r="E54" i="18"/>
  <c r="E55" i="12" s="1"/>
  <c r="F55" i="13" s="1"/>
  <c r="K54" i="11"/>
  <c r="K54" i="18"/>
  <c r="K55" i="12" s="1"/>
  <c r="L55" i="13" s="1"/>
  <c r="AB54" i="11"/>
  <c r="AB54" i="18"/>
  <c r="AB55" i="12" s="1"/>
  <c r="AC55" i="13" s="1"/>
  <c r="N54" i="11"/>
  <c r="N54" i="18"/>
  <c r="N55" i="12" s="1"/>
  <c r="O55" i="13" s="1"/>
  <c r="AR68" i="13"/>
  <c r="AR69" i="12"/>
  <c r="BG82" i="13"/>
  <c r="BG83" i="12"/>
  <c r="CO114" i="13"/>
  <c r="CO115" i="12"/>
  <c r="T54" i="11"/>
  <c r="T54" i="18"/>
  <c r="T55" i="12" s="1"/>
  <c r="U55" i="13" s="1"/>
  <c r="AA54" i="11"/>
  <c r="AA54" i="18"/>
  <c r="AA55" i="12" s="1"/>
  <c r="AB55" i="13" s="1"/>
  <c r="U54" i="11"/>
  <c r="U54" i="18"/>
  <c r="U55" i="12" s="1"/>
  <c r="V55" i="13" s="1"/>
  <c r="Q54" i="18"/>
  <c r="Q55" i="12" s="1"/>
  <c r="R55" i="13" s="1"/>
  <c r="Q54" i="11"/>
  <c r="V54" i="11"/>
  <c r="V54" i="18"/>
  <c r="V55" i="12" s="1"/>
  <c r="W55" i="13" s="1"/>
  <c r="F54" i="11"/>
  <c r="F54" i="18"/>
  <c r="F55" i="12" s="1"/>
  <c r="G55" i="13" s="1"/>
  <c r="J54" i="11"/>
  <c r="J54" i="18"/>
  <c r="J55" i="12" s="1"/>
  <c r="K55" i="13" s="1"/>
  <c r="H54" i="11"/>
  <c r="H54" i="18"/>
  <c r="H55" i="12" s="1"/>
  <c r="I55" i="13" s="1"/>
  <c r="I54" i="18"/>
  <c r="I55" i="12" s="1"/>
  <c r="J55" i="13" s="1"/>
  <c r="I54" i="11"/>
  <c r="C54" i="9"/>
  <c r="AC54" i="18"/>
  <c r="AC55" i="12" s="1"/>
  <c r="AC54" i="11"/>
  <c r="R54" i="11"/>
  <c r="R54" i="18"/>
  <c r="R55" i="12" s="1"/>
  <c r="S55" i="13" s="1"/>
  <c r="L54" i="11"/>
  <c r="L54" i="18"/>
  <c r="L55" i="12" s="1"/>
  <c r="M55" i="13" s="1"/>
  <c r="D54" i="11"/>
  <c r="D54" i="18"/>
  <c r="D55" i="12" s="1"/>
  <c r="E55" i="13" s="1"/>
  <c r="G54" i="11"/>
  <c r="G54" i="18"/>
  <c r="G55" i="12" s="1"/>
  <c r="H55" i="13" s="1"/>
  <c r="P54" i="11"/>
  <c r="P54" i="18"/>
  <c r="P55" i="12" s="1"/>
  <c r="Q55" i="13" s="1"/>
  <c r="Y54" i="11"/>
  <c r="Y54" i="18"/>
  <c r="Y55" i="12" s="1"/>
  <c r="Z55" i="13" s="1"/>
  <c r="C54" i="18" l="1"/>
  <c r="C54" i="11"/>
  <c r="B54" i="11" s="1"/>
  <c r="N62" i="3" s="1"/>
  <c r="Q62" i="3" s="1"/>
  <c r="AD56" i="12"/>
  <c r="AD55" i="13"/>
  <c r="CP116" i="12"/>
  <c r="CP115" i="13"/>
  <c r="AS70" i="12"/>
  <c r="AS69" i="13"/>
  <c r="BH83" i="13"/>
  <c r="BH84" i="12"/>
  <c r="BY100" i="12"/>
  <c r="BY99" i="13"/>
  <c r="BZ100" i="13" l="1"/>
  <c r="BZ101" i="12"/>
  <c r="AT71" i="12"/>
  <c r="AT70" i="13"/>
  <c r="AE56" i="13"/>
  <c r="AE57" i="12"/>
  <c r="BI85" i="12"/>
  <c r="BI84" i="13"/>
  <c r="S62" i="3"/>
  <c r="AL62" i="3"/>
  <c r="CQ117" i="12"/>
  <c r="CQ116" i="13"/>
  <c r="C55" i="12"/>
  <c r="B54" i="18"/>
  <c r="CR117" i="13" l="1"/>
  <c r="CR118" i="12"/>
  <c r="BJ86" i="12"/>
  <c r="BJ85" i="13"/>
  <c r="AU71" i="13"/>
  <c r="AU72" i="12"/>
  <c r="AF57" i="13"/>
  <c r="AF58" i="12"/>
  <c r="CA101" i="13"/>
  <c r="CA102" i="12"/>
  <c r="B55" i="12"/>
  <c r="D55" i="13"/>
  <c r="B55" i="13" s="1"/>
  <c r="D63" i="3" l="1"/>
  <c r="C55" i="13"/>
  <c r="AG59" i="12"/>
  <c r="AG58" i="13"/>
  <c r="BK86" i="13"/>
  <c r="BK87" i="12"/>
  <c r="CB103" i="12"/>
  <c r="CB102" i="13"/>
  <c r="AV72" i="13"/>
  <c r="AV73" i="12"/>
  <c r="CS119" i="12"/>
  <c r="CS118" i="13"/>
  <c r="CC103" i="13" l="1"/>
  <c r="CC104" i="12"/>
  <c r="AW73" i="13"/>
  <c r="AW74" i="12"/>
  <c r="BL87" i="13"/>
  <c r="BL88" i="12"/>
  <c r="CT119" i="13"/>
  <c r="CT120" i="12"/>
  <c r="AH60" i="12"/>
  <c r="AH59" i="13"/>
  <c r="B63" i="3"/>
  <c r="AA63" i="3"/>
  <c r="AG63" i="3" s="1"/>
  <c r="CU121" i="12" l="1"/>
  <c r="CU120" i="13"/>
  <c r="AX74" i="13"/>
  <c r="AX75" i="12"/>
  <c r="U63" i="3"/>
  <c r="V63" i="3" s="1"/>
  <c r="X63" i="3" s="1"/>
  <c r="Y63" i="3"/>
  <c r="AE63" i="3" s="1"/>
  <c r="W63" i="3"/>
  <c r="C63" i="3"/>
  <c r="AJ63" i="3"/>
  <c r="BM88" i="13"/>
  <c r="BM89" i="12"/>
  <c r="CD104" i="13"/>
  <c r="CB161" i="12"/>
  <c r="CD105" i="12"/>
  <c r="K63" i="3"/>
  <c r="AI61" i="12"/>
  <c r="AI60" i="13"/>
  <c r="AJ62" i="12" l="1"/>
  <c r="AJ61" i="13"/>
  <c r="AB63" i="3"/>
  <c r="AH63" i="3" s="1"/>
  <c r="J63" i="3"/>
  <c r="M63" i="3" s="1"/>
  <c r="P63" i="3" s="1"/>
  <c r="AY75" i="13"/>
  <c r="AY76" i="12"/>
  <c r="CE106" i="12"/>
  <c r="CE105" i="13"/>
  <c r="BN89" i="13"/>
  <c r="BN90" i="12"/>
  <c r="AD63" i="3"/>
  <c r="B65" i="6"/>
  <c r="CV122" i="12"/>
  <c r="CV121" i="13"/>
  <c r="H65" i="6" l="1"/>
  <c r="J65" i="6"/>
  <c r="I65" i="6"/>
  <c r="G65" i="6"/>
  <c r="R63" i="3"/>
  <c r="AK63" i="3"/>
  <c r="BO91" i="12"/>
  <c r="BO90" i="13"/>
  <c r="AZ76" i="13"/>
  <c r="AZ77" i="12"/>
  <c r="CF107" i="12"/>
  <c r="CF106" i="13"/>
  <c r="CW123" i="12"/>
  <c r="CW122" i="13"/>
  <c r="AK62" i="13"/>
  <c r="AK63" i="12"/>
  <c r="BP92" i="12" l="1"/>
  <c r="BP91" i="13"/>
  <c r="AL63" i="13"/>
  <c r="AL64" i="12"/>
  <c r="K65" i="6"/>
  <c r="BA78" i="12"/>
  <c r="BA77" i="13"/>
  <c r="AN63" i="3"/>
  <c r="AO63" i="3"/>
  <c r="CG108" i="12"/>
  <c r="CG107" i="13"/>
  <c r="CX124" i="12"/>
  <c r="CX123" i="13"/>
  <c r="L65" i="6"/>
  <c r="O65" i="6" s="1"/>
  <c r="AM65" i="12" l="1"/>
  <c r="AM64" i="13"/>
  <c r="CH108" i="13"/>
  <c r="CH109" i="12"/>
  <c r="BB79" i="12"/>
  <c r="BB78" i="13"/>
  <c r="CY124" i="13"/>
  <c r="CY125" i="12"/>
  <c r="CZ125" i="13" s="1"/>
  <c r="M65" i="6"/>
  <c r="P65" i="6" s="1"/>
  <c r="N65" i="6"/>
  <c r="BQ92" i="13"/>
  <c r="BQ93" i="12"/>
  <c r="BR93" i="13" l="1"/>
  <c r="BR94" i="12"/>
  <c r="CI110" i="12"/>
  <c r="CI109" i="13"/>
  <c r="T65" i="6"/>
  <c r="U65" i="6"/>
  <c r="R65" i="6"/>
  <c r="S65" i="6"/>
  <c r="BC79" i="13"/>
  <c r="BC80" i="12"/>
  <c r="BA160" i="12"/>
  <c r="AN66" i="12"/>
  <c r="AN65" i="13"/>
  <c r="V65" i="6" l="1"/>
  <c r="W65" i="6"/>
  <c r="Z65" i="6" s="1"/>
  <c r="AD65" i="6" s="1"/>
  <c r="B69" i="8" s="1"/>
  <c r="AO67" i="12"/>
  <c r="AO66" i="13"/>
  <c r="Y65" i="6"/>
  <c r="AC65" i="6" s="1"/>
  <c r="BD80" i="13"/>
  <c r="BD81" i="12"/>
  <c r="BS94" i="13"/>
  <c r="BS95" i="12"/>
  <c r="CJ110" i="13"/>
  <c r="CJ111" i="12"/>
  <c r="X65" i="6" l="1"/>
  <c r="AA65" i="6" s="1"/>
  <c r="AE65" i="6" s="1"/>
  <c r="AG65" i="6" s="1"/>
  <c r="B69" i="19" s="1"/>
  <c r="C57" i="23"/>
  <c r="BE81" i="13"/>
  <c r="BE82" i="12"/>
  <c r="F69" i="8"/>
  <c r="E69" i="8"/>
  <c r="D69" i="8"/>
  <c r="C69" i="8"/>
  <c r="M69" i="8"/>
  <c r="O69" i="8"/>
  <c r="L69" i="8"/>
  <c r="K69" i="8"/>
  <c r="G69" i="8"/>
  <c r="N69" i="8"/>
  <c r="CK112" i="12"/>
  <c r="CK111" i="13"/>
  <c r="BT96" i="12"/>
  <c r="BT95" i="13"/>
  <c r="B69" i="7"/>
  <c r="B57" i="23"/>
  <c r="D57" i="23" s="1"/>
  <c r="D69" i="19"/>
  <c r="N69" i="19"/>
  <c r="C69" i="19"/>
  <c r="M69" i="19"/>
  <c r="L69" i="19"/>
  <c r="E69" i="19"/>
  <c r="G69" i="19"/>
  <c r="O69" i="19"/>
  <c r="F69" i="19"/>
  <c r="K69" i="19"/>
  <c r="AP67" i="13"/>
  <c r="AP68" i="12"/>
  <c r="BU97" i="12" l="1"/>
  <c r="BU96" i="13"/>
  <c r="AQ69" i="12"/>
  <c r="AQ68" i="13"/>
  <c r="AT54" i="8"/>
  <c r="BE54" i="8"/>
  <c r="AY54" i="8"/>
  <c r="AM54" i="8"/>
  <c r="AF54" i="8"/>
  <c r="BD54" i="8"/>
  <c r="AI54" i="8"/>
  <c r="AR54" i="8"/>
  <c r="AK54" i="8"/>
  <c r="AH54" i="8"/>
  <c r="BC54" i="8"/>
  <c r="AZ54" i="8"/>
  <c r="BB54" i="8"/>
  <c r="AP54" i="8"/>
  <c r="AQ54" i="8"/>
  <c r="AX54" i="8"/>
  <c r="AW54" i="8"/>
  <c r="AG54" i="8"/>
  <c r="AL54" i="8"/>
  <c r="AJ54" i="8"/>
  <c r="BG54" i="8"/>
  <c r="AV54" i="8"/>
  <c r="AO54" i="8"/>
  <c r="BF54" i="8"/>
  <c r="BA54" i="8"/>
  <c r="AU54" i="8"/>
  <c r="AN54" i="8"/>
  <c r="AS54" i="8"/>
  <c r="BF82" i="13"/>
  <c r="BF83" i="12"/>
  <c r="AP54" i="19"/>
  <c r="BD54" i="19"/>
  <c r="AG54" i="19"/>
  <c r="AH54" i="19"/>
  <c r="BA54" i="19"/>
  <c r="BC54" i="19"/>
  <c r="AF54" i="19"/>
  <c r="AM54" i="19"/>
  <c r="BG54" i="19"/>
  <c r="AV54" i="19"/>
  <c r="AZ54" i="19"/>
  <c r="AY54" i="19"/>
  <c r="AN54" i="19"/>
  <c r="BE54" i="19"/>
  <c r="AR54" i="19"/>
  <c r="AO54" i="19"/>
  <c r="AX54" i="19"/>
  <c r="AK54" i="19"/>
  <c r="AW54" i="19"/>
  <c r="AS54" i="19"/>
  <c r="AQ54" i="19"/>
  <c r="BF54" i="19"/>
  <c r="AI54" i="19"/>
  <c r="AJ54" i="19"/>
  <c r="AT54" i="19"/>
  <c r="AU54" i="19"/>
  <c r="BB54" i="19"/>
  <c r="AL54" i="19"/>
  <c r="L69" i="7"/>
  <c r="F69" i="7"/>
  <c r="E69" i="7"/>
  <c r="G69" i="7"/>
  <c r="N69" i="7"/>
  <c r="K69" i="7"/>
  <c r="O69" i="7"/>
  <c r="C69" i="7"/>
  <c r="D69" i="7"/>
  <c r="M69" i="7"/>
  <c r="CL113" i="12"/>
  <c r="CL112" i="13"/>
  <c r="AR69" i="13" l="1"/>
  <c r="AR70" i="12"/>
  <c r="BD54" i="7"/>
  <c r="AA55" i="9" s="1"/>
  <c r="AJ54" i="7"/>
  <c r="G55" i="9" s="1"/>
  <c r="AN54" i="7"/>
  <c r="K55" i="9" s="1"/>
  <c r="BC54" i="7"/>
  <c r="Z55" i="9" s="1"/>
  <c r="AG54" i="7"/>
  <c r="D55" i="9" s="1"/>
  <c r="AU54" i="7"/>
  <c r="R55" i="9" s="1"/>
  <c r="AW54" i="7"/>
  <c r="T55" i="9" s="1"/>
  <c r="BF54" i="7"/>
  <c r="AC55" i="9" s="1"/>
  <c r="AV54" i="7"/>
  <c r="S55" i="9" s="1"/>
  <c r="AH54" i="7"/>
  <c r="E55" i="9" s="1"/>
  <c r="AR54" i="7"/>
  <c r="O55" i="9" s="1"/>
  <c r="AY54" i="7"/>
  <c r="V55" i="9" s="1"/>
  <c r="AX54" i="7"/>
  <c r="U55" i="9" s="1"/>
  <c r="AL54" i="7"/>
  <c r="I55" i="9" s="1"/>
  <c r="AQ54" i="7"/>
  <c r="N55" i="9" s="1"/>
  <c r="AE54" i="7"/>
  <c r="B55" i="9" s="1"/>
  <c r="AM54" i="7"/>
  <c r="J55" i="9" s="1"/>
  <c r="AI54" i="7"/>
  <c r="F55" i="9" s="1"/>
  <c r="F55" i="11" s="1"/>
  <c r="AS54" i="7"/>
  <c r="BE54" i="7"/>
  <c r="AB55" i="9" s="1"/>
  <c r="BB54" i="7"/>
  <c r="Y55" i="9" s="1"/>
  <c r="AZ54" i="7"/>
  <c r="W55" i="9" s="1"/>
  <c r="AK54" i="7"/>
  <c r="H55" i="9" s="1"/>
  <c r="AT54" i="7"/>
  <c r="Q55" i="9" s="1"/>
  <c r="Q55" i="11" s="1"/>
  <c r="BA54" i="7"/>
  <c r="X55" i="9" s="1"/>
  <c r="AP54" i="7"/>
  <c r="M55" i="9" s="1"/>
  <c r="AF54" i="7"/>
  <c r="C55" i="9" s="1"/>
  <c r="AO54" i="7"/>
  <c r="L55" i="9" s="1"/>
  <c r="BG84" i="12"/>
  <c r="BG83" i="13"/>
  <c r="BI54" i="8"/>
  <c r="CM113" i="13"/>
  <c r="CM114" i="12"/>
  <c r="BI54" i="19"/>
  <c r="P55" i="9"/>
  <c r="BV97" i="13"/>
  <c r="BV98" i="12"/>
  <c r="F55" i="18" l="1"/>
  <c r="F56" i="12" s="1"/>
  <c r="G56" i="13" s="1"/>
  <c r="L55" i="11"/>
  <c r="L55" i="18"/>
  <c r="L56" i="12" s="1"/>
  <c r="M56" i="13" s="1"/>
  <c r="AC55" i="11"/>
  <c r="AC55" i="18"/>
  <c r="AC56" i="12" s="1"/>
  <c r="M55" i="11"/>
  <c r="M55" i="18"/>
  <c r="M56" i="12" s="1"/>
  <c r="N56" i="13" s="1"/>
  <c r="E55" i="11"/>
  <c r="E55" i="18"/>
  <c r="E56" i="12" s="1"/>
  <c r="F56" i="13" s="1"/>
  <c r="T55" i="18"/>
  <c r="T56" i="12" s="1"/>
  <c r="U56" i="13" s="1"/>
  <c r="T55" i="11"/>
  <c r="K55" i="11"/>
  <c r="K55" i="18"/>
  <c r="K56" i="12" s="1"/>
  <c r="L56" i="13" s="1"/>
  <c r="J55" i="18"/>
  <c r="J56" i="12" s="1"/>
  <c r="K56" i="13" s="1"/>
  <c r="J55" i="11"/>
  <c r="U55" i="11"/>
  <c r="U55" i="18"/>
  <c r="U56" i="12" s="1"/>
  <c r="V56" i="13" s="1"/>
  <c r="X55" i="18"/>
  <c r="X56" i="12" s="1"/>
  <c r="Y56" i="13" s="1"/>
  <c r="X55" i="11"/>
  <c r="AB55" i="11"/>
  <c r="AB55" i="18"/>
  <c r="AB56" i="12" s="1"/>
  <c r="AC56" i="13" s="1"/>
  <c r="CN115" i="12"/>
  <c r="CN114" i="13"/>
  <c r="C55" i="18"/>
  <c r="C55" i="11"/>
  <c r="S55" i="11"/>
  <c r="S55" i="18"/>
  <c r="S56" i="12" s="1"/>
  <c r="T56" i="13" s="1"/>
  <c r="D55" i="18"/>
  <c r="D56" i="12" s="1"/>
  <c r="E56" i="13" s="1"/>
  <c r="D55" i="11"/>
  <c r="AA55" i="11"/>
  <c r="AA55" i="18"/>
  <c r="AA56" i="12" s="1"/>
  <c r="AB56" i="13" s="1"/>
  <c r="Y55" i="11"/>
  <c r="Y55" i="18"/>
  <c r="Y56" i="12" s="1"/>
  <c r="Z56" i="13" s="1"/>
  <c r="BH54" i="7"/>
  <c r="H55" i="11"/>
  <c r="H55" i="18"/>
  <c r="H56" i="12" s="1"/>
  <c r="I56" i="13" s="1"/>
  <c r="N55" i="18"/>
  <c r="N56" i="12" s="1"/>
  <c r="O56" i="13" s="1"/>
  <c r="N55" i="11"/>
  <c r="O55" i="11"/>
  <c r="O55" i="18"/>
  <c r="O56" i="12" s="1"/>
  <c r="P56" i="13" s="1"/>
  <c r="BW98" i="13"/>
  <c r="BW99" i="12"/>
  <c r="R55" i="18"/>
  <c r="R56" i="12" s="1"/>
  <c r="S56" i="13" s="1"/>
  <c r="R55" i="11"/>
  <c r="V55" i="11"/>
  <c r="V55" i="18"/>
  <c r="V56" i="12" s="1"/>
  <c r="W56" i="13" s="1"/>
  <c r="Z55" i="11"/>
  <c r="Z55" i="18"/>
  <c r="Z56" i="12" s="1"/>
  <c r="AA56" i="13" s="1"/>
  <c r="AS71" i="12"/>
  <c r="AS70" i="13"/>
  <c r="I55" i="11"/>
  <c r="I55" i="18"/>
  <c r="I56" i="12" s="1"/>
  <c r="J56" i="13" s="1"/>
  <c r="P55" i="18"/>
  <c r="P56" i="12" s="1"/>
  <c r="Q56" i="13" s="1"/>
  <c r="P55" i="11"/>
  <c r="BH85" i="12"/>
  <c r="BH84" i="13"/>
  <c r="W55" i="18"/>
  <c r="W56" i="12" s="1"/>
  <c r="X56" i="13" s="1"/>
  <c r="W55" i="11"/>
  <c r="G55" i="11"/>
  <c r="G55" i="18"/>
  <c r="G56" i="12" s="1"/>
  <c r="H56" i="13" s="1"/>
  <c r="Q55" i="18"/>
  <c r="Q56" i="12" s="1"/>
  <c r="R56" i="13" s="1"/>
  <c r="AT72" i="12" l="1"/>
  <c r="AT71" i="13"/>
  <c r="AD56" i="13"/>
  <c r="AD57" i="12"/>
  <c r="B55" i="11"/>
  <c r="N63" i="3" s="1"/>
  <c r="Q63" i="3" s="1"/>
  <c r="C56" i="12"/>
  <c r="B55" i="18"/>
  <c r="BI86" i="12"/>
  <c r="BI85" i="13"/>
  <c r="BX100" i="12"/>
  <c r="BX99" i="13"/>
  <c r="CO115" i="13"/>
  <c r="CO116" i="12"/>
  <c r="BJ86" i="13" l="1"/>
  <c r="BJ87" i="12"/>
  <c r="AE58" i="12"/>
  <c r="AE57" i="13"/>
  <c r="BY101" i="12"/>
  <c r="BY100" i="13"/>
  <c r="B56" i="12"/>
  <c r="D56" i="13"/>
  <c r="B56" i="13" s="1"/>
  <c r="CP116" i="13"/>
  <c r="CP117" i="12"/>
  <c r="AL63" i="3"/>
  <c r="S63" i="3"/>
  <c r="AU72" i="13"/>
  <c r="AU73" i="12"/>
  <c r="D64" i="3" l="1"/>
  <c r="C56" i="13"/>
  <c r="AV73" i="13"/>
  <c r="AV74" i="12"/>
  <c r="CQ117" i="13"/>
  <c r="CQ118" i="12"/>
  <c r="BK87" i="13"/>
  <c r="BK88" i="12"/>
  <c r="AF59" i="12"/>
  <c r="AF58" i="13"/>
  <c r="BZ101" i="13"/>
  <c r="BZ102" i="12"/>
  <c r="CA102" i="13" l="1"/>
  <c r="CA103" i="12"/>
  <c r="BL89" i="12"/>
  <c r="BL88" i="13"/>
  <c r="AW74" i="13"/>
  <c r="AW75" i="12"/>
  <c r="CR118" i="13"/>
  <c r="CR119" i="12"/>
  <c r="AG59" i="13"/>
  <c r="AG60" i="12"/>
  <c r="B64" i="3"/>
  <c r="AA64" i="3"/>
  <c r="AG64" i="3" s="1"/>
  <c r="K64" i="3" l="1"/>
  <c r="U64" i="3"/>
  <c r="V64" i="3" s="1"/>
  <c r="X64" i="3" s="1"/>
  <c r="Y64" i="3"/>
  <c r="AE64" i="3" s="1"/>
  <c r="AJ64" i="3"/>
  <c r="C64" i="3"/>
  <c r="W64" i="3"/>
  <c r="BM90" i="12"/>
  <c r="BM89" i="13"/>
  <c r="AH60" i="13"/>
  <c r="AH61" i="12"/>
  <c r="AX75" i="13"/>
  <c r="AX76" i="12"/>
  <c r="CB103" i="13"/>
  <c r="CB104" i="12"/>
  <c r="CS120" i="12"/>
  <c r="CS119" i="13"/>
  <c r="CT120" i="13" l="1"/>
  <c r="CT121" i="12"/>
  <c r="AY76" i="13"/>
  <c r="AY77" i="12"/>
  <c r="BN91" i="12"/>
  <c r="BN90" i="13"/>
  <c r="CC105" i="12"/>
  <c r="CA161" i="12"/>
  <c r="CC104" i="13"/>
  <c r="AI62" i="12"/>
  <c r="AI61" i="13"/>
  <c r="B66" i="6"/>
  <c r="AD64" i="3"/>
  <c r="AB64" i="3"/>
  <c r="AH64" i="3" s="1"/>
  <c r="J64" i="3"/>
  <c r="M64" i="3" s="1"/>
  <c r="P64" i="3" s="1"/>
  <c r="I66" i="6" l="1"/>
  <c r="J66" i="6"/>
  <c r="H66" i="6"/>
  <c r="G66" i="6"/>
  <c r="R64" i="3"/>
  <c r="AK64" i="3"/>
  <c r="CD105" i="13"/>
  <c r="CD106" i="12"/>
  <c r="AJ63" i="12"/>
  <c r="AJ62" i="13"/>
  <c r="CU121" i="13"/>
  <c r="CU122" i="12"/>
  <c r="AZ78" i="12"/>
  <c r="AZ77" i="13"/>
  <c r="BO92" i="12"/>
  <c r="BO91" i="13"/>
  <c r="K66" i="6" l="1"/>
  <c r="L66" i="6"/>
  <c r="O66" i="6" s="1"/>
  <c r="BP93" i="12"/>
  <c r="BP92" i="13"/>
  <c r="CV123" i="12"/>
  <c r="CV122" i="13"/>
  <c r="CE106" i="13"/>
  <c r="CE107" i="12"/>
  <c r="N66" i="6"/>
  <c r="AN64" i="3"/>
  <c r="AO64" i="3"/>
  <c r="BA78" i="13"/>
  <c r="BA79" i="12"/>
  <c r="AK63" i="13"/>
  <c r="AK64" i="12"/>
  <c r="M66" i="6" l="1"/>
  <c r="P66" i="6" s="1"/>
  <c r="T66" i="6" s="1"/>
  <c r="R66" i="6"/>
  <c r="U66" i="6"/>
  <c r="S66" i="6"/>
  <c r="CW123" i="13"/>
  <c r="CW124" i="12"/>
  <c r="AL64" i="13"/>
  <c r="AL65" i="12"/>
  <c r="CF107" i="13"/>
  <c r="CF108" i="12"/>
  <c r="AZ160" i="12"/>
  <c r="BB79" i="13"/>
  <c r="BB80" i="12"/>
  <c r="BQ94" i="12"/>
  <c r="BQ93" i="13"/>
  <c r="AM66" i="12" l="1"/>
  <c r="AM65" i="13"/>
  <c r="W66" i="6"/>
  <c r="Z66" i="6" s="1"/>
  <c r="AD66" i="6" s="1"/>
  <c r="BR95" i="12"/>
  <c r="BR94" i="13"/>
  <c r="CG108" i="13"/>
  <c r="CG109" i="12"/>
  <c r="CX125" i="12"/>
  <c r="CX124" i="13"/>
  <c r="BC81" i="12"/>
  <c r="BC80" i="13"/>
  <c r="V66" i="6"/>
  <c r="CY125" i="13" l="1"/>
  <c r="CY126" i="12"/>
  <c r="CZ126" i="13" s="1"/>
  <c r="CH109" i="13"/>
  <c r="CH110" i="12"/>
  <c r="B70" i="8"/>
  <c r="C58" i="23"/>
  <c r="BS95" i="13"/>
  <c r="BS96" i="12"/>
  <c r="BD81" i="13"/>
  <c r="BD82" i="12"/>
  <c r="Y66" i="6"/>
  <c r="AC66" i="6" s="1"/>
  <c r="X66" i="6"/>
  <c r="AA66" i="6" s="1"/>
  <c r="AE66" i="6" s="1"/>
  <c r="AG66" i="6" s="1"/>
  <c r="B70" i="19" s="1"/>
  <c r="AN66" i="13"/>
  <c r="AN67" i="12"/>
  <c r="D70" i="19" l="1"/>
  <c r="E70" i="19"/>
  <c r="G70" i="19"/>
  <c r="C70" i="19"/>
  <c r="K70" i="19"/>
  <c r="M70" i="19"/>
  <c r="F70" i="19"/>
  <c r="L70" i="19"/>
  <c r="N70" i="19"/>
  <c r="O70" i="19"/>
  <c r="BT96" i="13"/>
  <c r="BT97" i="12"/>
  <c r="CI111" i="12"/>
  <c r="CI110" i="13"/>
  <c r="AO68" i="12"/>
  <c r="AO67" i="13"/>
  <c r="BE83" i="12"/>
  <c r="BE82" i="13"/>
  <c r="B70" i="7"/>
  <c r="B58" i="23"/>
  <c r="D58" i="23" s="1"/>
  <c r="N70" i="8"/>
  <c r="O70" i="8"/>
  <c r="K70" i="8"/>
  <c r="G70" i="8"/>
  <c r="F70" i="8"/>
  <c r="M70" i="8"/>
  <c r="C70" i="8"/>
  <c r="L70" i="8"/>
  <c r="E70" i="8"/>
  <c r="D70" i="8"/>
  <c r="BU98" i="12" l="1"/>
  <c r="BU97" i="13"/>
  <c r="AO55" i="19"/>
  <c r="AL55" i="19"/>
  <c r="AU55" i="19"/>
  <c r="AZ55" i="19"/>
  <c r="AQ55" i="19"/>
  <c r="BF55" i="19"/>
  <c r="AJ55" i="19"/>
  <c r="AH55" i="19"/>
  <c r="AF55" i="19"/>
  <c r="BA55" i="19"/>
  <c r="AX55" i="19"/>
  <c r="AI55" i="19"/>
  <c r="BC55" i="19"/>
  <c r="AG55" i="19"/>
  <c r="AW55" i="19"/>
  <c r="BB55" i="19"/>
  <c r="BG55" i="19"/>
  <c r="AS55" i="19"/>
  <c r="AM55" i="19"/>
  <c r="BE55" i="19"/>
  <c r="AP55" i="19"/>
  <c r="AK55" i="19"/>
  <c r="AR55" i="19"/>
  <c r="AY55" i="19"/>
  <c r="AV55" i="19"/>
  <c r="BD55" i="19"/>
  <c r="AN55" i="19"/>
  <c r="AT55" i="19"/>
  <c r="AV55" i="8"/>
  <c r="AI55" i="8"/>
  <c r="AW55" i="8"/>
  <c r="BA55" i="8"/>
  <c r="BD55" i="8"/>
  <c r="AL55" i="8"/>
  <c r="AX55" i="8"/>
  <c r="AM55" i="8"/>
  <c r="AZ55" i="8"/>
  <c r="AH55" i="8"/>
  <c r="AJ55" i="8"/>
  <c r="AF55" i="8"/>
  <c r="BE55" i="8"/>
  <c r="AO55" i="8"/>
  <c r="AP55" i="8"/>
  <c r="BG55" i="8"/>
  <c r="AU55" i="8"/>
  <c r="AY55" i="8"/>
  <c r="AN55" i="8"/>
  <c r="AG55" i="8"/>
  <c r="AT55" i="8"/>
  <c r="BC55" i="8"/>
  <c r="BB55" i="8"/>
  <c r="BF55" i="8"/>
  <c r="AK55" i="8"/>
  <c r="AQ55" i="8"/>
  <c r="AS55" i="8"/>
  <c r="AR55" i="8"/>
  <c r="L70" i="7"/>
  <c r="E70" i="7"/>
  <c r="O70" i="7"/>
  <c r="M70" i="7"/>
  <c r="K70" i="7"/>
  <c r="F70" i="7"/>
  <c r="N70" i="7"/>
  <c r="G70" i="7"/>
  <c r="C70" i="7"/>
  <c r="D70" i="7"/>
  <c r="AP68" i="13"/>
  <c r="AP69" i="12"/>
  <c r="BF83" i="13"/>
  <c r="BF84" i="12"/>
  <c r="CJ111" i="13"/>
  <c r="CJ112" i="12"/>
  <c r="BG85" i="12" l="1"/>
  <c r="BG84" i="13"/>
  <c r="BI55" i="19"/>
  <c r="BB55" i="7"/>
  <c r="Y56" i="9" s="1"/>
  <c r="AH55" i="7"/>
  <c r="E56" i="9" s="1"/>
  <c r="E56" i="11" s="1"/>
  <c r="BF55" i="7"/>
  <c r="AP55" i="7"/>
  <c r="M56" i="9" s="1"/>
  <c r="BA55" i="7"/>
  <c r="X56" i="9" s="1"/>
  <c r="AZ55" i="7"/>
  <c r="W56" i="9" s="1"/>
  <c r="W56" i="11" s="1"/>
  <c r="AX55" i="7"/>
  <c r="U56" i="9" s="1"/>
  <c r="AJ55" i="7"/>
  <c r="G56" i="9" s="1"/>
  <c r="G56" i="11" s="1"/>
  <c r="AS55" i="7"/>
  <c r="P56" i="9" s="1"/>
  <c r="AW55" i="7"/>
  <c r="T56" i="9" s="1"/>
  <c r="T56" i="11" s="1"/>
  <c r="AR55" i="7"/>
  <c r="O56" i="9" s="1"/>
  <c r="AN55" i="7"/>
  <c r="K56" i="9" s="1"/>
  <c r="K56" i="11" s="1"/>
  <c r="AE55" i="7"/>
  <c r="B56" i="9" s="1"/>
  <c r="AI55" i="7"/>
  <c r="F56" i="9" s="1"/>
  <c r="F56" i="11" s="1"/>
  <c r="AG55" i="7"/>
  <c r="D56" i="9" s="1"/>
  <c r="AM55" i="7"/>
  <c r="J56" i="9" s="1"/>
  <c r="J56" i="11" s="1"/>
  <c r="BD55" i="7"/>
  <c r="AA56" i="9" s="1"/>
  <c r="AF55" i="7"/>
  <c r="AK55" i="7"/>
  <c r="H56" i="9" s="1"/>
  <c r="H56" i="11" s="1"/>
  <c r="AO55" i="7"/>
  <c r="L56" i="9" s="1"/>
  <c r="L56" i="11" s="1"/>
  <c r="AY55" i="7"/>
  <c r="V56" i="9" s="1"/>
  <c r="AV55" i="7"/>
  <c r="S56" i="9" s="1"/>
  <c r="S56" i="11" s="1"/>
  <c r="BE55" i="7"/>
  <c r="AB56" i="9" s="1"/>
  <c r="AB56" i="11" s="1"/>
  <c r="BC55" i="7"/>
  <c r="Z56" i="9" s="1"/>
  <c r="Z56" i="11" s="1"/>
  <c r="AL55" i="7"/>
  <c r="I56" i="9" s="1"/>
  <c r="AT55" i="7"/>
  <c r="Q56" i="9" s="1"/>
  <c r="Q56" i="11" s="1"/>
  <c r="AQ55" i="7"/>
  <c r="N56" i="9" s="1"/>
  <c r="N56" i="11" s="1"/>
  <c r="AU55" i="7"/>
  <c r="R56" i="9" s="1"/>
  <c r="R56" i="11" s="1"/>
  <c r="CK113" i="12"/>
  <c r="CK112" i="13"/>
  <c r="AQ69" i="13"/>
  <c r="AQ70" i="12"/>
  <c r="C56" i="9"/>
  <c r="BI55" i="8"/>
  <c r="AC56" i="9"/>
  <c r="E56" i="18"/>
  <c r="E57" i="12" s="1"/>
  <c r="F57" i="13" s="1"/>
  <c r="T56" i="18"/>
  <c r="T57" i="12" s="1"/>
  <c r="U57" i="13" s="1"/>
  <c r="F56" i="18"/>
  <c r="F57" i="12" s="1"/>
  <c r="G57" i="13" s="1"/>
  <c r="BV98" i="13"/>
  <c r="BV99" i="12"/>
  <c r="S56" i="18" l="1"/>
  <c r="S57" i="12" s="1"/>
  <c r="T57" i="13" s="1"/>
  <c r="N56" i="18"/>
  <c r="N57" i="12" s="1"/>
  <c r="O57" i="13" s="1"/>
  <c r="K56" i="18"/>
  <c r="K57" i="12" s="1"/>
  <c r="L57" i="13" s="1"/>
  <c r="J56" i="18"/>
  <c r="J57" i="12" s="1"/>
  <c r="K57" i="13" s="1"/>
  <c r="R56" i="18"/>
  <c r="R57" i="12" s="1"/>
  <c r="S57" i="13" s="1"/>
  <c r="I56" i="11"/>
  <c r="I56" i="18"/>
  <c r="I57" i="12" s="1"/>
  <c r="J57" i="13" s="1"/>
  <c r="P56" i="11"/>
  <c r="P56" i="18"/>
  <c r="P57" i="12" s="1"/>
  <c r="Q57" i="13" s="1"/>
  <c r="AA56" i="11"/>
  <c r="AA56" i="18"/>
  <c r="AA57" i="12" s="1"/>
  <c r="AB57" i="13" s="1"/>
  <c r="X56" i="18"/>
  <c r="X57" i="12" s="1"/>
  <c r="Y57" i="13" s="1"/>
  <c r="X56" i="11"/>
  <c r="U56" i="11"/>
  <c r="U56" i="18"/>
  <c r="U57" i="12" s="1"/>
  <c r="V57" i="13" s="1"/>
  <c r="V56" i="11"/>
  <c r="V56" i="18"/>
  <c r="V57" i="12" s="1"/>
  <c r="W57" i="13" s="1"/>
  <c r="Y56" i="11"/>
  <c r="Y56" i="18"/>
  <c r="Y57" i="12" s="1"/>
  <c r="Z57" i="13" s="1"/>
  <c r="AR70" i="13"/>
  <c r="AR71" i="12"/>
  <c r="O56" i="11"/>
  <c r="O56" i="18"/>
  <c r="O57" i="12" s="1"/>
  <c r="P57" i="13" s="1"/>
  <c r="C56" i="18"/>
  <c r="C56" i="11"/>
  <c r="CL113" i="13"/>
  <c r="CL114" i="12"/>
  <c r="L56" i="18"/>
  <c r="L57" i="12" s="1"/>
  <c r="M57" i="13" s="1"/>
  <c r="BH55" i="7"/>
  <c r="W56" i="18"/>
  <c r="W57" i="12" s="1"/>
  <c r="X57" i="13" s="1"/>
  <c r="BW100" i="12"/>
  <c r="BW99" i="13"/>
  <c r="D56" i="11"/>
  <c r="D56" i="18"/>
  <c r="D57" i="12" s="1"/>
  <c r="E57" i="13" s="1"/>
  <c r="AC56" i="11"/>
  <c r="AC56" i="18"/>
  <c r="AC57" i="12" s="1"/>
  <c r="M56" i="11"/>
  <c r="M56" i="18"/>
  <c r="M57" i="12" s="1"/>
  <c r="N57" i="13" s="1"/>
  <c r="H56" i="18"/>
  <c r="H57" i="12" s="1"/>
  <c r="I57" i="13" s="1"/>
  <c r="G56" i="18"/>
  <c r="G57" i="12" s="1"/>
  <c r="H57" i="13" s="1"/>
  <c r="Q56" i="18"/>
  <c r="Q57" i="12" s="1"/>
  <c r="R57" i="13" s="1"/>
  <c r="AB56" i="18"/>
  <c r="AB57" i="12" s="1"/>
  <c r="AC57" i="13" s="1"/>
  <c r="Z56" i="18"/>
  <c r="Z57" i="12" s="1"/>
  <c r="AA57" i="13" s="1"/>
  <c r="BH86" i="12"/>
  <c r="BH85" i="13"/>
  <c r="B56" i="11" l="1"/>
  <c r="N64" i="3" s="1"/>
  <c r="Q64" i="3" s="1"/>
  <c r="AS72" i="12"/>
  <c r="AS71" i="13"/>
  <c r="BX100" i="13"/>
  <c r="BX101" i="12"/>
  <c r="BI87" i="12"/>
  <c r="BI86" i="13"/>
  <c r="AD57" i="13"/>
  <c r="AD58" i="12"/>
  <c r="C57" i="12"/>
  <c r="B56" i="18"/>
  <c r="CM115" i="12"/>
  <c r="CM114" i="13"/>
  <c r="CN116" i="12" l="1"/>
  <c r="CN115" i="13"/>
  <c r="B57" i="12"/>
  <c r="D57" i="13"/>
  <c r="B57" i="13" s="1"/>
  <c r="BJ87" i="13"/>
  <c r="BJ88" i="12"/>
  <c r="AT73" i="12"/>
  <c r="AT72" i="13"/>
  <c r="AE58" i="13"/>
  <c r="AE59" i="12"/>
  <c r="BY101" i="13"/>
  <c r="BY102" i="12"/>
  <c r="S64" i="3"/>
  <c r="AL64" i="3"/>
  <c r="BZ102" i="13" l="1"/>
  <c r="BZ103" i="12"/>
  <c r="C57" i="13"/>
  <c r="D65" i="3"/>
  <c r="AU73" i="13"/>
  <c r="AU74" i="12"/>
  <c r="AF60" i="12"/>
  <c r="AF59" i="13"/>
  <c r="BK88" i="13"/>
  <c r="BK89" i="12"/>
  <c r="CO117" i="12"/>
  <c r="CO116" i="13"/>
  <c r="CP117" i="13" l="1"/>
  <c r="CP118" i="12"/>
  <c r="AG61" i="12"/>
  <c r="AG60" i="13"/>
  <c r="BL90" i="12"/>
  <c r="BL89" i="13"/>
  <c r="AV74" i="13"/>
  <c r="AV75" i="12"/>
  <c r="CA103" i="13"/>
  <c r="CA104" i="12"/>
  <c r="B65" i="3"/>
  <c r="AA65" i="3"/>
  <c r="AG65" i="3" s="1"/>
  <c r="AW75" i="13" l="1"/>
  <c r="AW76" i="12"/>
  <c r="CB104" i="13"/>
  <c r="BZ161" i="12"/>
  <c r="CB105" i="12"/>
  <c r="CQ119" i="12"/>
  <c r="CQ118" i="13"/>
  <c r="AJ65" i="3"/>
  <c r="W65" i="3"/>
  <c r="U65" i="3"/>
  <c r="V65" i="3" s="1"/>
  <c r="X65" i="3" s="1"/>
  <c r="Y65" i="3"/>
  <c r="AE65" i="3" s="1"/>
  <c r="C65" i="3"/>
  <c r="AH61" i="13"/>
  <c r="AH62" i="12"/>
  <c r="K65" i="3"/>
  <c r="BM90" i="13"/>
  <c r="BM91" i="12"/>
  <c r="AB65" i="3" l="1"/>
  <c r="AH65" i="3" s="1"/>
  <c r="J65" i="3"/>
  <c r="M65" i="3" s="1"/>
  <c r="P65" i="3" s="1"/>
  <c r="AI63" i="12"/>
  <c r="AI62" i="13"/>
  <c r="B67" i="6"/>
  <c r="AD65" i="3"/>
  <c r="CR119" i="13"/>
  <c r="CR120" i="12"/>
  <c r="AX76" i="13"/>
  <c r="AX77" i="12"/>
  <c r="BN91" i="13"/>
  <c r="BN92" i="12"/>
  <c r="CC105" i="13"/>
  <c r="CC106" i="12"/>
  <c r="BO93" i="12" l="1"/>
  <c r="BO92" i="13"/>
  <c r="CS121" i="12"/>
  <c r="CS120" i="13"/>
  <c r="CD106" i="13"/>
  <c r="CD107" i="12"/>
  <c r="AY77" i="13"/>
  <c r="AY78" i="12"/>
  <c r="AK65" i="3"/>
  <c r="R65" i="3"/>
  <c r="AJ63" i="13"/>
  <c r="AJ64" i="12"/>
  <c r="H67" i="6"/>
  <c r="I67" i="6"/>
  <c r="J67" i="6"/>
  <c r="G67" i="6"/>
  <c r="K67" i="6" l="1"/>
  <c r="N67" i="6" s="1"/>
  <c r="CT122" i="12"/>
  <c r="CT121" i="13"/>
  <c r="AK65" i="12"/>
  <c r="AK64" i="13"/>
  <c r="CE108" i="12"/>
  <c r="CE107" i="13"/>
  <c r="AZ79" i="12"/>
  <c r="AZ78" i="13"/>
  <c r="L67" i="6"/>
  <c r="O67" i="6" s="1"/>
  <c r="AO65" i="3"/>
  <c r="AN65" i="3"/>
  <c r="BP93" i="13"/>
  <c r="BP94" i="12"/>
  <c r="BQ94" i="13" l="1"/>
  <c r="BQ95" i="12"/>
  <c r="CF108" i="13"/>
  <c r="CF109" i="12"/>
  <c r="CU123" i="12"/>
  <c r="CU122" i="13"/>
  <c r="M67" i="6"/>
  <c r="P67" i="6" s="1"/>
  <c r="AY160" i="12"/>
  <c r="BA80" i="12"/>
  <c r="BA79" i="13"/>
  <c r="AL66" i="12"/>
  <c r="AL65" i="13"/>
  <c r="CG110" i="12" l="1"/>
  <c r="CG109" i="13"/>
  <c r="U67" i="6"/>
  <c r="R67" i="6"/>
  <c r="T67" i="6"/>
  <c r="S67" i="6"/>
  <c r="BR96" i="12"/>
  <c r="BR95" i="13"/>
  <c r="AM66" i="13"/>
  <c r="AM67" i="12"/>
  <c r="BB81" i="12"/>
  <c r="BB80" i="13"/>
  <c r="CV124" i="12"/>
  <c r="CV123" i="13"/>
  <c r="V67" i="6" l="1"/>
  <c r="Y67" i="6" s="1"/>
  <c r="AC67" i="6" s="1"/>
  <c r="W67" i="6"/>
  <c r="Z67" i="6" s="1"/>
  <c r="AD67" i="6" s="1"/>
  <c r="B71" i="8" s="1"/>
  <c r="X67" i="6"/>
  <c r="AA67" i="6" s="1"/>
  <c r="AE67" i="6" s="1"/>
  <c r="AG67" i="6" s="1"/>
  <c r="B71" i="19" s="1"/>
  <c r="BC81" i="13"/>
  <c r="BC82" i="12"/>
  <c r="BS96" i="13"/>
  <c r="BS97" i="12"/>
  <c r="AN68" i="12"/>
  <c r="AN67" i="13"/>
  <c r="C59" i="23"/>
  <c r="CW124" i="13"/>
  <c r="CW125" i="12"/>
  <c r="CH110" i="13"/>
  <c r="CH111" i="12"/>
  <c r="BD83" i="12" l="1"/>
  <c r="BD82" i="13"/>
  <c r="AO69" i="12"/>
  <c r="AO68" i="13"/>
  <c r="CI111" i="13"/>
  <c r="CI112" i="12"/>
  <c r="BT98" i="12"/>
  <c r="BT97" i="13"/>
  <c r="E71" i="19"/>
  <c r="O71" i="19"/>
  <c r="C71" i="19"/>
  <c r="D71" i="19"/>
  <c r="F71" i="19"/>
  <c r="N71" i="19"/>
  <c r="M71" i="19"/>
  <c r="K71" i="19"/>
  <c r="L71" i="19"/>
  <c r="G71" i="19"/>
  <c r="CX125" i="13"/>
  <c r="CX126" i="12"/>
  <c r="E71" i="8"/>
  <c r="K71" i="8"/>
  <c r="M71" i="8"/>
  <c r="D71" i="8"/>
  <c r="G71" i="8"/>
  <c r="O71" i="8"/>
  <c r="L71" i="8"/>
  <c r="F71" i="8"/>
  <c r="C71" i="8"/>
  <c r="N71" i="8"/>
  <c r="B71" i="7"/>
  <c r="B59" i="23"/>
  <c r="D59" i="23" s="1"/>
  <c r="F71" i="7" l="1"/>
  <c r="M71" i="7"/>
  <c r="L71" i="7"/>
  <c r="N71" i="7"/>
  <c r="D71" i="7"/>
  <c r="O71" i="7"/>
  <c r="G71" i="7"/>
  <c r="E71" i="7"/>
  <c r="C71" i="7"/>
  <c r="K71" i="7"/>
  <c r="AH56" i="19"/>
  <c r="AL56" i="19"/>
  <c r="AP56" i="19"/>
  <c r="AN56" i="19"/>
  <c r="AF56" i="19"/>
  <c r="AU56" i="19"/>
  <c r="AM56" i="19"/>
  <c r="AS56" i="19"/>
  <c r="AT56" i="19"/>
  <c r="AQ56" i="19"/>
  <c r="AJ56" i="19"/>
  <c r="BE56" i="19"/>
  <c r="BB56" i="19"/>
  <c r="BG56" i="19"/>
  <c r="AG56" i="19"/>
  <c r="AI56" i="19"/>
  <c r="AY56" i="19"/>
  <c r="AZ56" i="19"/>
  <c r="AR56" i="19"/>
  <c r="AO56" i="19"/>
  <c r="BD56" i="19"/>
  <c r="BC56" i="19"/>
  <c r="AX56" i="19"/>
  <c r="BA56" i="19"/>
  <c r="AW56" i="19"/>
  <c r="BF56" i="19"/>
  <c r="AK56" i="19"/>
  <c r="AV56" i="19"/>
  <c r="BU98" i="13"/>
  <c r="BU99" i="12"/>
  <c r="AP70" i="12"/>
  <c r="AP69" i="13"/>
  <c r="CY126" i="13"/>
  <c r="CY127" i="12"/>
  <c r="CZ127" i="13" s="1"/>
  <c r="CJ112" i="13"/>
  <c r="CJ113" i="12"/>
  <c r="AI56" i="8"/>
  <c r="BC56" i="8"/>
  <c r="AR56" i="8"/>
  <c r="AO56" i="8"/>
  <c r="BD56" i="8"/>
  <c r="AW56" i="8"/>
  <c r="BF56" i="8"/>
  <c r="AP56" i="8"/>
  <c r="AL56" i="8"/>
  <c r="AV56" i="8"/>
  <c r="AU56" i="8"/>
  <c r="BG56" i="8"/>
  <c r="AT56" i="8"/>
  <c r="BA56" i="8"/>
  <c r="AZ56" i="8"/>
  <c r="AK56" i="8"/>
  <c r="AF56" i="8"/>
  <c r="AN56" i="8"/>
  <c r="AX56" i="8"/>
  <c r="AJ56" i="8"/>
  <c r="BE56" i="8"/>
  <c r="AM56" i="8"/>
  <c r="AG56" i="8"/>
  <c r="AY56" i="8"/>
  <c r="AH56" i="8"/>
  <c r="AS56" i="8"/>
  <c r="BB56" i="8"/>
  <c r="AQ56" i="8"/>
  <c r="BE83" i="13"/>
  <c r="BE84" i="12"/>
  <c r="BF85" i="12" l="1"/>
  <c r="BF84" i="13"/>
  <c r="BV100" i="12"/>
  <c r="BV99" i="13"/>
  <c r="CK114" i="12"/>
  <c r="CK113" i="13"/>
  <c r="BI56" i="8"/>
  <c r="AQ71" i="12"/>
  <c r="AQ70" i="13"/>
  <c r="BI56" i="19"/>
  <c r="AP56" i="7"/>
  <c r="M57" i="9" s="1"/>
  <c r="AI56" i="7"/>
  <c r="F57" i="9" s="1"/>
  <c r="AR56" i="7"/>
  <c r="O57" i="9" s="1"/>
  <c r="BA56" i="7"/>
  <c r="X57" i="9" s="1"/>
  <c r="AH56" i="7"/>
  <c r="E57" i="9" s="1"/>
  <c r="AK56" i="7"/>
  <c r="H57" i="9" s="1"/>
  <c r="AT56" i="7"/>
  <c r="Q57" i="9" s="1"/>
  <c r="AQ56" i="7"/>
  <c r="N57" i="9" s="1"/>
  <c r="AL56" i="7"/>
  <c r="I57" i="9" s="1"/>
  <c r="AJ56" i="7"/>
  <c r="G57" i="9" s="1"/>
  <c r="BF56" i="7"/>
  <c r="AC57" i="9" s="1"/>
  <c r="AE56" i="7"/>
  <c r="B57" i="9" s="1"/>
  <c r="AY56" i="7"/>
  <c r="V57" i="9" s="1"/>
  <c r="AS56" i="7"/>
  <c r="P57" i="9" s="1"/>
  <c r="AV56" i="7"/>
  <c r="S57" i="9" s="1"/>
  <c r="BB56" i="7"/>
  <c r="Y57" i="9" s="1"/>
  <c r="AN56" i="7"/>
  <c r="K57" i="9" s="1"/>
  <c r="AX56" i="7"/>
  <c r="U57" i="9" s="1"/>
  <c r="AZ56" i="7"/>
  <c r="W57" i="9" s="1"/>
  <c r="BE56" i="7"/>
  <c r="AB57" i="9" s="1"/>
  <c r="AM56" i="7"/>
  <c r="J57" i="9" s="1"/>
  <c r="BC56" i="7"/>
  <c r="Z57" i="9" s="1"/>
  <c r="AO56" i="7"/>
  <c r="L57" i="9" s="1"/>
  <c r="BD56" i="7"/>
  <c r="AA57" i="9" s="1"/>
  <c r="AW56" i="7"/>
  <c r="T57" i="9" s="1"/>
  <c r="AG56" i="7"/>
  <c r="D57" i="9" s="1"/>
  <c r="AF56" i="7"/>
  <c r="C57" i="9" s="1"/>
  <c r="AU56" i="7"/>
  <c r="R57" i="9" s="1"/>
  <c r="C57" i="18" l="1"/>
  <c r="C57" i="11"/>
  <c r="Y57" i="11"/>
  <c r="Y57" i="18"/>
  <c r="Y58" i="12" s="1"/>
  <c r="Z58" i="13" s="1"/>
  <c r="T57" i="11"/>
  <c r="T57" i="18"/>
  <c r="T58" i="12" s="1"/>
  <c r="U58" i="13" s="1"/>
  <c r="J57" i="11"/>
  <c r="J57" i="18"/>
  <c r="J58" i="12" s="1"/>
  <c r="K58" i="13" s="1"/>
  <c r="K57" i="18"/>
  <c r="K58" i="12" s="1"/>
  <c r="L58" i="13" s="1"/>
  <c r="K57" i="11"/>
  <c r="V57" i="18"/>
  <c r="V58" i="12" s="1"/>
  <c r="W58" i="13" s="1"/>
  <c r="V57" i="11"/>
  <c r="I57" i="18"/>
  <c r="I58" i="12" s="1"/>
  <c r="J58" i="13" s="1"/>
  <c r="I57" i="11"/>
  <c r="E57" i="18"/>
  <c r="E58" i="12" s="1"/>
  <c r="F58" i="13" s="1"/>
  <c r="E57" i="11"/>
  <c r="M57" i="18"/>
  <c r="M58" i="12" s="1"/>
  <c r="N58" i="13" s="1"/>
  <c r="M57" i="11"/>
  <c r="AB57" i="18"/>
  <c r="AB58" i="12" s="1"/>
  <c r="AC58" i="13" s="1"/>
  <c r="AB57" i="11"/>
  <c r="N57" i="11"/>
  <c r="N57" i="18"/>
  <c r="N58" i="12" s="1"/>
  <c r="O58" i="13" s="1"/>
  <c r="BW101" i="12"/>
  <c r="BW100" i="13"/>
  <c r="BH56" i="7"/>
  <c r="L57" i="11"/>
  <c r="L57" i="18"/>
  <c r="L58" i="12" s="1"/>
  <c r="M58" i="13" s="1"/>
  <c r="W57" i="18"/>
  <c r="W58" i="12" s="1"/>
  <c r="X58" i="13" s="1"/>
  <c r="W57" i="11"/>
  <c r="S57" i="18"/>
  <c r="S58" i="12" s="1"/>
  <c r="T58" i="13" s="1"/>
  <c r="S57" i="11"/>
  <c r="AC57" i="11"/>
  <c r="AC57" i="18"/>
  <c r="AC58" i="12" s="1"/>
  <c r="Q57" i="11"/>
  <c r="Q57" i="18"/>
  <c r="Q58" i="12" s="1"/>
  <c r="R58" i="13" s="1"/>
  <c r="O57" i="18"/>
  <c r="O58" i="12" s="1"/>
  <c r="P58" i="13" s="1"/>
  <c r="O57" i="11"/>
  <c r="R57" i="11"/>
  <c r="R57" i="18"/>
  <c r="R58" i="12" s="1"/>
  <c r="S58" i="13" s="1"/>
  <c r="AA57" i="18"/>
  <c r="AA58" i="12" s="1"/>
  <c r="AB58" i="13" s="1"/>
  <c r="AA57" i="11"/>
  <c r="X57" i="11"/>
  <c r="X57" i="18"/>
  <c r="X58" i="12" s="1"/>
  <c r="Y58" i="13" s="1"/>
  <c r="D57" i="11"/>
  <c r="D57" i="18"/>
  <c r="D58" i="12" s="1"/>
  <c r="E58" i="13" s="1"/>
  <c r="Z57" i="18"/>
  <c r="Z58" i="12" s="1"/>
  <c r="AA58" i="13" s="1"/>
  <c r="Z57" i="11"/>
  <c r="U57" i="11"/>
  <c r="U57" i="18"/>
  <c r="U58" i="12" s="1"/>
  <c r="V58" i="13" s="1"/>
  <c r="P57" i="11"/>
  <c r="P57" i="18"/>
  <c r="P58" i="12" s="1"/>
  <c r="Q58" i="13" s="1"/>
  <c r="G57" i="11"/>
  <c r="G57" i="18"/>
  <c r="G58" i="12" s="1"/>
  <c r="H58" i="13" s="1"/>
  <c r="H57" i="11"/>
  <c r="H57" i="18"/>
  <c r="H58" i="12" s="1"/>
  <c r="I58" i="13" s="1"/>
  <c r="F57" i="11"/>
  <c r="F57" i="18"/>
  <c r="F58" i="12" s="1"/>
  <c r="G58" i="13" s="1"/>
  <c r="AR72" i="12"/>
  <c r="AR71" i="13"/>
  <c r="CL114" i="13"/>
  <c r="CL115" i="12"/>
  <c r="BG86" i="12"/>
  <c r="BG85" i="13"/>
  <c r="BH86" i="13" l="1"/>
  <c r="BH87" i="12"/>
  <c r="AS73" i="12"/>
  <c r="AS72" i="13"/>
  <c r="B57" i="11"/>
  <c r="N65" i="3" s="1"/>
  <c r="Q65" i="3" s="1"/>
  <c r="BX101" i="13"/>
  <c r="BX102" i="12"/>
  <c r="CM115" i="13"/>
  <c r="CM116" i="12"/>
  <c r="AD58" i="13"/>
  <c r="AD59" i="12"/>
  <c r="C58" i="12"/>
  <c r="B57" i="18"/>
  <c r="AE59" i="13" l="1"/>
  <c r="AE60" i="12"/>
  <c r="B58" i="12"/>
  <c r="D58" i="13"/>
  <c r="B58" i="13" s="1"/>
  <c r="BY102" i="13"/>
  <c r="BY103" i="12"/>
  <c r="BI88" i="12"/>
  <c r="BI87" i="13"/>
  <c r="AT74" i="12"/>
  <c r="AT73" i="13"/>
  <c r="CN117" i="12"/>
  <c r="CN116" i="13"/>
  <c r="AL65" i="3"/>
  <c r="S65" i="3"/>
  <c r="D66" i="3" l="1"/>
  <c r="C58" i="13"/>
  <c r="CO118" i="12"/>
  <c r="CO117" i="13"/>
  <c r="BJ89" i="12"/>
  <c r="BJ88" i="13"/>
  <c r="BZ104" i="12"/>
  <c r="BZ103" i="13"/>
  <c r="AF61" i="12"/>
  <c r="AF60" i="13"/>
  <c r="AU75" i="12"/>
  <c r="AU74" i="13"/>
  <c r="CA104" i="13" l="1"/>
  <c r="CA105" i="12"/>
  <c r="BY161" i="12"/>
  <c r="AV76" i="12"/>
  <c r="AV75" i="13"/>
  <c r="CP119" i="12"/>
  <c r="CP118" i="13"/>
  <c r="AG61" i="13"/>
  <c r="AG62" i="12"/>
  <c r="BK90" i="12"/>
  <c r="BK89" i="13"/>
  <c r="B66" i="3"/>
  <c r="K66" i="3" s="1"/>
  <c r="AA66" i="3"/>
  <c r="AG66" i="3" s="1"/>
  <c r="AW77" i="12" l="1"/>
  <c r="AW76" i="13"/>
  <c r="BL90" i="13"/>
  <c r="BL91" i="12"/>
  <c r="CQ120" i="12"/>
  <c r="CQ119" i="13"/>
  <c r="CB106" i="12"/>
  <c r="CB105" i="13"/>
  <c r="W66" i="3"/>
  <c r="C66" i="3"/>
  <c r="AJ66" i="3"/>
  <c r="U66" i="3"/>
  <c r="V66" i="3" s="1"/>
  <c r="X66" i="3" s="1"/>
  <c r="Y66" i="3"/>
  <c r="AE66" i="3" s="1"/>
  <c r="AH62" i="13"/>
  <c r="AH63" i="12"/>
  <c r="BM91" i="13" l="1"/>
  <c r="BM92" i="12"/>
  <c r="AI64" i="12"/>
  <c r="AI63" i="13"/>
  <c r="CC106" i="13"/>
  <c r="CC107" i="12"/>
  <c r="AD66" i="3"/>
  <c r="B68" i="6"/>
  <c r="AB66" i="3"/>
  <c r="AH66" i="3" s="1"/>
  <c r="J66" i="3"/>
  <c r="M66" i="3" s="1"/>
  <c r="P66" i="3" s="1"/>
  <c r="CR120" i="13"/>
  <c r="CR121" i="12"/>
  <c r="AX78" i="12"/>
  <c r="AX77" i="13"/>
  <c r="CS122" i="12" l="1"/>
  <c r="CS121" i="13"/>
  <c r="AJ65" i="12"/>
  <c r="AJ64" i="13"/>
  <c r="R66" i="3"/>
  <c r="AK66" i="3"/>
  <c r="CD107" i="13"/>
  <c r="CD108" i="12"/>
  <c r="BN92" i="13"/>
  <c r="BN93" i="12"/>
  <c r="I68" i="6"/>
  <c r="H68" i="6"/>
  <c r="G68" i="6"/>
  <c r="J68" i="6"/>
  <c r="AY78" i="13"/>
  <c r="AY79" i="12"/>
  <c r="L68" i="6" l="1"/>
  <c r="O68" i="6" s="1"/>
  <c r="AZ79" i="13"/>
  <c r="AZ80" i="12"/>
  <c r="AX160" i="12"/>
  <c r="CE108" i="13"/>
  <c r="CE109" i="12"/>
  <c r="BO93" i="13"/>
  <c r="BO94" i="12"/>
  <c r="AO66" i="3"/>
  <c r="AN66" i="3"/>
  <c r="AK65" i="13"/>
  <c r="AK66" i="12"/>
  <c r="K68" i="6"/>
  <c r="CT122" i="13"/>
  <c r="CT123" i="12"/>
  <c r="N68" i="6" l="1"/>
  <c r="M68" i="6"/>
  <c r="P68" i="6" s="1"/>
  <c r="AL66" i="13"/>
  <c r="AL67" i="12"/>
  <c r="BP94" i="13"/>
  <c r="BP95" i="12"/>
  <c r="CU124" i="12"/>
  <c r="CU123" i="13"/>
  <c r="BA80" i="13"/>
  <c r="BA81" i="12"/>
  <c r="CF109" i="13"/>
  <c r="CF110" i="12"/>
  <c r="AM68" i="12" l="1"/>
  <c r="AM67" i="13"/>
  <c r="CV125" i="12"/>
  <c r="CV124" i="13"/>
  <c r="CG110" i="13"/>
  <c r="CG111" i="12"/>
  <c r="BB82" i="12"/>
  <c r="BB81" i="13"/>
  <c r="BQ95" i="13"/>
  <c r="BQ96" i="12"/>
  <c r="S68" i="6"/>
  <c r="R68" i="6"/>
  <c r="U68" i="6"/>
  <c r="T68" i="6"/>
  <c r="V68" i="6" l="1"/>
  <c r="Y68" i="6" s="1"/>
  <c r="AC68" i="6" s="1"/>
  <c r="W68" i="6"/>
  <c r="Z68" i="6" s="1"/>
  <c r="AD68" i="6" s="1"/>
  <c r="BC83" i="12"/>
  <c r="BC82" i="13"/>
  <c r="CW125" i="13"/>
  <c r="CW126" i="12"/>
  <c r="BR96" i="13"/>
  <c r="BR97" i="12"/>
  <c r="CH112" i="12"/>
  <c r="CH111" i="13"/>
  <c r="AN69" i="12"/>
  <c r="AN68" i="13"/>
  <c r="X68" i="6" l="1"/>
  <c r="AA68" i="6" s="1"/>
  <c r="AE68" i="6" s="1"/>
  <c r="AG68" i="6" s="1"/>
  <c r="B72" i="19" s="1"/>
  <c r="D72" i="19" s="1"/>
  <c r="AO70" i="12"/>
  <c r="AO69" i="13"/>
  <c r="CI113" i="12"/>
  <c r="CI112" i="13"/>
  <c r="B72" i="7"/>
  <c r="B60" i="23"/>
  <c r="BD83" i="13"/>
  <c r="BD84" i="12"/>
  <c r="BS97" i="13"/>
  <c r="BS98" i="12"/>
  <c r="CX127" i="12"/>
  <c r="CX126" i="13"/>
  <c r="B72" i="8"/>
  <c r="C60" i="23"/>
  <c r="F72" i="19" l="1"/>
  <c r="C72" i="19"/>
  <c r="L72" i="19"/>
  <c r="M72" i="19"/>
  <c r="G72" i="19"/>
  <c r="N72" i="19"/>
  <c r="O72" i="19"/>
  <c r="E72" i="19"/>
  <c r="K72" i="19"/>
  <c r="D60" i="23"/>
  <c r="E72" i="8"/>
  <c r="C72" i="8"/>
  <c r="D72" i="8"/>
  <c r="K72" i="8"/>
  <c r="M72" i="8"/>
  <c r="G72" i="8"/>
  <c r="F72" i="8"/>
  <c r="L72" i="8"/>
  <c r="O72" i="8"/>
  <c r="N72" i="8"/>
  <c r="L72" i="7"/>
  <c r="N72" i="7"/>
  <c r="F72" i="7"/>
  <c r="C72" i="7"/>
  <c r="O72" i="7"/>
  <c r="E72" i="7"/>
  <c r="M72" i="7"/>
  <c r="G72" i="7"/>
  <c r="D72" i="7"/>
  <c r="K72" i="7"/>
  <c r="BE85" i="12"/>
  <c r="BE84" i="13"/>
  <c r="BT99" i="12"/>
  <c r="BT98" i="13"/>
  <c r="CY127" i="13"/>
  <c r="CY128" i="12"/>
  <c r="CZ128" i="13" s="1"/>
  <c r="CJ113" i="13"/>
  <c r="CJ114" i="12"/>
  <c r="AP71" i="12"/>
  <c r="AP70" i="13"/>
  <c r="BB57" i="19" l="1"/>
  <c r="AF57" i="19"/>
  <c r="AW57" i="19"/>
  <c r="AM57" i="19"/>
  <c r="AV57" i="19"/>
  <c r="AP57" i="19"/>
  <c r="AU57" i="19"/>
  <c r="AX57" i="19"/>
  <c r="AI57" i="19"/>
  <c r="AZ57" i="19"/>
  <c r="AT57" i="19"/>
  <c r="AR57" i="19"/>
  <c r="AH57" i="19"/>
  <c r="BG57" i="19"/>
  <c r="AN57" i="19"/>
  <c r="BE57" i="19"/>
  <c r="BC57" i="19"/>
  <c r="BD57" i="19"/>
  <c r="BA57" i="19"/>
  <c r="AO57" i="19"/>
  <c r="AJ57" i="19"/>
  <c r="AK57" i="19"/>
  <c r="AL57" i="19"/>
  <c r="AG57" i="19"/>
  <c r="AY57" i="19"/>
  <c r="AS57" i="19"/>
  <c r="BF57" i="19"/>
  <c r="AQ57" i="19"/>
  <c r="AT57" i="7"/>
  <c r="AW57" i="7"/>
  <c r="AE57" i="7"/>
  <c r="BA57" i="7"/>
  <c r="AL57" i="7"/>
  <c r="BC57" i="7"/>
  <c r="AJ57" i="7"/>
  <c r="AZ57" i="7"/>
  <c r="AV57" i="7"/>
  <c r="AK57" i="7"/>
  <c r="AF57" i="7"/>
  <c r="BD57" i="7"/>
  <c r="AX57" i="7"/>
  <c r="AI57" i="7"/>
  <c r="BE57" i="7"/>
  <c r="BF57" i="7"/>
  <c r="AO57" i="7"/>
  <c r="AU57" i="7"/>
  <c r="AQ57" i="7"/>
  <c r="AR57" i="7"/>
  <c r="AM57" i="7"/>
  <c r="AN57" i="7"/>
  <c r="BB57" i="7"/>
  <c r="AH57" i="7"/>
  <c r="AS57" i="7"/>
  <c r="AP57" i="7"/>
  <c r="AY57" i="7"/>
  <c r="AG57" i="7"/>
  <c r="BU100" i="12"/>
  <c r="BU99" i="13"/>
  <c r="BF85" i="13"/>
  <c r="BF86" i="12"/>
  <c r="AS57" i="8"/>
  <c r="BE57" i="8"/>
  <c r="AU57" i="8"/>
  <c r="AK57" i="8"/>
  <c r="AW57" i="8"/>
  <c r="AF57" i="8"/>
  <c r="AI57" i="8"/>
  <c r="AY57" i="8"/>
  <c r="AX57" i="8"/>
  <c r="AZ57" i="8"/>
  <c r="AJ57" i="8"/>
  <c r="AV57" i="8"/>
  <c r="AM57" i="8"/>
  <c r="AT57" i="8"/>
  <c r="BC57" i="8"/>
  <c r="AR57" i="8"/>
  <c r="BF57" i="8"/>
  <c r="AH57" i="8"/>
  <c r="AP57" i="8"/>
  <c r="BG57" i="8"/>
  <c r="AL57" i="8"/>
  <c r="BA57" i="8"/>
  <c r="AO57" i="8"/>
  <c r="AQ57" i="8"/>
  <c r="BB57" i="8"/>
  <c r="AG57" i="8"/>
  <c r="BD57" i="8"/>
  <c r="AN57" i="8"/>
  <c r="AQ71" i="13"/>
  <c r="AQ72" i="12"/>
  <c r="CK115" i="12"/>
  <c r="CK114" i="13"/>
  <c r="BI57" i="19" l="1"/>
  <c r="D58" i="9"/>
  <c r="D58" i="11" s="1"/>
  <c r="AC58" i="9"/>
  <c r="AC58" i="18" s="1"/>
  <c r="AC59" i="12" s="1"/>
  <c r="AA58" i="9"/>
  <c r="AA58" i="18" s="1"/>
  <c r="AA59" i="12" s="1"/>
  <c r="AB59" i="13" s="1"/>
  <c r="W58" i="9"/>
  <c r="W58" i="18" s="1"/>
  <c r="W59" i="12" s="1"/>
  <c r="X59" i="13" s="1"/>
  <c r="O58" i="9"/>
  <c r="O58" i="11" s="1"/>
  <c r="X58" i="9"/>
  <c r="X58" i="18" s="1"/>
  <c r="X59" i="12" s="1"/>
  <c r="Y59" i="13" s="1"/>
  <c r="E58" i="9"/>
  <c r="AR73" i="12"/>
  <c r="AR72" i="13"/>
  <c r="BI57" i="8"/>
  <c r="C58" i="9"/>
  <c r="V58" i="9"/>
  <c r="Y58" i="9"/>
  <c r="N58" i="9"/>
  <c r="AB58" i="9"/>
  <c r="BH57" i="7"/>
  <c r="G58" i="9"/>
  <c r="B58" i="9"/>
  <c r="M58" i="9"/>
  <c r="K58" i="9"/>
  <c r="R58" i="9"/>
  <c r="F58" i="9"/>
  <c r="H58" i="9"/>
  <c r="Z58" i="9"/>
  <c r="T58" i="9"/>
  <c r="CL115" i="13"/>
  <c r="CL116" i="12"/>
  <c r="BG87" i="12"/>
  <c r="BG86" i="13"/>
  <c r="BV100" i="13"/>
  <c r="BV101" i="12"/>
  <c r="P58" i="9"/>
  <c r="J58" i="9"/>
  <c r="L58" i="9"/>
  <c r="U58" i="9"/>
  <c r="S58" i="9"/>
  <c r="I58" i="9"/>
  <c r="Q58" i="9"/>
  <c r="O58" i="18" l="1"/>
  <c r="O59" i="12" s="1"/>
  <c r="P59" i="13" s="1"/>
  <c r="AC58" i="11"/>
  <c r="D58" i="18"/>
  <c r="D59" i="12" s="1"/>
  <c r="E59" i="13" s="1"/>
  <c r="AA58" i="11"/>
  <c r="W58" i="11"/>
  <c r="X58" i="11"/>
  <c r="J58" i="11"/>
  <c r="J58" i="18"/>
  <c r="J59" i="12" s="1"/>
  <c r="K59" i="13" s="1"/>
  <c r="R58" i="11"/>
  <c r="R58" i="18"/>
  <c r="R59" i="12" s="1"/>
  <c r="S59" i="13" s="1"/>
  <c r="C58" i="11"/>
  <c r="C58" i="18"/>
  <c r="Q58" i="11"/>
  <c r="Q58" i="18"/>
  <c r="Q59" i="12" s="1"/>
  <c r="R59" i="13" s="1"/>
  <c r="L58" i="11"/>
  <c r="L58" i="18"/>
  <c r="L59" i="12" s="1"/>
  <c r="M59" i="13" s="1"/>
  <c r="F58" i="11"/>
  <c r="F58" i="18"/>
  <c r="F59" i="12" s="1"/>
  <c r="G59" i="13" s="1"/>
  <c r="V58" i="11"/>
  <c r="V58" i="18"/>
  <c r="V59" i="12" s="1"/>
  <c r="W59" i="13" s="1"/>
  <c r="AS73" i="13"/>
  <c r="AS74" i="12"/>
  <c r="I58" i="11"/>
  <c r="I58" i="18"/>
  <c r="I59" i="12" s="1"/>
  <c r="J59" i="13" s="1"/>
  <c r="T58" i="11"/>
  <c r="T58" i="18"/>
  <c r="T59" i="12" s="1"/>
  <c r="U59" i="13" s="1"/>
  <c r="AB58" i="11"/>
  <c r="AB58" i="18"/>
  <c r="AB59" i="12" s="1"/>
  <c r="AC59" i="13" s="1"/>
  <c r="S58" i="11"/>
  <c r="S58" i="18"/>
  <c r="S59" i="12" s="1"/>
  <c r="T59" i="13" s="1"/>
  <c r="P58" i="11"/>
  <c r="P58" i="18"/>
  <c r="P59" i="12" s="1"/>
  <c r="Q59" i="13" s="1"/>
  <c r="BH87" i="13"/>
  <c r="BH88" i="12"/>
  <c r="Z58" i="11"/>
  <c r="Z58" i="18"/>
  <c r="Z59" i="12" s="1"/>
  <c r="AA59" i="13" s="1"/>
  <c r="K58" i="11"/>
  <c r="K58" i="18"/>
  <c r="K59" i="12" s="1"/>
  <c r="L59" i="13" s="1"/>
  <c r="N58" i="11"/>
  <c r="N58" i="18"/>
  <c r="N59" i="12" s="1"/>
  <c r="O59" i="13" s="1"/>
  <c r="U58" i="11"/>
  <c r="U58" i="18"/>
  <c r="U59" i="12" s="1"/>
  <c r="V59" i="13" s="1"/>
  <c r="BW102" i="12"/>
  <c r="BW101" i="13"/>
  <c r="CM117" i="12"/>
  <c r="CM116" i="13"/>
  <c r="H58" i="11"/>
  <c r="H58" i="18"/>
  <c r="H59" i="12" s="1"/>
  <c r="I59" i="13" s="1"/>
  <c r="M58" i="11"/>
  <c r="M58" i="18"/>
  <c r="M59" i="12" s="1"/>
  <c r="N59" i="13" s="1"/>
  <c r="G58" i="11"/>
  <c r="G58" i="18"/>
  <c r="G59" i="12" s="1"/>
  <c r="H59" i="13" s="1"/>
  <c r="Y58" i="11"/>
  <c r="Y58" i="18"/>
  <c r="Y59" i="12" s="1"/>
  <c r="Z59" i="13" s="1"/>
  <c r="AD60" i="12"/>
  <c r="AD59" i="13"/>
  <c r="E58" i="11"/>
  <c r="E58" i="18"/>
  <c r="E59" i="12" s="1"/>
  <c r="F59" i="13" s="1"/>
  <c r="BI88" i="13" l="1"/>
  <c r="BI89" i="12"/>
  <c r="AT74" i="13"/>
  <c r="AT75" i="12"/>
  <c r="C59" i="12"/>
  <c r="B58" i="18"/>
  <c r="CN117" i="13"/>
  <c r="CN118" i="12"/>
  <c r="AE61" i="12"/>
  <c r="AE60" i="13"/>
  <c r="BX102" i="13"/>
  <c r="BX103" i="12"/>
  <c r="B58" i="11"/>
  <c r="N66" i="3" s="1"/>
  <c r="Q66" i="3" s="1"/>
  <c r="BY104" i="12" l="1"/>
  <c r="BY103" i="13"/>
  <c r="CO118" i="13"/>
  <c r="CO119" i="12"/>
  <c r="AU75" i="13"/>
  <c r="AU76" i="12"/>
  <c r="BJ90" i="12"/>
  <c r="BJ89" i="13"/>
  <c r="AL66" i="3"/>
  <c r="S66" i="3"/>
  <c r="AF61" i="13"/>
  <c r="AF62" i="12"/>
  <c r="B59" i="12"/>
  <c r="D59" i="13"/>
  <c r="B59" i="13" s="1"/>
  <c r="BK90" i="13" l="1"/>
  <c r="BK91" i="12"/>
  <c r="AG62" i="13"/>
  <c r="AG63" i="12"/>
  <c r="CP120" i="12"/>
  <c r="CP119" i="13"/>
  <c r="D67" i="3"/>
  <c r="C59" i="13"/>
  <c r="AV76" i="13"/>
  <c r="AV77" i="12"/>
  <c r="BZ104" i="13"/>
  <c r="BX161" i="12"/>
  <c r="BZ105" i="12"/>
  <c r="AH64" i="12" l="1"/>
  <c r="AH63" i="13"/>
  <c r="AA67" i="3"/>
  <c r="AG67" i="3" s="1"/>
  <c r="B67" i="3"/>
  <c r="AW77" i="13"/>
  <c r="AW78" i="12"/>
  <c r="BL92" i="12"/>
  <c r="BL91" i="13"/>
  <c r="CA105" i="13"/>
  <c r="CA106" i="12"/>
  <c r="CQ121" i="12"/>
  <c r="CQ120" i="13"/>
  <c r="BM93" i="12" l="1"/>
  <c r="BM92" i="13"/>
  <c r="CB106" i="13"/>
  <c r="CB107" i="12"/>
  <c r="AX79" i="12"/>
  <c r="AX78" i="13"/>
  <c r="W67" i="3"/>
  <c r="AJ67" i="3"/>
  <c r="U67" i="3"/>
  <c r="V67" i="3" s="1"/>
  <c r="X67" i="3" s="1"/>
  <c r="Y67" i="3"/>
  <c r="AE67" i="3" s="1"/>
  <c r="C67" i="3"/>
  <c r="CR122" i="12"/>
  <c r="CR121" i="13"/>
  <c r="K67" i="3"/>
  <c r="AI65" i="12"/>
  <c r="AI64" i="13"/>
  <c r="AJ65" i="13" l="1"/>
  <c r="AJ66" i="12"/>
  <c r="J67" i="3"/>
  <c r="M67" i="3" s="1"/>
  <c r="P67" i="3" s="1"/>
  <c r="AB67" i="3"/>
  <c r="AH67" i="3" s="1"/>
  <c r="CS123" i="12"/>
  <c r="CS122" i="13"/>
  <c r="CC107" i="13"/>
  <c r="CC108" i="12"/>
  <c r="AD67" i="3"/>
  <c r="B69" i="6"/>
  <c r="AY79" i="13"/>
  <c r="AW160" i="12"/>
  <c r="AY80" i="12"/>
  <c r="BN93" i="13"/>
  <c r="BN94" i="12"/>
  <c r="R67" i="3" l="1"/>
  <c r="AK67" i="3"/>
  <c r="CD108" i="13"/>
  <c r="CD109" i="12"/>
  <c r="BO94" i="13"/>
  <c r="BO95" i="12"/>
  <c r="I69" i="6"/>
  <c r="J69" i="6"/>
  <c r="G69" i="6"/>
  <c r="H69" i="6"/>
  <c r="AK66" i="13"/>
  <c r="AK67" i="12"/>
  <c r="AZ80" i="13"/>
  <c r="AZ81" i="12"/>
  <c r="CT123" i="13"/>
  <c r="CT124" i="12"/>
  <c r="CE109" i="13" l="1"/>
  <c r="CE110" i="12"/>
  <c r="AL68" i="12"/>
  <c r="AL67" i="13"/>
  <c r="L69" i="6"/>
  <c r="O69" i="6" s="1"/>
  <c r="BP96" i="12"/>
  <c r="BP95" i="13"/>
  <c r="AN67" i="3"/>
  <c r="AO67" i="3"/>
  <c r="CU124" i="13"/>
  <c r="CU125" i="12"/>
  <c r="BA81" i="13"/>
  <c r="BA82" i="12"/>
  <c r="K69" i="6"/>
  <c r="CV125" i="13" l="1"/>
  <c r="CV126" i="12"/>
  <c r="AM69" i="12"/>
  <c r="AM68" i="13"/>
  <c r="N69" i="6"/>
  <c r="M69" i="6"/>
  <c r="P69" i="6" s="1"/>
  <c r="BQ96" i="13"/>
  <c r="BQ97" i="12"/>
  <c r="CF111" i="12"/>
  <c r="CF110" i="13"/>
  <c r="BB83" i="12"/>
  <c r="BB82" i="13"/>
  <c r="BR98" i="12" l="1"/>
  <c r="BR97" i="13"/>
  <c r="BC84" i="12"/>
  <c r="BC83" i="13"/>
  <c r="AN69" i="13"/>
  <c r="AN70" i="12"/>
  <c r="R69" i="6"/>
  <c r="S69" i="6"/>
  <c r="U69" i="6"/>
  <c r="T69" i="6"/>
  <c r="CW127" i="12"/>
  <c r="CW126" i="13"/>
  <c r="CG112" i="12"/>
  <c r="CG111" i="13"/>
  <c r="W69" i="6" l="1"/>
  <c r="Z69" i="6" s="1"/>
  <c r="AD69" i="6" s="1"/>
  <c r="B73" i="8" s="1"/>
  <c r="V69" i="6"/>
  <c r="Y69" i="6" s="1"/>
  <c r="AC69" i="6" s="1"/>
  <c r="CX127" i="13"/>
  <c r="CX128" i="12"/>
  <c r="BD84" i="13"/>
  <c r="BD85" i="12"/>
  <c r="AO71" i="12"/>
  <c r="AO70" i="13"/>
  <c r="CH112" i="13"/>
  <c r="CH113" i="12"/>
  <c r="BS99" i="12"/>
  <c r="BS98" i="13"/>
  <c r="C61" i="23" l="1"/>
  <c r="X69" i="6"/>
  <c r="AA69" i="6" s="1"/>
  <c r="AE69" i="6" s="1"/>
  <c r="AG69" i="6" s="1"/>
  <c r="B73" i="19" s="1"/>
  <c r="M73" i="19" s="1"/>
  <c r="CI114" i="12"/>
  <c r="CI113" i="13"/>
  <c r="M73" i="8"/>
  <c r="N73" i="8"/>
  <c r="O73" i="8"/>
  <c r="L73" i="8"/>
  <c r="E73" i="8"/>
  <c r="F73" i="8"/>
  <c r="G73" i="8"/>
  <c r="C73" i="8"/>
  <c r="D73" i="8"/>
  <c r="K73" i="8"/>
  <c r="BE85" i="13"/>
  <c r="BE86" i="12"/>
  <c r="CY129" i="12"/>
  <c r="CY128" i="13"/>
  <c r="B73" i="7"/>
  <c r="B61" i="23"/>
  <c r="D61" i="23" s="1"/>
  <c r="BT100" i="12"/>
  <c r="BT99" i="13"/>
  <c r="AP72" i="12"/>
  <c r="AP71" i="13"/>
  <c r="D73" i="19" l="1"/>
  <c r="N73" i="19"/>
  <c r="E73" i="19"/>
  <c r="F73" i="19"/>
  <c r="O73" i="19"/>
  <c r="G73" i="19"/>
  <c r="C73" i="19"/>
  <c r="K73" i="19"/>
  <c r="L73" i="19"/>
  <c r="AH58" i="8"/>
  <c r="BD58" i="8"/>
  <c r="BF58" i="8"/>
  <c r="BB58" i="8"/>
  <c r="AF58" i="8"/>
  <c r="AK58" i="8"/>
  <c r="BE58" i="8"/>
  <c r="BC58" i="8"/>
  <c r="AJ58" i="8"/>
  <c r="AI58" i="8"/>
  <c r="AM58" i="8"/>
  <c r="AZ58" i="8"/>
  <c r="BA58" i="8"/>
  <c r="AQ58" i="8"/>
  <c r="AN58" i="8"/>
  <c r="AR58" i="8"/>
  <c r="AW58" i="8"/>
  <c r="AT58" i="8"/>
  <c r="AG58" i="8"/>
  <c r="AV58" i="8"/>
  <c r="AU58" i="8"/>
  <c r="AP58" i="8"/>
  <c r="AO58" i="8"/>
  <c r="BG58" i="8"/>
  <c r="AY58" i="8"/>
  <c r="AL58" i="8"/>
  <c r="AX58" i="8"/>
  <c r="AQ72" i="13"/>
  <c r="AQ73" i="12"/>
  <c r="G73" i="7"/>
  <c r="F73" i="7"/>
  <c r="E73" i="7"/>
  <c r="D73" i="7"/>
  <c r="K73" i="7"/>
  <c r="M73" i="7"/>
  <c r="L73" i="7"/>
  <c r="O73" i="7"/>
  <c r="N73" i="7"/>
  <c r="C73" i="7"/>
  <c r="BF86" i="13"/>
  <c r="BF87" i="12"/>
  <c r="BU100" i="13"/>
  <c r="BU101" i="12"/>
  <c r="CZ129" i="13"/>
  <c r="CX162" i="12"/>
  <c r="AS58" i="8"/>
  <c r="CJ115" i="12"/>
  <c r="CJ114" i="13"/>
  <c r="BC58" i="19" l="1"/>
  <c r="AT58" i="19"/>
  <c r="AO58" i="19"/>
  <c r="AJ58" i="19"/>
  <c r="AN58" i="19"/>
  <c r="AZ58" i="19"/>
  <c r="AM58" i="19"/>
  <c r="BB58" i="19"/>
  <c r="AL58" i="19"/>
  <c r="BF58" i="19"/>
  <c r="AY58" i="19"/>
  <c r="BE58" i="19"/>
  <c r="AV58" i="19"/>
  <c r="AQ58" i="19"/>
  <c r="BG58" i="19"/>
  <c r="AG58" i="19"/>
  <c r="AU58" i="19"/>
  <c r="AX58" i="19"/>
  <c r="AF58" i="19"/>
  <c r="AS58" i="19"/>
  <c r="AH58" i="19"/>
  <c r="AW58" i="19"/>
  <c r="AK58" i="19"/>
  <c r="AR58" i="19"/>
  <c r="AI58" i="19"/>
  <c r="BA58" i="19"/>
  <c r="BD58" i="19"/>
  <c r="AP58" i="19"/>
  <c r="CK116" i="12"/>
  <c r="CK115" i="13"/>
  <c r="BV101" i="13"/>
  <c r="BV102" i="12"/>
  <c r="AL58" i="7"/>
  <c r="I59" i="9" s="1"/>
  <c r="AT58" i="7"/>
  <c r="BE58" i="7"/>
  <c r="AB59" i="9" s="1"/>
  <c r="AK58" i="7"/>
  <c r="H59" i="9" s="1"/>
  <c r="H59" i="11" s="1"/>
  <c r="AP58" i="7"/>
  <c r="M59" i="9" s="1"/>
  <c r="AV58" i="7"/>
  <c r="S59" i="9" s="1"/>
  <c r="AF58" i="7"/>
  <c r="C59" i="9" s="1"/>
  <c r="AS58" i="7"/>
  <c r="P59" i="9" s="1"/>
  <c r="AG58" i="7"/>
  <c r="D59" i="9" s="1"/>
  <c r="AE58" i="7"/>
  <c r="B59" i="9" s="1"/>
  <c r="AQ58" i="7"/>
  <c r="N59" i="9" s="1"/>
  <c r="BC58" i="7"/>
  <c r="Z59" i="9" s="1"/>
  <c r="AM58" i="7"/>
  <c r="J59" i="9" s="1"/>
  <c r="AN58" i="7"/>
  <c r="K59" i="9" s="1"/>
  <c r="AW58" i="7"/>
  <c r="T59" i="9" s="1"/>
  <c r="BB58" i="7"/>
  <c r="Y59" i="9" s="1"/>
  <c r="AY58" i="7"/>
  <c r="V59" i="9" s="1"/>
  <c r="AI58" i="7"/>
  <c r="F59" i="9" s="1"/>
  <c r="AJ58" i="7"/>
  <c r="G59" i="9" s="1"/>
  <c r="AZ58" i="7"/>
  <c r="W59" i="9" s="1"/>
  <c r="AR58" i="7"/>
  <c r="O59" i="9" s="1"/>
  <c r="BA58" i="7"/>
  <c r="X59" i="9" s="1"/>
  <c r="BF58" i="7"/>
  <c r="AC59" i="9" s="1"/>
  <c r="AH58" i="7"/>
  <c r="E59" i="9" s="1"/>
  <c r="AU58" i="7"/>
  <c r="R59" i="9" s="1"/>
  <c r="AX58" i="7"/>
  <c r="U59" i="9" s="1"/>
  <c r="BD58" i="7"/>
  <c r="AA59" i="9" s="1"/>
  <c r="AO58" i="7"/>
  <c r="L59" i="9" s="1"/>
  <c r="BI58" i="8"/>
  <c r="BG88" i="12"/>
  <c r="BG87" i="13"/>
  <c r="AR74" i="12"/>
  <c r="AR73" i="13"/>
  <c r="Q59" i="9"/>
  <c r="BI58" i="19" l="1"/>
  <c r="AC59" i="11"/>
  <c r="AC59" i="18"/>
  <c r="AC60" i="12" s="1"/>
  <c r="N59" i="11"/>
  <c r="N59" i="18"/>
  <c r="N60" i="12" s="1"/>
  <c r="O60" i="13" s="1"/>
  <c r="AB59" i="11"/>
  <c r="AB59" i="18"/>
  <c r="AB60" i="12" s="1"/>
  <c r="AC60" i="13" s="1"/>
  <c r="AA59" i="11"/>
  <c r="AA59" i="18"/>
  <c r="AA60" i="12" s="1"/>
  <c r="AB60" i="13" s="1"/>
  <c r="U59" i="11"/>
  <c r="U59" i="18"/>
  <c r="U60" i="12" s="1"/>
  <c r="V60" i="13" s="1"/>
  <c r="R59" i="18"/>
  <c r="R60" i="12" s="1"/>
  <c r="S60" i="13" s="1"/>
  <c r="R59" i="11"/>
  <c r="V59" i="18"/>
  <c r="V60" i="12" s="1"/>
  <c r="W60" i="13" s="1"/>
  <c r="V59" i="11"/>
  <c r="T59" i="18"/>
  <c r="T60" i="12" s="1"/>
  <c r="U60" i="13" s="1"/>
  <c r="T59" i="11"/>
  <c r="X59" i="11"/>
  <c r="X59" i="18"/>
  <c r="X60" i="12" s="1"/>
  <c r="Y60" i="13" s="1"/>
  <c r="Y59" i="11"/>
  <c r="Y59" i="18"/>
  <c r="Y60" i="12" s="1"/>
  <c r="Z60" i="13" s="1"/>
  <c r="AS75" i="12"/>
  <c r="AS74" i="13"/>
  <c r="W59" i="11"/>
  <c r="W59" i="18"/>
  <c r="W60" i="12" s="1"/>
  <c r="X60" i="13" s="1"/>
  <c r="Z59" i="11"/>
  <c r="Z59" i="18"/>
  <c r="Z60" i="12" s="1"/>
  <c r="AA60" i="13" s="1"/>
  <c r="P59" i="11"/>
  <c r="P59" i="18"/>
  <c r="P60" i="12" s="1"/>
  <c r="Q60" i="13" s="1"/>
  <c r="H59" i="18"/>
  <c r="H60" i="12" s="1"/>
  <c r="I60" i="13" s="1"/>
  <c r="S59" i="18"/>
  <c r="S60" i="12" s="1"/>
  <c r="T60" i="13" s="1"/>
  <c r="S59" i="11"/>
  <c r="L59" i="11"/>
  <c r="L59" i="18"/>
  <c r="L60" i="12" s="1"/>
  <c r="M60" i="13" s="1"/>
  <c r="C59" i="11"/>
  <c r="C59" i="18"/>
  <c r="BH58" i="7"/>
  <c r="CL117" i="12"/>
  <c r="CL116" i="13"/>
  <c r="Q59" i="18"/>
  <c r="Q60" i="12" s="1"/>
  <c r="R60" i="13" s="1"/>
  <c r="Q59" i="11"/>
  <c r="E59" i="18"/>
  <c r="E60" i="12" s="1"/>
  <c r="F60" i="13" s="1"/>
  <c r="E59" i="11"/>
  <c r="I59" i="11"/>
  <c r="I59" i="18"/>
  <c r="I60" i="12" s="1"/>
  <c r="J60" i="13" s="1"/>
  <c r="K59" i="11"/>
  <c r="K59" i="18"/>
  <c r="K60" i="12" s="1"/>
  <c r="L60" i="13" s="1"/>
  <c r="BW102" i="13"/>
  <c r="BW103" i="12"/>
  <c r="D59" i="11"/>
  <c r="D59" i="18"/>
  <c r="D60" i="12" s="1"/>
  <c r="E60" i="13" s="1"/>
  <c r="G59" i="11"/>
  <c r="G59" i="18"/>
  <c r="G60" i="12" s="1"/>
  <c r="H60" i="13" s="1"/>
  <c r="F59" i="11"/>
  <c r="F59" i="18"/>
  <c r="F60" i="12" s="1"/>
  <c r="G60" i="13" s="1"/>
  <c r="BH88" i="13"/>
  <c r="BH89" i="12"/>
  <c r="M59" i="18"/>
  <c r="M60" i="12" s="1"/>
  <c r="N60" i="13" s="1"/>
  <c r="M59" i="11"/>
  <c r="O59" i="18"/>
  <c r="O60" i="12" s="1"/>
  <c r="P60" i="13" s="1"/>
  <c r="O59" i="11"/>
  <c r="J59" i="18"/>
  <c r="J60" i="12" s="1"/>
  <c r="K60" i="13" s="1"/>
  <c r="J59" i="11"/>
  <c r="C60" i="12" l="1"/>
  <c r="B59" i="18"/>
  <c r="BI89" i="13"/>
  <c r="BI90" i="12"/>
  <c r="BX104" i="12"/>
  <c r="BX103" i="13"/>
  <c r="B59" i="11"/>
  <c r="N67" i="3" s="1"/>
  <c r="Q67" i="3" s="1"/>
  <c r="AD60" i="13"/>
  <c r="AD61" i="12"/>
  <c r="CM118" i="12"/>
  <c r="CM117" i="13"/>
  <c r="AT76" i="12"/>
  <c r="AT75" i="13"/>
  <c r="AU77" i="12" l="1"/>
  <c r="AU76" i="13"/>
  <c r="BJ91" i="12"/>
  <c r="BJ90" i="13"/>
  <c r="CN118" i="13"/>
  <c r="CN119" i="12"/>
  <c r="AL67" i="3"/>
  <c r="S67" i="3"/>
  <c r="AE62" i="12"/>
  <c r="AE61" i="13"/>
  <c r="BY105" i="12"/>
  <c r="BW161" i="12"/>
  <c r="BY104" i="13"/>
  <c r="D60" i="13"/>
  <c r="B60" i="13" s="1"/>
  <c r="B60" i="12"/>
  <c r="BZ106" i="12" l="1"/>
  <c r="BZ105" i="13"/>
  <c r="BK92" i="12"/>
  <c r="BK91" i="13"/>
  <c r="C60" i="13"/>
  <c r="D68" i="3"/>
  <c r="CO120" i="12"/>
  <c r="CO119" i="13"/>
  <c r="AF63" i="12"/>
  <c r="AF62" i="13"/>
  <c r="AV77" i="13"/>
  <c r="AV78" i="12"/>
  <c r="CP120" i="13" l="1"/>
  <c r="CP121" i="12"/>
  <c r="BL93" i="12"/>
  <c r="BL92" i="13"/>
  <c r="AW78" i="13"/>
  <c r="AW79" i="12"/>
  <c r="B68" i="3"/>
  <c r="AA68" i="3"/>
  <c r="AG68" i="3" s="1"/>
  <c r="AG64" i="12"/>
  <c r="AG63" i="13"/>
  <c r="CA107" i="12"/>
  <c r="CA106" i="13"/>
  <c r="CB108" i="12" l="1"/>
  <c r="CB107" i="13"/>
  <c r="C68" i="3"/>
  <c r="AJ68" i="3"/>
  <c r="W68" i="3"/>
  <c r="Y68" i="3"/>
  <c r="AE68" i="3" s="1"/>
  <c r="U68" i="3"/>
  <c r="V68" i="3" s="1"/>
  <c r="X68" i="3" s="1"/>
  <c r="BM94" i="12"/>
  <c r="BM93" i="13"/>
  <c r="AH65" i="12"/>
  <c r="AH64" i="13"/>
  <c r="AX79" i="13"/>
  <c r="AX80" i="12"/>
  <c r="AV160" i="12"/>
  <c r="CQ122" i="12"/>
  <c r="CQ121" i="13"/>
  <c r="K68" i="3"/>
  <c r="CR123" i="12" l="1"/>
  <c r="CR122" i="13"/>
  <c r="AD68" i="3"/>
  <c r="B70" i="6"/>
  <c r="AB68" i="3"/>
  <c r="AH68" i="3" s="1"/>
  <c r="J68" i="3"/>
  <c r="M68" i="3" s="1"/>
  <c r="P68" i="3" s="1"/>
  <c r="BN94" i="13"/>
  <c r="BN95" i="12"/>
  <c r="AI65" i="13"/>
  <c r="AI66" i="12"/>
  <c r="AY81" i="12"/>
  <c r="AY80" i="13"/>
  <c r="CC109" i="12"/>
  <c r="CC108" i="13"/>
  <c r="BO96" i="12" l="1"/>
  <c r="BO95" i="13"/>
  <c r="H70" i="6"/>
  <c r="I70" i="6"/>
  <c r="G70" i="6"/>
  <c r="J70" i="6"/>
  <c r="AJ67" i="12"/>
  <c r="AJ66" i="13"/>
  <c r="AK68" i="3"/>
  <c r="R68" i="3"/>
  <c r="AZ81" i="13"/>
  <c r="AZ82" i="12"/>
  <c r="CD109" i="13"/>
  <c r="CD110" i="12"/>
  <c r="CS124" i="12"/>
  <c r="CS123" i="13"/>
  <c r="CT124" i="13" l="1"/>
  <c r="CT125" i="12"/>
  <c r="AK68" i="12"/>
  <c r="AK67" i="13"/>
  <c r="L70" i="6"/>
  <c r="O70" i="6" s="1"/>
  <c r="CE110" i="13"/>
  <c r="CE111" i="12"/>
  <c r="BA83" i="12"/>
  <c r="BA82" i="13"/>
  <c r="AO68" i="3"/>
  <c r="AN68" i="3"/>
  <c r="K70" i="6"/>
  <c r="BP97" i="12"/>
  <c r="BP96" i="13"/>
  <c r="M70" i="6" l="1"/>
  <c r="P70" i="6" s="1"/>
  <c r="N70" i="6"/>
  <c r="BB84" i="12"/>
  <c r="BB83" i="13"/>
  <c r="CF112" i="12"/>
  <c r="CF111" i="13"/>
  <c r="CU126" i="12"/>
  <c r="CU125" i="13"/>
  <c r="AL68" i="13"/>
  <c r="AL69" i="12"/>
  <c r="BQ98" i="12"/>
  <c r="BQ97" i="13"/>
  <c r="CV126" i="13" l="1"/>
  <c r="CV127" i="12"/>
  <c r="AM70" i="12"/>
  <c r="AM69" i="13"/>
  <c r="BR99" i="12"/>
  <c r="BR98" i="13"/>
  <c r="BC85" i="12"/>
  <c r="BC84" i="13"/>
  <c r="CG112" i="13"/>
  <c r="CG113" i="12"/>
  <c r="S70" i="6"/>
  <c r="T70" i="6"/>
  <c r="R70" i="6"/>
  <c r="U70" i="6"/>
  <c r="W70" i="6" l="1"/>
  <c r="Z70" i="6" s="1"/>
  <c r="AD70" i="6" s="1"/>
  <c r="C62" i="23" s="1"/>
  <c r="V70" i="6"/>
  <c r="CH113" i="13"/>
  <c r="CH114" i="12"/>
  <c r="AN70" i="13"/>
  <c r="AN71" i="12"/>
  <c r="BD85" i="13"/>
  <c r="BD86" i="12"/>
  <c r="BS100" i="12"/>
  <c r="BS99" i="13"/>
  <c r="CW128" i="12"/>
  <c r="CW127" i="13"/>
  <c r="B74" i="8"/>
  <c r="X70" i="6" l="1"/>
  <c r="AA70" i="6" s="1"/>
  <c r="AE70" i="6" s="1"/>
  <c r="AG70" i="6" s="1"/>
  <c r="B74" i="19" s="1"/>
  <c r="O74" i="19" s="1"/>
  <c r="Y70" i="6"/>
  <c r="AC70" i="6" s="1"/>
  <c r="B62" i="23" s="1"/>
  <c r="D62" i="23" s="1"/>
  <c r="AO72" i="12"/>
  <c r="AO71" i="13"/>
  <c r="K74" i="19"/>
  <c r="F74" i="19"/>
  <c r="BE87" i="12"/>
  <c r="BE86" i="13"/>
  <c r="CI115" i="12"/>
  <c r="CI114" i="13"/>
  <c r="CX129" i="12"/>
  <c r="CX128" i="13"/>
  <c r="K74" i="8"/>
  <c r="G74" i="8"/>
  <c r="M74" i="8"/>
  <c r="F74" i="8"/>
  <c r="L74" i="8"/>
  <c r="C74" i="8"/>
  <c r="O74" i="8"/>
  <c r="N74" i="8"/>
  <c r="D74" i="8"/>
  <c r="E74" i="8"/>
  <c r="BT101" i="12"/>
  <c r="BT100" i="13"/>
  <c r="G74" i="19" l="1"/>
  <c r="M74" i="19"/>
  <c r="C74" i="19"/>
  <c r="L74" i="19"/>
  <c r="N74" i="19"/>
  <c r="E74" i="19"/>
  <c r="D74" i="19"/>
  <c r="B74" i="7"/>
  <c r="C74" i="7" s="1"/>
  <c r="BU101" i="13"/>
  <c r="BU102" i="12"/>
  <c r="BF88" i="12"/>
  <c r="BF87" i="13"/>
  <c r="AL59" i="8"/>
  <c r="BE59" i="8"/>
  <c r="AZ59" i="8"/>
  <c r="AF59" i="8"/>
  <c r="AG59" i="8"/>
  <c r="AP59" i="8"/>
  <c r="AO59" i="8"/>
  <c r="AJ59" i="8"/>
  <c r="AN59" i="8"/>
  <c r="BB59" i="8"/>
  <c r="BA59" i="8"/>
  <c r="AR59" i="8"/>
  <c r="AS59" i="8"/>
  <c r="BD59" i="8"/>
  <c r="BC59" i="8"/>
  <c r="AK59" i="8"/>
  <c r="AM59" i="8"/>
  <c r="AW59" i="8"/>
  <c r="AU59" i="8"/>
  <c r="AX59" i="8"/>
  <c r="AH59" i="8"/>
  <c r="BF59" i="8"/>
  <c r="AT59" i="8"/>
  <c r="AV59" i="8"/>
  <c r="AI59" i="8"/>
  <c r="AQ59" i="8"/>
  <c r="AY59" i="8"/>
  <c r="BG59" i="8"/>
  <c r="CW162" i="12"/>
  <c r="CY129" i="13"/>
  <c r="CY130" i="12"/>
  <c r="CZ130" i="13" s="1"/>
  <c r="AP73" i="12"/>
  <c r="AP72" i="13"/>
  <c r="CJ115" i="13"/>
  <c r="CJ116" i="12"/>
  <c r="AW59" i="19" l="1"/>
  <c r="AS59" i="19"/>
  <c r="AR59" i="19"/>
  <c r="M74" i="7"/>
  <c r="L74" i="7"/>
  <c r="AI59" i="19"/>
  <c r="AL59" i="19"/>
  <c r="AN59" i="19"/>
  <c r="AU59" i="19"/>
  <c r="AX59" i="19"/>
  <c r="K74" i="7"/>
  <c r="O74" i="7"/>
  <c r="N74" i="7"/>
  <c r="BD59" i="19"/>
  <c r="AV59" i="19"/>
  <c r="BC59" i="19"/>
  <c r="BB59" i="19"/>
  <c r="AJ59" i="19"/>
  <c r="F74" i="7"/>
  <c r="G74" i="7"/>
  <c r="E74" i="7"/>
  <c r="BG59" i="19"/>
  <c r="BF59" i="19"/>
  <c r="AP59" i="19"/>
  <c r="AF59" i="19"/>
  <c r="AM59" i="19"/>
  <c r="BA59" i="19"/>
  <c r="AH59" i="19"/>
  <c r="AK59" i="19"/>
  <c r="AQ59" i="19"/>
  <c r="D74" i="7"/>
  <c r="BE59" i="19"/>
  <c r="AZ59" i="19"/>
  <c r="AY59" i="19"/>
  <c r="AT59" i="19"/>
  <c r="AG59" i="19"/>
  <c r="AO59" i="19"/>
  <c r="CK116" i="13"/>
  <c r="CK117" i="12"/>
  <c r="BG88" i="13"/>
  <c r="BG89" i="12"/>
  <c r="AQ74" i="12"/>
  <c r="AQ73" i="13"/>
  <c r="BV102" i="13"/>
  <c r="BV103" i="12"/>
  <c r="BI59" i="8"/>
  <c r="BI59" i="19" l="1"/>
  <c r="BD59" i="7"/>
  <c r="AA60" i="9" s="1"/>
  <c r="AA60" i="18" s="1"/>
  <c r="AA61" i="12" s="1"/>
  <c r="AB61" i="13" s="1"/>
  <c r="AW59" i="7"/>
  <c r="T60" i="9" s="1"/>
  <c r="T60" i="11" s="1"/>
  <c r="AT59" i="7"/>
  <c r="Q60" i="9" s="1"/>
  <c r="Q60" i="11" s="1"/>
  <c r="AS59" i="7"/>
  <c r="P60" i="9" s="1"/>
  <c r="AN59" i="7"/>
  <c r="K60" i="9" s="1"/>
  <c r="K60" i="11" s="1"/>
  <c r="AZ59" i="7"/>
  <c r="W60" i="9" s="1"/>
  <c r="W60" i="11" s="1"/>
  <c r="AO59" i="7"/>
  <c r="L60" i="9" s="1"/>
  <c r="L60" i="18" s="1"/>
  <c r="L61" i="12" s="1"/>
  <c r="M61" i="13" s="1"/>
  <c r="AM59" i="7"/>
  <c r="J60" i="9" s="1"/>
  <c r="AF59" i="7"/>
  <c r="C60" i="9" s="1"/>
  <c r="C60" i="11" s="1"/>
  <c r="BE59" i="7"/>
  <c r="AB60" i="9" s="1"/>
  <c r="AB60" i="11" s="1"/>
  <c r="BB59" i="7"/>
  <c r="Y60" i="9" s="1"/>
  <c r="Y60" i="18" s="1"/>
  <c r="Y61" i="12" s="1"/>
  <c r="Z61" i="13" s="1"/>
  <c r="AR59" i="7"/>
  <c r="O60" i="9" s="1"/>
  <c r="AX59" i="7"/>
  <c r="U60" i="9" s="1"/>
  <c r="U60" i="11" s="1"/>
  <c r="AY59" i="7"/>
  <c r="V60" i="9" s="1"/>
  <c r="V60" i="18" s="1"/>
  <c r="V61" i="12" s="1"/>
  <c r="W61" i="13" s="1"/>
  <c r="BA59" i="7"/>
  <c r="X60" i="9" s="1"/>
  <c r="X60" i="11" s="1"/>
  <c r="BC59" i="7"/>
  <c r="Z60" i="9" s="1"/>
  <c r="AL59" i="7"/>
  <c r="I60" i="9" s="1"/>
  <c r="I60" i="18" s="1"/>
  <c r="I61" i="12" s="1"/>
  <c r="J61" i="13" s="1"/>
  <c r="AH59" i="7"/>
  <c r="E60" i="9" s="1"/>
  <c r="E60" i="11" s="1"/>
  <c r="AI59" i="7"/>
  <c r="F60" i="9" s="1"/>
  <c r="F60" i="11" s="1"/>
  <c r="BF59" i="7"/>
  <c r="AC60" i="9" s="1"/>
  <c r="AQ59" i="7"/>
  <c r="N60" i="9" s="1"/>
  <c r="N60" i="11" s="1"/>
  <c r="AV59" i="7"/>
  <c r="S60" i="9" s="1"/>
  <c r="S60" i="18" s="1"/>
  <c r="S61" i="12" s="1"/>
  <c r="T61" i="13" s="1"/>
  <c r="AK59" i="7"/>
  <c r="H60" i="9" s="1"/>
  <c r="H60" i="18" s="1"/>
  <c r="H61" i="12" s="1"/>
  <c r="I61" i="13" s="1"/>
  <c r="AU59" i="7"/>
  <c r="R60" i="9" s="1"/>
  <c r="AP59" i="7"/>
  <c r="M60" i="9" s="1"/>
  <c r="M60" i="11" s="1"/>
  <c r="AE59" i="7"/>
  <c r="B60" i="9" s="1"/>
  <c r="AJ59" i="7"/>
  <c r="G60" i="9" s="1"/>
  <c r="G60" i="11" s="1"/>
  <c r="AG59" i="7"/>
  <c r="D60" i="9" s="1"/>
  <c r="O60" i="11"/>
  <c r="O60" i="18"/>
  <c r="O61" i="12" s="1"/>
  <c r="P61" i="13" s="1"/>
  <c r="U60" i="18"/>
  <c r="U61" i="12" s="1"/>
  <c r="V61" i="13" s="1"/>
  <c r="Z60" i="11"/>
  <c r="Z60" i="18"/>
  <c r="Z61" i="12" s="1"/>
  <c r="AA61" i="13" s="1"/>
  <c r="AA60" i="11"/>
  <c r="AR74" i="13"/>
  <c r="AR75" i="12"/>
  <c r="CL117" i="13"/>
  <c r="CL118" i="12"/>
  <c r="AC60" i="18"/>
  <c r="AC61" i="12" s="1"/>
  <c r="AC60" i="11"/>
  <c r="N60" i="18"/>
  <c r="N61" i="12" s="1"/>
  <c r="O61" i="13" s="1"/>
  <c r="P60" i="18"/>
  <c r="P61" i="12" s="1"/>
  <c r="Q61" i="13" s="1"/>
  <c r="P60" i="11"/>
  <c r="J60" i="11"/>
  <c r="J60" i="18"/>
  <c r="J61" i="12" s="1"/>
  <c r="K61" i="13" s="1"/>
  <c r="BW104" i="12"/>
  <c r="BW103" i="13"/>
  <c r="BH90" i="12"/>
  <c r="BH89" i="13"/>
  <c r="R60" i="18"/>
  <c r="R61" i="12" s="1"/>
  <c r="S61" i="13" s="1"/>
  <c r="R60" i="11"/>
  <c r="D60" i="11"/>
  <c r="D60" i="18"/>
  <c r="D61" i="12" s="1"/>
  <c r="E61" i="13" s="1"/>
  <c r="M60" i="18" l="1"/>
  <c r="M61" i="12" s="1"/>
  <c r="N61" i="13" s="1"/>
  <c r="C60" i="18"/>
  <c r="K60" i="18"/>
  <c r="K61" i="12" s="1"/>
  <c r="L61" i="13" s="1"/>
  <c r="H60" i="11"/>
  <c r="AB60" i="18"/>
  <c r="AB61" i="12" s="1"/>
  <c r="AC61" i="13" s="1"/>
  <c r="Q60" i="18"/>
  <c r="Q61" i="12" s="1"/>
  <c r="R61" i="13" s="1"/>
  <c r="X60" i="18"/>
  <c r="X61" i="12" s="1"/>
  <c r="Y61" i="13" s="1"/>
  <c r="Y60" i="11"/>
  <c r="L60" i="11"/>
  <c r="T60" i="18"/>
  <c r="T61" i="12" s="1"/>
  <c r="U61" i="13" s="1"/>
  <c r="I60" i="11"/>
  <c r="V60" i="11"/>
  <c r="W60" i="18"/>
  <c r="W61" i="12" s="1"/>
  <c r="X61" i="13" s="1"/>
  <c r="F60" i="18"/>
  <c r="F61" i="12" s="1"/>
  <c r="G61" i="13" s="1"/>
  <c r="G60" i="18"/>
  <c r="G61" i="12" s="1"/>
  <c r="H61" i="13" s="1"/>
  <c r="S60" i="11"/>
  <c r="E60" i="18"/>
  <c r="E61" i="12" s="1"/>
  <c r="F61" i="13" s="1"/>
  <c r="BH59" i="7"/>
  <c r="AS76" i="12"/>
  <c r="AS75" i="13"/>
  <c r="BV161" i="12"/>
  <c r="BX104" i="13"/>
  <c r="BX105" i="12"/>
  <c r="AD62" i="12"/>
  <c r="AD61" i="13"/>
  <c r="C61" i="12"/>
  <c r="CM119" i="12"/>
  <c r="CM118" i="13"/>
  <c r="BI90" i="13"/>
  <c r="BI91" i="12"/>
  <c r="B60" i="11" l="1"/>
  <c r="N68" i="3" s="1"/>
  <c r="Q68" i="3" s="1"/>
  <c r="S68" i="3" s="1"/>
  <c r="B60" i="18"/>
  <c r="D61" i="13"/>
  <c r="B61" i="13" s="1"/>
  <c r="B61" i="12"/>
  <c r="AL68" i="3"/>
  <c r="CN119" i="13"/>
  <c r="CN120" i="12"/>
  <c r="AE63" i="12"/>
  <c r="AE62" i="13"/>
  <c r="BJ91" i="13"/>
  <c r="BJ92" i="12"/>
  <c r="BY105" i="13"/>
  <c r="BY106" i="12"/>
  <c r="AT77" i="12"/>
  <c r="AT76" i="13"/>
  <c r="BZ106" i="13" l="1"/>
  <c r="BZ107" i="12"/>
  <c r="BK93" i="12"/>
  <c r="BK92" i="13"/>
  <c r="CO121" i="12"/>
  <c r="CO120" i="13"/>
  <c r="AF63" i="13"/>
  <c r="AF64" i="12"/>
  <c r="AU78" i="12"/>
  <c r="AU77" i="13"/>
  <c r="D69" i="3"/>
  <c r="C61" i="13"/>
  <c r="B69" i="3" l="1"/>
  <c r="K69" i="3" s="1"/>
  <c r="AA69" i="3"/>
  <c r="AG69" i="3" s="1"/>
  <c r="BL93" i="13"/>
  <c r="BL94" i="12"/>
  <c r="AG64" i="13"/>
  <c r="AG65" i="12"/>
  <c r="CA107" i="13"/>
  <c r="CA108" i="12"/>
  <c r="AV79" i="12"/>
  <c r="AV78" i="13"/>
  <c r="CP122" i="12"/>
  <c r="CP121" i="13"/>
  <c r="AH66" i="12" l="1"/>
  <c r="AH65" i="13"/>
  <c r="AU160" i="12"/>
  <c r="AW79" i="13"/>
  <c r="AW80" i="12"/>
  <c r="CQ123" i="12"/>
  <c r="CQ122" i="13"/>
  <c r="CB109" i="12"/>
  <c r="CB108" i="13"/>
  <c r="BM94" i="13"/>
  <c r="BM95" i="12"/>
  <c r="Y69" i="3"/>
  <c r="AE69" i="3" s="1"/>
  <c r="W69" i="3"/>
  <c r="AJ69" i="3"/>
  <c r="C69" i="3"/>
  <c r="U69" i="3"/>
  <c r="V69" i="3" s="1"/>
  <c r="X69" i="3" s="1"/>
  <c r="AD69" i="3" l="1"/>
  <c r="B71" i="6"/>
  <c r="CC110" i="12"/>
  <c r="CC109" i="13"/>
  <c r="BN95" i="13"/>
  <c r="BN96" i="12"/>
  <c r="CR123" i="13"/>
  <c r="CR124" i="12"/>
  <c r="AB69" i="3"/>
  <c r="AH69" i="3" s="1"/>
  <c r="J69" i="3"/>
  <c r="M69" i="3" s="1"/>
  <c r="P69" i="3" s="1"/>
  <c r="AX80" i="13"/>
  <c r="AX81" i="12"/>
  <c r="AI66" i="13"/>
  <c r="AI67" i="12"/>
  <c r="AY82" i="12" l="1"/>
  <c r="AY81" i="13"/>
  <c r="CS124" i="13"/>
  <c r="CS125" i="12"/>
  <c r="R69" i="3"/>
  <c r="AK69" i="3"/>
  <c r="BO97" i="12"/>
  <c r="BO96" i="13"/>
  <c r="J71" i="6"/>
  <c r="H71" i="6"/>
  <c r="I71" i="6"/>
  <c r="G71" i="6"/>
  <c r="CD110" i="13"/>
  <c r="CD111" i="12"/>
  <c r="AJ67" i="13"/>
  <c r="AJ68" i="12"/>
  <c r="L71" i="6" l="1"/>
  <c r="O71" i="6" s="1"/>
  <c r="AK69" i="12"/>
  <c r="AK68" i="13"/>
  <c r="K71" i="6"/>
  <c r="CT125" i="13"/>
  <c r="CT126" i="12"/>
  <c r="BP97" i="13"/>
  <c r="BP98" i="12"/>
  <c r="CE112" i="12"/>
  <c r="CE111" i="13"/>
  <c r="AO69" i="3"/>
  <c r="AN69" i="3"/>
  <c r="AZ82" i="13"/>
  <c r="AZ83" i="12"/>
  <c r="BQ99" i="12" l="1"/>
  <c r="BQ98" i="13"/>
  <c r="N71" i="6"/>
  <c r="M71" i="6"/>
  <c r="P71" i="6" s="1"/>
  <c r="CF112" i="13"/>
  <c r="CF113" i="12"/>
  <c r="BA84" i="12"/>
  <c r="BA83" i="13"/>
  <c r="CU126" i="13"/>
  <c r="CU127" i="12"/>
  <c r="AL70" i="12"/>
  <c r="AL69" i="13"/>
  <c r="R71" i="6" l="1"/>
  <c r="S71" i="6"/>
  <c r="T71" i="6"/>
  <c r="U71" i="6"/>
  <c r="AM71" i="12"/>
  <c r="AM70" i="13"/>
  <c r="BB85" i="12"/>
  <c r="BB84" i="13"/>
  <c r="CV128" i="12"/>
  <c r="CV127" i="13"/>
  <c r="CG114" i="12"/>
  <c r="CG113" i="13"/>
  <c r="BR100" i="12"/>
  <c r="BR99" i="13"/>
  <c r="CH115" i="12" l="1"/>
  <c r="CH114" i="13"/>
  <c r="BC86" i="12"/>
  <c r="BC85" i="13"/>
  <c r="BS101" i="12"/>
  <c r="BS100" i="13"/>
  <c r="CW128" i="13"/>
  <c r="CW129" i="12"/>
  <c r="W71" i="6"/>
  <c r="Z71" i="6" s="1"/>
  <c r="AD71" i="6" s="1"/>
  <c r="AN71" i="13"/>
  <c r="AN72" i="12"/>
  <c r="V71" i="6"/>
  <c r="AO72" i="13" l="1"/>
  <c r="AO73" i="12"/>
  <c r="Y71" i="6"/>
  <c r="AC71" i="6" s="1"/>
  <c r="X71" i="6"/>
  <c r="AA71" i="6" s="1"/>
  <c r="AE71" i="6" s="1"/>
  <c r="AG71" i="6" s="1"/>
  <c r="B75" i="19" s="1"/>
  <c r="CX129" i="13"/>
  <c r="CX130" i="12"/>
  <c r="CV162" i="12"/>
  <c r="BD87" i="12"/>
  <c r="BD86" i="13"/>
  <c r="B75" i="8"/>
  <c r="C63" i="23"/>
  <c r="BT102" i="12"/>
  <c r="BT101" i="13"/>
  <c r="CI115" i="13"/>
  <c r="CI116" i="12"/>
  <c r="K75" i="19" l="1"/>
  <c r="N75" i="19"/>
  <c r="E75" i="19"/>
  <c r="D75" i="19"/>
  <c r="C75" i="19"/>
  <c r="G75" i="19"/>
  <c r="O75" i="19"/>
  <c r="L75" i="19"/>
  <c r="M75" i="19"/>
  <c r="F75" i="19"/>
  <c r="CJ116" i="13"/>
  <c r="CJ117" i="12"/>
  <c r="B75" i="7"/>
  <c r="B63" i="23"/>
  <c r="D63" i="23" s="1"/>
  <c r="BU103" i="12"/>
  <c r="BU102" i="13"/>
  <c r="F75" i="8"/>
  <c r="K75" i="8"/>
  <c r="D75" i="8"/>
  <c r="G75" i="8"/>
  <c r="O75" i="8"/>
  <c r="C75" i="8"/>
  <c r="E75" i="8"/>
  <c r="N75" i="8"/>
  <c r="M75" i="8"/>
  <c r="L75" i="8"/>
  <c r="CY130" i="13"/>
  <c r="CY131" i="12"/>
  <c r="CZ131" i="13" s="1"/>
  <c r="AP73" i="13"/>
  <c r="AP74" i="12"/>
  <c r="BE87" i="13"/>
  <c r="BE88" i="12"/>
  <c r="BF88" i="13" l="1"/>
  <c r="BF89" i="12"/>
  <c r="CK117" i="13"/>
  <c r="CK118" i="12"/>
  <c r="BV103" i="13"/>
  <c r="BV104" i="12"/>
  <c r="AQ74" i="13"/>
  <c r="AQ75" i="12"/>
  <c r="AV60" i="8"/>
  <c r="BB60" i="8"/>
  <c r="AT60" i="8"/>
  <c r="AX60" i="8"/>
  <c r="AQ60" i="8"/>
  <c r="AL60" i="8"/>
  <c r="AJ60" i="8"/>
  <c r="BF60" i="8"/>
  <c r="AY60" i="8"/>
  <c r="AK60" i="8"/>
  <c r="AM60" i="8"/>
  <c r="AO60" i="8"/>
  <c r="AW60" i="8"/>
  <c r="AI60" i="8"/>
  <c r="AR60" i="8"/>
  <c r="AN60" i="8"/>
  <c r="AG60" i="8"/>
  <c r="BD60" i="8"/>
  <c r="AF60" i="8"/>
  <c r="BE60" i="8"/>
  <c r="AH60" i="8"/>
  <c r="BC60" i="8"/>
  <c r="AU60" i="8"/>
  <c r="AS60" i="8"/>
  <c r="BA60" i="8"/>
  <c r="AZ60" i="8"/>
  <c r="AP60" i="8"/>
  <c r="BG60" i="8"/>
  <c r="D75" i="7"/>
  <c r="F75" i="7"/>
  <c r="G75" i="7"/>
  <c r="E75" i="7"/>
  <c r="M75" i="7"/>
  <c r="O75" i="7"/>
  <c r="C75" i="7"/>
  <c r="N75" i="7"/>
  <c r="K75" i="7"/>
  <c r="L75" i="7"/>
  <c r="BA60" i="19"/>
  <c r="AV60" i="19"/>
  <c r="AN60" i="19"/>
  <c r="AY60" i="19"/>
  <c r="AF60" i="19"/>
  <c r="AO60" i="19"/>
  <c r="AL60" i="19"/>
  <c r="BF60" i="19"/>
  <c r="AZ60" i="19"/>
  <c r="AR60" i="19"/>
  <c r="AM60" i="19"/>
  <c r="AI60" i="19"/>
  <c r="AW60" i="19"/>
  <c r="BD60" i="19"/>
  <c r="AU60" i="19"/>
  <c r="AK60" i="19"/>
  <c r="BE60" i="19"/>
  <c r="AT60" i="19"/>
  <c r="BB60" i="19"/>
  <c r="AH60" i="19"/>
  <c r="BC60" i="19"/>
  <c r="AX60" i="19"/>
  <c r="AJ60" i="19"/>
  <c r="AQ60" i="19"/>
  <c r="AG60" i="19"/>
  <c r="AS60" i="19"/>
  <c r="AP60" i="19"/>
  <c r="BG60" i="19"/>
  <c r="BI60" i="19" l="1"/>
  <c r="AR76" i="12"/>
  <c r="AR75" i="13"/>
  <c r="CL118" i="13"/>
  <c r="CL119" i="12"/>
  <c r="AJ60" i="7"/>
  <c r="G61" i="9" s="1"/>
  <c r="BC60" i="7"/>
  <c r="Z61" i="9" s="1"/>
  <c r="Z61" i="11" s="1"/>
  <c r="BE60" i="7"/>
  <c r="AB61" i="9" s="1"/>
  <c r="BD60" i="7"/>
  <c r="AA61" i="9" s="1"/>
  <c r="AO60" i="7"/>
  <c r="L61" i="9" s="1"/>
  <c r="AV60" i="7"/>
  <c r="S61" i="9" s="1"/>
  <c r="S61" i="11" s="1"/>
  <c r="AP60" i="7"/>
  <c r="M61" i="9" s="1"/>
  <c r="AE60" i="7"/>
  <c r="B61" i="9" s="1"/>
  <c r="AX60" i="7"/>
  <c r="U61" i="9" s="1"/>
  <c r="BA60" i="7"/>
  <c r="X61" i="9" s="1"/>
  <c r="BF60" i="7"/>
  <c r="AC61" i="9" s="1"/>
  <c r="AS60" i="7"/>
  <c r="P61" i="9" s="1"/>
  <c r="BB60" i="7"/>
  <c r="Y61" i="9" s="1"/>
  <c r="AR60" i="7"/>
  <c r="O61" i="9" s="1"/>
  <c r="AU60" i="7"/>
  <c r="R61" i="9" s="1"/>
  <c r="AL60" i="7"/>
  <c r="I61" i="9" s="1"/>
  <c r="I61" i="11" s="1"/>
  <c r="AG60" i="7"/>
  <c r="D61" i="9" s="1"/>
  <c r="AW60" i="7"/>
  <c r="T61" i="9" s="1"/>
  <c r="AH60" i="7"/>
  <c r="E61" i="9" s="1"/>
  <c r="E61" i="11" s="1"/>
  <c r="AM60" i="7"/>
  <c r="J61" i="9" s="1"/>
  <c r="J61" i="11" s="1"/>
  <c r="AQ60" i="7"/>
  <c r="N61" i="9" s="1"/>
  <c r="N61" i="11" s="1"/>
  <c r="AN60" i="7"/>
  <c r="K61" i="9" s="1"/>
  <c r="K61" i="11" s="1"/>
  <c r="AY60" i="7"/>
  <c r="V61" i="9" s="1"/>
  <c r="V61" i="11" s="1"/>
  <c r="AK60" i="7"/>
  <c r="H61" i="9" s="1"/>
  <c r="H61" i="11" s="1"/>
  <c r="AI60" i="7"/>
  <c r="F61" i="9" s="1"/>
  <c r="F61" i="11" s="1"/>
  <c r="AF60" i="7"/>
  <c r="C61" i="9" s="1"/>
  <c r="AZ60" i="7"/>
  <c r="W61" i="9" s="1"/>
  <c r="AT60" i="7"/>
  <c r="Q61" i="9" s="1"/>
  <c r="Q61" i="11" s="1"/>
  <c r="BU161" i="12"/>
  <c r="BW104" i="13"/>
  <c r="BW105" i="12"/>
  <c r="BG89" i="13"/>
  <c r="BG90" i="12"/>
  <c r="I61" i="18"/>
  <c r="I62" i="12" s="1"/>
  <c r="J62" i="13" s="1"/>
  <c r="BI60" i="8"/>
  <c r="J61" i="18" l="1"/>
  <c r="J62" i="12" s="1"/>
  <c r="K62" i="13" s="1"/>
  <c r="F61" i="18"/>
  <c r="F62" i="12" s="1"/>
  <c r="G62" i="13" s="1"/>
  <c r="V61" i="18"/>
  <c r="V62" i="12" s="1"/>
  <c r="W62" i="13" s="1"/>
  <c r="H61" i="18"/>
  <c r="H62" i="12" s="1"/>
  <c r="I62" i="13" s="1"/>
  <c r="K61" i="18"/>
  <c r="K62" i="12" s="1"/>
  <c r="L62" i="13" s="1"/>
  <c r="BX106" i="12"/>
  <c r="BX105" i="13"/>
  <c r="P61" i="11"/>
  <c r="P61" i="18"/>
  <c r="P62" i="12" s="1"/>
  <c r="Q62" i="13" s="1"/>
  <c r="AA61" i="11"/>
  <c r="AA61" i="18"/>
  <c r="AA62" i="12" s="1"/>
  <c r="AB62" i="13" s="1"/>
  <c r="S61" i="18"/>
  <c r="S62" i="12" s="1"/>
  <c r="T62" i="13" s="1"/>
  <c r="AS76" i="13"/>
  <c r="AS77" i="12"/>
  <c r="AC61" i="11"/>
  <c r="AC61" i="18"/>
  <c r="AC62" i="12" s="1"/>
  <c r="AB61" i="11"/>
  <c r="AB61" i="18"/>
  <c r="AB62" i="12" s="1"/>
  <c r="AC62" i="13" s="1"/>
  <c r="CM120" i="12"/>
  <c r="CM119" i="13"/>
  <c r="C61" i="11"/>
  <c r="C61" i="18"/>
  <c r="BH91" i="12"/>
  <c r="BH90" i="13"/>
  <c r="BH60" i="7"/>
  <c r="T61" i="11"/>
  <c r="T61" i="18"/>
  <c r="T62" i="12" s="1"/>
  <c r="U62" i="13" s="1"/>
  <c r="O61" i="11"/>
  <c r="O61" i="18"/>
  <c r="O62" i="12" s="1"/>
  <c r="P62" i="13" s="1"/>
  <c r="X61" i="11"/>
  <c r="X61" i="18"/>
  <c r="X62" i="12" s="1"/>
  <c r="Y62" i="13" s="1"/>
  <c r="N61" i="18"/>
  <c r="N62" i="12" s="1"/>
  <c r="O62" i="13" s="1"/>
  <c r="W61" i="11"/>
  <c r="W61" i="18"/>
  <c r="W62" i="12" s="1"/>
  <c r="X62" i="13" s="1"/>
  <c r="R61" i="11"/>
  <c r="R61" i="18"/>
  <c r="R62" i="12" s="1"/>
  <c r="S62" i="13" s="1"/>
  <c r="M61" i="11"/>
  <c r="M61" i="18"/>
  <c r="M62" i="12" s="1"/>
  <c r="N62" i="13" s="1"/>
  <c r="Q61" i="18"/>
  <c r="Q62" i="12" s="1"/>
  <c r="R62" i="13" s="1"/>
  <c r="E61" i="18"/>
  <c r="E62" i="12" s="1"/>
  <c r="F62" i="13" s="1"/>
  <c r="D61" i="11"/>
  <c r="D61" i="18"/>
  <c r="D62" i="12" s="1"/>
  <c r="E62" i="13" s="1"/>
  <c r="Y61" i="11"/>
  <c r="Y61" i="18"/>
  <c r="Y62" i="12" s="1"/>
  <c r="Z62" i="13" s="1"/>
  <c r="U61" i="11"/>
  <c r="U61" i="18"/>
  <c r="U62" i="12" s="1"/>
  <c r="V62" i="13" s="1"/>
  <c r="L61" i="11"/>
  <c r="L61" i="18"/>
  <c r="L62" i="12" s="1"/>
  <c r="M62" i="13" s="1"/>
  <c r="G61" i="11"/>
  <c r="G61" i="18"/>
  <c r="G62" i="12" s="1"/>
  <c r="H62" i="13" s="1"/>
  <c r="Z61" i="18"/>
  <c r="Z62" i="12" s="1"/>
  <c r="AA62" i="13" s="1"/>
  <c r="AD63" i="12" l="1"/>
  <c r="AD62" i="13"/>
  <c r="B61" i="11"/>
  <c r="N69" i="3" s="1"/>
  <c r="Q69" i="3" s="1"/>
  <c r="BI91" i="13"/>
  <c r="BI92" i="12"/>
  <c r="CN120" i="13"/>
  <c r="CN121" i="12"/>
  <c r="B61" i="18"/>
  <c r="C62" i="12"/>
  <c r="AT78" i="12"/>
  <c r="AT77" i="13"/>
  <c r="BY107" i="12"/>
  <c r="BY106" i="13"/>
  <c r="BZ108" i="12" l="1"/>
  <c r="BZ107" i="13"/>
  <c r="CO122" i="12"/>
  <c r="CO121" i="13"/>
  <c r="AL69" i="3"/>
  <c r="S69" i="3"/>
  <c r="AU79" i="12"/>
  <c r="AU78" i="13"/>
  <c r="B62" i="12"/>
  <c r="D62" i="13"/>
  <c r="B62" i="13" s="1"/>
  <c r="BJ93" i="12"/>
  <c r="BJ92" i="13"/>
  <c r="AE63" i="13"/>
  <c r="AE64" i="12"/>
  <c r="BK94" i="12" l="1"/>
  <c r="BK93" i="13"/>
  <c r="AT160" i="12"/>
  <c r="AV79" i="13"/>
  <c r="AV80" i="12"/>
  <c r="CP122" i="13"/>
  <c r="CP123" i="12"/>
  <c r="AF64" i="13"/>
  <c r="AF65" i="12"/>
  <c r="D70" i="3"/>
  <c r="C62" i="13"/>
  <c r="CA108" i="13"/>
  <c r="CA109" i="12"/>
  <c r="CQ124" i="12" l="1"/>
  <c r="CQ123" i="13"/>
  <c r="B70" i="3"/>
  <c r="AA70" i="3"/>
  <c r="AG70" i="3" s="1"/>
  <c r="CB110" i="12"/>
  <c r="CB109" i="13"/>
  <c r="AG65" i="13"/>
  <c r="AG66" i="12"/>
  <c r="AW81" i="12"/>
  <c r="AW80" i="13"/>
  <c r="BL94" i="13"/>
  <c r="BL95" i="12"/>
  <c r="K70" i="3" l="1"/>
  <c r="Y70" i="3"/>
  <c r="AE70" i="3" s="1"/>
  <c r="C70" i="3"/>
  <c r="W70" i="3"/>
  <c r="U70" i="3"/>
  <c r="V70" i="3" s="1"/>
  <c r="X70" i="3" s="1"/>
  <c r="AJ70" i="3"/>
  <c r="BM95" i="13"/>
  <c r="BM96" i="12"/>
  <c r="AH67" i="12"/>
  <c r="AH66" i="13"/>
  <c r="AX82" i="12"/>
  <c r="AX81" i="13"/>
  <c r="CC110" i="13"/>
  <c r="CC111" i="12"/>
  <c r="CR124" i="13"/>
  <c r="CR125" i="12"/>
  <c r="AY83" i="12" l="1"/>
  <c r="AY82" i="13"/>
  <c r="J70" i="3"/>
  <c r="M70" i="3" s="1"/>
  <c r="P70" i="3" s="1"/>
  <c r="AB70" i="3"/>
  <c r="AH70" i="3" s="1"/>
  <c r="CD111" i="13"/>
  <c r="CD112" i="12"/>
  <c r="CS126" i="12"/>
  <c r="CS125" i="13"/>
  <c r="BN96" i="13"/>
  <c r="BN97" i="12"/>
  <c r="AI67" i="13"/>
  <c r="AI68" i="12"/>
  <c r="B72" i="6"/>
  <c r="AD70" i="3"/>
  <c r="AJ69" i="12" l="1"/>
  <c r="AJ68" i="13"/>
  <c r="CT127" i="12"/>
  <c r="CT126" i="13"/>
  <c r="AK70" i="3"/>
  <c r="R70" i="3"/>
  <c r="BO98" i="12"/>
  <c r="BO97" i="13"/>
  <c r="CE112" i="13"/>
  <c r="CE113" i="12"/>
  <c r="J72" i="6"/>
  <c r="H72" i="6"/>
  <c r="I72" i="6"/>
  <c r="G72" i="6"/>
  <c r="AZ84" i="12"/>
  <c r="AZ83" i="13"/>
  <c r="K72" i="6" l="1"/>
  <c r="BA85" i="12"/>
  <c r="BA84" i="13"/>
  <c r="L72" i="6"/>
  <c r="O72" i="6" s="1"/>
  <c r="BP99" i="12"/>
  <c r="BP98" i="13"/>
  <c r="N72" i="6"/>
  <c r="CF113" i="13"/>
  <c r="CF114" i="12"/>
  <c r="CU127" i="13"/>
  <c r="CU128" i="12"/>
  <c r="AO70" i="3"/>
  <c r="AN70" i="3"/>
  <c r="AK70" i="12"/>
  <c r="AK69" i="13"/>
  <c r="M72" i="6" l="1"/>
  <c r="P72" i="6" s="1"/>
  <c r="U72" i="6" s="1"/>
  <c r="BQ100" i="12"/>
  <c r="BQ99" i="13"/>
  <c r="CV129" i="12"/>
  <c r="CV128" i="13"/>
  <c r="AL70" i="13"/>
  <c r="AL71" i="12"/>
  <c r="CG115" i="12"/>
  <c r="CG114" i="13"/>
  <c r="BB86" i="12"/>
  <c r="BB85" i="13"/>
  <c r="R72" i="6" l="1"/>
  <c r="T72" i="6"/>
  <c r="S72" i="6"/>
  <c r="W72" i="6" s="1"/>
  <c r="Z72" i="6" s="1"/>
  <c r="AD72" i="6" s="1"/>
  <c r="C64" i="23" s="1"/>
  <c r="CH115" i="13"/>
  <c r="CH116" i="12"/>
  <c r="BC86" i="13"/>
  <c r="BC87" i="12"/>
  <c r="AM71" i="13"/>
  <c r="AM72" i="12"/>
  <c r="CW129" i="13"/>
  <c r="CU162" i="12"/>
  <c r="CW130" i="12"/>
  <c r="BR100" i="13"/>
  <c r="BR101" i="12"/>
  <c r="B76" i="8" l="1"/>
  <c r="V72" i="6"/>
  <c r="Y72" i="6" s="1"/>
  <c r="AC72" i="6" s="1"/>
  <c r="B64" i="23" s="1"/>
  <c r="D64" i="23" s="1"/>
  <c r="BS102" i="12"/>
  <c r="BS101" i="13"/>
  <c r="AN72" i="13"/>
  <c r="AN73" i="12"/>
  <c r="CI117" i="12"/>
  <c r="CI116" i="13"/>
  <c r="BD88" i="12"/>
  <c r="BD87" i="13"/>
  <c r="CX130" i="13"/>
  <c r="CX131" i="12"/>
  <c r="M76" i="8"/>
  <c r="L76" i="8"/>
  <c r="C76" i="8"/>
  <c r="E76" i="8"/>
  <c r="O76" i="8"/>
  <c r="D76" i="8"/>
  <c r="G76" i="8"/>
  <c r="F76" i="8"/>
  <c r="K76" i="8"/>
  <c r="N76" i="8"/>
  <c r="B76" i="7" l="1"/>
  <c r="X72" i="6"/>
  <c r="AA72" i="6" s="1"/>
  <c r="AE72" i="6" s="1"/>
  <c r="AG72" i="6" s="1"/>
  <c r="B76" i="19" s="1"/>
  <c r="G76" i="19" s="1"/>
  <c r="D76" i="19"/>
  <c r="L76" i="19"/>
  <c r="AO74" i="12"/>
  <c r="AO73" i="13"/>
  <c r="CY132" i="12"/>
  <c r="CZ132" i="13" s="1"/>
  <c r="CY131" i="13"/>
  <c r="BE89" i="12"/>
  <c r="BE88" i="13"/>
  <c r="BT102" i="13"/>
  <c r="BT103" i="12"/>
  <c r="AW61" i="8"/>
  <c r="AF61" i="8"/>
  <c r="AT61" i="8"/>
  <c r="AK61" i="8"/>
  <c r="AZ61" i="8"/>
  <c r="AO61" i="8"/>
  <c r="AM61" i="8"/>
  <c r="AX61" i="8"/>
  <c r="AS61" i="8"/>
  <c r="AR61" i="8"/>
  <c r="BF61" i="8"/>
  <c r="BG61" i="8"/>
  <c r="AL61" i="8"/>
  <c r="AQ61" i="8"/>
  <c r="AU61" i="8"/>
  <c r="AJ61" i="8"/>
  <c r="BC61" i="8"/>
  <c r="AH61" i="8"/>
  <c r="AP61" i="8"/>
  <c r="AN61" i="8"/>
  <c r="BE61" i="8"/>
  <c r="AG61" i="8"/>
  <c r="AI61" i="8"/>
  <c r="BB61" i="8"/>
  <c r="AV61" i="8"/>
  <c r="BA61" i="8"/>
  <c r="BD61" i="8"/>
  <c r="AY61" i="8"/>
  <c r="CJ117" i="13"/>
  <c r="CJ118" i="12"/>
  <c r="N76" i="7"/>
  <c r="D76" i="7"/>
  <c r="O76" i="7"/>
  <c r="C76" i="7"/>
  <c r="F76" i="7"/>
  <c r="G76" i="7"/>
  <c r="M76" i="7"/>
  <c r="K76" i="7"/>
  <c r="E76" i="7"/>
  <c r="L76" i="7"/>
  <c r="E76" i="19" l="1"/>
  <c r="N76" i="19"/>
  <c r="F76" i="19"/>
  <c r="M76" i="19"/>
  <c r="AV61" i="19" s="1"/>
  <c r="K76" i="19"/>
  <c r="O76" i="19"/>
  <c r="C76" i="19"/>
  <c r="BG61" i="19"/>
  <c r="AG61" i="19"/>
  <c r="BF89" i="13"/>
  <c r="BF90" i="12"/>
  <c r="BU103" i="13"/>
  <c r="BU104" i="12"/>
  <c r="AM61" i="7"/>
  <c r="J62" i="9" s="1"/>
  <c r="AG61" i="7"/>
  <c r="D62" i="9" s="1"/>
  <c r="AI61" i="7"/>
  <c r="F62" i="9" s="1"/>
  <c r="AV61" i="7"/>
  <c r="S62" i="9" s="1"/>
  <c r="AQ61" i="7"/>
  <c r="N62" i="9" s="1"/>
  <c r="AP61" i="7"/>
  <c r="M62" i="9" s="1"/>
  <c r="AY61" i="7"/>
  <c r="V62" i="9" s="1"/>
  <c r="AH61" i="7"/>
  <c r="E62" i="9" s="1"/>
  <c r="BF61" i="7"/>
  <c r="AC62" i="9" s="1"/>
  <c r="BE61" i="7"/>
  <c r="AB62" i="9" s="1"/>
  <c r="BA61" i="7"/>
  <c r="X62" i="9" s="1"/>
  <c r="BC61" i="7"/>
  <c r="Z62" i="9" s="1"/>
  <c r="AS61" i="7"/>
  <c r="P62" i="9" s="1"/>
  <c r="AU61" i="7"/>
  <c r="R62" i="9" s="1"/>
  <c r="AZ61" i="7"/>
  <c r="AE61" i="7"/>
  <c r="B62" i="9" s="1"/>
  <c r="AF61" i="7"/>
  <c r="C62" i="9" s="1"/>
  <c r="BD61" i="7"/>
  <c r="AA62" i="9" s="1"/>
  <c r="BB61" i="7"/>
  <c r="Y62" i="9" s="1"/>
  <c r="AK61" i="7"/>
  <c r="H62" i="9" s="1"/>
  <c r="AT61" i="7"/>
  <c r="Q62" i="9" s="1"/>
  <c r="AL61" i="7"/>
  <c r="I62" i="9" s="1"/>
  <c r="AO61" i="7"/>
  <c r="L62" i="9" s="1"/>
  <c r="AW61" i="7"/>
  <c r="T62" i="9" s="1"/>
  <c r="AJ61" i="7"/>
  <c r="G62" i="9" s="1"/>
  <c r="AN61" i="7"/>
  <c r="K62" i="9" s="1"/>
  <c r="AX61" i="7"/>
  <c r="U62" i="9" s="1"/>
  <c r="AR61" i="7"/>
  <c r="O62" i="9" s="1"/>
  <c r="O62" i="11" s="1"/>
  <c r="CK118" i="13"/>
  <c r="CK119" i="12"/>
  <c r="W62" i="9"/>
  <c r="BI61" i="8"/>
  <c r="AP74" i="13"/>
  <c r="AP75" i="12"/>
  <c r="AY61" i="19" l="1"/>
  <c r="AP61" i="19"/>
  <c r="AI61" i="19"/>
  <c r="E62" i="18" s="1"/>
  <c r="E63" i="12" s="1"/>
  <c r="F63" i="13" s="1"/>
  <c r="AN61" i="19"/>
  <c r="AM61" i="19"/>
  <c r="AT61" i="19"/>
  <c r="AS61" i="19"/>
  <c r="O62" i="18" s="1"/>
  <c r="O63" i="12" s="1"/>
  <c r="P63" i="13" s="1"/>
  <c r="AX61" i="19"/>
  <c r="AU61" i="19"/>
  <c r="AH61" i="19"/>
  <c r="AK61" i="19"/>
  <c r="G62" i="18" s="1"/>
  <c r="G63" i="12" s="1"/>
  <c r="H63" i="13" s="1"/>
  <c r="BF61" i="19"/>
  <c r="AQ61" i="19"/>
  <c r="BA61" i="19"/>
  <c r="W62" i="18" s="1"/>
  <c r="W63" i="12" s="1"/>
  <c r="X63" i="13" s="1"/>
  <c r="AR61" i="19"/>
  <c r="AO61" i="19"/>
  <c r="BC61" i="19"/>
  <c r="BB61" i="19"/>
  <c r="X62" i="18" s="1"/>
  <c r="X63" i="12" s="1"/>
  <c r="Y63" i="13" s="1"/>
  <c r="BD61" i="19"/>
  <c r="Z62" i="18" s="1"/>
  <c r="Z63" i="12" s="1"/>
  <c r="AA63" i="13" s="1"/>
  <c r="AJ61" i="19"/>
  <c r="AF61" i="19"/>
  <c r="AZ61" i="19"/>
  <c r="V62" i="18" s="1"/>
  <c r="V63" i="12" s="1"/>
  <c r="W63" i="13" s="1"/>
  <c r="BE61" i="19"/>
  <c r="AA62" i="18" s="1"/>
  <c r="AA63" i="12" s="1"/>
  <c r="AB63" i="13" s="1"/>
  <c r="AW61" i="19"/>
  <c r="AL61" i="19"/>
  <c r="I62" i="11"/>
  <c r="I62" i="18"/>
  <c r="I63" i="12" s="1"/>
  <c r="J63" i="13" s="1"/>
  <c r="AA62" i="11"/>
  <c r="R62" i="11"/>
  <c r="R62" i="18"/>
  <c r="R63" i="12" s="1"/>
  <c r="S63" i="13" s="1"/>
  <c r="X62" i="11"/>
  <c r="G62" i="11"/>
  <c r="Q62" i="11"/>
  <c r="Q62" i="18"/>
  <c r="Q63" i="12" s="1"/>
  <c r="R63" i="13" s="1"/>
  <c r="P62" i="18"/>
  <c r="P63" i="12" s="1"/>
  <c r="Q63" i="13" s="1"/>
  <c r="P62" i="11"/>
  <c r="AC62" i="18"/>
  <c r="AC63" i="12" s="1"/>
  <c r="AC62" i="11"/>
  <c r="Y62" i="18"/>
  <c r="Y63" i="12" s="1"/>
  <c r="Z63" i="13" s="1"/>
  <c r="Y62" i="11"/>
  <c r="T62" i="11"/>
  <c r="T62" i="18"/>
  <c r="T63" i="12" s="1"/>
  <c r="U63" i="13" s="1"/>
  <c r="H62" i="18"/>
  <c r="H63" i="12" s="1"/>
  <c r="I63" i="13" s="1"/>
  <c r="H62" i="11"/>
  <c r="Z62" i="11"/>
  <c r="E62" i="11"/>
  <c r="C62" i="18"/>
  <c r="C62" i="11"/>
  <c r="BH61" i="7"/>
  <c r="N62" i="18"/>
  <c r="N63" i="12" s="1"/>
  <c r="O63" i="13" s="1"/>
  <c r="N62" i="11"/>
  <c r="BV105" i="12"/>
  <c r="BV104" i="13"/>
  <c r="BT161" i="12"/>
  <c r="BG90" i="13"/>
  <c r="BG91" i="12"/>
  <c r="S62" i="11"/>
  <c r="S62" i="18"/>
  <c r="S63" i="12" s="1"/>
  <c r="T63" i="13" s="1"/>
  <c r="J62" i="18"/>
  <c r="J63" i="12" s="1"/>
  <c r="K63" i="13" s="1"/>
  <c r="J62" i="11"/>
  <c r="AQ76" i="12"/>
  <c r="AQ75" i="13"/>
  <c r="K62" i="18"/>
  <c r="K63" i="12" s="1"/>
  <c r="L63" i="13" s="1"/>
  <c r="K62" i="11"/>
  <c r="W62" i="11"/>
  <c r="U62" i="11"/>
  <c r="U62" i="18"/>
  <c r="U63" i="12" s="1"/>
  <c r="V63" i="13" s="1"/>
  <c r="L62" i="11"/>
  <c r="L62" i="18"/>
  <c r="L63" i="12" s="1"/>
  <c r="M63" i="13" s="1"/>
  <c r="V62" i="11"/>
  <c r="F62" i="11"/>
  <c r="F62" i="18"/>
  <c r="F63" i="12" s="1"/>
  <c r="G63" i="13" s="1"/>
  <c r="D62" i="11"/>
  <c r="D62" i="18"/>
  <c r="D63" i="12" s="1"/>
  <c r="E63" i="13" s="1"/>
  <c r="CL120" i="12"/>
  <c r="CL119" i="13"/>
  <c r="AB62" i="18"/>
  <c r="AB63" i="12" s="1"/>
  <c r="AC63" i="13" s="1"/>
  <c r="AB62" i="11"/>
  <c r="M62" i="18"/>
  <c r="M63" i="12" s="1"/>
  <c r="N63" i="13" s="1"/>
  <c r="M62" i="11"/>
  <c r="BI61" i="19" l="1"/>
  <c r="BH92" i="12"/>
  <c r="BH91" i="13"/>
  <c r="BW105" i="13"/>
  <c r="BW106" i="12"/>
  <c r="B62" i="11"/>
  <c r="N70" i="3" s="1"/>
  <c r="Q70" i="3" s="1"/>
  <c r="AD63" i="13"/>
  <c r="AD64" i="12"/>
  <c r="C63" i="12"/>
  <c r="B62" i="18"/>
  <c r="CM121" i="12"/>
  <c r="CM120" i="13"/>
  <c r="AR77" i="12"/>
  <c r="AR76" i="13"/>
  <c r="AS78" i="12" l="1"/>
  <c r="AS77" i="13"/>
  <c r="D63" i="13"/>
  <c r="B63" i="13" s="1"/>
  <c r="B63" i="12"/>
  <c r="BX107" i="12"/>
  <c r="BX106" i="13"/>
  <c r="CN121" i="13"/>
  <c r="CN122" i="12"/>
  <c r="AE64" i="13"/>
  <c r="AE65" i="12"/>
  <c r="AL70" i="3"/>
  <c r="S70" i="3"/>
  <c r="BI93" i="12"/>
  <c r="BI92" i="13"/>
  <c r="C63" i="13" l="1"/>
  <c r="D71" i="3"/>
  <c r="AF65" i="13"/>
  <c r="AF66" i="12"/>
  <c r="CO123" i="12"/>
  <c r="CO122" i="13"/>
  <c r="BJ93" i="13"/>
  <c r="BJ94" i="12"/>
  <c r="BY108" i="12"/>
  <c r="BY107" i="13"/>
  <c r="AT78" i="13"/>
  <c r="AT79" i="12"/>
  <c r="AG66" i="13" l="1"/>
  <c r="AG67" i="12"/>
  <c r="AU79" i="13"/>
  <c r="AU80" i="12"/>
  <c r="AS160" i="12"/>
  <c r="AA71" i="3"/>
  <c r="AG71" i="3" s="1"/>
  <c r="B71" i="3"/>
  <c r="K71" i="3" s="1"/>
  <c r="BK94" i="13"/>
  <c r="BK95" i="12"/>
  <c r="BZ108" i="13"/>
  <c r="BZ109" i="12"/>
  <c r="CP124" i="12"/>
  <c r="CP123" i="13"/>
  <c r="BL95" i="13" l="1"/>
  <c r="BL96" i="12"/>
  <c r="CA109" i="13"/>
  <c r="CA110" i="12"/>
  <c r="AV81" i="12"/>
  <c r="AV80" i="13"/>
  <c r="AJ71" i="3"/>
  <c r="Y71" i="3"/>
  <c r="AE71" i="3" s="1"/>
  <c r="U71" i="3"/>
  <c r="V71" i="3" s="1"/>
  <c r="X71" i="3" s="1"/>
  <c r="W71" i="3"/>
  <c r="C71" i="3"/>
  <c r="AH68" i="12"/>
  <c r="AH67" i="13"/>
  <c r="CQ125" i="12"/>
  <c r="CQ124" i="13"/>
  <c r="AI69" i="12" l="1"/>
  <c r="AI68" i="13"/>
  <c r="CB111" i="12"/>
  <c r="CB110" i="13"/>
  <c r="AB71" i="3"/>
  <c r="AH71" i="3" s="1"/>
  <c r="J71" i="3"/>
  <c r="M71" i="3" s="1"/>
  <c r="P71" i="3" s="1"/>
  <c r="CR125" i="13"/>
  <c r="CR126" i="12"/>
  <c r="BM97" i="12"/>
  <c r="BM96" i="13"/>
  <c r="B73" i="6"/>
  <c r="AD71" i="3"/>
  <c r="AW82" i="12"/>
  <c r="AW81" i="13"/>
  <c r="CS127" i="12" l="1"/>
  <c r="CS126" i="13"/>
  <c r="AK71" i="3"/>
  <c r="R71" i="3"/>
  <c r="J73" i="6"/>
  <c r="I73" i="6"/>
  <c r="G73" i="6"/>
  <c r="H73" i="6"/>
  <c r="CC111" i="13"/>
  <c r="CC112" i="12"/>
  <c r="AX82" i="13"/>
  <c r="AX83" i="12"/>
  <c r="BN97" i="13"/>
  <c r="BN98" i="12"/>
  <c r="AJ69" i="13"/>
  <c r="AJ70" i="12"/>
  <c r="L73" i="6" l="1"/>
  <c r="O73" i="6" s="1"/>
  <c r="BO99" i="12"/>
  <c r="BO98" i="13"/>
  <c r="AK70" i="13"/>
  <c r="AK71" i="12"/>
  <c r="AY83" i="13"/>
  <c r="AY84" i="12"/>
  <c r="CD113" i="12"/>
  <c r="CD112" i="13"/>
  <c r="K73" i="6"/>
  <c r="AO71" i="3"/>
  <c r="AN71" i="3"/>
  <c r="CT127" i="13"/>
  <c r="CT128" i="12"/>
  <c r="AL71" i="13" l="1"/>
  <c r="AL72" i="12"/>
  <c r="AZ84" i="13"/>
  <c r="AZ85" i="12"/>
  <c r="CE114" i="12"/>
  <c r="CE113" i="13"/>
  <c r="CU129" i="12"/>
  <c r="CU128" i="13"/>
  <c r="N73" i="6"/>
  <c r="M73" i="6"/>
  <c r="P73" i="6" s="1"/>
  <c r="BP99" i="13"/>
  <c r="BP100" i="12"/>
  <c r="BQ101" i="12" l="1"/>
  <c r="BQ100" i="13"/>
  <c r="BA86" i="12"/>
  <c r="BA85" i="13"/>
  <c r="CT162" i="12"/>
  <c r="CV129" i="13"/>
  <c r="CV130" i="12"/>
  <c r="T73" i="6"/>
  <c r="S73" i="6"/>
  <c r="R73" i="6"/>
  <c r="U73" i="6"/>
  <c r="AM73" i="12"/>
  <c r="AM72" i="13"/>
  <c r="CF115" i="12"/>
  <c r="CF114" i="13"/>
  <c r="V73" i="6" l="1"/>
  <c r="Y73" i="6" s="1"/>
  <c r="AC73" i="6" s="1"/>
  <c r="W73" i="6"/>
  <c r="Z73" i="6" s="1"/>
  <c r="AD73" i="6" s="1"/>
  <c r="B77" i="8" s="1"/>
  <c r="AN73" i="13"/>
  <c r="AN74" i="12"/>
  <c r="CG116" i="12"/>
  <c r="CG115" i="13"/>
  <c r="CW130" i="13"/>
  <c r="CW131" i="12"/>
  <c r="BB87" i="12"/>
  <c r="BB86" i="13"/>
  <c r="BR101" i="13"/>
  <c r="BR102" i="12"/>
  <c r="X73" i="6" l="1"/>
  <c r="AA73" i="6" s="1"/>
  <c r="AE73" i="6" s="1"/>
  <c r="AG73" i="6" s="1"/>
  <c r="B77" i="19" s="1"/>
  <c r="M77" i="19" s="1"/>
  <c r="C65" i="23"/>
  <c r="B77" i="7"/>
  <c r="B65" i="23"/>
  <c r="BS102" i="13"/>
  <c r="BS103" i="12"/>
  <c r="AO74" i="13"/>
  <c r="AO75" i="12"/>
  <c r="E77" i="8"/>
  <c r="D77" i="8"/>
  <c r="C77" i="8"/>
  <c r="F77" i="8"/>
  <c r="K77" i="8"/>
  <c r="M77" i="8"/>
  <c r="O77" i="8"/>
  <c r="L77" i="8"/>
  <c r="G77" i="8"/>
  <c r="N77" i="8"/>
  <c r="BC88" i="12"/>
  <c r="BC87" i="13"/>
  <c r="CH117" i="12"/>
  <c r="CH116" i="13"/>
  <c r="CX132" i="12"/>
  <c r="CX131" i="13"/>
  <c r="K77" i="19"/>
  <c r="L77" i="19"/>
  <c r="O77" i="19"/>
  <c r="N77" i="19"/>
  <c r="G77" i="19"/>
  <c r="D77" i="19"/>
  <c r="C77" i="19" l="1"/>
  <c r="E77" i="19"/>
  <c r="F77" i="19"/>
  <c r="D65" i="23"/>
  <c r="BT104" i="12"/>
  <c r="BT103" i="13"/>
  <c r="AP75" i="13"/>
  <c r="AP76" i="12"/>
  <c r="CI117" i="13"/>
  <c r="CI118" i="12"/>
  <c r="CY133" i="12"/>
  <c r="CZ133" i="13" s="1"/>
  <c r="CY132" i="13"/>
  <c r="BD88" i="13"/>
  <c r="BD89" i="12"/>
  <c r="AT62" i="8"/>
  <c r="AI62" i="8"/>
  <c r="AK62" i="8"/>
  <c r="AL62" i="8"/>
  <c r="AG62" i="8"/>
  <c r="BA62" i="8"/>
  <c r="AV62" i="8"/>
  <c r="AS62" i="8"/>
  <c r="AJ62" i="8"/>
  <c r="AW62" i="8"/>
  <c r="AO62" i="8"/>
  <c r="AN62" i="8"/>
  <c r="BE62" i="8"/>
  <c r="BG62" i="8"/>
  <c r="AQ62" i="8"/>
  <c r="BF62" i="8"/>
  <c r="AX62" i="8"/>
  <c r="AR62" i="8"/>
  <c r="AU62" i="8"/>
  <c r="AM62" i="8"/>
  <c r="AP62" i="8"/>
  <c r="BD62" i="8"/>
  <c r="AZ62" i="8"/>
  <c r="AH62" i="8"/>
  <c r="AY62" i="8"/>
  <c r="AF62" i="8"/>
  <c r="BB62" i="8"/>
  <c r="BC62" i="8"/>
  <c r="O77" i="7"/>
  <c r="N77" i="7"/>
  <c r="G77" i="7"/>
  <c r="L77" i="7"/>
  <c r="D77" i="7"/>
  <c r="E77" i="7"/>
  <c r="F77" i="7"/>
  <c r="M77" i="7"/>
  <c r="C77" i="7"/>
  <c r="K77" i="7"/>
  <c r="AO62" i="19" l="1"/>
  <c r="BE62" i="19"/>
  <c r="AR62" i="19"/>
  <c r="AF62" i="19"/>
  <c r="AN62" i="19"/>
  <c r="AQ62" i="19"/>
  <c r="AT62" i="19"/>
  <c r="AY62" i="19"/>
  <c r="AZ62" i="19"/>
  <c r="BD62" i="19"/>
  <c r="AV62" i="19"/>
  <c r="AL62" i="19"/>
  <c r="AM62" i="19"/>
  <c r="AP62" i="19"/>
  <c r="AG62" i="19"/>
  <c r="AS62" i="19"/>
  <c r="AK62" i="19"/>
  <c r="BA62" i="19"/>
  <c r="AX62" i="19"/>
  <c r="BB62" i="19"/>
  <c r="AI62" i="19"/>
  <c r="AH62" i="19"/>
  <c r="AU62" i="19"/>
  <c r="AW62" i="19"/>
  <c r="BG62" i="19"/>
  <c r="AJ62" i="19"/>
  <c r="BF62" i="19"/>
  <c r="BC62" i="19"/>
  <c r="AQ77" i="12"/>
  <c r="AQ76" i="13"/>
  <c r="CJ118" i="13"/>
  <c r="CJ119" i="12"/>
  <c r="AW62" i="7"/>
  <c r="T63" i="9" s="1"/>
  <c r="BA62" i="7"/>
  <c r="X63" i="9" s="1"/>
  <c r="BC62" i="7"/>
  <c r="Z63" i="9" s="1"/>
  <c r="AH62" i="7"/>
  <c r="E63" i="9" s="1"/>
  <c r="AE62" i="7"/>
  <c r="B63" i="9" s="1"/>
  <c r="AZ62" i="7"/>
  <c r="W63" i="9" s="1"/>
  <c r="AS62" i="7"/>
  <c r="P63" i="9" s="1"/>
  <c r="AP62" i="7"/>
  <c r="M63" i="9" s="1"/>
  <c r="AM62" i="7"/>
  <c r="J63" i="9" s="1"/>
  <c r="AI62" i="7"/>
  <c r="F63" i="9" s="1"/>
  <c r="AJ62" i="7"/>
  <c r="G63" i="9" s="1"/>
  <c r="AV62" i="7"/>
  <c r="S63" i="9" s="1"/>
  <c r="AF62" i="7"/>
  <c r="C63" i="9" s="1"/>
  <c r="AL62" i="7"/>
  <c r="I63" i="9" s="1"/>
  <c r="AO62" i="7"/>
  <c r="L63" i="9" s="1"/>
  <c r="AU62" i="7"/>
  <c r="R63" i="9" s="1"/>
  <c r="AG62" i="7"/>
  <c r="D63" i="9" s="1"/>
  <c r="AQ62" i="7"/>
  <c r="N63" i="9" s="1"/>
  <c r="AT62" i="7"/>
  <c r="Q63" i="9" s="1"/>
  <c r="AY62" i="7"/>
  <c r="V63" i="9" s="1"/>
  <c r="AX62" i="7"/>
  <c r="U63" i="9" s="1"/>
  <c r="BE62" i="7"/>
  <c r="AB63" i="9" s="1"/>
  <c r="AK62" i="7"/>
  <c r="H63" i="9" s="1"/>
  <c r="BF62" i="7"/>
  <c r="AC63" i="9" s="1"/>
  <c r="AN62" i="7"/>
  <c r="K63" i="9" s="1"/>
  <c r="AR62" i="7"/>
  <c r="O63" i="9" s="1"/>
  <c r="BD62" i="7"/>
  <c r="AA63" i="9" s="1"/>
  <c r="BB62" i="7"/>
  <c r="Y63" i="9" s="1"/>
  <c r="BI62" i="8"/>
  <c r="BE90" i="12"/>
  <c r="BE89" i="13"/>
  <c r="BS161" i="12"/>
  <c r="BU105" i="12"/>
  <c r="BU104" i="13"/>
  <c r="BI62" i="19" l="1"/>
  <c r="AB63" i="18"/>
  <c r="AB64" i="12" s="1"/>
  <c r="AC64" i="13" s="1"/>
  <c r="AB63" i="11"/>
  <c r="X63" i="11"/>
  <c r="X63" i="18"/>
  <c r="X64" i="12" s="1"/>
  <c r="Y64" i="13" s="1"/>
  <c r="Y63" i="11"/>
  <c r="Y63" i="18"/>
  <c r="Y64" i="12" s="1"/>
  <c r="Z64" i="13" s="1"/>
  <c r="AC63" i="11"/>
  <c r="AC63" i="18"/>
  <c r="AC64" i="12" s="1"/>
  <c r="V63" i="11"/>
  <c r="V63" i="18"/>
  <c r="V64" i="12" s="1"/>
  <c r="W64" i="13" s="1"/>
  <c r="R63" i="11"/>
  <c r="R63" i="18"/>
  <c r="R64" i="12" s="1"/>
  <c r="S64" i="13" s="1"/>
  <c r="S63" i="11"/>
  <c r="S63" i="18"/>
  <c r="S64" i="12" s="1"/>
  <c r="T64" i="13" s="1"/>
  <c r="M63" i="11"/>
  <c r="M63" i="18"/>
  <c r="M64" i="12" s="1"/>
  <c r="N64" i="13" s="1"/>
  <c r="E63" i="11"/>
  <c r="E63" i="18"/>
  <c r="E64" i="12" s="1"/>
  <c r="F64" i="13" s="1"/>
  <c r="CK119" i="13"/>
  <c r="CK120" i="12"/>
  <c r="O63" i="11"/>
  <c r="O63" i="18"/>
  <c r="O64" i="12" s="1"/>
  <c r="P64" i="13" s="1"/>
  <c r="I63" i="11"/>
  <c r="I63" i="18"/>
  <c r="I64" i="12" s="1"/>
  <c r="J64" i="13" s="1"/>
  <c r="F63" i="11"/>
  <c r="F63" i="18"/>
  <c r="F64" i="12" s="1"/>
  <c r="G64" i="13" s="1"/>
  <c r="BV106" i="12"/>
  <c r="BV105" i="13"/>
  <c r="BF90" i="13"/>
  <c r="BF91" i="12"/>
  <c r="AA63" i="11"/>
  <c r="AA63" i="18"/>
  <c r="AA64" i="12" s="1"/>
  <c r="AB64" i="13" s="1"/>
  <c r="H63" i="11"/>
  <c r="H63" i="18"/>
  <c r="H64" i="12" s="1"/>
  <c r="I64" i="13" s="1"/>
  <c r="Q63" i="18"/>
  <c r="Q64" i="12" s="1"/>
  <c r="R64" i="13" s="1"/>
  <c r="Q63" i="11"/>
  <c r="L63" i="11"/>
  <c r="L63" i="18"/>
  <c r="L64" i="12" s="1"/>
  <c r="M64" i="13" s="1"/>
  <c r="G63" i="18"/>
  <c r="G64" i="12" s="1"/>
  <c r="H64" i="13" s="1"/>
  <c r="G63" i="11"/>
  <c r="P63" i="11"/>
  <c r="P63" i="18"/>
  <c r="P64" i="12" s="1"/>
  <c r="Q64" i="13" s="1"/>
  <c r="Z63" i="11"/>
  <c r="Z63" i="18"/>
  <c r="Z64" i="12" s="1"/>
  <c r="AA64" i="13" s="1"/>
  <c r="C63" i="18"/>
  <c r="C63" i="11"/>
  <c r="N63" i="11"/>
  <c r="N63" i="18"/>
  <c r="N64" i="12" s="1"/>
  <c r="O64" i="13" s="1"/>
  <c r="W63" i="11"/>
  <c r="W63" i="18"/>
  <c r="W64" i="12" s="1"/>
  <c r="X64" i="13" s="1"/>
  <c r="K63" i="11"/>
  <c r="K63" i="18"/>
  <c r="K64" i="12" s="1"/>
  <c r="L64" i="13" s="1"/>
  <c r="U63" i="11"/>
  <c r="U63" i="18"/>
  <c r="U64" i="12" s="1"/>
  <c r="V64" i="13" s="1"/>
  <c r="D63" i="11"/>
  <c r="D63" i="18"/>
  <c r="D64" i="12" s="1"/>
  <c r="E64" i="13" s="1"/>
  <c r="BH62" i="7"/>
  <c r="J63" i="11"/>
  <c r="J63" i="18"/>
  <c r="J64" i="12" s="1"/>
  <c r="K64" i="13" s="1"/>
  <c r="T63" i="11"/>
  <c r="T63" i="18"/>
  <c r="T64" i="12" s="1"/>
  <c r="U64" i="13" s="1"/>
  <c r="AR77" i="13"/>
  <c r="AR78" i="12"/>
  <c r="BG91" i="13" l="1"/>
  <c r="BG92" i="12"/>
  <c r="CL121" i="12"/>
  <c r="CL120" i="13"/>
  <c r="AD64" i="13"/>
  <c r="AD65" i="12"/>
  <c r="B63" i="11"/>
  <c r="N71" i="3" s="1"/>
  <c r="Q71" i="3" s="1"/>
  <c r="AS79" i="12"/>
  <c r="AS78" i="13"/>
  <c r="BW107" i="12"/>
  <c r="BW106" i="13"/>
  <c r="C64" i="12"/>
  <c r="B63" i="18"/>
  <c r="AE66" i="12" l="1"/>
  <c r="AE65" i="13"/>
  <c r="B64" i="12"/>
  <c r="D64" i="13"/>
  <c r="B64" i="13" s="1"/>
  <c r="AT80" i="12"/>
  <c r="AT79" i="13"/>
  <c r="AR160" i="12"/>
  <c r="S71" i="3"/>
  <c r="AL71" i="3"/>
  <c r="CM121" i="13"/>
  <c r="CM122" i="12"/>
  <c r="BX108" i="12"/>
  <c r="BX107" i="13"/>
  <c r="BH93" i="12"/>
  <c r="BH92" i="13"/>
  <c r="BY109" i="12" l="1"/>
  <c r="BY108" i="13"/>
  <c r="CN122" i="13"/>
  <c r="CN123" i="12"/>
  <c r="D72" i="3"/>
  <c r="C64" i="13"/>
  <c r="BI93" i="13"/>
  <c r="BI94" i="12"/>
  <c r="AU80" i="13"/>
  <c r="AU81" i="12"/>
  <c r="AF66" i="13"/>
  <c r="AF67" i="12"/>
  <c r="AV81" i="13" l="1"/>
  <c r="AV82" i="12"/>
  <c r="AG68" i="12"/>
  <c r="AG67" i="13"/>
  <c r="BJ94" i="13"/>
  <c r="BJ95" i="12"/>
  <c r="CO124" i="12"/>
  <c r="CO123" i="13"/>
  <c r="AA72" i="3"/>
  <c r="AG72" i="3" s="1"/>
  <c r="B72" i="3"/>
  <c r="BZ110" i="12"/>
  <c r="BZ109" i="13"/>
  <c r="C72" i="3" l="1"/>
  <c r="U72" i="3"/>
  <c r="V72" i="3" s="1"/>
  <c r="X72" i="3" s="1"/>
  <c r="Y72" i="3"/>
  <c r="AE72" i="3" s="1"/>
  <c r="W72" i="3"/>
  <c r="AJ72" i="3"/>
  <c r="CA111" i="12"/>
  <c r="CA110" i="13"/>
  <c r="AW83" i="12"/>
  <c r="AW82" i="13"/>
  <c r="K72" i="3"/>
  <c r="CP124" i="13"/>
  <c r="CP125" i="12"/>
  <c r="AH69" i="12"/>
  <c r="AH68" i="13"/>
  <c r="BK96" i="12"/>
  <c r="BK95" i="13"/>
  <c r="CB112" i="12" l="1"/>
  <c r="CB111" i="13"/>
  <c r="CQ126" i="12"/>
  <c r="CQ125" i="13"/>
  <c r="AX83" i="13"/>
  <c r="AX84" i="12"/>
  <c r="BL96" i="13"/>
  <c r="BL97" i="12"/>
  <c r="AD72" i="3"/>
  <c r="B74" i="6"/>
  <c r="AI70" i="12"/>
  <c r="AI69" i="13"/>
  <c r="J72" i="3"/>
  <c r="M72" i="3" s="1"/>
  <c r="P72" i="3" s="1"/>
  <c r="AB72" i="3"/>
  <c r="AH72" i="3" s="1"/>
  <c r="AY85" i="12" l="1"/>
  <c r="AY84" i="13"/>
  <c r="BM98" i="12"/>
  <c r="BM97" i="13"/>
  <c r="H74" i="6"/>
  <c r="G74" i="6"/>
  <c r="I74" i="6"/>
  <c r="J74" i="6"/>
  <c r="AJ71" i="12"/>
  <c r="AJ70" i="13"/>
  <c r="CR126" i="13"/>
  <c r="CR127" i="12"/>
  <c r="R72" i="3"/>
  <c r="AK72" i="3"/>
  <c r="CC112" i="13"/>
  <c r="CC113" i="12"/>
  <c r="K74" i="6" l="1"/>
  <c r="N74" i="6" s="1"/>
  <c r="CD114" i="12"/>
  <c r="CD113" i="13"/>
  <c r="CS128" i="12"/>
  <c r="CS127" i="13"/>
  <c r="BN99" i="12"/>
  <c r="BN98" i="13"/>
  <c r="AO72" i="3"/>
  <c r="AN72" i="3"/>
  <c r="AK72" i="12"/>
  <c r="AK71" i="13"/>
  <c r="L74" i="6"/>
  <c r="O74" i="6" s="1"/>
  <c r="AZ86" i="12"/>
  <c r="AZ85" i="13"/>
  <c r="M74" i="6" l="1"/>
  <c r="P74" i="6" s="1"/>
  <c r="AL73" i="12"/>
  <c r="AL72" i="13"/>
  <c r="CT129" i="12"/>
  <c r="CT128" i="13"/>
  <c r="BA87" i="12"/>
  <c r="BA86" i="13"/>
  <c r="R74" i="6"/>
  <c r="U74" i="6"/>
  <c r="S74" i="6"/>
  <c r="T74" i="6"/>
  <c r="BO99" i="13"/>
  <c r="BO100" i="12"/>
  <c r="CE115" i="12"/>
  <c r="CE114" i="13"/>
  <c r="V74" i="6" l="1"/>
  <c r="CU129" i="13"/>
  <c r="CU130" i="12"/>
  <c r="CS162" i="12"/>
  <c r="CF116" i="12"/>
  <c r="CF115" i="13"/>
  <c r="BP100" i="13"/>
  <c r="BP101" i="12"/>
  <c r="W74" i="6"/>
  <c r="Z74" i="6" s="1"/>
  <c r="AD74" i="6" s="1"/>
  <c r="BB88" i="12"/>
  <c r="BB87" i="13"/>
  <c r="AM74" i="12"/>
  <c r="AM73" i="13"/>
  <c r="CV131" i="12" l="1"/>
  <c r="CV130" i="13"/>
  <c r="AN74" i="13"/>
  <c r="AN75" i="12"/>
  <c r="BQ102" i="12"/>
  <c r="BQ101" i="13"/>
  <c r="BC89" i="12"/>
  <c r="BC88" i="13"/>
  <c r="B78" i="8"/>
  <c r="C66" i="23"/>
  <c r="CG117" i="12"/>
  <c r="CG116" i="13"/>
  <c r="X74" i="6"/>
  <c r="AA74" i="6" s="1"/>
  <c r="AE74" i="6" s="1"/>
  <c r="AG74" i="6" s="1"/>
  <c r="B78" i="19" s="1"/>
  <c r="Y74" i="6"/>
  <c r="AC74" i="6" s="1"/>
  <c r="BD89" i="13" l="1"/>
  <c r="BD90" i="12"/>
  <c r="AO75" i="13"/>
  <c r="AO76" i="12"/>
  <c r="CH117" i="13"/>
  <c r="CH118" i="12"/>
  <c r="B78" i="7"/>
  <c r="B66" i="23"/>
  <c r="D66" i="23" s="1"/>
  <c r="D78" i="19"/>
  <c r="L78" i="19"/>
  <c r="N78" i="19"/>
  <c r="O78" i="19"/>
  <c r="K78" i="19"/>
  <c r="E78" i="19"/>
  <c r="M78" i="19"/>
  <c r="G78" i="19"/>
  <c r="C78" i="19"/>
  <c r="F78" i="19"/>
  <c r="O78" i="8"/>
  <c r="K78" i="8"/>
  <c r="M78" i="8"/>
  <c r="G78" i="8"/>
  <c r="L78" i="8"/>
  <c r="E78" i="8"/>
  <c r="N78" i="8"/>
  <c r="F78" i="8"/>
  <c r="D78" i="8"/>
  <c r="C78" i="8"/>
  <c r="BR102" i="13"/>
  <c r="BR103" i="12"/>
  <c r="CW131" i="13"/>
  <c r="CW132" i="12"/>
  <c r="AP76" i="13" l="1"/>
  <c r="AP77" i="12"/>
  <c r="E78" i="7"/>
  <c r="C78" i="7"/>
  <c r="G78" i="7"/>
  <c r="M78" i="7"/>
  <c r="L78" i="7"/>
  <c r="F78" i="7"/>
  <c r="K78" i="7"/>
  <c r="O78" i="7"/>
  <c r="N78" i="7"/>
  <c r="D78" i="7"/>
  <c r="AI63" i="8"/>
  <c r="AN63" i="8"/>
  <c r="BG63" i="8"/>
  <c r="AY63" i="8"/>
  <c r="AF63" i="8"/>
  <c r="AT63" i="8"/>
  <c r="AP63" i="8"/>
  <c r="BB63" i="8"/>
  <c r="AR63" i="8"/>
  <c r="AW63" i="8"/>
  <c r="AS63" i="8"/>
  <c r="AJ63" i="8"/>
  <c r="AO63" i="8"/>
  <c r="AU63" i="8"/>
  <c r="AH63" i="8"/>
  <c r="BD63" i="8"/>
  <c r="AQ63" i="8"/>
  <c r="AL63" i="8"/>
  <c r="AM63" i="8"/>
  <c r="BF63" i="8"/>
  <c r="BC63" i="8"/>
  <c r="BA63" i="8"/>
  <c r="BE63" i="8"/>
  <c r="AZ63" i="8"/>
  <c r="AG63" i="8"/>
  <c r="AX63" i="8"/>
  <c r="AV63" i="8"/>
  <c r="AK63" i="8"/>
  <c r="BS104" i="12"/>
  <c r="BS103" i="13"/>
  <c r="CI118" i="13"/>
  <c r="CI119" i="12"/>
  <c r="BE91" i="12"/>
  <c r="BE90" i="13"/>
  <c r="CX133" i="12"/>
  <c r="CX132" i="13"/>
  <c r="AS63" i="19"/>
  <c r="AG63" i="19"/>
  <c r="AW63" i="19"/>
  <c r="AP63" i="19"/>
  <c r="AM63" i="19"/>
  <c r="AR63" i="19"/>
  <c r="AF63" i="19"/>
  <c r="BF63" i="19"/>
  <c r="AI63" i="19"/>
  <c r="AK63" i="19"/>
  <c r="BE63" i="19"/>
  <c r="AV63" i="19"/>
  <c r="BA63" i="19"/>
  <c r="AJ63" i="19"/>
  <c r="BB63" i="19"/>
  <c r="AO63" i="19"/>
  <c r="AX63" i="19"/>
  <c r="AT63" i="19"/>
  <c r="BG63" i="19"/>
  <c r="BC63" i="19"/>
  <c r="AU63" i="19"/>
  <c r="AH63" i="19"/>
  <c r="AN63" i="19"/>
  <c r="AZ63" i="19"/>
  <c r="BD63" i="19"/>
  <c r="AL63" i="19"/>
  <c r="AQ63" i="19"/>
  <c r="AY63" i="19"/>
  <c r="CY134" i="12" l="1"/>
  <c r="CZ134" i="13" s="1"/>
  <c r="CY133" i="13"/>
  <c r="CJ119" i="13"/>
  <c r="CJ120" i="12"/>
  <c r="AN63" i="7"/>
  <c r="K64" i="9" s="1"/>
  <c r="AQ63" i="7"/>
  <c r="N64" i="9" s="1"/>
  <c r="AX63" i="7"/>
  <c r="U64" i="9" s="1"/>
  <c r="BC63" i="7"/>
  <c r="Z64" i="9" s="1"/>
  <c r="BB63" i="7"/>
  <c r="Y64" i="9" s="1"/>
  <c r="AU63" i="7"/>
  <c r="R64" i="9" s="1"/>
  <c r="AK63" i="7"/>
  <c r="H64" i="9" s="1"/>
  <c r="AS63" i="7"/>
  <c r="P64" i="9" s="1"/>
  <c r="BE63" i="7"/>
  <c r="AB64" i="9" s="1"/>
  <c r="AM63" i="7"/>
  <c r="J64" i="9" s="1"/>
  <c r="AF63" i="7"/>
  <c r="C64" i="9" s="1"/>
  <c r="AG63" i="7"/>
  <c r="D64" i="9" s="1"/>
  <c r="AE63" i="7"/>
  <c r="B64" i="9" s="1"/>
  <c r="AW63" i="7"/>
  <c r="T64" i="9" s="1"/>
  <c r="AH63" i="7"/>
  <c r="E64" i="9" s="1"/>
  <c r="BF63" i="7"/>
  <c r="AC64" i="9" s="1"/>
  <c r="AT63" i="7"/>
  <c r="Q64" i="9" s="1"/>
  <c r="BD63" i="7"/>
  <c r="AA64" i="9" s="1"/>
  <c r="AY63" i="7"/>
  <c r="V64" i="9" s="1"/>
  <c r="V64" i="11" s="1"/>
  <c r="AP63" i="7"/>
  <c r="M64" i="9" s="1"/>
  <c r="BA63" i="7"/>
  <c r="X64" i="9" s="1"/>
  <c r="AJ63" i="7"/>
  <c r="G64" i="9" s="1"/>
  <c r="AL63" i="7"/>
  <c r="I64" i="9" s="1"/>
  <c r="AZ63" i="7"/>
  <c r="W64" i="9" s="1"/>
  <c r="AO63" i="7"/>
  <c r="L64" i="9" s="1"/>
  <c r="AV63" i="7"/>
  <c r="S64" i="9" s="1"/>
  <c r="AR63" i="7"/>
  <c r="O64" i="9" s="1"/>
  <c r="AI63" i="7"/>
  <c r="F64" i="9" s="1"/>
  <c r="BI63" i="19"/>
  <c r="AQ78" i="12"/>
  <c r="AQ77" i="13"/>
  <c r="BF91" i="13"/>
  <c r="BF92" i="12"/>
  <c r="BT104" i="13"/>
  <c r="BT105" i="12"/>
  <c r="BR161" i="12"/>
  <c r="BI63" i="8"/>
  <c r="V64" i="18" l="1"/>
  <c r="V65" i="12" s="1"/>
  <c r="W65" i="13" s="1"/>
  <c r="T64" i="11"/>
  <c r="T64" i="18"/>
  <c r="T65" i="12" s="1"/>
  <c r="U65" i="13" s="1"/>
  <c r="BU106" i="12"/>
  <c r="BU105" i="13"/>
  <c r="O64" i="11"/>
  <c r="O64" i="18"/>
  <c r="O65" i="12" s="1"/>
  <c r="P65" i="13" s="1"/>
  <c r="I64" i="11"/>
  <c r="I64" i="18"/>
  <c r="I65" i="12" s="1"/>
  <c r="J65" i="13" s="1"/>
  <c r="E64" i="18"/>
  <c r="E65" i="12" s="1"/>
  <c r="F65" i="13" s="1"/>
  <c r="E64" i="11"/>
  <c r="BH63" i="7"/>
  <c r="H64" i="11"/>
  <c r="H64" i="18"/>
  <c r="H65" i="12" s="1"/>
  <c r="I65" i="13" s="1"/>
  <c r="U64" i="11"/>
  <c r="U64" i="18"/>
  <c r="U65" i="12" s="1"/>
  <c r="V65" i="13" s="1"/>
  <c r="C64" i="11"/>
  <c r="C64" i="18"/>
  <c r="AR79" i="12"/>
  <c r="AR78" i="13"/>
  <c r="AA64" i="11"/>
  <c r="AA64" i="18"/>
  <c r="AA65" i="12" s="1"/>
  <c r="AB65" i="13" s="1"/>
  <c r="R64" i="11"/>
  <c r="R64" i="18"/>
  <c r="R65" i="12" s="1"/>
  <c r="S65" i="13" s="1"/>
  <c r="N64" i="18"/>
  <c r="N65" i="12" s="1"/>
  <c r="O65" i="13" s="1"/>
  <c r="N64" i="11"/>
  <c r="L64" i="11"/>
  <c r="L64" i="18"/>
  <c r="L65" i="12" s="1"/>
  <c r="M65" i="13" s="1"/>
  <c r="X64" i="11"/>
  <c r="X64" i="18"/>
  <c r="X65" i="12" s="1"/>
  <c r="Y65" i="13" s="1"/>
  <c r="Q64" i="11"/>
  <c r="Q64" i="18"/>
  <c r="Q65" i="12" s="1"/>
  <c r="R65" i="13" s="1"/>
  <c r="AB64" i="11"/>
  <c r="AB64" i="18"/>
  <c r="AB65" i="12" s="1"/>
  <c r="AC65" i="13" s="1"/>
  <c r="Y64" i="18"/>
  <c r="Y65" i="12" s="1"/>
  <c r="Z65" i="13" s="1"/>
  <c r="Y64" i="11"/>
  <c r="K64" i="18"/>
  <c r="K65" i="12" s="1"/>
  <c r="L65" i="13" s="1"/>
  <c r="K64" i="11"/>
  <c r="S64" i="18"/>
  <c r="S65" i="12" s="1"/>
  <c r="T65" i="13" s="1"/>
  <c r="S64" i="11"/>
  <c r="G64" i="11"/>
  <c r="G64" i="18"/>
  <c r="G65" i="12" s="1"/>
  <c r="H65" i="13" s="1"/>
  <c r="J64" i="11"/>
  <c r="J64" i="18"/>
  <c r="J65" i="12" s="1"/>
  <c r="K65" i="13" s="1"/>
  <c r="BG93" i="12"/>
  <c r="BG92" i="13"/>
  <c r="F64" i="11"/>
  <c r="F64" i="18"/>
  <c r="F65" i="12" s="1"/>
  <c r="G65" i="13" s="1"/>
  <c r="W64" i="11"/>
  <c r="W64" i="18"/>
  <c r="W65" i="12" s="1"/>
  <c r="X65" i="13" s="1"/>
  <c r="M64" i="11"/>
  <c r="M64" i="18"/>
  <c r="M65" i="12" s="1"/>
  <c r="N65" i="13" s="1"/>
  <c r="AC64" i="18"/>
  <c r="AC65" i="12" s="1"/>
  <c r="AC64" i="11"/>
  <c r="D64" i="11"/>
  <c r="D64" i="18"/>
  <c r="D65" i="12" s="1"/>
  <c r="E65" i="13" s="1"/>
  <c r="P64" i="11"/>
  <c r="P64" i="18"/>
  <c r="P65" i="12" s="1"/>
  <c r="Q65" i="13" s="1"/>
  <c r="Z64" i="11"/>
  <c r="Z64" i="18"/>
  <c r="Z65" i="12" s="1"/>
  <c r="AA65" i="13" s="1"/>
  <c r="CK121" i="12"/>
  <c r="CK120" i="13"/>
  <c r="CL121" i="13" l="1"/>
  <c r="CL122" i="12"/>
  <c r="AD66" i="12"/>
  <c r="AD65" i="13"/>
  <c r="BH94" i="12"/>
  <c r="BH93" i="13"/>
  <c r="B64" i="11"/>
  <c r="N72" i="3" s="1"/>
  <c r="Q72" i="3" s="1"/>
  <c r="BV107" i="12"/>
  <c r="BV106" i="13"/>
  <c r="AS80" i="12"/>
  <c r="AQ160" i="12"/>
  <c r="AS79" i="13"/>
  <c r="C65" i="12"/>
  <c r="B64" i="18"/>
  <c r="S72" i="3" l="1"/>
  <c r="AL72" i="3"/>
  <c r="AE67" i="12"/>
  <c r="AE66" i="13"/>
  <c r="AT80" i="13"/>
  <c r="AT81" i="12"/>
  <c r="CM123" i="12"/>
  <c r="CM122" i="13"/>
  <c r="BW108" i="12"/>
  <c r="BW107" i="13"/>
  <c r="D65" i="13"/>
  <c r="B65" i="13" s="1"/>
  <c r="B65" i="12"/>
  <c r="BI94" i="13"/>
  <c r="BI95" i="12"/>
  <c r="CN123" i="13" l="1"/>
  <c r="CN124" i="12"/>
  <c r="BJ96" i="12"/>
  <c r="BJ95" i="13"/>
  <c r="AU81" i="13"/>
  <c r="AU82" i="12"/>
  <c r="D73" i="3"/>
  <c r="C65" i="13"/>
  <c r="AF67" i="13"/>
  <c r="AF68" i="12"/>
  <c r="BX109" i="12"/>
  <c r="BX108" i="13"/>
  <c r="BY109" i="13" l="1"/>
  <c r="BY110" i="12"/>
  <c r="B73" i="3"/>
  <c r="AA73" i="3"/>
  <c r="AG73" i="3" s="1"/>
  <c r="BK97" i="12"/>
  <c r="BK96" i="13"/>
  <c r="AG69" i="12"/>
  <c r="AG68" i="13"/>
  <c r="AV82" i="13"/>
  <c r="AV83" i="12"/>
  <c r="CO124" i="13"/>
  <c r="CO125" i="12"/>
  <c r="Y73" i="3" l="1"/>
  <c r="AE73" i="3" s="1"/>
  <c r="W73" i="3"/>
  <c r="C73" i="3"/>
  <c r="U73" i="3"/>
  <c r="V73" i="3" s="1"/>
  <c r="X73" i="3" s="1"/>
  <c r="AJ73" i="3"/>
  <c r="AH70" i="12"/>
  <c r="AH69" i="13"/>
  <c r="BL98" i="12"/>
  <c r="BL97" i="13"/>
  <c r="BZ110" i="13"/>
  <c r="BZ111" i="12"/>
  <c r="AW84" i="12"/>
  <c r="AW83" i="13"/>
  <c r="CP126" i="12"/>
  <c r="CP125" i="13"/>
  <c r="K73" i="3"/>
  <c r="AX85" i="12" l="1"/>
  <c r="AX84" i="13"/>
  <c r="CA111" i="13"/>
  <c r="CA112" i="12"/>
  <c r="J73" i="3"/>
  <c r="M73" i="3" s="1"/>
  <c r="P73" i="3" s="1"/>
  <c r="AB73" i="3"/>
  <c r="AH73" i="3" s="1"/>
  <c r="AD73" i="3"/>
  <c r="B75" i="6"/>
  <c r="CQ126" i="13"/>
  <c r="CQ127" i="12"/>
  <c r="AI71" i="12"/>
  <c r="AI70" i="13"/>
  <c r="BM98" i="13"/>
  <c r="BM99" i="12"/>
  <c r="AJ71" i="13" l="1"/>
  <c r="AJ72" i="12"/>
  <c r="I75" i="6"/>
  <c r="G75" i="6"/>
  <c r="J75" i="6"/>
  <c r="H75" i="6"/>
  <c r="BN99" i="13"/>
  <c r="BN100" i="12"/>
  <c r="CR128" i="12"/>
  <c r="CR127" i="13"/>
  <c r="CB113" i="12"/>
  <c r="CB112" i="13"/>
  <c r="R73" i="3"/>
  <c r="AK73" i="3"/>
  <c r="AY86" i="12"/>
  <c r="AY85" i="13"/>
  <c r="L75" i="6" l="1"/>
  <c r="O75" i="6" s="1"/>
  <c r="K75" i="6"/>
  <c r="N75" i="6" s="1"/>
  <c r="AZ87" i="12"/>
  <c r="AZ86" i="13"/>
  <c r="CC113" i="13"/>
  <c r="CC114" i="12"/>
  <c r="AO73" i="3"/>
  <c r="AN73" i="3"/>
  <c r="AK72" i="13"/>
  <c r="AK73" i="12"/>
  <c r="BO101" i="12"/>
  <c r="BO100" i="13"/>
  <c r="CS129" i="12"/>
  <c r="CS128" i="13"/>
  <c r="M75" i="6" l="1"/>
  <c r="P75" i="6" s="1"/>
  <c r="T75" i="6" s="1"/>
  <c r="BP102" i="12"/>
  <c r="BP101" i="13"/>
  <c r="AL73" i="13"/>
  <c r="AL74" i="12"/>
  <c r="CD115" i="12"/>
  <c r="CD114" i="13"/>
  <c r="S75" i="6"/>
  <c r="BA87" i="13"/>
  <c r="BA88" i="12"/>
  <c r="CT129" i="13"/>
  <c r="CT130" i="12"/>
  <c r="CR162" i="12"/>
  <c r="R75" i="6" l="1"/>
  <c r="V75" i="6" s="1"/>
  <c r="Y75" i="6" s="1"/>
  <c r="AC75" i="6" s="1"/>
  <c r="U75" i="6"/>
  <c r="W75" i="6" s="1"/>
  <c r="Z75" i="6" s="1"/>
  <c r="AD75" i="6" s="1"/>
  <c r="AM74" i="13"/>
  <c r="AM75" i="12"/>
  <c r="BB88" i="13"/>
  <c r="BB89" i="12"/>
  <c r="CU131" i="12"/>
  <c r="CU130" i="13"/>
  <c r="CE116" i="12"/>
  <c r="CE115" i="13"/>
  <c r="BQ102" i="13"/>
  <c r="BQ103" i="12"/>
  <c r="X75" i="6" l="1"/>
  <c r="AA75" i="6" s="1"/>
  <c r="AE75" i="6" s="1"/>
  <c r="AG75" i="6" s="1"/>
  <c r="B79" i="19" s="1"/>
  <c r="F79" i="19" s="1"/>
  <c r="BC90" i="12"/>
  <c r="BC89" i="13"/>
  <c r="B79" i="7"/>
  <c r="B67" i="23"/>
  <c r="CF116" i="13"/>
  <c r="CF117" i="12"/>
  <c r="AN75" i="13"/>
  <c r="AN76" i="12"/>
  <c r="BR104" i="12"/>
  <c r="BR103" i="13"/>
  <c r="B79" i="8"/>
  <c r="C67" i="23"/>
  <c r="CV132" i="12"/>
  <c r="CV131" i="13"/>
  <c r="M79" i="19" l="1"/>
  <c r="O79" i="19"/>
  <c r="D79" i="19"/>
  <c r="N79" i="19"/>
  <c r="C79" i="19"/>
  <c r="E79" i="19"/>
  <c r="K79" i="19"/>
  <c r="G79" i="19"/>
  <c r="L79" i="19"/>
  <c r="CW133" i="12"/>
  <c r="CW132" i="13"/>
  <c r="AO76" i="13"/>
  <c r="AO77" i="12"/>
  <c r="D67" i="23"/>
  <c r="CG118" i="12"/>
  <c r="CG117" i="13"/>
  <c r="BS104" i="13"/>
  <c r="BQ161" i="12"/>
  <c r="BS105" i="12"/>
  <c r="BD90" i="13"/>
  <c r="BD91" i="12"/>
  <c r="E79" i="8"/>
  <c r="N79" i="8"/>
  <c r="C79" i="8"/>
  <c r="L79" i="8"/>
  <c r="G79" i="8"/>
  <c r="M79" i="8"/>
  <c r="K79" i="8"/>
  <c r="D79" i="8"/>
  <c r="F79" i="8"/>
  <c r="O79" i="8"/>
  <c r="E79" i="7"/>
  <c r="K79" i="7"/>
  <c r="F79" i="7"/>
  <c r="D79" i="7"/>
  <c r="G79" i="7"/>
  <c r="L79" i="7"/>
  <c r="O79" i="7"/>
  <c r="M79" i="7"/>
  <c r="N79" i="7"/>
  <c r="C79" i="7"/>
  <c r="AY64" i="19" l="1"/>
  <c r="AH64" i="19"/>
  <c r="BC64" i="19"/>
  <c r="BF64" i="19"/>
  <c r="AR64" i="19"/>
  <c r="AT64" i="19"/>
  <c r="AS64" i="19"/>
  <c r="AM64" i="19"/>
  <c r="AV64" i="19"/>
  <c r="BB64" i="19"/>
  <c r="AZ64" i="19"/>
  <c r="AP64" i="19"/>
  <c r="AX64" i="19"/>
  <c r="AO64" i="19"/>
  <c r="AI64" i="19"/>
  <c r="BA64" i="19"/>
  <c r="AU64" i="19"/>
  <c r="AL64" i="19"/>
  <c r="AW64" i="19"/>
  <c r="BE64" i="19"/>
  <c r="AG64" i="19"/>
  <c r="AF64" i="19"/>
  <c r="AQ64" i="19"/>
  <c r="AK64" i="19"/>
  <c r="BG64" i="19"/>
  <c r="AN64" i="19"/>
  <c r="AJ64" i="19"/>
  <c r="BD64" i="19"/>
  <c r="BT106" i="12"/>
  <c r="BT105" i="13"/>
  <c r="CH118" i="13"/>
  <c r="CH119" i="12"/>
  <c r="AU64" i="7"/>
  <c r="AW64" i="7"/>
  <c r="BC64" i="7"/>
  <c r="AE64" i="7"/>
  <c r="AR64" i="7"/>
  <c r="AH64" i="7"/>
  <c r="BE64" i="7"/>
  <c r="AK64" i="7"/>
  <c r="AY64" i="7"/>
  <c r="BB64" i="7"/>
  <c r="BA64" i="7"/>
  <c r="AT64" i="7"/>
  <c r="AZ64" i="7"/>
  <c r="BF64" i="7"/>
  <c r="AM64" i="7"/>
  <c r="AX64" i="7"/>
  <c r="AF64" i="7"/>
  <c r="AO64" i="7"/>
  <c r="BD64" i="7"/>
  <c r="AJ64" i="7"/>
  <c r="AS64" i="7"/>
  <c r="AQ64" i="7"/>
  <c r="AN64" i="7"/>
  <c r="AG64" i="7"/>
  <c r="AI64" i="7"/>
  <c r="AV64" i="7"/>
  <c r="AP64" i="7"/>
  <c r="AL64" i="7"/>
  <c r="BE91" i="13"/>
  <c r="BE92" i="12"/>
  <c r="AP77" i="13"/>
  <c r="AP78" i="12"/>
  <c r="AU64" i="8"/>
  <c r="AN64" i="8"/>
  <c r="AI64" i="8"/>
  <c r="AQ64" i="8"/>
  <c r="AF64" i="8"/>
  <c r="BB64" i="8"/>
  <c r="AT64" i="8"/>
  <c r="AJ64" i="8"/>
  <c r="AO64" i="8"/>
  <c r="BG64" i="8"/>
  <c r="AC65" i="9" s="1"/>
  <c r="AX64" i="8"/>
  <c r="AH64" i="8"/>
  <c r="D65" i="9" s="1"/>
  <c r="AL64" i="8"/>
  <c r="AV64" i="8"/>
  <c r="AY64" i="8"/>
  <c r="AG64" i="8"/>
  <c r="BD64" i="8"/>
  <c r="AZ64" i="8"/>
  <c r="BE64" i="8"/>
  <c r="AW64" i="8"/>
  <c r="BF64" i="8"/>
  <c r="AM64" i="8"/>
  <c r="AS64" i="8"/>
  <c r="BA64" i="8"/>
  <c r="AK64" i="8"/>
  <c r="AP64" i="8"/>
  <c r="AR64" i="8"/>
  <c r="BC64" i="8"/>
  <c r="CX133" i="13"/>
  <c r="CX134" i="12"/>
  <c r="H65" i="9" l="1"/>
  <c r="Q65" i="9"/>
  <c r="Q65" i="11" s="1"/>
  <c r="BI64" i="19"/>
  <c r="V65" i="9"/>
  <c r="V65" i="11" s="1"/>
  <c r="R65" i="9"/>
  <c r="R65" i="11" s="1"/>
  <c r="T65" i="9"/>
  <c r="T65" i="11" s="1"/>
  <c r="P65" i="9"/>
  <c r="P65" i="11" s="1"/>
  <c r="M65" i="9"/>
  <c r="M65" i="11" s="1"/>
  <c r="J65" i="9"/>
  <c r="J65" i="11" s="1"/>
  <c r="F65" i="9"/>
  <c r="F65" i="18" s="1"/>
  <c r="F66" i="12" s="1"/>
  <c r="G66" i="13" s="1"/>
  <c r="Y65" i="9"/>
  <c r="Y65" i="11" s="1"/>
  <c r="CY135" i="12"/>
  <c r="CZ135" i="13" s="1"/>
  <c r="CY134" i="13"/>
  <c r="X65" i="9"/>
  <c r="L65" i="9"/>
  <c r="AB65" i="9"/>
  <c r="Z65" i="9"/>
  <c r="H65" i="11"/>
  <c r="H65" i="18"/>
  <c r="H66" i="12" s="1"/>
  <c r="I66" i="13" s="1"/>
  <c r="K65" i="9"/>
  <c r="BH64" i="7"/>
  <c r="W65" i="9"/>
  <c r="O65" i="9"/>
  <c r="BU106" i="13"/>
  <c r="BU107" i="12"/>
  <c r="AA65" i="9"/>
  <c r="AC65" i="11"/>
  <c r="AC65" i="18"/>
  <c r="AC66" i="12" s="1"/>
  <c r="BF93" i="12"/>
  <c r="BF92" i="13"/>
  <c r="N65" i="9"/>
  <c r="E65" i="9"/>
  <c r="S65" i="9"/>
  <c r="BI64" i="8"/>
  <c r="C65" i="9"/>
  <c r="D65" i="11"/>
  <c r="D65" i="18"/>
  <c r="D66" i="12" s="1"/>
  <c r="E66" i="13" s="1"/>
  <c r="AQ78" i="13"/>
  <c r="AQ79" i="12"/>
  <c r="I65" i="9"/>
  <c r="G65" i="9"/>
  <c r="U65" i="9"/>
  <c r="B65" i="9"/>
  <c r="CI119" i="13"/>
  <c r="CI120" i="12"/>
  <c r="V65" i="18" l="1"/>
  <c r="V66" i="12" s="1"/>
  <c r="W66" i="13" s="1"/>
  <c r="F65" i="11"/>
  <c r="Q65" i="18"/>
  <c r="Q66" i="12" s="1"/>
  <c r="R66" i="13" s="1"/>
  <c r="Y65" i="18"/>
  <c r="Y66" i="12" s="1"/>
  <c r="Z66" i="13" s="1"/>
  <c r="P65" i="18"/>
  <c r="P66" i="12" s="1"/>
  <c r="Q66" i="13" s="1"/>
  <c r="R65" i="18"/>
  <c r="R66" i="12" s="1"/>
  <c r="S66" i="13" s="1"/>
  <c r="T65" i="18"/>
  <c r="T66" i="12" s="1"/>
  <c r="U66" i="13" s="1"/>
  <c r="M65" i="18"/>
  <c r="M66" i="12" s="1"/>
  <c r="N66" i="13" s="1"/>
  <c r="J65" i="18"/>
  <c r="J66" i="12" s="1"/>
  <c r="K66" i="13" s="1"/>
  <c r="C65" i="11"/>
  <c r="C65" i="18"/>
  <c r="N65" i="11"/>
  <c r="N65" i="18"/>
  <c r="N66" i="12" s="1"/>
  <c r="O66" i="13" s="1"/>
  <c r="I65" i="11"/>
  <c r="I65" i="18"/>
  <c r="I66" i="12" s="1"/>
  <c r="J66" i="13" s="1"/>
  <c r="S65" i="11"/>
  <c r="S65" i="18"/>
  <c r="S66" i="12" s="1"/>
  <c r="T66" i="13" s="1"/>
  <c r="BG94" i="12"/>
  <c r="BG93" i="13"/>
  <c r="O65" i="18"/>
  <c r="O66" i="12" s="1"/>
  <c r="P66" i="13" s="1"/>
  <c r="O65" i="11"/>
  <c r="Z65" i="11"/>
  <c r="Z65" i="18"/>
  <c r="Z66" i="12" s="1"/>
  <c r="AA66" i="13" s="1"/>
  <c r="L65" i="11"/>
  <c r="L65" i="18"/>
  <c r="L66" i="12" s="1"/>
  <c r="M66" i="13" s="1"/>
  <c r="CJ120" i="13"/>
  <c r="CJ121" i="12"/>
  <c r="G65" i="11"/>
  <c r="G65" i="18"/>
  <c r="G66" i="12" s="1"/>
  <c r="H66" i="13" s="1"/>
  <c r="BV107" i="13"/>
  <c r="BV108" i="12"/>
  <c r="AP160" i="12"/>
  <c r="AR79" i="13"/>
  <c r="AR80" i="12"/>
  <c r="U65" i="11"/>
  <c r="U65" i="18"/>
  <c r="U66" i="12" s="1"/>
  <c r="V66" i="13" s="1"/>
  <c r="E65" i="11"/>
  <c r="E65" i="18"/>
  <c r="E66" i="12" s="1"/>
  <c r="F66" i="13" s="1"/>
  <c r="AD66" i="13"/>
  <c r="AD67" i="12"/>
  <c r="AA65" i="11"/>
  <c r="AA65" i="18"/>
  <c r="AA66" i="12" s="1"/>
  <c r="AB66" i="13" s="1"/>
  <c r="W65" i="11"/>
  <c r="W65" i="18"/>
  <c r="W66" i="12" s="1"/>
  <c r="X66" i="13" s="1"/>
  <c r="K65" i="11"/>
  <c r="K65" i="18"/>
  <c r="K66" i="12" s="1"/>
  <c r="L66" i="13" s="1"/>
  <c r="AB65" i="11"/>
  <c r="AB65" i="18"/>
  <c r="AB66" i="12" s="1"/>
  <c r="AC66" i="13" s="1"/>
  <c r="X65" i="11"/>
  <c r="X65" i="18"/>
  <c r="X66" i="12" s="1"/>
  <c r="Y66" i="13" s="1"/>
  <c r="AE68" i="12" l="1"/>
  <c r="AE67" i="13"/>
  <c r="BW108" i="13"/>
  <c r="BW109" i="12"/>
  <c r="CK121" i="13"/>
  <c r="CK122" i="12"/>
  <c r="B65" i="18"/>
  <c r="C66" i="12"/>
  <c r="AS81" i="12"/>
  <c r="AS80" i="13"/>
  <c r="BH95" i="12"/>
  <c r="BH94" i="13"/>
  <c r="B65" i="11"/>
  <c r="N73" i="3" s="1"/>
  <c r="Q73" i="3" s="1"/>
  <c r="B66" i="12" l="1"/>
  <c r="D66" i="13"/>
  <c r="B66" i="13" s="1"/>
  <c r="BI96" i="12"/>
  <c r="BI95" i="13"/>
  <c r="CL123" i="12"/>
  <c r="CL122" i="13"/>
  <c r="BX109" i="13"/>
  <c r="BX110" i="12"/>
  <c r="AL73" i="3"/>
  <c r="S73" i="3"/>
  <c r="AT82" i="12"/>
  <c r="AT81" i="13"/>
  <c r="AF69" i="12"/>
  <c r="AF68" i="13"/>
  <c r="D74" i="3" l="1"/>
  <c r="C66" i="13"/>
  <c r="BY111" i="12"/>
  <c r="BY110" i="13"/>
  <c r="AU83" i="12"/>
  <c r="AU82" i="13"/>
  <c r="BJ97" i="12"/>
  <c r="BJ96" i="13"/>
  <c r="AG70" i="12"/>
  <c r="AG69" i="13"/>
  <c r="CM124" i="12"/>
  <c r="CM123" i="13"/>
  <c r="CN124" i="13" l="1"/>
  <c r="CN125" i="12"/>
  <c r="BZ111" i="13"/>
  <c r="BZ112" i="12"/>
  <c r="BK98" i="12"/>
  <c r="BK97" i="13"/>
  <c r="AH71" i="12"/>
  <c r="AH70" i="13"/>
  <c r="AV83" i="13"/>
  <c r="AV84" i="12"/>
  <c r="AA74" i="3"/>
  <c r="AG74" i="3" s="1"/>
  <c r="B74" i="3"/>
  <c r="U74" i="3" l="1"/>
  <c r="V74" i="3" s="1"/>
  <c r="X74" i="3" s="1"/>
  <c r="AJ74" i="3"/>
  <c r="Y74" i="3"/>
  <c r="AE74" i="3" s="1"/>
  <c r="C74" i="3"/>
  <c r="W74" i="3"/>
  <c r="CA113" i="12"/>
  <c r="CA112" i="13"/>
  <c r="AI72" i="12"/>
  <c r="AI71" i="13"/>
  <c r="AW84" i="13"/>
  <c r="AW85" i="12"/>
  <c r="CO125" i="13"/>
  <c r="CO126" i="12"/>
  <c r="K74" i="3"/>
  <c r="BL99" i="12"/>
  <c r="BL98" i="13"/>
  <c r="AB74" i="3" l="1"/>
  <c r="AH74" i="3" s="1"/>
  <c r="J74" i="3"/>
  <c r="M74" i="3" s="1"/>
  <c r="P74" i="3" s="1"/>
  <c r="AX86" i="12"/>
  <c r="AX85" i="13"/>
  <c r="CB114" i="12"/>
  <c r="CB113" i="13"/>
  <c r="AJ73" i="12"/>
  <c r="AJ72" i="13"/>
  <c r="BM100" i="12"/>
  <c r="BM99" i="13"/>
  <c r="CP127" i="12"/>
  <c r="CP126" i="13"/>
  <c r="AD74" i="3"/>
  <c r="B76" i="6"/>
  <c r="I76" i="6" l="1"/>
  <c r="H76" i="6"/>
  <c r="J76" i="6"/>
  <c r="G76" i="6"/>
  <c r="AK74" i="3"/>
  <c r="R74" i="3"/>
  <c r="CQ127" i="13"/>
  <c r="CQ128" i="12"/>
  <c r="AK74" i="12"/>
  <c r="AK73" i="13"/>
  <c r="AY87" i="12"/>
  <c r="AY86" i="13"/>
  <c r="BN100" i="13"/>
  <c r="BN101" i="12"/>
  <c r="CC115" i="12"/>
  <c r="CC114" i="13"/>
  <c r="K76" i="6" l="1"/>
  <c r="N76" i="6" s="1"/>
  <c r="CR129" i="12"/>
  <c r="CR128" i="13"/>
  <c r="CD116" i="12"/>
  <c r="CD115" i="13"/>
  <c r="AZ88" i="12"/>
  <c r="AZ87" i="13"/>
  <c r="BO101" i="13"/>
  <c r="BO102" i="12"/>
  <c r="L76" i="6"/>
  <c r="O76" i="6" s="1"/>
  <c r="AL74" i="13"/>
  <c r="AL75" i="12"/>
  <c r="AN74" i="3"/>
  <c r="AO74" i="3"/>
  <c r="BA88" i="13" l="1"/>
  <c r="BA89" i="12"/>
  <c r="M76" i="6"/>
  <c r="P76" i="6" s="1"/>
  <c r="BP103" i="12"/>
  <c r="BP102" i="13"/>
  <c r="AM75" i="13"/>
  <c r="AM76" i="12"/>
  <c r="CE117" i="12"/>
  <c r="CE116" i="13"/>
  <c r="CS130" i="12"/>
  <c r="CQ162" i="12"/>
  <c r="CS129" i="13"/>
  <c r="CF117" i="13" l="1"/>
  <c r="CF118" i="12"/>
  <c r="BQ103" i="13"/>
  <c r="BQ104" i="12"/>
  <c r="AN76" i="13"/>
  <c r="AN77" i="12"/>
  <c r="R76" i="6"/>
  <c r="T76" i="6"/>
  <c r="U76" i="6"/>
  <c r="S76" i="6"/>
  <c r="CT131" i="12"/>
  <c r="CT130" i="13"/>
  <c r="BB89" i="13"/>
  <c r="BB90" i="12"/>
  <c r="W76" i="6" l="1"/>
  <c r="Z76" i="6" s="1"/>
  <c r="AD76" i="6" s="1"/>
  <c r="B80" i="8" s="1"/>
  <c r="BP161" i="12"/>
  <c r="BR104" i="13"/>
  <c r="BR105" i="12"/>
  <c r="CU132" i="12"/>
  <c r="CU131" i="13"/>
  <c r="V76" i="6"/>
  <c r="BC90" i="13"/>
  <c r="BC91" i="12"/>
  <c r="AO77" i="13"/>
  <c r="AO78" i="12"/>
  <c r="CG119" i="12"/>
  <c r="CG118" i="13"/>
  <c r="C68" i="23" l="1"/>
  <c r="AP79" i="12"/>
  <c r="AP78" i="13"/>
  <c r="BD92" i="12"/>
  <c r="BD91" i="13"/>
  <c r="CV132" i="13"/>
  <c r="CV133" i="12"/>
  <c r="BS105" i="13"/>
  <c r="BS106" i="12"/>
  <c r="X76" i="6"/>
  <c r="AA76" i="6" s="1"/>
  <c r="AE76" i="6" s="1"/>
  <c r="AG76" i="6" s="1"/>
  <c r="B80" i="19" s="1"/>
  <c r="Y76" i="6"/>
  <c r="AC76" i="6" s="1"/>
  <c r="CH120" i="12"/>
  <c r="CH119" i="13"/>
  <c r="O80" i="8"/>
  <c r="D80" i="8"/>
  <c r="E80" i="8"/>
  <c r="F80" i="8"/>
  <c r="L80" i="8"/>
  <c r="N80" i="8"/>
  <c r="K80" i="8"/>
  <c r="C80" i="8"/>
  <c r="G80" i="8"/>
  <c r="M80" i="8"/>
  <c r="CW133" i="13" l="1"/>
  <c r="CW134" i="12"/>
  <c r="BE65" i="8"/>
  <c r="AU65" i="8"/>
  <c r="BB65" i="8"/>
  <c r="AX65" i="8"/>
  <c r="BD65" i="8"/>
  <c r="BG65" i="8"/>
  <c r="AR65" i="8"/>
  <c r="AQ65" i="8"/>
  <c r="AW65" i="8"/>
  <c r="AZ65" i="8"/>
  <c r="AS65" i="8"/>
  <c r="AT65" i="8"/>
  <c r="AJ65" i="8"/>
  <c r="BC65" i="8"/>
  <c r="AF65" i="8"/>
  <c r="BA65" i="8"/>
  <c r="AH65" i="8"/>
  <c r="AY65" i="8"/>
  <c r="AN65" i="8"/>
  <c r="AP65" i="8"/>
  <c r="AM65" i="8"/>
  <c r="AK65" i="8"/>
  <c r="AV65" i="8"/>
  <c r="AL65" i="8"/>
  <c r="AO65" i="8"/>
  <c r="BF65" i="8"/>
  <c r="AG65" i="8"/>
  <c r="AI65" i="8"/>
  <c r="BT107" i="12"/>
  <c r="BT106" i="13"/>
  <c r="CI121" i="12"/>
  <c r="CI120" i="13"/>
  <c r="BE93" i="12"/>
  <c r="BE92" i="13"/>
  <c r="B80" i="7"/>
  <c r="B68" i="23"/>
  <c r="D68" i="23" s="1"/>
  <c r="L80" i="19"/>
  <c r="F80" i="19"/>
  <c r="C80" i="19"/>
  <c r="E80" i="19"/>
  <c r="K80" i="19"/>
  <c r="O80" i="19"/>
  <c r="G80" i="19"/>
  <c r="N80" i="19"/>
  <c r="D80" i="19"/>
  <c r="M80" i="19"/>
  <c r="AQ79" i="13"/>
  <c r="AQ80" i="12"/>
  <c r="AO160" i="12"/>
  <c r="AR81" i="12" l="1"/>
  <c r="AR80" i="13"/>
  <c r="BF94" i="12"/>
  <c r="BF93" i="13"/>
  <c r="BU107" i="13"/>
  <c r="BU108" i="12"/>
  <c r="CX135" i="12"/>
  <c r="CX134" i="13"/>
  <c r="BB65" i="19"/>
  <c r="AI65" i="19"/>
  <c r="BC65" i="19"/>
  <c r="AH65" i="19"/>
  <c r="AS65" i="19"/>
  <c r="AL65" i="19"/>
  <c r="BG65" i="19"/>
  <c r="BD65" i="19"/>
  <c r="AG65" i="19"/>
  <c r="BA65" i="19"/>
  <c r="AY65" i="19"/>
  <c r="AF65" i="19"/>
  <c r="BE65" i="19"/>
  <c r="AX65" i="19"/>
  <c r="AW65" i="19"/>
  <c r="AJ65" i="19"/>
  <c r="BF65" i="19"/>
  <c r="AR65" i="19"/>
  <c r="AO65" i="19"/>
  <c r="AT65" i="19"/>
  <c r="AP65" i="19"/>
  <c r="AZ65" i="19"/>
  <c r="AK65" i="19"/>
  <c r="AN65" i="19"/>
  <c r="AU65" i="19"/>
  <c r="AV65" i="19"/>
  <c r="AM65" i="19"/>
  <c r="AQ65" i="19"/>
  <c r="M80" i="7"/>
  <c r="K80" i="7"/>
  <c r="C80" i="7"/>
  <c r="N80" i="7"/>
  <c r="E80" i="7"/>
  <c r="O80" i="7"/>
  <c r="G80" i="7"/>
  <c r="D80" i="7"/>
  <c r="F80" i="7"/>
  <c r="L80" i="7"/>
  <c r="CJ122" i="12"/>
  <c r="CJ121" i="13"/>
  <c r="BI65" i="8"/>
  <c r="CK122" i="13" l="1"/>
  <c r="CK123" i="12"/>
  <c r="AN65" i="7"/>
  <c r="K66" i="9" s="1"/>
  <c r="AF65" i="7"/>
  <c r="AZ65" i="7"/>
  <c r="W66" i="9" s="1"/>
  <c r="AL65" i="7"/>
  <c r="I66" i="9" s="1"/>
  <c r="AU65" i="7"/>
  <c r="R66" i="9" s="1"/>
  <c r="AG65" i="7"/>
  <c r="D66" i="9" s="1"/>
  <c r="AI65" i="7"/>
  <c r="F66" i="9" s="1"/>
  <c r="AR65" i="7"/>
  <c r="O66" i="9" s="1"/>
  <c r="AE65" i="7"/>
  <c r="B66" i="9" s="1"/>
  <c r="AM65" i="7"/>
  <c r="J66" i="9" s="1"/>
  <c r="AY65" i="7"/>
  <c r="V66" i="9" s="1"/>
  <c r="AH65" i="7"/>
  <c r="E66" i="9" s="1"/>
  <c r="BC65" i="7"/>
  <c r="Z66" i="9" s="1"/>
  <c r="BE65" i="7"/>
  <c r="AB66" i="9" s="1"/>
  <c r="BA65" i="7"/>
  <c r="X66" i="9" s="1"/>
  <c r="AJ65" i="7"/>
  <c r="G66" i="9" s="1"/>
  <c r="AS65" i="7"/>
  <c r="P66" i="9" s="1"/>
  <c r="AT65" i="7"/>
  <c r="Q66" i="9" s="1"/>
  <c r="AV65" i="7"/>
  <c r="S66" i="9" s="1"/>
  <c r="BB65" i="7"/>
  <c r="Y66" i="9" s="1"/>
  <c r="BF65" i="7"/>
  <c r="AC66" i="9" s="1"/>
  <c r="AQ65" i="7"/>
  <c r="N66" i="9" s="1"/>
  <c r="AP65" i="7"/>
  <c r="M66" i="9" s="1"/>
  <c r="AO65" i="7"/>
  <c r="L66" i="9" s="1"/>
  <c r="AX65" i="7"/>
  <c r="U66" i="9" s="1"/>
  <c r="BD65" i="7"/>
  <c r="AA66" i="9" s="1"/>
  <c r="AK65" i="7"/>
  <c r="H66" i="9" s="1"/>
  <c r="AW65" i="7"/>
  <c r="T66" i="9" s="1"/>
  <c r="CY135" i="13"/>
  <c r="CY136" i="12"/>
  <c r="CZ136" i="13" s="1"/>
  <c r="BG94" i="13"/>
  <c r="BG95" i="12"/>
  <c r="BV108" i="13"/>
  <c r="BV109" i="12"/>
  <c r="BI65" i="19"/>
  <c r="AS81" i="13"/>
  <c r="AS82" i="12"/>
  <c r="U66" i="18" l="1"/>
  <c r="U67" i="12" s="1"/>
  <c r="V67" i="13" s="1"/>
  <c r="U66" i="11"/>
  <c r="BW109" i="13"/>
  <c r="BW110" i="12"/>
  <c r="AA66" i="18"/>
  <c r="AA67" i="12" s="1"/>
  <c r="AB67" i="13" s="1"/>
  <c r="AA66" i="11"/>
  <c r="N66" i="18"/>
  <c r="N67" i="12" s="1"/>
  <c r="O67" i="13" s="1"/>
  <c r="N66" i="11"/>
  <c r="Q66" i="11"/>
  <c r="Q66" i="18"/>
  <c r="Q67" i="12" s="1"/>
  <c r="R67" i="13" s="1"/>
  <c r="AB66" i="18"/>
  <c r="AB67" i="12" s="1"/>
  <c r="AC67" i="13" s="1"/>
  <c r="AB66" i="11"/>
  <c r="J66" i="11"/>
  <c r="J66" i="18"/>
  <c r="J67" i="12" s="1"/>
  <c r="K67" i="13" s="1"/>
  <c r="D66" i="11"/>
  <c r="D66" i="18"/>
  <c r="D67" i="12" s="1"/>
  <c r="E67" i="13" s="1"/>
  <c r="BH65" i="7"/>
  <c r="C66" i="9"/>
  <c r="AT83" i="12"/>
  <c r="AT82" i="13"/>
  <c r="P66" i="11"/>
  <c r="P66" i="18"/>
  <c r="P67" i="12" s="1"/>
  <c r="Q67" i="13" s="1"/>
  <c r="R66" i="11"/>
  <c r="R66" i="18"/>
  <c r="R67" i="12" s="1"/>
  <c r="S67" i="13" s="1"/>
  <c r="BH96" i="12"/>
  <c r="BH95" i="13"/>
  <c r="T66" i="18"/>
  <c r="T67" i="12" s="1"/>
  <c r="U67" i="13" s="1"/>
  <c r="T66" i="11"/>
  <c r="L66" i="18"/>
  <c r="L67" i="12" s="1"/>
  <c r="M67" i="13" s="1"/>
  <c r="L66" i="11"/>
  <c r="Y66" i="18"/>
  <c r="Y67" i="12" s="1"/>
  <c r="Z67" i="13" s="1"/>
  <c r="Y66" i="11"/>
  <c r="G66" i="18"/>
  <c r="G67" i="12" s="1"/>
  <c r="H67" i="13" s="1"/>
  <c r="G66" i="11"/>
  <c r="E66" i="18"/>
  <c r="E67" i="12" s="1"/>
  <c r="F67" i="13" s="1"/>
  <c r="E66" i="11"/>
  <c r="O66" i="11"/>
  <c r="O66" i="18"/>
  <c r="O67" i="12" s="1"/>
  <c r="P67" i="13" s="1"/>
  <c r="I66" i="11"/>
  <c r="I66" i="18"/>
  <c r="I67" i="12" s="1"/>
  <c r="J67" i="13" s="1"/>
  <c r="CL124" i="12"/>
  <c r="CL123" i="13"/>
  <c r="AC66" i="18"/>
  <c r="AC67" i="12" s="1"/>
  <c r="AC66" i="11"/>
  <c r="Z66" i="18"/>
  <c r="Z67" i="12" s="1"/>
  <c r="AA67" i="13" s="1"/>
  <c r="Z66" i="11"/>
  <c r="K66" i="11"/>
  <c r="K66" i="18"/>
  <c r="K67" i="12" s="1"/>
  <c r="L67" i="13" s="1"/>
  <c r="H66" i="11"/>
  <c r="H66" i="18"/>
  <c r="H67" i="12" s="1"/>
  <c r="I67" i="13" s="1"/>
  <c r="M66" i="18"/>
  <c r="M67" i="12" s="1"/>
  <c r="N67" i="13" s="1"/>
  <c r="M66" i="11"/>
  <c r="S66" i="11"/>
  <c r="S66" i="18"/>
  <c r="S67" i="12" s="1"/>
  <c r="T67" i="13" s="1"/>
  <c r="X66" i="18"/>
  <c r="X67" i="12" s="1"/>
  <c r="Y67" i="13" s="1"/>
  <c r="X66" i="11"/>
  <c r="V66" i="18"/>
  <c r="V67" i="12" s="1"/>
  <c r="W67" i="13" s="1"/>
  <c r="V66" i="11"/>
  <c r="F66" i="11"/>
  <c r="F66" i="18"/>
  <c r="F67" i="12" s="1"/>
  <c r="G67" i="13" s="1"/>
  <c r="W66" i="11"/>
  <c r="W66" i="18"/>
  <c r="W67" i="12" s="1"/>
  <c r="X67" i="13" s="1"/>
  <c r="BX111" i="12" l="1"/>
  <c r="BX110" i="13"/>
  <c r="C66" i="18"/>
  <c r="C66" i="11"/>
  <c r="B66" i="11" s="1"/>
  <c r="N74" i="3" s="1"/>
  <c r="Q74" i="3" s="1"/>
  <c r="AD67" i="13"/>
  <c r="AD68" i="12"/>
  <c r="AU83" i="13"/>
  <c r="AU84" i="12"/>
  <c r="CM125" i="12"/>
  <c r="CM124" i="13"/>
  <c r="BI97" i="12"/>
  <c r="BI96" i="13"/>
  <c r="S74" i="3" l="1"/>
  <c r="AL74" i="3"/>
  <c r="BJ98" i="12"/>
  <c r="BJ97" i="13"/>
  <c r="B66" i="18"/>
  <c r="C67" i="12"/>
  <c r="AE68" i="13"/>
  <c r="AE69" i="12"/>
  <c r="AV84" i="13"/>
  <c r="AV85" i="12"/>
  <c r="CN125" i="13"/>
  <c r="CN126" i="12"/>
  <c r="BY112" i="12"/>
  <c r="BY111" i="13"/>
  <c r="BK99" i="12" l="1"/>
  <c r="BK98" i="13"/>
  <c r="CO126" i="13"/>
  <c r="CO127" i="12"/>
  <c r="AW85" i="13"/>
  <c r="AW86" i="12"/>
  <c r="B67" i="12"/>
  <c r="D67" i="13"/>
  <c r="B67" i="13" s="1"/>
  <c r="AF70" i="12"/>
  <c r="AF69" i="13"/>
  <c r="BZ113" i="12"/>
  <c r="BZ112" i="13"/>
  <c r="CA114" i="12" l="1"/>
  <c r="CA113" i="13"/>
  <c r="D75" i="3"/>
  <c r="C67" i="13"/>
  <c r="AX86" i="13"/>
  <c r="AX87" i="12"/>
  <c r="CP128" i="12"/>
  <c r="CP127" i="13"/>
  <c r="AG70" i="13"/>
  <c r="AG71" i="12"/>
  <c r="BL100" i="12"/>
  <c r="BL99" i="13"/>
  <c r="BM101" i="12" l="1"/>
  <c r="BM100" i="13"/>
  <c r="CQ128" i="13"/>
  <c r="CQ129" i="12"/>
  <c r="B75" i="3"/>
  <c r="K75" i="3" s="1"/>
  <c r="AA75" i="3"/>
  <c r="AG75" i="3" s="1"/>
  <c r="AH71" i="13"/>
  <c r="AH72" i="12"/>
  <c r="AY88" i="12"/>
  <c r="AY87" i="13"/>
  <c r="CB114" i="13"/>
  <c r="CB115" i="12"/>
  <c r="CR130" i="12" l="1"/>
  <c r="CP162" i="12"/>
  <c r="CR129" i="13"/>
  <c r="AZ89" i="12"/>
  <c r="AZ88" i="13"/>
  <c r="CC116" i="12"/>
  <c r="CC115" i="13"/>
  <c r="AI73" i="12"/>
  <c r="AI72" i="13"/>
  <c r="AJ75" i="3"/>
  <c r="W75" i="3"/>
  <c r="Y75" i="3"/>
  <c r="AE75" i="3" s="1"/>
  <c r="U75" i="3"/>
  <c r="V75" i="3" s="1"/>
  <c r="X75" i="3" s="1"/>
  <c r="C75" i="3"/>
  <c r="BN102" i="12"/>
  <c r="BN101" i="13"/>
  <c r="BA89" i="13" l="1"/>
  <c r="BA90" i="12"/>
  <c r="BO103" i="12"/>
  <c r="BO102" i="13"/>
  <c r="AB75" i="3"/>
  <c r="AH75" i="3" s="1"/>
  <c r="J75" i="3"/>
  <c r="M75" i="3" s="1"/>
  <c r="P75" i="3" s="1"/>
  <c r="CD117" i="12"/>
  <c r="CD116" i="13"/>
  <c r="AJ74" i="12"/>
  <c r="AJ73" i="13"/>
  <c r="B77" i="6"/>
  <c r="AD75" i="3"/>
  <c r="CS131" i="12"/>
  <c r="CS130" i="13"/>
  <c r="CE117" i="13" l="1"/>
  <c r="CE118" i="12"/>
  <c r="AK75" i="3"/>
  <c r="R75" i="3"/>
  <c r="J77" i="6"/>
  <c r="I77" i="6"/>
  <c r="G77" i="6"/>
  <c r="H77" i="6"/>
  <c r="BP103" i="13"/>
  <c r="BP104" i="12"/>
  <c r="BB91" i="12"/>
  <c r="BB90" i="13"/>
  <c r="CT132" i="12"/>
  <c r="CT131" i="13"/>
  <c r="AK75" i="12"/>
  <c r="AK74" i="13"/>
  <c r="L77" i="6" l="1"/>
  <c r="O77" i="6" s="1"/>
  <c r="K77" i="6"/>
  <c r="BC92" i="12"/>
  <c r="BC91" i="13"/>
  <c r="AN75" i="3"/>
  <c r="AO75" i="3"/>
  <c r="BQ104" i="13"/>
  <c r="BQ105" i="12"/>
  <c r="BO161" i="12"/>
  <c r="CF119" i="12"/>
  <c r="CF118" i="13"/>
  <c r="AL76" i="12"/>
  <c r="AL75" i="13"/>
  <c r="N77" i="6"/>
  <c r="CU132" i="13"/>
  <c r="CU133" i="12"/>
  <c r="M77" i="6" l="1"/>
  <c r="P77" i="6" s="1"/>
  <c r="U77" i="6" s="1"/>
  <c r="CG120" i="12"/>
  <c r="CG119" i="13"/>
  <c r="CV133" i="13"/>
  <c r="CV134" i="12"/>
  <c r="AM77" i="12"/>
  <c r="AM76" i="13"/>
  <c r="BR106" i="12"/>
  <c r="BR105" i="13"/>
  <c r="BD92" i="13"/>
  <c r="BD93" i="12"/>
  <c r="T77" i="6" l="1"/>
  <c r="S77" i="6"/>
  <c r="W77" i="6" s="1"/>
  <c r="Z77" i="6" s="1"/>
  <c r="AD77" i="6" s="1"/>
  <c r="R77" i="6"/>
  <c r="CW134" i="13"/>
  <c r="CW135" i="12"/>
  <c r="BS106" i="13"/>
  <c r="BS107" i="12"/>
  <c r="BE93" i="13"/>
  <c r="BE94" i="12"/>
  <c r="AN77" i="13"/>
  <c r="AN78" i="12"/>
  <c r="CH120" i="13"/>
  <c r="CH121" i="12"/>
  <c r="V77" i="6" l="1"/>
  <c r="C69" i="23"/>
  <c r="B81" i="8"/>
  <c r="E81" i="8" s="1"/>
  <c r="X77" i="6"/>
  <c r="AA77" i="6" s="1"/>
  <c r="AE77" i="6" s="1"/>
  <c r="AG77" i="6" s="1"/>
  <c r="B81" i="19" s="1"/>
  <c r="E81" i="19" s="1"/>
  <c r="Y77" i="6"/>
  <c r="AC77" i="6" s="1"/>
  <c r="B81" i="7" s="1"/>
  <c r="AO78" i="13"/>
  <c r="AO79" i="12"/>
  <c r="BT108" i="12"/>
  <c r="BT107" i="13"/>
  <c r="CX135" i="13"/>
  <c r="CX136" i="12"/>
  <c r="CI121" i="13"/>
  <c r="CI122" i="12"/>
  <c r="BF95" i="12"/>
  <c r="BF94" i="13"/>
  <c r="C81" i="8"/>
  <c r="M81" i="8"/>
  <c r="F81" i="8"/>
  <c r="G81" i="8"/>
  <c r="L81" i="8"/>
  <c r="K81" i="8" l="1"/>
  <c r="N81" i="8"/>
  <c r="D81" i="8"/>
  <c r="O81" i="8"/>
  <c r="F81" i="19"/>
  <c r="N81" i="19"/>
  <c r="B69" i="23"/>
  <c r="D81" i="19"/>
  <c r="O81" i="19"/>
  <c r="K81" i="19"/>
  <c r="D69" i="23"/>
  <c r="G81" i="19"/>
  <c r="C81" i="19"/>
  <c r="M81" i="19"/>
  <c r="L81" i="19"/>
  <c r="CY137" i="12"/>
  <c r="CZ137" i="13" s="1"/>
  <c r="CY136" i="13"/>
  <c r="AP79" i="13"/>
  <c r="AN160" i="12"/>
  <c r="AP80" i="12"/>
  <c r="K81" i="7"/>
  <c r="F81" i="7"/>
  <c r="E81" i="7"/>
  <c r="N81" i="7"/>
  <c r="D81" i="7"/>
  <c r="G81" i="7"/>
  <c r="M81" i="7"/>
  <c r="C81" i="7"/>
  <c r="O81" i="7"/>
  <c r="L81" i="7"/>
  <c r="BG96" i="12"/>
  <c r="BG95" i="13"/>
  <c r="CJ122" i="13"/>
  <c r="CJ123" i="12"/>
  <c r="BU109" i="12"/>
  <c r="BU108" i="13"/>
  <c r="BF66" i="8" l="1"/>
  <c r="AY66" i="8"/>
  <c r="BA66" i="8"/>
  <c r="AP66" i="8"/>
  <c r="AM66" i="8"/>
  <c r="BG66" i="8"/>
  <c r="AK66" i="8"/>
  <c r="AG66" i="8"/>
  <c r="AX66" i="8"/>
  <c r="AT66" i="8"/>
  <c r="AN66" i="8"/>
  <c r="AF66" i="8"/>
  <c r="AO66" i="8"/>
  <c r="AU66" i="8"/>
  <c r="AJ66" i="8"/>
  <c r="AR66" i="8"/>
  <c r="AL66" i="8"/>
  <c r="BC66" i="8"/>
  <c r="AI66" i="8"/>
  <c r="AV66" i="8"/>
  <c r="AW66" i="8"/>
  <c r="AQ66" i="8"/>
  <c r="AZ66" i="8"/>
  <c r="AS66" i="8"/>
  <c r="BD66" i="8"/>
  <c r="BE66" i="8"/>
  <c r="AH66" i="8"/>
  <c r="BB66" i="8"/>
  <c r="BB66" i="19"/>
  <c r="AP66" i="19"/>
  <c r="AG66" i="19"/>
  <c r="AW66" i="19"/>
  <c r="AV66" i="19"/>
  <c r="AQ66" i="19"/>
  <c r="AT66" i="19"/>
  <c r="AH66" i="19"/>
  <c r="BA66" i="19"/>
  <c r="BF66" i="19"/>
  <c r="AF66" i="19"/>
  <c r="AS66" i="19"/>
  <c r="AZ66" i="19"/>
  <c r="BG66" i="19"/>
  <c r="AY66" i="19"/>
  <c r="BE66" i="19"/>
  <c r="AM66" i="19"/>
  <c r="AN66" i="19"/>
  <c r="AO66" i="19"/>
  <c r="AL66" i="19"/>
  <c r="AK66" i="19"/>
  <c r="AR66" i="19"/>
  <c r="AU66" i="19"/>
  <c r="BD66" i="19"/>
  <c r="AI66" i="19"/>
  <c r="AX66" i="19"/>
  <c r="AJ66" i="19"/>
  <c r="BC66" i="19"/>
  <c r="BH96" i="13"/>
  <c r="BH97" i="12"/>
  <c r="CK124" i="12"/>
  <c r="CK123" i="13"/>
  <c r="BV109" i="13"/>
  <c r="BV110" i="12"/>
  <c r="AO66" i="7"/>
  <c r="AG66" i="7"/>
  <c r="AV66" i="7"/>
  <c r="AQ66" i="7"/>
  <c r="BA66" i="7"/>
  <c r="AX66" i="7"/>
  <c r="AY66" i="7"/>
  <c r="AI66" i="7"/>
  <c r="AW66" i="7"/>
  <c r="T67" i="9" s="1"/>
  <c r="AT66" i="7"/>
  <c r="AL66" i="7"/>
  <c r="I67" i="9" s="1"/>
  <c r="AF66" i="7"/>
  <c r="AZ66" i="7"/>
  <c r="W67" i="9" s="1"/>
  <c r="AH66" i="7"/>
  <c r="E67" i="9" s="1"/>
  <c r="AS66" i="7"/>
  <c r="AM66" i="7"/>
  <c r="AU66" i="7"/>
  <c r="AJ66" i="7"/>
  <c r="G67" i="9" s="1"/>
  <c r="AE66" i="7"/>
  <c r="AR66" i="7"/>
  <c r="AP66" i="7"/>
  <c r="BB66" i="7"/>
  <c r="BC66" i="7"/>
  <c r="BF66" i="7"/>
  <c r="AC67" i="9" s="1"/>
  <c r="BE66" i="7"/>
  <c r="AB67" i="9" s="1"/>
  <c r="AK66" i="7"/>
  <c r="H67" i="9" s="1"/>
  <c r="BD66" i="7"/>
  <c r="AN66" i="7"/>
  <c r="K67" i="9" s="1"/>
  <c r="AQ81" i="12"/>
  <c r="AQ80" i="13"/>
  <c r="U67" i="9" l="1"/>
  <c r="U67" i="11" s="1"/>
  <c r="M67" i="9"/>
  <c r="C67" i="9"/>
  <c r="C67" i="11" s="1"/>
  <c r="AA67" i="9"/>
  <c r="B67" i="9"/>
  <c r="P67" i="9"/>
  <c r="P67" i="11" s="1"/>
  <c r="R67" i="9"/>
  <c r="R67" i="11" s="1"/>
  <c r="X67" i="9"/>
  <c r="L67" i="9"/>
  <c r="L67" i="11" s="1"/>
  <c r="J67" i="9"/>
  <c r="J67" i="18" s="1"/>
  <c r="J68" i="12" s="1"/>
  <c r="K68" i="13" s="1"/>
  <c r="F67" i="9"/>
  <c r="F67" i="11" s="1"/>
  <c r="BI66" i="8"/>
  <c r="D67" i="9"/>
  <c r="D67" i="11" s="1"/>
  <c r="O67" i="9"/>
  <c r="O67" i="11" s="1"/>
  <c r="N67" i="9"/>
  <c r="N67" i="11" s="1"/>
  <c r="Y67" i="9"/>
  <c r="Q67" i="9"/>
  <c r="Q67" i="18" s="1"/>
  <c r="Q68" i="12" s="1"/>
  <c r="R68" i="13" s="1"/>
  <c r="Z67" i="9"/>
  <c r="Z67" i="11" s="1"/>
  <c r="V67" i="9"/>
  <c r="V67" i="18" s="1"/>
  <c r="V68" i="12" s="1"/>
  <c r="W68" i="13" s="1"/>
  <c r="S67" i="9"/>
  <c r="S67" i="11" s="1"/>
  <c r="BI66" i="19"/>
  <c r="U67" i="18"/>
  <c r="U68" i="12" s="1"/>
  <c r="V68" i="13" s="1"/>
  <c r="M67" i="11"/>
  <c r="M67" i="18"/>
  <c r="M68" i="12" s="1"/>
  <c r="N68" i="13" s="1"/>
  <c r="X67" i="11"/>
  <c r="X67" i="18"/>
  <c r="X68" i="12" s="1"/>
  <c r="Y68" i="13" s="1"/>
  <c r="H67" i="11"/>
  <c r="H67" i="18"/>
  <c r="H68" i="12" s="1"/>
  <c r="I68" i="13" s="1"/>
  <c r="Y67" i="11"/>
  <c r="Y67" i="18"/>
  <c r="Y68" i="12" s="1"/>
  <c r="Z68" i="13" s="1"/>
  <c r="G67" i="11"/>
  <c r="G67" i="18"/>
  <c r="G68" i="12" s="1"/>
  <c r="H68" i="13" s="1"/>
  <c r="E67" i="18"/>
  <c r="E68" i="12" s="1"/>
  <c r="F68" i="13" s="1"/>
  <c r="E67" i="11"/>
  <c r="CL124" i="13"/>
  <c r="CL125" i="12"/>
  <c r="T67" i="11"/>
  <c r="T67" i="18"/>
  <c r="T68" i="12" s="1"/>
  <c r="U68" i="13" s="1"/>
  <c r="L67" i="18"/>
  <c r="L68" i="12" s="1"/>
  <c r="M68" i="13" s="1"/>
  <c r="C67" i="18"/>
  <c r="K67" i="11"/>
  <c r="K67" i="18"/>
  <c r="K68" i="12" s="1"/>
  <c r="L68" i="13" s="1"/>
  <c r="AC67" i="11"/>
  <c r="AC67" i="18"/>
  <c r="AC68" i="12" s="1"/>
  <c r="O67" i="18"/>
  <c r="O68" i="12" s="1"/>
  <c r="P68" i="13" s="1"/>
  <c r="BH66" i="7"/>
  <c r="F67" i="18"/>
  <c r="F68" i="12" s="1"/>
  <c r="G68" i="13" s="1"/>
  <c r="Z67" i="18"/>
  <c r="Z68" i="12" s="1"/>
  <c r="AA68" i="13" s="1"/>
  <c r="BI98" i="12"/>
  <c r="BI97" i="13"/>
  <c r="AR82" i="12"/>
  <c r="AR81" i="13"/>
  <c r="AB67" i="11"/>
  <c r="AB67" i="18"/>
  <c r="AB68" i="12" s="1"/>
  <c r="AC68" i="13" s="1"/>
  <c r="W67" i="11"/>
  <c r="W67" i="18"/>
  <c r="W68" i="12" s="1"/>
  <c r="X68" i="13" s="1"/>
  <c r="AA67" i="11"/>
  <c r="AA67" i="18"/>
  <c r="AA68" i="12" s="1"/>
  <c r="AB68" i="13" s="1"/>
  <c r="P67" i="18"/>
  <c r="P68" i="12" s="1"/>
  <c r="Q68" i="13" s="1"/>
  <c r="I67" i="18"/>
  <c r="I68" i="12" s="1"/>
  <c r="J68" i="13" s="1"/>
  <c r="I67" i="11"/>
  <c r="V67" i="11"/>
  <c r="S67" i="18"/>
  <c r="S68" i="12" s="1"/>
  <c r="T68" i="13" s="1"/>
  <c r="BW110" i="13"/>
  <c r="BW111" i="12"/>
  <c r="N67" i="18" l="1"/>
  <c r="N68" i="12" s="1"/>
  <c r="O68" i="13" s="1"/>
  <c r="R67" i="18"/>
  <c r="R68" i="12" s="1"/>
  <c r="S68" i="13" s="1"/>
  <c r="J67" i="11"/>
  <c r="D67" i="18"/>
  <c r="D68" i="12" s="1"/>
  <c r="E68" i="13" s="1"/>
  <c r="Q67" i="11"/>
  <c r="B67" i="11" s="1"/>
  <c r="N75" i="3" s="1"/>
  <c r="Q75" i="3" s="1"/>
  <c r="BX112" i="12"/>
  <c r="BX111" i="13"/>
  <c r="AS82" i="13"/>
  <c r="AS83" i="12"/>
  <c r="AD69" i="12"/>
  <c r="AD68" i="13"/>
  <c r="C68" i="12"/>
  <c r="CM126" i="12"/>
  <c r="CM125" i="13"/>
  <c r="BJ99" i="12"/>
  <c r="BJ98" i="13"/>
  <c r="B67" i="18" l="1"/>
  <c r="AT84" i="12"/>
  <c r="AT83" i="13"/>
  <c r="D68" i="13"/>
  <c r="B68" i="13" s="1"/>
  <c r="B68" i="12"/>
  <c r="BK100" i="12"/>
  <c r="BK99" i="13"/>
  <c r="S75" i="3"/>
  <c r="AL75" i="3"/>
  <c r="CN126" i="13"/>
  <c r="CN127" i="12"/>
  <c r="AE69" i="13"/>
  <c r="AE70" i="12"/>
  <c r="BY113" i="12"/>
  <c r="BY112" i="13"/>
  <c r="AF71" i="12" l="1"/>
  <c r="AF70" i="13"/>
  <c r="C68" i="13"/>
  <c r="D76" i="3"/>
  <c r="CO127" i="13"/>
  <c r="CO128" i="12"/>
  <c r="BZ114" i="12"/>
  <c r="BZ113" i="13"/>
  <c r="BL101" i="12"/>
  <c r="BL100" i="13"/>
  <c r="AU85" i="12"/>
  <c r="AU84" i="13"/>
  <c r="AV85" i="13" l="1"/>
  <c r="AV86" i="12"/>
  <c r="CA115" i="12"/>
  <c r="CA114" i="13"/>
  <c r="B76" i="3"/>
  <c r="K76" i="3" s="1"/>
  <c r="AA76" i="3"/>
  <c r="AG76" i="3" s="1"/>
  <c r="CP128" i="13"/>
  <c r="CP129" i="12"/>
  <c r="BM101" i="13"/>
  <c r="BM102" i="12"/>
  <c r="AG71" i="13"/>
  <c r="AG72" i="12"/>
  <c r="BN102" i="13" l="1"/>
  <c r="BN103" i="12"/>
  <c r="CB116" i="12"/>
  <c r="CB115" i="13"/>
  <c r="AW86" i="13"/>
  <c r="AW87" i="12"/>
  <c r="AH73" i="12"/>
  <c r="AH72" i="13"/>
  <c r="CQ130" i="12"/>
  <c r="CQ129" i="13"/>
  <c r="CO162" i="12"/>
  <c r="AJ76" i="3"/>
  <c r="C76" i="3"/>
  <c r="U76" i="3"/>
  <c r="V76" i="3" s="1"/>
  <c r="X76" i="3" s="1"/>
  <c r="W76" i="3"/>
  <c r="Y76" i="3"/>
  <c r="AE76" i="3" s="1"/>
  <c r="AI73" i="13" l="1"/>
  <c r="AI74" i="12"/>
  <c r="B78" i="6"/>
  <c r="AD76" i="3"/>
  <c r="AX88" i="12"/>
  <c r="AX87" i="13"/>
  <c r="BO104" i="12"/>
  <c r="BO103" i="13"/>
  <c r="CC116" i="13"/>
  <c r="CC117" i="12"/>
  <c r="J76" i="3"/>
  <c r="M76" i="3" s="1"/>
  <c r="P76" i="3" s="1"/>
  <c r="AB76" i="3"/>
  <c r="AH76" i="3" s="1"/>
  <c r="CR131" i="12"/>
  <c r="CR130" i="13"/>
  <c r="AK76" i="3" l="1"/>
  <c r="R76" i="3"/>
  <c r="BP104" i="13"/>
  <c r="BP105" i="12"/>
  <c r="BN161" i="12"/>
  <c r="CD118" i="12"/>
  <c r="CD117" i="13"/>
  <c r="AJ75" i="12"/>
  <c r="AJ74" i="13"/>
  <c r="J78" i="6"/>
  <c r="I78" i="6"/>
  <c r="G78" i="6"/>
  <c r="H78" i="6"/>
  <c r="CS132" i="12"/>
  <c r="CS131" i="13"/>
  <c r="AY88" i="13"/>
  <c r="AY89" i="12"/>
  <c r="K78" i="6" l="1"/>
  <c r="L78" i="6"/>
  <c r="O78" i="6" s="1"/>
  <c r="AK75" i="13"/>
  <c r="AK76" i="12"/>
  <c r="N78" i="6"/>
  <c r="CT133" i="12"/>
  <c r="CT132" i="13"/>
  <c r="CE118" i="13"/>
  <c r="CE119" i="12"/>
  <c r="BQ105" i="13"/>
  <c r="BQ106" i="12"/>
  <c r="AZ89" i="13"/>
  <c r="AZ90" i="12"/>
  <c r="AN76" i="3"/>
  <c r="AO76" i="3"/>
  <c r="M78" i="6" l="1"/>
  <c r="P78" i="6" s="1"/>
  <c r="U78" i="6" s="1"/>
  <c r="S78" i="6"/>
  <c r="BA90" i="13"/>
  <c r="BA91" i="12"/>
  <c r="BR106" i="13"/>
  <c r="BR107" i="12"/>
  <c r="AL76" i="13"/>
  <c r="AL77" i="12"/>
  <c r="CF119" i="13"/>
  <c r="CF120" i="12"/>
  <c r="CU133" i="13"/>
  <c r="CU134" i="12"/>
  <c r="T78" i="6" l="1"/>
  <c r="R78" i="6"/>
  <c r="V78" i="6" s="1"/>
  <c r="W78" i="6"/>
  <c r="Z78" i="6" s="1"/>
  <c r="AD78" i="6" s="1"/>
  <c r="B82" i="8" s="1"/>
  <c r="BS107" i="13"/>
  <c r="BS108" i="12"/>
  <c r="CV134" i="13"/>
  <c r="CV135" i="12"/>
  <c r="AM77" i="13"/>
  <c r="AM78" i="12"/>
  <c r="BB91" i="13"/>
  <c r="BB92" i="12"/>
  <c r="CG121" i="12"/>
  <c r="CG120" i="13"/>
  <c r="X78" i="6" l="1"/>
  <c r="AA78" i="6" s="1"/>
  <c r="AE78" i="6" s="1"/>
  <c r="AG78" i="6" s="1"/>
  <c r="B82" i="19" s="1"/>
  <c r="Y78" i="6"/>
  <c r="AC78" i="6" s="1"/>
  <c r="B70" i="23" s="1"/>
  <c r="C70" i="23"/>
  <c r="BC93" i="12"/>
  <c r="BC92" i="13"/>
  <c r="CW136" i="12"/>
  <c r="CW135" i="13"/>
  <c r="AN78" i="13"/>
  <c r="AN79" i="12"/>
  <c r="BT109" i="12"/>
  <c r="BT108" i="13"/>
  <c r="N82" i="19"/>
  <c r="F82" i="19"/>
  <c r="M82" i="19"/>
  <c r="C82" i="19"/>
  <c r="G82" i="19"/>
  <c r="K82" i="19"/>
  <c r="E82" i="19"/>
  <c r="O82" i="19"/>
  <c r="L82" i="19"/>
  <c r="D82" i="19"/>
  <c r="CH122" i="12"/>
  <c r="CH121" i="13"/>
  <c r="F82" i="8"/>
  <c r="L82" i="8"/>
  <c r="C82" i="8"/>
  <c r="E82" i="8"/>
  <c r="D82" i="8"/>
  <c r="K82" i="8"/>
  <c r="N82" i="8"/>
  <c r="M82" i="8"/>
  <c r="O82" i="8"/>
  <c r="G82" i="8"/>
  <c r="B82" i="7" l="1"/>
  <c r="D70" i="23"/>
  <c r="CX137" i="12"/>
  <c r="CX136" i="13"/>
  <c r="AW67" i="19"/>
  <c r="AM67" i="19"/>
  <c r="AH67" i="19"/>
  <c r="AG67" i="19"/>
  <c r="AF67" i="19"/>
  <c r="AI67" i="19"/>
  <c r="AV67" i="19"/>
  <c r="BG67" i="19"/>
  <c r="AU67" i="19"/>
  <c r="AN67" i="19"/>
  <c r="AK67" i="19"/>
  <c r="BF67" i="19"/>
  <c r="BB67" i="19"/>
  <c r="AR67" i="19"/>
  <c r="AQ67" i="19"/>
  <c r="AY67" i="19"/>
  <c r="BD67" i="19"/>
  <c r="BC67" i="19"/>
  <c r="AS67" i="19"/>
  <c r="AJ67" i="19"/>
  <c r="AP67" i="19"/>
  <c r="BE67" i="19"/>
  <c r="AZ67" i="19"/>
  <c r="AX67" i="19"/>
  <c r="BA67" i="19"/>
  <c r="AT67" i="19"/>
  <c r="AL67" i="19"/>
  <c r="AO67" i="19"/>
  <c r="AO79" i="13"/>
  <c r="AM160" i="12"/>
  <c r="AO80" i="12"/>
  <c r="AO67" i="8"/>
  <c r="AS67" i="8"/>
  <c r="AG67" i="8"/>
  <c r="BB67" i="8"/>
  <c r="AJ67" i="8"/>
  <c r="AI67" i="8"/>
  <c r="AN67" i="8"/>
  <c r="BA67" i="8"/>
  <c r="AZ67" i="8"/>
  <c r="BF67" i="8"/>
  <c r="AL67" i="8"/>
  <c r="AV67" i="8"/>
  <c r="AX67" i="8"/>
  <c r="AU67" i="8"/>
  <c r="AY67" i="8"/>
  <c r="AP67" i="8"/>
  <c r="AQ67" i="8"/>
  <c r="AR67" i="8"/>
  <c r="AM67" i="8"/>
  <c r="AT67" i="8"/>
  <c r="AK67" i="8"/>
  <c r="BG67" i="8"/>
  <c r="BE67" i="8"/>
  <c r="BD67" i="8"/>
  <c r="AH67" i="8"/>
  <c r="BC67" i="8"/>
  <c r="AW67" i="8"/>
  <c r="AF67" i="8"/>
  <c r="CI123" i="12"/>
  <c r="CI122" i="13"/>
  <c r="BU110" i="12"/>
  <c r="BU109" i="13"/>
  <c r="E82" i="7"/>
  <c r="K82" i="7"/>
  <c r="L82" i="7"/>
  <c r="M82" i="7"/>
  <c r="D82" i="7"/>
  <c r="C82" i="7"/>
  <c r="G82" i="7"/>
  <c r="N82" i="7"/>
  <c r="O82" i="7"/>
  <c r="F82" i="7"/>
  <c r="BD94" i="12"/>
  <c r="BD93" i="13"/>
  <c r="BV110" i="13" l="1"/>
  <c r="BV111" i="12"/>
  <c r="BI67" i="8"/>
  <c r="AU67" i="7"/>
  <c r="R68" i="9" s="1"/>
  <c r="AP67" i="7"/>
  <c r="M68" i="9" s="1"/>
  <c r="AN67" i="7"/>
  <c r="K68" i="9" s="1"/>
  <c r="BA67" i="7"/>
  <c r="X68" i="9" s="1"/>
  <c r="BD67" i="7"/>
  <c r="AA68" i="9" s="1"/>
  <c r="BB67" i="7"/>
  <c r="Y68" i="9" s="1"/>
  <c r="AF67" i="7"/>
  <c r="C68" i="9" s="1"/>
  <c r="AW67" i="7"/>
  <c r="T68" i="9" s="1"/>
  <c r="AZ67" i="7"/>
  <c r="W68" i="9" s="1"/>
  <c r="AG67" i="7"/>
  <c r="D68" i="9" s="1"/>
  <c r="AO67" i="7"/>
  <c r="L68" i="9" s="1"/>
  <c r="AM67" i="7"/>
  <c r="J68" i="9" s="1"/>
  <c r="AQ67" i="7"/>
  <c r="N68" i="9" s="1"/>
  <c r="AX67" i="7"/>
  <c r="U68" i="9" s="1"/>
  <c r="AE67" i="7"/>
  <c r="B68" i="9" s="1"/>
  <c r="BF67" i="7"/>
  <c r="AC68" i="9" s="1"/>
  <c r="BC67" i="7"/>
  <c r="Z68" i="9" s="1"/>
  <c r="AH67" i="7"/>
  <c r="E68" i="9" s="1"/>
  <c r="AI67" i="7"/>
  <c r="F68" i="9" s="1"/>
  <c r="AY67" i="7"/>
  <c r="V68" i="9" s="1"/>
  <c r="AS67" i="7"/>
  <c r="P68" i="9" s="1"/>
  <c r="AT67" i="7"/>
  <c r="Q68" i="9" s="1"/>
  <c r="BE67" i="7"/>
  <c r="AB68" i="9" s="1"/>
  <c r="AL67" i="7"/>
  <c r="I68" i="9" s="1"/>
  <c r="AK67" i="7"/>
  <c r="H68" i="9" s="1"/>
  <c r="AR67" i="7"/>
  <c r="O68" i="9" s="1"/>
  <c r="AV67" i="7"/>
  <c r="S68" i="9" s="1"/>
  <c r="AJ67" i="7"/>
  <c r="G68" i="9" s="1"/>
  <c r="CJ124" i="12"/>
  <c r="CJ123" i="13"/>
  <c r="BI67" i="19"/>
  <c r="BE94" i="13"/>
  <c r="BE95" i="12"/>
  <c r="AP80" i="13"/>
  <c r="AP81" i="12"/>
  <c r="CY137" i="13"/>
  <c r="CY138" i="12"/>
  <c r="CZ138" i="13" s="1"/>
  <c r="C68" i="18" l="1"/>
  <c r="C68" i="11"/>
  <c r="F68" i="11"/>
  <c r="F68" i="18"/>
  <c r="F69" i="12" s="1"/>
  <c r="G69" i="13" s="1"/>
  <c r="G68" i="11"/>
  <c r="G68" i="18"/>
  <c r="G69" i="12" s="1"/>
  <c r="H69" i="13" s="1"/>
  <c r="I68" i="11"/>
  <c r="I68" i="18"/>
  <c r="I69" i="12" s="1"/>
  <c r="J69" i="13" s="1"/>
  <c r="V68" i="11"/>
  <c r="V68" i="18"/>
  <c r="V69" i="12" s="1"/>
  <c r="W69" i="13" s="1"/>
  <c r="AC68" i="11"/>
  <c r="AC68" i="18"/>
  <c r="AC69" i="12" s="1"/>
  <c r="J68" i="11"/>
  <c r="J68" i="18"/>
  <c r="J69" i="12" s="1"/>
  <c r="K69" i="13" s="1"/>
  <c r="T68" i="11"/>
  <c r="T68" i="18"/>
  <c r="T69" i="12" s="1"/>
  <c r="U69" i="13" s="1"/>
  <c r="X68" i="11"/>
  <c r="X68" i="18"/>
  <c r="X69" i="12" s="1"/>
  <c r="Y69" i="13" s="1"/>
  <c r="S68" i="11"/>
  <c r="S68" i="18"/>
  <c r="S69" i="12" s="1"/>
  <c r="T69" i="13" s="1"/>
  <c r="L68" i="11"/>
  <c r="L68" i="18"/>
  <c r="L69" i="12" s="1"/>
  <c r="M69" i="13" s="1"/>
  <c r="K68" i="11"/>
  <c r="K68" i="18"/>
  <c r="K69" i="12" s="1"/>
  <c r="L69" i="13" s="1"/>
  <c r="O68" i="11"/>
  <c r="O68" i="18"/>
  <c r="O69" i="12" s="1"/>
  <c r="P69" i="13" s="1"/>
  <c r="Q68" i="11"/>
  <c r="Q68" i="18"/>
  <c r="Q69" i="12" s="1"/>
  <c r="R69" i="13" s="1"/>
  <c r="E68" i="11"/>
  <c r="E68" i="18"/>
  <c r="E69" i="12" s="1"/>
  <c r="F69" i="13" s="1"/>
  <c r="U68" i="11"/>
  <c r="U68" i="18"/>
  <c r="U69" i="12" s="1"/>
  <c r="V69" i="13" s="1"/>
  <c r="D68" i="11"/>
  <c r="D68" i="18"/>
  <c r="D69" i="12" s="1"/>
  <c r="E69" i="13" s="1"/>
  <c r="Y68" i="11"/>
  <c r="Y68" i="18"/>
  <c r="Y69" i="12" s="1"/>
  <c r="Z69" i="13" s="1"/>
  <c r="M68" i="11"/>
  <c r="M68" i="18"/>
  <c r="M69" i="12" s="1"/>
  <c r="N69" i="13" s="1"/>
  <c r="BW111" i="13"/>
  <c r="BW112" i="12"/>
  <c r="AQ81" i="13"/>
  <c r="AQ82" i="12"/>
  <c r="AB68" i="11"/>
  <c r="AB68" i="18"/>
  <c r="AB69" i="12" s="1"/>
  <c r="AC69" i="13" s="1"/>
  <c r="BH67" i="7"/>
  <c r="BF96" i="12"/>
  <c r="BF95" i="13"/>
  <c r="CK125" i="12"/>
  <c r="CK124" i="13"/>
  <c r="H68" i="11"/>
  <c r="H68" i="18"/>
  <c r="H69" i="12" s="1"/>
  <c r="I69" i="13" s="1"/>
  <c r="P68" i="11"/>
  <c r="P68" i="18"/>
  <c r="P69" i="12" s="1"/>
  <c r="Q69" i="13" s="1"/>
  <c r="Z68" i="11"/>
  <c r="Z68" i="18"/>
  <c r="Z69" i="12" s="1"/>
  <c r="AA69" i="13" s="1"/>
  <c r="N68" i="11"/>
  <c r="N68" i="18"/>
  <c r="N69" i="12" s="1"/>
  <c r="O69" i="13" s="1"/>
  <c r="W68" i="11"/>
  <c r="W68" i="18"/>
  <c r="W69" i="12" s="1"/>
  <c r="X69" i="13" s="1"/>
  <c r="AA68" i="11"/>
  <c r="AA68" i="18"/>
  <c r="AA69" i="12" s="1"/>
  <c r="AB69" i="13" s="1"/>
  <c r="R68" i="11"/>
  <c r="R68" i="18"/>
  <c r="R69" i="12" s="1"/>
  <c r="S69" i="13" s="1"/>
  <c r="CL125" i="13" l="1"/>
  <c r="CL126" i="12"/>
  <c r="BX112" i="13"/>
  <c r="BX113" i="12"/>
  <c r="AD69" i="13"/>
  <c r="AD70" i="12"/>
  <c r="BG96" i="13"/>
  <c r="BG97" i="12"/>
  <c r="AR83" i="12"/>
  <c r="AR82" i="13"/>
  <c r="B68" i="11"/>
  <c r="N76" i="3" s="1"/>
  <c r="Q76" i="3" s="1"/>
  <c r="C69" i="12"/>
  <c r="B68" i="18"/>
  <c r="S76" i="3" l="1"/>
  <c r="AL76" i="3"/>
  <c r="D69" i="13"/>
  <c r="B69" i="13" s="1"/>
  <c r="B69" i="12"/>
  <c r="BH97" i="13"/>
  <c r="BH98" i="12"/>
  <c r="BY114" i="12"/>
  <c r="BY113" i="13"/>
  <c r="AE70" i="13"/>
  <c r="AE71" i="12"/>
  <c r="CM127" i="12"/>
  <c r="CM126" i="13"/>
  <c r="AS84" i="12"/>
  <c r="AS83" i="13"/>
  <c r="D77" i="3" l="1"/>
  <c r="C69" i="13"/>
  <c r="AF72" i="12"/>
  <c r="AF71" i="13"/>
  <c r="BI98" i="13"/>
  <c r="BI99" i="12"/>
  <c r="CN127" i="13"/>
  <c r="CN128" i="12"/>
  <c r="BZ115" i="12"/>
  <c r="BZ114" i="13"/>
  <c r="AT84" i="13"/>
  <c r="AT85" i="12"/>
  <c r="AG72" i="13" l="1"/>
  <c r="AG73" i="12"/>
  <c r="AU86" i="12"/>
  <c r="AU85" i="13"/>
  <c r="BJ100" i="12"/>
  <c r="BJ99" i="13"/>
  <c r="CO128" i="13"/>
  <c r="CO129" i="12"/>
  <c r="CA115" i="13"/>
  <c r="CA116" i="12"/>
  <c r="B77" i="3"/>
  <c r="AA77" i="3"/>
  <c r="AG77" i="3" s="1"/>
  <c r="CP130" i="12" l="1"/>
  <c r="CP129" i="13"/>
  <c r="CN162" i="12"/>
  <c r="C77" i="3"/>
  <c r="AJ77" i="3"/>
  <c r="U77" i="3"/>
  <c r="V77" i="3" s="1"/>
  <c r="X77" i="3" s="1"/>
  <c r="W77" i="3"/>
  <c r="Y77" i="3"/>
  <c r="AE77" i="3" s="1"/>
  <c r="AV87" i="12"/>
  <c r="AV86" i="13"/>
  <c r="CB116" i="13"/>
  <c r="CB117" i="12"/>
  <c r="AH73" i="13"/>
  <c r="AH74" i="12"/>
  <c r="K77" i="3"/>
  <c r="BK100" i="13"/>
  <c r="BK101" i="12"/>
  <c r="CC117" i="13" l="1"/>
  <c r="CC118" i="12"/>
  <c r="J77" i="3"/>
  <c r="M77" i="3" s="1"/>
  <c r="P77" i="3" s="1"/>
  <c r="AB77" i="3"/>
  <c r="AH77" i="3" s="1"/>
  <c r="AI75" i="12"/>
  <c r="AI74" i="13"/>
  <c r="B79" i="6"/>
  <c r="AD77" i="3"/>
  <c r="BL101" i="13"/>
  <c r="BL102" i="12"/>
  <c r="AW88" i="12"/>
  <c r="AW87" i="13"/>
  <c r="CQ130" i="13"/>
  <c r="CQ131" i="12"/>
  <c r="AX89" i="12" l="1"/>
  <c r="AX88" i="13"/>
  <c r="J79" i="6"/>
  <c r="G79" i="6"/>
  <c r="I79" i="6"/>
  <c r="H79" i="6"/>
  <c r="CR132" i="12"/>
  <c r="CR131" i="13"/>
  <c r="BM103" i="12"/>
  <c r="BM102" i="13"/>
  <c r="CD119" i="12"/>
  <c r="CD118" i="13"/>
  <c r="AK77" i="3"/>
  <c r="R77" i="3"/>
  <c r="AJ75" i="13"/>
  <c r="AJ76" i="12"/>
  <c r="K79" i="6" l="1"/>
  <c r="N79" i="6" s="1"/>
  <c r="L79" i="6"/>
  <c r="O79" i="6" s="1"/>
  <c r="AK77" i="12"/>
  <c r="AK76" i="13"/>
  <c r="CE120" i="12"/>
  <c r="CE119" i="13"/>
  <c r="CS133" i="12"/>
  <c r="CS132" i="13"/>
  <c r="AO77" i="3"/>
  <c r="AN77" i="3"/>
  <c r="BN103" i="13"/>
  <c r="BN104" i="12"/>
  <c r="AY89" i="13"/>
  <c r="AY90" i="12"/>
  <c r="M79" i="6" l="1"/>
  <c r="P79" i="6" s="1"/>
  <c r="U79" i="6" s="1"/>
  <c r="CT133" i="13"/>
  <c r="CT134" i="12"/>
  <c r="BO104" i="13"/>
  <c r="BM161" i="12"/>
  <c r="BO105" i="12"/>
  <c r="AZ91" i="12"/>
  <c r="AZ90" i="13"/>
  <c r="CF121" i="12"/>
  <c r="CF120" i="13"/>
  <c r="AL77" i="13"/>
  <c r="AL78" i="12"/>
  <c r="S79" i="6" l="1"/>
  <c r="W79" i="6" s="1"/>
  <c r="Z79" i="6" s="1"/>
  <c r="AD79" i="6" s="1"/>
  <c r="C71" i="23" s="1"/>
  <c r="T79" i="6"/>
  <c r="R79" i="6"/>
  <c r="AM79" i="12"/>
  <c r="AM78" i="13"/>
  <c r="CG121" i="13"/>
  <c r="CG122" i="12"/>
  <c r="BA91" i="13"/>
  <c r="BA92" i="12"/>
  <c r="CU134" i="13"/>
  <c r="CU135" i="12"/>
  <c r="BP105" i="13"/>
  <c r="BP106" i="12"/>
  <c r="V79" i="6" l="1"/>
  <c r="Y79" i="6" s="1"/>
  <c r="AC79" i="6" s="1"/>
  <c r="B71" i="23" s="1"/>
  <c r="D71" i="23" s="1"/>
  <c r="B83" i="8"/>
  <c r="F83" i="8" s="1"/>
  <c r="AL160" i="12"/>
  <c r="AN80" i="12"/>
  <c r="AN79" i="13"/>
  <c r="CV135" i="13"/>
  <c r="CV136" i="12"/>
  <c r="BB93" i="12"/>
  <c r="BB92" i="13"/>
  <c r="BQ106" i="13"/>
  <c r="BQ107" i="12"/>
  <c r="CH123" i="12"/>
  <c r="CH122" i="13"/>
  <c r="E83" i="8"/>
  <c r="N83" i="8"/>
  <c r="G83" i="8" l="1"/>
  <c r="O83" i="8"/>
  <c r="M83" i="8"/>
  <c r="K83" i="8"/>
  <c r="AU68" i="8" s="1"/>
  <c r="D83" i="8"/>
  <c r="L83" i="8"/>
  <c r="C83" i="8"/>
  <c r="X79" i="6"/>
  <c r="AA79" i="6" s="1"/>
  <c r="AE79" i="6" s="1"/>
  <c r="AG79" i="6" s="1"/>
  <c r="B83" i="19" s="1"/>
  <c r="O83" i="19" s="1"/>
  <c r="B83" i="7"/>
  <c r="D83" i="7" s="1"/>
  <c r="BC68" i="8"/>
  <c r="CI124" i="12"/>
  <c r="CI123" i="13"/>
  <c r="BC93" i="13"/>
  <c r="BC94" i="12"/>
  <c r="AO81" i="12"/>
  <c r="AO80" i="13"/>
  <c r="BR108" i="12"/>
  <c r="BR107" i="13"/>
  <c r="CW136" i="13"/>
  <c r="CW137" i="12"/>
  <c r="AO68" i="8" l="1"/>
  <c r="BD68" i="8"/>
  <c r="AG68" i="8"/>
  <c r="AH68" i="8"/>
  <c r="BB68" i="8"/>
  <c r="G83" i="19"/>
  <c r="AT68" i="8"/>
  <c r="AX68" i="8"/>
  <c r="F83" i="19"/>
  <c r="BA68" i="8"/>
  <c r="AR68" i="8"/>
  <c r="BE68" i="8"/>
  <c r="AY68" i="8"/>
  <c r="AS68" i="8"/>
  <c r="BG68" i="8"/>
  <c r="D83" i="19"/>
  <c r="E83" i="19"/>
  <c r="AM68" i="8"/>
  <c r="AQ68" i="8"/>
  <c r="AI68" i="8"/>
  <c r="AZ68" i="8"/>
  <c r="AP68" i="8"/>
  <c r="AF68" i="8"/>
  <c r="AN68" i="8"/>
  <c r="L83" i="19"/>
  <c r="M83" i="19"/>
  <c r="M83" i="7"/>
  <c r="AW68" i="8"/>
  <c r="AL68" i="8"/>
  <c r="AK68" i="8"/>
  <c r="BF68" i="8"/>
  <c r="AV68" i="8"/>
  <c r="AJ68" i="8"/>
  <c r="K83" i="19"/>
  <c r="N83" i="19"/>
  <c r="C83" i="19"/>
  <c r="AV68" i="19" s="1"/>
  <c r="C83" i="7"/>
  <c r="O83" i="7"/>
  <c r="N83" i="7"/>
  <c r="L83" i="7"/>
  <c r="F83" i="7"/>
  <c r="G83" i="7"/>
  <c r="E83" i="7"/>
  <c r="K83" i="7"/>
  <c r="CX137" i="13"/>
  <c r="CX138" i="12"/>
  <c r="AP81" i="13"/>
  <c r="AP82" i="12"/>
  <c r="BD95" i="12"/>
  <c r="BD94" i="13"/>
  <c r="BS109" i="12"/>
  <c r="BS108" i="13"/>
  <c r="CJ125" i="12"/>
  <c r="CJ124" i="13"/>
  <c r="AR68" i="19" l="1"/>
  <c r="BC68" i="19"/>
  <c r="AM68" i="19"/>
  <c r="BI68" i="8"/>
  <c r="AN68" i="19"/>
  <c r="BB68" i="19"/>
  <c r="BF68" i="19"/>
  <c r="AP68" i="19"/>
  <c r="BA68" i="19"/>
  <c r="AX68" i="19"/>
  <c r="AW68" i="19"/>
  <c r="AJ68" i="19"/>
  <c r="AU68" i="19"/>
  <c r="AT68" i="19"/>
  <c r="AO68" i="19"/>
  <c r="AK68" i="19"/>
  <c r="BE68" i="19"/>
  <c r="AS68" i="19"/>
  <c r="AG68" i="19"/>
  <c r="AZ68" i="19"/>
  <c r="BD68" i="19"/>
  <c r="BG68" i="19"/>
  <c r="AI68" i="19"/>
  <c r="AH68" i="19"/>
  <c r="AQ68" i="19"/>
  <c r="AF68" i="19"/>
  <c r="AL68" i="19"/>
  <c r="AY68" i="19"/>
  <c r="AS68" i="7"/>
  <c r="P69" i="9" s="1"/>
  <c r="P69" i="11" s="1"/>
  <c r="BA68" i="7"/>
  <c r="X69" i="9" s="1"/>
  <c r="X69" i="18" s="1"/>
  <c r="X70" i="12" s="1"/>
  <c r="Y70" i="13" s="1"/>
  <c r="BD68" i="7"/>
  <c r="AA69" i="9" s="1"/>
  <c r="AA69" i="11" s="1"/>
  <c r="AU68" i="7"/>
  <c r="R69" i="9" s="1"/>
  <c r="R69" i="18" s="1"/>
  <c r="R70" i="12" s="1"/>
  <c r="S70" i="13" s="1"/>
  <c r="AR68" i="7"/>
  <c r="O69" i="9" s="1"/>
  <c r="O69" i="11" s="1"/>
  <c r="AN68" i="7"/>
  <c r="K69" i="9" s="1"/>
  <c r="AT68" i="7"/>
  <c r="Q69" i="9" s="1"/>
  <c r="AE68" i="7"/>
  <c r="B69" i="9" s="1"/>
  <c r="BC68" i="7"/>
  <c r="Z69" i="9" s="1"/>
  <c r="AZ68" i="7"/>
  <c r="W69" i="9" s="1"/>
  <c r="W69" i="11" s="1"/>
  <c r="AM68" i="7"/>
  <c r="J69" i="9" s="1"/>
  <c r="AV68" i="7"/>
  <c r="S69" i="9" s="1"/>
  <c r="BB68" i="7"/>
  <c r="Y69" i="9" s="1"/>
  <c r="Y69" i="18" s="1"/>
  <c r="Y70" i="12" s="1"/>
  <c r="Z70" i="13" s="1"/>
  <c r="AI68" i="7"/>
  <c r="F69" i="9" s="1"/>
  <c r="F69" i="11" s="1"/>
  <c r="AQ68" i="7"/>
  <c r="N69" i="9" s="1"/>
  <c r="N69" i="18" s="1"/>
  <c r="N70" i="12" s="1"/>
  <c r="O70" i="13" s="1"/>
  <c r="AG68" i="7"/>
  <c r="D69" i="9" s="1"/>
  <c r="D69" i="11" s="1"/>
  <c r="BF68" i="7"/>
  <c r="AC69" i="9" s="1"/>
  <c r="AC69" i="11" s="1"/>
  <c r="BE68" i="7"/>
  <c r="AB69" i="9" s="1"/>
  <c r="AJ68" i="7"/>
  <c r="G69" i="9" s="1"/>
  <c r="G69" i="18" s="1"/>
  <c r="G70" i="12" s="1"/>
  <c r="H70" i="13" s="1"/>
  <c r="AX68" i="7"/>
  <c r="U69" i="9" s="1"/>
  <c r="U69" i="18" s="1"/>
  <c r="U70" i="12" s="1"/>
  <c r="V70" i="13" s="1"/>
  <c r="AL68" i="7"/>
  <c r="I69" i="9" s="1"/>
  <c r="I69" i="11" s="1"/>
  <c r="AH68" i="7"/>
  <c r="E69" i="9" s="1"/>
  <c r="E69" i="11" s="1"/>
  <c r="AW68" i="7"/>
  <c r="T69" i="9" s="1"/>
  <c r="T69" i="18" s="1"/>
  <c r="T70" i="12" s="1"/>
  <c r="U70" i="13" s="1"/>
  <c r="AO68" i="7"/>
  <c r="L69" i="9" s="1"/>
  <c r="L69" i="18" s="1"/>
  <c r="L70" i="12" s="1"/>
  <c r="M70" i="13" s="1"/>
  <c r="AF68" i="7"/>
  <c r="C69" i="9" s="1"/>
  <c r="AK68" i="7"/>
  <c r="H69" i="9" s="1"/>
  <c r="AP68" i="7"/>
  <c r="M69" i="9" s="1"/>
  <c r="M69" i="11" s="1"/>
  <c r="AY68" i="7"/>
  <c r="V69" i="9" s="1"/>
  <c r="V69" i="11" s="1"/>
  <c r="Y69" i="11"/>
  <c r="BT109" i="13"/>
  <c r="BT110" i="12"/>
  <c r="X69" i="11"/>
  <c r="BE95" i="13"/>
  <c r="BE96" i="12"/>
  <c r="AQ82" i="13"/>
  <c r="AQ83" i="12"/>
  <c r="CY138" i="13"/>
  <c r="CY139" i="12"/>
  <c r="CZ139" i="13" s="1"/>
  <c r="CK126" i="12"/>
  <c r="CK125" i="13"/>
  <c r="S69" i="18" l="1"/>
  <c r="S70" i="12" s="1"/>
  <c r="T70" i="13" s="1"/>
  <c r="BI68" i="19"/>
  <c r="H69" i="18"/>
  <c r="H70" i="12" s="1"/>
  <c r="I70" i="13" s="1"/>
  <c r="AB69" i="18"/>
  <c r="AB70" i="12" s="1"/>
  <c r="AC70" i="13" s="1"/>
  <c r="K69" i="18"/>
  <c r="K70" i="12" s="1"/>
  <c r="L70" i="13" s="1"/>
  <c r="AA69" i="18"/>
  <c r="AA70" i="12" s="1"/>
  <c r="AB70" i="13" s="1"/>
  <c r="R69" i="11"/>
  <c r="J69" i="18"/>
  <c r="J70" i="12" s="1"/>
  <c r="K70" i="13" s="1"/>
  <c r="P69" i="18"/>
  <c r="P70" i="12" s="1"/>
  <c r="Q70" i="13" s="1"/>
  <c r="D69" i="18"/>
  <c r="D70" i="12" s="1"/>
  <c r="E70" i="13" s="1"/>
  <c r="Q69" i="18"/>
  <c r="Q70" i="12" s="1"/>
  <c r="R70" i="13" s="1"/>
  <c r="Z69" i="18"/>
  <c r="Z70" i="12" s="1"/>
  <c r="AA70" i="13" s="1"/>
  <c r="Z69" i="11"/>
  <c r="O69" i="18"/>
  <c r="O70" i="12" s="1"/>
  <c r="P70" i="13" s="1"/>
  <c r="W69" i="18"/>
  <c r="W70" i="12" s="1"/>
  <c r="X70" i="13" s="1"/>
  <c r="AC69" i="18"/>
  <c r="AC70" i="12" s="1"/>
  <c r="AD71" i="12" s="1"/>
  <c r="M69" i="18"/>
  <c r="M70" i="12" s="1"/>
  <c r="N70" i="13" s="1"/>
  <c r="G69" i="11"/>
  <c r="I69" i="18"/>
  <c r="I70" i="12" s="1"/>
  <c r="J70" i="13" s="1"/>
  <c r="N69" i="11"/>
  <c r="J69" i="11"/>
  <c r="Q69" i="11"/>
  <c r="T69" i="11"/>
  <c r="F69" i="18"/>
  <c r="F70" i="12" s="1"/>
  <c r="G70" i="13" s="1"/>
  <c r="K69" i="11"/>
  <c r="S69" i="11"/>
  <c r="U69" i="11"/>
  <c r="H69" i="11"/>
  <c r="E69" i="18"/>
  <c r="E70" i="12" s="1"/>
  <c r="F70" i="13" s="1"/>
  <c r="AB69" i="11"/>
  <c r="V69" i="18"/>
  <c r="V70" i="12" s="1"/>
  <c r="W70" i="13" s="1"/>
  <c r="L69" i="11"/>
  <c r="BH68" i="7"/>
  <c r="AR84" i="12"/>
  <c r="AR83" i="13"/>
  <c r="CL127" i="12"/>
  <c r="CL126" i="13"/>
  <c r="C69" i="18"/>
  <c r="C69" i="11"/>
  <c r="BU111" i="12"/>
  <c r="BU110" i="13"/>
  <c r="BF97" i="12"/>
  <c r="BF96" i="13"/>
  <c r="AD70" i="13" l="1"/>
  <c r="B69" i="11"/>
  <c r="N77" i="3" s="1"/>
  <c r="Q77" i="3" s="1"/>
  <c r="AL77" i="3" s="1"/>
  <c r="C70" i="12"/>
  <c r="B69" i="18"/>
  <c r="AE72" i="12"/>
  <c r="AE71" i="13"/>
  <c r="BG98" i="12"/>
  <c r="BG97" i="13"/>
  <c r="CM127" i="13"/>
  <c r="CM128" i="12"/>
  <c r="BV112" i="12"/>
  <c r="BV111" i="13"/>
  <c r="AS84" i="13"/>
  <c r="AS85" i="12"/>
  <c r="S77" i="3" l="1"/>
  <c r="BW113" i="12"/>
  <c r="BW112" i="13"/>
  <c r="BH98" i="13"/>
  <c r="BH99" i="12"/>
  <c r="B70" i="12"/>
  <c r="D70" i="13"/>
  <c r="B70" i="13" s="1"/>
  <c r="AT85" i="13"/>
  <c r="AT86" i="12"/>
  <c r="CN128" i="13"/>
  <c r="CN129" i="12"/>
  <c r="AF72" i="13"/>
  <c r="AF73" i="12"/>
  <c r="AG73" i="13" l="1"/>
  <c r="AG74" i="12"/>
  <c r="AU86" i="13"/>
  <c r="AU87" i="12"/>
  <c r="BI99" i="13"/>
  <c r="BI100" i="12"/>
  <c r="CM162" i="12"/>
  <c r="CO129" i="13"/>
  <c r="CO130" i="12"/>
  <c r="C70" i="13"/>
  <c r="D78" i="3"/>
  <c r="BX113" i="13"/>
  <c r="BX114" i="12"/>
  <c r="AV88" i="12" l="1"/>
  <c r="AV87" i="13"/>
  <c r="B78" i="3"/>
  <c r="AA78" i="3"/>
  <c r="AG78" i="3" s="1"/>
  <c r="BJ100" i="13"/>
  <c r="BJ101" i="12"/>
  <c r="AH74" i="13"/>
  <c r="AH75" i="12"/>
  <c r="BY114" i="13"/>
  <c r="BY115" i="12"/>
  <c r="CP130" i="13"/>
  <c r="CP131" i="12"/>
  <c r="BZ115" i="13" l="1"/>
  <c r="BZ116" i="12"/>
  <c r="BK101" i="13"/>
  <c r="BK102" i="12"/>
  <c r="AJ78" i="3"/>
  <c r="C78" i="3"/>
  <c r="U78" i="3"/>
  <c r="V78" i="3" s="1"/>
  <c r="X78" i="3" s="1"/>
  <c r="Y78" i="3"/>
  <c r="AE78" i="3" s="1"/>
  <c r="W78" i="3"/>
  <c r="CQ132" i="12"/>
  <c r="CQ131" i="13"/>
  <c r="AI75" i="13"/>
  <c r="AI76" i="12"/>
  <c r="K78" i="3"/>
  <c r="AW89" i="12"/>
  <c r="AW88" i="13"/>
  <c r="BL103" i="12" l="1"/>
  <c r="BL102" i="13"/>
  <c r="AX89" i="13"/>
  <c r="AX90" i="12"/>
  <c r="AD78" i="3"/>
  <c r="B80" i="6"/>
  <c r="CR133" i="12"/>
  <c r="CR132" i="13"/>
  <c r="J78" i="3"/>
  <c r="M78" i="3" s="1"/>
  <c r="P78" i="3" s="1"/>
  <c r="AB78" i="3"/>
  <c r="AH78" i="3" s="1"/>
  <c r="CA116" i="13"/>
  <c r="CA117" i="12"/>
  <c r="AJ76" i="13"/>
  <c r="AJ77" i="12"/>
  <c r="AY90" i="13" l="1"/>
  <c r="AY91" i="12"/>
  <c r="CS133" i="13"/>
  <c r="CS134" i="12"/>
  <c r="AK78" i="12"/>
  <c r="AK77" i="13"/>
  <c r="G80" i="6"/>
  <c r="J80" i="6"/>
  <c r="I80" i="6"/>
  <c r="H80" i="6"/>
  <c r="CB118" i="12"/>
  <c r="CB117" i="13"/>
  <c r="R78" i="3"/>
  <c r="AK78" i="3"/>
  <c r="BM103" i="13"/>
  <c r="BM104" i="12"/>
  <c r="K80" i="6" l="1"/>
  <c r="N80" i="6" s="1"/>
  <c r="BL161" i="12"/>
  <c r="BN104" i="13"/>
  <c r="BN105" i="12"/>
  <c r="CC119" i="12"/>
  <c r="CC118" i="13"/>
  <c r="CT134" i="13"/>
  <c r="CT135" i="12"/>
  <c r="AO78" i="3"/>
  <c r="AN78" i="3"/>
  <c r="L80" i="6"/>
  <c r="O80" i="6" s="1"/>
  <c r="AZ91" i="13"/>
  <c r="AZ92" i="12"/>
  <c r="AL79" i="12"/>
  <c r="AL78" i="13"/>
  <c r="M80" i="6" l="1"/>
  <c r="P80" i="6" s="1"/>
  <c r="R80" i="6" s="1"/>
  <c r="CD120" i="12"/>
  <c r="CD119" i="13"/>
  <c r="BA92" i="13"/>
  <c r="BA93" i="12"/>
  <c r="AM79" i="13"/>
  <c r="AK160" i="12"/>
  <c r="AM80" i="12"/>
  <c r="BO105" i="13"/>
  <c r="BO106" i="12"/>
  <c r="CU135" i="13"/>
  <c r="CU136" i="12"/>
  <c r="S80" i="6" l="1"/>
  <c r="T80" i="6"/>
  <c r="V80" i="6" s="1"/>
  <c r="U80" i="6"/>
  <c r="CV136" i="13"/>
  <c r="CV137" i="12"/>
  <c r="AN81" i="12"/>
  <c r="AN80" i="13"/>
  <c r="BB93" i="13"/>
  <c r="BB94" i="12"/>
  <c r="BP107" i="12"/>
  <c r="BP106" i="13"/>
  <c r="CE120" i="13"/>
  <c r="CE121" i="12"/>
  <c r="W80" i="6" l="1"/>
  <c r="Z80" i="6" s="1"/>
  <c r="AD80" i="6" s="1"/>
  <c r="B84" i="8" s="1"/>
  <c r="M84" i="8" s="1"/>
  <c r="Y80" i="6"/>
  <c r="AC80" i="6" s="1"/>
  <c r="B72" i="23" s="1"/>
  <c r="CW137" i="13"/>
  <c r="CW138" i="12"/>
  <c r="CF122" i="12"/>
  <c r="CF121" i="13"/>
  <c r="BC94" i="13"/>
  <c r="BC95" i="12"/>
  <c r="BQ107" i="13"/>
  <c r="BQ108" i="12"/>
  <c r="AO81" i="13"/>
  <c r="AO82" i="12"/>
  <c r="E84" i="8" l="1"/>
  <c r="D84" i="8"/>
  <c r="C84" i="8"/>
  <c r="C72" i="23"/>
  <c r="D72" i="23" s="1"/>
  <c r="G84" i="8"/>
  <c r="N84" i="8"/>
  <c r="F84" i="8"/>
  <c r="O84" i="8"/>
  <c r="K84" i="8"/>
  <c r="L84" i="8"/>
  <c r="X80" i="6"/>
  <c r="AA80" i="6" s="1"/>
  <c r="AE80" i="6" s="1"/>
  <c r="AG80" i="6" s="1"/>
  <c r="B84" i="19" s="1"/>
  <c r="O84" i="19" s="1"/>
  <c r="B84" i="7"/>
  <c r="O84" i="7" s="1"/>
  <c r="BR108" i="13"/>
  <c r="BR109" i="12"/>
  <c r="CG122" i="13"/>
  <c r="CG123" i="12"/>
  <c r="AP83" i="12"/>
  <c r="AP82" i="13"/>
  <c r="BD95" i="13"/>
  <c r="BD96" i="12"/>
  <c r="CX139" i="12"/>
  <c r="CX138" i="13"/>
  <c r="AR69" i="8" l="1"/>
  <c r="K84" i="7"/>
  <c r="AW69" i="8"/>
  <c r="AN69" i="8"/>
  <c r="D84" i="19"/>
  <c r="G84" i="7"/>
  <c r="G84" i="19"/>
  <c r="N84" i="19"/>
  <c r="AQ69" i="8"/>
  <c r="BB69" i="8"/>
  <c r="BD69" i="8"/>
  <c r="AY69" i="8"/>
  <c r="C84" i="19"/>
  <c r="BE69" i="8"/>
  <c r="E84" i="7"/>
  <c r="L84" i="7"/>
  <c r="AU69" i="8"/>
  <c r="AG69" i="8"/>
  <c r="AV69" i="8"/>
  <c r="AM69" i="8"/>
  <c r="AI69" i="8"/>
  <c r="AO69" i="8"/>
  <c r="AT69" i="8"/>
  <c r="E84" i="19"/>
  <c r="M84" i="19"/>
  <c r="F84" i="7"/>
  <c r="BF69" i="8"/>
  <c r="AJ69" i="8"/>
  <c r="AX69" i="8"/>
  <c r="AP69" i="8"/>
  <c r="AZ69" i="8"/>
  <c r="AH69" i="8"/>
  <c r="BA69" i="8"/>
  <c r="C84" i="7"/>
  <c r="D84" i="7"/>
  <c r="BC69" i="8"/>
  <c r="AS69" i="8"/>
  <c r="AL69" i="8"/>
  <c r="BG69" i="8"/>
  <c r="AF69" i="8"/>
  <c r="AK69" i="8"/>
  <c r="L84" i="19"/>
  <c r="F84" i="19"/>
  <c r="K84" i="19"/>
  <c r="M84" i="7"/>
  <c r="N84" i="7"/>
  <c r="CH123" i="13"/>
  <c r="CH124" i="12"/>
  <c r="AQ83" i="13"/>
  <c r="AQ84" i="12"/>
  <c r="BE97" i="12"/>
  <c r="BE96" i="13"/>
  <c r="BS109" i="13"/>
  <c r="BS110" i="12"/>
  <c r="CY139" i="13"/>
  <c r="CY140" i="12"/>
  <c r="CZ140" i="13" s="1"/>
  <c r="AY69" i="19" l="1"/>
  <c r="AL69" i="19"/>
  <c r="BF69" i="19"/>
  <c r="AO69" i="19"/>
  <c r="AP69" i="19"/>
  <c r="AN69" i="19"/>
  <c r="BD69" i="19"/>
  <c r="BI69" i="8"/>
  <c r="BA69" i="7"/>
  <c r="X70" i="9" s="1"/>
  <c r="BA69" i="19"/>
  <c r="AQ69" i="19"/>
  <c r="AR69" i="19"/>
  <c r="AJ69" i="19"/>
  <c r="AH69" i="19"/>
  <c r="AZ69" i="19"/>
  <c r="BB69" i="19"/>
  <c r="AF69" i="19"/>
  <c r="AS69" i="19"/>
  <c r="AW69" i="19"/>
  <c r="AM69" i="19"/>
  <c r="AU69" i="19"/>
  <c r="BE69" i="19"/>
  <c r="AT69" i="19"/>
  <c r="AV69" i="19"/>
  <c r="AX69" i="19"/>
  <c r="AI69" i="19"/>
  <c r="AK69" i="19"/>
  <c r="BG69" i="19"/>
  <c r="BC69" i="19"/>
  <c r="AG69" i="19"/>
  <c r="BE69" i="7"/>
  <c r="AB70" i="9" s="1"/>
  <c r="AB70" i="11" s="1"/>
  <c r="AY69" i="7"/>
  <c r="V70" i="9" s="1"/>
  <c r="V70" i="11" s="1"/>
  <c r="BC69" i="7"/>
  <c r="Z70" i="9" s="1"/>
  <c r="Z70" i="11" s="1"/>
  <c r="AJ69" i="7"/>
  <c r="G70" i="9" s="1"/>
  <c r="G70" i="11" s="1"/>
  <c r="AO69" i="7"/>
  <c r="L70" i="9" s="1"/>
  <c r="L70" i="11" s="1"/>
  <c r="AT69" i="7"/>
  <c r="Q70" i="9" s="1"/>
  <c r="Q70" i="11" s="1"/>
  <c r="AI69" i="7"/>
  <c r="F70" i="9" s="1"/>
  <c r="F70" i="11" s="1"/>
  <c r="AN69" i="7"/>
  <c r="K70" i="9" s="1"/>
  <c r="K70" i="11" s="1"/>
  <c r="BD69" i="7"/>
  <c r="AA70" i="9" s="1"/>
  <c r="AA70" i="11" s="1"/>
  <c r="AR69" i="7"/>
  <c r="O70" i="9" s="1"/>
  <c r="O70" i="18" s="1"/>
  <c r="O71" i="12" s="1"/>
  <c r="P71" i="13" s="1"/>
  <c r="AH69" i="7"/>
  <c r="E70" i="9" s="1"/>
  <c r="E70" i="11" s="1"/>
  <c r="AS69" i="7"/>
  <c r="P70" i="9" s="1"/>
  <c r="P70" i="11" s="1"/>
  <c r="AW69" i="7"/>
  <c r="T70" i="9" s="1"/>
  <c r="T70" i="11" s="1"/>
  <c r="AL69" i="7"/>
  <c r="I70" i="9" s="1"/>
  <c r="I70" i="11" s="1"/>
  <c r="AM69" i="7"/>
  <c r="J70" i="9" s="1"/>
  <c r="J70" i="11" s="1"/>
  <c r="BF69" i="7"/>
  <c r="AC70" i="9" s="1"/>
  <c r="AP69" i="7"/>
  <c r="M70" i="9" s="1"/>
  <c r="M70" i="18" s="1"/>
  <c r="M71" i="12" s="1"/>
  <c r="N71" i="13" s="1"/>
  <c r="AU69" i="7"/>
  <c r="R70" i="9" s="1"/>
  <c r="R70" i="11" s="1"/>
  <c r="BB69" i="7"/>
  <c r="Y70" i="9" s="1"/>
  <c r="Y70" i="18" s="1"/>
  <c r="Y71" i="12" s="1"/>
  <c r="Z71" i="13" s="1"/>
  <c r="AV69" i="7"/>
  <c r="S70" i="9" s="1"/>
  <c r="S70" i="11" s="1"/>
  <c r="AG69" i="7"/>
  <c r="D70" i="9" s="1"/>
  <c r="D70" i="11" s="1"/>
  <c r="AE69" i="7"/>
  <c r="B70" i="9" s="1"/>
  <c r="AF69" i="7"/>
  <c r="C70" i="9" s="1"/>
  <c r="AZ69" i="7"/>
  <c r="W70" i="9" s="1"/>
  <c r="W70" i="11" s="1"/>
  <c r="AQ69" i="7"/>
  <c r="N70" i="9" s="1"/>
  <c r="N70" i="11" s="1"/>
  <c r="AK69" i="7"/>
  <c r="H70" i="9" s="1"/>
  <c r="H70" i="11" s="1"/>
  <c r="AX69" i="7"/>
  <c r="U70" i="9" s="1"/>
  <c r="U70" i="18" s="1"/>
  <c r="U71" i="12" s="1"/>
  <c r="V71" i="13" s="1"/>
  <c r="BF97" i="13"/>
  <c r="BF98" i="12"/>
  <c r="X70" i="11"/>
  <c r="BT111" i="12"/>
  <c r="BT110" i="13"/>
  <c r="AR85" i="12"/>
  <c r="AR84" i="13"/>
  <c r="CI124" i="13"/>
  <c r="CI125" i="12"/>
  <c r="K70" i="18" l="1"/>
  <c r="K71" i="12" s="1"/>
  <c r="L71" i="13" s="1"/>
  <c r="C70" i="18"/>
  <c r="C71" i="12" s="1"/>
  <c r="O70" i="11"/>
  <c r="V70" i="18"/>
  <c r="V71" i="12" s="1"/>
  <c r="W71" i="13" s="1"/>
  <c r="AC70" i="18"/>
  <c r="AC71" i="12" s="1"/>
  <c r="AD71" i="13" s="1"/>
  <c r="I70" i="18"/>
  <c r="I71" i="12" s="1"/>
  <c r="J71" i="13" s="1"/>
  <c r="Q70" i="18"/>
  <c r="Q71" i="12" s="1"/>
  <c r="R71" i="13" s="1"/>
  <c r="X70" i="18"/>
  <c r="X71" i="12" s="1"/>
  <c r="Y71" i="13" s="1"/>
  <c r="J70" i="18"/>
  <c r="J71" i="12" s="1"/>
  <c r="K71" i="13" s="1"/>
  <c r="BI69" i="19"/>
  <c r="E70" i="18"/>
  <c r="E71" i="12" s="1"/>
  <c r="F71" i="13" s="1"/>
  <c r="AB70" i="18"/>
  <c r="AB71" i="12" s="1"/>
  <c r="AC71" i="13" s="1"/>
  <c r="G70" i="18"/>
  <c r="G71" i="12" s="1"/>
  <c r="H71" i="13" s="1"/>
  <c r="W70" i="18"/>
  <c r="W71" i="12" s="1"/>
  <c r="X71" i="13" s="1"/>
  <c r="F70" i="18"/>
  <c r="F71" i="12" s="1"/>
  <c r="G71" i="13" s="1"/>
  <c r="Y70" i="11"/>
  <c r="Z70" i="18"/>
  <c r="Z71" i="12" s="1"/>
  <c r="AA71" i="13" s="1"/>
  <c r="AA70" i="18"/>
  <c r="AA71" i="12" s="1"/>
  <c r="AB71" i="13" s="1"/>
  <c r="L70" i="18"/>
  <c r="L71" i="12" s="1"/>
  <c r="M71" i="13" s="1"/>
  <c r="T70" i="18"/>
  <c r="T71" i="12" s="1"/>
  <c r="U71" i="13" s="1"/>
  <c r="P70" i="18"/>
  <c r="P71" i="12" s="1"/>
  <c r="Q71" i="13" s="1"/>
  <c r="N70" i="18"/>
  <c r="N71" i="12" s="1"/>
  <c r="O71" i="13" s="1"/>
  <c r="M70" i="11"/>
  <c r="C70" i="11"/>
  <c r="AC70" i="11"/>
  <c r="H70" i="18"/>
  <c r="H71" i="12" s="1"/>
  <c r="I71" i="13" s="1"/>
  <c r="S70" i="18"/>
  <c r="S71" i="12" s="1"/>
  <c r="T71" i="13" s="1"/>
  <c r="U70" i="11"/>
  <c r="BH69" i="7"/>
  <c r="R70" i="18"/>
  <c r="R71" i="12" s="1"/>
  <c r="S71" i="13" s="1"/>
  <c r="D70" i="18"/>
  <c r="D71" i="12" s="1"/>
  <c r="E71" i="13" s="1"/>
  <c r="AS85" i="13"/>
  <c r="AS86" i="12"/>
  <c r="BU112" i="12"/>
  <c r="BU111" i="13"/>
  <c r="CJ125" i="13"/>
  <c r="CJ126" i="12"/>
  <c r="BG99" i="12"/>
  <c r="BG98" i="13"/>
  <c r="AD72" i="12"/>
  <c r="B70" i="11" l="1"/>
  <c r="N78" i="3" s="1"/>
  <c r="Q78" i="3" s="1"/>
  <c r="AL78" i="3" s="1"/>
  <c r="B70" i="18"/>
  <c r="AE73" i="12"/>
  <c r="AE72" i="13"/>
  <c r="B71" i="12"/>
  <c r="D71" i="13"/>
  <c r="B71" i="13" s="1"/>
  <c r="BV113" i="12"/>
  <c r="BV112" i="13"/>
  <c r="CK126" i="13"/>
  <c r="CK127" i="12"/>
  <c r="AT86" i="13"/>
  <c r="AT87" i="12"/>
  <c r="BH99" i="13"/>
  <c r="BH100" i="12"/>
  <c r="S78" i="3"/>
  <c r="C71" i="13" l="1"/>
  <c r="D79" i="3"/>
  <c r="BI101" i="12"/>
  <c r="BI100" i="13"/>
  <c r="AU87" i="13"/>
  <c r="AU88" i="12"/>
  <c r="CL127" i="13"/>
  <c r="CL128" i="12"/>
  <c r="BW113" i="13"/>
  <c r="BW114" i="12"/>
  <c r="AF74" i="12"/>
  <c r="AF73" i="13"/>
  <c r="CM129" i="12" l="1"/>
  <c r="CM128" i="13"/>
  <c r="AG74" i="13"/>
  <c r="AG75" i="12"/>
  <c r="BJ101" i="13"/>
  <c r="BJ102" i="12"/>
  <c r="BX114" i="13"/>
  <c r="BX115" i="12"/>
  <c r="AV89" i="12"/>
  <c r="AV88" i="13"/>
  <c r="AA79" i="3"/>
  <c r="AG79" i="3" s="1"/>
  <c r="B79" i="3"/>
  <c r="C79" i="3" l="1"/>
  <c r="Y79" i="3"/>
  <c r="AE79" i="3" s="1"/>
  <c r="U79" i="3"/>
  <c r="V79" i="3" s="1"/>
  <c r="X79" i="3" s="1"/>
  <c r="W79" i="3"/>
  <c r="AJ79" i="3"/>
  <c r="BY115" i="13"/>
  <c r="BY116" i="12"/>
  <c r="AH75" i="13"/>
  <c r="AH76" i="12"/>
  <c r="BK102" i="13"/>
  <c r="BK103" i="12"/>
  <c r="K79" i="3"/>
  <c r="AW90" i="12"/>
  <c r="AW89" i="13"/>
  <c r="CN130" i="12"/>
  <c r="CL162" i="12"/>
  <c r="CN129" i="13"/>
  <c r="CO131" i="12" l="1"/>
  <c r="CO130" i="13"/>
  <c r="BL103" i="13"/>
  <c r="BL104" i="12"/>
  <c r="BZ117" i="12"/>
  <c r="BZ116" i="13"/>
  <c r="AD79" i="3"/>
  <c r="B81" i="6"/>
  <c r="AX90" i="13"/>
  <c r="AX91" i="12"/>
  <c r="AI76" i="13"/>
  <c r="AI77" i="12"/>
  <c r="AB79" i="3"/>
  <c r="AH79" i="3" s="1"/>
  <c r="J79" i="3"/>
  <c r="M79" i="3" s="1"/>
  <c r="P79" i="3" s="1"/>
  <c r="AJ78" i="12" l="1"/>
  <c r="AJ77" i="13"/>
  <c r="G81" i="6"/>
  <c r="I81" i="6"/>
  <c r="H81" i="6"/>
  <c r="J81" i="6"/>
  <c r="BK161" i="12"/>
  <c r="BM105" i="12"/>
  <c r="BM104" i="13"/>
  <c r="R79" i="3"/>
  <c r="AK79" i="3"/>
  <c r="AY91" i="13"/>
  <c r="AY92" i="12"/>
  <c r="CA117" i="13"/>
  <c r="CA118" i="12"/>
  <c r="CP131" i="13"/>
  <c r="CP132" i="12"/>
  <c r="L81" i="6" l="1"/>
  <c r="O81" i="6" s="1"/>
  <c r="CB119" i="12"/>
  <c r="CB118" i="13"/>
  <c r="AO79" i="3"/>
  <c r="AN79" i="3"/>
  <c r="K81" i="6"/>
  <c r="BN106" i="12"/>
  <c r="BN105" i="13"/>
  <c r="CQ132" i="13"/>
  <c r="CQ133" i="12"/>
  <c r="AZ92" i="13"/>
  <c r="AZ93" i="12"/>
  <c r="AK79" i="12"/>
  <c r="AK78" i="13"/>
  <c r="AL79" i="13" l="1"/>
  <c r="AJ160" i="12"/>
  <c r="AL80" i="12"/>
  <c r="BA94" i="12"/>
  <c r="BA93" i="13"/>
  <c r="BO106" i="13"/>
  <c r="BO107" i="12"/>
  <c r="CR134" i="12"/>
  <c r="CR133" i="13"/>
  <c r="M81" i="6"/>
  <c r="P81" i="6" s="1"/>
  <c r="N81" i="6"/>
  <c r="CC119" i="13"/>
  <c r="CC120" i="12"/>
  <c r="BB95" i="12" l="1"/>
  <c r="BB94" i="13"/>
  <c r="BP108" i="12"/>
  <c r="BP107" i="13"/>
  <c r="AM81" i="12"/>
  <c r="AM80" i="13"/>
  <c r="CS135" i="12"/>
  <c r="CS134" i="13"/>
  <c r="T81" i="6"/>
  <c r="S81" i="6"/>
  <c r="R81" i="6"/>
  <c r="U81" i="6"/>
  <c r="CD121" i="12"/>
  <c r="CD120" i="13"/>
  <c r="V81" i="6" l="1"/>
  <c r="Y81" i="6" s="1"/>
  <c r="AC81" i="6" s="1"/>
  <c r="CT135" i="13"/>
  <c r="CT136" i="12"/>
  <c r="W81" i="6"/>
  <c r="Z81" i="6" s="1"/>
  <c r="AD81" i="6" s="1"/>
  <c r="BQ108" i="13"/>
  <c r="BQ109" i="12"/>
  <c r="CE122" i="12"/>
  <c r="CE121" i="13"/>
  <c r="AN82" i="12"/>
  <c r="AN81" i="13"/>
  <c r="BC96" i="12"/>
  <c r="BC95" i="13"/>
  <c r="X81" i="6" l="1"/>
  <c r="AA81" i="6" s="1"/>
  <c r="AE81" i="6" s="1"/>
  <c r="AG81" i="6" s="1"/>
  <c r="B85" i="19" s="1"/>
  <c r="K85" i="19" s="1"/>
  <c r="BR109" i="13"/>
  <c r="BR110" i="12"/>
  <c r="B85" i="8"/>
  <c r="C73" i="23"/>
  <c r="CF122" i="13"/>
  <c r="CF123" i="12"/>
  <c r="AO83" i="12"/>
  <c r="AO82" i="13"/>
  <c r="CU137" i="12"/>
  <c r="CU136" i="13"/>
  <c r="BD97" i="12"/>
  <c r="BD96" i="13"/>
  <c r="B85" i="7"/>
  <c r="B73" i="23"/>
  <c r="N85" i="19" l="1"/>
  <c r="O85" i="19"/>
  <c r="E85" i="19"/>
  <c r="L85" i="19"/>
  <c r="G85" i="19"/>
  <c r="F85" i="19"/>
  <c r="C85" i="19"/>
  <c r="D85" i="19"/>
  <c r="M85" i="19"/>
  <c r="D73" i="23"/>
  <c r="CV138" i="12"/>
  <c r="CV137" i="13"/>
  <c r="CG124" i="12"/>
  <c r="CG123" i="13"/>
  <c r="BS111" i="12"/>
  <c r="BS110" i="13"/>
  <c r="F85" i="7"/>
  <c r="L85" i="7"/>
  <c r="O85" i="7"/>
  <c r="E85" i="7"/>
  <c r="D85" i="7"/>
  <c r="C85" i="7"/>
  <c r="N85" i="7"/>
  <c r="M85" i="7"/>
  <c r="K85" i="7"/>
  <c r="G85" i="7"/>
  <c r="BE97" i="13"/>
  <c r="BE98" i="12"/>
  <c r="AP84" i="12"/>
  <c r="AP83" i="13"/>
  <c r="L85" i="8"/>
  <c r="D85" i="8"/>
  <c r="K85" i="8"/>
  <c r="C85" i="8"/>
  <c r="E85" i="8"/>
  <c r="F85" i="8"/>
  <c r="O85" i="8"/>
  <c r="G85" i="8"/>
  <c r="N85" i="8"/>
  <c r="M85" i="8"/>
  <c r="AV70" i="19" l="1"/>
  <c r="AP70" i="19"/>
  <c r="AH70" i="19"/>
  <c r="AZ70" i="19"/>
  <c r="AF70" i="19"/>
  <c r="AQ70" i="19"/>
  <c r="AN70" i="19"/>
  <c r="BA70" i="19"/>
  <c r="BD70" i="19"/>
  <c r="AX70" i="19"/>
  <c r="BB70" i="19"/>
  <c r="AT70" i="19"/>
  <c r="AK70" i="19"/>
  <c r="AS70" i="19"/>
  <c r="AO70" i="19"/>
  <c r="AU70" i="19"/>
  <c r="AJ70" i="19"/>
  <c r="AL70" i="19"/>
  <c r="AR70" i="19"/>
  <c r="AY70" i="19"/>
  <c r="AI70" i="19"/>
  <c r="BE70" i="19"/>
  <c r="BF70" i="19"/>
  <c r="AG70" i="19"/>
  <c r="BC70" i="19"/>
  <c r="AW70" i="19"/>
  <c r="BG70" i="19"/>
  <c r="AM70" i="19"/>
  <c r="BB70" i="7"/>
  <c r="BE70" i="7"/>
  <c r="AT70" i="7"/>
  <c r="AX70" i="7"/>
  <c r="AO70" i="7"/>
  <c r="AG70" i="7"/>
  <c r="AZ70" i="7"/>
  <c r="AS70" i="7"/>
  <c r="AF70" i="7"/>
  <c r="AY70" i="7"/>
  <c r="AH70" i="7"/>
  <c r="BD70" i="7"/>
  <c r="AE70" i="7"/>
  <c r="AP70" i="7"/>
  <c r="AJ70" i="7"/>
  <c r="AR70" i="7"/>
  <c r="AU70" i="7"/>
  <c r="BA70" i="7"/>
  <c r="AI70" i="7"/>
  <c r="AL70" i="7"/>
  <c r="AW70" i="7"/>
  <c r="AV70" i="7"/>
  <c r="AN70" i="7"/>
  <c r="AQ70" i="7"/>
  <c r="AK70" i="7"/>
  <c r="BF70" i="7"/>
  <c r="BC70" i="7"/>
  <c r="AM70" i="7"/>
  <c r="AQ84" i="13"/>
  <c r="AQ85" i="12"/>
  <c r="CH125" i="12"/>
  <c r="CH124" i="13"/>
  <c r="BF99" i="12"/>
  <c r="BF98" i="13"/>
  <c r="AF70" i="8"/>
  <c r="AG70" i="8"/>
  <c r="AU70" i="8"/>
  <c r="AZ70" i="8"/>
  <c r="BB70" i="8"/>
  <c r="AO70" i="8"/>
  <c r="AM70" i="8"/>
  <c r="AX70" i="8"/>
  <c r="AT70" i="8"/>
  <c r="BA70" i="8"/>
  <c r="AL70" i="8"/>
  <c r="AW70" i="8"/>
  <c r="AP70" i="8"/>
  <c r="AY70" i="8"/>
  <c r="AN70" i="8"/>
  <c r="BD70" i="8"/>
  <c r="BG70" i="8"/>
  <c r="AQ70" i="8"/>
  <c r="AJ70" i="8"/>
  <c r="BC70" i="8"/>
  <c r="AR70" i="8"/>
  <c r="AI70" i="8"/>
  <c r="BE70" i="8"/>
  <c r="AH70" i="8"/>
  <c r="AV70" i="8"/>
  <c r="AK70" i="8"/>
  <c r="BF70" i="8"/>
  <c r="AS70" i="8"/>
  <c r="BT112" i="12"/>
  <c r="BT111" i="13"/>
  <c r="CW138" i="13"/>
  <c r="CW139" i="12"/>
  <c r="BI70" i="19" l="1"/>
  <c r="J71" i="9"/>
  <c r="J71" i="18" s="1"/>
  <c r="J72" i="12" s="1"/>
  <c r="K72" i="13" s="1"/>
  <c r="N71" i="9"/>
  <c r="N71" i="18" s="1"/>
  <c r="N72" i="12" s="1"/>
  <c r="O72" i="13" s="1"/>
  <c r="I71" i="9"/>
  <c r="I71" i="11" s="1"/>
  <c r="AA71" i="9"/>
  <c r="AA71" i="11" s="1"/>
  <c r="P71" i="9"/>
  <c r="P71" i="11" s="1"/>
  <c r="U71" i="9"/>
  <c r="U71" i="11" s="1"/>
  <c r="CI126" i="12"/>
  <c r="CI125" i="13"/>
  <c r="H71" i="9"/>
  <c r="T71" i="9"/>
  <c r="R71" i="9"/>
  <c r="B71" i="9"/>
  <c r="BH70" i="7"/>
  <c r="L71" i="9"/>
  <c r="Y71" i="9"/>
  <c r="AA71" i="18"/>
  <c r="AA72" i="12" s="1"/>
  <c r="AB72" i="13" s="1"/>
  <c r="P71" i="18"/>
  <c r="P72" i="12" s="1"/>
  <c r="Q72" i="13" s="1"/>
  <c r="Z71" i="9"/>
  <c r="K71" i="9"/>
  <c r="F71" i="9"/>
  <c r="G71" i="9"/>
  <c r="E71" i="9"/>
  <c r="W71" i="9"/>
  <c r="Q71" i="9"/>
  <c r="J71" i="11"/>
  <c r="O71" i="9"/>
  <c r="BU113" i="12"/>
  <c r="BU112" i="13"/>
  <c r="CX139" i="13"/>
  <c r="CX140" i="12"/>
  <c r="BI70" i="8"/>
  <c r="C71" i="9"/>
  <c r="BG100" i="12"/>
  <c r="BG99" i="13"/>
  <c r="AR86" i="12"/>
  <c r="AR85" i="13"/>
  <c r="AC71" i="9"/>
  <c r="S71" i="9"/>
  <c r="X71" i="9"/>
  <c r="M71" i="9"/>
  <c r="V71" i="9"/>
  <c r="D71" i="9"/>
  <c r="AB71" i="9"/>
  <c r="I71" i="18" l="1"/>
  <c r="I72" i="12" s="1"/>
  <c r="J72" i="13" s="1"/>
  <c r="U71" i="18"/>
  <c r="U72" i="12" s="1"/>
  <c r="V72" i="13" s="1"/>
  <c r="N71" i="11"/>
  <c r="E71" i="11"/>
  <c r="E71" i="18"/>
  <c r="E72" i="12" s="1"/>
  <c r="F72" i="13" s="1"/>
  <c r="M71" i="11"/>
  <c r="M71" i="18"/>
  <c r="M72" i="12" s="1"/>
  <c r="N72" i="13" s="1"/>
  <c r="C71" i="11"/>
  <c r="C71" i="18"/>
  <c r="W71" i="11"/>
  <c r="W71" i="18"/>
  <c r="W72" i="12" s="1"/>
  <c r="X72" i="13" s="1"/>
  <c r="K71" i="11"/>
  <c r="K71" i="18"/>
  <c r="K72" i="12" s="1"/>
  <c r="L72" i="13" s="1"/>
  <c r="L71" i="11"/>
  <c r="L71" i="18"/>
  <c r="L72" i="12" s="1"/>
  <c r="M72" i="13" s="1"/>
  <c r="T71" i="11"/>
  <c r="T71" i="18"/>
  <c r="T72" i="12" s="1"/>
  <c r="U72" i="13" s="1"/>
  <c r="AS86" i="13"/>
  <c r="AS87" i="12"/>
  <c r="Z71" i="11"/>
  <c r="Z71" i="18"/>
  <c r="Z72" i="12" s="1"/>
  <c r="AA72" i="13" s="1"/>
  <c r="S71" i="18"/>
  <c r="S72" i="12" s="1"/>
  <c r="T72" i="13" s="1"/>
  <c r="S71" i="11"/>
  <c r="AB71" i="18"/>
  <c r="AB72" i="12" s="1"/>
  <c r="AC72" i="13" s="1"/>
  <c r="AB71" i="11"/>
  <c r="X71" i="11"/>
  <c r="X71" i="18"/>
  <c r="X72" i="12" s="1"/>
  <c r="Y72" i="13" s="1"/>
  <c r="H71" i="11"/>
  <c r="H71" i="18"/>
  <c r="H72" i="12" s="1"/>
  <c r="I72" i="13" s="1"/>
  <c r="D71" i="11"/>
  <c r="D71" i="18"/>
  <c r="D72" i="12" s="1"/>
  <c r="E72" i="13" s="1"/>
  <c r="BV113" i="13"/>
  <c r="BV114" i="12"/>
  <c r="G71" i="11"/>
  <c r="G71" i="18"/>
  <c r="G72" i="12" s="1"/>
  <c r="H72" i="13" s="1"/>
  <c r="V71" i="11"/>
  <c r="V71" i="18"/>
  <c r="V72" i="12" s="1"/>
  <c r="W72" i="13" s="1"/>
  <c r="AC71" i="11"/>
  <c r="AC71" i="18"/>
  <c r="AC72" i="12" s="1"/>
  <c r="BH101" i="12"/>
  <c r="BH100" i="13"/>
  <c r="CY140" i="13"/>
  <c r="CY141" i="12"/>
  <c r="CZ141" i="13" s="1"/>
  <c r="O71" i="11"/>
  <c r="O71" i="18"/>
  <c r="O72" i="12" s="1"/>
  <c r="P72" i="13" s="1"/>
  <c r="Q71" i="11"/>
  <c r="Q71" i="18"/>
  <c r="Q72" i="12" s="1"/>
  <c r="R72" i="13" s="1"/>
  <c r="F71" i="11"/>
  <c r="F71" i="18"/>
  <c r="F72" i="12" s="1"/>
  <c r="G72" i="13" s="1"/>
  <c r="Y71" i="18"/>
  <c r="Y72" i="12" s="1"/>
  <c r="Z72" i="13" s="1"/>
  <c r="Y71" i="11"/>
  <c r="R71" i="11"/>
  <c r="R71" i="18"/>
  <c r="R72" i="12" s="1"/>
  <c r="S72" i="13" s="1"/>
  <c r="CJ127" i="12"/>
  <c r="CJ126" i="13"/>
  <c r="AD73" i="12" l="1"/>
  <c r="AD72" i="13"/>
  <c r="AT88" i="12"/>
  <c r="AT87" i="13"/>
  <c r="C72" i="12"/>
  <c r="B71" i="18"/>
  <c r="CK127" i="13"/>
  <c r="CK128" i="12"/>
  <c r="BW115" i="12"/>
  <c r="BW114" i="13"/>
  <c r="BI101" i="13"/>
  <c r="BI102" i="12"/>
  <c r="B71" i="11"/>
  <c r="N79" i="3" s="1"/>
  <c r="Q79" i="3" s="1"/>
  <c r="AU89" i="12" l="1"/>
  <c r="AU88" i="13"/>
  <c r="BJ103" i="12"/>
  <c r="BJ102" i="13"/>
  <c r="CL128" i="13"/>
  <c r="CL129" i="12"/>
  <c r="AL79" i="3"/>
  <c r="S79" i="3"/>
  <c r="BX115" i="13"/>
  <c r="BX116" i="12"/>
  <c r="D72" i="13"/>
  <c r="B72" i="13" s="1"/>
  <c r="B72" i="12"/>
  <c r="AE74" i="12"/>
  <c r="AE73" i="13"/>
  <c r="BY116" i="13" l="1"/>
  <c r="BY117" i="12"/>
  <c r="CM129" i="13"/>
  <c r="CK162" i="12"/>
  <c r="CM130" i="12"/>
  <c r="C72" i="13"/>
  <c r="D80" i="3"/>
  <c r="BK104" i="12"/>
  <c r="BK103" i="13"/>
  <c r="AF74" i="13"/>
  <c r="AF75" i="12"/>
  <c r="AV89" i="13"/>
  <c r="AV90" i="12"/>
  <c r="BJ161" i="12" l="1"/>
  <c r="BL105" i="12"/>
  <c r="BL104" i="13"/>
  <c r="AG76" i="12"/>
  <c r="AG75" i="13"/>
  <c r="BZ117" i="13"/>
  <c r="BZ118" i="12"/>
  <c r="AA80" i="3"/>
  <c r="AG80" i="3" s="1"/>
  <c r="B80" i="3"/>
  <c r="AW90" i="13"/>
  <c r="AW91" i="12"/>
  <c r="CN131" i="12"/>
  <c r="CN130" i="13"/>
  <c r="CA119" i="12" l="1"/>
  <c r="CA118" i="13"/>
  <c r="CO131" i="13"/>
  <c r="CO132" i="12"/>
  <c r="AH77" i="12"/>
  <c r="AH76" i="13"/>
  <c r="BM105" i="13"/>
  <c r="BM106" i="12"/>
  <c r="AX92" i="12"/>
  <c r="AX91" i="13"/>
  <c r="K80" i="3"/>
  <c r="Y80" i="3"/>
  <c r="AE80" i="3" s="1"/>
  <c r="W80" i="3"/>
  <c r="C80" i="3"/>
  <c r="U80" i="3"/>
  <c r="V80" i="3" s="1"/>
  <c r="X80" i="3" s="1"/>
  <c r="AJ80" i="3"/>
  <c r="BN106" i="13" l="1"/>
  <c r="BN107" i="12"/>
  <c r="B82" i="6"/>
  <c r="AD80" i="3"/>
  <c r="AB80" i="3"/>
  <c r="AH80" i="3" s="1"/>
  <c r="J80" i="3"/>
  <c r="M80" i="3" s="1"/>
  <c r="P80" i="3" s="1"/>
  <c r="CP132" i="13"/>
  <c r="CP133" i="12"/>
  <c r="AY92" i="13"/>
  <c r="AY93" i="12"/>
  <c r="AI78" i="12"/>
  <c r="AI77" i="13"/>
  <c r="CB119" i="13"/>
  <c r="CB120" i="12"/>
  <c r="AJ79" i="12" l="1"/>
  <c r="AJ78" i="13"/>
  <c r="G82" i="6"/>
  <c r="J82" i="6"/>
  <c r="I82" i="6"/>
  <c r="H82" i="6"/>
  <c r="CQ133" i="13"/>
  <c r="CQ134" i="12"/>
  <c r="CC121" i="12"/>
  <c r="CC120" i="13"/>
  <c r="AZ94" i="12"/>
  <c r="AZ93" i="13"/>
  <c r="R80" i="3"/>
  <c r="AK80" i="3"/>
  <c r="BO107" i="13"/>
  <c r="BO108" i="12"/>
  <c r="K82" i="6" l="1"/>
  <c r="L82" i="6"/>
  <c r="O82" i="6" s="1"/>
  <c r="BP108" i="13"/>
  <c r="BP109" i="12"/>
  <c r="CR134" i="13"/>
  <c r="CR135" i="12"/>
  <c r="BA94" i="13"/>
  <c r="BA95" i="12"/>
  <c r="N82" i="6"/>
  <c r="AO80" i="3"/>
  <c r="AN80" i="3"/>
  <c r="CD121" i="13"/>
  <c r="CD122" i="12"/>
  <c r="AI160" i="12"/>
  <c r="AK80" i="12"/>
  <c r="AK79" i="13"/>
  <c r="M82" i="6" l="1"/>
  <c r="P82" i="6" s="1"/>
  <c r="U82" i="6" s="1"/>
  <c r="CE123" i="12"/>
  <c r="CE122" i="13"/>
  <c r="T82" i="6"/>
  <c r="S82" i="6"/>
  <c r="CS135" i="13"/>
  <c r="CS136" i="12"/>
  <c r="AL80" i="13"/>
  <c r="AL81" i="12"/>
  <c r="BB95" i="13"/>
  <c r="BB96" i="12"/>
  <c r="BQ110" i="12"/>
  <c r="BQ109" i="13"/>
  <c r="R82" i="6" l="1"/>
  <c r="V82" i="6" s="1"/>
  <c r="Y82" i="6" s="1"/>
  <c r="AC82" i="6" s="1"/>
  <c r="W82" i="6"/>
  <c r="Z82" i="6" s="1"/>
  <c r="AD82" i="6" s="1"/>
  <c r="B86" i="8" s="1"/>
  <c r="CT136" i="13"/>
  <c r="CT137" i="12"/>
  <c r="AM82" i="12"/>
  <c r="AM81" i="13"/>
  <c r="BC97" i="12"/>
  <c r="BC96" i="13"/>
  <c r="BR111" i="12"/>
  <c r="BR110" i="13"/>
  <c r="CF124" i="12"/>
  <c r="CF123" i="13"/>
  <c r="X82" i="6" l="1"/>
  <c r="AA82" i="6" s="1"/>
  <c r="AE82" i="6" s="1"/>
  <c r="AG82" i="6" s="1"/>
  <c r="B86" i="19" s="1"/>
  <c r="L86" i="19" s="1"/>
  <c r="C74" i="23"/>
  <c r="CU137" i="13"/>
  <c r="CU138" i="12"/>
  <c r="B86" i="7"/>
  <c r="B74" i="23"/>
  <c r="D74" i="23" s="1"/>
  <c r="BS112" i="12"/>
  <c r="BS111" i="13"/>
  <c r="CG125" i="12"/>
  <c r="CG124" i="13"/>
  <c r="BD98" i="12"/>
  <c r="BD97" i="13"/>
  <c r="AN82" i="13"/>
  <c r="AN83" i="12"/>
  <c r="L86" i="8"/>
  <c r="F86" i="8"/>
  <c r="G86" i="8"/>
  <c r="N86" i="8"/>
  <c r="D86" i="8"/>
  <c r="O86" i="8"/>
  <c r="M86" i="8"/>
  <c r="K86" i="8"/>
  <c r="C86" i="8"/>
  <c r="E86" i="8"/>
  <c r="M86" i="19" l="1"/>
  <c r="O86" i="19"/>
  <c r="C86" i="19"/>
  <c r="N86" i="19"/>
  <c r="F86" i="19"/>
  <c r="D86" i="19"/>
  <c r="K86" i="19"/>
  <c r="G86" i="19"/>
  <c r="E86" i="19"/>
  <c r="BD71" i="8"/>
  <c r="CV138" i="13"/>
  <c r="CV139" i="12"/>
  <c r="AW71" i="8"/>
  <c r="AV71" i="8"/>
  <c r="AS71" i="8"/>
  <c r="AO71" i="8"/>
  <c r="BG71" i="8"/>
  <c r="AY71" i="8"/>
  <c r="BB71" i="8"/>
  <c r="AZ71" i="8"/>
  <c r="AQ71" i="8"/>
  <c r="BA71" i="8"/>
  <c r="AH71" i="8"/>
  <c r="BF71" i="8"/>
  <c r="BE71" i="8"/>
  <c r="AF71" i="8"/>
  <c r="AX71" i="8"/>
  <c r="AT71" i="8"/>
  <c r="AN71" i="8"/>
  <c r="BC71" i="8"/>
  <c r="AL71" i="8"/>
  <c r="AJ71" i="8"/>
  <c r="AI71" i="8"/>
  <c r="AR71" i="8"/>
  <c r="AG71" i="8"/>
  <c r="AP71" i="8"/>
  <c r="AK71" i="8"/>
  <c r="AU71" i="8"/>
  <c r="AM71" i="8"/>
  <c r="BE99" i="12"/>
  <c r="BE98" i="13"/>
  <c r="AO84" i="12"/>
  <c r="AO83" i="13"/>
  <c r="BT113" i="12"/>
  <c r="BT112" i="13"/>
  <c r="CH125" i="13"/>
  <c r="CH126" i="12"/>
  <c r="M86" i="7"/>
  <c r="C86" i="7"/>
  <c r="K86" i="7"/>
  <c r="E86" i="7"/>
  <c r="F86" i="7"/>
  <c r="N86" i="7"/>
  <c r="D86" i="7"/>
  <c r="L86" i="7"/>
  <c r="G86" i="7"/>
  <c r="O86" i="7"/>
  <c r="AW71" i="19" l="1"/>
  <c r="AK71" i="19"/>
  <c r="AS71" i="19"/>
  <c r="AV71" i="19"/>
  <c r="AF71" i="19"/>
  <c r="AU71" i="19"/>
  <c r="BD71" i="19"/>
  <c r="BG71" i="19"/>
  <c r="AN71" i="19"/>
  <c r="AY71" i="19"/>
  <c r="BA71" i="19"/>
  <c r="AI71" i="19"/>
  <c r="AL71" i="19"/>
  <c r="BC71" i="19"/>
  <c r="BF71" i="19"/>
  <c r="AQ71" i="19"/>
  <c r="AR71" i="19"/>
  <c r="AO71" i="19"/>
  <c r="AP71" i="19"/>
  <c r="AG71" i="19"/>
  <c r="AZ71" i="19"/>
  <c r="BB71" i="19"/>
  <c r="BE71" i="19"/>
  <c r="AH71" i="19"/>
  <c r="AT71" i="19"/>
  <c r="AJ71" i="19"/>
  <c r="AX71" i="19"/>
  <c r="AM71" i="19"/>
  <c r="BF100" i="12"/>
  <c r="BF99" i="13"/>
  <c r="AT71" i="7"/>
  <c r="Q72" i="9" s="1"/>
  <c r="AS71" i="7"/>
  <c r="P72" i="9" s="1"/>
  <c r="BB71" i="7"/>
  <c r="Y72" i="9" s="1"/>
  <c r="AK71" i="7"/>
  <c r="H72" i="9" s="1"/>
  <c r="AM71" i="7"/>
  <c r="J72" i="9" s="1"/>
  <c r="AR71" i="7"/>
  <c r="O72" i="9" s="1"/>
  <c r="AF71" i="7"/>
  <c r="C72" i="9" s="1"/>
  <c r="AJ71" i="7"/>
  <c r="G72" i="9" s="1"/>
  <c r="BC71" i="7"/>
  <c r="Z72" i="9" s="1"/>
  <c r="AN71" i="7"/>
  <c r="K72" i="9" s="1"/>
  <c r="BD71" i="7"/>
  <c r="AA72" i="9" s="1"/>
  <c r="BA71" i="7"/>
  <c r="X72" i="9" s="1"/>
  <c r="AZ71" i="7"/>
  <c r="W72" i="9" s="1"/>
  <c r="AI71" i="7"/>
  <c r="F72" i="9" s="1"/>
  <c r="AO71" i="7"/>
  <c r="L72" i="9" s="1"/>
  <c r="AW71" i="7"/>
  <c r="T72" i="9" s="1"/>
  <c r="AU71" i="7"/>
  <c r="R72" i="9" s="1"/>
  <c r="BF71" i="7"/>
  <c r="AC72" i="9" s="1"/>
  <c r="AG71" i="7"/>
  <c r="D72" i="9" s="1"/>
  <c r="AE71" i="7"/>
  <c r="B72" i="9" s="1"/>
  <c r="AV71" i="7"/>
  <c r="S72" i="9" s="1"/>
  <c r="AX71" i="7"/>
  <c r="U72" i="9" s="1"/>
  <c r="AY71" i="7"/>
  <c r="V72" i="9" s="1"/>
  <c r="AQ71" i="7"/>
  <c r="N72" i="9" s="1"/>
  <c r="BE71" i="7"/>
  <c r="AB72" i="9" s="1"/>
  <c r="AL71" i="7"/>
  <c r="I72" i="9" s="1"/>
  <c r="AP71" i="7"/>
  <c r="M72" i="9" s="1"/>
  <c r="AH71" i="7"/>
  <c r="E72" i="9" s="1"/>
  <c r="BU113" i="13"/>
  <c r="BU114" i="12"/>
  <c r="CW140" i="12"/>
  <c r="CW139" i="13"/>
  <c r="CI126" i="13"/>
  <c r="CI127" i="12"/>
  <c r="AP85" i="12"/>
  <c r="AP84" i="13"/>
  <c r="BI71" i="8"/>
  <c r="BI71" i="19" l="1"/>
  <c r="C72" i="11"/>
  <c r="C72" i="18"/>
  <c r="I72" i="18"/>
  <c r="I73" i="12" s="1"/>
  <c r="J73" i="13" s="1"/>
  <c r="I72" i="11"/>
  <c r="F72" i="11"/>
  <c r="F72" i="18"/>
  <c r="F73" i="12" s="1"/>
  <c r="G73" i="13" s="1"/>
  <c r="K72" i="11"/>
  <c r="K72" i="18"/>
  <c r="K73" i="12" s="1"/>
  <c r="L73" i="13" s="1"/>
  <c r="O72" i="11"/>
  <c r="O72" i="18"/>
  <c r="O73" i="12" s="1"/>
  <c r="P73" i="13" s="1"/>
  <c r="P72" i="11"/>
  <c r="P72" i="18"/>
  <c r="P73" i="12" s="1"/>
  <c r="Q73" i="13" s="1"/>
  <c r="AQ86" i="12"/>
  <c r="AQ85" i="13"/>
  <c r="CX140" i="13"/>
  <c r="CX141" i="12"/>
  <c r="AB72" i="11"/>
  <c r="AB72" i="18"/>
  <c r="AB73" i="12" s="1"/>
  <c r="AC73" i="13" s="1"/>
  <c r="S72" i="11"/>
  <c r="S72" i="18"/>
  <c r="S73" i="12" s="1"/>
  <c r="T73" i="13" s="1"/>
  <c r="R72" i="11"/>
  <c r="R72" i="18"/>
  <c r="R73" i="12" s="1"/>
  <c r="S73" i="13" s="1"/>
  <c r="W72" i="18"/>
  <c r="W73" i="12" s="1"/>
  <c r="X73" i="13" s="1"/>
  <c r="W72" i="11"/>
  <c r="Z72" i="18"/>
  <c r="Z73" i="12" s="1"/>
  <c r="AA73" i="13" s="1"/>
  <c r="Z72" i="11"/>
  <c r="J72" i="18"/>
  <c r="J73" i="12" s="1"/>
  <c r="K73" i="13" s="1"/>
  <c r="J72" i="11"/>
  <c r="AC72" i="11"/>
  <c r="AC72" i="18"/>
  <c r="AC73" i="12" s="1"/>
  <c r="Q72" i="18"/>
  <c r="Q73" i="12" s="1"/>
  <c r="R73" i="13" s="1"/>
  <c r="Q72" i="11"/>
  <c r="CJ127" i="13"/>
  <c r="CJ128" i="12"/>
  <c r="BV115" i="12"/>
  <c r="BV114" i="13"/>
  <c r="E72" i="11"/>
  <c r="E72" i="18"/>
  <c r="E73" i="12" s="1"/>
  <c r="F73" i="13" s="1"/>
  <c r="N72" i="11"/>
  <c r="N72" i="18"/>
  <c r="N73" i="12" s="1"/>
  <c r="O73" i="13" s="1"/>
  <c r="T72" i="18"/>
  <c r="T73" i="12" s="1"/>
  <c r="U73" i="13" s="1"/>
  <c r="T72" i="11"/>
  <c r="X72" i="11"/>
  <c r="X72" i="18"/>
  <c r="X73" i="12" s="1"/>
  <c r="Y73" i="13" s="1"/>
  <c r="G72" i="18"/>
  <c r="G73" i="12" s="1"/>
  <c r="H73" i="13" s="1"/>
  <c r="G72" i="11"/>
  <c r="H72" i="18"/>
  <c r="H73" i="12" s="1"/>
  <c r="I73" i="13" s="1"/>
  <c r="H72" i="11"/>
  <c r="U72" i="18"/>
  <c r="U73" i="12" s="1"/>
  <c r="V73" i="13" s="1"/>
  <c r="U72" i="11"/>
  <c r="M72" i="18"/>
  <c r="M73" i="12" s="1"/>
  <c r="N73" i="13" s="1"/>
  <c r="M72" i="11"/>
  <c r="V72" i="11"/>
  <c r="V72" i="18"/>
  <c r="V73" i="12" s="1"/>
  <c r="W73" i="13" s="1"/>
  <c r="D72" i="11"/>
  <c r="D72" i="18"/>
  <c r="D73" i="12" s="1"/>
  <c r="E73" i="13" s="1"/>
  <c r="L72" i="18"/>
  <c r="L73" i="12" s="1"/>
  <c r="M73" i="13" s="1"/>
  <c r="L72" i="11"/>
  <c r="AA72" i="11"/>
  <c r="AA72" i="18"/>
  <c r="AA73" i="12" s="1"/>
  <c r="AB73" i="13" s="1"/>
  <c r="BH71" i="7"/>
  <c r="Y72" i="18"/>
  <c r="Y73" i="12" s="1"/>
  <c r="Z73" i="13" s="1"/>
  <c r="Y72" i="11"/>
  <c r="BG101" i="12"/>
  <c r="BG100" i="13"/>
  <c r="BW115" i="13" l="1"/>
  <c r="BW116" i="12"/>
  <c r="BH102" i="12"/>
  <c r="BH101" i="13"/>
  <c r="CY141" i="13"/>
  <c r="CY142" i="12"/>
  <c r="CZ142" i="13" s="1"/>
  <c r="CK129" i="12"/>
  <c r="CK128" i="13"/>
  <c r="AD73" i="13"/>
  <c r="AD74" i="12"/>
  <c r="C73" i="12"/>
  <c r="B72" i="18"/>
  <c r="AR86" i="13"/>
  <c r="AR87" i="12"/>
  <c r="B72" i="11"/>
  <c r="N80" i="3" s="1"/>
  <c r="Q80" i="3" s="1"/>
  <c r="S80" i="3" l="1"/>
  <c r="AL80" i="3"/>
  <c r="CL129" i="13"/>
  <c r="CL130" i="12"/>
  <c r="CJ162" i="12"/>
  <c r="AS87" i="13"/>
  <c r="AS88" i="12"/>
  <c r="AE75" i="12"/>
  <c r="AE74" i="13"/>
  <c r="BX117" i="12"/>
  <c r="BX116" i="13"/>
  <c r="D73" i="13"/>
  <c r="B73" i="13" s="1"/>
  <c r="B73" i="12"/>
  <c r="BI102" i="13"/>
  <c r="BI103" i="12"/>
  <c r="C73" i="13" l="1"/>
  <c r="D81" i="3"/>
  <c r="AF75" i="13"/>
  <c r="AF76" i="12"/>
  <c r="CM131" i="12"/>
  <c r="CM130" i="13"/>
  <c r="AT89" i="12"/>
  <c r="AT88" i="13"/>
  <c r="BY118" i="12"/>
  <c r="BY117" i="13"/>
  <c r="BJ103" i="13"/>
  <c r="BJ104" i="12"/>
  <c r="BI161" i="12" l="1"/>
  <c r="BK104" i="13"/>
  <c r="BK105" i="12"/>
  <c r="AG76" i="13"/>
  <c r="AG77" i="12"/>
  <c r="AU89" i="13"/>
  <c r="AU90" i="12"/>
  <c r="B81" i="3"/>
  <c r="K81" i="3" s="1"/>
  <c r="AA81" i="3"/>
  <c r="AG81" i="3" s="1"/>
  <c r="BZ119" i="12"/>
  <c r="BZ118" i="13"/>
  <c r="CN132" i="12"/>
  <c r="CN131" i="13"/>
  <c r="CA120" i="12" l="1"/>
  <c r="CA119" i="13"/>
  <c r="AV90" i="13"/>
  <c r="AV91" i="12"/>
  <c r="BL105" i="13"/>
  <c r="BL106" i="12"/>
  <c r="Y81" i="3"/>
  <c r="AE81" i="3" s="1"/>
  <c r="U81" i="3"/>
  <c r="V81" i="3" s="1"/>
  <c r="X81" i="3" s="1"/>
  <c r="W81" i="3"/>
  <c r="C81" i="3"/>
  <c r="AJ81" i="3"/>
  <c r="CO133" i="12"/>
  <c r="CO132" i="13"/>
  <c r="AH78" i="12"/>
  <c r="AH77" i="13"/>
  <c r="CP133" i="13" l="1"/>
  <c r="CP134" i="12"/>
  <c r="B83" i="6"/>
  <c r="AD81" i="3"/>
  <c r="AI78" i="13"/>
  <c r="AI79" i="12"/>
  <c r="J81" i="3"/>
  <c r="M81" i="3" s="1"/>
  <c r="P81" i="3" s="1"/>
  <c r="AB81" i="3"/>
  <c r="AH81" i="3" s="1"/>
  <c r="BM106" i="13"/>
  <c r="BM107" i="12"/>
  <c r="AW91" i="13"/>
  <c r="AW92" i="12"/>
  <c r="CB120" i="13"/>
  <c r="CB121" i="12"/>
  <c r="AX93" i="12" l="1"/>
  <c r="AX92" i="13"/>
  <c r="R81" i="3"/>
  <c r="AK81" i="3"/>
  <c r="H83" i="6"/>
  <c r="G83" i="6"/>
  <c r="I83" i="6"/>
  <c r="J83" i="6"/>
  <c r="CC121" i="13"/>
  <c r="CC122" i="12"/>
  <c r="BN108" i="12"/>
  <c r="BN107" i="13"/>
  <c r="AJ79" i="13"/>
  <c r="AH160" i="12"/>
  <c r="AJ80" i="12"/>
  <c r="CQ134" i="13"/>
  <c r="CQ135" i="12"/>
  <c r="AO81" i="3" l="1"/>
  <c r="AN81" i="3"/>
  <c r="AK80" i="13"/>
  <c r="AK81" i="12"/>
  <c r="BO108" i="13"/>
  <c r="BO109" i="12"/>
  <c r="CD122" i="13"/>
  <c r="CD123" i="12"/>
  <c r="K83" i="6"/>
  <c r="CR135" i="13"/>
  <c r="CR136" i="12"/>
  <c r="L83" i="6"/>
  <c r="O83" i="6" s="1"/>
  <c r="AY94" i="12"/>
  <c r="AY93" i="13"/>
  <c r="CS137" i="12" l="1"/>
  <c r="CS136" i="13"/>
  <c r="CE124" i="12"/>
  <c r="CE123" i="13"/>
  <c r="AL82" i="12"/>
  <c r="AL81" i="13"/>
  <c r="BP110" i="12"/>
  <c r="BP109" i="13"/>
  <c r="AZ94" i="13"/>
  <c r="AZ95" i="12"/>
  <c r="M83" i="6"/>
  <c r="P83" i="6" s="1"/>
  <c r="N83" i="6"/>
  <c r="BQ111" i="12" l="1"/>
  <c r="BQ110" i="13"/>
  <c r="BA96" i="12"/>
  <c r="BA95" i="13"/>
  <c r="R83" i="6"/>
  <c r="S83" i="6"/>
  <c r="U83" i="6"/>
  <c r="T83" i="6"/>
  <c r="CF125" i="12"/>
  <c r="CF124" i="13"/>
  <c r="AM83" i="12"/>
  <c r="AM82" i="13"/>
  <c r="CT138" i="12"/>
  <c r="CT137" i="13"/>
  <c r="W83" i="6" l="1"/>
  <c r="Z83" i="6" s="1"/>
  <c r="AD83" i="6" s="1"/>
  <c r="C75" i="23" s="1"/>
  <c r="AN84" i="12"/>
  <c r="AN83" i="13"/>
  <c r="BB97" i="12"/>
  <c r="BB96" i="13"/>
  <c r="CU139" i="12"/>
  <c r="CU138" i="13"/>
  <c r="CG126" i="12"/>
  <c r="CG125" i="13"/>
  <c r="V83" i="6"/>
  <c r="BR111" i="13"/>
  <c r="BR112" i="12"/>
  <c r="B87" i="8" l="1"/>
  <c r="C87" i="8" s="1"/>
  <c r="Y83" i="6"/>
  <c r="AC83" i="6" s="1"/>
  <c r="X83" i="6"/>
  <c r="AA83" i="6" s="1"/>
  <c r="AE83" i="6" s="1"/>
  <c r="AG83" i="6" s="1"/>
  <c r="B87" i="19" s="1"/>
  <c r="CV140" i="12"/>
  <c r="CV139" i="13"/>
  <c r="BC98" i="12"/>
  <c r="BC97" i="13"/>
  <c r="BS112" i="13"/>
  <c r="BS113" i="12"/>
  <c r="CH126" i="13"/>
  <c r="CH127" i="12"/>
  <c r="N87" i="8"/>
  <c r="K87" i="8"/>
  <c r="O87" i="8"/>
  <c r="F87" i="8"/>
  <c r="L87" i="8"/>
  <c r="G87" i="8"/>
  <c r="E87" i="8"/>
  <c r="M87" i="8"/>
  <c r="AO85" i="12"/>
  <c r="AO84" i="13"/>
  <c r="D87" i="8" l="1"/>
  <c r="AS72" i="8" s="1"/>
  <c r="BT113" i="13"/>
  <c r="BT114" i="12"/>
  <c r="CW140" i="13"/>
  <c r="CW141" i="12"/>
  <c r="AI72" i="8"/>
  <c r="BA72" i="8"/>
  <c r="BE72" i="8"/>
  <c r="BC72" i="8"/>
  <c r="AH72" i="8"/>
  <c r="AM72" i="8"/>
  <c r="AJ72" i="8"/>
  <c r="AU72" i="8"/>
  <c r="BD72" i="8"/>
  <c r="BB72" i="8"/>
  <c r="AY72" i="8"/>
  <c r="AX72" i="8"/>
  <c r="BF72" i="8"/>
  <c r="AT72" i="8"/>
  <c r="AW72" i="8"/>
  <c r="AL72" i="8"/>
  <c r="AN72" i="8"/>
  <c r="AO72" i="8"/>
  <c r="BG72" i="8"/>
  <c r="AG72" i="8"/>
  <c r="AP72" i="8"/>
  <c r="AV72" i="8"/>
  <c r="CI127" i="13"/>
  <c r="CI128" i="12"/>
  <c r="E87" i="19"/>
  <c r="D87" i="19"/>
  <c r="G87" i="19"/>
  <c r="O87" i="19"/>
  <c r="F87" i="19"/>
  <c r="M87" i="19"/>
  <c r="C87" i="19"/>
  <c r="N87" i="19"/>
  <c r="K87" i="19"/>
  <c r="L87" i="19"/>
  <c r="AP86" i="12"/>
  <c r="AP85" i="13"/>
  <c r="BD99" i="12"/>
  <c r="BD98" i="13"/>
  <c r="B87" i="7"/>
  <c r="B75" i="23"/>
  <c r="D75" i="23" s="1"/>
  <c r="AQ72" i="8" l="1"/>
  <c r="AF72" i="8"/>
  <c r="AR72" i="8"/>
  <c r="AK72" i="8"/>
  <c r="BI72" i="8" s="1"/>
  <c r="AZ72" i="8"/>
  <c r="AT72" i="19"/>
  <c r="CX142" i="12"/>
  <c r="CX141" i="13"/>
  <c r="BE99" i="13"/>
  <c r="BE100" i="12"/>
  <c r="CJ129" i="12"/>
  <c r="CJ128" i="13"/>
  <c r="BU115" i="12"/>
  <c r="BU114" i="13"/>
  <c r="F87" i="7"/>
  <c r="M87" i="7"/>
  <c r="C87" i="7"/>
  <c r="K87" i="7"/>
  <c r="E87" i="7"/>
  <c r="N87" i="7"/>
  <c r="G87" i="7"/>
  <c r="D87" i="7"/>
  <c r="O87" i="7"/>
  <c r="L87" i="7"/>
  <c r="AQ87" i="12"/>
  <c r="AQ86" i="13"/>
  <c r="AI72" i="19"/>
  <c r="AU72" i="19"/>
  <c r="AY72" i="19"/>
  <c r="AG72" i="19"/>
  <c r="BB72" i="19"/>
  <c r="AJ72" i="19"/>
  <c r="BC72" i="19"/>
  <c r="BA72" i="19"/>
  <c r="AW72" i="19"/>
  <c r="AS72" i="19"/>
  <c r="AK72" i="19"/>
  <c r="AM72" i="19"/>
  <c r="AV72" i="19"/>
  <c r="BF72" i="19"/>
  <c r="AX72" i="19"/>
  <c r="AL72" i="19"/>
  <c r="BE72" i="19"/>
  <c r="AQ72" i="19"/>
  <c r="AP72" i="19"/>
  <c r="BG72" i="19"/>
  <c r="AR72" i="19"/>
  <c r="BD72" i="19"/>
  <c r="AZ72" i="19"/>
  <c r="AH72" i="19"/>
  <c r="AO72" i="19"/>
  <c r="AF72" i="19"/>
  <c r="AN72" i="19"/>
  <c r="AR88" i="12" l="1"/>
  <c r="AR87" i="13"/>
  <c r="AP72" i="7"/>
  <c r="M73" i="9" s="1"/>
  <c r="AH72" i="7"/>
  <c r="E73" i="9" s="1"/>
  <c r="AY72" i="7"/>
  <c r="V73" i="9" s="1"/>
  <c r="V73" i="11" s="1"/>
  <c r="AO72" i="7"/>
  <c r="L73" i="9" s="1"/>
  <c r="L73" i="11" s="1"/>
  <c r="AS72" i="7"/>
  <c r="P73" i="9" s="1"/>
  <c r="AN72" i="7"/>
  <c r="K73" i="9" s="1"/>
  <c r="AZ72" i="7"/>
  <c r="W73" i="9" s="1"/>
  <c r="AR72" i="7"/>
  <c r="O73" i="9" s="1"/>
  <c r="O73" i="11" s="1"/>
  <c r="AU72" i="7"/>
  <c r="R73" i="9" s="1"/>
  <c r="BC72" i="7"/>
  <c r="Z73" i="9" s="1"/>
  <c r="AL72" i="7"/>
  <c r="I73" i="9" s="1"/>
  <c r="BA72" i="7"/>
  <c r="X73" i="9" s="1"/>
  <c r="AX72" i="7"/>
  <c r="U73" i="9" s="1"/>
  <c r="AG72" i="7"/>
  <c r="D73" i="9" s="1"/>
  <c r="AM72" i="7"/>
  <c r="J73" i="9" s="1"/>
  <c r="AJ72" i="7"/>
  <c r="G73" i="9" s="1"/>
  <c r="BB72" i="7"/>
  <c r="Y73" i="9" s="1"/>
  <c r="AV72" i="7"/>
  <c r="S73" i="9" s="1"/>
  <c r="BF72" i="7"/>
  <c r="AC73" i="9" s="1"/>
  <c r="AC73" i="11" s="1"/>
  <c r="BD72" i="7"/>
  <c r="AA73" i="9" s="1"/>
  <c r="AE72" i="7"/>
  <c r="B73" i="9" s="1"/>
  <c r="AI72" i="7"/>
  <c r="F73" i="9" s="1"/>
  <c r="AK72" i="7"/>
  <c r="H73" i="9" s="1"/>
  <c r="AF72" i="7"/>
  <c r="BE72" i="7"/>
  <c r="AB73" i="9" s="1"/>
  <c r="AT72" i="7"/>
  <c r="Q73" i="9" s="1"/>
  <c r="AQ72" i="7"/>
  <c r="N73" i="9" s="1"/>
  <c r="N73" i="11" s="1"/>
  <c r="AW72" i="7"/>
  <c r="T73" i="9" s="1"/>
  <c r="CY143" i="12"/>
  <c r="CZ143" i="13" s="1"/>
  <c r="CY142" i="13"/>
  <c r="BF100" i="13"/>
  <c r="BF101" i="12"/>
  <c r="CI162" i="12"/>
  <c r="CK130" i="12"/>
  <c r="CK129" i="13"/>
  <c r="O73" i="18"/>
  <c r="O74" i="12" s="1"/>
  <c r="P74" i="13" s="1"/>
  <c r="BV116" i="12"/>
  <c r="BV115" i="13"/>
  <c r="BI72" i="19"/>
  <c r="J73" i="11" l="1"/>
  <c r="J73" i="18"/>
  <c r="J74" i="12" s="1"/>
  <c r="K74" i="13" s="1"/>
  <c r="AC73" i="18"/>
  <c r="AC74" i="12" s="1"/>
  <c r="BG102" i="12"/>
  <c r="BG101" i="13"/>
  <c r="T73" i="11"/>
  <c r="T73" i="18"/>
  <c r="T74" i="12" s="1"/>
  <c r="U74" i="13" s="1"/>
  <c r="BH72" i="7"/>
  <c r="C73" i="9"/>
  <c r="AA73" i="11"/>
  <c r="AA73" i="18"/>
  <c r="AA74" i="12" s="1"/>
  <c r="AB74" i="13" s="1"/>
  <c r="G73" i="11"/>
  <c r="G73" i="18"/>
  <c r="G74" i="12" s="1"/>
  <c r="H74" i="13" s="1"/>
  <c r="X73" i="11"/>
  <c r="X73" i="18"/>
  <c r="X74" i="12" s="1"/>
  <c r="Y74" i="13" s="1"/>
  <c r="CL130" i="13"/>
  <c r="CL131" i="12"/>
  <c r="BW116" i="13"/>
  <c r="BW117" i="12"/>
  <c r="Q73" i="11"/>
  <c r="Q73" i="18"/>
  <c r="Q74" i="12" s="1"/>
  <c r="R74" i="13" s="1"/>
  <c r="F73" i="11"/>
  <c r="F73" i="18"/>
  <c r="F74" i="12" s="1"/>
  <c r="G74" i="13" s="1"/>
  <c r="S73" i="18"/>
  <c r="S74" i="12" s="1"/>
  <c r="T74" i="13" s="1"/>
  <c r="S73" i="11"/>
  <c r="D73" i="11"/>
  <c r="D73" i="18"/>
  <c r="D74" i="12" s="1"/>
  <c r="E74" i="13" s="1"/>
  <c r="Z73" i="11"/>
  <c r="Z73" i="18"/>
  <c r="Z74" i="12" s="1"/>
  <c r="AA74" i="13" s="1"/>
  <c r="K73" i="11"/>
  <c r="K73" i="18"/>
  <c r="K74" i="12" s="1"/>
  <c r="L74" i="13" s="1"/>
  <c r="E73" i="18"/>
  <c r="E74" i="12" s="1"/>
  <c r="F74" i="13" s="1"/>
  <c r="E73" i="11"/>
  <c r="L73" i="18"/>
  <c r="L74" i="12" s="1"/>
  <c r="M74" i="13" s="1"/>
  <c r="H73" i="11"/>
  <c r="H73" i="18"/>
  <c r="H74" i="12" s="1"/>
  <c r="I74" i="13" s="1"/>
  <c r="I73" i="11"/>
  <c r="I73" i="18"/>
  <c r="I74" i="12" s="1"/>
  <c r="J74" i="13" s="1"/>
  <c r="W73" i="18"/>
  <c r="W74" i="12" s="1"/>
  <c r="X74" i="13" s="1"/>
  <c r="W73" i="11"/>
  <c r="AS88" i="13"/>
  <c r="AS89" i="12"/>
  <c r="N73" i="18"/>
  <c r="N74" i="12" s="1"/>
  <c r="O74" i="13" s="1"/>
  <c r="AB73" i="11"/>
  <c r="AB73" i="18"/>
  <c r="AB74" i="12" s="1"/>
  <c r="AC74" i="13" s="1"/>
  <c r="Y73" i="11"/>
  <c r="Y73" i="18"/>
  <c r="Y74" i="12" s="1"/>
  <c r="Z74" i="13" s="1"/>
  <c r="U73" i="18"/>
  <c r="U74" i="12" s="1"/>
  <c r="V74" i="13" s="1"/>
  <c r="U73" i="11"/>
  <c r="R73" i="11"/>
  <c r="R73" i="18"/>
  <c r="R74" i="12" s="1"/>
  <c r="S74" i="13" s="1"/>
  <c r="P73" i="11"/>
  <c r="P73" i="18"/>
  <c r="P74" i="12" s="1"/>
  <c r="Q74" i="13" s="1"/>
  <c r="M73" i="11"/>
  <c r="M73" i="18"/>
  <c r="M74" i="12" s="1"/>
  <c r="N74" i="13" s="1"/>
  <c r="V73" i="18"/>
  <c r="V74" i="12" s="1"/>
  <c r="W74" i="13" s="1"/>
  <c r="BH103" i="12" l="1"/>
  <c r="BH102" i="13"/>
  <c r="AT90" i="12"/>
  <c r="AT89" i="13"/>
  <c r="BX117" i="13"/>
  <c r="BX118" i="12"/>
  <c r="AD74" i="13"/>
  <c r="AD75" i="12"/>
  <c r="CM131" i="13"/>
  <c r="CM132" i="12"/>
  <c r="C73" i="18"/>
  <c r="C73" i="11"/>
  <c r="B73" i="11" s="1"/>
  <c r="N81" i="3" s="1"/>
  <c r="Q81" i="3" s="1"/>
  <c r="AL81" i="3" l="1"/>
  <c r="S81" i="3"/>
  <c r="AE75" i="13"/>
  <c r="AE76" i="12"/>
  <c r="CN133" i="12"/>
  <c r="CN132" i="13"/>
  <c r="BY119" i="12"/>
  <c r="BY118" i="13"/>
  <c r="C74" i="12"/>
  <c r="B73" i="18"/>
  <c r="AU91" i="12"/>
  <c r="AU90" i="13"/>
  <c r="BI104" i="12"/>
  <c r="BI103" i="13"/>
  <c r="AF77" i="12" l="1"/>
  <c r="AF76" i="13"/>
  <c r="AV92" i="12"/>
  <c r="AV91" i="13"/>
  <c r="BZ120" i="12"/>
  <c r="BZ119" i="13"/>
  <c r="BJ105" i="12"/>
  <c r="BJ104" i="13"/>
  <c r="BH161" i="12"/>
  <c r="D74" i="13"/>
  <c r="B74" i="13" s="1"/>
  <c r="B74" i="12"/>
  <c r="CO133" i="13"/>
  <c r="CO134" i="12"/>
  <c r="BK106" i="12" l="1"/>
  <c r="BK105" i="13"/>
  <c r="D82" i="3"/>
  <c r="C74" i="13"/>
  <c r="AW92" i="13"/>
  <c r="AW93" i="12"/>
  <c r="CP135" i="12"/>
  <c r="CP134" i="13"/>
  <c r="CA120" i="13"/>
  <c r="CA121" i="12"/>
  <c r="AG78" i="12"/>
  <c r="AG77" i="13"/>
  <c r="CQ136" i="12" l="1"/>
  <c r="CQ135" i="13"/>
  <c r="CB122" i="12"/>
  <c r="CB121" i="13"/>
  <c r="AX93" i="13"/>
  <c r="AX94" i="12"/>
  <c r="AH78" i="13"/>
  <c r="AH79" i="12"/>
  <c r="AA82" i="3"/>
  <c r="AG82" i="3" s="1"/>
  <c r="B82" i="3"/>
  <c r="BL106" i="13"/>
  <c r="BL107" i="12"/>
  <c r="BM107" i="13" l="1"/>
  <c r="BM108" i="12"/>
  <c r="CC123" i="12"/>
  <c r="CC122" i="13"/>
  <c r="K82" i="3"/>
  <c r="U82" i="3"/>
  <c r="V82" i="3" s="1"/>
  <c r="X82" i="3" s="1"/>
  <c r="Y82" i="3"/>
  <c r="AE82" i="3" s="1"/>
  <c r="C82" i="3"/>
  <c r="AJ82" i="3"/>
  <c r="W82" i="3"/>
  <c r="AY95" i="12"/>
  <c r="AY94" i="13"/>
  <c r="AG160" i="12"/>
  <c r="AI80" i="12"/>
  <c r="AI79" i="13"/>
  <c r="CR137" i="12"/>
  <c r="CR136" i="13"/>
  <c r="CS137" i="13" l="1"/>
  <c r="CS138" i="12"/>
  <c r="AZ96" i="12"/>
  <c r="AZ95" i="13"/>
  <c r="CD123" i="13"/>
  <c r="CD124" i="12"/>
  <c r="AJ80" i="13"/>
  <c r="AJ81" i="12"/>
  <c r="AD82" i="3"/>
  <c r="B84" i="6"/>
  <c r="BN109" i="12"/>
  <c r="BN108" i="13"/>
  <c r="AB82" i="3"/>
  <c r="AH82" i="3" s="1"/>
  <c r="J82" i="3"/>
  <c r="M82" i="3" s="1"/>
  <c r="P82" i="3" s="1"/>
  <c r="AK81" i="13" l="1"/>
  <c r="AK82" i="12"/>
  <c r="R82" i="3"/>
  <c r="AK82" i="3"/>
  <c r="J84" i="6"/>
  <c r="H84" i="6"/>
  <c r="G84" i="6"/>
  <c r="I84" i="6"/>
  <c r="CE125" i="12"/>
  <c r="CE124" i="13"/>
  <c r="CT138" i="13"/>
  <c r="CT139" i="12"/>
  <c r="BO109" i="13"/>
  <c r="BO110" i="12"/>
  <c r="BA97" i="12"/>
  <c r="BA96" i="13"/>
  <c r="L84" i="6" l="1"/>
  <c r="O84" i="6" s="1"/>
  <c r="CU140" i="12"/>
  <c r="CU139" i="13"/>
  <c r="AN82" i="3"/>
  <c r="AO82" i="3"/>
  <c r="BB98" i="12"/>
  <c r="BB97" i="13"/>
  <c r="K84" i="6"/>
  <c r="BP111" i="12"/>
  <c r="BP110" i="13"/>
  <c r="AL83" i="12"/>
  <c r="AL82" i="13"/>
  <c r="CF126" i="12"/>
  <c r="CF125" i="13"/>
  <c r="CG126" i="13" l="1"/>
  <c r="CG127" i="12"/>
  <c r="M84" i="6"/>
  <c r="P84" i="6" s="1"/>
  <c r="N84" i="6"/>
  <c r="BQ111" i="13"/>
  <c r="BQ112" i="12"/>
  <c r="AM83" i="13"/>
  <c r="AM84" i="12"/>
  <c r="BC99" i="12"/>
  <c r="BC98" i="13"/>
  <c r="CV141" i="12"/>
  <c r="CV140" i="13"/>
  <c r="CW141" i="13" l="1"/>
  <c r="CW142" i="12"/>
  <c r="U84" i="6"/>
  <c r="S84" i="6"/>
  <c r="R84" i="6"/>
  <c r="T84" i="6"/>
  <c r="BR112" i="13"/>
  <c r="BR113" i="12"/>
  <c r="CH127" i="13"/>
  <c r="CH128" i="12"/>
  <c r="AN85" i="12"/>
  <c r="AN84" i="13"/>
  <c r="BD100" i="12"/>
  <c r="BD99" i="13"/>
  <c r="W84" i="6" l="1"/>
  <c r="Z84" i="6" s="1"/>
  <c r="AD84" i="6" s="1"/>
  <c r="B88" i="8" s="1"/>
  <c r="V84" i="6"/>
  <c r="Y84" i="6" s="1"/>
  <c r="AC84" i="6" s="1"/>
  <c r="AO86" i="12"/>
  <c r="AO85" i="13"/>
  <c r="CI129" i="12"/>
  <c r="CI128" i="13"/>
  <c r="CX142" i="13"/>
  <c r="CX143" i="12"/>
  <c r="BS114" i="12"/>
  <c r="BS113" i="13"/>
  <c r="BE100" i="13"/>
  <c r="BE101" i="12"/>
  <c r="X84" i="6" l="1"/>
  <c r="AA84" i="6" s="1"/>
  <c r="AE84" i="6" s="1"/>
  <c r="AG84" i="6" s="1"/>
  <c r="B88" i="19" s="1"/>
  <c r="C88" i="19" s="1"/>
  <c r="C76" i="23"/>
  <c r="BF101" i="13"/>
  <c r="BF102" i="12"/>
  <c r="CY143" i="13"/>
  <c r="CY144" i="12"/>
  <c r="CZ144" i="13" s="1"/>
  <c r="AP87" i="12"/>
  <c r="AP86" i="13"/>
  <c r="M88" i="19"/>
  <c r="B88" i="7"/>
  <c r="B76" i="23"/>
  <c r="BT114" i="13"/>
  <c r="BT115" i="12"/>
  <c r="CJ130" i="12"/>
  <c r="CJ129" i="13"/>
  <c r="CH162" i="12"/>
  <c r="M88" i="8"/>
  <c r="F88" i="8"/>
  <c r="L88" i="8"/>
  <c r="E88" i="8"/>
  <c r="D88" i="8"/>
  <c r="O88" i="8"/>
  <c r="C88" i="8"/>
  <c r="G88" i="8"/>
  <c r="N88" i="8"/>
  <c r="K88" i="8"/>
  <c r="G88" i="19" l="1"/>
  <c r="F88" i="19"/>
  <c r="N88" i="19"/>
  <c r="K88" i="19"/>
  <c r="E88" i="19"/>
  <c r="D88" i="19"/>
  <c r="L88" i="19"/>
  <c r="O88" i="19"/>
  <c r="D76" i="23"/>
  <c r="BU116" i="12"/>
  <c r="BU115" i="13"/>
  <c r="AQ73" i="8"/>
  <c r="AR73" i="8"/>
  <c r="AL73" i="8"/>
  <c r="AF73" i="8"/>
  <c r="AT73" i="8"/>
  <c r="AH73" i="8"/>
  <c r="BB73" i="8"/>
  <c r="AJ73" i="8"/>
  <c r="AP73" i="8"/>
  <c r="AM73" i="8"/>
  <c r="BD73" i="8"/>
  <c r="BC73" i="8"/>
  <c r="AN73" i="8"/>
  <c r="AY73" i="8"/>
  <c r="AO73" i="8"/>
  <c r="AS73" i="8"/>
  <c r="AI73" i="8"/>
  <c r="AK73" i="8"/>
  <c r="BE73" i="8"/>
  <c r="AV73" i="8"/>
  <c r="AZ73" i="8"/>
  <c r="AX73" i="8"/>
  <c r="AG73" i="8"/>
  <c r="BF73" i="8"/>
  <c r="AU73" i="8"/>
  <c r="AW73" i="8"/>
  <c r="BG73" i="8"/>
  <c r="BA73" i="8"/>
  <c r="BG103" i="12"/>
  <c r="BG102" i="13"/>
  <c r="CK130" i="13"/>
  <c r="CK131" i="12"/>
  <c r="M88" i="7"/>
  <c r="F88" i="7"/>
  <c r="G88" i="7"/>
  <c r="N88" i="7"/>
  <c r="D88" i="7"/>
  <c r="E88" i="7"/>
  <c r="K88" i="7"/>
  <c r="L88" i="7"/>
  <c r="O88" i="7"/>
  <c r="C88" i="7"/>
  <c r="AQ87" i="13"/>
  <c r="AQ88" i="12"/>
  <c r="AG73" i="19" l="1"/>
  <c r="AT73" i="19"/>
  <c r="AX73" i="19"/>
  <c r="AQ73" i="19"/>
  <c r="AL73" i="19"/>
  <c r="BG73" i="19"/>
  <c r="BF73" i="19"/>
  <c r="AF73" i="19"/>
  <c r="AU73" i="19"/>
  <c r="AM73" i="19"/>
  <c r="BA73" i="19"/>
  <c r="AY73" i="19"/>
  <c r="AH73" i="19"/>
  <c r="AJ73" i="19"/>
  <c r="AS73" i="19"/>
  <c r="AK73" i="19"/>
  <c r="AO73" i="19"/>
  <c r="AP73" i="19"/>
  <c r="AW73" i="19"/>
  <c r="AZ73" i="19"/>
  <c r="BC73" i="19"/>
  <c r="BB73" i="19"/>
  <c r="AN73" i="19"/>
  <c r="AR73" i="19"/>
  <c r="AV73" i="19"/>
  <c r="AI73" i="19"/>
  <c r="BD73" i="19"/>
  <c r="BE73" i="19"/>
  <c r="AL73" i="7"/>
  <c r="I74" i="9" s="1"/>
  <c r="AP73" i="7"/>
  <c r="M74" i="9" s="1"/>
  <c r="AI73" i="7"/>
  <c r="F74" i="9" s="1"/>
  <c r="BD73" i="7"/>
  <c r="AA74" i="9" s="1"/>
  <c r="AA74" i="11" s="1"/>
  <c r="AS73" i="7"/>
  <c r="P74" i="9" s="1"/>
  <c r="AK73" i="7"/>
  <c r="H74" i="9" s="1"/>
  <c r="BA73" i="7"/>
  <c r="X74" i="9" s="1"/>
  <c r="AT73" i="7"/>
  <c r="Q74" i="9" s="1"/>
  <c r="AN73" i="7"/>
  <c r="K74" i="9" s="1"/>
  <c r="AU73" i="7"/>
  <c r="R74" i="9" s="1"/>
  <c r="AQ73" i="7"/>
  <c r="N74" i="9" s="1"/>
  <c r="AY73" i="7"/>
  <c r="V74" i="9" s="1"/>
  <c r="BE73" i="7"/>
  <c r="AB74" i="9" s="1"/>
  <c r="AH73" i="7"/>
  <c r="E74" i="9" s="1"/>
  <c r="AR73" i="7"/>
  <c r="O74" i="9" s="1"/>
  <c r="AJ73" i="7"/>
  <c r="G74" i="9" s="1"/>
  <c r="G74" i="11" s="1"/>
  <c r="AV73" i="7"/>
  <c r="S74" i="9" s="1"/>
  <c r="BF73" i="7"/>
  <c r="AC74" i="9" s="1"/>
  <c r="AZ73" i="7"/>
  <c r="W74" i="9" s="1"/>
  <c r="AM73" i="7"/>
  <c r="J74" i="9" s="1"/>
  <c r="BC73" i="7"/>
  <c r="Z74" i="9" s="1"/>
  <c r="AE73" i="7"/>
  <c r="B74" i="9" s="1"/>
  <c r="BB73" i="7"/>
  <c r="Y74" i="9" s="1"/>
  <c r="AF73" i="7"/>
  <c r="C74" i="9" s="1"/>
  <c r="AO73" i="7"/>
  <c r="L74" i="9" s="1"/>
  <c r="AW73" i="7"/>
  <c r="T74" i="9" s="1"/>
  <c r="AG73" i="7"/>
  <c r="D74" i="9" s="1"/>
  <c r="AX73" i="7"/>
  <c r="U74" i="9" s="1"/>
  <c r="BH104" i="12"/>
  <c r="BH103" i="13"/>
  <c r="AR89" i="12"/>
  <c r="AR88" i="13"/>
  <c r="CL131" i="13"/>
  <c r="CL132" i="12"/>
  <c r="BI73" i="8"/>
  <c r="BV116" i="13"/>
  <c r="BV117" i="12"/>
  <c r="BI73" i="19" l="1"/>
  <c r="G74" i="18"/>
  <c r="G75" i="12" s="1"/>
  <c r="H75" i="13" s="1"/>
  <c r="AA74" i="18"/>
  <c r="AA75" i="12" s="1"/>
  <c r="AB75" i="13" s="1"/>
  <c r="D74" i="11"/>
  <c r="D74" i="18"/>
  <c r="D75" i="12" s="1"/>
  <c r="E75" i="13" s="1"/>
  <c r="N74" i="18"/>
  <c r="N75" i="12" s="1"/>
  <c r="O75" i="13" s="1"/>
  <c r="N74" i="11"/>
  <c r="CM132" i="13"/>
  <c r="CM133" i="12"/>
  <c r="AS90" i="12"/>
  <c r="AS89" i="13"/>
  <c r="U74" i="18"/>
  <c r="U75" i="12" s="1"/>
  <c r="V75" i="13" s="1"/>
  <c r="U74" i="11"/>
  <c r="BH73" i="7"/>
  <c r="J74" i="11"/>
  <c r="J74" i="18"/>
  <c r="J75" i="12" s="1"/>
  <c r="K75" i="13" s="1"/>
  <c r="V74" i="11"/>
  <c r="V74" i="18"/>
  <c r="V75" i="12" s="1"/>
  <c r="W75" i="13" s="1"/>
  <c r="Q74" i="11"/>
  <c r="Q74" i="18"/>
  <c r="Q75" i="12" s="1"/>
  <c r="R75" i="13" s="1"/>
  <c r="C74" i="18"/>
  <c r="C74" i="11"/>
  <c r="W74" i="11"/>
  <c r="W74" i="18"/>
  <c r="W75" i="12" s="1"/>
  <c r="X75" i="13" s="1"/>
  <c r="X74" i="18"/>
  <c r="X75" i="12" s="1"/>
  <c r="Y75" i="13" s="1"/>
  <c r="X74" i="11"/>
  <c r="BI104" i="13"/>
  <c r="BI105" i="12"/>
  <c r="BG161" i="12"/>
  <c r="T74" i="11"/>
  <c r="T74" i="18"/>
  <c r="T75" i="12" s="1"/>
  <c r="U75" i="13" s="1"/>
  <c r="AC74" i="18"/>
  <c r="AC75" i="12" s="1"/>
  <c r="AC74" i="11"/>
  <c r="E74" i="18"/>
  <c r="E75" i="12" s="1"/>
  <c r="F75" i="13" s="1"/>
  <c r="E74" i="11"/>
  <c r="R74" i="18"/>
  <c r="R75" i="12" s="1"/>
  <c r="S75" i="13" s="1"/>
  <c r="R74" i="11"/>
  <c r="H74" i="18"/>
  <c r="H75" i="12" s="1"/>
  <c r="I75" i="13" s="1"/>
  <c r="H74" i="11"/>
  <c r="M74" i="18"/>
  <c r="M75" i="12" s="1"/>
  <c r="N75" i="13" s="1"/>
  <c r="M74" i="11"/>
  <c r="Y74" i="18"/>
  <c r="Y75" i="12" s="1"/>
  <c r="Z75" i="13" s="1"/>
  <c r="Y74" i="11"/>
  <c r="O74" i="11"/>
  <c r="O74" i="18"/>
  <c r="O75" i="12" s="1"/>
  <c r="P75" i="13" s="1"/>
  <c r="F74" i="18"/>
  <c r="F75" i="12" s="1"/>
  <c r="G75" i="13" s="1"/>
  <c r="F74" i="11"/>
  <c r="BW118" i="12"/>
  <c r="BW117" i="13"/>
  <c r="L74" i="18"/>
  <c r="L75" i="12" s="1"/>
  <c r="M75" i="13" s="1"/>
  <c r="L74" i="11"/>
  <c r="Z74" i="11"/>
  <c r="Z74" i="18"/>
  <c r="Z75" i="12" s="1"/>
  <c r="AA75" i="13" s="1"/>
  <c r="S74" i="18"/>
  <c r="S75" i="12" s="1"/>
  <c r="T75" i="13" s="1"/>
  <c r="S74" i="11"/>
  <c r="AB74" i="18"/>
  <c r="AB75" i="12" s="1"/>
  <c r="AC75" i="13" s="1"/>
  <c r="AB74" i="11"/>
  <c r="K74" i="11"/>
  <c r="K74" i="18"/>
  <c r="K75" i="12" s="1"/>
  <c r="L75" i="13" s="1"/>
  <c r="P74" i="18"/>
  <c r="P75" i="12" s="1"/>
  <c r="Q75" i="13" s="1"/>
  <c r="P74" i="11"/>
  <c r="I74" i="11"/>
  <c r="I74" i="18"/>
  <c r="I75" i="12" s="1"/>
  <c r="J75" i="13" s="1"/>
  <c r="AT91" i="12" l="1"/>
  <c r="AT90" i="13"/>
  <c r="C75" i="12"/>
  <c r="B74" i="18"/>
  <c r="CN133" i="13"/>
  <c r="CN134" i="12"/>
  <c r="B74" i="11"/>
  <c r="N82" i="3" s="1"/>
  <c r="Q82" i="3" s="1"/>
  <c r="BX119" i="12"/>
  <c r="BX118" i="13"/>
  <c r="AD75" i="13"/>
  <c r="AD76" i="12"/>
  <c r="BJ105" i="13"/>
  <c r="BJ106" i="12"/>
  <c r="BY120" i="12" l="1"/>
  <c r="BY119" i="13"/>
  <c r="S82" i="3"/>
  <c r="AL82" i="3"/>
  <c r="CO134" i="13"/>
  <c r="CO135" i="12"/>
  <c r="AE77" i="12"/>
  <c r="AE76" i="13"/>
  <c r="D75" i="13"/>
  <c r="B75" i="13" s="1"/>
  <c r="B75" i="12"/>
  <c r="BK107" i="12"/>
  <c r="BK106" i="13"/>
  <c r="AU92" i="12"/>
  <c r="AU91" i="13"/>
  <c r="BL108" i="12" l="1"/>
  <c r="BL107" i="13"/>
  <c r="AF77" i="13"/>
  <c r="AF78" i="12"/>
  <c r="CP135" i="13"/>
  <c r="CP136" i="12"/>
  <c r="AV93" i="12"/>
  <c r="AV92" i="13"/>
  <c r="C75" i="13"/>
  <c r="D83" i="3"/>
  <c r="BZ120" i="13"/>
  <c r="BZ121" i="12"/>
  <c r="CA121" i="13" l="1"/>
  <c r="CA122" i="12"/>
  <c r="AG79" i="12"/>
  <c r="AG78" i="13"/>
  <c r="AW94" i="12"/>
  <c r="AW93" i="13"/>
  <c r="AA83" i="3"/>
  <c r="AG83" i="3" s="1"/>
  <c r="B83" i="3"/>
  <c r="CQ136" i="13"/>
  <c r="CQ137" i="12"/>
  <c r="BM108" i="13"/>
  <c r="BM109" i="12"/>
  <c r="AF160" i="12" l="1"/>
  <c r="AH80" i="12"/>
  <c r="AH79" i="13"/>
  <c r="K83" i="3"/>
  <c r="C83" i="3"/>
  <c r="U83" i="3"/>
  <c r="V83" i="3" s="1"/>
  <c r="X83" i="3" s="1"/>
  <c r="Y83" i="3"/>
  <c r="AE83" i="3" s="1"/>
  <c r="W83" i="3"/>
  <c r="AJ83" i="3"/>
  <c r="CR137" i="13"/>
  <c r="CR138" i="12"/>
  <c r="CB123" i="12"/>
  <c r="CB122" i="13"/>
  <c r="BN110" i="12"/>
  <c r="BN109" i="13"/>
  <c r="AX94" i="13"/>
  <c r="AX95" i="12"/>
  <c r="CS139" i="12" l="1"/>
  <c r="CS138" i="13"/>
  <c r="CC124" i="12"/>
  <c r="CC123" i="13"/>
  <c r="BO110" i="13"/>
  <c r="BO111" i="12"/>
  <c r="B85" i="6"/>
  <c r="AD83" i="3"/>
  <c r="AI81" i="12"/>
  <c r="AI80" i="13"/>
  <c r="AY96" i="12"/>
  <c r="AY95" i="13"/>
  <c r="AB83" i="3"/>
  <c r="AH83" i="3" s="1"/>
  <c r="J83" i="3"/>
  <c r="M83" i="3" s="1"/>
  <c r="P83" i="3" s="1"/>
  <c r="AZ97" i="12" l="1"/>
  <c r="AZ96" i="13"/>
  <c r="J85" i="6"/>
  <c r="H85" i="6"/>
  <c r="I85" i="6"/>
  <c r="G85" i="6"/>
  <c r="CD124" i="13"/>
  <c r="CD125" i="12"/>
  <c r="R83" i="3"/>
  <c r="AK83" i="3"/>
  <c r="BP111" i="13"/>
  <c r="BP112" i="12"/>
  <c r="AJ82" i="12"/>
  <c r="AJ81" i="13"/>
  <c r="CT140" i="12"/>
  <c r="CT139" i="13"/>
  <c r="K85" i="6" l="1"/>
  <c r="L85" i="6"/>
  <c r="O85" i="6" s="1"/>
  <c r="CU140" i="13"/>
  <c r="CU141" i="12"/>
  <c r="BQ112" i="13"/>
  <c r="BQ113" i="12"/>
  <c r="CE125" i="13"/>
  <c r="CE126" i="12"/>
  <c r="AN83" i="3"/>
  <c r="AO83" i="3"/>
  <c r="N85" i="6"/>
  <c r="AK82" i="13"/>
  <c r="AK83" i="12"/>
  <c r="BA98" i="12"/>
  <c r="BA97" i="13"/>
  <c r="M85" i="6" l="1"/>
  <c r="P85" i="6" s="1"/>
  <c r="T85" i="6" s="1"/>
  <c r="BR113" i="13"/>
  <c r="BR114" i="12"/>
  <c r="U85" i="6"/>
  <c r="R85" i="6"/>
  <c r="CF126" i="13"/>
  <c r="CF127" i="12"/>
  <c r="CV141" i="13"/>
  <c r="CV142" i="12"/>
  <c r="AL84" i="12"/>
  <c r="AL83" i="13"/>
  <c r="BB98" i="13"/>
  <c r="BB99" i="12"/>
  <c r="S85" i="6" l="1"/>
  <c r="W85" i="6" s="1"/>
  <c r="Z85" i="6" s="1"/>
  <c r="AD85" i="6" s="1"/>
  <c r="V85" i="6"/>
  <c r="CG128" i="12"/>
  <c r="CG127" i="13"/>
  <c r="AM85" i="12"/>
  <c r="AM84" i="13"/>
  <c r="BC100" i="12"/>
  <c r="BC99" i="13"/>
  <c r="CW142" i="13"/>
  <c r="CW143" i="12"/>
  <c r="Y85" i="6"/>
  <c r="AC85" i="6" s="1"/>
  <c r="BS114" i="13"/>
  <c r="BS115" i="12"/>
  <c r="X85" i="6" l="1"/>
  <c r="AA85" i="6" s="1"/>
  <c r="AE85" i="6" s="1"/>
  <c r="AG85" i="6" s="1"/>
  <c r="B89" i="19" s="1"/>
  <c r="G89" i="19" s="1"/>
  <c r="AN86" i="12"/>
  <c r="AN85" i="13"/>
  <c r="B89" i="7"/>
  <c r="B77" i="23"/>
  <c r="BD100" i="13"/>
  <c r="BD101" i="12"/>
  <c r="BT115" i="13"/>
  <c r="BT116" i="12"/>
  <c r="CX144" i="12"/>
  <c r="CX143" i="13"/>
  <c r="B89" i="8"/>
  <c r="C77" i="23"/>
  <c r="CH128" i="13"/>
  <c r="CH129" i="12"/>
  <c r="N89" i="19" l="1"/>
  <c r="F89" i="19"/>
  <c r="M89" i="19"/>
  <c r="C89" i="19"/>
  <c r="O89" i="19"/>
  <c r="K89" i="19"/>
  <c r="E89" i="19"/>
  <c r="L89" i="19"/>
  <c r="D89" i="19"/>
  <c r="CY145" i="12"/>
  <c r="CZ145" i="13" s="1"/>
  <c r="CY144" i="13"/>
  <c r="AO87" i="12"/>
  <c r="AO86" i="13"/>
  <c r="CI130" i="12"/>
  <c r="CI129" i="13"/>
  <c r="CG162" i="12"/>
  <c r="BE102" i="12"/>
  <c r="BE101" i="13"/>
  <c r="BU116" i="13"/>
  <c r="BU117" i="12"/>
  <c r="D77" i="23"/>
  <c r="G89" i="8"/>
  <c r="F89" i="8"/>
  <c r="O89" i="8"/>
  <c r="N89" i="8"/>
  <c r="L89" i="8"/>
  <c r="D89" i="8"/>
  <c r="K89" i="8"/>
  <c r="M89" i="8"/>
  <c r="E89" i="8"/>
  <c r="C89" i="8"/>
  <c r="E89" i="7"/>
  <c r="C89" i="7"/>
  <c r="F89" i="7"/>
  <c r="K89" i="7"/>
  <c r="N89" i="7"/>
  <c r="L89" i="7"/>
  <c r="M89" i="7"/>
  <c r="D89" i="7"/>
  <c r="G89" i="7"/>
  <c r="O89" i="7"/>
  <c r="AJ74" i="19" l="1"/>
  <c r="BC74" i="19"/>
  <c r="AO74" i="19"/>
  <c r="AF74" i="19"/>
  <c r="AL74" i="19"/>
  <c r="AY74" i="19"/>
  <c r="BD74" i="19"/>
  <c r="AH74" i="19"/>
  <c r="AU74" i="19"/>
  <c r="AM74" i="19"/>
  <c r="AR74" i="19"/>
  <c r="AV74" i="19"/>
  <c r="BE74" i="19"/>
  <c r="AT74" i="19"/>
  <c r="AI74" i="19"/>
  <c r="AX74" i="19"/>
  <c r="AQ74" i="19"/>
  <c r="AW74" i="19"/>
  <c r="BF74" i="19"/>
  <c r="AN74" i="19"/>
  <c r="AZ74" i="19"/>
  <c r="BG74" i="19"/>
  <c r="AG74" i="19"/>
  <c r="AP74" i="19"/>
  <c r="AS74" i="19"/>
  <c r="BA74" i="19"/>
  <c r="AK74" i="19"/>
  <c r="BB74" i="19"/>
  <c r="AQ74" i="7"/>
  <c r="AU74" i="7"/>
  <c r="AW74" i="7"/>
  <c r="AN74" i="7"/>
  <c r="AZ74" i="7"/>
  <c r="AP74" i="7"/>
  <c r="BD74" i="7"/>
  <c r="AL74" i="7"/>
  <c r="AM74" i="7"/>
  <c r="AS74" i="7"/>
  <c r="AG74" i="7"/>
  <c r="BB74" i="7"/>
  <c r="AK74" i="7"/>
  <c r="AX74" i="7"/>
  <c r="AE74" i="7"/>
  <c r="AI74" i="7"/>
  <c r="BA74" i="7"/>
  <c r="AO74" i="7"/>
  <c r="BE74" i="7"/>
  <c r="AR74" i="7"/>
  <c r="AY74" i="7"/>
  <c r="BC74" i="7"/>
  <c r="AF74" i="7"/>
  <c r="AJ74" i="7"/>
  <c r="BF74" i="7"/>
  <c r="AT74" i="7"/>
  <c r="AH74" i="7"/>
  <c r="AV74" i="7"/>
  <c r="BF103" i="12"/>
  <c r="BF102" i="13"/>
  <c r="BV117" i="13"/>
  <c r="BV118" i="12"/>
  <c r="AP87" i="13"/>
  <c r="AP88" i="12"/>
  <c r="AI74" i="8"/>
  <c r="BG74" i="8"/>
  <c r="AR74" i="8"/>
  <c r="BE74" i="8"/>
  <c r="AT74" i="8"/>
  <c r="AS74" i="8"/>
  <c r="BB74" i="8"/>
  <c r="AV74" i="8"/>
  <c r="R75" i="9" s="1"/>
  <c r="AX74" i="8"/>
  <c r="AF74" i="8"/>
  <c r="AZ74" i="8"/>
  <c r="V75" i="9" s="1"/>
  <c r="AK74" i="8"/>
  <c r="AN74" i="8"/>
  <c r="BC74" i="8"/>
  <c r="AG74" i="8"/>
  <c r="BA74" i="8"/>
  <c r="AJ74" i="8"/>
  <c r="BF74" i="8"/>
  <c r="AO74" i="8"/>
  <c r="AL74" i="8"/>
  <c r="AM74" i="8"/>
  <c r="AY74" i="8"/>
  <c r="AP74" i="8"/>
  <c r="AH74" i="8"/>
  <c r="AW74" i="8"/>
  <c r="AQ74" i="8"/>
  <c r="AU74" i="8"/>
  <c r="BD74" i="8"/>
  <c r="Z75" i="9" s="1"/>
  <c r="CJ131" i="12"/>
  <c r="CJ130" i="13"/>
  <c r="BI74" i="19" l="1"/>
  <c r="G75" i="9"/>
  <c r="G75" i="18" s="1"/>
  <c r="G76" i="12" s="1"/>
  <c r="H76" i="13" s="1"/>
  <c r="H75" i="9"/>
  <c r="H75" i="18" s="1"/>
  <c r="H76" i="12" s="1"/>
  <c r="I76" i="13" s="1"/>
  <c r="W75" i="9"/>
  <c r="W75" i="11" s="1"/>
  <c r="M75" i="9"/>
  <c r="M75" i="18" s="1"/>
  <c r="M76" i="12" s="1"/>
  <c r="N76" i="13" s="1"/>
  <c r="U75" i="9"/>
  <c r="U75" i="18" s="1"/>
  <c r="U76" i="12" s="1"/>
  <c r="V76" i="13" s="1"/>
  <c r="I75" i="9"/>
  <c r="I75" i="18" s="1"/>
  <c r="I76" i="12" s="1"/>
  <c r="J76" i="13" s="1"/>
  <c r="F75" i="9"/>
  <c r="F75" i="11" s="1"/>
  <c r="E75" i="9"/>
  <c r="E75" i="11" s="1"/>
  <c r="AA75" i="9"/>
  <c r="AA75" i="11" s="1"/>
  <c r="L75" i="9"/>
  <c r="L75" i="18" s="1"/>
  <c r="L76" i="12" s="1"/>
  <c r="M76" i="13" s="1"/>
  <c r="K75" i="9"/>
  <c r="K75" i="11" s="1"/>
  <c r="M75" i="11"/>
  <c r="BI74" i="8"/>
  <c r="C75" i="9"/>
  <c r="V75" i="11"/>
  <c r="V75" i="18"/>
  <c r="V76" i="12" s="1"/>
  <c r="W76" i="13" s="1"/>
  <c r="AQ89" i="12"/>
  <c r="AQ88" i="13"/>
  <c r="S75" i="9"/>
  <c r="O75" i="9"/>
  <c r="Y75" i="9"/>
  <c r="CK132" i="12"/>
  <c r="CK131" i="13"/>
  <c r="AB75" i="9"/>
  <c r="T75" i="9"/>
  <c r="BW119" i="12"/>
  <c r="BW118" i="13"/>
  <c r="Q75" i="9"/>
  <c r="P75" i="9"/>
  <c r="BH74" i="7"/>
  <c r="B75" i="9"/>
  <c r="Z75" i="11"/>
  <c r="Z75" i="18"/>
  <c r="Z76" i="12" s="1"/>
  <c r="AA76" i="13" s="1"/>
  <c r="D75" i="9"/>
  <c r="R75" i="11"/>
  <c r="R75" i="18"/>
  <c r="R76" i="12" s="1"/>
  <c r="S76" i="13" s="1"/>
  <c r="BG104" i="12"/>
  <c r="BG103" i="13"/>
  <c r="AC75" i="9"/>
  <c r="X75" i="9"/>
  <c r="J75" i="9"/>
  <c r="N75" i="9"/>
  <c r="G75" i="11" l="1"/>
  <c r="H75" i="11"/>
  <c r="K75" i="18"/>
  <c r="K76" i="12" s="1"/>
  <c r="L76" i="13" s="1"/>
  <c r="W75" i="18"/>
  <c r="W76" i="12" s="1"/>
  <c r="X76" i="13" s="1"/>
  <c r="U75" i="11"/>
  <c r="F75" i="18"/>
  <c r="F76" i="12" s="1"/>
  <c r="G76" i="13" s="1"/>
  <c r="E75" i="18"/>
  <c r="E76" i="12" s="1"/>
  <c r="F76" i="13" s="1"/>
  <c r="AA75" i="18"/>
  <c r="AA76" i="12" s="1"/>
  <c r="AB76" i="13" s="1"/>
  <c r="I75" i="11"/>
  <c r="L75" i="11"/>
  <c r="N75" i="11"/>
  <c r="N75" i="18"/>
  <c r="N76" i="12" s="1"/>
  <c r="O76" i="13" s="1"/>
  <c r="BX119" i="13"/>
  <c r="BX120" i="12"/>
  <c r="AB75" i="11"/>
  <c r="AB75" i="18"/>
  <c r="AB76" i="12" s="1"/>
  <c r="AC76" i="13" s="1"/>
  <c r="O75" i="18"/>
  <c r="O76" i="12" s="1"/>
  <c r="P76" i="13" s="1"/>
  <c r="O75" i="11"/>
  <c r="BF161" i="12"/>
  <c r="BH105" i="12"/>
  <c r="BH104" i="13"/>
  <c r="S75" i="11"/>
  <c r="S75" i="18"/>
  <c r="S76" i="12" s="1"/>
  <c r="T76" i="13" s="1"/>
  <c r="Q75" i="11"/>
  <c r="Q75" i="18"/>
  <c r="Q76" i="12" s="1"/>
  <c r="R76" i="13" s="1"/>
  <c r="CL132" i="13"/>
  <c r="CL133" i="12"/>
  <c r="C75" i="18"/>
  <c r="C75" i="11"/>
  <c r="J75" i="11"/>
  <c r="J75" i="18"/>
  <c r="J76" i="12" s="1"/>
  <c r="K76" i="13" s="1"/>
  <c r="P75" i="11"/>
  <c r="P75" i="18"/>
  <c r="P76" i="12" s="1"/>
  <c r="Q76" i="13" s="1"/>
  <c r="T75" i="11"/>
  <c r="T75" i="18"/>
  <c r="T76" i="12" s="1"/>
  <c r="U76" i="13" s="1"/>
  <c r="X75" i="11"/>
  <c r="X75" i="18"/>
  <c r="X76" i="12" s="1"/>
  <c r="Y76" i="13" s="1"/>
  <c r="D75" i="11"/>
  <c r="D75" i="18"/>
  <c r="D76" i="12" s="1"/>
  <c r="E76" i="13" s="1"/>
  <c r="AC75" i="11"/>
  <c r="AC75" i="18"/>
  <c r="AC76" i="12" s="1"/>
  <c r="Y75" i="11"/>
  <c r="Y75" i="18"/>
  <c r="Y76" i="12" s="1"/>
  <c r="Z76" i="13" s="1"/>
  <c r="AR89" i="13"/>
  <c r="AR90" i="12"/>
  <c r="BY120" i="13" l="1"/>
  <c r="BY121" i="12"/>
  <c r="AS90" i="13"/>
  <c r="AS91" i="12"/>
  <c r="AD76" i="13"/>
  <c r="AD77" i="12"/>
  <c r="B75" i="11"/>
  <c r="N83" i="3" s="1"/>
  <c r="Q83" i="3" s="1"/>
  <c r="B75" i="18"/>
  <c r="C76" i="12"/>
  <c r="BI105" i="13"/>
  <c r="BI106" i="12"/>
  <c r="CM133" i="13"/>
  <c r="CM134" i="12"/>
  <c r="BJ107" i="12" l="1"/>
  <c r="BJ106" i="13"/>
  <c r="AT91" i="13"/>
  <c r="AT92" i="12"/>
  <c r="AE78" i="12"/>
  <c r="AE77" i="13"/>
  <c r="BZ122" i="12"/>
  <c r="BZ121" i="13"/>
  <c r="S83" i="3"/>
  <c r="AL83" i="3"/>
  <c r="CN134" i="13"/>
  <c r="CN135" i="12"/>
  <c r="B76" i="12"/>
  <c r="D76" i="13"/>
  <c r="B76" i="13" s="1"/>
  <c r="CO135" i="13" l="1"/>
  <c r="CO136" i="12"/>
  <c r="AU92" i="13"/>
  <c r="AU93" i="12"/>
  <c r="CA122" i="13"/>
  <c r="CA123" i="12"/>
  <c r="D84" i="3"/>
  <c r="C76" i="13"/>
  <c r="AF78" i="13"/>
  <c r="AF79" i="12"/>
  <c r="BK107" i="13"/>
  <c r="BK108" i="12"/>
  <c r="AA84" i="3" l="1"/>
  <c r="AG84" i="3" s="1"/>
  <c r="B84" i="3"/>
  <c r="K84" i="3" s="1"/>
  <c r="BL109" i="12"/>
  <c r="BL108" i="13"/>
  <c r="AV94" i="12"/>
  <c r="AV93" i="13"/>
  <c r="AG80" i="12"/>
  <c r="AG79" i="13"/>
  <c r="AE160" i="12"/>
  <c r="CB123" i="13"/>
  <c r="CB124" i="12"/>
  <c r="CP136" i="13"/>
  <c r="CP137" i="12"/>
  <c r="CC125" i="12" l="1"/>
  <c r="CC124" i="13"/>
  <c r="AH81" i="12"/>
  <c r="AH80" i="13"/>
  <c r="BM109" i="13"/>
  <c r="BM110" i="12"/>
  <c r="CQ137" i="13"/>
  <c r="CQ138" i="12"/>
  <c r="AW94" i="13"/>
  <c r="AW95" i="12"/>
  <c r="W84" i="3"/>
  <c r="C84" i="3"/>
  <c r="AJ84" i="3"/>
  <c r="Y84" i="3"/>
  <c r="AE84" i="3" s="1"/>
  <c r="U84" i="3"/>
  <c r="V84" i="3" s="1"/>
  <c r="X84" i="3" s="1"/>
  <c r="AB84" i="3" l="1"/>
  <c r="AH84" i="3" s="1"/>
  <c r="J84" i="3"/>
  <c r="M84" i="3" s="1"/>
  <c r="P84" i="3" s="1"/>
  <c r="CR139" i="12"/>
  <c r="CR138" i="13"/>
  <c r="AX96" i="12"/>
  <c r="AX95" i="13"/>
  <c r="BN110" i="13"/>
  <c r="BN111" i="12"/>
  <c r="B86" i="6"/>
  <c r="AD84" i="3"/>
  <c r="AI82" i="12"/>
  <c r="AI81" i="13"/>
  <c r="CD125" i="13"/>
  <c r="CD126" i="12"/>
  <c r="BO111" i="13" l="1"/>
  <c r="BO112" i="12"/>
  <c r="AJ82" i="13"/>
  <c r="AJ83" i="12"/>
  <c r="CS140" i="12"/>
  <c r="CS139" i="13"/>
  <c r="CE127" i="12"/>
  <c r="CE126" i="13"/>
  <c r="R84" i="3"/>
  <c r="AK84" i="3"/>
  <c r="J86" i="6"/>
  <c r="G86" i="6"/>
  <c r="H86" i="6"/>
  <c r="I86" i="6"/>
  <c r="AY97" i="12"/>
  <c r="AY96" i="13"/>
  <c r="K86" i="6" l="1"/>
  <c r="AZ98" i="12"/>
  <c r="AZ97" i="13"/>
  <c r="CF128" i="12"/>
  <c r="CF127" i="13"/>
  <c r="AK83" i="13"/>
  <c r="AK84" i="12"/>
  <c r="AO84" i="3"/>
  <c r="AN84" i="3"/>
  <c r="BP113" i="12"/>
  <c r="BP112" i="13"/>
  <c r="N86" i="6"/>
  <c r="L86" i="6"/>
  <c r="O86" i="6" s="1"/>
  <c r="CT140" i="13"/>
  <c r="CT141" i="12"/>
  <c r="M86" i="6" l="1"/>
  <c r="P86" i="6" s="1"/>
  <c r="CU142" i="12"/>
  <c r="CU141" i="13"/>
  <c r="U86" i="6"/>
  <c r="R86" i="6"/>
  <c r="S86" i="6"/>
  <c r="T86" i="6"/>
  <c r="AL84" i="13"/>
  <c r="AL85" i="12"/>
  <c r="CG129" i="12"/>
  <c r="CG128" i="13"/>
  <c r="BQ113" i="13"/>
  <c r="BQ114" i="12"/>
  <c r="BA98" i="13"/>
  <c r="BA99" i="12"/>
  <c r="V86" i="6" l="1"/>
  <c r="Y86" i="6" s="1"/>
  <c r="AC86" i="6" s="1"/>
  <c r="W86" i="6"/>
  <c r="Z86" i="6" s="1"/>
  <c r="AD86" i="6" s="1"/>
  <c r="C78" i="23" s="1"/>
  <c r="BR115" i="12"/>
  <c r="BR114" i="13"/>
  <c r="AM86" i="12"/>
  <c r="AM85" i="13"/>
  <c r="BB99" i="13"/>
  <c r="BB100" i="12"/>
  <c r="CH130" i="12"/>
  <c r="CH129" i="13"/>
  <c r="CF162" i="12"/>
  <c r="CV142" i="13"/>
  <c r="CV143" i="12"/>
  <c r="B90" i="8" l="1"/>
  <c r="X86" i="6"/>
  <c r="AA86" i="6" s="1"/>
  <c r="AE86" i="6" s="1"/>
  <c r="AG86" i="6" s="1"/>
  <c r="B90" i="19" s="1"/>
  <c r="F90" i="19" s="1"/>
  <c r="CW143" i="13"/>
  <c r="CW144" i="12"/>
  <c r="BS115" i="13"/>
  <c r="BS116" i="12"/>
  <c r="D90" i="8"/>
  <c r="L90" i="8"/>
  <c r="O90" i="8"/>
  <c r="K90" i="8"/>
  <c r="G90" i="8"/>
  <c r="C90" i="8"/>
  <c r="M90" i="8"/>
  <c r="F90" i="8"/>
  <c r="E90" i="8"/>
  <c r="N90" i="8"/>
  <c r="BC100" i="13"/>
  <c r="BC101" i="12"/>
  <c r="B90" i="7"/>
  <c r="B78" i="23"/>
  <c r="D78" i="23" s="1"/>
  <c r="CI131" i="12"/>
  <c r="CI130" i="13"/>
  <c r="AN86" i="13"/>
  <c r="AN87" i="12"/>
  <c r="O90" i="19" l="1"/>
  <c r="C90" i="19"/>
  <c r="D90" i="19"/>
  <c r="E90" i="19"/>
  <c r="G90" i="19"/>
  <c r="K90" i="19"/>
  <c r="N90" i="19"/>
  <c r="M90" i="19"/>
  <c r="L90" i="19"/>
  <c r="BD101" i="13"/>
  <c r="BD102" i="12"/>
  <c r="BT116" i="13"/>
  <c r="BT117" i="12"/>
  <c r="CJ131" i="13"/>
  <c r="CJ132" i="12"/>
  <c r="AO88" i="12"/>
  <c r="AO87" i="13"/>
  <c r="AN75" i="8"/>
  <c r="AV75" i="8"/>
  <c r="AZ75" i="8"/>
  <c r="AU75" i="8"/>
  <c r="AI75" i="8"/>
  <c r="BE75" i="8"/>
  <c r="AT75" i="8"/>
  <c r="BD75" i="8"/>
  <c r="BF75" i="8"/>
  <c r="AJ75" i="8"/>
  <c r="AW75" i="8"/>
  <c r="AH75" i="8"/>
  <c r="AR75" i="8"/>
  <c r="AP75" i="8"/>
  <c r="AQ75" i="8"/>
  <c r="AX75" i="8"/>
  <c r="AY75" i="8"/>
  <c r="AO75" i="8"/>
  <c r="AK75" i="8"/>
  <c r="AL75" i="8"/>
  <c r="BA75" i="8"/>
  <c r="BB75" i="8"/>
  <c r="AS75" i="8"/>
  <c r="BG75" i="8"/>
  <c r="BC75" i="8"/>
  <c r="AF75" i="8"/>
  <c r="AM75" i="8"/>
  <c r="AG75" i="8"/>
  <c r="CX145" i="12"/>
  <c r="CX144" i="13"/>
  <c r="C90" i="7"/>
  <c r="M90" i="7"/>
  <c r="D90" i="7"/>
  <c r="G90" i="7"/>
  <c r="N90" i="7"/>
  <c r="E90" i="7"/>
  <c r="K90" i="7"/>
  <c r="O90" i="7"/>
  <c r="L90" i="7"/>
  <c r="F90" i="7"/>
  <c r="AS75" i="19" l="1"/>
  <c r="AZ75" i="19"/>
  <c r="AU75" i="19"/>
  <c r="AX75" i="19"/>
  <c r="AJ75" i="19"/>
  <c r="AL75" i="19"/>
  <c r="BA75" i="19"/>
  <c r="BD75" i="19"/>
  <c r="BE75" i="19"/>
  <c r="AR75" i="19"/>
  <c r="AM75" i="19"/>
  <c r="BF75" i="19"/>
  <c r="BB75" i="19"/>
  <c r="AN75" i="19"/>
  <c r="AK75" i="19"/>
  <c r="AW75" i="19"/>
  <c r="AY75" i="19"/>
  <c r="BG75" i="19"/>
  <c r="AV75" i="19"/>
  <c r="AO75" i="19"/>
  <c r="AH75" i="19"/>
  <c r="AT75" i="19"/>
  <c r="AP75" i="19"/>
  <c r="AQ75" i="19"/>
  <c r="AG75" i="19"/>
  <c r="AI75" i="19"/>
  <c r="AF75" i="19"/>
  <c r="BC75" i="19"/>
  <c r="BI75" i="8"/>
  <c r="BU118" i="12"/>
  <c r="BU117" i="13"/>
  <c r="AP88" i="13"/>
  <c r="AP89" i="12"/>
  <c r="CK133" i="12"/>
  <c r="CK132" i="13"/>
  <c r="BE103" i="12"/>
  <c r="BE102" i="13"/>
  <c r="AI75" i="7"/>
  <c r="F76" i="9" s="1"/>
  <c r="AF75" i="7"/>
  <c r="AQ75" i="7"/>
  <c r="N76" i="9" s="1"/>
  <c r="BC75" i="7"/>
  <c r="Z76" i="9" s="1"/>
  <c r="BB75" i="7"/>
  <c r="Y76" i="9" s="1"/>
  <c r="AV75" i="7"/>
  <c r="S76" i="9" s="1"/>
  <c r="AY75" i="7"/>
  <c r="V76" i="9" s="1"/>
  <c r="AK75" i="7"/>
  <c r="H76" i="9" s="1"/>
  <c r="AT75" i="7"/>
  <c r="Q76" i="9" s="1"/>
  <c r="BA75" i="7"/>
  <c r="X76" i="9" s="1"/>
  <c r="AL75" i="7"/>
  <c r="I76" i="9" s="1"/>
  <c r="AE75" i="7"/>
  <c r="B76" i="9" s="1"/>
  <c r="AH75" i="7"/>
  <c r="E76" i="9" s="1"/>
  <c r="AR75" i="7"/>
  <c r="O76" i="9" s="1"/>
  <c r="BD75" i="7"/>
  <c r="AA76" i="9" s="1"/>
  <c r="BF75" i="7"/>
  <c r="AC76" i="9" s="1"/>
  <c r="BE75" i="7"/>
  <c r="AB76" i="9" s="1"/>
  <c r="AU75" i="7"/>
  <c r="R76" i="9" s="1"/>
  <c r="AN75" i="7"/>
  <c r="K76" i="9" s="1"/>
  <c r="AG75" i="7"/>
  <c r="D76" i="9" s="1"/>
  <c r="AP75" i="7"/>
  <c r="M76" i="9" s="1"/>
  <c r="AW75" i="7"/>
  <c r="T76" i="9" s="1"/>
  <c r="AO75" i="7"/>
  <c r="L76" i="9" s="1"/>
  <c r="AM75" i="7"/>
  <c r="J76" i="9" s="1"/>
  <c r="AX75" i="7"/>
  <c r="U76" i="9" s="1"/>
  <c r="AS75" i="7"/>
  <c r="P76" i="9" s="1"/>
  <c r="AZ75" i="7"/>
  <c r="W76" i="9" s="1"/>
  <c r="AJ75" i="7"/>
  <c r="G76" i="9" s="1"/>
  <c r="CY145" i="13"/>
  <c r="CY146" i="12"/>
  <c r="CZ146" i="13" s="1"/>
  <c r="BI75" i="19" l="1"/>
  <c r="M76" i="11"/>
  <c r="M76" i="18"/>
  <c r="M77" i="12" s="1"/>
  <c r="N77" i="13" s="1"/>
  <c r="P76" i="18"/>
  <c r="P77" i="12" s="1"/>
  <c r="Q77" i="13" s="1"/>
  <c r="P76" i="11"/>
  <c r="T76" i="11"/>
  <c r="T76" i="18"/>
  <c r="T77" i="12" s="1"/>
  <c r="U77" i="13" s="1"/>
  <c r="R76" i="18"/>
  <c r="R77" i="12" s="1"/>
  <c r="S77" i="13" s="1"/>
  <c r="R76" i="11"/>
  <c r="O76" i="11"/>
  <c r="O76" i="18"/>
  <c r="O77" i="12" s="1"/>
  <c r="P77" i="13" s="1"/>
  <c r="X76" i="18"/>
  <c r="X77" i="12" s="1"/>
  <c r="Y77" i="13" s="1"/>
  <c r="X76" i="11"/>
  <c r="S76" i="11"/>
  <c r="S76" i="18"/>
  <c r="S77" i="12" s="1"/>
  <c r="T77" i="13" s="1"/>
  <c r="BH75" i="7"/>
  <c r="E76" i="11"/>
  <c r="E76" i="18"/>
  <c r="E77" i="12" s="1"/>
  <c r="F77" i="13" s="1"/>
  <c r="Y76" i="11"/>
  <c r="Y76" i="18"/>
  <c r="Y77" i="12" s="1"/>
  <c r="Z77" i="13" s="1"/>
  <c r="CL134" i="12"/>
  <c r="CL133" i="13"/>
  <c r="J76" i="11"/>
  <c r="J76" i="18"/>
  <c r="J77" i="12" s="1"/>
  <c r="K77" i="13" s="1"/>
  <c r="D76" i="18"/>
  <c r="D77" i="12" s="1"/>
  <c r="E77" i="13" s="1"/>
  <c r="D76" i="11"/>
  <c r="AC76" i="11"/>
  <c r="AC76" i="18"/>
  <c r="AC77" i="12" s="1"/>
  <c r="H76" i="11"/>
  <c r="H76" i="18"/>
  <c r="H77" i="12" s="1"/>
  <c r="I77" i="13" s="1"/>
  <c r="Z76" i="11"/>
  <c r="Z76" i="18"/>
  <c r="Z77" i="12" s="1"/>
  <c r="AA77" i="13" s="1"/>
  <c r="AQ90" i="12"/>
  <c r="AQ89" i="13"/>
  <c r="C76" i="9"/>
  <c r="U76" i="11"/>
  <c r="U76" i="18"/>
  <c r="U77" i="12" s="1"/>
  <c r="V77" i="13" s="1"/>
  <c r="AB76" i="11"/>
  <c r="AB76" i="18"/>
  <c r="AB77" i="12" s="1"/>
  <c r="AC77" i="13" s="1"/>
  <c r="Q76" i="11"/>
  <c r="Q76" i="18"/>
  <c r="Q77" i="12" s="1"/>
  <c r="R77" i="13" s="1"/>
  <c r="F76" i="11"/>
  <c r="F76" i="18"/>
  <c r="F77" i="12" s="1"/>
  <c r="G77" i="13" s="1"/>
  <c r="BV119" i="12"/>
  <c r="BV118" i="13"/>
  <c r="G76" i="11"/>
  <c r="G76" i="18"/>
  <c r="G77" i="12" s="1"/>
  <c r="H77" i="13" s="1"/>
  <c r="W76" i="18"/>
  <c r="W77" i="12" s="1"/>
  <c r="X77" i="13" s="1"/>
  <c r="W76" i="11"/>
  <c r="L76" i="11"/>
  <c r="L76" i="18"/>
  <c r="L77" i="12" s="1"/>
  <c r="M77" i="13" s="1"/>
  <c r="K76" i="11"/>
  <c r="K76" i="18"/>
  <c r="K77" i="12" s="1"/>
  <c r="L77" i="13" s="1"/>
  <c r="AA76" i="18"/>
  <c r="AA77" i="12" s="1"/>
  <c r="AB77" i="13" s="1"/>
  <c r="AA76" i="11"/>
  <c r="I76" i="11"/>
  <c r="I76" i="18"/>
  <c r="I77" i="12" s="1"/>
  <c r="J77" i="13" s="1"/>
  <c r="V76" i="11"/>
  <c r="V76" i="18"/>
  <c r="V77" i="12" s="1"/>
  <c r="W77" i="13" s="1"/>
  <c r="N76" i="11"/>
  <c r="N76" i="18"/>
  <c r="N77" i="12" s="1"/>
  <c r="O77" i="13" s="1"/>
  <c r="BF103" i="13"/>
  <c r="BF104" i="12"/>
  <c r="AR91" i="12" l="1"/>
  <c r="AR90" i="13"/>
  <c r="CM134" i="13"/>
  <c r="CM135" i="12"/>
  <c r="BW119" i="13"/>
  <c r="BW120" i="12"/>
  <c r="AD78" i="12"/>
  <c r="AD77" i="13"/>
  <c r="C76" i="18"/>
  <c r="C76" i="11"/>
  <c r="B76" i="11" s="1"/>
  <c r="N84" i="3" s="1"/>
  <c r="Q84" i="3" s="1"/>
  <c r="BG104" i="13"/>
  <c r="BG105" i="12"/>
  <c r="BE161" i="12"/>
  <c r="BH105" i="13" l="1"/>
  <c r="BH106" i="12"/>
  <c r="CN135" i="13"/>
  <c r="CN136" i="12"/>
  <c r="AE78" i="13"/>
  <c r="AE79" i="12"/>
  <c r="S84" i="3"/>
  <c r="AL84" i="3"/>
  <c r="BX121" i="12"/>
  <c r="BX120" i="13"/>
  <c r="C77" i="12"/>
  <c r="B76" i="18"/>
  <c r="AS91" i="13"/>
  <c r="AS92" i="12"/>
  <c r="CO137" i="12" l="1"/>
  <c r="CO136" i="13"/>
  <c r="D77" i="13"/>
  <c r="B77" i="13" s="1"/>
  <c r="B77" i="12"/>
  <c r="AT93" i="12"/>
  <c r="AT92" i="13"/>
  <c r="AF79" i="13"/>
  <c r="AF80" i="12"/>
  <c r="AD160" i="12"/>
  <c r="BI107" i="12"/>
  <c r="BI106" i="13"/>
  <c r="BY121" i="13"/>
  <c r="BY122" i="12"/>
  <c r="D85" i="3" l="1"/>
  <c r="C77" i="13"/>
  <c r="BJ108" i="12"/>
  <c r="BJ107" i="13"/>
  <c r="AG81" i="12"/>
  <c r="AG80" i="13"/>
  <c r="BZ123" i="12"/>
  <c r="BZ122" i="13"/>
  <c r="AU93" i="13"/>
  <c r="AU94" i="12"/>
  <c r="CP138" i="12"/>
  <c r="CP137" i="13"/>
  <c r="CQ139" i="12" l="1"/>
  <c r="CQ138" i="13"/>
  <c r="CA123" i="13"/>
  <c r="CA124" i="12"/>
  <c r="BK109" i="12"/>
  <c r="BK108" i="13"/>
  <c r="AV94" i="13"/>
  <c r="AV95" i="12"/>
  <c r="AH81" i="13"/>
  <c r="AH82" i="12"/>
  <c r="AA85" i="3"/>
  <c r="AG85" i="3" s="1"/>
  <c r="B85" i="3"/>
  <c r="K85" i="3" l="1"/>
  <c r="U85" i="3"/>
  <c r="V85" i="3" s="1"/>
  <c r="X85" i="3" s="1"/>
  <c r="Y85" i="3"/>
  <c r="AE85" i="3" s="1"/>
  <c r="C85" i="3"/>
  <c r="AJ85" i="3"/>
  <c r="W85" i="3"/>
  <c r="CB125" i="12"/>
  <c r="CB124" i="13"/>
  <c r="AI83" i="12"/>
  <c r="AI82" i="13"/>
  <c r="AW96" i="12"/>
  <c r="AW95" i="13"/>
  <c r="BL109" i="13"/>
  <c r="BL110" i="12"/>
  <c r="CR139" i="13"/>
  <c r="CR140" i="12"/>
  <c r="AX97" i="12" l="1"/>
  <c r="AX96" i="13"/>
  <c r="CC126" i="12"/>
  <c r="CC125" i="13"/>
  <c r="J85" i="3"/>
  <c r="M85" i="3" s="1"/>
  <c r="P85" i="3" s="1"/>
  <c r="AB85" i="3"/>
  <c r="AH85" i="3" s="1"/>
  <c r="BM110" i="13"/>
  <c r="BM111" i="12"/>
  <c r="B87" i="6"/>
  <c r="AD85" i="3"/>
  <c r="CS140" i="13"/>
  <c r="CS141" i="12"/>
  <c r="AJ83" i="13"/>
  <c r="AJ84" i="12"/>
  <c r="BN112" i="12" l="1"/>
  <c r="BN111" i="13"/>
  <c r="CD126" i="13"/>
  <c r="CD127" i="12"/>
  <c r="CT141" i="13"/>
  <c r="CT142" i="12"/>
  <c r="AK84" i="13"/>
  <c r="AK85" i="12"/>
  <c r="H87" i="6"/>
  <c r="G87" i="6"/>
  <c r="J87" i="6"/>
  <c r="I87" i="6"/>
  <c r="AK85" i="3"/>
  <c r="R85" i="3"/>
  <c r="AY97" i="13"/>
  <c r="AY98" i="12"/>
  <c r="AZ98" i="13" l="1"/>
  <c r="AZ99" i="12"/>
  <c r="CE127" i="13"/>
  <c r="CE128" i="12"/>
  <c r="K87" i="6"/>
  <c r="CU142" i="13"/>
  <c r="CU143" i="12"/>
  <c r="AL86" i="12"/>
  <c r="AL85" i="13"/>
  <c r="AO85" i="3"/>
  <c r="AN85" i="3"/>
  <c r="L87" i="6"/>
  <c r="O87" i="6" s="1"/>
  <c r="BO112" i="13"/>
  <c r="BO113" i="12"/>
  <c r="AM86" i="13" l="1"/>
  <c r="AM87" i="12"/>
  <c r="CF129" i="12"/>
  <c r="CF128" i="13"/>
  <c r="BP113" i="13"/>
  <c r="BP114" i="12"/>
  <c r="BA99" i="13"/>
  <c r="BA100" i="12"/>
  <c r="CV143" i="13"/>
  <c r="CV144" i="12"/>
  <c r="M87" i="6"/>
  <c r="P87" i="6" s="1"/>
  <c r="N87" i="6"/>
  <c r="BB101" i="12" l="1"/>
  <c r="BB100" i="13"/>
  <c r="T87" i="6"/>
  <c r="S87" i="6"/>
  <c r="R87" i="6"/>
  <c r="U87" i="6"/>
  <c r="CG130" i="12"/>
  <c r="CG129" i="13"/>
  <c r="CE162" i="12"/>
  <c r="CW145" i="12"/>
  <c r="CW144" i="13"/>
  <c r="BQ115" i="12"/>
  <c r="BQ114" i="13"/>
  <c r="AN88" i="12"/>
  <c r="AN87" i="13"/>
  <c r="W87" i="6" l="1"/>
  <c r="Z87" i="6" s="1"/>
  <c r="AD87" i="6" s="1"/>
  <c r="C79" i="23" s="1"/>
  <c r="V87" i="6"/>
  <c r="Y87" i="6" s="1"/>
  <c r="AC87" i="6" s="1"/>
  <c r="CH131" i="12"/>
  <c r="CH130" i="13"/>
  <c r="BR116" i="12"/>
  <c r="BR115" i="13"/>
  <c r="AO89" i="12"/>
  <c r="AO88" i="13"/>
  <c r="CX146" i="12"/>
  <c r="CX145" i="13"/>
  <c r="BC102" i="12"/>
  <c r="BC101" i="13"/>
  <c r="B91" i="8" l="1"/>
  <c r="X87" i="6"/>
  <c r="AA87" i="6" s="1"/>
  <c r="AE87" i="6" s="1"/>
  <c r="AG87" i="6" s="1"/>
  <c r="B91" i="19" s="1"/>
  <c r="O91" i="19" s="1"/>
  <c r="CY146" i="13"/>
  <c r="CY147" i="12"/>
  <c r="CZ147" i="13" s="1"/>
  <c r="B91" i="7"/>
  <c r="B79" i="23"/>
  <c r="D79" i="23" s="1"/>
  <c r="BS117" i="12"/>
  <c r="BS116" i="13"/>
  <c r="BD103" i="12"/>
  <c r="BD102" i="13"/>
  <c r="M91" i="8"/>
  <c r="D91" i="8"/>
  <c r="C91" i="8"/>
  <c r="F91" i="8"/>
  <c r="K91" i="8"/>
  <c r="E91" i="8"/>
  <c r="L91" i="8"/>
  <c r="N91" i="8"/>
  <c r="G91" i="8"/>
  <c r="O91" i="8"/>
  <c r="AP89" i="13"/>
  <c r="AP90" i="12"/>
  <c r="CI132" i="12"/>
  <c r="CI131" i="13"/>
  <c r="N91" i="19" l="1"/>
  <c r="E91" i="19"/>
  <c r="G91" i="19"/>
  <c r="M91" i="19"/>
  <c r="C91" i="19"/>
  <c r="D91" i="19"/>
  <c r="F91" i="19"/>
  <c r="L91" i="19"/>
  <c r="K91" i="19"/>
  <c r="CJ133" i="12"/>
  <c r="CJ132" i="13"/>
  <c r="BT118" i="12"/>
  <c r="BT117" i="13"/>
  <c r="AQ90" i="13"/>
  <c r="AQ91" i="12"/>
  <c r="AU76" i="8"/>
  <c r="BD76" i="8"/>
  <c r="AW76" i="8"/>
  <c r="AM76" i="8"/>
  <c r="AP76" i="8"/>
  <c r="AV76" i="8"/>
  <c r="AO76" i="8"/>
  <c r="AJ76" i="8"/>
  <c r="AG76" i="8"/>
  <c r="AZ76" i="8"/>
  <c r="BB76" i="8"/>
  <c r="AQ76" i="8"/>
  <c r="AN76" i="8"/>
  <c r="BF76" i="8"/>
  <c r="AR76" i="8"/>
  <c r="AI76" i="8"/>
  <c r="AH76" i="8"/>
  <c r="AF76" i="8"/>
  <c r="AY76" i="8"/>
  <c r="AK76" i="8"/>
  <c r="AL76" i="8"/>
  <c r="BE76" i="8"/>
  <c r="BA76" i="8"/>
  <c r="AT76" i="8"/>
  <c r="BG76" i="8"/>
  <c r="BC76" i="8"/>
  <c r="AX76" i="8"/>
  <c r="AS76" i="8"/>
  <c r="BE104" i="12"/>
  <c r="BE103" i="13"/>
  <c r="N91" i="7"/>
  <c r="G91" i="7"/>
  <c r="F91" i="7"/>
  <c r="D91" i="7"/>
  <c r="M91" i="7"/>
  <c r="L91" i="7"/>
  <c r="C91" i="7"/>
  <c r="K91" i="7"/>
  <c r="O91" i="7"/>
  <c r="E91" i="7"/>
  <c r="BF76" i="19" l="1"/>
  <c r="AV76" i="19"/>
  <c r="AX76" i="19"/>
  <c r="AL76" i="19"/>
  <c r="AI76" i="19"/>
  <c r="BG76" i="19"/>
  <c r="AU76" i="19"/>
  <c r="AS76" i="19"/>
  <c r="AW76" i="19"/>
  <c r="AY76" i="19"/>
  <c r="BB76" i="19"/>
  <c r="AT76" i="19"/>
  <c r="AH76" i="19"/>
  <c r="AJ76" i="19"/>
  <c r="AO76" i="19"/>
  <c r="AK76" i="19"/>
  <c r="AR76" i="19"/>
  <c r="BA76" i="19"/>
  <c r="AG76" i="19"/>
  <c r="AQ76" i="19"/>
  <c r="AM76" i="19"/>
  <c r="AP76" i="19"/>
  <c r="AZ76" i="19"/>
  <c r="AF76" i="19"/>
  <c r="BD76" i="19"/>
  <c r="BE76" i="19"/>
  <c r="AN76" i="19"/>
  <c r="BC76" i="19"/>
  <c r="AN76" i="7"/>
  <c r="K77" i="9" s="1"/>
  <c r="AP76" i="7"/>
  <c r="M77" i="9" s="1"/>
  <c r="AR76" i="7"/>
  <c r="O77" i="9" s="1"/>
  <c r="O77" i="11" s="1"/>
  <c r="AW76" i="7"/>
  <c r="T77" i="9" s="1"/>
  <c r="AL76" i="7"/>
  <c r="I77" i="9" s="1"/>
  <c r="AZ76" i="7"/>
  <c r="W77" i="9" s="1"/>
  <c r="AS76" i="7"/>
  <c r="P77" i="9" s="1"/>
  <c r="BA76" i="7"/>
  <c r="X77" i="9" s="1"/>
  <c r="AU76" i="7"/>
  <c r="R77" i="9" s="1"/>
  <c r="AK76" i="7"/>
  <c r="H77" i="9" s="1"/>
  <c r="AM76" i="7"/>
  <c r="J77" i="9" s="1"/>
  <c r="BF76" i="7"/>
  <c r="AC77" i="9" s="1"/>
  <c r="AC77" i="11" s="1"/>
  <c r="AQ76" i="7"/>
  <c r="N77" i="9" s="1"/>
  <c r="AY76" i="7"/>
  <c r="V77" i="9" s="1"/>
  <c r="AI76" i="7"/>
  <c r="F77" i="9" s="1"/>
  <c r="AJ76" i="7"/>
  <c r="G77" i="9" s="1"/>
  <c r="BB76" i="7"/>
  <c r="Y77" i="9" s="1"/>
  <c r="AO76" i="7"/>
  <c r="L77" i="9" s="1"/>
  <c r="AF76" i="7"/>
  <c r="C77" i="9" s="1"/>
  <c r="BC76" i="7"/>
  <c r="Z77" i="9" s="1"/>
  <c r="AG76" i="7"/>
  <c r="D77" i="9" s="1"/>
  <c r="AX76" i="7"/>
  <c r="U77" i="9" s="1"/>
  <c r="BD76" i="7"/>
  <c r="AA77" i="9" s="1"/>
  <c r="BE76" i="7"/>
  <c r="AB77" i="9" s="1"/>
  <c r="AV76" i="7"/>
  <c r="S77" i="9" s="1"/>
  <c r="AE76" i="7"/>
  <c r="B77" i="9" s="1"/>
  <c r="AT76" i="7"/>
  <c r="Q77" i="9" s="1"/>
  <c r="AH76" i="7"/>
  <c r="E77" i="9" s="1"/>
  <c r="BF104" i="13"/>
  <c r="BF105" i="12"/>
  <c r="BD161" i="12"/>
  <c r="BI76" i="8"/>
  <c r="BU119" i="12"/>
  <c r="BU118" i="13"/>
  <c r="AR92" i="12"/>
  <c r="AR91" i="13"/>
  <c r="CK134" i="12"/>
  <c r="CK133" i="13"/>
  <c r="BI76" i="19" l="1"/>
  <c r="AC77" i="18"/>
  <c r="AC78" i="12" s="1"/>
  <c r="AD79" i="12" s="1"/>
  <c r="BV119" i="13"/>
  <c r="BV120" i="12"/>
  <c r="L77" i="11"/>
  <c r="L77" i="18"/>
  <c r="L78" i="12" s="1"/>
  <c r="M78" i="13" s="1"/>
  <c r="Q77" i="11"/>
  <c r="Q77" i="18"/>
  <c r="Q78" i="12" s="1"/>
  <c r="R78" i="13" s="1"/>
  <c r="AA77" i="11"/>
  <c r="AA77" i="18"/>
  <c r="AA78" i="12" s="1"/>
  <c r="AB78" i="13" s="1"/>
  <c r="BH76" i="7"/>
  <c r="F77" i="11"/>
  <c r="F77" i="18"/>
  <c r="F78" i="12" s="1"/>
  <c r="G78" i="13" s="1"/>
  <c r="J77" i="11"/>
  <c r="J77" i="18"/>
  <c r="J78" i="12" s="1"/>
  <c r="K78" i="13" s="1"/>
  <c r="P77" i="11"/>
  <c r="P77" i="18"/>
  <c r="P78" i="12" s="1"/>
  <c r="Q78" i="13" s="1"/>
  <c r="BG106" i="12"/>
  <c r="BG105" i="13"/>
  <c r="V77" i="11"/>
  <c r="V77" i="18"/>
  <c r="V78" i="12" s="1"/>
  <c r="W78" i="13" s="1"/>
  <c r="W77" i="11"/>
  <c r="W77" i="18"/>
  <c r="W78" i="12" s="1"/>
  <c r="X78" i="13" s="1"/>
  <c r="AS93" i="12"/>
  <c r="AS92" i="13"/>
  <c r="C77" i="11"/>
  <c r="C77" i="18"/>
  <c r="S77" i="18"/>
  <c r="S78" i="12" s="1"/>
  <c r="T78" i="13" s="1"/>
  <c r="S77" i="11"/>
  <c r="D77" i="11"/>
  <c r="D77" i="18"/>
  <c r="D78" i="12" s="1"/>
  <c r="E78" i="13" s="1"/>
  <c r="Y77" i="11"/>
  <c r="Y77" i="18"/>
  <c r="Y78" i="12" s="1"/>
  <c r="Z78" i="13" s="1"/>
  <c r="N77" i="11"/>
  <c r="N77" i="18"/>
  <c r="N78" i="12" s="1"/>
  <c r="O78" i="13" s="1"/>
  <c r="R77" i="11"/>
  <c r="R77" i="18"/>
  <c r="R78" i="12" s="1"/>
  <c r="S78" i="13" s="1"/>
  <c r="I77" i="11"/>
  <c r="I77" i="18"/>
  <c r="I78" i="12" s="1"/>
  <c r="J78" i="13" s="1"/>
  <c r="K77" i="11"/>
  <c r="K77" i="18"/>
  <c r="K78" i="12" s="1"/>
  <c r="L78" i="13" s="1"/>
  <c r="U77" i="18"/>
  <c r="U78" i="12" s="1"/>
  <c r="V78" i="13" s="1"/>
  <c r="U77" i="11"/>
  <c r="H77" i="11"/>
  <c r="H77" i="18"/>
  <c r="H78" i="12" s="1"/>
  <c r="I78" i="13" s="1"/>
  <c r="M77" i="18"/>
  <c r="M78" i="12" s="1"/>
  <c r="N78" i="13" s="1"/>
  <c r="M77" i="11"/>
  <c r="CL135" i="12"/>
  <c r="CL134" i="13"/>
  <c r="AD78" i="13"/>
  <c r="E77" i="18"/>
  <c r="E78" i="12" s="1"/>
  <c r="F78" i="13" s="1"/>
  <c r="E77" i="11"/>
  <c r="AB77" i="11"/>
  <c r="AB77" i="18"/>
  <c r="AB78" i="12" s="1"/>
  <c r="AC78" i="13" s="1"/>
  <c r="Z77" i="11"/>
  <c r="Z77" i="18"/>
  <c r="Z78" i="12" s="1"/>
  <c r="AA78" i="13" s="1"/>
  <c r="G77" i="11"/>
  <c r="G77" i="18"/>
  <c r="G78" i="12" s="1"/>
  <c r="H78" i="13" s="1"/>
  <c r="X77" i="18"/>
  <c r="X78" i="12" s="1"/>
  <c r="Y78" i="13" s="1"/>
  <c r="X77" i="11"/>
  <c r="T77" i="11"/>
  <c r="T77" i="18"/>
  <c r="T78" i="12" s="1"/>
  <c r="U78" i="13" s="1"/>
  <c r="O77" i="18"/>
  <c r="O78" i="12" s="1"/>
  <c r="P78" i="13" s="1"/>
  <c r="B77" i="11" l="1"/>
  <c r="N85" i="3" s="1"/>
  <c r="Q85" i="3" s="1"/>
  <c r="BH107" i="12"/>
  <c r="BH106" i="13"/>
  <c r="CM136" i="12"/>
  <c r="CM135" i="13"/>
  <c r="AT93" i="13"/>
  <c r="AT94" i="12"/>
  <c r="BW120" i="13"/>
  <c r="BW121" i="12"/>
  <c r="AC160" i="12"/>
  <c r="AE80" i="12"/>
  <c r="AE79" i="13"/>
  <c r="B77" i="18"/>
  <c r="C78" i="12"/>
  <c r="AF80" i="13" l="1"/>
  <c r="AF81" i="12"/>
  <c r="CN136" i="13"/>
  <c r="CN137" i="12"/>
  <c r="AU95" i="12"/>
  <c r="AU94" i="13"/>
  <c r="B78" i="12"/>
  <c r="D78" i="13"/>
  <c r="B78" i="13" s="1"/>
  <c r="BI107" i="13"/>
  <c r="BI108" i="12"/>
  <c r="BX121" i="13"/>
  <c r="BX122" i="12"/>
  <c r="S85" i="3"/>
  <c r="AL85" i="3"/>
  <c r="D86" i="3" l="1"/>
  <c r="C78" i="13"/>
  <c r="BY123" i="12"/>
  <c r="BY122" i="13"/>
  <c r="BJ109" i="12"/>
  <c r="BJ108" i="13"/>
  <c r="AG81" i="13"/>
  <c r="AG82" i="12"/>
  <c r="CO137" i="13"/>
  <c r="CO138" i="12"/>
  <c r="AV96" i="12"/>
  <c r="AV95" i="13"/>
  <c r="AW96" i="13" l="1"/>
  <c r="AW97" i="12"/>
  <c r="BZ124" i="12"/>
  <c r="BZ123" i="13"/>
  <c r="AH83" i="12"/>
  <c r="AH82" i="13"/>
  <c r="CP138" i="13"/>
  <c r="CP139" i="12"/>
  <c r="BK109" i="13"/>
  <c r="BK110" i="12"/>
  <c r="E7" i="15"/>
  <c r="E18" i="15" s="1"/>
  <c r="B86" i="3"/>
  <c r="AA86" i="3"/>
  <c r="K86" i="3" l="1"/>
  <c r="C29" i="15" s="1"/>
  <c r="P9" i="23" s="1"/>
  <c r="Y86" i="3"/>
  <c r="W86" i="3"/>
  <c r="D7" i="16" s="1"/>
  <c r="D18" i="16" s="1"/>
  <c r="C7" i="15"/>
  <c r="C18" i="15" s="1"/>
  <c r="C6" i="25" s="1"/>
  <c r="AJ86" i="3"/>
  <c r="AJ168" i="3" s="1"/>
  <c r="C86" i="3"/>
  <c r="U86" i="3"/>
  <c r="V86" i="3" s="1"/>
  <c r="X86" i="3" s="1"/>
  <c r="CA125" i="12"/>
  <c r="CA124" i="13"/>
  <c r="BL111" i="12"/>
  <c r="BL110" i="13"/>
  <c r="AX97" i="13"/>
  <c r="AX98" i="12"/>
  <c r="CQ139" i="13"/>
  <c r="CQ140" i="12"/>
  <c r="F7" i="16"/>
  <c r="AG86" i="3"/>
  <c r="AG168" i="3" s="1"/>
  <c r="AI84" i="12"/>
  <c r="AI83" i="13"/>
  <c r="R9" i="23" l="1"/>
  <c r="S9" i="23"/>
  <c r="F18" i="16"/>
  <c r="CB125" i="13"/>
  <c r="CB126" i="12"/>
  <c r="AJ84" i="13"/>
  <c r="AJ85" i="12"/>
  <c r="BM111" i="13"/>
  <c r="BM112" i="12"/>
  <c r="J86" i="3"/>
  <c r="D7" i="15"/>
  <c r="D18" i="15" s="1"/>
  <c r="AB86" i="3"/>
  <c r="B7" i="16"/>
  <c r="B18" i="16" s="1"/>
  <c r="D6" i="25" s="1"/>
  <c r="AE86" i="3"/>
  <c r="AE168" i="3" s="1"/>
  <c r="CR141" i="12"/>
  <c r="CR140" i="13"/>
  <c r="B88" i="6"/>
  <c r="AD86" i="3"/>
  <c r="AD168" i="3" s="1"/>
  <c r="E7" i="16"/>
  <c r="E18" i="16" s="1"/>
  <c r="AY99" i="12"/>
  <c r="AY98" i="13"/>
  <c r="AZ99" i="13" l="1"/>
  <c r="AZ100" i="12"/>
  <c r="AH86" i="3"/>
  <c r="AH168" i="3" s="1"/>
  <c r="G7" i="16"/>
  <c r="B29" i="15"/>
  <c r="C7" i="24" s="1"/>
  <c r="M86" i="3"/>
  <c r="CS142" i="12"/>
  <c r="CS141" i="13"/>
  <c r="AK86" i="12"/>
  <c r="AK85" i="13"/>
  <c r="G88" i="6"/>
  <c r="J88" i="6"/>
  <c r="H88" i="6"/>
  <c r="I88" i="6"/>
  <c r="BN113" i="12"/>
  <c r="BN112" i="13"/>
  <c r="CC126" i="13"/>
  <c r="CC127" i="12"/>
  <c r="K88" i="6" l="1"/>
  <c r="G18" i="16"/>
  <c r="E7" i="24"/>
  <c r="F7" i="24"/>
  <c r="N88" i="6"/>
  <c r="CT143" i="12"/>
  <c r="CT142" i="13"/>
  <c r="BO113" i="13"/>
  <c r="BO114" i="12"/>
  <c r="E29" i="15"/>
  <c r="B7" i="24" s="1"/>
  <c r="P86" i="3"/>
  <c r="BA101" i="12"/>
  <c r="BA100" i="13"/>
  <c r="CD128" i="12"/>
  <c r="CD127" i="13"/>
  <c r="L88" i="6"/>
  <c r="O88" i="6" s="1"/>
  <c r="AL87" i="12"/>
  <c r="AL86" i="13"/>
  <c r="AM88" i="12" l="1"/>
  <c r="AM87" i="13"/>
  <c r="CU144" i="12"/>
  <c r="CU143" i="13"/>
  <c r="CE129" i="12"/>
  <c r="CE128" i="13"/>
  <c r="AK86" i="3"/>
  <c r="R86" i="3"/>
  <c r="H7" i="16" s="1"/>
  <c r="H18" i="16" s="1"/>
  <c r="J7" i="15"/>
  <c r="J18" i="15" s="1"/>
  <c r="BB101" i="13"/>
  <c r="BB102" i="12"/>
  <c r="BP114" i="13"/>
  <c r="BP115" i="12"/>
  <c r="M88" i="6"/>
  <c r="P88" i="6" s="1"/>
  <c r="E6" i="25" l="1"/>
  <c r="L6" i="25"/>
  <c r="BC103" i="12"/>
  <c r="BC102" i="13"/>
  <c r="AK168" i="3"/>
  <c r="AO86" i="3"/>
  <c r="AO168" i="3" s="1"/>
  <c r="AN86" i="3"/>
  <c r="AN168" i="3" s="1"/>
  <c r="CV145" i="12"/>
  <c r="CV144" i="13"/>
  <c r="S88" i="6"/>
  <c r="U88" i="6"/>
  <c r="T88" i="6"/>
  <c r="R88" i="6"/>
  <c r="BQ116" i="12"/>
  <c r="BQ115" i="13"/>
  <c r="CF130" i="12"/>
  <c r="CF129" i="13"/>
  <c r="CD162" i="12"/>
  <c r="AN88" i="13"/>
  <c r="AN89" i="12"/>
  <c r="W88" i="6" l="1"/>
  <c r="Z88" i="6" s="1"/>
  <c r="AD88" i="6" s="1"/>
  <c r="B92" i="8" s="1"/>
  <c r="CW145" i="13"/>
  <c r="CW146" i="12"/>
  <c r="BD103" i="13"/>
  <c r="BD104" i="12"/>
  <c r="AO90" i="12"/>
  <c r="AO89" i="13"/>
  <c r="BR117" i="12"/>
  <c r="BR116" i="13"/>
  <c r="C80" i="23"/>
  <c r="CG131" i="12"/>
  <c r="CG130" i="13"/>
  <c r="V88" i="6"/>
  <c r="CH131" i="13" l="1"/>
  <c r="CH132" i="12"/>
  <c r="BS117" i="13"/>
  <c r="BS118" i="12"/>
  <c r="BE105" i="12"/>
  <c r="BC161" i="12"/>
  <c r="BE104" i="13"/>
  <c r="CX147" i="12"/>
  <c r="CX146" i="13"/>
  <c r="Y88" i="6"/>
  <c r="AC88" i="6" s="1"/>
  <c r="X88" i="6"/>
  <c r="AA88" i="6" s="1"/>
  <c r="AE88" i="6" s="1"/>
  <c r="AG88" i="6" s="1"/>
  <c r="B92" i="19" s="1"/>
  <c r="D92" i="8"/>
  <c r="M92" i="8"/>
  <c r="L92" i="8"/>
  <c r="C92" i="8"/>
  <c r="F92" i="8"/>
  <c r="K92" i="8"/>
  <c r="G92" i="8"/>
  <c r="O92" i="8"/>
  <c r="N92" i="8"/>
  <c r="E92" i="8"/>
  <c r="AP91" i="12"/>
  <c r="AP90" i="13"/>
  <c r="AS77" i="8" l="1"/>
  <c r="AK77" i="8"/>
  <c r="AR77" i="8"/>
  <c r="AP77" i="8"/>
  <c r="AV77" i="8"/>
  <c r="AG77" i="8"/>
  <c r="BG77" i="8"/>
  <c r="AW77" i="8"/>
  <c r="AX77" i="8"/>
  <c r="BA77" i="8"/>
  <c r="AI77" i="8"/>
  <c r="BE77" i="8"/>
  <c r="AJ77" i="8"/>
  <c r="AH77" i="8"/>
  <c r="AO77" i="8"/>
  <c r="BB77" i="8"/>
  <c r="AU77" i="8"/>
  <c r="BF77" i="8"/>
  <c r="AZ77" i="8"/>
  <c r="AN77" i="8"/>
  <c r="BD77" i="8"/>
  <c r="AF77" i="8"/>
  <c r="AL77" i="8"/>
  <c r="AQ77" i="8"/>
  <c r="AY77" i="8"/>
  <c r="AT77" i="8"/>
  <c r="AM77" i="8"/>
  <c r="CY148" i="12"/>
  <c r="CZ148" i="13" s="1"/>
  <c r="CY147" i="13"/>
  <c r="BT119" i="12"/>
  <c r="BT118" i="13"/>
  <c r="AQ92" i="12"/>
  <c r="AQ91" i="13"/>
  <c r="B92" i="7"/>
  <c r="B80" i="23"/>
  <c r="D80" i="23" s="1"/>
  <c r="CI133" i="12"/>
  <c r="CI132" i="13"/>
  <c r="O92" i="19"/>
  <c r="M92" i="19"/>
  <c r="F92" i="19"/>
  <c r="C92" i="19"/>
  <c r="G92" i="19"/>
  <c r="E92" i="19"/>
  <c r="D92" i="19"/>
  <c r="L92" i="19"/>
  <c r="K92" i="19"/>
  <c r="N92" i="19"/>
  <c r="BC77" i="8"/>
  <c r="BF105" i="13"/>
  <c r="BF106" i="12"/>
  <c r="CJ134" i="12" l="1"/>
  <c r="CJ133" i="13"/>
  <c r="AR92" i="13"/>
  <c r="AR93" i="12"/>
  <c r="BG106" i="13"/>
  <c r="BG107" i="12"/>
  <c r="BU120" i="12"/>
  <c r="BU119" i="13"/>
  <c r="BI77" i="8"/>
  <c r="F92" i="7"/>
  <c r="O92" i="7"/>
  <c r="K92" i="7"/>
  <c r="D92" i="7"/>
  <c r="E92" i="7"/>
  <c r="N92" i="7"/>
  <c r="G92" i="7"/>
  <c r="C92" i="7"/>
  <c r="L92" i="7"/>
  <c r="M92" i="7"/>
  <c r="AI77" i="19"/>
  <c r="AI158" i="19" s="1"/>
  <c r="AF77" i="19"/>
  <c r="BB77" i="19"/>
  <c r="BB158" i="19" s="1"/>
  <c r="AR77" i="19"/>
  <c r="AR158" i="19" s="1"/>
  <c r="AZ77" i="19"/>
  <c r="AZ158" i="19" s="1"/>
  <c r="AY77" i="19"/>
  <c r="AY158" i="19" s="1"/>
  <c r="AK77" i="19"/>
  <c r="AK158" i="19" s="1"/>
  <c r="AX77" i="19"/>
  <c r="AX158" i="19" s="1"/>
  <c r="AO77" i="19"/>
  <c r="AO158" i="19" s="1"/>
  <c r="AL77" i="19"/>
  <c r="AL158" i="19" s="1"/>
  <c r="BC77" i="19"/>
  <c r="BC158" i="19" s="1"/>
  <c r="AS77" i="19"/>
  <c r="AS158" i="19" s="1"/>
  <c r="AM77" i="19"/>
  <c r="AM158" i="19" s="1"/>
  <c r="AH77" i="19"/>
  <c r="AH158" i="19" s="1"/>
  <c r="AT77" i="19"/>
  <c r="AT158" i="19" s="1"/>
  <c r="AU77" i="19"/>
  <c r="AU158" i="19" s="1"/>
  <c r="AJ77" i="19"/>
  <c r="AJ158" i="19" s="1"/>
  <c r="AN77" i="19"/>
  <c r="AN158" i="19" s="1"/>
  <c r="BG77" i="19"/>
  <c r="BG158" i="19" s="1"/>
  <c r="AP77" i="19"/>
  <c r="AP158" i="19" s="1"/>
  <c r="BE77" i="19"/>
  <c r="BE158" i="19" s="1"/>
  <c r="AV77" i="19"/>
  <c r="AV158" i="19" s="1"/>
  <c r="AQ77" i="19"/>
  <c r="AQ158" i="19" s="1"/>
  <c r="BA77" i="19"/>
  <c r="BA158" i="19" s="1"/>
  <c r="AG77" i="19"/>
  <c r="BD77" i="19"/>
  <c r="BD158" i="19" s="1"/>
  <c r="BF77" i="19"/>
  <c r="BF158" i="19" s="1"/>
  <c r="AW77" i="19"/>
  <c r="AW158" i="19" s="1"/>
  <c r="AG158" i="19" l="1"/>
  <c r="BI158" i="19" s="1"/>
  <c r="BI77" i="19"/>
  <c r="AO77" i="7"/>
  <c r="L78" i="9" s="1"/>
  <c r="AH77" i="7"/>
  <c r="E78" i="9" s="1"/>
  <c r="AM77" i="7"/>
  <c r="J78" i="9" s="1"/>
  <c r="BC77" i="7"/>
  <c r="Z78" i="9" s="1"/>
  <c r="AZ77" i="7"/>
  <c r="W78" i="9" s="1"/>
  <c r="AU77" i="7"/>
  <c r="R78" i="9" s="1"/>
  <c r="BA77" i="7"/>
  <c r="X78" i="9" s="1"/>
  <c r="AW77" i="7"/>
  <c r="T78" i="9" s="1"/>
  <c r="AN77" i="7"/>
  <c r="K78" i="9" s="1"/>
  <c r="AX77" i="7"/>
  <c r="U78" i="9" s="1"/>
  <c r="BE77" i="7"/>
  <c r="AB78" i="9" s="1"/>
  <c r="AS77" i="7"/>
  <c r="P78" i="9" s="1"/>
  <c r="BF77" i="7"/>
  <c r="AC78" i="9" s="1"/>
  <c r="AI77" i="7"/>
  <c r="F78" i="9" s="1"/>
  <c r="AE77" i="7"/>
  <c r="B78" i="9" s="1"/>
  <c r="B168" i="9" s="1"/>
  <c r="AK77" i="7"/>
  <c r="H78" i="9" s="1"/>
  <c r="AP77" i="7"/>
  <c r="M78" i="9" s="1"/>
  <c r="AY77" i="7"/>
  <c r="V78" i="9" s="1"/>
  <c r="AQ77" i="7"/>
  <c r="N78" i="9" s="1"/>
  <c r="AF77" i="7"/>
  <c r="BB77" i="7"/>
  <c r="Y78" i="9" s="1"/>
  <c r="AV77" i="7"/>
  <c r="S78" i="9" s="1"/>
  <c r="AJ77" i="7"/>
  <c r="G78" i="9" s="1"/>
  <c r="AT77" i="7"/>
  <c r="Q78" i="9" s="1"/>
  <c r="AR77" i="7"/>
  <c r="O78" i="9" s="1"/>
  <c r="BD77" i="7"/>
  <c r="AA78" i="9" s="1"/>
  <c r="AL77" i="7"/>
  <c r="I78" i="9" s="1"/>
  <c r="AG77" i="7"/>
  <c r="D78" i="9" s="1"/>
  <c r="BV120" i="13"/>
  <c r="BV121" i="12"/>
  <c r="CK134" i="13"/>
  <c r="CK135" i="12"/>
  <c r="BH107" i="13"/>
  <c r="BH108" i="12"/>
  <c r="AS94" i="12"/>
  <c r="AS93" i="13"/>
  <c r="CL135" i="13" l="1"/>
  <c r="CL136" i="12"/>
  <c r="P78" i="11"/>
  <c r="O159" i="9"/>
  <c r="P78" i="18"/>
  <c r="P79" i="12" s="1"/>
  <c r="N159" i="9"/>
  <c r="O78" i="11"/>
  <c r="O78" i="18"/>
  <c r="O79" i="12" s="1"/>
  <c r="X159" i="9"/>
  <c r="Y78" i="11"/>
  <c r="Y78" i="18"/>
  <c r="Y79" i="12" s="1"/>
  <c r="M78" i="11"/>
  <c r="M78" i="18"/>
  <c r="M79" i="12" s="1"/>
  <c r="L159" i="9"/>
  <c r="AC78" i="11"/>
  <c r="AB159" i="9"/>
  <c r="AC78" i="18"/>
  <c r="AC79" i="12" s="1"/>
  <c r="J159" i="9"/>
  <c r="K78" i="18"/>
  <c r="K79" i="12" s="1"/>
  <c r="K78" i="11"/>
  <c r="W78" i="11"/>
  <c r="V159" i="9"/>
  <c r="W78" i="18"/>
  <c r="W79" i="12" s="1"/>
  <c r="K159" i="9"/>
  <c r="L78" i="11"/>
  <c r="L78" i="18"/>
  <c r="L79" i="12" s="1"/>
  <c r="C159" i="9"/>
  <c r="D78" i="11"/>
  <c r="D78" i="18"/>
  <c r="D79" i="12" s="1"/>
  <c r="H78" i="11"/>
  <c r="G159" i="9"/>
  <c r="H78" i="18"/>
  <c r="H79" i="12" s="1"/>
  <c r="Z78" i="11"/>
  <c r="Y159" i="9"/>
  <c r="Z78" i="18"/>
  <c r="Z79" i="12" s="1"/>
  <c r="AT94" i="13"/>
  <c r="AT95" i="12"/>
  <c r="H159" i="9"/>
  <c r="I78" i="11"/>
  <c r="I78" i="18"/>
  <c r="I79" i="12" s="1"/>
  <c r="F159" i="9"/>
  <c r="G78" i="11"/>
  <c r="G78" i="18"/>
  <c r="G79" i="12" s="1"/>
  <c r="M159" i="9"/>
  <c r="N78" i="11"/>
  <c r="N78" i="18"/>
  <c r="N79" i="12" s="1"/>
  <c r="AB78" i="11"/>
  <c r="AA159" i="9"/>
  <c r="AB78" i="18"/>
  <c r="AB79" i="12" s="1"/>
  <c r="X78" i="11"/>
  <c r="W159" i="9"/>
  <c r="X78" i="18"/>
  <c r="X79" i="12" s="1"/>
  <c r="J78" i="11"/>
  <c r="I159" i="9"/>
  <c r="J78" i="18"/>
  <c r="J79" i="12" s="1"/>
  <c r="Q78" i="11"/>
  <c r="P159" i="9"/>
  <c r="Q78" i="18"/>
  <c r="Q79" i="12" s="1"/>
  <c r="C78" i="9"/>
  <c r="BH77" i="7"/>
  <c r="T78" i="11"/>
  <c r="S159" i="9"/>
  <c r="T78" i="18"/>
  <c r="T79" i="12" s="1"/>
  <c r="BI109" i="12"/>
  <c r="BI108" i="13"/>
  <c r="BW122" i="12"/>
  <c r="BW121" i="13"/>
  <c r="AA78" i="11"/>
  <c r="Z159" i="9"/>
  <c r="AA78" i="18"/>
  <c r="AA79" i="12" s="1"/>
  <c r="R159" i="9"/>
  <c r="S78" i="11"/>
  <c r="S78" i="18"/>
  <c r="S79" i="12" s="1"/>
  <c r="V78" i="11"/>
  <c r="U159" i="9"/>
  <c r="V78" i="18"/>
  <c r="V79" i="12" s="1"/>
  <c r="F78" i="11"/>
  <c r="E159" i="9"/>
  <c r="F78" i="18"/>
  <c r="F79" i="12" s="1"/>
  <c r="T159" i="9"/>
  <c r="U78" i="11"/>
  <c r="U78" i="18"/>
  <c r="U79" i="12" s="1"/>
  <c r="Q159" i="9"/>
  <c r="R78" i="11"/>
  <c r="R78" i="18"/>
  <c r="R79" i="12" s="1"/>
  <c r="E78" i="11"/>
  <c r="D159" i="9"/>
  <c r="E78" i="18"/>
  <c r="E79" i="12" s="1"/>
  <c r="E160" i="12" l="1"/>
  <c r="G79" i="13"/>
  <c r="F160" i="12"/>
  <c r="H79" i="13"/>
  <c r="J160" i="12"/>
  <c r="L79" i="13"/>
  <c r="D160" i="12"/>
  <c r="F79" i="13"/>
  <c r="W79" i="13"/>
  <c r="U160" i="12"/>
  <c r="BJ110" i="12"/>
  <c r="BJ109" i="13"/>
  <c r="W160" i="12"/>
  <c r="Y79" i="13"/>
  <c r="H160" i="12"/>
  <c r="J79" i="13"/>
  <c r="G160" i="12"/>
  <c r="I79" i="13"/>
  <c r="N160" i="12"/>
  <c r="P79" i="13"/>
  <c r="C78" i="11"/>
  <c r="B78" i="11" s="1"/>
  <c r="N86" i="3" s="1"/>
  <c r="B159" i="9"/>
  <c r="C168" i="9" s="1"/>
  <c r="C78" i="18"/>
  <c r="Y160" i="12"/>
  <c r="AA79" i="13"/>
  <c r="X160" i="12"/>
  <c r="Z79" i="13"/>
  <c r="V79" i="13"/>
  <c r="T160" i="12"/>
  <c r="Z160" i="12"/>
  <c r="AB79" i="13"/>
  <c r="BX123" i="12"/>
  <c r="BX122" i="13"/>
  <c r="P160" i="12"/>
  <c r="R79" i="13"/>
  <c r="M160" i="12"/>
  <c r="O79" i="13"/>
  <c r="M79" i="13"/>
  <c r="K160" i="12"/>
  <c r="CM137" i="12"/>
  <c r="CM136" i="13"/>
  <c r="S160" i="12"/>
  <c r="U79" i="13"/>
  <c r="K79" i="13"/>
  <c r="I160" i="12"/>
  <c r="X79" i="13"/>
  <c r="V160" i="12"/>
  <c r="S79" i="13"/>
  <c r="Q160" i="12"/>
  <c r="T79" i="13"/>
  <c r="R160" i="12"/>
  <c r="AC79" i="13"/>
  <c r="AA160" i="12"/>
  <c r="AU96" i="12"/>
  <c r="AU95" i="13"/>
  <c r="E79" i="13"/>
  <c r="C160" i="12"/>
  <c r="AD79" i="13"/>
  <c r="AB160" i="12"/>
  <c r="AD80" i="12"/>
  <c r="L160" i="12"/>
  <c r="N79" i="13"/>
  <c r="O160" i="12"/>
  <c r="Q79" i="13"/>
  <c r="BY123" i="13" l="1"/>
  <c r="BY124" i="12"/>
  <c r="C79" i="12"/>
  <c r="B78" i="18"/>
  <c r="AV96" i="13"/>
  <c r="AV97" i="12"/>
  <c r="BK110" i="13"/>
  <c r="BK111" i="12"/>
  <c r="AE81" i="12"/>
  <c r="AE80" i="13"/>
  <c r="CN137" i="13"/>
  <c r="CN138" i="12"/>
  <c r="F29" i="15"/>
  <c r="O9" i="23" s="1"/>
  <c r="Q86" i="3"/>
  <c r="CO138" i="13" l="1"/>
  <c r="CO139" i="12"/>
  <c r="BL112" i="12"/>
  <c r="BL111" i="13"/>
  <c r="AL86" i="3"/>
  <c r="AL168" i="3" s="1"/>
  <c r="K7" i="15"/>
  <c r="K18" i="15" s="1"/>
  <c r="S86" i="3"/>
  <c r="I7" i="16" s="1"/>
  <c r="I18" i="16" s="1"/>
  <c r="AW98" i="12"/>
  <c r="AW97" i="13"/>
  <c r="BZ124" i="13"/>
  <c r="BZ125" i="12"/>
  <c r="B79" i="12"/>
  <c r="D79" i="13"/>
  <c r="B79" i="13" s="1"/>
  <c r="B160" i="12"/>
  <c r="AF82" i="12"/>
  <c r="AF81" i="13"/>
  <c r="AX98" i="13" l="1"/>
  <c r="AX99" i="12"/>
  <c r="AG82" i="13"/>
  <c r="AG83" i="12"/>
  <c r="CA126" i="12"/>
  <c r="CA125" i="13"/>
  <c r="BM113" i="12"/>
  <c r="BM112" i="13"/>
  <c r="CP140" i="12"/>
  <c r="CP139" i="13"/>
  <c r="F6" i="25"/>
  <c r="P6" i="25"/>
  <c r="C79" i="13"/>
  <c r="D87" i="3"/>
  <c r="AH83" i="13" l="1"/>
  <c r="AH84" i="12"/>
  <c r="B87" i="3"/>
  <c r="AA87" i="3"/>
  <c r="AG87" i="3" s="1"/>
  <c r="AY99" i="13"/>
  <c r="AY100" i="12"/>
  <c r="BN114" i="12"/>
  <c r="BN113" i="13"/>
  <c r="CQ141" i="12"/>
  <c r="CQ140" i="13"/>
  <c r="CB126" i="13"/>
  <c r="CB127" i="12"/>
  <c r="CC127" i="13" l="1"/>
  <c r="CC128" i="12"/>
  <c r="BO115" i="12"/>
  <c r="BO114" i="13"/>
  <c r="AZ100" i="13"/>
  <c r="AZ101" i="12"/>
  <c r="AI85" i="12"/>
  <c r="AI84" i="13"/>
  <c r="K87" i="3"/>
  <c r="C87" i="3"/>
  <c r="W87" i="3"/>
  <c r="AJ87" i="3"/>
  <c r="Y87" i="3"/>
  <c r="AE87" i="3" s="1"/>
  <c r="U87" i="3"/>
  <c r="V87" i="3" s="1"/>
  <c r="X87" i="3" s="1"/>
  <c r="CR142" i="12"/>
  <c r="CR141" i="13"/>
  <c r="CS142" i="13" l="1"/>
  <c r="CS143" i="12"/>
  <c r="AJ85" i="13"/>
  <c r="AJ86" i="12"/>
  <c r="BP116" i="12"/>
  <c r="BP115" i="13"/>
  <c r="B89" i="6"/>
  <c r="AD87" i="3"/>
  <c r="AB87" i="3"/>
  <c r="AH87" i="3" s="1"/>
  <c r="J87" i="3"/>
  <c r="M87" i="3" s="1"/>
  <c r="P87" i="3" s="1"/>
  <c r="BA101" i="13"/>
  <c r="BA102" i="12"/>
  <c r="CD129" i="12"/>
  <c r="CD128" i="13"/>
  <c r="BB102" i="13" l="1"/>
  <c r="BB103" i="12"/>
  <c r="AK86" i="13"/>
  <c r="AK87" i="12"/>
  <c r="J89" i="6"/>
  <c r="I89" i="6"/>
  <c r="G89" i="6"/>
  <c r="H89" i="6"/>
  <c r="L89" i="6" s="1"/>
  <c r="O89" i="6" s="1"/>
  <c r="AK87" i="3"/>
  <c r="R87" i="3"/>
  <c r="CT144" i="12"/>
  <c r="CT143" i="13"/>
  <c r="CC162" i="12"/>
  <c r="CE130" i="12"/>
  <c r="CE129" i="13"/>
  <c r="BQ117" i="12"/>
  <c r="BQ116" i="13"/>
  <c r="K89" i="6" l="1"/>
  <c r="N89" i="6" s="1"/>
  <c r="BR117" i="13"/>
  <c r="BR118" i="12"/>
  <c r="AL87" i="13"/>
  <c r="AL88" i="12"/>
  <c r="M89" i="6"/>
  <c r="P89" i="6" s="1"/>
  <c r="CF131" i="12"/>
  <c r="CF130" i="13"/>
  <c r="BC104" i="12"/>
  <c r="BC103" i="13"/>
  <c r="CU145" i="12"/>
  <c r="CU144" i="13"/>
  <c r="AO87" i="3"/>
  <c r="AN87" i="3"/>
  <c r="CV146" i="12" l="1"/>
  <c r="CV145" i="13"/>
  <c r="CG131" i="13"/>
  <c r="CG132" i="12"/>
  <c r="AM89" i="12"/>
  <c r="AM88" i="13"/>
  <c r="BS118" i="13"/>
  <c r="BS119" i="12"/>
  <c r="BD105" i="12"/>
  <c r="BD104" i="13"/>
  <c r="BB161" i="12"/>
  <c r="T89" i="6"/>
  <c r="R89" i="6"/>
  <c r="U89" i="6"/>
  <c r="S89" i="6"/>
  <c r="W89" i="6" l="1"/>
  <c r="Z89" i="6" s="1"/>
  <c r="AD89" i="6" s="1"/>
  <c r="C81" i="23" s="1"/>
  <c r="V89" i="6"/>
  <c r="Y89" i="6" s="1"/>
  <c r="AC89" i="6" s="1"/>
  <c r="BE106" i="12"/>
  <c r="BE105" i="13"/>
  <c r="B93" i="8"/>
  <c r="CH133" i="12"/>
  <c r="CH132" i="13"/>
  <c r="BT120" i="12"/>
  <c r="BT119" i="13"/>
  <c r="AN90" i="12"/>
  <c r="AN89" i="13"/>
  <c r="CW147" i="12"/>
  <c r="CW146" i="13"/>
  <c r="X89" i="6" l="1"/>
  <c r="AA89" i="6" s="1"/>
  <c r="AE89" i="6" s="1"/>
  <c r="AG89" i="6" s="1"/>
  <c r="B93" i="19" s="1"/>
  <c r="G93" i="19" s="1"/>
  <c r="AO90" i="13"/>
  <c r="AO91" i="12"/>
  <c r="CI133" i="13"/>
  <c r="CI134" i="12"/>
  <c r="BF106" i="13"/>
  <c r="BF107" i="12"/>
  <c r="CX147" i="13"/>
  <c r="CX148" i="12"/>
  <c r="BU121" i="12"/>
  <c r="BU120" i="13"/>
  <c r="N93" i="8"/>
  <c r="C93" i="8"/>
  <c r="M93" i="8"/>
  <c r="K93" i="8"/>
  <c r="F93" i="8"/>
  <c r="D93" i="8"/>
  <c r="E93" i="8"/>
  <c r="O93" i="8"/>
  <c r="L93" i="8"/>
  <c r="G93" i="8"/>
  <c r="B93" i="7"/>
  <c r="B81" i="23"/>
  <c r="D81" i="23" s="1"/>
  <c r="N93" i="19" l="1"/>
  <c r="C93" i="19"/>
  <c r="K93" i="19"/>
  <c r="M93" i="19"/>
  <c r="E93" i="19"/>
  <c r="O93" i="19"/>
  <c r="F93" i="19"/>
  <c r="L93" i="19"/>
  <c r="D93" i="19"/>
  <c r="CJ134" i="13"/>
  <c r="CJ135" i="12"/>
  <c r="G93" i="7"/>
  <c r="E93" i="7"/>
  <c r="O93" i="7"/>
  <c r="N93" i="7"/>
  <c r="D93" i="7"/>
  <c r="M93" i="7"/>
  <c r="F93" i="7"/>
  <c r="K93" i="7"/>
  <c r="L93" i="7"/>
  <c r="C93" i="7"/>
  <c r="AG78" i="8"/>
  <c r="BF78" i="8"/>
  <c r="AJ78" i="8"/>
  <c r="AY78" i="8"/>
  <c r="AF78" i="8"/>
  <c r="AR78" i="8"/>
  <c r="AQ78" i="8"/>
  <c r="BC78" i="8"/>
  <c r="AZ78" i="8"/>
  <c r="AL78" i="8"/>
  <c r="AT78" i="8"/>
  <c r="AH78" i="8"/>
  <c r="AP78" i="8"/>
  <c r="BE78" i="8"/>
  <c r="AU78" i="8"/>
  <c r="AS78" i="8"/>
  <c r="AO78" i="8"/>
  <c r="AV78" i="8"/>
  <c r="BB78" i="8"/>
  <c r="BG78" i="8"/>
  <c r="AX78" i="8"/>
  <c r="AI78" i="8"/>
  <c r="AM78" i="8"/>
  <c r="AW78" i="8"/>
  <c r="BD78" i="8"/>
  <c r="BA78" i="8"/>
  <c r="AK78" i="8"/>
  <c r="AN78" i="8"/>
  <c r="CY148" i="13"/>
  <c r="CY149" i="12"/>
  <c r="CZ149" i="13" s="1"/>
  <c r="BG108" i="12"/>
  <c r="BG107" i="13"/>
  <c r="AP91" i="13"/>
  <c r="AP92" i="12"/>
  <c r="BV121" i="13"/>
  <c r="BV122" i="12"/>
  <c r="AZ78" i="19" l="1"/>
  <c r="AL78" i="19"/>
  <c r="AX78" i="19"/>
  <c r="BA78" i="19"/>
  <c r="BG78" i="19"/>
  <c r="BF78" i="19"/>
  <c r="AV78" i="19"/>
  <c r="AK78" i="19"/>
  <c r="AF78" i="19"/>
  <c r="AN78" i="19"/>
  <c r="BE78" i="19"/>
  <c r="AH78" i="19"/>
  <c r="AG78" i="19"/>
  <c r="AS78" i="19"/>
  <c r="AM78" i="19"/>
  <c r="AI78" i="19"/>
  <c r="AR78" i="19"/>
  <c r="AT78" i="19"/>
  <c r="AJ78" i="19"/>
  <c r="BC78" i="19"/>
  <c r="AP78" i="19"/>
  <c r="BB78" i="19"/>
  <c r="AQ78" i="19"/>
  <c r="AY78" i="19"/>
  <c r="AW78" i="19"/>
  <c r="BD78" i="19"/>
  <c r="AO78" i="19"/>
  <c r="AU78" i="19"/>
  <c r="BW122" i="13"/>
  <c r="BW123" i="12"/>
  <c r="BH108" i="13"/>
  <c r="BH109" i="12"/>
  <c r="AQ93" i="12"/>
  <c r="AQ92" i="13"/>
  <c r="CK136" i="12"/>
  <c r="CK135" i="13"/>
  <c r="BF78" i="7"/>
  <c r="AC79" i="9" s="1"/>
  <c r="AN78" i="7"/>
  <c r="K79" i="9" s="1"/>
  <c r="AW78" i="7"/>
  <c r="T79" i="9" s="1"/>
  <c r="T79" i="11" s="1"/>
  <c r="AI78" i="7"/>
  <c r="F79" i="9" s="1"/>
  <c r="F79" i="11" s="1"/>
  <c r="AE78" i="7"/>
  <c r="B79" i="9" s="1"/>
  <c r="AZ78" i="7"/>
  <c r="W79" i="9" s="1"/>
  <c r="W79" i="11" s="1"/>
  <c r="AU78" i="7"/>
  <c r="R79" i="9" s="1"/>
  <c r="BC78" i="7"/>
  <c r="Z79" i="9" s="1"/>
  <c r="Z79" i="11" s="1"/>
  <c r="AF78" i="7"/>
  <c r="C79" i="9" s="1"/>
  <c r="AK78" i="7"/>
  <c r="H79" i="9" s="1"/>
  <c r="AH78" i="7"/>
  <c r="E79" i="9" s="1"/>
  <c r="E79" i="11" s="1"/>
  <c r="AM78" i="7"/>
  <c r="J79" i="9" s="1"/>
  <c r="J79" i="11" s="1"/>
  <c r="AY78" i="7"/>
  <c r="BD78" i="7"/>
  <c r="AA79" i="9" s="1"/>
  <c r="AA79" i="11" s="1"/>
  <c r="AG78" i="7"/>
  <c r="D79" i="9" s="1"/>
  <c r="D79" i="11" s="1"/>
  <c r="AL78" i="7"/>
  <c r="I79" i="9" s="1"/>
  <c r="I79" i="11" s="1"/>
  <c r="AX78" i="7"/>
  <c r="U79" i="9" s="1"/>
  <c r="BE78" i="7"/>
  <c r="AB79" i="9" s="1"/>
  <c r="AR78" i="7"/>
  <c r="O79" i="9" s="1"/>
  <c r="AS78" i="7"/>
  <c r="P79" i="9" s="1"/>
  <c r="BB78" i="7"/>
  <c r="Y79" i="9" s="1"/>
  <c r="BA78" i="7"/>
  <c r="X79" i="9" s="1"/>
  <c r="AP78" i="7"/>
  <c r="M79" i="9" s="1"/>
  <c r="AO78" i="7"/>
  <c r="L79" i="9" s="1"/>
  <c r="L79" i="11" s="1"/>
  <c r="AJ78" i="7"/>
  <c r="G79" i="9" s="1"/>
  <c r="AQ78" i="7"/>
  <c r="N79" i="9" s="1"/>
  <c r="AT78" i="7"/>
  <c r="Q79" i="9" s="1"/>
  <c r="AV78" i="7"/>
  <c r="S79" i="9" s="1"/>
  <c r="S79" i="11" s="1"/>
  <c r="V79" i="9"/>
  <c r="BI78" i="8"/>
  <c r="BI78" i="19" l="1"/>
  <c r="J79" i="18"/>
  <c r="J80" i="12" s="1"/>
  <c r="K80" i="13" s="1"/>
  <c r="D79" i="18"/>
  <c r="D80" i="12" s="1"/>
  <c r="E80" i="13" s="1"/>
  <c r="S79" i="18"/>
  <c r="S80" i="12" s="1"/>
  <c r="T80" i="13" s="1"/>
  <c r="Q79" i="18"/>
  <c r="Q80" i="12" s="1"/>
  <c r="R80" i="13" s="1"/>
  <c r="Q79" i="11"/>
  <c r="R79" i="11"/>
  <c r="R79" i="18"/>
  <c r="R80" i="12" s="1"/>
  <c r="S80" i="13" s="1"/>
  <c r="N79" i="11"/>
  <c r="N79" i="18"/>
  <c r="N80" i="12" s="1"/>
  <c r="O80" i="13" s="1"/>
  <c r="K79" i="11"/>
  <c r="K79" i="18"/>
  <c r="K80" i="12" s="1"/>
  <c r="L80" i="13" s="1"/>
  <c r="Y79" i="11"/>
  <c r="Y79" i="18"/>
  <c r="Y80" i="12" s="1"/>
  <c r="Z80" i="13" s="1"/>
  <c r="X79" i="11"/>
  <c r="X79" i="18"/>
  <c r="X80" i="12" s="1"/>
  <c r="Y80" i="13" s="1"/>
  <c r="AB79" i="11"/>
  <c r="AB79" i="18"/>
  <c r="AB80" i="12" s="1"/>
  <c r="AC80" i="13" s="1"/>
  <c r="P79" i="11"/>
  <c r="P79" i="18"/>
  <c r="P80" i="12" s="1"/>
  <c r="Q80" i="13" s="1"/>
  <c r="V79" i="11"/>
  <c r="V79" i="18"/>
  <c r="V80" i="12" s="1"/>
  <c r="W80" i="13" s="1"/>
  <c r="Z79" i="18"/>
  <c r="Z80" i="12" s="1"/>
  <c r="AA80" i="13" s="1"/>
  <c r="AR94" i="12"/>
  <c r="AR93" i="13"/>
  <c r="E79" i="18"/>
  <c r="E80" i="12" s="1"/>
  <c r="F80" i="13" s="1"/>
  <c r="I79" i="18"/>
  <c r="I80" i="12" s="1"/>
  <c r="J80" i="13" s="1"/>
  <c r="W79" i="18"/>
  <c r="W80" i="12" s="1"/>
  <c r="X80" i="13" s="1"/>
  <c r="BH78" i="7"/>
  <c r="AC79" i="11"/>
  <c r="AC79" i="18"/>
  <c r="AC80" i="12" s="1"/>
  <c r="L79" i="18"/>
  <c r="L80" i="12" s="1"/>
  <c r="M80" i="13" s="1"/>
  <c r="BI109" i="13"/>
  <c r="BI110" i="12"/>
  <c r="BX123" i="13"/>
  <c r="BX124" i="12"/>
  <c r="H79" i="11"/>
  <c r="H79" i="18"/>
  <c r="H80" i="12" s="1"/>
  <c r="I80" i="13" s="1"/>
  <c r="U79" i="11"/>
  <c r="U79" i="18"/>
  <c r="U80" i="12" s="1"/>
  <c r="V80" i="13" s="1"/>
  <c r="M79" i="11"/>
  <c r="M79" i="18"/>
  <c r="M80" i="12" s="1"/>
  <c r="N80" i="13" s="1"/>
  <c r="G79" i="11"/>
  <c r="G79" i="18"/>
  <c r="G80" i="12" s="1"/>
  <c r="H80" i="13" s="1"/>
  <c r="O79" i="18"/>
  <c r="O80" i="12" s="1"/>
  <c r="P80" i="13" s="1"/>
  <c r="O79" i="11"/>
  <c r="AA79" i="18"/>
  <c r="AA80" i="12" s="1"/>
  <c r="AB80" i="13" s="1"/>
  <c r="C79" i="11"/>
  <c r="C79" i="18"/>
  <c r="CL136" i="13"/>
  <c r="CL137" i="12"/>
  <c r="F79" i="18"/>
  <c r="F80" i="12" s="1"/>
  <c r="G80" i="13" s="1"/>
  <c r="T79" i="18"/>
  <c r="T80" i="12" s="1"/>
  <c r="U80" i="13" s="1"/>
  <c r="B79" i="11" l="1"/>
  <c r="N87" i="3" s="1"/>
  <c r="Q87" i="3" s="1"/>
  <c r="BY124" i="13"/>
  <c r="BY125" i="12"/>
  <c r="AS94" i="13"/>
  <c r="AS95" i="12"/>
  <c r="BJ111" i="12"/>
  <c r="BJ110" i="13"/>
  <c r="CM138" i="12"/>
  <c r="CM137" i="13"/>
  <c r="AD81" i="12"/>
  <c r="AD80" i="13"/>
  <c r="C80" i="12"/>
  <c r="B79" i="18"/>
  <c r="B80" i="12" l="1"/>
  <c r="D80" i="13"/>
  <c r="B80" i="13" s="1"/>
  <c r="CN139" i="12"/>
  <c r="CN138" i="13"/>
  <c r="AE81" i="13"/>
  <c r="AE82" i="12"/>
  <c r="BK111" i="13"/>
  <c r="BK112" i="12"/>
  <c r="BZ126" i="12"/>
  <c r="BZ125" i="13"/>
  <c r="AT96" i="12"/>
  <c r="AT95" i="13"/>
  <c r="S87" i="3"/>
  <c r="AL87" i="3"/>
  <c r="AU97" i="12" l="1"/>
  <c r="AU96" i="13"/>
  <c r="CO139" i="13"/>
  <c r="CO140" i="12"/>
  <c r="BL112" i="13"/>
  <c r="BL113" i="12"/>
  <c r="AF82" i="13"/>
  <c r="AF83" i="12"/>
  <c r="D88" i="3"/>
  <c r="C80" i="13"/>
  <c r="CA127" i="12"/>
  <c r="CA126" i="13"/>
  <c r="CP141" i="12" l="1"/>
  <c r="CP140" i="13"/>
  <c r="CB128" i="12"/>
  <c r="CB127" i="13"/>
  <c r="AG83" i="13"/>
  <c r="AG84" i="12"/>
  <c r="BM114" i="12"/>
  <c r="BM113" i="13"/>
  <c r="B88" i="3"/>
  <c r="AA88" i="3"/>
  <c r="AG88" i="3" s="1"/>
  <c r="AV98" i="12"/>
  <c r="AV97" i="13"/>
  <c r="AW99" i="12" l="1"/>
  <c r="AW98" i="13"/>
  <c r="BN114" i="13"/>
  <c r="BN115" i="12"/>
  <c r="CC129" i="12"/>
  <c r="CC128" i="13"/>
  <c r="AH84" i="13"/>
  <c r="AH85" i="12"/>
  <c r="K88" i="3"/>
  <c r="C88" i="3"/>
  <c r="Y88" i="3"/>
  <c r="AE88" i="3" s="1"/>
  <c r="AJ88" i="3"/>
  <c r="U88" i="3"/>
  <c r="V88" i="3" s="1"/>
  <c r="X88" i="3" s="1"/>
  <c r="W88" i="3"/>
  <c r="CQ142" i="12"/>
  <c r="CQ141" i="13"/>
  <c r="CR142" i="13" l="1"/>
  <c r="CR143" i="12"/>
  <c r="AI85" i="13"/>
  <c r="AI86" i="12"/>
  <c r="AB88" i="3"/>
  <c r="AH88" i="3" s="1"/>
  <c r="J88" i="3"/>
  <c r="M88" i="3" s="1"/>
  <c r="P88" i="3" s="1"/>
  <c r="BO115" i="13"/>
  <c r="BO116" i="12"/>
  <c r="B90" i="6"/>
  <c r="AD88" i="3"/>
  <c r="CB162" i="12"/>
  <c r="CD130" i="12"/>
  <c r="CD129" i="13"/>
  <c r="AX99" i="13"/>
  <c r="AX100" i="12"/>
  <c r="CE130" i="13" l="1"/>
  <c r="CE131" i="12"/>
  <c r="BP116" i="13"/>
  <c r="BP117" i="12"/>
  <c r="AJ87" i="12"/>
  <c r="AJ86" i="13"/>
  <c r="AY100" i="13"/>
  <c r="AY101" i="12"/>
  <c r="AK88" i="3"/>
  <c r="R88" i="3"/>
  <c r="CS144" i="12"/>
  <c r="CS143" i="13"/>
  <c r="H90" i="6"/>
  <c r="I90" i="6"/>
  <c r="J90" i="6"/>
  <c r="G90" i="6"/>
  <c r="K90" i="6" l="1"/>
  <c r="N90" i="6" s="1"/>
  <c r="AZ102" i="12"/>
  <c r="AZ101" i="13"/>
  <c r="BQ118" i="12"/>
  <c r="BQ117" i="13"/>
  <c r="CF132" i="12"/>
  <c r="CF131" i="13"/>
  <c r="CT145" i="12"/>
  <c r="CT144" i="13"/>
  <c r="L90" i="6"/>
  <c r="O90" i="6" s="1"/>
  <c r="AO88" i="3"/>
  <c r="AN88" i="3"/>
  <c r="AK88" i="12"/>
  <c r="AK87" i="13"/>
  <c r="CG132" i="13" l="1"/>
  <c r="CG133" i="12"/>
  <c r="BA103" i="12"/>
  <c r="BA102" i="13"/>
  <c r="AL88" i="13"/>
  <c r="AL89" i="12"/>
  <c r="M90" i="6"/>
  <c r="P90" i="6" s="1"/>
  <c r="CU146" i="12"/>
  <c r="CU145" i="13"/>
  <c r="BR119" i="12"/>
  <c r="BR118" i="13"/>
  <c r="R90" i="6" l="1"/>
  <c r="U90" i="6"/>
  <c r="T90" i="6"/>
  <c r="S90" i="6"/>
  <c r="BB104" i="12"/>
  <c r="BB103" i="13"/>
  <c r="CV147" i="12"/>
  <c r="CV146" i="13"/>
  <c r="BS120" i="12"/>
  <c r="BS119" i="13"/>
  <c r="AM89" i="13"/>
  <c r="AM90" i="12"/>
  <c r="CH133" i="13"/>
  <c r="CH134" i="12"/>
  <c r="W90" i="6" l="1"/>
  <c r="Z90" i="6" s="1"/>
  <c r="AD90" i="6" s="1"/>
  <c r="C82" i="23" s="1"/>
  <c r="CW147" i="13"/>
  <c r="CW148" i="12"/>
  <c r="AN91" i="12"/>
  <c r="AN90" i="13"/>
  <c r="CI135" i="12"/>
  <c r="CI134" i="13"/>
  <c r="BT120" i="13"/>
  <c r="BT121" i="12"/>
  <c r="BC105" i="12"/>
  <c r="BC104" i="13"/>
  <c r="BA161" i="12"/>
  <c r="V90" i="6"/>
  <c r="B94" i="8" l="1"/>
  <c r="CX149" i="12"/>
  <c r="CX148" i="13"/>
  <c r="BD106" i="12"/>
  <c r="BD105" i="13"/>
  <c r="CJ135" i="13"/>
  <c r="CJ136" i="12"/>
  <c r="Y90" i="6"/>
  <c r="AC90" i="6" s="1"/>
  <c r="X90" i="6"/>
  <c r="AA90" i="6" s="1"/>
  <c r="AE90" i="6" s="1"/>
  <c r="AG90" i="6" s="1"/>
  <c r="B94" i="19" s="1"/>
  <c r="BU122" i="12"/>
  <c r="BU121" i="13"/>
  <c r="AO92" i="12"/>
  <c r="AO91" i="13"/>
  <c r="O94" i="8"/>
  <c r="L94" i="8"/>
  <c r="G94" i="8"/>
  <c r="E94" i="8"/>
  <c r="N94" i="8"/>
  <c r="F94" i="8"/>
  <c r="D94" i="8"/>
  <c r="K94" i="8"/>
  <c r="C94" i="8"/>
  <c r="M94" i="8"/>
  <c r="AP92" i="13" l="1"/>
  <c r="AP93" i="12"/>
  <c r="B94" i="7"/>
  <c r="B82" i="23"/>
  <c r="D82" i="23" s="1"/>
  <c r="BE106" i="13"/>
  <c r="BE107" i="12"/>
  <c r="CK137" i="12"/>
  <c r="CK136" i="13"/>
  <c r="F94" i="19"/>
  <c r="E94" i="19"/>
  <c r="M94" i="19"/>
  <c r="C94" i="19"/>
  <c r="O94" i="19"/>
  <c r="D94" i="19"/>
  <c r="N94" i="19"/>
  <c r="G94" i="19"/>
  <c r="L94" i="19"/>
  <c r="K94" i="19"/>
  <c r="AJ79" i="8"/>
  <c r="AI79" i="8"/>
  <c r="AM79" i="8"/>
  <c r="AT79" i="8"/>
  <c r="AR79" i="8"/>
  <c r="BF79" i="8"/>
  <c r="AO79" i="8"/>
  <c r="AF79" i="8"/>
  <c r="AZ79" i="8"/>
  <c r="AK79" i="8"/>
  <c r="AN79" i="8"/>
  <c r="AG79" i="8"/>
  <c r="AY79" i="8"/>
  <c r="AH79" i="8"/>
  <c r="BA79" i="8"/>
  <c r="BB79" i="8"/>
  <c r="BD79" i="8"/>
  <c r="AU79" i="8"/>
  <c r="AV79" i="8"/>
  <c r="BG79" i="8"/>
  <c r="AX79" i="8"/>
  <c r="AP79" i="8"/>
  <c r="AW79" i="8"/>
  <c r="BC79" i="8"/>
  <c r="AL79" i="8"/>
  <c r="AQ79" i="8"/>
  <c r="BE79" i="8"/>
  <c r="AS79" i="8"/>
  <c r="BV123" i="12"/>
  <c r="BV122" i="13"/>
  <c r="CY150" i="12"/>
  <c r="CZ150" i="13" s="1"/>
  <c r="CY149" i="13"/>
  <c r="BA79" i="19" l="1"/>
  <c r="BB79" i="19"/>
  <c r="AV79" i="19"/>
  <c r="AW79" i="19"/>
  <c r="AS79" i="19"/>
  <c r="AR79" i="19"/>
  <c r="AT79" i="19"/>
  <c r="BF79" i="19"/>
  <c r="BE79" i="19"/>
  <c r="AP79" i="19"/>
  <c r="AO79" i="19"/>
  <c r="BG79" i="19"/>
  <c r="AN79" i="19"/>
  <c r="AH79" i="19"/>
  <c r="AZ79" i="19"/>
  <c r="AK79" i="19"/>
  <c r="AU79" i="19"/>
  <c r="AI79" i="19"/>
  <c r="AG79" i="19"/>
  <c r="AX79" i="19"/>
  <c r="AM79" i="19"/>
  <c r="AJ79" i="19"/>
  <c r="BC79" i="19"/>
  <c r="AL79" i="19"/>
  <c r="BD79" i="19"/>
  <c r="AF79" i="19"/>
  <c r="AQ79" i="19"/>
  <c r="AY79" i="19"/>
  <c r="BW124" i="12"/>
  <c r="BW123" i="13"/>
  <c r="CL138" i="12"/>
  <c r="CL137" i="13"/>
  <c r="C94" i="7"/>
  <c r="K94" i="7"/>
  <c r="D94" i="7"/>
  <c r="F94" i="7"/>
  <c r="L94" i="7"/>
  <c r="M94" i="7"/>
  <c r="G94" i="7"/>
  <c r="N94" i="7"/>
  <c r="E94" i="7"/>
  <c r="O94" i="7"/>
  <c r="BI79" i="8"/>
  <c r="BF107" i="13"/>
  <c r="BF108" i="12"/>
  <c r="AQ94" i="12"/>
  <c r="AQ93" i="13"/>
  <c r="BI79" i="19" l="1"/>
  <c r="BG109" i="12"/>
  <c r="BG108" i="13"/>
  <c r="AR95" i="12"/>
  <c r="AR94" i="13"/>
  <c r="CM138" i="13"/>
  <c r="CM139" i="12"/>
  <c r="BC79" i="7"/>
  <c r="Z80" i="9" s="1"/>
  <c r="AY79" i="7"/>
  <c r="V80" i="9" s="1"/>
  <c r="BA79" i="7"/>
  <c r="X80" i="9" s="1"/>
  <c r="X80" i="11" s="1"/>
  <c r="AV79" i="7"/>
  <c r="S80" i="9" s="1"/>
  <c r="S80" i="11" s="1"/>
  <c r="AS79" i="7"/>
  <c r="P80" i="9" s="1"/>
  <c r="P80" i="11" s="1"/>
  <c r="AE79" i="7"/>
  <c r="B80" i="9" s="1"/>
  <c r="AH79" i="7"/>
  <c r="E80" i="9" s="1"/>
  <c r="AX79" i="7"/>
  <c r="U80" i="9" s="1"/>
  <c r="U80" i="11" s="1"/>
  <c r="AI79" i="7"/>
  <c r="F80" i="9" s="1"/>
  <c r="AK79" i="7"/>
  <c r="H80" i="9" s="1"/>
  <c r="H80" i="11" s="1"/>
  <c r="BF79" i="7"/>
  <c r="AC80" i="9" s="1"/>
  <c r="AC80" i="11" s="1"/>
  <c r="AT79" i="7"/>
  <c r="Q80" i="9" s="1"/>
  <c r="Q80" i="11" s="1"/>
  <c r="BD79" i="7"/>
  <c r="AA80" i="9" s="1"/>
  <c r="AN79" i="7"/>
  <c r="K80" i="9" s="1"/>
  <c r="AZ79" i="7"/>
  <c r="W80" i="9" s="1"/>
  <c r="AP79" i="7"/>
  <c r="M80" i="9" s="1"/>
  <c r="AR79" i="7"/>
  <c r="O80" i="9" s="1"/>
  <c r="O80" i="11" s="1"/>
  <c r="AW79" i="7"/>
  <c r="T80" i="9" s="1"/>
  <c r="AG79" i="7"/>
  <c r="D80" i="9" s="1"/>
  <c r="AU79" i="7"/>
  <c r="R80" i="9" s="1"/>
  <c r="BE79" i="7"/>
  <c r="AB80" i="9" s="1"/>
  <c r="AL79" i="7"/>
  <c r="I80" i="9" s="1"/>
  <c r="I80" i="11" s="1"/>
  <c r="AO79" i="7"/>
  <c r="L80" i="9" s="1"/>
  <c r="BB79" i="7"/>
  <c r="Y80" i="9" s="1"/>
  <c r="Y80" i="11" s="1"/>
  <c r="AM79" i="7"/>
  <c r="J80" i="9" s="1"/>
  <c r="AJ79" i="7"/>
  <c r="G80" i="9" s="1"/>
  <c r="AQ79" i="7"/>
  <c r="N80" i="9" s="1"/>
  <c r="AF79" i="7"/>
  <c r="BX125" i="12"/>
  <c r="BX124" i="13"/>
  <c r="O80" i="18" l="1"/>
  <c r="O81" i="12" s="1"/>
  <c r="P81" i="13" s="1"/>
  <c r="Q80" i="18"/>
  <c r="Q81" i="12" s="1"/>
  <c r="R81" i="13" s="1"/>
  <c r="AC80" i="18"/>
  <c r="AC81" i="12" s="1"/>
  <c r="AD82" i="12" s="1"/>
  <c r="J80" i="11"/>
  <c r="J80" i="18"/>
  <c r="J81" i="12" s="1"/>
  <c r="K81" i="13" s="1"/>
  <c r="F80" i="11"/>
  <c r="F80" i="18"/>
  <c r="F81" i="12" s="1"/>
  <c r="G81" i="13" s="1"/>
  <c r="G80" i="11"/>
  <c r="G80" i="18"/>
  <c r="G81" i="12" s="1"/>
  <c r="H81" i="13" s="1"/>
  <c r="T80" i="11"/>
  <c r="T80" i="18"/>
  <c r="T81" i="12" s="1"/>
  <c r="U81" i="13" s="1"/>
  <c r="K80" i="11"/>
  <c r="K80" i="18"/>
  <c r="K81" i="12" s="1"/>
  <c r="L81" i="13" s="1"/>
  <c r="V80" i="11"/>
  <c r="V80" i="18"/>
  <c r="V81" i="12" s="1"/>
  <c r="W81" i="13" s="1"/>
  <c r="S80" i="18"/>
  <c r="S81" i="12" s="1"/>
  <c r="T81" i="13" s="1"/>
  <c r="BY125" i="13"/>
  <c r="BY126" i="12"/>
  <c r="AA80" i="11"/>
  <c r="AA80" i="18"/>
  <c r="AA81" i="12" s="1"/>
  <c r="AB81" i="13" s="1"/>
  <c r="Z80" i="11"/>
  <c r="Z80" i="18"/>
  <c r="Z81" i="12" s="1"/>
  <c r="AA81" i="13" s="1"/>
  <c r="BH110" i="12"/>
  <c r="BH109" i="13"/>
  <c r="BH79" i="7"/>
  <c r="C80" i="9"/>
  <c r="R80" i="11"/>
  <c r="R80" i="18"/>
  <c r="R81" i="12" s="1"/>
  <c r="S81" i="13" s="1"/>
  <c r="M80" i="11"/>
  <c r="M80" i="18"/>
  <c r="M81" i="12" s="1"/>
  <c r="N81" i="13" s="1"/>
  <c r="Y80" i="18"/>
  <c r="Y81" i="12" s="1"/>
  <c r="Z81" i="13" s="1"/>
  <c r="AS95" i="13"/>
  <c r="AS96" i="12"/>
  <c r="P80" i="18"/>
  <c r="P81" i="12" s="1"/>
  <c r="Q81" i="13" s="1"/>
  <c r="H80" i="18"/>
  <c r="H81" i="12" s="1"/>
  <c r="I81" i="13" s="1"/>
  <c r="AB80" i="11"/>
  <c r="AB80" i="18"/>
  <c r="AB81" i="12" s="1"/>
  <c r="AC81" i="13" s="1"/>
  <c r="I80" i="18"/>
  <c r="I81" i="12" s="1"/>
  <c r="J81" i="13" s="1"/>
  <c r="N80" i="11"/>
  <c r="N80" i="18"/>
  <c r="N81" i="12" s="1"/>
  <c r="O81" i="13" s="1"/>
  <c r="L80" i="11"/>
  <c r="L80" i="18"/>
  <c r="L81" i="12" s="1"/>
  <c r="M81" i="13" s="1"/>
  <c r="D80" i="11"/>
  <c r="D80" i="18"/>
  <c r="D81" i="12" s="1"/>
  <c r="E81" i="13" s="1"/>
  <c r="W80" i="11"/>
  <c r="W80" i="18"/>
  <c r="W81" i="12" s="1"/>
  <c r="X81" i="13" s="1"/>
  <c r="E80" i="11"/>
  <c r="E80" i="18"/>
  <c r="E81" i="12" s="1"/>
  <c r="F81" i="13" s="1"/>
  <c r="CN139" i="13"/>
  <c r="CN140" i="12"/>
  <c r="X80" i="18"/>
  <c r="X81" i="12" s="1"/>
  <c r="Y81" i="13" s="1"/>
  <c r="U80" i="18"/>
  <c r="U81" i="12" s="1"/>
  <c r="V81" i="13" s="1"/>
  <c r="AD81" i="13" l="1"/>
  <c r="BI111" i="12"/>
  <c r="BI110" i="13"/>
  <c r="BZ127" i="12"/>
  <c r="BZ126" i="13"/>
  <c r="AT96" i="13"/>
  <c r="AT97" i="12"/>
  <c r="AE83" i="12"/>
  <c r="AE82" i="13"/>
  <c r="C80" i="11"/>
  <c r="B80" i="11" s="1"/>
  <c r="N88" i="3" s="1"/>
  <c r="Q88" i="3" s="1"/>
  <c r="C80" i="18"/>
  <c r="CO141" i="12"/>
  <c r="CO140" i="13"/>
  <c r="AF83" i="13" l="1"/>
  <c r="AF84" i="12"/>
  <c r="CP141" i="13"/>
  <c r="CP142" i="12"/>
  <c r="B80" i="18"/>
  <c r="C81" i="12"/>
  <c r="AU98" i="12"/>
  <c r="AU97" i="13"/>
  <c r="CA127" i="13"/>
  <c r="CA128" i="12"/>
  <c r="AL88" i="3"/>
  <c r="S88" i="3"/>
  <c r="BJ111" i="13"/>
  <c r="BJ112" i="12"/>
  <c r="CQ143" i="12" l="1"/>
  <c r="CQ142" i="13"/>
  <c r="AV98" i="13"/>
  <c r="AV99" i="12"/>
  <c r="BK112" i="13"/>
  <c r="BK113" i="12"/>
  <c r="CB129" i="12"/>
  <c r="CB128" i="13"/>
  <c r="B81" i="12"/>
  <c r="D81" i="13"/>
  <c r="B81" i="13" s="1"/>
  <c r="AG84" i="13"/>
  <c r="AG85" i="12"/>
  <c r="AH86" i="12" l="1"/>
  <c r="AH85" i="13"/>
  <c r="AW100" i="12"/>
  <c r="AW99" i="13"/>
  <c r="CC129" i="13"/>
  <c r="CA162" i="12"/>
  <c r="CC130" i="12"/>
  <c r="D89" i="3"/>
  <c r="C81" i="13"/>
  <c r="BL113" i="13"/>
  <c r="BL114" i="12"/>
  <c r="CR144" i="12"/>
  <c r="CR143" i="13"/>
  <c r="CS144" i="13" l="1"/>
  <c r="CS145" i="12"/>
  <c r="AA89" i="3"/>
  <c r="AG89" i="3" s="1"/>
  <c r="B89" i="3"/>
  <c r="CD131" i="12"/>
  <c r="CD130" i="13"/>
  <c r="BM114" i="13"/>
  <c r="BM115" i="12"/>
  <c r="AX101" i="12"/>
  <c r="AX100" i="13"/>
  <c r="AI86" i="13"/>
  <c r="AI87" i="12"/>
  <c r="U89" i="3" l="1"/>
  <c r="V89" i="3" s="1"/>
  <c r="X89" i="3" s="1"/>
  <c r="AJ89" i="3"/>
  <c r="W89" i="3"/>
  <c r="C89" i="3"/>
  <c r="Y89" i="3"/>
  <c r="AE89" i="3" s="1"/>
  <c r="AY101" i="13"/>
  <c r="AY102" i="12"/>
  <c r="CE131" i="13"/>
  <c r="CE132" i="12"/>
  <c r="CT145" i="13"/>
  <c r="CT146" i="12"/>
  <c r="AJ88" i="12"/>
  <c r="AJ87" i="13"/>
  <c r="BN115" i="13"/>
  <c r="BN116" i="12"/>
  <c r="K89" i="3"/>
  <c r="AK88" i="13" l="1"/>
  <c r="AK89" i="12"/>
  <c r="J89" i="3"/>
  <c r="M89" i="3" s="1"/>
  <c r="P89" i="3" s="1"/>
  <c r="AB89" i="3"/>
  <c r="AH89" i="3" s="1"/>
  <c r="CU147" i="12"/>
  <c r="CU146" i="13"/>
  <c r="BO117" i="12"/>
  <c r="BO116" i="13"/>
  <c r="AZ102" i="13"/>
  <c r="AZ103" i="12"/>
  <c r="CF132" i="13"/>
  <c r="CF133" i="12"/>
  <c r="AD89" i="3"/>
  <c r="B91" i="6"/>
  <c r="CG134" i="12" l="1"/>
  <c r="CG133" i="13"/>
  <c r="BP117" i="13"/>
  <c r="BP118" i="12"/>
  <c r="AK89" i="3"/>
  <c r="R89" i="3"/>
  <c r="H91" i="6"/>
  <c r="G91" i="6"/>
  <c r="I91" i="6"/>
  <c r="J91" i="6"/>
  <c r="BA104" i="12"/>
  <c r="BA103" i="13"/>
  <c r="AL90" i="12"/>
  <c r="AL89" i="13"/>
  <c r="CV147" i="13"/>
  <c r="CV148" i="12"/>
  <c r="K91" i="6" l="1"/>
  <c r="N91" i="6" s="1"/>
  <c r="L91" i="6"/>
  <c r="O91" i="6" s="1"/>
  <c r="BB104" i="13"/>
  <c r="AZ161" i="12"/>
  <c r="BB105" i="12"/>
  <c r="CW148" i="13"/>
  <c r="CW149" i="12"/>
  <c r="BQ119" i="12"/>
  <c r="BQ118" i="13"/>
  <c r="AM90" i="13"/>
  <c r="AM91" i="12"/>
  <c r="AO89" i="3"/>
  <c r="AN89" i="3"/>
  <c r="CH135" i="12"/>
  <c r="CH134" i="13"/>
  <c r="M91" i="6" l="1"/>
  <c r="P91" i="6" s="1"/>
  <c r="AN92" i="12"/>
  <c r="AN91" i="13"/>
  <c r="BC105" i="13"/>
  <c r="BC106" i="12"/>
  <c r="BR120" i="12"/>
  <c r="BR119" i="13"/>
  <c r="CI135" i="13"/>
  <c r="CI136" i="12"/>
  <c r="S91" i="6"/>
  <c r="R91" i="6"/>
  <c r="U91" i="6"/>
  <c r="T91" i="6"/>
  <c r="CX150" i="12"/>
  <c r="CX149" i="13"/>
  <c r="V91" i="6" l="1"/>
  <c r="Y91" i="6" s="1"/>
  <c r="AC91" i="6" s="1"/>
  <c r="CY151" i="12"/>
  <c r="CZ151" i="13" s="1"/>
  <c r="CY150" i="13"/>
  <c r="W91" i="6"/>
  <c r="Z91" i="6" s="1"/>
  <c r="AD91" i="6" s="1"/>
  <c r="BS120" i="13"/>
  <c r="BS121" i="12"/>
  <c r="CJ136" i="13"/>
  <c r="CJ137" i="12"/>
  <c r="BD106" i="13"/>
  <c r="BD107" i="12"/>
  <c r="AO93" i="12"/>
  <c r="AO92" i="13"/>
  <c r="AP94" i="12" l="1"/>
  <c r="AP93" i="13"/>
  <c r="BE107" i="13"/>
  <c r="BE108" i="12"/>
  <c r="BT122" i="12"/>
  <c r="BT121" i="13"/>
  <c r="X91" i="6"/>
  <c r="AA91" i="6" s="1"/>
  <c r="AE91" i="6" s="1"/>
  <c r="AG91" i="6" s="1"/>
  <c r="B95" i="19" s="1"/>
  <c r="CK138" i="12"/>
  <c r="CK137" i="13"/>
  <c r="B95" i="8"/>
  <c r="C83" i="23"/>
  <c r="B95" i="7"/>
  <c r="B83" i="23"/>
  <c r="K95" i="7" l="1"/>
  <c r="E95" i="7"/>
  <c r="G95" i="7"/>
  <c r="L95" i="7"/>
  <c r="D95" i="7"/>
  <c r="M95" i="7"/>
  <c r="F95" i="7"/>
  <c r="C95" i="7"/>
  <c r="N95" i="7"/>
  <c r="O95" i="7"/>
  <c r="C95" i="19"/>
  <c r="O95" i="19"/>
  <c r="D95" i="19"/>
  <c r="F95" i="19"/>
  <c r="E95" i="19"/>
  <c r="L95" i="19"/>
  <c r="M95" i="19"/>
  <c r="N95" i="19"/>
  <c r="K95" i="19"/>
  <c r="G95" i="19"/>
  <c r="BF108" i="13"/>
  <c r="BF109" i="12"/>
  <c r="F95" i="8"/>
  <c r="E95" i="8"/>
  <c r="D95" i="8"/>
  <c r="O95" i="8"/>
  <c r="L95" i="8"/>
  <c r="C95" i="8"/>
  <c r="N95" i="8"/>
  <c r="K95" i="8"/>
  <c r="M95" i="8"/>
  <c r="G95" i="8"/>
  <c r="CL138" i="13"/>
  <c r="CL139" i="12"/>
  <c r="D83" i="23"/>
  <c r="BU122" i="13"/>
  <c r="BU123" i="12"/>
  <c r="AQ94" i="13"/>
  <c r="AQ95" i="12"/>
  <c r="AN80" i="7" l="1"/>
  <c r="AP80" i="7"/>
  <c r="AS80" i="7"/>
  <c r="BA80" i="7"/>
  <c r="AW80" i="7"/>
  <c r="AL80" i="7"/>
  <c r="AK80" i="7"/>
  <c r="AE80" i="7"/>
  <c r="AJ80" i="7"/>
  <c r="AR80" i="7"/>
  <c r="BB80" i="7"/>
  <c r="BF80" i="7"/>
  <c r="BD80" i="7"/>
  <c r="BC80" i="7"/>
  <c r="AG80" i="7"/>
  <c r="AI80" i="7"/>
  <c r="AY80" i="7"/>
  <c r="AQ80" i="7"/>
  <c r="BE80" i="7"/>
  <c r="AM80" i="7"/>
  <c r="AV80" i="7"/>
  <c r="AU80" i="7"/>
  <c r="AF80" i="7"/>
  <c r="AX80" i="7"/>
  <c r="AZ80" i="7"/>
  <c r="AO80" i="7"/>
  <c r="AH80" i="7"/>
  <c r="AT80" i="7"/>
  <c r="AR96" i="12"/>
  <c r="AR95" i="13"/>
  <c r="AL80" i="19"/>
  <c r="BA80" i="19"/>
  <c r="AU80" i="19"/>
  <c r="BE80" i="19"/>
  <c r="AX80" i="19"/>
  <c r="AF80" i="19"/>
  <c r="AK80" i="19"/>
  <c r="AS80" i="19"/>
  <c r="BG80" i="19"/>
  <c r="AQ80" i="19"/>
  <c r="AJ80" i="19"/>
  <c r="AY80" i="19"/>
  <c r="AO80" i="19"/>
  <c r="AN80" i="19"/>
  <c r="BB80" i="19"/>
  <c r="AZ80" i="19"/>
  <c r="AV80" i="19"/>
  <c r="AM80" i="19"/>
  <c r="AW80" i="19"/>
  <c r="AG80" i="19"/>
  <c r="BF80" i="19"/>
  <c r="AT80" i="19"/>
  <c r="AP80" i="19"/>
  <c r="AH80" i="19"/>
  <c r="BD80" i="19"/>
  <c r="BC80" i="19"/>
  <c r="AI80" i="19"/>
  <c r="AR80" i="19"/>
  <c r="CM140" i="12"/>
  <c r="CM139" i="13"/>
  <c r="BG109" i="13"/>
  <c r="BG110" i="12"/>
  <c r="AG80" i="8"/>
  <c r="AZ80" i="8"/>
  <c r="AN80" i="8"/>
  <c r="AF80" i="8"/>
  <c r="BC80" i="8"/>
  <c r="BA80" i="8"/>
  <c r="AY80" i="8"/>
  <c r="AJ80" i="8"/>
  <c r="AO80" i="8"/>
  <c r="K81" i="9" s="1"/>
  <c r="AQ80" i="8"/>
  <c r="BG80" i="8"/>
  <c r="AV80" i="8"/>
  <c r="R81" i="9" s="1"/>
  <c r="AP80" i="8"/>
  <c r="AM80" i="8"/>
  <c r="BE80" i="8"/>
  <c r="AA81" i="9" s="1"/>
  <c r="AA81" i="11" s="1"/>
  <c r="AI80" i="8"/>
  <c r="AS80" i="8"/>
  <c r="BB80" i="8"/>
  <c r="X81" i="9" s="1"/>
  <c r="AX80" i="8"/>
  <c r="AT80" i="8"/>
  <c r="BD80" i="8"/>
  <c r="AL80" i="8"/>
  <c r="BF80" i="8"/>
  <c r="AW80" i="8"/>
  <c r="AH80" i="8"/>
  <c r="AU80" i="8"/>
  <c r="AK80" i="8"/>
  <c r="G81" i="9" s="1"/>
  <c r="AR80" i="8"/>
  <c r="BV123" i="13"/>
  <c r="BV124" i="12"/>
  <c r="L81" i="9" l="1"/>
  <c r="I81" i="9"/>
  <c r="I81" i="11" s="1"/>
  <c r="M81" i="9"/>
  <c r="M81" i="18" s="1"/>
  <c r="M82" i="12" s="1"/>
  <c r="N82" i="13" s="1"/>
  <c r="U81" i="9"/>
  <c r="U81" i="11" s="1"/>
  <c r="J81" i="9"/>
  <c r="J81" i="11" s="1"/>
  <c r="F81" i="9"/>
  <c r="F81" i="11" s="1"/>
  <c r="AC81" i="9"/>
  <c r="AC81" i="11" s="1"/>
  <c r="B81" i="9"/>
  <c r="E81" i="9"/>
  <c r="E81" i="18" s="1"/>
  <c r="E82" i="12" s="1"/>
  <c r="F82" i="13" s="1"/>
  <c r="I81" i="18"/>
  <c r="I82" i="12" s="1"/>
  <c r="J82" i="13" s="1"/>
  <c r="Q81" i="9"/>
  <c r="L81" i="11"/>
  <c r="L81" i="18"/>
  <c r="L82" i="12" s="1"/>
  <c r="M82" i="13" s="1"/>
  <c r="K81" i="11"/>
  <c r="K81" i="18"/>
  <c r="K82" i="12" s="1"/>
  <c r="L82" i="13" s="1"/>
  <c r="BI80" i="8"/>
  <c r="C81" i="9"/>
  <c r="CN141" i="12"/>
  <c r="CN140" i="13"/>
  <c r="BH80" i="7"/>
  <c r="AB81" i="9"/>
  <c r="AB81" i="11" s="1"/>
  <c r="D81" i="9"/>
  <c r="D81" i="11" s="1"/>
  <c r="Y81" i="9"/>
  <c r="Y81" i="11" s="1"/>
  <c r="H81" i="9"/>
  <c r="P81" i="9"/>
  <c r="P81" i="11" s="1"/>
  <c r="E81" i="11"/>
  <c r="R81" i="11"/>
  <c r="R81" i="18"/>
  <c r="R82" i="12" s="1"/>
  <c r="S82" i="13" s="1"/>
  <c r="BH111" i="12"/>
  <c r="BH110" i="13"/>
  <c r="BI80" i="19"/>
  <c r="AA81" i="18"/>
  <c r="AA82" i="12" s="1"/>
  <c r="AB82" i="13" s="1"/>
  <c r="N81" i="9"/>
  <c r="N81" i="11" s="1"/>
  <c r="Z81" i="9"/>
  <c r="Z81" i="11" s="1"/>
  <c r="O81" i="9"/>
  <c r="BW124" i="13"/>
  <c r="BW125" i="12"/>
  <c r="X81" i="11"/>
  <c r="X81" i="18"/>
  <c r="X82" i="12" s="1"/>
  <c r="Y82" i="13" s="1"/>
  <c r="G81" i="11"/>
  <c r="G81" i="18"/>
  <c r="G82" i="12" s="1"/>
  <c r="H82" i="13" s="1"/>
  <c r="F81" i="18"/>
  <c r="F82" i="12" s="1"/>
  <c r="G82" i="13" s="1"/>
  <c r="AS97" i="12"/>
  <c r="AS96" i="13"/>
  <c r="W81" i="9"/>
  <c r="W81" i="11" s="1"/>
  <c r="S81" i="9"/>
  <c r="S81" i="11" s="1"/>
  <c r="V81" i="9"/>
  <c r="V81" i="11" s="1"/>
  <c r="T81" i="9"/>
  <c r="T81" i="11" s="1"/>
  <c r="M81" i="11" l="1"/>
  <c r="AC81" i="18"/>
  <c r="AC82" i="12" s="1"/>
  <c r="AD83" i="12" s="1"/>
  <c r="U81" i="18"/>
  <c r="U82" i="12" s="1"/>
  <c r="V82" i="13" s="1"/>
  <c r="S81" i="18"/>
  <c r="S82" i="12" s="1"/>
  <c r="T82" i="13" s="1"/>
  <c r="J81" i="18"/>
  <c r="J82" i="12" s="1"/>
  <c r="K82" i="13" s="1"/>
  <c r="P81" i="18"/>
  <c r="P82" i="12" s="1"/>
  <c r="Q82" i="13" s="1"/>
  <c r="N81" i="18"/>
  <c r="N82" i="12" s="1"/>
  <c r="O82" i="13" s="1"/>
  <c r="V81" i="18"/>
  <c r="V82" i="12" s="1"/>
  <c r="W82" i="13" s="1"/>
  <c r="D81" i="18"/>
  <c r="D82" i="12" s="1"/>
  <c r="E82" i="13" s="1"/>
  <c r="T81" i="18"/>
  <c r="T82" i="12" s="1"/>
  <c r="U82" i="13" s="1"/>
  <c r="Q81" i="11"/>
  <c r="Q81" i="18"/>
  <c r="Q82" i="12" s="1"/>
  <c r="R82" i="13" s="1"/>
  <c r="AB81" i="18"/>
  <c r="AB82" i="12" s="1"/>
  <c r="AC82" i="13" s="1"/>
  <c r="C81" i="11"/>
  <c r="C81" i="18"/>
  <c r="O81" i="11"/>
  <c r="O81" i="18"/>
  <c r="O82" i="12" s="1"/>
  <c r="P82" i="13" s="1"/>
  <c r="CO141" i="13"/>
  <c r="CO142" i="12"/>
  <c r="W81" i="18"/>
  <c r="W82" i="12" s="1"/>
  <c r="X82" i="13" s="1"/>
  <c r="AT97" i="13"/>
  <c r="AT98" i="12"/>
  <c r="BX126" i="12"/>
  <c r="BX125" i="13"/>
  <c r="BI111" i="13"/>
  <c r="BI112" i="12"/>
  <c r="H81" i="18"/>
  <c r="H82" i="12" s="1"/>
  <c r="I82" i="13" s="1"/>
  <c r="H81" i="11"/>
  <c r="Z81" i="18"/>
  <c r="Z82" i="12" s="1"/>
  <c r="AA82" i="13" s="1"/>
  <c r="Y81" i="18"/>
  <c r="Y82" i="12" s="1"/>
  <c r="Z82" i="13" s="1"/>
  <c r="AD82" i="13" l="1"/>
  <c r="BJ112" i="13"/>
  <c r="BJ113" i="12"/>
  <c r="AU98" i="13"/>
  <c r="AU99" i="12"/>
  <c r="B81" i="11"/>
  <c r="N89" i="3" s="1"/>
  <c r="Q89" i="3" s="1"/>
  <c r="BY127" i="12"/>
  <c r="BY126" i="13"/>
  <c r="CP142" i="13"/>
  <c r="CP143" i="12"/>
  <c r="C82" i="12"/>
  <c r="B81" i="18"/>
  <c r="AE84" i="12"/>
  <c r="AE83" i="13"/>
  <c r="AF84" i="13" l="1"/>
  <c r="AF85" i="12"/>
  <c r="AV100" i="12"/>
  <c r="AV99" i="13"/>
  <c r="D82" i="13"/>
  <c r="B82" i="13" s="1"/>
  <c r="B82" i="12"/>
  <c r="BZ127" i="13"/>
  <c r="BZ128" i="12"/>
  <c r="BK113" i="13"/>
  <c r="BK114" i="12"/>
  <c r="CQ144" i="12"/>
  <c r="CQ143" i="13"/>
  <c r="S89" i="3"/>
  <c r="AL89" i="3"/>
  <c r="AW100" i="13" l="1"/>
  <c r="AW101" i="12"/>
  <c r="CA128" i="13"/>
  <c r="CA129" i="12"/>
  <c r="BL114" i="13"/>
  <c r="BL115" i="12"/>
  <c r="AG85" i="13"/>
  <c r="AG86" i="12"/>
  <c r="CR144" i="13"/>
  <c r="CR145" i="12"/>
  <c r="C82" i="13"/>
  <c r="D90" i="3"/>
  <c r="B90" i="3" l="1"/>
  <c r="AA90" i="3"/>
  <c r="AG90" i="3" s="1"/>
  <c r="AH86" i="13"/>
  <c r="AH87" i="12"/>
  <c r="CB129" i="13"/>
  <c r="CB130" i="12"/>
  <c r="BZ162" i="12"/>
  <c r="CS145" i="13"/>
  <c r="CS146" i="12"/>
  <c r="BM115" i="13"/>
  <c r="BM116" i="12"/>
  <c r="AX102" i="12"/>
  <c r="AX101" i="13"/>
  <c r="AI87" i="13" l="1"/>
  <c r="AI88" i="12"/>
  <c r="BN116" i="13"/>
  <c r="BN117" i="12"/>
  <c r="AY102" i="13"/>
  <c r="AY103" i="12"/>
  <c r="CC130" i="13"/>
  <c r="CC131" i="12"/>
  <c r="CT147" i="12"/>
  <c r="CT146" i="13"/>
  <c r="K90" i="3"/>
  <c r="Y90" i="3"/>
  <c r="AE90" i="3" s="1"/>
  <c r="U90" i="3"/>
  <c r="V90" i="3" s="1"/>
  <c r="X90" i="3" s="1"/>
  <c r="W90" i="3"/>
  <c r="C90" i="3"/>
  <c r="AJ90" i="3"/>
  <c r="CD132" i="12" l="1"/>
  <c r="CD131" i="13"/>
  <c r="BO118" i="12"/>
  <c r="BO117" i="13"/>
  <c r="AZ104" i="12"/>
  <c r="AZ103" i="13"/>
  <c r="AJ88" i="13"/>
  <c r="AJ89" i="12"/>
  <c r="J90" i="3"/>
  <c r="M90" i="3" s="1"/>
  <c r="P90" i="3" s="1"/>
  <c r="AB90" i="3"/>
  <c r="AH90" i="3" s="1"/>
  <c r="AD90" i="3"/>
  <c r="B92" i="6"/>
  <c r="CU147" i="13"/>
  <c r="CU148" i="12"/>
  <c r="BP119" i="12" l="1"/>
  <c r="BP118" i="13"/>
  <c r="J92" i="6"/>
  <c r="H92" i="6"/>
  <c r="I92" i="6"/>
  <c r="G92" i="6"/>
  <c r="AK89" i="13"/>
  <c r="AK90" i="12"/>
  <c r="CV148" i="13"/>
  <c r="CV149" i="12"/>
  <c r="R90" i="3"/>
  <c r="AK90" i="3"/>
  <c r="BA105" i="12"/>
  <c r="AY161" i="12"/>
  <c r="BA104" i="13"/>
  <c r="CE132" i="13"/>
  <c r="CE133" i="12"/>
  <c r="K92" i="6" l="1"/>
  <c r="AO90" i="3"/>
  <c r="AN90" i="3"/>
  <c r="AL91" i="12"/>
  <c r="AL90" i="13"/>
  <c r="L92" i="6"/>
  <c r="O92" i="6" s="1"/>
  <c r="CW150" i="12"/>
  <c r="CW149" i="13"/>
  <c r="N92" i="6"/>
  <c r="M92" i="6"/>
  <c r="P92" i="6" s="1"/>
  <c r="CF134" i="12"/>
  <c r="CF133" i="13"/>
  <c r="BB105" i="13"/>
  <c r="BB106" i="12"/>
  <c r="BQ120" i="12"/>
  <c r="BQ119" i="13"/>
  <c r="AM91" i="13" l="1"/>
  <c r="AM92" i="12"/>
  <c r="BR121" i="12"/>
  <c r="BR120" i="13"/>
  <c r="CG134" i="13"/>
  <c r="CG135" i="12"/>
  <c r="CX151" i="12"/>
  <c r="CX150" i="13"/>
  <c r="BC107" i="12"/>
  <c r="BC106" i="13"/>
  <c r="U92" i="6"/>
  <c r="S92" i="6"/>
  <c r="R92" i="6"/>
  <c r="T92" i="6"/>
  <c r="W92" i="6" l="1"/>
  <c r="Z92" i="6" s="1"/>
  <c r="AD92" i="6" s="1"/>
  <c r="C84" i="23" s="1"/>
  <c r="V92" i="6"/>
  <c r="X92" i="6" s="1"/>
  <c r="AA92" i="6" s="1"/>
  <c r="AE92" i="6" s="1"/>
  <c r="AG92" i="6" s="1"/>
  <c r="B96" i="19" s="1"/>
  <c r="CY151" i="13"/>
  <c r="CY152" i="12"/>
  <c r="CZ152" i="13" s="1"/>
  <c r="BS121" i="13"/>
  <c r="BS122" i="12"/>
  <c r="CH135" i="13"/>
  <c r="CH136" i="12"/>
  <c r="AN92" i="13"/>
  <c r="AN93" i="12"/>
  <c r="BD108" i="12"/>
  <c r="BD107" i="13"/>
  <c r="Y92" i="6" l="1"/>
  <c r="AC92" i="6" s="1"/>
  <c r="B96" i="8"/>
  <c r="G96" i="8" s="1"/>
  <c r="N96" i="19"/>
  <c r="E96" i="19"/>
  <c r="D96" i="19"/>
  <c r="K96" i="19"/>
  <c r="M96" i="19"/>
  <c r="F96" i="19"/>
  <c r="G96" i="19"/>
  <c r="C96" i="19"/>
  <c r="O96" i="19"/>
  <c r="L96" i="19"/>
  <c r="AO93" i="13"/>
  <c r="AO94" i="12"/>
  <c r="BT123" i="12"/>
  <c r="BT122" i="13"/>
  <c r="CI137" i="12"/>
  <c r="CI136" i="13"/>
  <c r="B96" i="7"/>
  <c r="B84" i="23"/>
  <c r="D84" i="23" s="1"/>
  <c r="BE109" i="12"/>
  <c r="BE108" i="13"/>
  <c r="M96" i="8"/>
  <c r="F96" i="8"/>
  <c r="O96" i="8" l="1"/>
  <c r="D96" i="8"/>
  <c r="L96" i="8"/>
  <c r="BE81" i="8" s="1"/>
  <c r="C96" i="8"/>
  <c r="E96" i="8"/>
  <c r="K96" i="8"/>
  <c r="N96" i="8"/>
  <c r="BB81" i="19"/>
  <c r="AN81" i="19"/>
  <c r="BG81" i="19"/>
  <c r="BC81" i="19"/>
  <c r="AS81" i="19"/>
  <c r="AO81" i="19"/>
  <c r="AF81" i="19"/>
  <c r="BD81" i="19"/>
  <c r="BA81" i="19"/>
  <c r="AV81" i="19"/>
  <c r="AY81" i="19"/>
  <c r="AQ81" i="19"/>
  <c r="AU81" i="19"/>
  <c r="AP81" i="19"/>
  <c r="AH81" i="19"/>
  <c r="AW81" i="19"/>
  <c r="BF81" i="19"/>
  <c r="AK81" i="19"/>
  <c r="AX81" i="19"/>
  <c r="BE81" i="19"/>
  <c r="AG81" i="19"/>
  <c r="AZ81" i="19"/>
  <c r="AL81" i="19"/>
  <c r="AI81" i="19"/>
  <c r="AJ81" i="19"/>
  <c r="AT81" i="19"/>
  <c r="AM81" i="19"/>
  <c r="AR81" i="19"/>
  <c r="BF109" i="13"/>
  <c r="BF110" i="12"/>
  <c r="CJ138" i="12"/>
  <c r="CJ137" i="13"/>
  <c r="AP94" i="13"/>
  <c r="AP95" i="12"/>
  <c r="C96" i="7"/>
  <c r="E96" i="7"/>
  <c r="L96" i="7"/>
  <c r="O96" i="7"/>
  <c r="D96" i="7"/>
  <c r="G96" i="7"/>
  <c r="M96" i="7"/>
  <c r="F96" i="7"/>
  <c r="K96" i="7"/>
  <c r="N96" i="7"/>
  <c r="BU123" i="13"/>
  <c r="BU124" i="12"/>
  <c r="AX81" i="8" l="1"/>
  <c r="BG81" i="8"/>
  <c r="AJ81" i="8"/>
  <c r="AT81" i="8"/>
  <c r="AQ81" i="8"/>
  <c r="AV81" i="8"/>
  <c r="BD81" i="8"/>
  <c r="BC81" i="8"/>
  <c r="BF81" i="8"/>
  <c r="AZ81" i="8"/>
  <c r="BA81" i="8"/>
  <c r="AR81" i="8"/>
  <c r="AP81" i="8"/>
  <c r="AG81" i="8"/>
  <c r="AH81" i="8"/>
  <c r="AW81" i="8"/>
  <c r="AN81" i="8"/>
  <c r="AL81" i="8"/>
  <c r="AS81" i="8"/>
  <c r="AF81" i="8"/>
  <c r="AI81" i="8"/>
  <c r="AO81" i="8"/>
  <c r="AU81" i="8"/>
  <c r="AM81" i="8"/>
  <c r="BB81" i="8"/>
  <c r="AK81" i="8"/>
  <c r="AY81" i="8"/>
  <c r="AZ81" i="7"/>
  <c r="BD81" i="7"/>
  <c r="AA82" i="9" s="1"/>
  <c r="BC81" i="7"/>
  <c r="AP81" i="7"/>
  <c r="AN81" i="7"/>
  <c r="AR81" i="7"/>
  <c r="AE81" i="7"/>
  <c r="B82" i="9" s="1"/>
  <c r="AF81" i="7"/>
  <c r="AG81" i="7"/>
  <c r="BF81" i="7"/>
  <c r="BE81" i="7"/>
  <c r="AY81" i="7"/>
  <c r="AW81" i="7"/>
  <c r="T82" i="9" s="1"/>
  <c r="T82" i="11" s="1"/>
  <c r="AK81" i="7"/>
  <c r="AJ81" i="7"/>
  <c r="G82" i="9" s="1"/>
  <c r="BA81" i="7"/>
  <c r="AQ81" i="7"/>
  <c r="N82" i="9" s="1"/>
  <c r="AI81" i="7"/>
  <c r="AX81" i="7"/>
  <c r="AU81" i="7"/>
  <c r="BB81" i="7"/>
  <c r="Y82" i="9" s="1"/>
  <c r="AS81" i="7"/>
  <c r="P82" i="9" s="1"/>
  <c r="P82" i="11" s="1"/>
  <c r="AL81" i="7"/>
  <c r="I82" i="9" s="1"/>
  <c r="I82" i="11" s="1"/>
  <c r="AO81" i="7"/>
  <c r="AT81" i="7"/>
  <c r="AM81" i="7"/>
  <c r="J82" i="9" s="1"/>
  <c r="AH81" i="7"/>
  <c r="AV81" i="7"/>
  <c r="BV125" i="12"/>
  <c r="BV124" i="13"/>
  <c r="AQ96" i="12"/>
  <c r="AQ95" i="13"/>
  <c r="BG111" i="12"/>
  <c r="BG110" i="13"/>
  <c r="CK139" i="12"/>
  <c r="CK138" i="13"/>
  <c r="T82" i="18"/>
  <c r="T83" i="12" s="1"/>
  <c r="U83" i="13" s="1"/>
  <c r="BI81" i="19"/>
  <c r="Q82" i="9" l="1"/>
  <c r="D82" i="9"/>
  <c r="W82" i="9"/>
  <c r="U82" i="9"/>
  <c r="U82" i="11" s="1"/>
  <c r="Z82" i="9"/>
  <c r="F82" i="9"/>
  <c r="O82" i="9"/>
  <c r="S82" i="9"/>
  <c r="S82" i="11" s="1"/>
  <c r="AC82" i="9"/>
  <c r="AC82" i="11" s="1"/>
  <c r="M82" i="9"/>
  <c r="E82" i="9"/>
  <c r="E82" i="11" s="1"/>
  <c r="AB82" i="9"/>
  <c r="AB82" i="11" s="1"/>
  <c r="BI81" i="8"/>
  <c r="R82" i="9"/>
  <c r="L82" i="9"/>
  <c r="L82" i="11" s="1"/>
  <c r="V82" i="9"/>
  <c r="V82" i="18" s="1"/>
  <c r="V83" i="12" s="1"/>
  <c r="W83" i="13" s="1"/>
  <c r="C82" i="9"/>
  <c r="C82" i="11" s="1"/>
  <c r="X82" i="9"/>
  <c r="X82" i="11" s="1"/>
  <c r="H82" i="9"/>
  <c r="H82" i="11" s="1"/>
  <c r="K82" i="9"/>
  <c r="P82" i="18"/>
  <c r="P83" i="12" s="1"/>
  <c r="Q83" i="13" s="1"/>
  <c r="E82" i="18"/>
  <c r="E83" i="12" s="1"/>
  <c r="F83" i="13" s="1"/>
  <c r="AR97" i="12"/>
  <c r="AR96" i="13"/>
  <c r="L82" i="18"/>
  <c r="L83" i="12" s="1"/>
  <c r="M83" i="13" s="1"/>
  <c r="R82" i="11"/>
  <c r="R82" i="18"/>
  <c r="R83" i="12" s="1"/>
  <c r="S83" i="13" s="1"/>
  <c r="BH81" i="7"/>
  <c r="M82" i="11"/>
  <c r="M82" i="18"/>
  <c r="M83" i="12" s="1"/>
  <c r="N83" i="13" s="1"/>
  <c r="CL139" i="13"/>
  <c r="CL140" i="12"/>
  <c r="BH111" i="13"/>
  <c r="BH112" i="12"/>
  <c r="BW126" i="12"/>
  <c r="BW125" i="13"/>
  <c r="J82" i="11"/>
  <c r="J82" i="18"/>
  <c r="J83" i="12" s="1"/>
  <c r="K83" i="13" s="1"/>
  <c r="F82" i="11"/>
  <c r="F82" i="18"/>
  <c r="F83" i="12" s="1"/>
  <c r="G83" i="13" s="1"/>
  <c r="AC82" i="18"/>
  <c r="AC83" i="12" s="1"/>
  <c r="O82" i="11"/>
  <c r="O82" i="18"/>
  <c r="O83" i="12" s="1"/>
  <c r="P83" i="13" s="1"/>
  <c r="AA82" i="11"/>
  <c r="AA82" i="18"/>
  <c r="AA83" i="12" s="1"/>
  <c r="AB83" i="13" s="1"/>
  <c r="G82" i="11"/>
  <c r="G82" i="18"/>
  <c r="G83" i="12" s="1"/>
  <c r="H83" i="13" s="1"/>
  <c r="Z82" i="11"/>
  <c r="Z82" i="18"/>
  <c r="Z83" i="12" s="1"/>
  <c r="AA83" i="13" s="1"/>
  <c r="I82" i="18"/>
  <c r="I83" i="12" s="1"/>
  <c r="J83" i="13" s="1"/>
  <c r="Q82" i="11"/>
  <c r="Q82" i="18"/>
  <c r="Q83" i="12" s="1"/>
  <c r="R83" i="13" s="1"/>
  <c r="Y82" i="11"/>
  <c r="Y82" i="18"/>
  <c r="Y83" i="12" s="1"/>
  <c r="Z83" i="13" s="1"/>
  <c r="N82" i="11"/>
  <c r="N82" i="18"/>
  <c r="N83" i="12" s="1"/>
  <c r="O83" i="13" s="1"/>
  <c r="D82" i="11"/>
  <c r="D82" i="18"/>
  <c r="D83" i="12" s="1"/>
  <c r="E83" i="13" s="1"/>
  <c r="W82" i="11"/>
  <c r="W82" i="18"/>
  <c r="W83" i="12" s="1"/>
  <c r="X83" i="13" s="1"/>
  <c r="U82" i="18" l="1"/>
  <c r="U83" i="12" s="1"/>
  <c r="V83" i="13" s="1"/>
  <c r="AB82" i="18"/>
  <c r="AB83" i="12" s="1"/>
  <c r="AC83" i="13" s="1"/>
  <c r="V82" i="11"/>
  <c r="S82" i="18"/>
  <c r="S83" i="12" s="1"/>
  <c r="T83" i="13" s="1"/>
  <c r="C82" i="18"/>
  <c r="H82" i="18"/>
  <c r="H83" i="12" s="1"/>
  <c r="I83" i="13" s="1"/>
  <c r="X82" i="18"/>
  <c r="X83" i="12" s="1"/>
  <c r="Y83" i="13" s="1"/>
  <c r="K82" i="11"/>
  <c r="B82" i="11" s="1"/>
  <c r="N90" i="3" s="1"/>
  <c r="Q90" i="3" s="1"/>
  <c r="K82" i="18"/>
  <c r="K83" i="12" s="1"/>
  <c r="L83" i="13" s="1"/>
  <c r="AD83" i="13"/>
  <c r="AD84" i="12"/>
  <c r="CM140" i="13"/>
  <c r="CM141" i="12"/>
  <c r="BX127" i="12"/>
  <c r="BX126" i="13"/>
  <c r="AS98" i="12"/>
  <c r="AS97" i="13"/>
  <c r="BI112" i="13"/>
  <c r="BI113" i="12"/>
  <c r="C83" i="12"/>
  <c r="B82" i="18" l="1"/>
  <c r="BJ114" i="12"/>
  <c r="BJ113" i="13"/>
  <c r="D83" i="13"/>
  <c r="B83" i="13" s="1"/>
  <c r="B83" i="12"/>
  <c r="AT98" i="13"/>
  <c r="AT99" i="12"/>
  <c r="BY128" i="12"/>
  <c r="BY127" i="13"/>
  <c r="AE84" i="13"/>
  <c r="AE85" i="12"/>
  <c r="CN141" i="13"/>
  <c r="CN142" i="12"/>
  <c r="AL90" i="3"/>
  <c r="S90" i="3"/>
  <c r="BZ128" i="13" l="1"/>
  <c r="BZ129" i="12"/>
  <c r="D91" i="3"/>
  <c r="C83" i="13"/>
  <c r="CO143" i="12"/>
  <c r="CO142" i="13"/>
  <c r="AF86" i="12"/>
  <c r="AF85" i="13"/>
  <c r="AU100" i="12"/>
  <c r="AU99" i="13"/>
  <c r="BK115" i="12"/>
  <c r="BK114" i="13"/>
  <c r="BL116" i="12" l="1"/>
  <c r="BL115" i="13"/>
  <c r="AG87" i="12"/>
  <c r="AG86" i="13"/>
  <c r="B91" i="3"/>
  <c r="K91" i="3" s="1"/>
  <c r="AA91" i="3"/>
  <c r="AG91" i="3" s="1"/>
  <c r="BY162" i="12"/>
  <c r="CA129" i="13"/>
  <c r="CA130" i="12"/>
  <c r="AV100" i="13"/>
  <c r="AV101" i="12"/>
  <c r="CP143" i="13"/>
  <c r="CP144" i="12"/>
  <c r="AW101" i="13" l="1"/>
  <c r="AW102" i="12"/>
  <c r="AH87" i="13"/>
  <c r="AH88" i="12"/>
  <c r="CQ145" i="12"/>
  <c r="CQ144" i="13"/>
  <c r="CB131" i="12"/>
  <c r="CB130" i="13"/>
  <c r="W91" i="3"/>
  <c r="C91" i="3"/>
  <c r="U91" i="3"/>
  <c r="V91" i="3" s="1"/>
  <c r="X91" i="3" s="1"/>
  <c r="AJ91" i="3"/>
  <c r="Y91" i="3"/>
  <c r="AE91" i="3" s="1"/>
  <c r="BM117" i="12"/>
  <c r="BM116" i="13"/>
  <c r="B93" i="6" l="1"/>
  <c r="AD91" i="3"/>
  <c r="CC131" i="13"/>
  <c r="CC132" i="12"/>
  <c r="BN118" i="12"/>
  <c r="BN117" i="13"/>
  <c r="AB91" i="3"/>
  <c r="AH91" i="3" s="1"/>
  <c r="J91" i="3"/>
  <c r="M91" i="3" s="1"/>
  <c r="P91" i="3" s="1"/>
  <c r="AX102" i="13"/>
  <c r="AX103" i="12"/>
  <c r="AI89" i="12"/>
  <c r="AI88" i="13"/>
  <c r="CR146" i="12"/>
  <c r="CR145" i="13"/>
  <c r="AJ90" i="12" l="1"/>
  <c r="AJ89" i="13"/>
  <c r="CD132" i="13"/>
  <c r="CD133" i="12"/>
  <c r="AY104" i="12"/>
  <c r="AY103" i="13"/>
  <c r="R91" i="3"/>
  <c r="AK91" i="3"/>
  <c r="CS147" i="12"/>
  <c r="CS146" i="13"/>
  <c r="BO118" i="13"/>
  <c r="BO119" i="12"/>
  <c r="G93" i="6"/>
  <c r="H93" i="6"/>
  <c r="J93" i="6"/>
  <c r="I93" i="6"/>
  <c r="AO91" i="3" l="1"/>
  <c r="AN91" i="3"/>
  <c r="CE133" i="13"/>
  <c r="CE134" i="12"/>
  <c r="L93" i="6"/>
  <c r="O93" i="6" s="1"/>
  <c r="BP120" i="12"/>
  <c r="BP119" i="13"/>
  <c r="K93" i="6"/>
  <c r="CT147" i="13"/>
  <c r="CT148" i="12"/>
  <c r="AZ104" i="13"/>
  <c r="AZ105" i="12"/>
  <c r="AX161" i="12"/>
  <c r="AK91" i="12"/>
  <c r="AK90" i="13"/>
  <c r="BA105" i="13" l="1"/>
  <c r="BA106" i="12"/>
  <c r="N93" i="6"/>
  <c r="M93" i="6"/>
  <c r="P93" i="6" s="1"/>
  <c r="AL91" i="13"/>
  <c r="AL92" i="12"/>
  <c r="CU149" i="12"/>
  <c r="CU148" i="13"/>
  <c r="BQ121" i="12"/>
  <c r="BQ120" i="13"/>
  <c r="CF135" i="12"/>
  <c r="CF134" i="13"/>
  <c r="CV150" i="12" l="1"/>
  <c r="CV149" i="13"/>
  <c r="AM92" i="13"/>
  <c r="AM93" i="12"/>
  <c r="BB107" i="12"/>
  <c r="BB106" i="13"/>
  <c r="R93" i="6"/>
  <c r="S93" i="6"/>
  <c r="T93" i="6"/>
  <c r="U93" i="6"/>
  <c r="CG135" i="13"/>
  <c r="CG136" i="12"/>
  <c r="BR121" i="13"/>
  <c r="BR122" i="12"/>
  <c r="V93" i="6" l="1"/>
  <c r="BS122" i="13"/>
  <c r="BS123" i="12"/>
  <c r="Y93" i="6"/>
  <c r="AC93" i="6" s="1"/>
  <c r="BC108" i="12"/>
  <c r="BC107" i="13"/>
  <c r="CH137" i="12"/>
  <c r="CH136" i="13"/>
  <c r="W93" i="6"/>
  <c r="Z93" i="6" s="1"/>
  <c r="AD93" i="6" s="1"/>
  <c r="AN94" i="12"/>
  <c r="AN93" i="13"/>
  <c r="CW151" i="12"/>
  <c r="CW150" i="13"/>
  <c r="X93" i="6" l="1"/>
  <c r="AA93" i="6" s="1"/>
  <c r="AE93" i="6" s="1"/>
  <c r="AG93" i="6" s="1"/>
  <c r="B97" i="19" s="1"/>
  <c r="C97" i="19" s="1"/>
  <c r="CX152" i="12"/>
  <c r="CX151" i="13"/>
  <c r="B97" i="7"/>
  <c r="B85" i="23"/>
  <c r="AO94" i="13"/>
  <c r="AO95" i="12"/>
  <c r="BT124" i="12"/>
  <c r="BT123" i="13"/>
  <c r="CI137" i="13"/>
  <c r="CI138" i="12"/>
  <c r="B97" i="8"/>
  <c r="C85" i="23"/>
  <c r="BD108" i="13"/>
  <c r="BD109" i="12"/>
  <c r="N97" i="19" l="1"/>
  <c r="O97" i="19"/>
  <c r="G97" i="19"/>
  <c r="F97" i="19"/>
  <c r="K97" i="19"/>
  <c r="E97" i="19"/>
  <c r="D97" i="19"/>
  <c r="M97" i="19"/>
  <c r="L97" i="19"/>
  <c r="D85" i="23"/>
  <c r="BE109" i="13"/>
  <c r="BE110" i="12"/>
  <c r="F97" i="7"/>
  <c r="L97" i="7"/>
  <c r="C97" i="7"/>
  <c r="G97" i="7"/>
  <c r="D97" i="7"/>
  <c r="O97" i="7"/>
  <c r="E97" i="7"/>
  <c r="M97" i="7"/>
  <c r="N97" i="7"/>
  <c r="K97" i="7"/>
  <c r="CJ139" i="12"/>
  <c r="CJ138" i="13"/>
  <c r="AP95" i="13"/>
  <c r="AP96" i="12"/>
  <c r="G97" i="8"/>
  <c r="D97" i="8"/>
  <c r="E97" i="8"/>
  <c r="N97" i="8"/>
  <c r="M97" i="8"/>
  <c r="L97" i="8"/>
  <c r="C97" i="8"/>
  <c r="K97" i="8"/>
  <c r="F97" i="8"/>
  <c r="O97" i="8"/>
  <c r="BU125" i="12"/>
  <c r="BU124" i="13"/>
  <c r="CY152" i="13"/>
  <c r="CY153" i="12"/>
  <c r="CZ153" i="13" s="1"/>
  <c r="BG82" i="19" l="1"/>
  <c r="AK82" i="19"/>
  <c r="BE82" i="19"/>
  <c r="AV82" i="19"/>
  <c r="AH82" i="19"/>
  <c r="BC82" i="19"/>
  <c r="AO82" i="19"/>
  <c r="AM82" i="19"/>
  <c r="BD82" i="19"/>
  <c r="AY82" i="19"/>
  <c r="AX82" i="19"/>
  <c r="AG82" i="19"/>
  <c r="AN82" i="19"/>
  <c r="BB82" i="19"/>
  <c r="AT82" i="19"/>
  <c r="AJ82" i="19"/>
  <c r="AW82" i="19"/>
  <c r="AI82" i="19"/>
  <c r="AQ82" i="19"/>
  <c r="AF82" i="19"/>
  <c r="AP82" i="19"/>
  <c r="AU82" i="19"/>
  <c r="BF82" i="19"/>
  <c r="AL82" i="19"/>
  <c r="AZ82" i="19"/>
  <c r="BA82" i="19"/>
  <c r="AS82" i="19"/>
  <c r="AR82" i="19"/>
  <c r="AQ97" i="12"/>
  <c r="AQ96" i="13"/>
  <c r="BV125" i="13"/>
  <c r="BV126" i="12"/>
  <c r="AF82" i="8"/>
  <c r="BD82" i="8"/>
  <c r="BF82" i="8"/>
  <c r="BG82" i="8"/>
  <c r="AW82" i="8"/>
  <c r="AQ82" i="8"/>
  <c r="AT82" i="8"/>
  <c r="AL82" i="8"/>
  <c r="AZ82" i="8"/>
  <c r="AJ82" i="8"/>
  <c r="AK82" i="8"/>
  <c r="AS82" i="8"/>
  <c r="BE82" i="8"/>
  <c r="BC82" i="8"/>
  <c r="AX82" i="8"/>
  <c r="AG82" i="8"/>
  <c r="AI82" i="8"/>
  <c r="AR82" i="8"/>
  <c r="AO82" i="8"/>
  <c r="AY82" i="8"/>
  <c r="AP82" i="8"/>
  <c r="AH82" i="8"/>
  <c r="BA82" i="8"/>
  <c r="BB82" i="8"/>
  <c r="AN82" i="8"/>
  <c r="AM82" i="8"/>
  <c r="AV82" i="8"/>
  <c r="AU82" i="8"/>
  <c r="BF111" i="12"/>
  <c r="BF110" i="13"/>
  <c r="CK140" i="12"/>
  <c r="CK139" i="13"/>
  <c r="AP82" i="7"/>
  <c r="AF82" i="7"/>
  <c r="AM82" i="7"/>
  <c r="AS82" i="7"/>
  <c r="BF82" i="7"/>
  <c r="AJ82" i="7"/>
  <c r="AY82" i="7"/>
  <c r="AU82" i="7"/>
  <c r="AT82" i="7"/>
  <c r="BA82" i="7"/>
  <c r="AO82" i="7"/>
  <c r="AK82" i="7"/>
  <c r="AQ82" i="7"/>
  <c r="AN82" i="7"/>
  <c r="AG82" i="7"/>
  <c r="AI82" i="7"/>
  <c r="BC82" i="7"/>
  <c r="BE82" i="7"/>
  <c r="AZ82" i="7"/>
  <c r="W83" i="9" s="1"/>
  <c r="W83" i="11" s="1"/>
  <c r="BB82" i="7"/>
  <c r="AL82" i="7"/>
  <c r="AX82" i="7"/>
  <c r="AW82" i="7"/>
  <c r="BD82" i="7"/>
  <c r="AV82" i="7"/>
  <c r="S83" i="9" s="1"/>
  <c r="S83" i="11" s="1"/>
  <c r="AH82" i="7"/>
  <c r="AE82" i="7"/>
  <c r="B83" i="9" s="1"/>
  <c r="AR82" i="7"/>
  <c r="P83" i="9" l="1"/>
  <c r="P83" i="11" s="1"/>
  <c r="L83" i="9"/>
  <c r="L83" i="11" s="1"/>
  <c r="J83" i="9"/>
  <c r="J83" i="18" s="1"/>
  <c r="J84" i="12" s="1"/>
  <c r="K84" i="13" s="1"/>
  <c r="D83" i="9"/>
  <c r="D83" i="18" s="1"/>
  <c r="D84" i="12" s="1"/>
  <c r="E84" i="13" s="1"/>
  <c r="Z83" i="9"/>
  <c r="Z83" i="11" s="1"/>
  <c r="M83" i="9"/>
  <c r="M83" i="11" s="1"/>
  <c r="I83" i="9"/>
  <c r="I83" i="11" s="1"/>
  <c r="U83" i="9"/>
  <c r="U83" i="18" s="1"/>
  <c r="U84" i="12" s="1"/>
  <c r="V84" i="13" s="1"/>
  <c r="BI82" i="19"/>
  <c r="AB83" i="9"/>
  <c r="AB83" i="11" s="1"/>
  <c r="K83" i="9"/>
  <c r="K83" i="11" s="1"/>
  <c r="Q83" i="9"/>
  <c r="Q83" i="18" s="1"/>
  <c r="Q84" i="12" s="1"/>
  <c r="R84" i="13" s="1"/>
  <c r="H83" i="9"/>
  <c r="H83" i="11" s="1"/>
  <c r="AC83" i="9"/>
  <c r="E83" i="9"/>
  <c r="AA83" i="9"/>
  <c r="V83" i="9"/>
  <c r="S83" i="18"/>
  <c r="S84" i="12" s="1"/>
  <c r="T84" i="13" s="1"/>
  <c r="BI82" i="8"/>
  <c r="C83" i="9"/>
  <c r="BW127" i="12"/>
  <c r="BW126" i="13"/>
  <c r="CL141" i="12"/>
  <c r="CL140" i="13"/>
  <c r="BG112" i="12"/>
  <c r="BG111" i="13"/>
  <c r="R83" i="9"/>
  <c r="T83" i="9"/>
  <c r="G83" i="9"/>
  <c r="AR98" i="12"/>
  <c r="AR97" i="13"/>
  <c r="U83" i="11"/>
  <c r="O83" i="9"/>
  <c r="X83" i="9"/>
  <c r="BH82" i="7"/>
  <c r="W83" i="18"/>
  <c r="W84" i="12" s="1"/>
  <c r="X84" i="13" s="1"/>
  <c r="N83" i="9"/>
  <c r="Y83" i="9"/>
  <c r="F83" i="9"/>
  <c r="L83" i="18"/>
  <c r="L84" i="12" s="1"/>
  <c r="M84" i="13" s="1"/>
  <c r="P83" i="18"/>
  <c r="P84" i="12" s="1"/>
  <c r="Q84" i="13" s="1"/>
  <c r="J83" i="11" l="1"/>
  <c r="K83" i="18"/>
  <c r="K84" i="12" s="1"/>
  <c r="L84" i="13" s="1"/>
  <c r="I83" i="18"/>
  <c r="I84" i="12" s="1"/>
  <c r="J84" i="13" s="1"/>
  <c r="D83" i="11"/>
  <c r="Q83" i="11"/>
  <c r="Z83" i="18"/>
  <c r="Z84" i="12" s="1"/>
  <c r="AA84" i="13" s="1"/>
  <c r="M83" i="18"/>
  <c r="M84" i="12" s="1"/>
  <c r="N84" i="13" s="1"/>
  <c r="AB83" i="18"/>
  <c r="AB84" i="12" s="1"/>
  <c r="AC84" i="13" s="1"/>
  <c r="H83" i="18"/>
  <c r="H84" i="12" s="1"/>
  <c r="I84" i="13" s="1"/>
  <c r="F83" i="11"/>
  <c r="F83" i="18"/>
  <c r="F84" i="12" s="1"/>
  <c r="G84" i="13" s="1"/>
  <c r="O83" i="11"/>
  <c r="O83" i="18"/>
  <c r="O84" i="12" s="1"/>
  <c r="P84" i="13" s="1"/>
  <c r="T83" i="11"/>
  <c r="T83" i="18"/>
  <c r="T84" i="12" s="1"/>
  <c r="U84" i="13" s="1"/>
  <c r="C83" i="11"/>
  <c r="C83" i="18"/>
  <c r="AA83" i="11"/>
  <c r="AA83" i="18"/>
  <c r="AA84" i="12" s="1"/>
  <c r="AB84" i="13" s="1"/>
  <c r="R83" i="11"/>
  <c r="R83" i="18"/>
  <c r="R84" i="12" s="1"/>
  <c r="S84" i="13" s="1"/>
  <c r="E83" i="11"/>
  <c r="E83" i="18"/>
  <c r="E84" i="12" s="1"/>
  <c r="F84" i="13" s="1"/>
  <c r="AC83" i="11"/>
  <c r="AC83" i="18"/>
  <c r="AC84" i="12" s="1"/>
  <c r="AS98" i="13"/>
  <c r="AS99" i="12"/>
  <c r="Y83" i="11"/>
  <c r="Y83" i="18"/>
  <c r="Y84" i="12" s="1"/>
  <c r="Z84" i="13" s="1"/>
  <c r="X83" i="11"/>
  <c r="X83" i="18"/>
  <c r="X84" i="12" s="1"/>
  <c r="Y84" i="13" s="1"/>
  <c r="CM141" i="13"/>
  <c r="CM142" i="12"/>
  <c r="N83" i="11"/>
  <c r="N83" i="18"/>
  <c r="N84" i="12" s="1"/>
  <c r="O84" i="13" s="1"/>
  <c r="G83" i="11"/>
  <c r="G83" i="18"/>
  <c r="G84" i="12" s="1"/>
  <c r="H84" i="13" s="1"/>
  <c r="BH113" i="12"/>
  <c r="BH112" i="13"/>
  <c r="BX127" i="13"/>
  <c r="BX128" i="12"/>
  <c r="V83" i="11"/>
  <c r="V83" i="18"/>
  <c r="V84" i="12" s="1"/>
  <c r="W84" i="13" s="1"/>
  <c r="BY129" i="12" l="1"/>
  <c r="BY128" i="13"/>
  <c r="CN142" i="13"/>
  <c r="CN143" i="12"/>
  <c r="AD84" i="13"/>
  <c r="AD85" i="12"/>
  <c r="B83" i="18"/>
  <c r="C84" i="12"/>
  <c r="B83" i="11"/>
  <c r="N91" i="3" s="1"/>
  <c r="Q91" i="3" s="1"/>
  <c r="AT100" i="12"/>
  <c r="AT99" i="13"/>
  <c r="BI113" i="13"/>
  <c r="BI114" i="12"/>
  <c r="B84" i="12" l="1"/>
  <c r="D84" i="13"/>
  <c r="B84" i="13" s="1"/>
  <c r="CO144" i="12"/>
  <c r="CO143" i="13"/>
  <c r="AU100" i="13"/>
  <c r="AU101" i="12"/>
  <c r="AE86" i="12"/>
  <c r="AE85" i="13"/>
  <c r="BJ114" i="13"/>
  <c r="BJ115" i="12"/>
  <c r="S91" i="3"/>
  <c r="AL91" i="3"/>
  <c r="BZ129" i="13"/>
  <c r="BZ130" i="12"/>
  <c r="BX162" i="12"/>
  <c r="AF86" i="13" l="1"/>
  <c r="AF87" i="12"/>
  <c r="CP145" i="12"/>
  <c r="CP144" i="13"/>
  <c r="CA131" i="12"/>
  <c r="CA130" i="13"/>
  <c r="BK115" i="13"/>
  <c r="BK116" i="12"/>
  <c r="AV102" i="12"/>
  <c r="AV101" i="13"/>
  <c r="C84" i="13"/>
  <c r="D92" i="3"/>
  <c r="B92" i="3" l="1"/>
  <c r="K92" i="3" s="1"/>
  <c r="AA92" i="3"/>
  <c r="AG92" i="3" s="1"/>
  <c r="CQ146" i="12"/>
  <c r="CQ145" i="13"/>
  <c r="AG87" i="13"/>
  <c r="AG88" i="12"/>
  <c r="BL116" i="13"/>
  <c r="BL117" i="12"/>
  <c r="AW103" i="12"/>
  <c r="AW102" i="13"/>
  <c r="CB131" i="13"/>
  <c r="CB132" i="12"/>
  <c r="CR147" i="12" l="1"/>
  <c r="CR146" i="13"/>
  <c r="AH89" i="12"/>
  <c r="AH88" i="13"/>
  <c r="AX103" i="13"/>
  <c r="AX104" i="12"/>
  <c r="CC133" i="12"/>
  <c r="CC132" i="13"/>
  <c r="BM118" i="12"/>
  <c r="BM117" i="13"/>
  <c r="W92" i="3"/>
  <c r="U92" i="3"/>
  <c r="V92" i="3" s="1"/>
  <c r="X92" i="3" s="1"/>
  <c r="C92" i="3"/>
  <c r="AJ92" i="3"/>
  <c r="Y92" i="3"/>
  <c r="AE92" i="3" s="1"/>
  <c r="CD133" i="13" l="1"/>
  <c r="CD134" i="12"/>
  <c r="AI90" i="12"/>
  <c r="AI89" i="13"/>
  <c r="AD92" i="3"/>
  <c r="B94" i="6"/>
  <c r="AW161" i="12"/>
  <c r="AY104" i="13"/>
  <c r="AY105" i="12"/>
  <c r="J92" i="3"/>
  <c r="M92" i="3" s="1"/>
  <c r="P92" i="3" s="1"/>
  <c r="AB92" i="3"/>
  <c r="AH92" i="3" s="1"/>
  <c r="BN118" i="13"/>
  <c r="BN119" i="12"/>
  <c r="CS147" i="13"/>
  <c r="CS148" i="12"/>
  <c r="CT148" i="13" l="1"/>
  <c r="CT149" i="12"/>
  <c r="AJ91" i="12"/>
  <c r="AJ90" i="13"/>
  <c r="AK92" i="3"/>
  <c r="R92" i="3"/>
  <c r="J94" i="6"/>
  <c r="H94" i="6"/>
  <c r="I94" i="6"/>
  <c r="G94" i="6"/>
  <c r="CE135" i="12"/>
  <c r="CE134" i="13"/>
  <c r="BO120" i="12"/>
  <c r="BO119" i="13"/>
  <c r="AZ105" i="13"/>
  <c r="AZ106" i="12"/>
  <c r="K94" i="6" l="1"/>
  <c r="CF136" i="12"/>
  <c r="CF135" i="13"/>
  <c r="BA106" i="13"/>
  <c r="BA107" i="12"/>
  <c r="L94" i="6"/>
  <c r="O94" i="6" s="1"/>
  <c r="N94" i="6"/>
  <c r="CU149" i="13"/>
  <c r="CU150" i="12"/>
  <c r="AK91" i="13"/>
  <c r="AK92" i="12"/>
  <c r="BP121" i="12"/>
  <c r="BP120" i="13"/>
  <c r="AO92" i="3"/>
  <c r="AN92" i="3"/>
  <c r="M94" i="6" l="1"/>
  <c r="P94" i="6" s="1"/>
  <c r="U94" i="6" s="1"/>
  <c r="BB107" i="13"/>
  <c r="BB108" i="12"/>
  <c r="AL93" i="12"/>
  <c r="AL92" i="13"/>
  <c r="BQ122" i="12"/>
  <c r="BQ121" i="13"/>
  <c r="S94" i="6"/>
  <c r="R94" i="6"/>
  <c r="CV151" i="12"/>
  <c r="CV150" i="13"/>
  <c r="CG136" i="13"/>
  <c r="CG137" i="12"/>
  <c r="W94" i="6" l="1"/>
  <c r="Z94" i="6" s="1"/>
  <c r="AD94" i="6" s="1"/>
  <c r="B98" i="8" s="1"/>
  <c r="T94" i="6"/>
  <c r="V94" i="6" s="1"/>
  <c r="CW151" i="13"/>
  <c r="CW152" i="12"/>
  <c r="AM93" i="13"/>
  <c r="AM94" i="12"/>
  <c r="CH138" i="12"/>
  <c r="CH137" i="13"/>
  <c r="BC109" i="12"/>
  <c r="BC108" i="13"/>
  <c r="BR123" i="12"/>
  <c r="BR122" i="13"/>
  <c r="C86" i="23" l="1"/>
  <c r="AN94" i="13"/>
  <c r="AN95" i="12"/>
  <c r="Y94" i="6"/>
  <c r="AC94" i="6" s="1"/>
  <c r="X94" i="6"/>
  <c r="AA94" i="6" s="1"/>
  <c r="AE94" i="6" s="1"/>
  <c r="AG94" i="6" s="1"/>
  <c r="B98" i="19" s="1"/>
  <c r="CI139" i="12"/>
  <c r="CI138" i="13"/>
  <c r="BS123" i="13"/>
  <c r="BS124" i="12"/>
  <c r="CX152" i="13"/>
  <c r="CX153" i="12"/>
  <c r="BD109" i="13"/>
  <c r="BD110" i="12"/>
  <c r="L98" i="8"/>
  <c r="F98" i="8"/>
  <c r="O98" i="8"/>
  <c r="N98" i="8"/>
  <c r="D98" i="8"/>
  <c r="M98" i="8"/>
  <c r="G98" i="8"/>
  <c r="C98" i="8"/>
  <c r="K98" i="8"/>
  <c r="E98" i="8"/>
  <c r="BT125" i="12" l="1"/>
  <c r="BT124" i="13"/>
  <c r="B98" i="7"/>
  <c r="B86" i="23"/>
  <c r="D86" i="23" s="1"/>
  <c r="BD83" i="8"/>
  <c r="AJ83" i="8"/>
  <c r="BG83" i="8"/>
  <c r="AI83" i="8"/>
  <c r="AX83" i="8"/>
  <c r="AZ83" i="8"/>
  <c r="AH83" i="8"/>
  <c r="AM83" i="8"/>
  <c r="AV83" i="8"/>
  <c r="AT83" i="8"/>
  <c r="AK83" i="8"/>
  <c r="AS83" i="8"/>
  <c r="AP83" i="8"/>
  <c r="AR83" i="8"/>
  <c r="BA83" i="8"/>
  <c r="BC83" i="8"/>
  <c r="AW83" i="8"/>
  <c r="AF83" i="8"/>
  <c r="AG83" i="8"/>
  <c r="AL83" i="8"/>
  <c r="AU83" i="8"/>
  <c r="AY83" i="8"/>
  <c r="AN83" i="8"/>
  <c r="BF83" i="8"/>
  <c r="AO83" i="8"/>
  <c r="AQ83" i="8"/>
  <c r="BE83" i="8"/>
  <c r="BB83" i="8"/>
  <c r="BE111" i="12"/>
  <c r="BE110" i="13"/>
  <c r="CY153" i="13"/>
  <c r="CY154" i="12"/>
  <c r="AO96" i="12"/>
  <c r="AO95" i="13"/>
  <c r="F98" i="19"/>
  <c r="E98" i="19"/>
  <c r="C98" i="19"/>
  <c r="L98" i="19"/>
  <c r="G98" i="19"/>
  <c r="N98" i="19"/>
  <c r="D98" i="19"/>
  <c r="K98" i="19"/>
  <c r="O98" i="19"/>
  <c r="M98" i="19"/>
  <c r="CJ140" i="12"/>
  <c r="CJ139" i="13"/>
  <c r="CX163" i="12" l="1"/>
  <c r="CZ154" i="13"/>
  <c r="BI83" i="8"/>
  <c r="E98" i="7"/>
  <c r="D98" i="7"/>
  <c r="F98" i="7"/>
  <c r="K98" i="7"/>
  <c r="G98" i="7"/>
  <c r="C98" i="7"/>
  <c r="O98" i="7"/>
  <c r="L98" i="7"/>
  <c r="N98" i="7"/>
  <c r="M98" i="7"/>
  <c r="CK140" i="13"/>
  <c r="CK141" i="12"/>
  <c r="AT83" i="19"/>
  <c r="AS83" i="19"/>
  <c r="AM83" i="19"/>
  <c r="AN83" i="19"/>
  <c r="AW83" i="19"/>
  <c r="BB83" i="19"/>
  <c r="AK83" i="19"/>
  <c r="AH83" i="19"/>
  <c r="AP83" i="19"/>
  <c r="AQ83" i="19"/>
  <c r="AG83" i="19"/>
  <c r="AI83" i="19"/>
  <c r="AL83" i="19"/>
  <c r="BE83" i="19"/>
  <c r="BF83" i="19"/>
  <c r="AO83" i="19"/>
  <c r="AY83" i="19"/>
  <c r="AX83" i="19"/>
  <c r="AU83" i="19"/>
  <c r="AJ83" i="19"/>
  <c r="BD83" i="19"/>
  <c r="AZ83" i="19"/>
  <c r="AR83" i="19"/>
  <c r="BC83" i="19"/>
  <c r="BA83" i="19"/>
  <c r="AF83" i="19"/>
  <c r="AV83" i="19"/>
  <c r="BG83" i="19"/>
  <c r="AP97" i="12"/>
  <c r="AP96" i="13"/>
  <c r="BF111" i="13"/>
  <c r="BF112" i="12"/>
  <c r="BU126" i="12"/>
  <c r="BU125" i="13"/>
  <c r="BI83" i="19" l="1"/>
  <c r="BB83" i="7"/>
  <c r="Y84" i="9" s="1"/>
  <c r="AE83" i="7"/>
  <c r="B84" i="9" s="1"/>
  <c r="AL83" i="7"/>
  <c r="I84" i="9" s="1"/>
  <c r="I84" i="11" s="1"/>
  <c r="AX83" i="7"/>
  <c r="U84" i="9" s="1"/>
  <c r="AP83" i="7"/>
  <c r="M84" i="9" s="1"/>
  <c r="AQ83" i="7"/>
  <c r="N84" i="9" s="1"/>
  <c r="N84" i="11" s="1"/>
  <c r="AV83" i="7"/>
  <c r="S84" i="9" s="1"/>
  <c r="AH83" i="7"/>
  <c r="E84" i="9" s="1"/>
  <c r="E84" i="11" s="1"/>
  <c r="AY83" i="7"/>
  <c r="V84" i="9" s="1"/>
  <c r="V84" i="11" s="1"/>
  <c r="AT83" i="7"/>
  <c r="Q84" i="9" s="1"/>
  <c r="Q84" i="11" s="1"/>
  <c r="AJ83" i="7"/>
  <c r="G84" i="9" s="1"/>
  <c r="G84" i="11" s="1"/>
  <c r="BC83" i="7"/>
  <c r="Z84" i="9" s="1"/>
  <c r="Z84" i="11" s="1"/>
  <c r="AN83" i="7"/>
  <c r="K84" i="9" s="1"/>
  <c r="K84" i="11" s="1"/>
  <c r="AI83" i="7"/>
  <c r="F84" i="9" s="1"/>
  <c r="BD83" i="7"/>
  <c r="AA84" i="9" s="1"/>
  <c r="AA84" i="11" s="1"/>
  <c r="AF83" i="7"/>
  <c r="AU83" i="7"/>
  <c r="R84" i="9" s="1"/>
  <c r="R84" i="11" s="1"/>
  <c r="BF83" i="7"/>
  <c r="AC84" i="9" s="1"/>
  <c r="AO83" i="7"/>
  <c r="L84" i="9" s="1"/>
  <c r="AG83" i="7"/>
  <c r="D84" i="9" s="1"/>
  <c r="BA83" i="7"/>
  <c r="X84" i="9" s="1"/>
  <c r="X84" i="11" s="1"/>
  <c r="AW83" i="7"/>
  <c r="T84" i="9" s="1"/>
  <c r="BE83" i="7"/>
  <c r="AB84" i="9" s="1"/>
  <c r="AB84" i="11" s="1"/>
  <c r="AR83" i="7"/>
  <c r="O84" i="9" s="1"/>
  <c r="O84" i="11" s="1"/>
  <c r="AM83" i="7"/>
  <c r="J84" i="9" s="1"/>
  <c r="J84" i="11" s="1"/>
  <c r="AK83" i="7"/>
  <c r="H84" i="9" s="1"/>
  <c r="H84" i="11" s="1"/>
  <c r="AS83" i="7"/>
  <c r="P84" i="9" s="1"/>
  <c r="P84" i="11" s="1"/>
  <c r="AZ83" i="7"/>
  <c r="W84" i="9" s="1"/>
  <c r="W84" i="11" s="1"/>
  <c r="AQ98" i="12"/>
  <c r="AQ97" i="13"/>
  <c r="BV127" i="12"/>
  <c r="BV126" i="13"/>
  <c r="BG112" i="13"/>
  <c r="BG113" i="12"/>
  <c r="E84" i="18"/>
  <c r="E85" i="12" s="1"/>
  <c r="F85" i="13" s="1"/>
  <c r="CL142" i="12"/>
  <c r="CL141" i="13"/>
  <c r="J84" i="18" l="1"/>
  <c r="J85" i="12" s="1"/>
  <c r="K85" i="13" s="1"/>
  <c r="AA84" i="18"/>
  <c r="AA85" i="12" s="1"/>
  <c r="AB85" i="13" s="1"/>
  <c r="P84" i="18"/>
  <c r="P85" i="12" s="1"/>
  <c r="Q85" i="13" s="1"/>
  <c r="H84" i="18"/>
  <c r="H85" i="12" s="1"/>
  <c r="I85" i="13" s="1"/>
  <c r="I84" i="18"/>
  <c r="I85" i="12" s="1"/>
  <c r="J85" i="13" s="1"/>
  <c r="V84" i="18"/>
  <c r="V85" i="12" s="1"/>
  <c r="W85" i="13" s="1"/>
  <c r="K84" i="18"/>
  <c r="K85" i="12" s="1"/>
  <c r="L85" i="13" s="1"/>
  <c r="Q84" i="18"/>
  <c r="Q85" i="12" s="1"/>
  <c r="R85" i="13" s="1"/>
  <c r="BH83" i="7"/>
  <c r="C84" i="9"/>
  <c r="Z84" i="18"/>
  <c r="Z85" i="12" s="1"/>
  <c r="AA85" i="13" s="1"/>
  <c r="M84" i="11"/>
  <c r="M84" i="18"/>
  <c r="M85" i="12" s="1"/>
  <c r="N85" i="13" s="1"/>
  <c r="Y84" i="11"/>
  <c r="Y84" i="18"/>
  <c r="Y85" i="12" s="1"/>
  <c r="Z85" i="13" s="1"/>
  <c r="AB84" i="18"/>
  <c r="AB85" i="12" s="1"/>
  <c r="AC85" i="13" s="1"/>
  <c r="BW127" i="13"/>
  <c r="BW128" i="12"/>
  <c r="D84" i="11"/>
  <c r="D84" i="18"/>
  <c r="D85" i="12" s="1"/>
  <c r="E85" i="13" s="1"/>
  <c r="O84" i="18"/>
  <c r="O85" i="12" s="1"/>
  <c r="P85" i="13" s="1"/>
  <c r="AR99" i="12"/>
  <c r="AR98" i="13"/>
  <c r="L84" i="11"/>
  <c r="L84" i="18"/>
  <c r="L85" i="12" s="1"/>
  <c r="M85" i="13" s="1"/>
  <c r="S84" i="11"/>
  <c r="S84" i="18"/>
  <c r="S85" i="12" s="1"/>
  <c r="T85" i="13" s="1"/>
  <c r="G84" i="18"/>
  <c r="G85" i="12" s="1"/>
  <c r="H85" i="13" s="1"/>
  <c r="N84" i="18"/>
  <c r="N85" i="12" s="1"/>
  <c r="O85" i="13" s="1"/>
  <c r="W84" i="18"/>
  <c r="W85" i="12" s="1"/>
  <c r="X85" i="13" s="1"/>
  <c r="U84" i="11"/>
  <c r="U84" i="18"/>
  <c r="U85" i="12" s="1"/>
  <c r="V85" i="13" s="1"/>
  <c r="CM142" i="13"/>
  <c r="CM143" i="12"/>
  <c r="BH113" i="13"/>
  <c r="BH114" i="12"/>
  <c r="X84" i="18"/>
  <c r="X85" i="12" s="1"/>
  <c r="Y85" i="13" s="1"/>
  <c r="T84" i="11"/>
  <c r="T84" i="18"/>
  <c r="T85" i="12" s="1"/>
  <c r="U85" i="13" s="1"/>
  <c r="AC84" i="11"/>
  <c r="AC84" i="18"/>
  <c r="AC85" i="12" s="1"/>
  <c r="F84" i="11"/>
  <c r="F84" i="18"/>
  <c r="F85" i="12" s="1"/>
  <c r="G85" i="13" s="1"/>
  <c r="R84" i="18"/>
  <c r="R85" i="12" s="1"/>
  <c r="S85" i="13" s="1"/>
  <c r="BI114" i="13" l="1"/>
  <c r="BI115" i="12"/>
  <c r="CN143" i="13"/>
  <c r="CN144" i="12"/>
  <c r="AS100" i="12"/>
  <c r="AS99" i="13"/>
  <c r="BX128" i="13"/>
  <c r="BX129" i="12"/>
  <c r="C84" i="11"/>
  <c r="B84" i="11" s="1"/>
  <c r="N92" i="3" s="1"/>
  <c r="Q92" i="3" s="1"/>
  <c r="C84" i="18"/>
  <c r="AD85" i="13"/>
  <c r="AD86" i="12"/>
  <c r="AE87" i="12" l="1"/>
  <c r="AE86" i="13"/>
  <c r="CO144" i="13"/>
  <c r="CO145" i="12"/>
  <c r="BY129" i="13"/>
  <c r="BY130" i="12"/>
  <c r="BW162" i="12"/>
  <c r="B84" i="18"/>
  <c r="C85" i="12"/>
  <c r="BJ116" i="12"/>
  <c r="BJ115" i="13"/>
  <c r="S92" i="3"/>
  <c r="AL92" i="3"/>
  <c r="AT101" i="12"/>
  <c r="AT100" i="13"/>
  <c r="AU101" i="13" l="1"/>
  <c r="AU102" i="12"/>
  <c r="BK117" i="12"/>
  <c r="BK116" i="13"/>
  <c r="BZ131" i="12"/>
  <c r="BZ130" i="13"/>
  <c r="CP146" i="12"/>
  <c r="CP145" i="13"/>
  <c r="D85" i="13"/>
  <c r="B85" i="13" s="1"/>
  <c r="B85" i="12"/>
  <c r="AF88" i="12"/>
  <c r="AF87" i="13"/>
  <c r="AG88" i="13" l="1"/>
  <c r="AG89" i="12"/>
  <c r="CQ146" i="13"/>
  <c r="CQ147" i="12"/>
  <c r="AV103" i="12"/>
  <c r="AV102" i="13"/>
  <c r="BL117" i="13"/>
  <c r="BL118" i="12"/>
  <c r="D93" i="3"/>
  <c r="C85" i="13"/>
  <c r="CA132" i="12"/>
  <c r="CA131" i="13"/>
  <c r="CB132" i="13" l="1"/>
  <c r="CB133" i="12"/>
  <c r="CR147" i="13"/>
  <c r="CR148" i="12"/>
  <c r="AH89" i="13"/>
  <c r="AH90" i="12"/>
  <c r="BM119" i="12"/>
  <c r="BM118" i="13"/>
  <c r="AA93" i="3"/>
  <c r="AG93" i="3" s="1"/>
  <c r="B93" i="3"/>
  <c r="AW103" i="13"/>
  <c r="AW104" i="12"/>
  <c r="AV161" i="12" l="1"/>
  <c r="AX104" i="13"/>
  <c r="AX105" i="12"/>
  <c r="BN120" i="12"/>
  <c r="BN119" i="13"/>
  <c r="K93" i="3"/>
  <c r="W93" i="3"/>
  <c r="Y93" i="3"/>
  <c r="AE93" i="3" s="1"/>
  <c r="AJ93" i="3"/>
  <c r="U93" i="3"/>
  <c r="V93" i="3" s="1"/>
  <c r="X93" i="3" s="1"/>
  <c r="C93" i="3"/>
  <c r="AI91" i="12"/>
  <c r="AI90" i="13"/>
  <c r="CC133" i="13"/>
  <c r="CC134" i="12"/>
  <c r="CS148" i="13"/>
  <c r="CS149" i="12"/>
  <c r="AJ92" i="12" l="1"/>
  <c r="AJ91" i="13"/>
  <c r="CD135" i="12"/>
  <c r="CD134" i="13"/>
  <c r="AB93" i="3"/>
  <c r="AH93" i="3" s="1"/>
  <c r="J93" i="3"/>
  <c r="M93" i="3" s="1"/>
  <c r="P93" i="3" s="1"/>
  <c r="AY105" i="13"/>
  <c r="AY106" i="12"/>
  <c r="BO120" i="13"/>
  <c r="BO121" i="12"/>
  <c r="AD93" i="3"/>
  <c r="B95" i="6"/>
  <c r="CT150" i="12"/>
  <c r="CT149" i="13"/>
  <c r="AZ107" i="12" l="1"/>
  <c r="AZ106" i="13"/>
  <c r="CE135" i="13"/>
  <c r="CE136" i="12"/>
  <c r="G95" i="6"/>
  <c r="I95" i="6"/>
  <c r="J95" i="6"/>
  <c r="H95" i="6"/>
  <c r="BP121" i="13"/>
  <c r="BP122" i="12"/>
  <c r="R93" i="3"/>
  <c r="AK93" i="3"/>
  <c r="CU151" i="12"/>
  <c r="CU150" i="13"/>
  <c r="AK93" i="12"/>
  <c r="AK92" i="13"/>
  <c r="L95" i="6" l="1"/>
  <c r="O95" i="6" s="1"/>
  <c r="K95" i="6"/>
  <c r="N95" i="6" s="1"/>
  <c r="AN93" i="3"/>
  <c r="AO93" i="3"/>
  <c r="CF137" i="12"/>
  <c r="CF136" i="13"/>
  <c r="AL93" i="13"/>
  <c r="AL94" i="12"/>
  <c r="BQ123" i="12"/>
  <c r="BQ122" i="13"/>
  <c r="CV152" i="12"/>
  <c r="CV151" i="13"/>
  <c r="BA107" i="13"/>
  <c r="BA108" i="12"/>
  <c r="M95" i="6" l="1"/>
  <c r="P95" i="6" s="1"/>
  <c r="S95" i="6" s="1"/>
  <c r="BR124" i="12"/>
  <c r="BR123" i="13"/>
  <c r="CG138" i="12"/>
  <c r="CG137" i="13"/>
  <c r="BB109" i="12"/>
  <c r="BB108" i="13"/>
  <c r="AM94" i="13"/>
  <c r="AM95" i="12"/>
  <c r="CW152" i="13"/>
  <c r="CW153" i="12"/>
  <c r="U95" i="6" l="1"/>
  <c r="W95" i="6" s="1"/>
  <c r="Z95" i="6" s="1"/>
  <c r="AD95" i="6" s="1"/>
  <c r="T95" i="6"/>
  <c r="R95" i="6"/>
  <c r="CX153" i="13"/>
  <c r="CX154" i="12"/>
  <c r="CH139" i="12"/>
  <c r="CH138" i="13"/>
  <c r="BC109" i="13"/>
  <c r="BC110" i="12"/>
  <c r="BS124" i="13"/>
  <c r="BS125" i="12"/>
  <c r="AN96" i="12"/>
  <c r="AN95" i="13"/>
  <c r="V95" i="6" l="1"/>
  <c r="Y95" i="6" s="1"/>
  <c r="AC95" i="6" s="1"/>
  <c r="B99" i="7" s="1"/>
  <c r="AO96" i="13"/>
  <c r="AO97" i="12"/>
  <c r="BT125" i="13"/>
  <c r="BT126" i="12"/>
  <c r="CI140" i="12"/>
  <c r="CI139" i="13"/>
  <c r="X95" i="6"/>
  <c r="AA95" i="6" s="1"/>
  <c r="AE95" i="6" s="1"/>
  <c r="AG95" i="6" s="1"/>
  <c r="B99" i="19" s="1"/>
  <c r="BD111" i="12"/>
  <c r="BD110" i="13"/>
  <c r="CY154" i="13"/>
  <c r="CW163" i="12"/>
  <c r="B99" i="8"/>
  <c r="C87" i="23"/>
  <c r="B87" i="23" l="1"/>
  <c r="CJ140" i="13"/>
  <c r="CJ141" i="12"/>
  <c r="BU127" i="12"/>
  <c r="BU126" i="13"/>
  <c r="D99" i="8"/>
  <c r="L99" i="8"/>
  <c r="G99" i="8"/>
  <c r="O99" i="8"/>
  <c r="F99" i="8"/>
  <c r="K99" i="8"/>
  <c r="M99" i="8"/>
  <c r="C99" i="8"/>
  <c r="N99" i="8"/>
  <c r="E99" i="8"/>
  <c r="BE111" i="13"/>
  <c r="BE112" i="12"/>
  <c r="D87" i="23"/>
  <c r="AP97" i="13"/>
  <c r="AP98" i="12"/>
  <c r="M99" i="19"/>
  <c r="N99" i="19"/>
  <c r="G99" i="19"/>
  <c r="F99" i="19"/>
  <c r="E99" i="19"/>
  <c r="O99" i="19"/>
  <c r="D99" i="19"/>
  <c r="K99" i="19"/>
  <c r="L99" i="19"/>
  <c r="C99" i="19"/>
  <c r="L99" i="7"/>
  <c r="F99" i="7"/>
  <c r="M99" i="7"/>
  <c r="K99" i="7"/>
  <c r="D99" i="7"/>
  <c r="O99" i="7"/>
  <c r="C99" i="7"/>
  <c r="G99" i="7"/>
  <c r="E99" i="7"/>
  <c r="N99" i="7"/>
  <c r="AX84" i="7" l="1"/>
  <c r="AM84" i="7"/>
  <c r="AL84" i="7"/>
  <c r="AS84" i="7"/>
  <c r="BD84" i="7"/>
  <c r="AT84" i="7"/>
  <c r="AW84" i="7"/>
  <c r="AY84" i="7"/>
  <c r="AP84" i="7"/>
  <c r="BE84" i="7"/>
  <c r="AU84" i="7"/>
  <c r="AZ84" i="7"/>
  <c r="AG84" i="7"/>
  <c r="AI84" i="7"/>
  <c r="AF84" i="7"/>
  <c r="AO84" i="7"/>
  <c r="AE84" i="7"/>
  <c r="BF84" i="7"/>
  <c r="AV84" i="7"/>
  <c r="BB84" i="7"/>
  <c r="BC84" i="7"/>
  <c r="AK84" i="7"/>
  <c r="AR84" i="7"/>
  <c r="AH84" i="7"/>
  <c r="BA84" i="7"/>
  <c r="AJ84" i="7"/>
  <c r="AQ84" i="7"/>
  <c r="AN84" i="7"/>
  <c r="BF113" i="12"/>
  <c r="BF112" i="13"/>
  <c r="BE84" i="8"/>
  <c r="BD84" i="8"/>
  <c r="AW84" i="8"/>
  <c r="AP84" i="8"/>
  <c r="BB84" i="8"/>
  <c r="BF84" i="8"/>
  <c r="AM84" i="8"/>
  <c r="AH84" i="8"/>
  <c r="D85" i="9" s="1"/>
  <c r="AI84" i="8"/>
  <c r="AZ84" i="8"/>
  <c r="AY84" i="8"/>
  <c r="U85" i="9" s="1"/>
  <c r="AT84" i="8"/>
  <c r="AR84" i="8"/>
  <c r="AN84" i="8"/>
  <c r="AV84" i="8"/>
  <c r="AS84" i="8"/>
  <c r="BA84" i="8"/>
  <c r="BG84" i="8"/>
  <c r="AF84" i="8"/>
  <c r="AX84" i="8"/>
  <c r="BC84" i="8"/>
  <c r="AQ84" i="8"/>
  <c r="AJ84" i="8"/>
  <c r="AU84" i="8"/>
  <c r="AK84" i="8"/>
  <c r="AG84" i="8"/>
  <c r="AL84" i="8"/>
  <c r="AO84" i="8"/>
  <c r="AQ99" i="12"/>
  <c r="AQ98" i="13"/>
  <c r="BV128" i="12"/>
  <c r="BV127" i="13"/>
  <c r="CK142" i="12"/>
  <c r="CK141" i="13"/>
  <c r="AL84" i="19"/>
  <c r="AM84" i="19"/>
  <c r="AG84" i="19"/>
  <c r="BA84" i="19"/>
  <c r="AR84" i="19"/>
  <c r="AJ84" i="19"/>
  <c r="AT84" i="19"/>
  <c r="AF84" i="19"/>
  <c r="AZ84" i="19"/>
  <c r="AK84" i="19"/>
  <c r="AH84" i="19"/>
  <c r="AV84" i="19"/>
  <c r="AQ84" i="19"/>
  <c r="BD84" i="19"/>
  <c r="BE84" i="19"/>
  <c r="AW84" i="19"/>
  <c r="AS84" i="19"/>
  <c r="AI84" i="19"/>
  <c r="BC84" i="19"/>
  <c r="AX84" i="19"/>
  <c r="AP84" i="19"/>
  <c r="AN84" i="19"/>
  <c r="BF84" i="19"/>
  <c r="AO84" i="19"/>
  <c r="AU84" i="19"/>
  <c r="BB84" i="19"/>
  <c r="BG84" i="19"/>
  <c r="AY84" i="19"/>
  <c r="P85" i="9" l="1"/>
  <c r="L85" i="9"/>
  <c r="L85" i="18" s="1"/>
  <c r="L86" i="12" s="1"/>
  <c r="M86" i="13" s="1"/>
  <c r="AC85" i="9"/>
  <c r="AC85" i="11" s="1"/>
  <c r="AB85" i="9"/>
  <c r="AB85" i="18" s="1"/>
  <c r="AB86" i="12" s="1"/>
  <c r="AC86" i="13" s="1"/>
  <c r="Z85" i="9"/>
  <c r="Z85" i="18" s="1"/>
  <c r="Z86" i="12" s="1"/>
  <c r="AA86" i="13" s="1"/>
  <c r="X85" i="9"/>
  <c r="X85" i="18" s="1"/>
  <c r="X86" i="12" s="1"/>
  <c r="Y86" i="13" s="1"/>
  <c r="E85" i="9"/>
  <c r="E85" i="18" s="1"/>
  <c r="E86" i="12" s="1"/>
  <c r="F86" i="13" s="1"/>
  <c r="O85" i="9"/>
  <c r="O85" i="11" s="1"/>
  <c r="R85" i="9"/>
  <c r="R85" i="11" s="1"/>
  <c r="T85" i="9"/>
  <c r="T85" i="18" s="1"/>
  <c r="T86" i="12" s="1"/>
  <c r="U86" i="13" s="1"/>
  <c r="I85" i="9"/>
  <c r="I85" i="11" s="1"/>
  <c r="BI84" i="8"/>
  <c r="C85" i="9"/>
  <c r="K85" i="9"/>
  <c r="K85" i="11" s="1"/>
  <c r="Y85" i="9"/>
  <c r="W85" i="9"/>
  <c r="V85" i="9"/>
  <c r="V85" i="11" s="1"/>
  <c r="BI84" i="19"/>
  <c r="AR99" i="13"/>
  <c r="AR100" i="12"/>
  <c r="P85" i="11"/>
  <c r="P85" i="18"/>
  <c r="P86" i="12" s="1"/>
  <c r="Q86" i="13" s="1"/>
  <c r="D85" i="11"/>
  <c r="D85" i="18"/>
  <c r="D86" i="12" s="1"/>
  <c r="E86" i="13" s="1"/>
  <c r="G85" i="9"/>
  <c r="G85" i="11" s="1"/>
  <c r="H85" i="9"/>
  <c r="F85" i="9"/>
  <c r="F85" i="11" s="1"/>
  <c r="Q85" i="9"/>
  <c r="J85" i="9"/>
  <c r="CL143" i="12"/>
  <c r="CL142" i="13"/>
  <c r="N85" i="9"/>
  <c r="N85" i="11" s="1"/>
  <c r="BH84" i="7"/>
  <c r="BW128" i="13"/>
  <c r="BW129" i="12"/>
  <c r="U85" i="11"/>
  <c r="U85" i="18"/>
  <c r="U86" i="12" s="1"/>
  <c r="V86" i="13" s="1"/>
  <c r="S85" i="9"/>
  <c r="BG114" i="12"/>
  <c r="BG113" i="13"/>
  <c r="B85" i="9"/>
  <c r="M85" i="9"/>
  <c r="AA85" i="9"/>
  <c r="X85" i="11" l="1"/>
  <c r="L85" i="11"/>
  <c r="N85" i="18"/>
  <c r="N86" i="12" s="1"/>
  <c r="O86" i="13" s="1"/>
  <c r="AB85" i="11"/>
  <c r="O85" i="18"/>
  <c r="O86" i="12" s="1"/>
  <c r="P86" i="13" s="1"/>
  <c r="V85" i="18"/>
  <c r="V86" i="12" s="1"/>
  <c r="W86" i="13" s="1"/>
  <c r="AC85" i="18"/>
  <c r="AC86" i="12" s="1"/>
  <c r="AD87" i="12" s="1"/>
  <c r="E85" i="11"/>
  <c r="I85" i="18"/>
  <c r="I86" i="12" s="1"/>
  <c r="J86" i="13" s="1"/>
  <c r="T85" i="11"/>
  <c r="Z85" i="11"/>
  <c r="G85" i="18"/>
  <c r="G86" i="12" s="1"/>
  <c r="H86" i="13" s="1"/>
  <c r="R85" i="18"/>
  <c r="R86" i="12" s="1"/>
  <c r="S86" i="13" s="1"/>
  <c r="Y85" i="11"/>
  <c r="Y85" i="18"/>
  <c r="Y86" i="12" s="1"/>
  <c r="Z86" i="13" s="1"/>
  <c r="C85" i="18"/>
  <c r="C85" i="11"/>
  <c r="J85" i="11"/>
  <c r="J85" i="18"/>
  <c r="J86" i="12" s="1"/>
  <c r="K86" i="13" s="1"/>
  <c r="F85" i="18"/>
  <c r="F86" i="12" s="1"/>
  <c r="G86" i="13" s="1"/>
  <c r="AA85" i="11"/>
  <c r="AA85" i="18"/>
  <c r="AA86" i="12" s="1"/>
  <c r="AB86" i="13" s="1"/>
  <c r="BH114" i="13"/>
  <c r="BH115" i="12"/>
  <c r="BV162" i="12"/>
  <c r="BX130" i="12"/>
  <c r="BX129" i="13"/>
  <c r="CM144" i="12"/>
  <c r="CM143" i="13"/>
  <c r="H85" i="11"/>
  <c r="H85" i="18"/>
  <c r="H86" i="12" s="1"/>
  <c r="I86" i="13" s="1"/>
  <c r="Q85" i="11"/>
  <c r="Q85" i="18"/>
  <c r="Q86" i="12" s="1"/>
  <c r="R86" i="13" s="1"/>
  <c r="M85" i="11"/>
  <c r="M85" i="18"/>
  <c r="M86" i="12" s="1"/>
  <c r="N86" i="13" s="1"/>
  <c r="S85" i="11"/>
  <c r="S85" i="18"/>
  <c r="S86" i="12" s="1"/>
  <c r="T86" i="13" s="1"/>
  <c r="AS100" i="13"/>
  <c r="AS101" i="12"/>
  <c r="W85" i="11"/>
  <c r="W85" i="18"/>
  <c r="W86" i="12" s="1"/>
  <c r="X86" i="13" s="1"/>
  <c r="K85" i="18"/>
  <c r="K86" i="12" s="1"/>
  <c r="L86" i="13" s="1"/>
  <c r="AD86" i="13" l="1"/>
  <c r="BI115" i="13"/>
  <c r="BI116" i="12"/>
  <c r="AT101" i="13"/>
  <c r="AT102" i="12"/>
  <c r="AE87" i="13"/>
  <c r="AE88" i="12"/>
  <c r="B85" i="11"/>
  <c r="N93" i="3" s="1"/>
  <c r="Q93" i="3" s="1"/>
  <c r="C86" i="12"/>
  <c r="B85" i="18"/>
  <c r="CN145" i="12"/>
  <c r="CN144" i="13"/>
  <c r="BY130" i="13"/>
  <c r="BY131" i="12"/>
  <c r="B86" i="12" l="1"/>
  <c r="D86" i="13"/>
  <c r="B86" i="13" s="1"/>
  <c r="AU103" i="12"/>
  <c r="AU102" i="13"/>
  <c r="S93" i="3"/>
  <c r="AL93" i="3"/>
  <c r="CO145" i="13"/>
  <c r="CO146" i="12"/>
  <c r="AF88" i="13"/>
  <c r="AF89" i="12"/>
  <c r="BJ117" i="12"/>
  <c r="BJ116" i="13"/>
  <c r="BZ132" i="12"/>
  <c r="BZ131" i="13"/>
  <c r="BK118" i="12" l="1"/>
  <c r="BK117" i="13"/>
  <c r="CP146" i="13"/>
  <c r="CP147" i="12"/>
  <c r="AG89" i="13"/>
  <c r="AG90" i="12"/>
  <c r="C86" i="13"/>
  <c r="D94" i="3"/>
  <c r="AV103" i="13"/>
  <c r="AV104" i="12"/>
  <c r="CA133" i="12"/>
  <c r="CA132" i="13"/>
  <c r="CB134" i="12" l="1"/>
  <c r="CB133" i="13"/>
  <c r="CQ148" i="12"/>
  <c r="CQ147" i="13"/>
  <c r="AU161" i="12"/>
  <c r="AW105" i="12"/>
  <c r="AW104" i="13"/>
  <c r="AH91" i="12"/>
  <c r="AH90" i="13"/>
  <c r="AA94" i="3"/>
  <c r="AG94" i="3" s="1"/>
  <c r="B94" i="3"/>
  <c r="BL119" i="12"/>
  <c r="BL118" i="13"/>
  <c r="BM119" i="13" l="1"/>
  <c r="BM120" i="12"/>
  <c r="AI92" i="12"/>
  <c r="AI91" i="13"/>
  <c r="K94" i="3"/>
  <c r="W94" i="3"/>
  <c r="Y94" i="3"/>
  <c r="AE94" i="3" s="1"/>
  <c r="U94" i="3"/>
  <c r="V94" i="3" s="1"/>
  <c r="X94" i="3" s="1"/>
  <c r="AJ94" i="3"/>
  <c r="C94" i="3"/>
  <c r="AX105" i="13"/>
  <c r="AX106" i="12"/>
  <c r="CR148" i="13"/>
  <c r="CR149" i="12"/>
  <c r="CC134" i="13"/>
  <c r="CC135" i="12"/>
  <c r="B96" i="6" l="1"/>
  <c r="AD94" i="3"/>
  <c r="AJ93" i="12"/>
  <c r="AJ92" i="13"/>
  <c r="AY107" i="12"/>
  <c r="AY106" i="13"/>
  <c r="CS149" i="13"/>
  <c r="CS150" i="12"/>
  <c r="J94" i="3"/>
  <c r="M94" i="3" s="1"/>
  <c r="P94" i="3" s="1"/>
  <c r="AB94" i="3"/>
  <c r="AH94" i="3" s="1"/>
  <c r="BN120" i="13"/>
  <c r="BN121" i="12"/>
  <c r="CD136" i="12"/>
  <c r="CD135" i="13"/>
  <c r="AK94" i="12" l="1"/>
  <c r="AK93" i="13"/>
  <c r="CT150" i="13"/>
  <c r="CT151" i="12"/>
  <c r="BO121" i="13"/>
  <c r="BO122" i="12"/>
  <c r="CE137" i="12"/>
  <c r="CE136" i="13"/>
  <c r="AK94" i="3"/>
  <c r="R94" i="3"/>
  <c r="AZ108" i="12"/>
  <c r="AZ107" i="13"/>
  <c r="J96" i="6"/>
  <c r="H96" i="6"/>
  <c r="I96" i="6"/>
  <c r="G96" i="6"/>
  <c r="L96" i="6" l="1"/>
  <c r="O96" i="6" s="1"/>
  <c r="K96" i="6"/>
  <c r="CU151" i="13"/>
  <c r="CU152" i="12"/>
  <c r="CF137" i="13"/>
  <c r="CF138" i="12"/>
  <c r="BP123" i="12"/>
  <c r="BP122" i="13"/>
  <c r="BA108" i="13"/>
  <c r="BA109" i="12"/>
  <c r="AN94" i="3"/>
  <c r="AO94" i="3"/>
  <c r="AL94" i="13"/>
  <c r="AL95" i="12"/>
  <c r="CV152" i="13" l="1"/>
  <c r="CV153" i="12"/>
  <c r="BQ123" i="13"/>
  <c r="BQ124" i="12"/>
  <c r="AM95" i="13"/>
  <c r="AM96" i="12"/>
  <c r="BB110" i="12"/>
  <c r="BB109" i="13"/>
  <c r="CG139" i="12"/>
  <c r="CG138" i="13"/>
  <c r="N96" i="6"/>
  <c r="M96" i="6"/>
  <c r="P96" i="6" s="1"/>
  <c r="S96" i="6" l="1"/>
  <c r="U96" i="6"/>
  <c r="R96" i="6"/>
  <c r="T96" i="6"/>
  <c r="BC110" i="13"/>
  <c r="BC111" i="12"/>
  <c r="AN97" i="12"/>
  <c r="AN96" i="13"/>
  <c r="CW154" i="12"/>
  <c r="CW153" i="13"/>
  <c r="BR125" i="12"/>
  <c r="BR124" i="13"/>
  <c r="CH140" i="12"/>
  <c r="CH139" i="13"/>
  <c r="W96" i="6" l="1"/>
  <c r="Z96" i="6" s="1"/>
  <c r="AD96" i="6" s="1"/>
  <c r="C88" i="23" s="1"/>
  <c r="BS126" i="12"/>
  <c r="BS125" i="13"/>
  <c r="AO97" i="13"/>
  <c r="AO98" i="12"/>
  <c r="BD111" i="13"/>
  <c r="BD112" i="12"/>
  <c r="V96" i="6"/>
  <c r="CI140" i="13"/>
  <c r="CI141" i="12"/>
  <c r="CV163" i="12"/>
  <c r="CX154" i="13"/>
  <c r="B100" i="8"/>
  <c r="AP99" i="12" l="1"/>
  <c r="AP98" i="13"/>
  <c r="X96" i="6"/>
  <c r="AA96" i="6" s="1"/>
  <c r="AE96" i="6" s="1"/>
  <c r="AG96" i="6" s="1"/>
  <c r="B100" i="19" s="1"/>
  <c r="Y96" i="6"/>
  <c r="AC96" i="6" s="1"/>
  <c r="BE113" i="12"/>
  <c r="BE112" i="13"/>
  <c r="K100" i="8"/>
  <c r="O100" i="8"/>
  <c r="N100" i="8"/>
  <c r="C100" i="8"/>
  <c r="F100" i="8"/>
  <c r="L100" i="8"/>
  <c r="E100" i="8"/>
  <c r="G100" i="8"/>
  <c r="M100" i="8"/>
  <c r="D100" i="8"/>
  <c r="CJ142" i="12"/>
  <c r="CJ141" i="13"/>
  <c r="BT127" i="12"/>
  <c r="BT126" i="13"/>
  <c r="BU127" i="13" l="1"/>
  <c r="BU128" i="12"/>
  <c r="O100" i="19"/>
  <c r="E100" i="19"/>
  <c r="N100" i="19"/>
  <c r="F100" i="19"/>
  <c r="C100" i="19"/>
  <c r="G100" i="19"/>
  <c r="K100" i="19"/>
  <c r="L100" i="19"/>
  <c r="M100" i="19"/>
  <c r="D100" i="19"/>
  <c r="AK85" i="8"/>
  <c r="AM85" i="8"/>
  <c r="AW85" i="8"/>
  <c r="AH85" i="8"/>
  <c r="AI85" i="8"/>
  <c r="BB85" i="8"/>
  <c r="AX85" i="8"/>
  <c r="AN85" i="8"/>
  <c r="BC85" i="8"/>
  <c r="AG85" i="8"/>
  <c r="AF85" i="8"/>
  <c r="AZ85" i="8"/>
  <c r="AV85" i="8"/>
  <c r="BA85" i="8"/>
  <c r="AO85" i="8"/>
  <c r="BG85" i="8"/>
  <c r="AJ85" i="8"/>
  <c r="AT85" i="8"/>
  <c r="AQ85" i="8"/>
  <c r="AP85" i="8"/>
  <c r="AU85" i="8"/>
  <c r="BE85" i="8"/>
  <c r="BD85" i="8"/>
  <c r="AL85" i="8"/>
  <c r="AS85" i="8"/>
  <c r="AR85" i="8"/>
  <c r="AY85" i="8"/>
  <c r="BF85" i="8"/>
  <c r="B100" i="7"/>
  <c r="B88" i="23"/>
  <c r="D88" i="23" s="1"/>
  <c r="CK142" i="13"/>
  <c r="CK143" i="12"/>
  <c r="BF114" i="12"/>
  <c r="BF113" i="13"/>
  <c r="AQ99" i="13"/>
  <c r="AQ100" i="12"/>
  <c r="AR101" i="12" l="1"/>
  <c r="AR100" i="13"/>
  <c r="CL144" i="12"/>
  <c r="CL143" i="13"/>
  <c r="AF85" i="19"/>
  <c r="BE85" i="19"/>
  <c r="BG85" i="19"/>
  <c r="AT85" i="19"/>
  <c r="AX85" i="19"/>
  <c r="BF85" i="19"/>
  <c r="AP85" i="19"/>
  <c r="AR85" i="19"/>
  <c r="AM85" i="19"/>
  <c r="BD85" i="19"/>
  <c r="BB85" i="19"/>
  <c r="AQ85" i="19"/>
  <c r="AS85" i="19"/>
  <c r="AK85" i="19"/>
  <c r="AW85" i="19"/>
  <c r="AZ85" i="19"/>
  <c r="AH85" i="19"/>
  <c r="AO85" i="19"/>
  <c r="AY85" i="19"/>
  <c r="AV85" i="19"/>
  <c r="AU85" i="19"/>
  <c r="AG85" i="19"/>
  <c r="AL85" i="19"/>
  <c r="BC85" i="19"/>
  <c r="AJ85" i="19"/>
  <c r="AN85" i="19"/>
  <c r="BA85" i="19"/>
  <c r="AI85" i="19"/>
  <c r="BI85" i="8"/>
  <c r="BV128" i="13"/>
  <c r="BV129" i="12"/>
  <c r="BG114" i="13"/>
  <c r="BG115" i="12"/>
  <c r="N100" i="7"/>
  <c r="K100" i="7"/>
  <c r="G100" i="7"/>
  <c r="D100" i="7"/>
  <c r="L100" i="7"/>
  <c r="E100" i="7"/>
  <c r="F100" i="7"/>
  <c r="C100" i="7"/>
  <c r="M100" i="7"/>
  <c r="O100" i="7"/>
  <c r="BW130" i="12" l="1"/>
  <c r="BU162" i="12"/>
  <c r="BW129" i="13"/>
  <c r="BH115" i="13"/>
  <c r="BH116" i="12"/>
  <c r="BI85" i="19"/>
  <c r="CM145" i="12"/>
  <c r="CM144" i="13"/>
  <c r="AL85" i="7"/>
  <c r="I86" i="9" s="1"/>
  <c r="AE85" i="7"/>
  <c r="B86" i="9" s="1"/>
  <c r="AV85" i="7"/>
  <c r="S86" i="9" s="1"/>
  <c r="AF85" i="7"/>
  <c r="AN85" i="7"/>
  <c r="K86" i="9" s="1"/>
  <c r="BA85" i="7"/>
  <c r="X86" i="9" s="1"/>
  <c r="AM85" i="7"/>
  <c r="J86" i="9" s="1"/>
  <c r="BC85" i="7"/>
  <c r="Z86" i="9" s="1"/>
  <c r="AO85" i="7"/>
  <c r="L86" i="9" s="1"/>
  <c r="AY85" i="7"/>
  <c r="V86" i="9" s="1"/>
  <c r="AQ85" i="7"/>
  <c r="N86" i="9" s="1"/>
  <c r="AJ85" i="7"/>
  <c r="G86" i="9" s="1"/>
  <c r="AX85" i="7"/>
  <c r="U86" i="9" s="1"/>
  <c r="AP85" i="7"/>
  <c r="M86" i="9" s="1"/>
  <c r="AZ85" i="7"/>
  <c r="W86" i="9" s="1"/>
  <c r="BB85" i="7"/>
  <c r="Y86" i="9" s="1"/>
  <c r="AI85" i="7"/>
  <c r="F86" i="9" s="1"/>
  <c r="AH85" i="7"/>
  <c r="E86" i="9" s="1"/>
  <c r="BF85" i="7"/>
  <c r="AC86" i="9" s="1"/>
  <c r="AT85" i="7"/>
  <c r="Q86" i="9" s="1"/>
  <c r="AS85" i="7"/>
  <c r="P86" i="9" s="1"/>
  <c r="AK85" i="7"/>
  <c r="H86" i="9" s="1"/>
  <c r="AU85" i="7"/>
  <c r="R86" i="9" s="1"/>
  <c r="AW85" i="7"/>
  <c r="T86" i="9" s="1"/>
  <c r="AR85" i="7"/>
  <c r="O86" i="9" s="1"/>
  <c r="BD85" i="7"/>
  <c r="AA86" i="9" s="1"/>
  <c r="AG85" i="7"/>
  <c r="D86" i="9" s="1"/>
  <c r="BE85" i="7"/>
  <c r="AB86" i="9" s="1"/>
  <c r="AS101" i="13"/>
  <c r="AS102" i="12"/>
  <c r="AB86" i="11" l="1"/>
  <c r="AB86" i="18"/>
  <c r="AB87" i="12" s="1"/>
  <c r="AC87" i="13" s="1"/>
  <c r="Y86" i="11"/>
  <c r="Y86" i="18"/>
  <c r="Y87" i="12" s="1"/>
  <c r="Z87" i="13" s="1"/>
  <c r="G86" i="11"/>
  <c r="G86" i="18"/>
  <c r="G87" i="12" s="1"/>
  <c r="H87" i="13" s="1"/>
  <c r="Z86" i="11"/>
  <c r="Z86" i="18"/>
  <c r="Z87" i="12" s="1"/>
  <c r="AA87" i="13" s="1"/>
  <c r="BH85" i="7"/>
  <c r="C86" i="9"/>
  <c r="D86" i="11"/>
  <c r="D86" i="18"/>
  <c r="D87" i="12" s="1"/>
  <c r="E87" i="13" s="1"/>
  <c r="R86" i="11"/>
  <c r="R86" i="18"/>
  <c r="R87" i="12" s="1"/>
  <c r="S87" i="13" s="1"/>
  <c r="AC86" i="11"/>
  <c r="AC86" i="18"/>
  <c r="AC87" i="12" s="1"/>
  <c r="W86" i="11"/>
  <c r="W86" i="18"/>
  <c r="W87" i="12" s="1"/>
  <c r="X87" i="13" s="1"/>
  <c r="N86" i="11"/>
  <c r="N86" i="18"/>
  <c r="N87" i="12" s="1"/>
  <c r="O87" i="13" s="1"/>
  <c r="J86" i="18"/>
  <c r="J87" i="12" s="1"/>
  <c r="K87" i="13" s="1"/>
  <c r="J86" i="11"/>
  <c r="S86" i="18"/>
  <c r="S87" i="12" s="1"/>
  <c r="T87" i="13" s="1"/>
  <c r="S86" i="11"/>
  <c r="CN145" i="13"/>
  <c r="CN146" i="12"/>
  <c r="T86" i="11"/>
  <c r="T86" i="18"/>
  <c r="T87" i="12" s="1"/>
  <c r="U87" i="13" s="1"/>
  <c r="AT102" i="13"/>
  <c r="AT103" i="12"/>
  <c r="AA86" i="18"/>
  <c r="AA87" i="12" s="1"/>
  <c r="AB87" i="13" s="1"/>
  <c r="AA86" i="11"/>
  <c r="H86" i="11"/>
  <c r="H86" i="18"/>
  <c r="H87" i="12" s="1"/>
  <c r="I87" i="13" s="1"/>
  <c r="E86" i="11"/>
  <c r="E86" i="18"/>
  <c r="E87" i="12" s="1"/>
  <c r="F87" i="13" s="1"/>
  <c r="M86" i="11"/>
  <c r="M86" i="18"/>
  <c r="M87" i="12" s="1"/>
  <c r="N87" i="13" s="1"/>
  <c r="V86" i="11"/>
  <c r="V86" i="18"/>
  <c r="V87" i="12" s="1"/>
  <c r="W87" i="13" s="1"/>
  <c r="X86" i="11"/>
  <c r="X86" i="18"/>
  <c r="X87" i="12" s="1"/>
  <c r="Y87" i="13" s="1"/>
  <c r="Q86" i="11"/>
  <c r="Q86" i="18"/>
  <c r="Q87" i="12" s="1"/>
  <c r="R87" i="13" s="1"/>
  <c r="O86" i="18"/>
  <c r="O87" i="12" s="1"/>
  <c r="P87" i="13" s="1"/>
  <c r="O86" i="11"/>
  <c r="P86" i="11"/>
  <c r="P86" i="18"/>
  <c r="P87" i="12" s="1"/>
  <c r="Q87" i="13" s="1"/>
  <c r="F86" i="11"/>
  <c r="F86" i="18"/>
  <c r="F87" i="12" s="1"/>
  <c r="G87" i="13" s="1"/>
  <c r="U86" i="11"/>
  <c r="U86" i="18"/>
  <c r="U87" i="12" s="1"/>
  <c r="V87" i="13" s="1"/>
  <c r="L86" i="11"/>
  <c r="L86" i="18"/>
  <c r="L87" i="12" s="1"/>
  <c r="M87" i="13" s="1"/>
  <c r="K86" i="18"/>
  <c r="K87" i="12" s="1"/>
  <c r="L87" i="13" s="1"/>
  <c r="K86" i="11"/>
  <c r="I86" i="18"/>
  <c r="I87" i="12" s="1"/>
  <c r="J87" i="13" s="1"/>
  <c r="I86" i="11"/>
  <c r="BI117" i="12"/>
  <c r="BI116" i="13"/>
  <c r="BX131" i="12"/>
  <c r="BX130" i="13"/>
  <c r="AD88" i="12" l="1"/>
  <c r="AD87" i="13"/>
  <c r="AU103" i="13"/>
  <c r="AU104" i="12"/>
  <c r="CO147" i="12"/>
  <c r="CO146" i="13"/>
  <c r="C86" i="11"/>
  <c r="B86" i="11" s="1"/>
  <c r="N94" i="3" s="1"/>
  <c r="Q94" i="3" s="1"/>
  <c r="C86" i="18"/>
  <c r="BJ118" i="12"/>
  <c r="BJ117" i="13"/>
  <c r="BY131" i="13"/>
  <c r="BY132" i="12"/>
  <c r="BZ132" i="13" l="1"/>
  <c r="BZ133" i="12"/>
  <c r="C87" i="12"/>
  <c r="B86" i="18"/>
  <c r="AT161" i="12"/>
  <c r="AV105" i="12"/>
  <c r="AV104" i="13"/>
  <c r="AL94" i="3"/>
  <c r="S94" i="3"/>
  <c r="BK119" i="12"/>
  <c r="BK118" i="13"/>
  <c r="CP148" i="12"/>
  <c r="CP147" i="13"/>
  <c r="AE88" i="13"/>
  <c r="AE89" i="12"/>
  <c r="CQ148" i="13" l="1"/>
  <c r="CQ149" i="12"/>
  <c r="AF89" i="13"/>
  <c r="AF90" i="12"/>
  <c r="BL120" i="12"/>
  <c r="BL119" i="13"/>
  <c r="AW105" i="13"/>
  <c r="AW106" i="12"/>
  <c r="CA133" i="13"/>
  <c r="CA134" i="12"/>
  <c r="B87" i="12"/>
  <c r="D87" i="13"/>
  <c r="B87" i="13" s="1"/>
  <c r="D95" i="3" l="1"/>
  <c r="C87" i="13"/>
  <c r="AX107" i="12"/>
  <c r="AX106" i="13"/>
  <c r="AG91" i="12"/>
  <c r="AG90" i="13"/>
  <c r="CB134" i="13"/>
  <c r="CB135" i="12"/>
  <c r="CR149" i="13"/>
  <c r="CR150" i="12"/>
  <c r="BM121" i="12"/>
  <c r="BM120" i="13"/>
  <c r="CC136" i="12" l="1"/>
  <c r="CC135" i="13"/>
  <c r="CS150" i="13"/>
  <c r="CS151" i="12"/>
  <c r="BN121" i="13"/>
  <c r="BN122" i="12"/>
  <c r="AY108" i="12"/>
  <c r="AY107" i="13"/>
  <c r="AH91" i="13"/>
  <c r="AH92" i="12"/>
  <c r="B95" i="3"/>
  <c r="AA95" i="3"/>
  <c r="AG95" i="3" s="1"/>
  <c r="CT151" i="13" l="1"/>
  <c r="CT152" i="12"/>
  <c r="K95" i="3"/>
  <c r="C95" i="3"/>
  <c r="Y95" i="3"/>
  <c r="AE95" i="3" s="1"/>
  <c r="U95" i="3"/>
  <c r="V95" i="3" s="1"/>
  <c r="X95" i="3" s="1"/>
  <c r="AJ95" i="3"/>
  <c r="W95" i="3"/>
  <c r="AZ108" i="13"/>
  <c r="AZ109" i="12"/>
  <c r="AI92" i="13"/>
  <c r="AI93" i="12"/>
  <c r="BO123" i="12"/>
  <c r="BO122" i="13"/>
  <c r="CD137" i="12"/>
  <c r="CD136" i="13"/>
  <c r="AJ94" i="12" l="1"/>
  <c r="AJ93" i="13"/>
  <c r="J95" i="3"/>
  <c r="M95" i="3" s="1"/>
  <c r="P95" i="3" s="1"/>
  <c r="AB95" i="3"/>
  <c r="AH95" i="3" s="1"/>
  <c r="BA109" i="13"/>
  <c r="BA110" i="12"/>
  <c r="AD95" i="3"/>
  <c r="B97" i="6"/>
  <c r="CU152" i="13"/>
  <c r="CU153" i="12"/>
  <c r="CE138" i="12"/>
  <c r="CE137" i="13"/>
  <c r="BP123" i="13"/>
  <c r="BP124" i="12"/>
  <c r="CF138" i="13" l="1"/>
  <c r="CF139" i="12"/>
  <c r="AK95" i="3"/>
  <c r="R95" i="3"/>
  <c r="BQ124" i="13"/>
  <c r="BQ125" i="12"/>
  <c r="CV154" i="12"/>
  <c r="CV153" i="13"/>
  <c r="BB110" i="13"/>
  <c r="BB111" i="12"/>
  <c r="J97" i="6"/>
  <c r="G97" i="6"/>
  <c r="H97" i="6"/>
  <c r="I97" i="6"/>
  <c r="AK94" i="13"/>
  <c r="AK95" i="12"/>
  <c r="K97" i="6" l="1"/>
  <c r="N97" i="6" s="1"/>
  <c r="CU163" i="12"/>
  <c r="CW154" i="13"/>
  <c r="AO95" i="3"/>
  <c r="AN95" i="3"/>
  <c r="BC111" i="13"/>
  <c r="BC112" i="12"/>
  <c r="BR126" i="12"/>
  <c r="BR125" i="13"/>
  <c r="CG139" i="13"/>
  <c r="CG140" i="12"/>
  <c r="AL96" i="12"/>
  <c r="AL95" i="13"/>
  <c r="L97" i="6"/>
  <c r="O97" i="6" s="1"/>
  <c r="CH141" i="12" l="1"/>
  <c r="CH140" i="13"/>
  <c r="BD113" i="12"/>
  <c r="BD112" i="13"/>
  <c r="AM97" i="12"/>
  <c r="AM96" i="13"/>
  <c r="BS126" i="13"/>
  <c r="BS127" i="12"/>
  <c r="M97" i="6"/>
  <c r="P97" i="6" s="1"/>
  <c r="T97" i="6" l="1"/>
  <c r="R97" i="6"/>
  <c r="S97" i="6"/>
  <c r="U97" i="6"/>
  <c r="AN97" i="13"/>
  <c r="AN98" i="12"/>
  <c r="BE114" i="12"/>
  <c r="BE113" i="13"/>
  <c r="BT127" i="13"/>
  <c r="BT128" i="12"/>
  <c r="CI142" i="12"/>
  <c r="CI141" i="13"/>
  <c r="V97" i="6" l="1"/>
  <c r="AO98" i="13"/>
  <c r="AO99" i="12"/>
  <c r="BU128" i="13"/>
  <c r="BU129" i="12"/>
  <c r="CJ143" i="12"/>
  <c r="CJ142" i="13"/>
  <c r="BF115" i="12"/>
  <c r="BF114" i="13"/>
  <c r="W97" i="6"/>
  <c r="Z97" i="6" s="1"/>
  <c r="AD97" i="6" s="1"/>
  <c r="Y97" i="6"/>
  <c r="AC97" i="6" s="1"/>
  <c r="X97" i="6" l="1"/>
  <c r="AA97" i="6" s="1"/>
  <c r="AE97" i="6" s="1"/>
  <c r="AG97" i="6" s="1"/>
  <c r="B101" i="19" s="1"/>
  <c r="G101" i="19" s="1"/>
  <c r="BT162" i="12"/>
  <c r="BV130" i="12"/>
  <c r="BV129" i="13"/>
  <c r="AP100" i="12"/>
  <c r="AP99" i="13"/>
  <c r="B101" i="7"/>
  <c r="B89" i="23"/>
  <c r="BG115" i="13"/>
  <c r="BG116" i="12"/>
  <c r="F101" i="19"/>
  <c r="O101" i="19"/>
  <c r="B101" i="8"/>
  <c r="C89" i="23"/>
  <c r="CK143" i="13"/>
  <c r="CK144" i="12"/>
  <c r="N101" i="19" l="1"/>
  <c r="E101" i="19"/>
  <c r="C101" i="19"/>
  <c r="L101" i="19"/>
  <c r="M101" i="19"/>
  <c r="D101" i="19"/>
  <c r="K101" i="19"/>
  <c r="G101" i="8"/>
  <c r="E101" i="8"/>
  <c r="D101" i="8"/>
  <c r="C101" i="8"/>
  <c r="F101" i="8"/>
  <c r="L101" i="8"/>
  <c r="K101" i="8"/>
  <c r="O101" i="8"/>
  <c r="M101" i="8"/>
  <c r="N101" i="8"/>
  <c r="AQ100" i="13"/>
  <c r="AQ101" i="12"/>
  <c r="BW130" i="13"/>
  <c r="BW131" i="12"/>
  <c r="CL145" i="12"/>
  <c r="CL144" i="13"/>
  <c r="D89" i="23"/>
  <c r="F101" i="7"/>
  <c r="N101" i="7"/>
  <c r="O101" i="7"/>
  <c r="G101" i="7"/>
  <c r="D101" i="7"/>
  <c r="K101" i="7"/>
  <c r="L101" i="7"/>
  <c r="E101" i="7"/>
  <c r="C101" i="7"/>
  <c r="M101" i="7"/>
  <c r="BH116" i="13"/>
  <c r="BH117" i="12"/>
  <c r="AJ86" i="19" l="1"/>
  <c r="BE86" i="19"/>
  <c r="BA86" i="19"/>
  <c r="AQ86" i="19"/>
  <c r="AG86" i="19"/>
  <c r="BG86" i="19"/>
  <c r="AS86" i="19"/>
  <c r="AL86" i="19"/>
  <c r="BC86" i="19"/>
  <c r="BD86" i="19"/>
  <c r="AO86" i="19"/>
  <c r="AF86" i="19"/>
  <c r="AI86" i="19"/>
  <c r="AN86" i="19"/>
  <c r="AM86" i="19"/>
  <c r="AT86" i="19"/>
  <c r="AH86" i="19"/>
  <c r="AW86" i="19"/>
  <c r="AV86" i="19"/>
  <c r="AY86" i="19"/>
  <c r="AR86" i="19"/>
  <c r="AP86" i="19"/>
  <c r="AX86" i="19"/>
  <c r="AZ86" i="19"/>
  <c r="BB86" i="19"/>
  <c r="BF86" i="19"/>
  <c r="AU86" i="19"/>
  <c r="AK86" i="19"/>
  <c r="AR102" i="12"/>
  <c r="AR101" i="13"/>
  <c r="AO86" i="8"/>
  <c r="AF86" i="8"/>
  <c r="AP86" i="8"/>
  <c r="AM86" i="8"/>
  <c r="AZ86" i="8"/>
  <c r="AL86" i="8"/>
  <c r="AR86" i="8"/>
  <c r="BF86" i="8"/>
  <c r="AN86" i="8"/>
  <c r="AV86" i="8"/>
  <c r="BG86" i="8"/>
  <c r="AX86" i="8"/>
  <c r="BA86" i="8"/>
  <c r="AU86" i="8"/>
  <c r="AG86" i="8"/>
  <c r="AT86" i="8"/>
  <c r="AJ86" i="8"/>
  <c r="BD86" i="8"/>
  <c r="AK86" i="8"/>
  <c r="AI86" i="8"/>
  <c r="AS86" i="8"/>
  <c r="AQ86" i="8"/>
  <c r="BC86" i="8"/>
  <c r="AW86" i="8"/>
  <c r="BB86" i="8"/>
  <c r="AH86" i="8"/>
  <c r="AY86" i="8"/>
  <c r="BE86" i="8"/>
  <c r="CM146" i="12"/>
  <c r="CM145" i="13"/>
  <c r="AJ86" i="7"/>
  <c r="G87" i="9" s="1"/>
  <c r="G87" i="11" s="1"/>
  <c r="BB86" i="7"/>
  <c r="AM86" i="7"/>
  <c r="AO86" i="7"/>
  <c r="AS86" i="7"/>
  <c r="BA86" i="7"/>
  <c r="AW86" i="7"/>
  <c r="AK86" i="7"/>
  <c r="AY86" i="7"/>
  <c r="AG86" i="7"/>
  <c r="AP86" i="7"/>
  <c r="AR86" i="7"/>
  <c r="AN86" i="7"/>
  <c r="BE86" i="7"/>
  <c r="BF86" i="7"/>
  <c r="AI86" i="7"/>
  <c r="AF86" i="7"/>
  <c r="AH86" i="7"/>
  <c r="AT86" i="7"/>
  <c r="AZ86" i="7"/>
  <c r="AX86" i="7"/>
  <c r="U87" i="9" s="1"/>
  <c r="AL86" i="7"/>
  <c r="AQ86" i="7"/>
  <c r="AE86" i="7"/>
  <c r="AV86" i="7"/>
  <c r="AU86" i="7"/>
  <c r="BD86" i="7"/>
  <c r="BC86" i="7"/>
  <c r="BX131" i="13"/>
  <c r="BX132" i="12"/>
  <c r="BI118" i="12"/>
  <c r="BI117" i="13"/>
  <c r="AC87" i="9" l="1"/>
  <c r="N87" i="9"/>
  <c r="N87" i="18" s="1"/>
  <c r="N88" i="12" s="1"/>
  <c r="O88" i="13" s="1"/>
  <c r="L87" i="9"/>
  <c r="L87" i="11" s="1"/>
  <c r="BI86" i="19"/>
  <c r="Y87" i="9"/>
  <c r="V87" i="9"/>
  <c r="V87" i="11" s="1"/>
  <c r="K87" i="9"/>
  <c r="K87" i="18" s="1"/>
  <c r="K88" i="12" s="1"/>
  <c r="L88" i="13" s="1"/>
  <c r="Z87" i="9"/>
  <c r="Z87" i="18" s="1"/>
  <c r="Z88" i="12" s="1"/>
  <c r="AA88" i="13" s="1"/>
  <c r="B87" i="9"/>
  <c r="R87" i="9"/>
  <c r="R87" i="11" s="1"/>
  <c r="D87" i="9"/>
  <c r="D87" i="18" s="1"/>
  <c r="D88" i="12" s="1"/>
  <c r="E88" i="13" s="1"/>
  <c r="X87" i="9"/>
  <c r="X87" i="18" s="1"/>
  <c r="X88" i="12" s="1"/>
  <c r="Y88" i="13" s="1"/>
  <c r="G87" i="18"/>
  <c r="G88" i="12" s="1"/>
  <c r="H88" i="13" s="1"/>
  <c r="W87" i="9"/>
  <c r="W87" i="18" s="1"/>
  <c r="W88" i="12" s="1"/>
  <c r="X88" i="13" s="1"/>
  <c r="O87" i="9"/>
  <c r="O87" i="18" s="1"/>
  <c r="O88" i="12" s="1"/>
  <c r="P88" i="13" s="1"/>
  <c r="F87" i="9"/>
  <c r="F87" i="11" s="1"/>
  <c r="J87" i="9"/>
  <c r="J87" i="18" s="1"/>
  <c r="J88" i="12" s="1"/>
  <c r="K88" i="13" s="1"/>
  <c r="H87" i="9"/>
  <c r="H87" i="18" s="1"/>
  <c r="H88" i="12" s="1"/>
  <c r="I88" i="13" s="1"/>
  <c r="Q87" i="9"/>
  <c r="Q87" i="18" s="1"/>
  <c r="Q88" i="12" s="1"/>
  <c r="R88" i="13" s="1"/>
  <c r="M87" i="9"/>
  <c r="M87" i="11" s="1"/>
  <c r="E87" i="9"/>
  <c r="Y87" i="18"/>
  <c r="Y88" i="12" s="1"/>
  <c r="Z88" i="13" s="1"/>
  <c r="Y87" i="11"/>
  <c r="BJ118" i="13"/>
  <c r="BJ119" i="12"/>
  <c r="BY132" i="13"/>
  <c r="BY133" i="12"/>
  <c r="I87" i="9"/>
  <c r="AB87" i="9"/>
  <c r="S87" i="9"/>
  <c r="U87" i="11"/>
  <c r="U87" i="18"/>
  <c r="U88" i="12" s="1"/>
  <c r="V88" i="13" s="1"/>
  <c r="BH86" i="7"/>
  <c r="P87" i="9"/>
  <c r="AA87" i="9"/>
  <c r="N87" i="11"/>
  <c r="AC87" i="18"/>
  <c r="AC88" i="12" s="1"/>
  <c r="AC87" i="11"/>
  <c r="T87" i="9"/>
  <c r="J87" i="11"/>
  <c r="CN146" i="13"/>
  <c r="CN147" i="12"/>
  <c r="BI86" i="8"/>
  <c r="C87" i="9"/>
  <c r="AS102" i="13"/>
  <c r="AS103" i="12"/>
  <c r="L87" i="18" l="1"/>
  <c r="L88" i="12" s="1"/>
  <c r="M88" i="13" s="1"/>
  <c r="V87" i="18"/>
  <c r="V88" i="12" s="1"/>
  <c r="W88" i="13" s="1"/>
  <c r="Q87" i="11"/>
  <c r="K87" i="11"/>
  <c r="D87" i="11"/>
  <c r="F87" i="18"/>
  <c r="F88" i="12" s="1"/>
  <c r="G88" i="13" s="1"/>
  <c r="Z87" i="11"/>
  <c r="X87" i="11"/>
  <c r="M87" i="18"/>
  <c r="M88" i="12" s="1"/>
  <c r="N88" i="13" s="1"/>
  <c r="O87" i="11"/>
  <c r="H87" i="11"/>
  <c r="R87" i="18"/>
  <c r="R88" i="12" s="1"/>
  <c r="S88" i="13" s="1"/>
  <c r="W87" i="11"/>
  <c r="CO148" i="12"/>
  <c r="CO147" i="13"/>
  <c r="I87" i="18"/>
  <c r="I88" i="12" s="1"/>
  <c r="J88" i="13" s="1"/>
  <c r="I87" i="11"/>
  <c r="AD89" i="12"/>
  <c r="AD88" i="13"/>
  <c r="P87" i="11"/>
  <c r="P87" i="18"/>
  <c r="P88" i="12" s="1"/>
  <c r="Q88" i="13" s="1"/>
  <c r="S87" i="11"/>
  <c r="S87" i="18"/>
  <c r="S88" i="12" s="1"/>
  <c r="T88" i="13" s="1"/>
  <c r="C87" i="18"/>
  <c r="C87" i="11"/>
  <c r="BZ134" i="12"/>
  <c r="BZ133" i="13"/>
  <c r="E87" i="11"/>
  <c r="E87" i="18"/>
  <c r="E88" i="12" s="1"/>
  <c r="F88" i="13" s="1"/>
  <c r="AT104" i="12"/>
  <c r="AT103" i="13"/>
  <c r="T87" i="18"/>
  <c r="T88" i="12" s="1"/>
  <c r="U88" i="13" s="1"/>
  <c r="T87" i="11"/>
  <c r="AA87" i="11"/>
  <c r="AA87" i="18"/>
  <c r="AA88" i="12" s="1"/>
  <c r="AB88" i="13" s="1"/>
  <c r="AB87" i="18"/>
  <c r="AB88" i="12" s="1"/>
  <c r="AC88" i="13" s="1"/>
  <c r="AB87" i="11"/>
  <c r="BK119" i="13"/>
  <c r="BK120" i="12"/>
  <c r="B87" i="11" l="1"/>
  <c r="N95" i="3" s="1"/>
  <c r="Q95" i="3" s="1"/>
  <c r="B87" i="18"/>
  <c r="C88" i="12"/>
  <c r="BL121" i="12"/>
  <c r="BL120" i="13"/>
  <c r="AU105" i="12"/>
  <c r="AS161" i="12"/>
  <c r="AU104" i="13"/>
  <c r="CA134" i="13"/>
  <c r="CA135" i="12"/>
  <c r="AE89" i="13"/>
  <c r="AE90" i="12"/>
  <c r="CP149" i="12"/>
  <c r="CP148" i="13"/>
  <c r="CB136" i="12" l="1"/>
  <c r="CB135" i="13"/>
  <c r="AF90" i="13"/>
  <c r="AF91" i="12"/>
  <c r="BM122" i="12"/>
  <c r="BM121" i="13"/>
  <c r="B88" i="12"/>
  <c r="D88" i="13"/>
  <c r="B88" i="13" s="1"/>
  <c r="AV106" i="12"/>
  <c r="AV105" i="13"/>
  <c r="CQ149" i="13"/>
  <c r="CQ150" i="12"/>
  <c r="AL95" i="3"/>
  <c r="S95" i="3"/>
  <c r="D96" i="3" l="1"/>
  <c r="C88" i="13"/>
  <c r="CR151" i="12"/>
  <c r="CR150" i="13"/>
  <c r="AG91" i="13"/>
  <c r="AG92" i="12"/>
  <c r="AW107" i="12"/>
  <c r="AW106" i="13"/>
  <c r="BN123" i="12"/>
  <c r="BN122" i="13"/>
  <c r="CC136" i="13"/>
  <c r="CC137" i="12"/>
  <c r="AH93" i="12" l="1"/>
  <c r="AH92" i="13"/>
  <c r="CD137" i="13"/>
  <c r="CD138" i="12"/>
  <c r="AX107" i="13"/>
  <c r="AX108" i="12"/>
  <c r="CS151" i="13"/>
  <c r="CS152" i="12"/>
  <c r="BO124" i="12"/>
  <c r="BO123" i="13"/>
  <c r="AA96" i="3"/>
  <c r="AG96" i="3" s="1"/>
  <c r="B96" i="3"/>
  <c r="K96" i="3" l="1"/>
  <c r="W96" i="3"/>
  <c r="C96" i="3"/>
  <c r="U96" i="3"/>
  <c r="V96" i="3" s="1"/>
  <c r="X96" i="3" s="1"/>
  <c r="Y96" i="3"/>
  <c r="AE96" i="3" s="1"/>
  <c r="AJ96" i="3"/>
  <c r="CT152" i="13"/>
  <c r="CT153" i="12"/>
  <c r="CE138" i="13"/>
  <c r="CE139" i="12"/>
  <c r="AY108" i="13"/>
  <c r="AY109" i="12"/>
  <c r="BP125" i="12"/>
  <c r="BP124" i="13"/>
  <c r="AI93" i="13"/>
  <c r="AI94" i="12"/>
  <c r="AJ94" i="13" l="1"/>
  <c r="AJ95" i="12"/>
  <c r="AZ109" i="13"/>
  <c r="AZ110" i="12"/>
  <c r="CU154" i="12"/>
  <c r="CU153" i="13"/>
  <c r="AD96" i="3"/>
  <c r="B98" i="6"/>
  <c r="CF139" i="13"/>
  <c r="CF140" i="12"/>
  <c r="AB96" i="3"/>
  <c r="AH96" i="3" s="1"/>
  <c r="J96" i="3"/>
  <c r="M96" i="3" s="1"/>
  <c r="P96" i="3" s="1"/>
  <c r="BQ125" i="13"/>
  <c r="BQ126" i="12"/>
  <c r="BA111" i="12" l="1"/>
  <c r="BA110" i="13"/>
  <c r="I98" i="6"/>
  <c r="H98" i="6"/>
  <c r="L98" i="6" s="1"/>
  <c r="O98" i="6" s="1"/>
  <c r="J98" i="6"/>
  <c r="G98" i="6"/>
  <c r="BR127" i="12"/>
  <c r="BR126" i="13"/>
  <c r="CG140" i="13"/>
  <c r="CG141" i="12"/>
  <c r="AK95" i="13"/>
  <c r="AK96" i="12"/>
  <c r="AK96" i="3"/>
  <c r="R96" i="3"/>
  <c r="CV154" i="13"/>
  <c r="CT163" i="12"/>
  <c r="K98" i="6" l="1"/>
  <c r="N98" i="6" s="1"/>
  <c r="AL97" i="12"/>
  <c r="AL96" i="13"/>
  <c r="M98" i="6"/>
  <c r="P98" i="6" s="1"/>
  <c r="BS127" i="13"/>
  <c r="BS128" i="12"/>
  <c r="CH142" i="12"/>
  <c r="CH141" i="13"/>
  <c r="AO96" i="3"/>
  <c r="AN96" i="3"/>
  <c r="BB112" i="12"/>
  <c r="BB111" i="13"/>
  <c r="R98" i="6" l="1"/>
  <c r="T98" i="6"/>
  <c r="U98" i="6"/>
  <c r="S98" i="6"/>
  <c r="BT129" i="12"/>
  <c r="BT128" i="13"/>
  <c r="BC112" i="13"/>
  <c r="BC113" i="12"/>
  <c r="CI142" i="13"/>
  <c r="CI143" i="12"/>
  <c r="AM97" i="13"/>
  <c r="AM98" i="12"/>
  <c r="W98" i="6" l="1"/>
  <c r="Z98" i="6" s="1"/>
  <c r="AD98" i="6" s="1"/>
  <c r="B102" i="8" s="1"/>
  <c r="AN98" i="13"/>
  <c r="AN99" i="12"/>
  <c r="BD114" i="12"/>
  <c r="BD113" i="13"/>
  <c r="CJ144" i="12"/>
  <c r="CJ143" i="13"/>
  <c r="BU130" i="12"/>
  <c r="BS162" i="12"/>
  <c r="BU129" i="13"/>
  <c r="V98" i="6"/>
  <c r="C90" i="23" l="1"/>
  <c r="X98" i="6"/>
  <c r="AA98" i="6" s="1"/>
  <c r="AE98" i="6" s="1"/>
  <c r="AG98" i="6" s="1"/>
  <c r="B102" i="19" s="1"/>
  <c r="Y98" i="6"/>
  <c r="AC98" i="6" s="1"/>
  <c r="AO99" i="13"/>
  <c r="AO100" i="12"/>
  <c r="CK145" i="12"/>
  <c r="CK144" i="13"/>
  <c r="BE115" i="12"/>
  <c r="BE114" i="13"/>
  <c r="BV130" i="13"/>
  <c r="BV131" i="12"/>
  <c r="D102" i="8"/>
  <c r="M102" i="8"/>
  <c r="N102" i="8"/>
  <c r="E102" i="8"/>
  <c r="F102" i="8"/>
  <c r="K102" i="8"/>
  <c r="O102" i="8"/>
  <c r="C102" i="8"/>
  <c r="G102" i="8"/>
  <c r="L102" i="8"/>
  <c r="AP101" i="12" l="1"/>
  <c r="AP100" i="13"/>
  <c r="BF115" i="13"/>
  <c r="BF116" i="12"/>
  <c r="AN87" i="8"/>
  <c r="AS87" i="8"/>
  <c r="BF87" i="8"/>
  <c r="BC87" i="8"/>
  <c r="AF87" i="8"/>
  <c r="AU87" i="8"/>
  <c r="BE87" i="8"/>
  <c r="AH87" i="8"/>
  <c r="AW87" i="8"/>
  <c r="BD87" i="8"/>
  <c r="AX87" i="8"/>
  <c r="AZ87" i="8"/>
  <c r="AO87" i="8"/>
  <c r="AQ87" i="8"/>
  <c r="AK87" i="8"/>
  <c r="AV87" i="8"/>
  <c r="BA87" i="8"/>
  <c r="AG87" i="8"/>
  <c r="AY87" i="8"/>
  <c r="AT87" i="8"/>
  <c r="AR87" i="8"/>
  <c r="AI87" i="8"/>
  <c r="AP87" i="8"/>
  <c r="AJ87" i="8"/>
  <c r="BG87" i="8"/>
  <c r="BB87" i="8"/>
  <c r="AM87" i="8"/>
  <c r="AL87" i="8"/>
  <c r="BW132" i="12"/>
  <c r="BW131" i="13"/>
  <c r="B102" i="7"/>
  <c r="B90" i="23"/>
  <c r="D90" i="23" s="1"/>
  <c r="CL146" i="12"/>
  <c r="CL145" i="13"/>
  <c r="N102" i="19"/>
  <c r="F102" i="19"/>
  <c r="E102" i="19"/>
  <c r="C102" i="19"/>
  <c r="K102" i="19"/>
  <c r="O102" i="19"/>
  <c r="L102" i="19"/>
  <c r="M102" i="19"/>
  <c r="D102" i="19"/>
  <c r="G102" i="19"/>
  <c r="BG116" i="13" l="1"/>
  <c r="BG117" i="12"/>
  <c r="M102" i="7"/>
  <c r="D102" i="7"/>
  <c r="L102" i="7"/>
  <c r="N102" i="7"/>
  <c r="G102" i="7"/>
  <c r="C102" i="7"/>
  <c r="O102" i="7"/>
  <c r="E102" i="7"/>
  <c r="K102" i="7"/>
  <c r="F102" i="7"/>
  <c r="BG87" i="19"/>
  <c r="AT87" i="19"/>
  <c r="AJ87" i="19"/>
  <c r="BD87" i="19"/>
  <c r="AO87" i="19"/>
  <c r="AX87" i="19"/>
  <c r="AI87" i="19"/>
  <c r="AK87" i="19"/>
  <c r="AM87" i="19"/>
  <c r="AG87" i="19"/>
  <c r="AL87" i="19"/>
  <c r="AY87" i="19"/>
  <c r="BE87" i="19"/>
  <c r="BB87" i="19"/>
  <c r="AW87" i="19"/>
  <c r="AN87" i="19"/>
  <c r="BA87" i="19"/>
  <c r="AQ87" i="19"/>
  <c r="AU87" i="19"/>
  <c r="AS87" i="19"/>
  <c r="AZ87" i="19"/>
  <c r="AP87" i="19"/>
  <c r="AF87" i="19"/>
  <c r="AV87" i="19"/>
  <c r="AR87" i="19"/>
  <c r="AH87" i="19"/>
  <c r="BC87" i="19"/>
  <c r="BF87" i="19"/>
  <c r="BI87" i="8"/>
  <c r="CM146" i="13"/>
  <c r="CM147" i="12"/>
  <c r="BX133" i="12"/>
  <c r="BX132" i="13"/>
  <c r="AQ101" i="13"/>
  <c r="AQ102" i="12"/>
  <c r="BY133" i="13" l="1"/>
  <c r="BY134" i="12"/>
  <c r="CN148" i="12"/>
  <c r="CN147" i="13"/>
  <c r="BI87" i="19"/>
  <c r="BH118" i="12"/>
  <c r="BH117" i="13"/>
  <c r="AR103" i="12"/>
  <c r="AR102" i="13"/>
  <c r="AS87" i="7"/>
  <c r="P88" i="9" s="1"/>
  <c r="AO87" i="7"/>
  <c r="L88" i="9" s="1"/>
  <c r="AT87" i="7"/>
  <c r="Q88" i="9" s="1"/>
  <c r="AJ87" i="7"/>
  <c r="G88" i="9" s="1"/>
  <c r="BE87" i="7"/>
  <c r="AB88" i="9" s="1"/>
  <c r="AG87" i="7"/>
  <c r="D88" i="9" s="1"/>
  <c r="BD87" i="7"/>
  <c r="AA88" i="9" s="1"/>
  <c r="AL87" i="7"/>
  <c r="I88" i="9" s="1"/>
  <c r="AI87" i="7"/>
  <c r="F88" i="9" s="1"/>
  <c r="AN87" i="7"/>
  <c r="K88" i="9" s="1"/>
  <c r="AM87" i="7"/>
  <c r="J88" i="9" s="1"/>
  <c r="AY87" i="7"/>
  <c r="V88" i="9" s="1"/>
  <c r="AX87" i="7"/>
  <c r="U88" i="9" s="1"/>
  <c r="BC87" i="7"/>
  <c r="Z88" i="9" s="1"/>
  <c r="AU87" i="7"/>
  <c r="R88" i="9" s="1"/>
  <c r="AH87" i="7"/>
  <c r="E88" i="9" s="1"/>
  <c r="AF87" i="7"/>
  <c r="AZ87" i="7"/>
  <c r="W88" i="9" s="1"/>
  <c r="AP87" i="7"/>
  <c r="M88" i="9" s="1"/>
  <c r="AK87" i="7"/>
  <c r="H88" i="9" s="1"/>
  <c r="AR87" i="7"/>
  <c r="O88" i="9" s="1"/>
  <c r="AV87" i="7"/>
  <c r="S88" i="9" s="1"/>
  <c r="BB87" i="7"/>
  <c r="Y88" i="9" s="1"/>
  <c r="BA87" i="7"/>
  <c r="X88" i="9" s="1"/>
  <c r="BF87" i="7"/>
  <c r="AC88" i="9" s="1"/>
  <c r="AW87" i="7"/>
  <c r="T88" i="9" s="1"/>
  <c r="AQ87" i="7"/>
  <c r="N88" i="9" s="1"/>
  <c r="AE87" i="7"/>
  <c r="B88" i="9" s="1"/>
  <c r="W88" i="11" l="1"/>
  <c r="W88" i="18"/>
  <c r="W89" i="12" s="1"/>
  <c r="X89" i="13" s="1"/>
  <c r="N88" i="11"/>
  <c r="N88" i="18"/>
  <c r="N89" i="12" s="1"/>
  <c r="O89" i="13" s="1"/>
  <c r="Y88" i="11"/>
  <c r="Y88" i="18"/>
  <c r="Y89" i="12" s="1"/>
  <c r="Z89" i="13" s="1"/>
  <c r="M88" i="11"/>
  <c r="M88" i="18"/>
  <c r="M89" i="12" s="1"/>
  <c r="N89" i="13" s="1"/>
  <c r="R88" i="11"/>
  <c r="R88" i="18"/>
  <c r="R89" i="12" s="1"/>
  <c r="S89" i="13" s="1"/>
  <c r="J88" i="11"/>
  <c r="J88" i="18"/>
  <c r="J89" i="12" s="1"/>
  <c r="K89" i="13" s="1"/>
  <c r="AA88" i="11"/>
  <c r="AA88" i="18"/>
  <c r="AA89" i="12" s="1"/>
  <c r="AB89" i="13" s="1"/>
  <c r="Q88" i="11"/>
  <c r="Q88" i="18"/>
  <c r="Q89" i="12" s="1"/>
  <c r="R89" i="13" s="1"/>
  <c r="AS104" i="12"/>
  <c r="AS103" i="13"/>
  <c r="T88" i="11"/>
  <c r="T88" i="18"/>
  <c r="T89" i="12" s="1"/>
  <c r="U89" i="13" s="1"/>
  <c r="Z88" i="11"/>
  <c r="Z88" i="18"/>
  <c r="Z89" i="12" s="1"/>
  <c r="AA89" i="13" s="1"/>
  <c r="L88" i="11"/>
  <c r="L88" i="18"/>
  <c r="L89" i="12" s="1"/>
  <c r="M89" i="13" s="1"/>
  <c r="AC88" i="11"/>
  <c r="AC88" i="18"/>
  <c r="AC89" i="12" s="1"/>
  <c r="O88" i="11"/>
  <c r="O88" i="18"/>
  <c r="O89" i="12" s="1"/>
  <c r="P89" i="13" s="1"/>
  <c r="BH87" i="7"/>
  <c r="C88" i="9"/>
  <c r="U88" i="11"/>
  <c r="U88" i="18"/>
  <c r="U89" i="12" s="1"/>
  <c r="V89" i="13" s="1"/>
  <c r="F88" i="11"/>
  <c r="F88" i="18"/>
  <c r="F89" i="12" s="1"/>
  <c r="G89" i="13" s="1"/>
  <c r="AB88" i="11"/>
  <c r="AB88" i="18"/>
  <c r="AB89" i="12" s="1"/>
  <c r="AC89" i="13" s="1"/>
  <c r="P88" i="11"/>
  <c r="P88" i="18"/>
  <c r="P89" i="12" s="1"/>
  <c r="Q89" i="13" s="1"/>
  <c r="BI119" i="12"/>
  <c r="BI118" i="13"/>
  <c r="BZ134" i="13"/>
  <c r="BZ135" i="12"/>
  <c r="S88" i="11"/>
  <c r="S88" i="18"/>
  <c r="S89" i="12" s="1"/>
  <c r="T89" i="13" s="1"/>
  <c r="K88" i="11"/>
  <c r="K88" i="18"/>
  <c r="K89" i="12" s="1"/>
  <c r="L89" i="13" s="1"/>
  <c r="D88" i="11"/>
  <c r="D88" i="18"/>
  <c r="D89" i="12" s="1"/>
  <c r="E89" i="13" s="1"/>
  <c r="CO149" i="12"/>
  <c r="CO148" i="13"/>
  <c r="X88" i="11"/>
  <c r="X88" i="18"/>
  <c r="X89" i="12" s="1"/>
  <c r="Y89" i="13" s="1"/>
  <c r="H88" i="11"/>
  <c r="H88" i="18"/>
  <c r="H89" i="12" s="1"/>
  <c r="I89" i="13" s="1"/>
  <c r="E88" i="11"/>
  <c r="E88" i="18"/>
  <c r="E89" i="12" s="1"/>
  <c r="F89" i="13" s="1"/>
  <c r="V88" i="11"/>
  <c r="V88" i="18"/>
  <c r="V89" i="12" s="1"/>
  <c r="W89" i="13" s="1"/>
  <c r="I88" i="11"/>
  <c r="I88" i="18"/>
  <c r="I89" i="12" s="1"/>
  <c r="J89" i="13" s="1"/>
  <c r="G88" i="11"/>
  <c r="G88" i="18"/>
  <c r="G89" i="12" s="1"/>
  <c r="H89" i="13" s="1"/>
  <c r="BJ119" i="13" l="1"/>
  <c r="BJ120" i="12"/>
  <c r="CA135" i="13"/>
  <c r="CA136" i="12"/>
  <c r="C88" i="18"/>
  <c r="C88" i="11"/>
  <c r="B88" i="11" s="1"/>
  <c r="N96" i="3" s="1"/>
  <c r="Q96" i="3" s="1"/>
  <c r="AD90" i="12"/>
  <c r="AD89" i="13"/>
  <c r="CP149" i="13"/>
  <c r="CP150" i="12"/>
  <c r="AR161" i="12"/>
  <c r="AT104" i="13"/>
  <c r="AT105" i="12"/>
  <c r="CB137" i="12" l="1"/>
  <c r="CB136" i="13"/>
  <c r="AE91" i="12"/>
  <c r="AE90" i="13"/>
  <c r="CQ151" i="12"/>
  <c r="CQ150" i="13"/>
  <c r="S96" i="3"/>
  <c r="AL96" i="3"/>
  <c r="BK120" i="13"/>
  <c r="BK121" i="12"/>
  <c r="AU106" i="12"/>
  <c r="AU105" i="13"/>
  <c r="C89" i="12"/>
  <c r="B88" i="18"/>
  <c r="AV106" i="13" l="1"/>
  <c r="AV107" i="12"/>
  <c r="AF92" i="12"/>
  <c r="AF91" i="13"/>
  <c r="BL122" i="12"/>
  <c r="BL121" i="13"/>
  <c r="D89" i="13"/>
  <c r="B89" i="13" s="1"/>
  <c r="B89" i="12"/>
  <c r="CR152" i="12"/>
  <c r="CR151" i="13"/>
  <c r="CC137" i="13"/>
  <c r="CC138" i="12"/>
  <c r="CD138" i="13" l="1"/>
  <c r="CD139" i="12"/>
  <c r="AW108" i="12"/>
  <c r="AW107" i="13"/>
  <c r="C89" i="13"/>
  <c r="D97" i="3"/>
  <c r="AG92" i="13"/>
  <c r="AG93" i="12"/>
  <c r="CS153" i="12"/>
  <c r="CS152" i="13"/>
  <c r="BM123" i="12"/>
  <c r="BM122" i="13"/>
  <c r="BN123" i="13" l="1"/>
  <c r="BN124" i="12"/>
  <c r="AX109" i="12"/>
  <c r="AX108" i="13"/>
  <c r="AH93" i="13"/>
  <c r="AH94" i="12"/>
  <c r="AA97" i="3"/>
  <c r="AG97" i="3" s="1"/>
  <c r="B97" i="3"/>
  <c r="CE140" i="12"/>
  <c r="CE139" i="13"/>
  <c r="CT154" i="12"/>
  <c r="CT153" i="13"/>
  <c r="CU154" i="13" l="1"/>
  <c r="CS163" i="12"/>
  <c r="AY110" i="12"/>
  <c r="AY109" i="13"/>
  <c r="U97" i="3"/>
  <c r="V97" i="3" s="1"/>
  <c r="X97" i="3" s="1"/>
  <c r="W97" i="3"/>
  <c r="AJ97" i="3"/>
  <c r="C97" i="3"/>
  <c r="Y97" i="3"/>
  <c r="AE97" i="3" s="1"/>
  <c r="CF141" i="12"/>
  <c r="CF140" i="13"/>
  <c r="AI95" i="12"/>
  <c r="AI94" i="13"/>
  <c r="BO124" i="13"/>
  <c r="BO125" i="12"/>
  <c r="K97" i="3"/>
  <c r="BP126" i="12" l="1"/>
  <c r="BP125" i="13"/>
  <c r="AZ110" i="13"/>
  <c r="AZ111" i="12"/>
  <c r="AJ95" i="13"/>
  <c r="AJ96" i="12"/>
  <c r="CG141" i="13"/>
  <c r="CG142" i="12"/>
  <c r="AB97" i="3"/>
  <c r="AH97" i="3" s="1"/>
  <c r="J97" i="3"/>
  <c r="M97" i="3" s="1"/>
  <c r="P97" i="3" s="1"/>
  <c r="B99" i="6"/>
  <c r="AD97" i="3"/>
  <c r="G99" i="6" l="1"/>
  <c r="H99" i="6"/>
  <c r="J99" i="6"/>
  <c r="I99" i="6"/>
  <c r="CH143" i="12"/>
  <c r="CH142" i="13"/>
  <c r="BA111" i="13"/>
  <c r="BA112" i="12"/>
  <c r="AK97" i="3"/>
  <c r="R97" i="3"/>
  <c r="AK97" i="12"/>
  <c r="AK96" i="13"/>
  <c r="BQ126" i="13"/>
  <c r="BQ127" i="12"/>
  <c r="AL98" i="12" l="1"/>
  <c r="AL97" i="13"/>
  <c r="BB113" i="12"/>
  <c r="BB112" i="13"/>
  <c r="BR128" i="12"/>
  <c r="BR127" i="13"/>
  <c r="L99" i="6"/>
  <c r="O99" i="6" s="1"/>
  <c r="AO97" i="3"/>
  <c r="AN97" i="3"/>
  <c r="CI144" i="12"/>
  <c r="CI143" i="13"/>
  <c r="K99" i="6"/>
  <c r="M99" i="6" l="1"/>
  <c r="P99" i="6" s="1"/>
  <c r="N99" i="6"/>
  <c r="CJ144" i="13"/>
  <c r="CJ145" i="12"/>
  <c r="BC113" i="13"/>
  <c r="BC114" i="12"/>
  <c r="BS128" i="13"/>
  <c r="BS129" i="12"/>
  <c r="AM98" i="13"/>
  <c r="AM99" i="12"/>
  <c r="BR162" i="12" l="1"/>
  <c r="BT129" i="13"/>
  <c r="BT130" i="12"/>
  <c r="CK146" i="12"/>
  <c r="CK145" i="13"/>
  <c r="AN99" i="13"/>
  <c r="AN100" i="12"/>
  <c r="BD114" i="13"/>
  <c r="BD115" i="12"/>
  <c r="R99" i="6"/>
  <c r="S99" i="6"/>
  <c r="T99" i="6"/>
  <c r="U99" i="6"/>
  <c r="W99" i="6" l="1"/>
  <c r="Z99" i="6" s="1"/>
  <c r="AD99" i="6" s="1"/>
  <c r="B103" i="8" s="1"/>
  <c r="V99" i="6"/>
  <c r="Y99" i="6" s="1"/>
  <c r="AC99" i="6" s="1"/>
  <c r="AO101" i="12"/>
  <c r="AO100" i="13"/>
  <c r="BU130" i="13"/>
  <c r="BU131" i="12"/>
  <c r="CL147" i="12"/>
  <c r="CL146" i="13"/>
  <c r="BE115" i="13"/>
  <c r="BE116" i="12"/>
  <c r="X99" i="6" l="1"/>
  <c r="AA99" i="6" s="1"/>
  <c r="AE99" i="6" s="1"/>
  <c r="AG99" i="6" s="1"/>
  <c r="B103" i="19" s="1"/>
  <c r="E103" i="19" s="1"/>
  <c r="C91" i="23"/>
  <c r="BF117" i="12"/>
  <c r="BF116" i="13"/>
  <c r="G103" i="19"/>
  <c r="BV132" i="12"/>
  <c r="BV131" i="13"/>
  <c r="B103" i="7"/>
  <c r="B91" i="23"/>
  <c r="CM147" i="13"/>
  <c r="CM148" i="12"/>
  <c r="AP102" i="12"/>
  <c r="AP101" i="13"/>
  <c r="F103" i="8"/>
  <c r="E103" i="8"/>
  <c r="G103" i="8"/>
  <c r="K103" i="8"/>
  <c r="O103" i="8"/>
  <c r="C103" i="8"/>
  <c r="N103" i="8"/>
  <c r="L103" i="8"/>
  <c r="D103" i="8"/>
  <c r="M103" i="8"/>
  <c r="D91" i="23" l="1"/>
  <c r="O103" i="19"/>
  <c r="D103" i="19"/>
  <c r="K103" i="19"/>
  <c r="N103" i="19"/>
  <c r="M103" i="19"/>
  <c r="L103" i="19"/>
  <c r="C103" i="19"/>
  <c r="F103" i="19"/>
  <c r="AQ102" i="13"/>
  <c r="AQ103" i="12"/>
  <c r="C103" i="7"/>
  <c r="G103" i="7"/>
  <c r="O103" i="7"/>
  <c r="N103" i="7"/>
  <c r="L103" i="7"/>
  <c r="E103" i="7"/>
  <c r="K103" i="7"/>
  <c r="M103" i="7"/>
  <c r="D103" i="7"/>
  <c r="F103" i="7"/>
  <c r="AH88" i="8"/>
  <c r="AQ88" i="8"/>
  <c r="AW88" i="8"/>
  <c r="AL88" i="8"/>
  <c r="AZ88" i="8"/>
  <c r="AS88" i="8"/>
  <c r="BG88" i="8"/>
  <c r="AK88" i="8"/>
  <c r="AJ88" i="8"/>
  <c r="BA88" i="8"/>
  <c r="BC88" i="8"/>
  <c r="BD88" i="8"/>
  <c r="AG88" i="8"/>
  <c r="BE88" i="8"/>
  <c r="AU88" i="8"/>
  <c r="AN88" i="8"/>
  <c r="AY88" i="8"/>
  <c r="AV88" i="8"/>
  <c r="AF88" i="8"/>
  <c r="AP88" i="8"/>
  <c r="AT88" i="8"/>
  <c r="AX88" i="8"/>
  <c r="AM88" i="8"/>
  <c r="AR88" i="8"/>
  <c r="AI88" i="8"/>
  <c r="BF88" i="8"/>
  <c r="AO88" i="8"/>
  <c r="BB88" i="8"/>
  <c r="CN149" i="12"/>
  <c r="CN148" i="13"/>
  <c r="BW132" i="13"/>
  <c r="BW133" i="12"/>
  <c r="BG117" i="13"/>
  <c r="BG118" i="12"/>
  <c r="AT88" i="19" l="1"/>
  <c r="AU88" i="19"/>
  <c r="AK88" i="19"/>
  <c r="AS88" i="19"/>
  <c r="AV88" i="19"/>
  <c r="BD88" i="19"/>
  <c r="AP88" i="19"/>
  <c r="BG88" i="19"/>
  <c r="BB88" i="19"/>
  <c r="AW88" i="19"/>
  <c r="AY88" i="19"/>
  <c r="AF88" i="19"/>
  <c r="AR88" i="19"/>
  <c r="AZ88" i="19"/>
  <c r="AI88" i="19"/>
  <c r="AH88" i="19"/>
  <c r="BA88" i="19"/>
  <c r="AX88" i="19"/>
  <c r="AM88" i="19"/>
  <c r="AG88" i="19"/>
  <c r="BF88" i="19"/>
  <c r="AO88" i="19"/>
  <c r="AN88" i="19"/>
  <c r="AQ88" i="19"/>
  <c r="BE88" i="19"/>
  <c r="BC88" i="19"/>
  <c r="AL88" i="19"/>
  <c r="AJ88" i="19"/>
  <c r="BX133" i="13"/>
  <c r="BX134" i="12"/>
  <c r="BB88" i="7"/>
  <c r="Y89" i="9" s="1"/>
  <c r="BC88" i="7"/>
  <c r="Z89" i="9" s="1"/>
  <c r="AL88" i="7"/>
  <c r="I89" i="9" s="1"/>
  <c r="AU88" i="7"/>
  <c r="R89" i="9" s="1"/>
  <c r="R89" i="11" s="1"/>
  <c r="AT88" i="7"/>
  <c r="Q89" i="9" s="1"/>
  <c r="Q89" i="11" s="1"/>
  <c r="AW88" i="7"/>
  <c r="T89" i="9" s="1"/>
  <c r="AQ88" i="7"/>
  <c r="N89" i="9" s="1"/>
  <c r="AN88" i="7"/>
  <c r="K89" i="9" s="1"/>
  <c r="AV88" i="7"/>
  <c r="S89" i="9" s="1"/>
  <c r="BE88" i="7"/>
  <c r="AB89" i="9" s="1"/>
  <c r="AF88" i="7"/>
  <c r="C89" i="9" s="1"/>
  <c r="BF88" i="7"/>
  <c r="AC89" i="9" s="1"/>
  <c r="AG88" i="7"/>
  <c r="D89" i="9" s="1"/>
  <c r="AZ88" i="7"/>
  <c r="W89" i="9" s="1"/>
  <c r="BA88" i="7"/>
  <c r="X89" i="9" s="1"/>
  <c r="AE88" i="7"/>
  <c r="B89" i="9" s="1"/>
  <c r="AS88" i="7"/>
  <c r="P89" i="9" s="1"/>
  <c r="AO88" i="7"/>
  <c r="L89" i="9" s="1"/>
  <c r="AI88" i="7"/>
  <c r="F89" i="9" s="1"/>
  <c r="AR88" i="7"/>
  <c r="O89" i="9" s="1"/>
  <c r="BD88" i="7"/>
  <c r="AA89" i="9" s="1"/>
  <c r="AK88" i="7"/>
  <c r="H89" i="9" s="1"/>
  <c r="AH88" i="7"/>
  <c r="E89" i="9" s="1"/>
  <c r="AM88" i="7"/>
  <c r="J89" i="9" s="1"/>
  <c r="AP88" i="7"/>
  <c r="M89" i="9" s="1"/>
  <c r="AY88" i="7"/>
  <c r="V89" i="9" s="1"/>
  <c r="V89" i="11" s="1"/>
  <c r="AX88" i="7"/>
  <c r="U89" i="9" s="1"/>
  <c r="AJ88" i="7"/>
  <c r="G89" i="9" s="1"/>
  <c r="AR103" i="13"/>
  <c r="AR104" i="12"/>
  <c r="BH118" i="13"/>
  <c r="BH119" i="12"/>
  <c r="CO150" i="12"/>
  <c r="CO149" i="13"/>
  <c r="BI88" i="8"/>
  <c r="BI88" i="19" l="1"/>
  <c r="V89" i="18"/>
  <c r="V90" i="12" s="1"/>
  <c r="W90" i="13" s="1"/>
  <c r="Q89" i="18"/>
  <c r="Q90" i="12" s="1"/>
  <c r="R90" i="13" s="1"/>
  <c r="R89" i="18"/>
  <c r="R90" i="12" s="1"/>
  <c r="S90" i="13" s="1"/>
  <c r="E89" i="11"/>
  <c r="E89" i="18"/>
  <c r="E90" i="12" s="1"/>
  <c r="F90" i="13" s="1"/>
  <c r="N89" i="11"/>
  <c r="N89" i="18"/>
  <c r="N90" i="12" s="1"/>
  <c r="O90" i="13" s="1"/>
  <c r="Z89" i="11"/>
  <c r="Z89" i="18"/>
  <c r="Z90" i="12" s="1"/>
  <c r="AA90" i="13" s="1"/>
  <c r="L89" i="11"/>
  <c r="L89" i="18"/>
  <c r="L90" i="12" s="1"/>
  <c r="M90" i="13" s="1"/>
  <c r="J89" i="18"/>
  <c r="J90" i="12" s="1"/>
  <c r="K90" i="13" s="1"/>
  <c r="J89" i="11"/>
  <c r="I89" i="11"/>
  <c r="I89" i="18"/>
  <c r="I90" i="12" s="1"/>
  <c r="J90" i="13" s="1"/>
  <c r="AB89" i="18"/>
  <c r="AB90" i="12" s="1"/>
  <c r="AC90" i="13" s="1"/>
  <c r="AB89" i="11"/>
  <c r="M89" i="11"/>
  <c r="M89" i="18"/>
  <c r="M90" i="12" s="1"/>
  <c r="N90" i="13" s="1"/>
  <c r="AA89" i="11"/>
  <c r="AA89" i="18"/>
  <c r="AA90" i="12" s="1"/>
  <c r="AB90" i="13" s="1"/>
  <c r="D89" i="18"/>
  <c r="D90" i="12" s="1"/>
  <c r="E90" i="13" s="1"/>
  <c r="D89" i="11"/>
  <c r="S89" i="11"/>
  <c r="S89" i="18"/>
  <c r="S90" i="12" s="1"/>
  <c r="T90" i="13" s="1"/>
  <c r="CP151" i="12"/>
  <c r="CP150" i="13"/>
  <c r="AQ161" i="12"/>
  <c r="AS105" i="12"/>
  <c r="AS104" i="13"/>
  <c r="O89" i="18"/>
  <c r="O90" i="12" s="1"/>
  <c r="P90" i="13" s="1"/>
  <c r="O89" i="11"/>
  <c r="P89" i="18"/>
  <c r="P90" i="12" s="1"/>
  <c r="Q90" i="13" s="1"/>
  <c r="P89" i="11"/>
  <c r="T89" i="18"/>
  <c r="T90" i="12" s="1"/>
  <c r="U90" i="13" s="1"/>
  <c r="T89" i="11"/>
  <c r="U89" i="11"/>
  <c r="U89" i="18"/>
  <c r="U90" i="12" s="1"/>
  <c r="V90" i="13" s="1"/>
  <c r="BH88" i="7"/>
  <c r="BY135" i="12"/>
  <c r="BY134" i="13"/>
  <c r="C89" i="18"/>
  <c r="C89" i="11"/>
  <c r="G89" i="11"/>
  <c r="G89" i="18"/>
  <c r="G90" i="12" s="1"/>
  <c r="H90" i="13" s="1"/>
  <c r="AC89" i="18"/>
  <c r="AC90" i="12" s="1"/>
  <c r="AC89" i="11"/>
  <c r="K89" i="18"/>
  <c r="K90" i="12" s="1"/>
  <c r="L90" i="13" s="1"/>
  <c r="K89" i="11"/>
  <c r="X89" i="11"/>
  <c r="X89" i="18"/>
  <c r="X90" i="12" s="1"/>
  <c r="Y90" i="13" s="1"/>
  <c r="F89" i="11"/>
  <c r="F89" i="18"/>
  <c r="F90" i="12" s="1"/>
  <c r="G90" i="13" s="1"/>
  <c r="BI120" i="12"/>
  <c r="BI119" i="13"/>
  <c r="Y89" i="11"/>
  <c r="Y89" i="18"/>
  <c r="Y90" i="12" s="1"/>
  <c r="Z90" i="13" s="1"/>
  <c r="W89" i="11"/>
  <c r="W89" i="18"/>
  <c r="W90" i="12" s="1"/>
  <c r="X90" i="13" s="1"/>
  <c r="H89" i="18"/>
  <c r="H90" i="12" s="1"/>
  <c r="I90" i="13" s="1"/>
  <c r="H89" i="11"/>
  <c r="B89" i="11" l="1"/>
  <c r="N97" i="3" s="1"/>
  <c r="Q97" i="3" s="1"/>
  <c r="BJ121" i="12"/>
  <c r="BJ120" i="13"/>
  <c r="CQ152" i="12"/>
  <c r="CQ151" i="13"/>
  <c r="AT105" i="13"/>
  <c r="AT106" i="12"/>
  <c r="AD90" i="13"/>
  <c r="AD91" i="12"/>
  <c r="C90" i="12"/>
  <c r="B89" i="18"/>
  <c r="BZ135" i="13"/>
  <c r="BZ136" i="12"/>
  <c r="CR152" i="13" l="1"/>
  <c r="CR153" i="12"/>
  <c r="AU107" i="12"/>
  <c r="AU106" i="13"/>
  <c r="D90" i="13"/>
  <c r="B90" i="13" s="1"/>
  <c r="B90" i="12"/>
  <c r="BK121" i="13"/>
  <c r="BK122" i="12"/>
  <c r="CA137" i="12"/>
  <c r="CA136" i="13"/>
  <c r="AE91" i="13"/>
  <c r="AE92" i="12"/>
  <c r="AL97" i="3"/>
  <c r="S97" i="3"/>
  <c r="AF93" i="12" l="1"/>
  <c r="AF92" i="13"/>
  <c r="BL122" i="13"/>
  <c r="BL123" i="12"/>
  <c r="AV108" i="12"/>
  <c r="AV107" i="13"/>
  <c r="CS154" i="12"/>
  <c r="CS153" i="13"/>
  <c r="CB137" i="13"/>
  <c r="CB138" i="12"/>
  <c r="D98" i="3"/>
  <c r="C90" i="13"/>
  <c r="BM123" i="13" l="1"/>
  <c r="BM124" i="12"/>
  <c r="CT154" i="13"/>
  <c r="CR163" i="12"/>
  <c r="CC138" i="13"/>
  <c r="CC139" i="12"/>
  <c r="B98" i="3"/>
  <c r="AA98" i="3"/>
  <c r="AG98" i="3" s="1"/>
  <c r="AW109" i="12"/>
  <c r="AW108" i="13"/>
  <c r="AG93" i="13"/>
  <c r="AG94" i="12"/>
  <c r="Y98" i="3" l="1"/>
  <c r="AE98" i="3" s="1"/>
  <c r="AJ98" i="3"/>
  <c r="C98" i="3"/>
  <c r="U98" i="3"/>
  <c r="V98" i="3" s="1"/>
  <c r="X98" i="3" s="1"/>
  <c r="W98" i="3"/>
  <c r="AX110" i="12"/>
  <c r="AX109" i="13"/>
  <c r="CD140" i="12"/>
  <c r="CD139" i="13"/>
  <c r="BN125" i="12"/>
  <c r="BN124" i="13"/>
  <c r="AH95" i="12"/>
  <c r="AH94" i="13"/>
  <c r="K98" i="3"/>
  <c r="B100" i="6" l="1"/>
  <c r="AD98" i="3"/>
  <c r="AB98" i="3"/>
  <c r="AH98" i="3" s="1"/>
  <c r="J98" i="3"/>
  <c r="M98" i="3" s="1"/>
  <c r="P98" i="3" s="1"/>
  <c r="AI95" i="13"/>
  <c r="AI96" i="12"/>
  <c r="BO125" i="13"/>
  <c r="BO126" i="12"/>
  <c r="AY111" i="12"/>
  <c r="AY110" i="13"/>
  <c r="CE141" i="12"/>
  <c r="CE140" i="13"/>
  <c r="CF142" i="12" l="1"/>
  <c r="CF141" i="13"/>
  <c r="BP127" i="12"/>
  <c r="BP126" i="13"/>
  <c r="AJ96" i="13"/>
  <c r="AJ97" i="12"/>
  <c r="AK98" i="3"/>
  <c r="R98" i="3"/>
  <c r="AZ112" i="12"/>
  <c r="AZ111" i="13"/>
  <c r="I100" i="6"/>
  <c r="J100" i="6"/>
  <c r="H100" i="6"/>
  <c r="G100" i="6"/>
  <c r="K100" i="6" l="1"/>
  <c r="N100" i="6" s="1"/>
  <c r="AO98" i="3"/>
  <c r="AN98" i="3"/>
  <c r="BQ128" i="12"/>
  <c r="BQ127" i="13"/>
  <c r="AK97" i="13"/>
  <c r="AK98" i="12"/>
  <c r="L100" i="6"/>
  <c r="O100" i="6" s="1"/>
  <c r="BA113" i="12"/>
  <c r="BA112" i="13"/>
  <c r="CG143" i="12"/>
  <c r="CG142" i="13"/>
  <c r="M100" i="6" l="1"/>
  <c r="P100" i="6" s="1"/>
  <c r="CH143" i="13"/>
  <c r="CH144" i="12"/>
  <c r="AL98" i="13"/>
  <c r="AL99" i="12"/>
  <c r="BB113" i="13"/>
  <c r="BB114" i="12"/>
  <c r="S100" i="6"/>
  <c r="T100" i="6"/>
  <c r="R100" i="6"/>
  <c r="U100" i="6"/>
  <c r="BR128" i="13"/>
  <c r="BR129" i="12"/>
  <c r="BS130" i="12" l="1"/>
  <c r="BQ162" i="12"/>
  <c r="BS129" i="13"/>
  <c r="AM100" i="12"/>
  <c r="AM99" i="13"/>
  <c r="W100" i="6"/>
  <c r="Z100" i="6" s="1"/>
  <c r="AD100" i="6" s="1"/>
  <c r="BC114" i="13"/>
  <c r="BC115" i="12"/>
  <c r="CI145" i="12"/>
  <c r="CI144" i="13"/>
  <c r="V100" i="6"/>
  <c r="BD116" i="12" l="1"/>
  <c r="BD115" i="13"/>
  <c r="Y100" i="6"/>
  <c r="AC100" i="6" s="1"/>
  <c r="X100" i="6"/>
  <c r="AA100" i="6" s="1"/>
  <c r="AE100" i="6" s="1"/>
  <c r="AG100" i="6" s="1"/>
  <c r="B104" i="19" s="1"/>
  <c r="AN101" i="12"/>
  <c r="AN100" i="13"/>
  <c r="B104" i="8"/>
  <c r="C92" i="23"/>
  <c r="CJ146" i="12"/>
  <c r="CJ145" i="13"/>
  <c r="BT131" i="12"/>
  <c r="BT130" i="13"/>
  <c r="BU131" i="13" l="1"/>
  <c r="BU132" i="12"/>
  <c r="E104" i="8"/>
  <c r="F104" i="8"/>
  <c r="D104" i="8"/>
  <c r="O104" i="8"/>
  <c r="K104" i="8"/>
  <c r="G104" i="8"/>
  <c r="M104" i="8"/>
  <c r="L104" i="8"/>
  <c r="C104" i="8"/>
  <c r="N104" i="8"/>
  <c r="B104" i="7"/>
  <c r="B92" i="23"/>
  <c r="D92" i="23" s="1"/>
  <c r="K104" i="19"/>
  <c r="D104" i="19"/>
  <c r="G104" i="19"/>
  <c r="E104" i="19"/>
  <c r="O104" i="19"/>
  <c r="L104" i="19"/>
  <c r="M104" i="19"/>
  <c r="F104" i="19"/>
  <c r="N104" i="19"/>
  <c r="C104" i="19"/>
  <c r="CK146" i="13"/>
  <c r="CK147" i="12"/>
  <c r="AO102" i="12"/>
  <c r="AO101" i="13"/>
  <c r="BE117" i="12"/>
  <c r="BE116" i="13"/>
  <c r="AI89" i="19" l="1"/>
  <c r="AZ89" i="19"/>
  <c r="AY89" i="19"/>
  <c r="BC89" i="19"/>
  <c r="AS89" i="19"/>
  <c r="BA89" i="19"/>
  <c r="AP89" i="19"/>
  <c r="BD89" i="19"/>
  <c r="AO89" i="19"/>
  <c r="AT89" i="19"/>
  <c r="AL89" i="19"/>
  <c r="AV89" i="19"/>
  <c r="BE89" i="19"/>
  <c r="BF89" i="19"/>
  <c r="AN89" i="19"/>
  <c r="AU89" i="19"/>
  <c r="AH89" i="19"/>
  <c r="AK89" i="19"/>
  <c r="AW89" i="19"/>
  <c r="AG89" i="19"/>
  <c r="AJ89" i="19"/>
  <c r="BG89" i="19"/>
  <c r="AX89" i="19"/>
  <c r="BB89" i="19"/>
  <c r="AM89" i="19"/>
  <c r="AF89" i="19"/>
  <c r="AQ89" i="19"/>
  <c r="AR89" i="19"/>
  <c r="AJ89" i="8"/>
  <c r="AY89" i="8"/>
  <c r="AZ89" i="8"/>
  <c r="AV89" i="8"/>
  <c r="BF89" i="8"/>
  <c r="AW89" i="8"/>
  <c r="AN89" i="8"/>
  <c r="AP89" i="8"/>
  <c r="AO89" i="8"/>
  <c r="AG89" i="8"/>
  <c r="AL89" i="8"/>
  <c r="BB89" i="8"/>
  <c r="AF89" i="8"/>
  <c r="AI89" i="8"/>
  <c r="AH89" i="8"/>
  <c r="AQ89" i="8"/>
  <c r="AS89" i="8"/>
  <c r="AX89" i="8"/>
  <c r="BD89" i="8"/>
  <c r="AU89" i="8"/>
  <c r="BC89" i="8"/>
  <c r="BA89" i="8"/>
  <c r="BG89" i="8"/>
  <c r="AM89" i="8"/>
  <c r="AT89" i="8"/>
  <c r="BE89" i="8"/>
  <c r="AK89" i="8"/>
  <c r="AR89" i="8"/>
  <c r="CL148" i="12"/>
  <c r="CL147" i="13"/>
  <c r="BV132" i="13"/>
  <c r="BV133" i="12"/>
  <c r="AP102" i="13"/>
  <c r="AP103" i="12"/>
  <c r="BF117" i="13"/>
  <c r="BF118" i="12"/>
  <c r="L104" i="7"/>
  <c r="D104" i="7"/>
  <c r="F104" i="7"/>
  <c r="M104" i="7"/>
  <c r="N104" i="7"/>
  <c r="K104" i="7"/>
  <c r="G104" i="7"/>
  <c r="E104" i="7"/>
  <c r="O104" i="7"/>
  <c r="C104" i="7"/>
  <c r="BG119" i="12" l="1"/>
  <c r="BG118" i="13"/>
  <c r="BW134" i="12"/>
  <c r="BW133" i="13"/>
  <c r="BI89" i="19"/>
  <c r="BI89" i="8"/>
  <c r="AQ89" i="7"/>
  <c r="N90" i="9" s="1"/>
  <c r="AX89" i="7"/>
  <c r="U90" i="9" s="1"/>
  <c r="U90" i="11" s="1"/>
  <c r="BE89" i="7"/>
  <c r="AB90" i="9" s="1"/>
  <c r="AB90" i="11" s="1"/>
  <c r="AP89" i="7"/>
  <c r="M90" i="9" s="1"/>
  <c r="AZ89" i="7"/>
  <c r="W90" i="9" s="1"/>
  <c r="W90" i="11" s="1"/>
  <c r="AH89" i="7"/>
  <c r="E90" i="9" s="1"/>
  <c r="BD89" i="7"/>
  <c r="AA90" i="9" s="1"/>
  <c r="AA90" i="11" s="1"/>
  <c r="AY89" i="7"/>
  <c r="V90" i="9" s="1"/>
  <c r="AS89" i="7"/>
  <c r="P90" i="9" s="1"/>
  <c r="P90" i="11" s="1"/>
  <c r="AF89" i="7"/>
  <c r="AW89" i="7"/>
  <c r="T90" i="9" s="1"/>
  <c r="AM89" i="7"/>
  <c r="J90" i="9" s="1"/>
  <c r="J90" i="11" s="1"/>
  <c r="BF89" i="7"/>
  <c r="AC90" i="9" s="1"/>
  <c r="AC90" i="11" s="1"/>
  <c r="AI89" i="7"/>
  <c r="F90" i="9" s="1"/>
  <c r="AE89" i="7"/>
  <c r="B90" i="9" s="1"/>
  <c r="AT89" i="7"/>
  <c r="Q90" i="9" s="1"/>
  <c r="AN89" i="7"/>
  <c r="K90" i="9" s="1"/>
  <c r="BB89" i="7"/>
  <c r="Y90" i="9" s="1"/>
  <c r="Y90" i="11" s="1"/>
  <c r="AO89" i="7"/>
  <c r="L90" i="9" s="1"/>
  <c r="L90" i="11" s="1"/>
  <c r="AU89" i="7"/>
  <c r="R90" i="9" s="1"/>
  <c r="AV89" i="7"/>
  <c r="S90" i="9" s="1"/>
  <c r="AR89" i="7"/>
  <c r="O90" i="9" s="1"/>
  <c r="O90" i="11" s="1"/>
  <c r="AJ89" i="7"/>
  <c r="G90" i="9" s="1"/>
  <c r="G90" i="11" s="1"/>
  <c r="AG89" i="7"/>
  <c r="D90" i="9" s="1"/>
  <c r="BC89" i="7"/>
  <c r="Z90" i="9" s="1"/>
  <c r="BA89" i="7"/>
  <c r="X90" i="9" s="1"/>
  <c r="AK89" i="7"/>
  <c r="H90" i="9" s="1"/>
  <c r="H90" i="11" s="1"/>
  <c r="AL89" i="7"/>
  <c r="I90" i="9" s="1"/>
  <c r="AQ103" i="13"/>
  <c r="AQ104" i="12"/>
  <c r="CM148" i="13"/>
  <c r="CM149" i="12"/>
  <c r="AA90" i="18" l="1"/>
  <c r="AA91" i="12" s="1"/>
  <c r="AB91" i="13" s="1"/>
  <c r="L90" i="18"/>
  <c r="L91" i="12" s="1"/>
  <c r="M91" i="13" s="1"/>
  <c r="R90" i="11"/>
  <c r="R90" i="18"/>
  <c r="R91" i="12" s="1"/>
  <c r="S91" i="13" s="1"/>
  <c r="AB90" i="18"/>
  <c r="AB91" i="12" s="1"/>
  <c r="AC91" i="13" s="1"/>
  <c r="Z90" i="11"/>
  <c r="Z90" i="18"/>
  <c r="Z91" i="12" s="1"/>
  <c r="AA91" i="13" s="1"/>
  <c r="N90" i="11"/>
  <c r="N90" i="18"/>
  <c r="N91" i="12" s="1"/>
  <c r="O91" i="13" s="1"/>
  <c r="D90" i="11"/>
  <c r="D90" i="18"/>
  <c r="D91" i="12" s="1"/>
  <c r="E91" i="13" s="1"/>
  <c r="M90" i="11"/>
  <c r="M90" i="18"/>
  <c r="M91" i="12" s="1"/>
  <c r="N91" i="13" s="1"/>
  <c r="K90" i="11"/>
  <c r="K90" i="18"/>
  <c r="K91" i="12" s="1"/>
  <c r="L91" i="13" s="1"/>
  <c r="V90" i="11"/>
  <c r="V90" i="18"/>
  <c r="V91" i="12" s="1"/>
  <c r="W91" i="13" s="1"/>
  <c r="T90" i="11"/>
  <c r="T90" i="18"/>
  <c r="T91" i="12" s="1"/>
  <c r="U91" i="13" s="1"/>
  <c r="S90" i="11"/>
  <c r="S90" i="18"/>
  <c r="S91" i="12" s="1"/>
  <c r="T91" i="13" s="1"/>
  <c r="Q90" i="11"/>
  <c r="Q90" i="18"/>
  <c r="Q91" i="12" s="1"/>
  <c r="R91" i="13" s="1"/>
  <c r="X90" i="11"/>
  <c r="X90" i="18"/>
  <c r="X91" i="12" s="1"/>
  <c r="Y91" i="13" s="1"/>
  <c r="E90" i="11"/>
  <c r="E90" i="18"/>
  <c r="E91" i="12" s="1"/>
  <c r="F91" i="13" s="1"/>
  <c r="AR105" i="12"/>
  <c r="AR104" i="13"/>
  <c r="AP161" i="12"/>
  <c r="BH89" i="7"/>
  <c r="P90" i="18"/>
  <c r="P91" i="12" s="1"/>
  <c r="Q91" i="13" s="1"/>
  <c r="Y90" i="18"/>
  <c r="Y91" i="12" s="1"/>
  <c r="Z91" i="13" s="1"/>
  <c r="BH120" i="12"/>
  <c r="BH119" i="13"/>
  <c r="CN149" i="13"/>
  <c r="CN150" i="12"/>
  <c r="I90" i="11"/>
  <c r="I90" i="18"/>
  <c r="I91" i="12" s="1"/>
  <c r="J91" i="13" s="1"/>
  <c r="U90" i="18"/>
  <c r="U91" i="12" s="1"/>
  <c r="V91" i="13" s="1"/>
  <c r="G90" i="18"/>
  <c r="G91" i="12" s="1"/>
  <c r="H91" i="13" s="1"/>
  <c r="C90" i="9"/>
  <c r="J90" i="18"/>
  <c r="J91" i="12" s="1"/>
  <c r="K91" i="13" s="1"/>
  <c r="O90" i="18"/>
  <c r="O91" i="12" s="1"/>
  <c r="P91" i="13" s="1"/>
  <c r="F90" i="11"/>
  <c r="F90" i="18"/>
  <c r="F91" i="12" s="1"/>
  <c r="G91" i="13" s="1"/>
  <c r="H90" i="18"/>
  <c r="H91" i="12" s="1"/>
  <c r="I91" i="13" s="1"/>
  <c r="W90" i="18"/>
  <c r="W91" i="12" s="1"/>
  <c r="X91" i="13" s="1"/>
  <c r="AC90" i="18"/>
  <c r="AC91" i="12" s="1"/>
  <c r="BX134" i="13"/>
  <c r="BX135" i="12"/>
  <c r="AD91" i="13" l="1"/>
  <c r="AD92" i="12"/>
  <c r="CO151" i="12"/>
  <c r="CO150" i="13"/>
  <c r="AS105" i="13"/>
  <c r="AS106" i="12"/>
  <c r="BY135" i="13"/>
  <c r="BY136" i="12"/>
  <c r="C90" i="18"/>
  <c r="C90" i="11"/>
  <c r="B90" i="11" s="1"/>
  <c r="N98" i="3" s="1"/>
  <c r="Q98" i="3" s="1"/>
  <c r="BI121" i="12"/>
  <c r="BI120" i="13"/>
  <c r="BJ121" i="13" l="1"/>
  <c r="BJ122" i="12"/>
  <c r="BZ136" i="13"/>
  <c r="BZ137" i="12"/>
  <c r="S98" i="3"/>
  <c r="AL98" i="3"/>
  <c r="AT106" i="13"/>
  <c r="AT107" i="12"/>
  <c r="AE92" i="13"/>
  <c r="AE93" i="12"/>
  <c r="CP151" i="13"/>
  <c r="CP152" i="12"/>
  <c r="C91" i="12"/>
  <c r="B90" i="18"/>
  <c r="CQ153" i="12" l="1"/>
  <c r="CQ152" i="13"/>
  <c r="AU108" i="12"/>
  <c r="AU107" i="13"/>
  <c r="CA138" i="12"/>
  <c r="CA137" i="13"/>
  <c r="AF94" i="12"/>
  <c r="AF93" i="13"/>
  <c r="BK123" i="12"/>
  <c r="BK122" i="13"/>
  <c r="B91" i="12"/>
  <c r="D91" i="13"/>
  <c r="B91" i="13" s="1"/>
  <c r="AG95" i="12" l="1"/>
  <c r="AG94" i="13"/>
  <c r="AV108" i="13"/>
  <c r="AV109" i="12"/>
  <c r="C91" i="13"/>
  <c r="D99" i="3"/>
  <c r="BL124" i="12"/>
  <c r="BL123" i="13"/>
  <c r="CB138" i="13"/>
  <c r="CB139" i="12"/>
  <c r="CR154" i="12"/>
  <c r="CR153" i="13"/>
  <c r="AW110" i="12" l="1"/>
  <c r="AW109" i="13"/>
  <c r="BM125" i="12"/>
  <c r="BM124" i="13"/>
  <c r="CC140" i="12"/>
  <c r="CC139" i="13"/>
  <c r="B99" i="3"/>
  <c r="AA99" i="3"/>
  <c r="AG99" i="3" s="1"/>
  <c r="CQ163" i="12"/>
  <c r="CS154" i="13"/>
  <c r="AH95" i="13"/>
  <c r="AH96" i="12"/>
  <c r="AI96" i="13" l="1"/>
  <c r="AI97" i="12"/>
  <c r="K99" i="3"/>
  <c r="W99" i="3"/>
  <c r="U99" i="3"/>
  <c r="V99" i="3" s="1"/>
  <c r="X99" i="3" s="1"/>
  <c r="C99" i="3"/>
  <c r="Y99" i="3"/>
  <c r="AE99" i="3" s="1"/>
  <c r="AJ99" i="3"/>
  <c r="BN126" i="12"/>
  <c r="BN125" i="13"/>
  <c r="CD141" i="12"/>
  <c r="CD140" i="13"/>
  <c r="AX110" i="13"/>
  <c r="AX111" i="12"/>
  <c r="CE141" i="13" l="1"/>
  <c r="CE142" i="12"/>
  <c r="AY111" i="13"/>
  <c r="AY112" i="12"/>
  <c r="AB99" i="3"/>
  <c r="AH99" i="3" s="1"/>
  <c r="J99" i="3"/>
  <c r="M99" i="3" s="1"/>
  <c r="P99" i="3" s="1"/>
  <c r="AJ98" i="12"/>
  <c r="AJ97" i="13"/>
  <c r="BO127" i="12"/>
  <c r="BO126" i="13"/>
  <c r="AD99" i="3"/>
  <c r="B101" i="6"/>
  <c r="H101" i="6" l="1"/>
  <c r="I101" i="6"/>
  <c r="J101" i="6"/>
  <c r="G101" i="6"/>
  <c r="AZ112" i="13"/>
  <c r="AZ113" i="12"/>
  <c r="AK98" i="13"/>
  <c r="AK99" i="12"/>
  <c r="AK99" i="3"/>
  <c r="R99" i="3"/>
  <c r="CF142" i="13"/>
  <c r="CF143" i="12"/>
  <c r="BP127" i="13"/>
  <c r="BP128" i="12"/>
  <c r="K101" i="6" l="1"/>
  <c r="N101" i="6" s="1"/>
  <c r="BQ128" i="13"/>
  <c r="BQ129" i="12"/>
  <c r="BA114" i="12"/>
  <c r="BA113" i="13"/>
  <c r="CG143" i="13"/>
  <c r="CG144" i="12"/>
  <c r="AL100" i="12"/>
  <c r="AL99" i="13"/>
  <c r="AO99" i="3"/>
  <c r="AN99" i="3"/>
  <c r="L101" i="6"/>
  <c r="O101" i="6" s="1"/>
  <c r="CH145" i="12" l="1"/>
  <c r="CH144" i="13"/>
  <c r="BR129" i="13"/>
  <c r="BR130" i="12"/>
  <c r="BP162" i="12"/>
  <c r="M101" i="6"/>
  <c r="P101" i="6" s="1"/>
  <c r="AM101" i="12"/>
  <c r="AM100" i="13"/>
  <c r="BB114" i="13"/>
  <c r="BB115" i="12"/>
  <c r="BS130" i="13" l="1"/>
  <c r="BS131" i="12"/>
  <c r="AN101" i="13"/>
  <c r="AN102" i="12"/>
  <c r="BC115" i="13"/>
  <c r="BC116" i="12"/>
  <c r="U101" i="6"/>
  <c r="T101" i="6"/>
  <c r="S101" i="6"/>
  <c r="R101" i="6"/>
  <c r="CI145" i="13"/>
  <c r="CI146" i="12"/>
  <c r="CJ147" i="12" l="1"/>
  <c r="CJ146" i="13"/>
  <c r="AO103" i="12"/>
  <c r="AO102" i="13"/>
  <c r="V101" i="6"/>
  <c r="BD117" i="12"/>
  <c r="BD116" i="13"/>
  <c r="BT132" i="12"/>
  <c r="BT131" i="13"/>
  <c r="W101" i="6"/>
  <c r="Z101" i="6" s="1"/>
  <c r="AD101" i="6" s="1"/>
  <c r="BU132" i="13" l="1"/>
  <c r="BU133" i="12"/>
  <c r="AP103" i="13"/>
  <c r="AP104" i="12"/>
  <c r="B105" i="8"/>
  <c r="C93" i="23"/>
  <c r="BE117" i="13"/>
  <c r="BE118" i="12"/>
  <c r="Y101" i="6"/>
  <c r="AC101" i="6" s="1"/>
  <c r="X101" i="6"/>
  <c r="AA101" i="6" s="1"/>
  <c r="AE101" i="6" s="1"/>
  <c r="AG101" i="6" s="1"/>
  <c r="B105" i="19" s="1"/>
  <c r="CK147" i="13"/>
  <c r="CK148" i="12"/>
  <c r="CL148" i="13" l="1"/>
  <c r="CL149" i="12"/>
  <c r="AO161" i="12"/>
  <c r="AQ104" i="13"/>
  <c r="AQ105" i="12"/>
  <c r="K105" i="19"/>
  <c r="F105" i="19"/>
  <c r="C105" i="19"/>
  <c r="O105" i="19"/>
  <c r="M105" i="19"/>
  <c r="N105" i="19"/>
  <c r="L105" i="19"/>
  <c r="D105" i="19"/>
  <c r="G105" i="19"/>
  <c r="E105" i="19"/>
  <c r="BV133" i="13"/>
  <c r="BV134" i="12"/>
  <c r="BF119" i="12"/>
  <c r="BF118" i="13"/>
  <c r="B105" i="7"/>
  <c r="B93" i="23"/>
  <c r="D93" i="23" s="1"/>
  <c r="M105" i="8"/>
  <c r="L105" i="8"/>
  <c r="N105" i="8"/>
  <c r="F105" i="8"/>
  <c r="C105" i="8"/>
  <c r="K105" i="8"/>
  <c r="D105" i="8"/>
  <c r="G105" i="8"/>
  <c r="O105" i="8"/>
  <c r="E105" i="8"/>
  <c r="O105" i="7" l="1"/>
  <c r="E105" i="7"/>
  <c r="K105" i="7"/>
  <c r="L105" i="7"/>
  <c r="G105" i="7"/>
  <c r="F105" i="7"/>
  <c r="M105" i="7"/>
  <c r="C105" i="7"/>
  <c r="N105" i="7"/>
  <c r="D105" i="7"/>
  <c r="AQ90" i="19"/>
  <c r="AP90" i="19"/>
  <c r="AL90" i="19"/>
  <c r="BC90" i="19"/>
  <c r="AJ90" i="19"/>
  <c r="AG90" i="19"/>
  <c r="AR90" i="19"/>
  <c r="AM90" i="19"/>
  <c r="AK90" i="19"/>
  <c r="AZ90" i="19"/>
  <c r="BE90" i="19"/>
  <c r="AI90" i="19"/>
  <c r="AS90" i="19"/>
  <c r="BF90" i="19"/>
  <c r="AU90" i="19"/>
  <c r="BD90" i="19"/>
  <c r="AV90" i="19"/>
  <c r="AT90" i="19"/>
  <c r="BB90" i="19"/>
  <c r="AN90" i="19"/>
  <c r="AO90" i="19"/>
  <c r="AH90" i="19"/>
  <c r="AF90" i="19"/>
  <c r="BG90" i="19"/>
  <c r="AY90" i="19"/>
  <c r="AX90" i="19"/>
  <c r="BA90" i="19"/>
  <c r="AW90" i="19"/>
  <c r="AT90" i="8"/>
  <c r="AH90" i="8"/>
  <c r="AV90" i="8"/>
  <c r="BE90" i="8"/>
  <c r="AP90" i="8"/>
  <c r="AJ90" i="8"/>
  <c r="AM90" i="8"/>
  <c r="AN90" i="8"/>
  <c r="AG90" i="8"/>
  <c r="BD90" i="8"/>
  <c r="AQ90" i="8"/>
  <c r="AL90" i="8"/>
  <c r="AK90" i="8"/>
  <c r="AR90" i="8"/>
  <c r="AU90" i="8"/>
  <c r="AI90" i="8"/>
  <c r="AX90" i="8"/>
  <c r="AF90" i="8"/>
  <c r="AY90" i="8"/>
  <c r="BB90" i="8"/>
  <c r="AW90" i="8"/>
  <c r="AO90" i="8"/>
  <c r="AS90" i="8"/>
  <c r="BG90" i="8"/>
  <c r="BF90" i="8"/>
  <c r="BC90" i="8"/>
  <c r="BA90" i="8"/>
  <c r="AZ90" i="8"/>
  <c r="BG119" i="13"/>
  <c r="BG120" i="12"/>
  <c r="CM149" i="13"/>
  <c r="CM150" i="12"/>
  <c r="BW135" i="12"/>
  <c r="BW134" i="13"/>
  <c r="AR106" i="12"/>
  <c r="AR105" i="13"/>
  <c r="BH120" i="13" l="1"/>
  <c r="BH121" i="12"/>
  <c r="BI90" i="19"/>
  <c r="AX90" i="7"/>
  <c r="U91" i="9" s="1"/>
  <c r="AT90" i="7"/>
  <c r="Q91" i="9" s="1"/>
  <c r="AP90" i="7"/>
  <c r="M91" i="9" s="1"/>
  <c r="AH90" i="7"/>
  <c r="E91" i="9" s="1"/>
  <c r="AY90" i="7"/>
  <c r="V91" i="9" s="1"/>
  <c r="BF90" i="7"/>
  <c r="AC91" i="9" s="1"/>
  <c r="AF90" i="7"/>
  <c r="C91" i="9" s="1"/>
  <c r="AL90" i="7"/>
  <c r="I91" i="9" s="1"/>
  <c r="AK90" i="7"/>
  <c r="H91" i="9" s="1"/>
  <c r="H91" i="11" s="1"/>
  <c r="AQ90" i="7"/>
  <c r="N91" i="9" s="1"/>
  <c r="AR90" i="7"/>
  <c r="O91" i="9" s="1"/>
  <c r="O91" i="11" s="1"/>
  <c r="AJ90" i="7"/>
  <c r="G91" i="9" s="1"/>
  <c r="BB90" i="7"/>
  <c r="Y91" i="9" s="1"/>
  <c r="AZ90" i="7"/>
  <c r="W91" i="9" s="1"/>
  <c r="BE90" i="7"/>
  <c r="AB91" i="9" s="1"/>
  <c r="AM90" i="7"/>
  <c r="J91" i="9" s="1"/>
  <c r="AN90" i="7"/>
  <c r="K91" i="9" s="1"/>
  <c r="AW90" i="7"/>
  <c r="T91" i="9" s="1"/>
  <c r="BA90" i="7"/>
  <c r="X91" i="9" s="1"/>
  <c r="AV90" i="7"/>
  <c r="S91" i="9" s="1"/>
  <c r="S91" i="11" s="1"/>
  <c r="AE90" i="7"/>
  <c r="B91" i="9" s="1"/>
  <c r="AG90" i="7"/>
  <c r="D91" i="9" s="1"/>
  <c r="AS90" i="7"/>
  <c r="P91" i="9" s="1"/>
  <c r="AO90" i="7"/>
  <c r="L91" i="9" s="1"/>
  <c r="BC90" i="7"/>
  <c r="Z91" i="9" s="1"/>
  <c r="AI90" i="7"/>
  <c r="F91" i="9" s="1"/>
  <c r="BD90" i="7"/>
  <c r="AA91" i="9" s="1"/>
  <c r="AU90" i="7"/>
  <c r="R91" i="9" s="1"/>
  <c r="BI90" i="8"/>
  <c r="BX135" i="13"/>
  <c r="BX136" i="12"/>
  <c r="CN151" i="12"/>
  <c r="CN150" i="13"/>
  <c r="AS106" i="13"/>
  <c r="AS107" i="12"/>
  <c r="O91" i="18" l="1"/>
  <c r="O92" i="12" s="1"/>
  <c r="P92" i="13" s="1"/>
  <c r="H91" i="18"/>
  <c r="H92" i="12" s="1"/>
  <c r="I92" i="13" s="1"/>
  <c r="J91" i="11"/>
  <c r="J91" i="18"/>
  <c r="J92" i="12" s="1"/>
  <c r="K92" i="13" s="1"/>
  <c r="BY136" i="13"/>
  <c r="BY137" i="12"/>
  <c r="Z91" i="18"/>
  <c r="Z92" i="12" s="1"/>
  <c r="AA92" i="13" s="1"/>
  <c r="Z91" i="11"/>
  <c r="K91" i="18"/>
  <c r="K92" i="12" s="1"/>
  <c r="L92" i="13" s="1"/>
  <c r="K91" i="11"/>
  <c r="Y91" i="18"/>
  <c r="Y92" i="12" s="1"/>
  <c r="Z92" i="13" s="1"/>
  <c r="Y91" i="11"/>
  <c r="V91" i="11"/>
  <c r="V91" i="18"/>
  <c r="V92" i="12" s="1"/>
  <c r="W92" i="13" s="1"/>
  <c r="U91" i="11"/>
  <c r="U91" i="18"/>
  <c r="U92" i="12" s="1"/>
  <c r="V92" i="13" s="1"/>
  <c r="L91" i="18"/>
  <c r="L92" i="12" s="1"/>
  <c r="M92" i="13" s="1"/>
  <c r="L91" i="11"/>
  <c r="G91" i="18"/>
  <c r="G92" i="12" s="1"/>
  <c r="H92" i="13" s="1"/>
  <c r="G91" i="11"/>
  <c r="E91" i="11"/>
  <c r="E91" i="18"/>
  <c r="E92" i="12" s="1"/>
  <c r="F92" i="13" s="1"/>
  <c r="AA91" i="18"/>
  <c r="AA92" i="12" s="1"/>
  <c r="AB92" i="13" s="1"/>
  <c r="AA91" i="11"/>
  <c r="P91" i="18"/>
  <c r="P92" i="12" s="1"/>
  <c r="Q92" i="13" s="1"/>
  <c r="P91" i="11"/>
  <c r="X91" i="18"/>
  <c r="X92" i="12" s="1"/>
  <c r="Y92" i="13" s="1"/>
  <c r="X91" i="11"/>
  <c r="AB91" i="11"/>
  <c r="AB91" i="18"/>
  <c r="AB92" i="12" s="1"/>
  <c r="AC92" i="13" s="1"/>
  <c r="BH90" i="7"/>
  <c r="M91" i="11"/>
  <c r="M91" i="18"/>
  <c r="M92" i="12" s="1"/>
  <c r="N92" i="13" s="1"/>
  <c r="BI121" i="13"/>
  <c r="BI122" i="12"/>
  <c r="R91" i="18"/>
  <c r="R92" i="12" s="1"/>
  <c r="S92" i="13" s="1"/>
  <c r="R91" i="11"/>
  <c r="I91" i="18"/>
  <c r="I92" i="12" s="1"/>
  <c r="J92" i="13" s="1"/>
  <c r="I91" i="11"/>
  <c r="CO152" i="12"/>
  <c r="CO151" i="13"/>
  <c r="S91" i="18"/>
  <c r="S92" i="12" s="1"/>
  <c r="T92" i="13" s="1"/>
  <c r="AT107" i="13"/>
  <c r="AT108" i="12"/>
  <c r="C91" i="11"/>
  <c r="C91" i="18"/>
  <c r="F91" i="18"/>
  <c r="F92" i="12" s="1"/>
  <c r="G92" i="13" s="1"/>
  <c r="F91" i="11"/>
  <c r="D91" i="18"/>
  <c r="D92" i="12" s="1"/>
  <c r="E92" i="13" s="1"/>
  <c r="D91" i="11"/>
  <c r="T91" i="11"/>
  <c r="T91" i="18"/>
  <c r="T92" i="12" s="1"/>
  <c r="U92" i="13" s="1"/>
  <c r="W91" i="18"/>
  <c r="W92" i="12" s="1"/>
  <c r="X92" i="13" s="1"/>
  <c r="W91" i="11"/>
  <c r="N91" i="18"/>
  <c r="N92" i="12" s="1"/>
  <c r="O92" i="13" s="1"/>
  <c r="N91" i="11"/>
  <c r="AC91" i="11"/>
  <c r="AC91" i="18"/>
  <c r="AC92" i="12" s="1"/>
  <c r="Q91" i="11"/>
  <c r="Q91" i="18"/>
  <c r="Q92" i="12" s="1"/>
  <c r="R92" i="13" s="1"/>
  <c r="AD93" i="12" l="1"/>
  <c r="AD92" i="13"/>
  <c r="B91" i="18"/>
  <c r="C92" i="12"/>
  <c r="BZ137" i="13"/>
  <c r="BZ138" i="12"/>
  <c r="AU108" i="13"/>
  <c r="AU109" i="12"/>
  <c r="CP152" i="13"/>
  <c r="CP153" i="12"/>
  <c r="B91" i="11"/>
  <c r="N99" i="3" s="1"/>
  <c r="Q99" i="3" s="1"/>
  <c r="BJ123" i="12"/>
  <c r="BJ122" i="13"/>
  <c r="S99" i="3" l="1"/>
  <c r="AL99" i="3"/>
  <c r="AV109" i="13"/>
  <c r="AV110" i="12"/>
  <c r="CQ153" i="13"/>
  <c r="CQ154" i="12"/>
  <c r="CA138" i="13"/>
  <c r="CA139" i="12"/>
  <c r="BK124" i="12"/>
  <c r="BK123" i="13"/>
  <c r="D92" i="13"/>
  <c r="B92" i="13" s="1"/>
  <c r="B92" i="12"/>
  <c r="AE93" i="13"/>
  <c r="AE94" i="12"/>
  <c r="CB140" i="12" l="1"/>
  <c r="CB139" i="13"/>
  <c r="AW111" i="12"/>
  <c r="AW110" i="13"/>
  <c r="AF94" i="13"/>
  <c r="AF95" i="12"/>
  <c r="CP163" i="12"/>
  <c r="CR154" i="13"/>
  <c r="C92" i="13"/>
  <c r="D100" i="3"/>
  <c r="BL124" i="13"/>
  <c r="BL125" i="12"/>
  <c r="AX111" i="13" l="1"/>
  <c r="AX112" i="12"/>
  <c r="B100" i="3"/>
  <c r="AA100" i="3"/>
  <c r="AG100" i="3" s="1"/>
  <c r="AG95" i="13"/>
  <c r="AG96" i="12"/>
  <c r="BM125" i="13"/>
  <c r="BM126" i="12"/>
  <c r="CC141" i="12"/>
  <c r="CC140" i="13"/>
  <c r="K100" i="3" l="1"/>
  <c r="W100" i="3"/>
  <c r="C100" i="3"/>
  <c r="Y100" i="3"/>
  <c r="AE100" i="3" s="1"/>
  <c r="U100" i="3"/>
  <c r="V100" i="3" s="1"/>
  <c r="X100" i="3" s="1"/>
  <c r="AJ100" i="3"/>
  <c r="BN127" i="12"/>
  <c r="BN126" i="13"/>
  <c r="AH96" i="13"/>
  <c r="AH97" i="12"/>
  <c r="AY113" i="12"/>
  <c r="AY112" i="13"/>
  <c r="CD141" i="13"/>
  <c r="CD142" i="12"/>
  <c r="AZ114" i="12" l="1"/>
  <c r="AZ113" i="13"/>
  <c r="BO128" i="12"/>
  <c r="BO127" i="13"/>
  <c r="CE142" i="13"/>
  <c r="CE143" i="12"/>
  <c r="AI98" i="12"/>
  <c r="AI97" i="13"/>
  <c r="AB100" i="3"/>
  <c r="AH100" i="3" s="1"/>
  <c r="J100" i="3"/>
  <c r="M100" i="3" s="1"/>
  <c r="P100" i="3" s="1"/>
  <c r="B102" i="6"/>
  <c r="AD100" i="3"/>
  <c r="I102" i="6" l="1"/>
  <c r="J102" i="6"/>
  <c r="H102" i="6"/>
  <c r="G102" i="6"/>
  <c r="AJ99" i="12"/>
  <c r="AJ98" i="13"/>
  <c r="AK100" i="3"/>
  <c r="R100" i="3"/>
  <c r="CF143" i="13"/>
  <c r="CF144" i="12"/>
  <c r="BP128" i="13"/>
  <c r="BP129" i="12"/>
  <c r="BA114" i="13"/>
  <c r="BA115" i="12"/>
  <c r="L102" i="6" l="1"/>
  <c r="O102" i="6" s="1"/>
  <c r="K102" i="6"/>
  <c r="N102" i="6" s="1"/>
  <c r="AO100" i="3"/>
  <c r="AN100" i="3"/>
  <c r="BQ130" i="12"/>
  <c r="BO162" i="12"/>
  <c r="BQ129" i="13"/>
  <c r="BB115" i="13"/>
  <c r="BB116" i="12"/>
  <c r="CG145" i="12"/>
  <c r="CG144" i="13"/>
  <c r="AK100" i="12"/>
  <c r="AK99" i="13"/>
  <c r="M102" i="6" l="1"/>
  <c r="P102" i="6" s="1"/>
  <c r="AL100" i="13"/>
  <c r="AL101" i="12"/>
  <c r="CH146" i="12"/>
  <c r="CH145" i="13"/>
  <c r="R102" i="6"/>
  <c r="S102" i="6"/>
  <c r="U102" i="6"/>
  <c r="T102" i="6"/>
  <c r="BC117" i="12"/>
  <c r="BC116" i="13"/>
  <c r="BR131" i="12"/>
  <c r="BR130" i="13"/>
  <c r="W102" i="6" l="1"/>
  <c r="Z102" i="6" s="1"/>
  <c r="AD102" i="6" s="1"/>
  <c r="B106" i="8" s="1"/>
  <c r="BS132" i="12"/>
  <c r="BS131" i="13"/>
  <c r="CI147" i="12"/>
  <c r="CI146" i="13"/>
  <c r="AM102" i="12"/>
  <c r="AM101" i="13"/>
  <c r="BD118" i="12"/>
  <c r="BD117" i="13"/>
  <c r="V102" i="6"/>
  <c r="C94" i="23" l="1"/>
  <c r="X102" i="6"/>
  <c r="AA102" i="6" s="1"/>
  <c r="AE102" i="6" s="1"/>
  <c r="AG102" i="6" s="1"/>
  <c r="B106" i="19" s="1"/>
  <c r="Y102" i="6"/>
  <c r="AC102" i="6" s="1"/>
  <c r="AN102" i="13"/>
  <c r="AN103" i="12"/>
  <c r="CJ148" i="12"/>
  <c r="CJ147" i="13"/>
  <c r="BE119" i="12"/>
  <c r="BE118" i="13"/>
  <c r="E106" i="8"/>
  <c r="K106" i="8"/>
  <c r="G106" i="8"/>
  <c r="L106" i="8"/>
  <c r="F106" i="8"/>
  <c r="O106" i="8"/>
  <c r="D106" i="8"/>
  <c r="N106" i="8"/>
  <c r="M106" i="8"/>
  <c r="C106" i="8"/>
  <c r="BT133" i="12"/>
  <c r="BT132" i="13"/>
  <c r="AO104" i="12" l="1"/>
  <c r="AO103" i="13"/>
  <c r="BU134" i="12"/>
  <c r="BU133" i="13"/>
  <c r="BF119" i="13"/>
  <c r="BF120" i="12"/>
  <c r="AZ91" i="8"/>
  <c r="BG91" i="8"/>
  <c r="AP91" i="8"/>
  <c r="AJ91" i="8"/>
  <c r="AL91" i="8"/>
  <c r="AR91" i="8"/>
  <c r="AU91" i="8"/>
  <c r="AM91" i="8"/>
  <c r="AG91" i="8"/>
  <c r="AW91" i="8"/>
  <c r="AK91" i="8"/>
  <c r="AV91" i="8"/>
  <c r="AX91" i="8"/>
  <c r="BB91" i="8"/>
  <c r="AO91" i="8"/>
  <c r="BE91" i="8"/>
  <c r="AN91" i="8"/>
  <c r="AH91" i="8"/>
  <c r="AS91" i="8"/>
  <c r="BD91" i="8"/>
  <c r="AQ91" i="8"/>
  <c r="BC91" i="8"/>
  <c r="AY91" i="8"/>
  <c r="AF91" i="8"/>
  <c r="BF91" i="8"/>
  <c r="AT91" i="8"/>
  <c r="BA91" i="8"/>
  <c r="AI91" i="8"/>
  <c r="B106" i="7"/>
  <c r="B94" i="23"/>
  <c r="D94" i="23" s="1"/>
  <c r="CK148" i="13"/>
  <c r="CK149" i="12"/>
  <c r="N106" i="19"/>
  <c r="L106" i="19"/>
  <c r="E106" i="19"/>
  <c r="D106" i="19"/>
  <c r="G106" i="19"/>
  <c r="M106" i="19"/>
  <c r="O106" i="19"/>
  <c r="K106" i="19"/>
  <c r="F106" i="19"/>
  <c r="C106" i="19"/>
  <c r="AI91" i="19" l="1"/>
  <c r="AT91" i="19"/>
  <c r="BD91" i="19"/>
  <c r="AX91" i="19"/>
  <c r="AL91" i="19"/>
  <c r="AS91" i="19"/>
  <c r="AJ91" i="19"/>
  <c r="AV91" i="19"/>
  <c r="AO91" i="19"/>
  <c r="AU91" i="19"/>
  <c r="BG91" i="19"/>
  <c r="AR91" i="19"/>
  <c r="AG91" i="19"/>
  <c r="AY91" i="19"/>
  <c r="AN91" i="19"/>
  <c r="AP91" i="19"/>
  <c r="AM91" i="19"/>
  <c r="AW91" i="19"/>
  <c r="BF91" i="19"/>
  <c r="AH91" i="19"/>
  <c r="AF91" i="19"/>
  <c r="AK91" i="19"/>
  <c r="BB91" i="19"/>
  <c r="AZ91" i="19"/>
  <c r="BA91" i="19"/>
  <c r="BC91" i="19"/>
  <c r="BE91" i="19"/>
  <c r="AQ91" i="19"/>
  <c r="BI91" i="8"/>
  <c r="BG120" i="13"/>
  <c r="BG121" i="12"/>
  <c r="L106" i="7"/>
  <c r="O106" i="7"/>
  <c r="F106" i="7"/>
  <c r="C106" i="7"/>
  <c r="E106" i="7"/>
  <c r="N106" i="7"/>
  <c r="D106" i="7"/>
  <c r="G106" i="7"/>
  <c r="M106" i="7"/>
  <c r="K106" i="7"/>
  <c r="BV135" i="12"/>
  <c r="BV134" i="13"/>
  <c r="CL150" i="12"/>
  <c r="CL149" i="13"/>
  <c r="AN161" i="12"/>
  <c r="AP105" i="12"/>
  <c r="AP104" i="13"/>
  <c r="AQ106" i="12" l="1"/>
  <c r="AQ105" i="13"/>
  <c r="BC91" i="7"/>
  <c r="Z92" i="9" s="1"/>
  <c r="AN91" i="7"/>
  <c r="K92" i="9" s="1"/>
  <c r="AR91" i="7"/>
  <c r="O92" i="9" s="1"/>
  <c r="AG91" i="7"/>
  <c r="D92" i="9" s="1"/>
  <c r="AJ91" i="7"/>
  <c r="G92" i="9" s="1"/>
  <c r="AE91" i="7"/>
  <c r="B92" i="9" s="1"/>
  <c r="AP91" i="7"/>
  <c r="M92" i="9" s="1"/>
  <c r="AT91" i="7"/>
  <c r="Q92" i="9" s="1"/>
  <c r="AL91" i="7"/>
  <c r="I92" i="9" s="1"/>
  <c r="AW91" i="7"/>
  <c r="T92" i="9" s="1"/>
  <c r="AS91" i="7"/>
  <c r="P92" i="9" s="1"/>
  <c r="BF91" i="7"/>
  <c r="AC92" i="9" s="1"/>
  <c r="AH91" i="7"/>
  <c r="E92" i="9" s="1"/>
  <c r="AV91" i="7"/>
  <c r="S92" i="9" s="1"/>
  <c r="AO91" i="7"/>
  <c r="L92" i="9" s="1"/>
  <c r="AU91" i="7"/>
  <c r="R92" i="9" s="1"/>
  <c r="BE91" i="7"/>
  <c r="AB92" i="9" s="1"/>
  <c r="AK91" i="7"/>
  <c r="H92" i="9" s="1"/>
  <c r="AI91" i="7"/>
  <c r="F92" i="9" s="1"/>
  <c r="BB91" i="7"/>
  <c r="Y92" i="9" s="1"/>
  <c r="AQ91" i="7"/>
  <c r="N92" i="9" s="1"/>
  <c r="AM91" i="7"/>
  <c r="J92" i="9" s="1"/>
  <c r="AX91" i="7"/>
  <c r="U92" i="9" s="1"/>
  <c r="AY91" i="7"/>
  <c r="V92" i="9" s="1"/>
  <c r="AZ91" i="7"/>
  <c r="W92" i="9" s="1"/>
  <c r="BD91" i="7"/>
  <c r="AA92" i="9" s="1"/>
  <c r="AA92" i="11" s="1"/>
  <c r="BA91" i="7"/>
  <c r="X92" i="9" s="1"/>
  <c r="AF91" i="7"/>
  <c r="BH121" i="13"/>
  <c r="BH122" i="12"/>
  <c r="BW135" i="13"/>
  <c r="BW136" i="12"/>
  <c r="CM150" i="13"/>
  <c r="CM151" i="12"/>
  <c r="BI91" i="19"/>
  <c r="AA92" i="18" l="1"/>
  <c r="AA93" i="12" s="1"/>
  <c r="AB93" i="13" s="1"/>
  <c r="W92" i="18"/>
  <c r="W93" i="12" s="1"/>
  <c r="X93" i="13" s="1"/>
  <c r="W92" i="11"/>
  <c r="BI122" i="13"/>
  <c r="BI123" i="12"/>
  <c r="J92" i="11"/>
  <c r="J92" i="18"/>
  <c r="J93" i="12" s="1"/>
  <c r="K93" i="13" s="1"/>
  <c r="H92" i="11"/>
  <c r="H92" i="18"/>
  <c r="H93" i="12" s="1"/>
  <c r="I93" i="13" s="1"/>
  <c r="S92" i="18"/>
  <c r="S93" i="12" s="1"/>
  <c r="T93" i="13" s="1"/>
  <c r="S92" i="11"/>
  <c r="T92" i="18"/>
  <c r="T93" i="12" s="1"/>
  <c r="U93" i="13" s="1"/>
  <c r="T92" i="11"/>
  <c r="K92" i="18"/>
  <c r="K93" i="12" s="1"/>
  <c r="L93" i="13" s="1"/>
  <c r="K92" i="11"/>
  <c r="N92" i="11"/>
  <c r="N92" i="18"/>
  <c r="N93" i="12" s="1"/>
  <c r="O93" i="13" s="1"/>
  <c r="E92" i="18"/>
  <c r="E93" i="12" s="1"/>
  <c r="F93" i="13" s="1"/>
  <c r="E92" i="11"/>
  <c r="G92" i="11"/>
  <c r="G92" i="18"/>
  <c r="G93" i="12" s="1"/>
  <c r="H93" i="13" s="1"/>
  <c r="BX137" i="12"/>
  <c r="BX136" i="13"/>
  <c r="V92" i="11"/>
  <c r="V92" i="18"/>
  <c r="V93" i="12" s="1"/>
  <c r="W93" i="13" s="1"/>
  <c r="Y92" i="11"/>
  <c r="Y92" i="18"/>
  <c r="Y93" i="12" s="1"/>
  <c r="Z93" i="13" s="1"/>
  <c r="R92" i="11"/>
  <c r="R92" i="18"/>
  <c r="R93" i="12" s="1"/>
  <c r="S93" i="13" s="1"/>
  <c r="AC92" i="18"/>
  <c r="AC93" i="12" s="1"/>
  <c r="AC92" i="11"/>
  <c r="Q92" i="11"/>
  <c r="Q92" i="18"/>
  <c r="Q93" i="12" s="1"/>
  <c r="R93" i="13" s="1"/>
  <c r="D92" i="18"/>
  <c r="D93" i="12" s="1"/>
  <c r="E93" i="13" s="1"/>
  <c r="D92" i="11"/>
  <c r="AB92" i="18"/>
  <c r="AB93" i="12" s="1"/>
  <c r="AC93" i="13" s="1"/>
  <c r="AB92" i="11"/>
  <c r="I92" i="18"/>
  <c r="I93" i="12" s="1"/>
  <c r="J93" i="13" s="1"/>
  <c r="I92" i="11"/>
  <c r="Z92" i="18"/>
  <c r="Z93" i="12" s="1"/>
  <c r="AA93" i="13" s="1"/>
  <c r="Z92" i="11"/>
  <c r="BH91" i="7"/>
  <c r="C92" i="9"/>
  <c r="CN151" i="13"/>
  <c r="CN152" i="12"/>
  <c r="X92" i="11"/>
  <c r="X92" i="18"/>
  <c r="X93" i="12" s="1"/>
  <c r="Y93" i="13" s="1"/>
  <c r="U92" i="11"/>
  <c r="U92" i="18"/>
  <c r="U93" i="12" s="1"/>
  <c r="V93" i="13" s="1"/>
  <c r="F92" i="11"/>
  <c r="F92" i="18"/>
  <c r="F93" i="12" s="1"/>
  <c r="G93" i="13" s="1"/>
  <c r="L92" i="11"/>
  <c r="L92" i="18"/>
  <c r="L93" i="12" s="1"/>
  <c r="M93" i="13" s="1"/>
  <c r="P92" i="18"/>
  <c r="P93" i="12" s="1"/>
  <c r="Q93" i="13" s="1"/>
  <c r="P92" i="11"/>
  <c r="M92" i="11"/>
  <c r="M92" i="18"/>
  <c r="M93" i="12" s="1"/>
  <c r="N93" i="13" s="1"/>
  <c r="O92" i="11"/>
  <c r="O92" i="18"/>
  <c r="O93" i="12" s="1"/>
  <c r="P93" i="13" s="1"/>
  <c r="AR107" i="12"/>
  <c r="AR106" i="13"/>
  <c r="CO152" i="13" l="1"/>
  <c r="CO153" i="12"/>
  <c r="BJ124" i="12"/>
  <c r="BJ123" i="13"/>
  <c r="C92" i="11"/>
  <c r="B92" i="11" s="1"/>
  <c r="N100" i="3" s="1"/>
  <c r="Q100" i="3" s="1"/>
  <c r="C92" i="18"/>
  <c r="AS107" i="13"/>
  <c r="AS108" i="12"/>
  <c r="AD94" i="12"/>
  <c r="AD93" i="13"/>
  <c r="BY138" i="12"/>
  <c r="BY137" i="13"/>
  <c r="BZ138" i="13" l="1"/>
  <c r="BZ139" i="12"/>
  <c r="BK125" i="12"/>
  <c r="BK124" i="13"/>
  <c r="AT109" i="12"/>
  <c r="AT108" i="13"/>
  <c r="C93" i="12"/>
  <c r="B92" i="18"/>
  <c r="CP154" i="12"/>
  <c r="CP153" i="13"/>
  <c r="AE94" i="13"/>
  <c r="AE95" i="12"/>
  <c r="S100" i="3"/>
  <c r="AL100" i="3"/>
  <c r="AF95" i="13" l="1"/>
  <c r="AF96" i="12"/>
  <c r="D93" i="13"/>
  <c r="B93" i="13" s="1"/>
  <c r="B93" i="12"/>
  <c r="CA139" i="13"/>
  <c r="CA140" i="12"/>
  <c r="BL126" i="12"/>
  <c r="BL125" i="13"/>
  <c r="CO163" i="12"/>
  <c r="CQ154" i="13"/>
  <c r="AU110" i="12"/>
  <c r="AU109" i="13"/>
  <c r="AV110" i="13" l="1"/>
  <c r="AV111" i="12"/>
  <c r="BM126" i="13"/>
  <c r="BM127" i="12"/>
  <c r="CB140" i="13"/>
  <c r="CB141" i="12"/>
  <c r="AG97" i="12"/>
  <c r="AG96" i="13"/>
  <c r="C93" i="13"/>
  <c r="D101" i="3"/>
  <c r="AH97" i="13" l="1"/>
  <c r="AH98" i="12"/>
  <c r="BN127" i="13"/>
  <c r="BN128" i="12"/>
  <c r="AA101" i="3"/>
  <c r="AG101" i="3" s="1"/>
  <c r="B101" i="3"/>
  <c r="K101" i="3" s="1"/>
  <c r="CC142" i="12"/>
  <c r="CC141" i="13"/>
  <c r="AW111" i="13"/>
  <c r="AW112" i="12"/>
  <c r="AX113" i="12" l="1"/>
  <c r="AX112" i="13"/>
  <c r="CD143" i="12"/>
  <c r="CD142" i="13"/>
  <c r="W101" i="3"/>
  <c r="Y101" i="3"/>
  <c r="AE101" i="3" s="1"/>
  <c r="C101" i="3"/>
  <c r="AJ101" i="3"/>
  <c r="U101" i="3"/>
  <c r="V101" i="3" s="1"/>
  <c r="X101" i="3" s="1"/>
  <c r="AI99" i="12"/>
  <c r="AI98" i="13"/>
  <c r="BO129" i="12"/>
  <c r="BO128" i="13"/>
  <c r="AB101" i="3" l="1"/>
  <c r="AH101" i="3" s="1"/>
  <c r="J101" i="3"/>
  <c r="M101" i="3" s="1"/>
  <c r="P101" i="3" s="1"/>
  <c r="CE144" i="12"/>
  <c r="CE143" i="13"/>
  <c r="AJ99" i="13"/>
  <c r="AJ100" i="12"/>
  <c r="BN162" i="12"/>
  <c r="BP130" i="12"/>
  <c r="BP129" i="13"/>
  <c r="B103" i="6"/>
  <c r="AD101" i="3"/>
  <c r="AY114" i="12"/>
  <c r="AY113" i="13"/>
  <c r="AZ115" i="12" l="1"/>
  <c r="AZ114" i="13"/>
  <c r="BQ131" i="12"/>
  <c r="BQ130" i="13"/>
  <c r="H103" i="6"/>
  <c r="G103" i="6"/>
  <c r="J103" i="6"/>
  <c r="I103" i="6"/>
  <c r="AK101" i="12"/>
  <c r="AK100" i="13"/>
  <c r="R101" i="3"/>
  <c r="AK101" i="3"/>
  <c r="CF145" i="12"/>
  <c r="CF144" i="13"/>
  <c r="AO101" i="3" l="1"/>
  <c r="AN101" i="3"/>
  <c r="BR131" i="13"/>
  <c r="BR132" i="12"/>
  <c r="K103" i="6"/>
  <c r="CG146" i="12"/>
  <c r="CG145" i="13"/>
  <c r="AL101" i="13"/>
  <c r="AL102" i="12"/>
  <c r="L103" i="6"/>
  <c r="O103" i="6" s="1"/>
  <c r="BA115" i="13"/>
  <c r="BA116" i="12"/>
  <c r="BB116" i="13" l="1"/>
  <c r="BB117" i="12"/>
  <c r="BS132" i="13"/>
  <c r="BS133" i="12"/>
  <c r="CH147" i="12"/>
  <c r="CH146" i="13"/>
  <c r="AM103" i="12"/>
  <c r="AM102" i="13"/>
  <c r="M103" i="6"/>
  <c r="P103" i="6" s="1"/>
  <c r="N103" i="6"/>
  <c r="BT134" i="12" l="1"/>
  <c r="BT133" i="13"/>
  <c r="AN104" i="12"/>
  <c r="AN103" i="13"/>
  <c r="BC118" i="12"/>
  <c r="BC117" i="13"/>
  <c r="S103" i="6"/>
  <c r="R103" i="6"/>
  <c r="U103" i="6"/>
  <c r="T103" i="6"/>
  <c r="CI147" i="13"/>
  <c r="CI148" i="12"/>
  <c r="W103" i="6" l="1"/>
  <c r="Z103" i="6" s="1"/>
  <c r="AD103" i="6" s="1"/>
  <c r="B107" i="8" s="1"/>
  <c r="AM161" i="12"/>
  <c r="AO104" i="13"/>
  <c r="AO105" i="12"/>
  <c r="BD119" i="12"/>
  <c r="BD118" i="13"/>
  <c r="CJ149" i="12"/>
  <c r="CJ148" i="13"/>
  <c r="V103" i="6"/>
  <c r="BU134" i="13"/>
  <c r="BU135" i="12"/>
  <c r="C95" i="23" l="1"/>
  <c r="BV135" i="13"/>
  <c r="BV136" i="12"/>
  <c r="CK149" i="13"/>
  <c r="CK150" i="12"/>
  <c r="BE119" i="13"/>
  <c r="BE120" i="12"/>
  <c r="AP106" i="12"/>
  <c r="AP105" i="13"/>
  <c r="Y103" i="6"/>
  <c r="AC103" i="6" s="1"/>
  <c r="X103" i="6"/>
  <c r="AA103" i="6" s="1"/>
  <c r="AE103" i="6" s="1"/>
  <c r="AG103" i="6" s="1"/>
  <c r="B107" i="19" s="1"/>
  <c r="O107" i="8"/>
  <c r="N107" i="8"/>
  <c r="K107" i="8"/>
  <c r="M107" i="8"/>
  <c r="C107" i="8"/>
  <c r="E107" i="8"/>
  <c r="G107" i="8"/>
  <c r="L107" i="8"/>
  <c r="F107" i="8"/>
  <c r="D107" i="8"/>
  <c r="CL151" i="12" l="1"/>
  <c r="CL150" i="13"/>
  <c r="AZ92" i="8"/>
  <c r="AU92" i="8"/>
  <c r="AK92" i="8"/>
  <c r="AR92" i="8"/>
  <c r="BC92" i="8"/>
  <c r="AW92" i="8"/>
  <c r="BG92" i="8"/>
  <c r="AO92" i="8"/>
  <c r="AM92" i="8"/>
  <c r="AJ92" i="8"/>
  <c r="AF92" i="8"/>
  <c r="AN92" i="8"/>
  <c r="BD92" i="8"/>
  <c r="BE92" i="8"/>
  <c r="AI92" i="8"/>
  <c r="AY92" i="8"/>
  <c r="AH92" i="8"/>
  <c r="AT92" i="8"/>
  <c r="BF92" i="8"/>
  <c r="AX92" i="8"/>
  <c r="BA92" i="8"/>
  <c r="AV92" i="8"/>
  <c r="AS92" i="8"/>
  <c r="AP92" i="8"/>
  <c r="BB92" i="8"/>
  <c r="AQ92" i="8"/>
  <c r="AL92" i="8"/>
  <c r="AG92" i="8"/>
  <c r="AQ107" i="12"/>
  <c r="AQ106" i="13"/>
  <c r="G107" i="19"/>
  <c r="O107" i="19"/>
  <c r="L107" i="19"/>
  <c r="C107" i="19"/>
  <c r="N107" i="19"/>
  <c r="D107" i="19"/>
  <c r="E107" i="19"/>
  <c r="M107" i="19"/>
  <c r="F107" i="19"/>
  <c r="K107" i="19"/>
  <c r="BF121" i="12"/>
  <c r="BF120" i="13"/>
  <c r="BW137" i="12"/>
  <c r="BW136" i="13"/>
  <c r="B107" i="7"/>
  <c r="B95" i="23"/>
  <c r="D95" i="23" s="1"/>
  <c r="M107" i="7" l="1"/>
  <c r="G107" i="7"/>
  <c r="O107" i="7"/>
  <c r="N107" i="7"/>
  <c r="K107" i="7"/>
  <c r="F107" i="7"/>
  <c r="L107" i="7"/>
  <c r="D107" i="7"/>
  <c r="E107" i="7"/>
  <c r="C107" i="7"/>
  <c r="BG121" i="13"/>
  <c r="BG122" i="12"/>
  <c r="BA92" i="19"/>
  <c r="AM92" i="19"/>
  <c r="AX92" i="19"/>
  <c r="AO92" i="19"/>
  <c r="AK92" i="19"/>
  <c r="BC92" i="19"/>
  <c r="AH92" i="19"/>
  <c r="AT92" i="19"/>
  <c r="AJ92" i="19"/>
  <c r="BB92" i="19"/>
  <c r="AZ92" i="19"/>
  <c r="AW92" i="19"/>
  <c r="AG92" i="19"/>
  <c r="AF92" i="19"/>
  <c r="AV92" i="19"/>
  <c r="AQ92" i="19"/>
  <c r="BD92" i="19"/>
  <c r="AN92" i="19"/>
  <c r="BF92" i="19"/>
  <c r="AI92" i="19"/>
  <c r="AU92" i="19"/>
  <c r="AR92" i="19"/>
  <c r="AP92" i="19"/>
  <c r="BG92" i="19"/>
  <c r="AS92" i="19"/>
  <c r="AY92" i="19"/>
  <c r="BE92" i="19"/>
  <c r="AL92" i="19"/>
  <c r="AR108" i="12"/>
  <c r="AR107" i="13"/>
  <c r="BI92" i="8"/>
  <c r="BX137" i="13"/>
  <c r="BX138" i="12"/>
  <c r="CM152" i="12"/>
  <c r="CM151" i="13"/>
  <c r="BH123" i="12" l="1"/>
  <c r="BH122" i="13"/>
  <c r="CN153" i="12"/>
  <c r="CN152" i="13"/>
  <c r="BY139" i="12"/>
  <c r="BY138" i="13"/>
  <c r="AZ92" i="7"/>
  <c r="W93" i="9" s="1"/>
  <c r="W93" i="11" s="1"/>
  <c r="AS92" i="7"/>
  <c r="P93" i="9" s="1"/>
  <c r="AP92" i="7"/>
  <c r="M93" i="9" s="1"/>
  <c r="AF92" i="7"/>
  <c r="AO92" i="7"/>
  <c r="L93" i="9" s="1"/>
  <c r="BF92" i="7"/>
  <c r="AC93" i="9" s="1"/>
  <c r="BC92" i="7"/>
  <c r="Z93" i="9" s="1"/>
  <c r="AW92" i="7"/>
  <c r="T93" i="9" s="1"/>
  <c r="AK92" i="7"/>
  <c r="H93" i="9" s="1"/>
  <c r="H93" i="11" s="1"/>
  <c r="BE92" i="7"/>
  <c r="AB93" i="9" s="1"/>
  <c r="AB93" i="11" s="1"/>
  <c r="AQ92" i="7"/>
  <c r="N93" i="9" s="1"/>
  <c r="N93" i="11" s="1"/>
  <c r="BA92" i="7"/>
  <c r="X93" i="9" s="1"/>
  <c r="X93" i="11" s="1"/>
  <c r="AM92" i="7"/>
  <c r="J93" i="9" s="1"/>
  <c r="J93" i="11" s="1"/>
  <c r="AJ92" i="7"/>
  <c r="G93" i="9" s="1"/>
  <c r="G93" i="11" s="1"/>
  <c r="AG92" i="7"/>
  <c r="D93" i="9" s="1"/>
  <c r="D93" i="11" s="1"/>
  <c r="AL92" i="7"/>
  <c r="I93" i="9" s="1"/>
  <c r="AR92" i="7"/>
  <c r="O93" i="9" s="1"/>
  <c r="AE92" i="7"/>
  <c r="B93" i="9" s="1"/>
  <c r="BD92" i="7"/>
  <c r="AA93" i="9" s="1"/>
  <c r="AY92" i="7"/>
  <c r="V93" i="9" s="1"/>
  <c r="AI92" i="7"/>
  <c r="F93" i="9" s="1"/>
  <c r="BB92" i="7"/>
  <c r="Y93" i="9" s="1"/>
  <c r="AN92" i="7"/>
  <c r="K93" i="9" s="1"/>
  <c r="AU92" i="7"/>
  <c r="R93" i="9" s="1"/>
  <c r="AT92" i="7"/>
  <c r="Q93" i="9" s="1"/>
  <c r="AH92" i="7"/>
  <c r="E93" i="9" s="1"/>
  <c r="AX92" i="7"/>
  <c r="U93" i="9" s="1"/>
  <c r="U93" i="11" s="1"/>
  <c r="AV92" i="7"/>
  <c r="S93" i="9" s="1"/>
  <c r="D93" i="18"/>
  <c r="D94" i="12" s="1"/>
  <c r="E94" i="13" s="1"/>
  <c r="U93" i="18"/>
  <c r="U94" i="12" s="1"/>
  <c r="V94" i="13" s="1"/>
  <c r="AS108" i="13"/>
  <c r="AS109" i="12"/>
  <c r="BI92" i="19"/>
  <c r="AB93" i="18" l="1"/>
  <c r="AB94" i="12" s="1"/>
  <c r="AC94" i="13" s="1"/>
  <c r="G93" i="18"/>
  <c r="G94" i="12" s="1"/>
  <c r="H94" i="13" s="1"/>
  <c r="AT110" i="12"/>
  <c r="AT109" i="13"/>
  <c r="F93" i="11"/>
  <c r="F93" i="18"/>
  <c r="F94" i="12" s="1"/>
  <c r="G94" i="13" s="1"/>
  <c r="E93" i="11"/>
  <c r="E93" i="18"/>
  <c r="E94" i="12" s="1"/>
  <c r="F94" i="13" s="1"/>
  <c r="Y93" i="11"/>
  <c r="Y93" i="18"/>
  <c r="Y94" i="12" s="1"/>
  <c r="Z94" i="13" s="1"/>
  <c r="AC93" i="11"/>
  <c r="AC93" i="18"/>
  <c r="AC94" i="12" s="1"/>
  <c r="P93" i="11"/>
  <c r="P93" i="18"/>
  <c r="P94" i="12" s="1"/>
  <c r="Q94" i="13" s="1"/>
  <c r="N93" i="18"/>
  <c r="N94" i="12" s="1"/>
  <c r="O94" i="13" s="1"/>
  <c r="CO153" i="13"/>
  <c r="CO154" i="12"/>
  <c r="Q93" i="11"/>
  <c r="Q93" i="18"/>
  <c r="Q94" i="12" s="1"/>
  <c r="R94" i="13" s="1"/>
  <c r="L93" i="11"/>
  <c r="L93" i="18"/>
  <c r="L94" i="12" s="1"/>
  <c r="M94" i="13" s="1"/>
  <c r="W93" i="18"/>
  <c r="W94" i="12" s="1"/>
  <c r="X94" i="13" s="1"/>
  <c r="S93" i="11"/>
  <c r="S93" i="18"/>
  <c r="S94" i="12" s="1"/>
  <c r="T94" i="13" s="1"/>
  <c r="R93" i="11"/>
  <c r="R93" i="18"/>
  <c r="R94" i="12" s="1"/>
  <c r="S94" i="13" s="1"/>
  <c r="V93" i="11"/>
  <c r="V93" i="18"/>
  <c r="V94" i="12" s="1"/>
  <c r="W94" i="13" s="1"/>
  <c r="I93" i="11"/>
  <c r="I93" i="18"/>
  <c r="I94" i="12" s="1"/>
  <c r="J94" i="13" s="1"/>
  <c r="T93" i="11"/>
  <c r="T93" i="18"/>
  <c r="T94" i="12" s="1"/>
  <c r="U94" i="13" s="1"/>
  <c r="BH92" i="7"/>
  <c r="C93" i="9"/>
  <c r="X93" i="18"/>
  <c r="X94" i="12" s="1"/>
  <c r="Y94" i="13" s="1"/>
  <c r="BZ140" i="12"/>
  <c r="BZ139" i="13"/>
  <c r="BI124" i="12"/>
  <c r="BI123" i="13"/>
  <c r="O93" i="11"/>
  <c r="O93" i="18"/>
  <c r="O94" i="12" s="1"/>
  <c r="P94" i="13" s="1"/>
  <c r="K93" i="11"/>
  <c r="K93" i="18"/>
  <c r="K94" i="12" s="1"/>
  <c r="L94" i="13" s="1"/>
  <c r="AA93" i="11"/>
  <c r="AA93" i="18"/>
  <c r="AA94" i="12" s="1"/>
  <c r="AB94" i="13" s="1"/>
  <c r="Z93" i="11"/>
  <c r="Z93" i="18"/>
  <c r="Z94" i="12" s="1"/>
  <c r="AA94" i="13" s="1"/>
  <c r="M93" i="11"/>
  <c r="M93" i="18"/>
  <c r="M94" i="12" s="1"/>
  <c r="N94" i="13" s="1"/>
  <c r="J93" i="18"/>
  <c r="J94" i="12" s="1"/>
  <c r="K94" i="13" s="1"/>
  <c r="H93" i="18"/>
  <c r="H94" i="12" s="1"/>
  <c r="I94" i="13" s="1"/>
  <c r="BJ124" i="13" l="1"/>
  <c r="BJ125" i="12"/>
  <c r="C93" i="11"/>
  <c r="B93" i="11" s="1"/>
  <c r="N101" i="3" s="1"/>
  <c r="Q101" i="3" s="1"/>
  <c r="C93" i="18"/>
  <c r="CN163" i="12"/>
  <c r="CP154" i="13"/>
  <c r="CA141" i="12"/>
  <c r="CA140" i="13"/>
  <c r="AD94" i="13"/>
  <c r="AD95" i="12"/>
  <c r="AU111" i="12"/>
  <c r="AU110" i="13"/>
  <c r="B93" i="18" l="1"/>
  <c r="C94" i="12"/>
  <c r="S101" i="3"/>
  <c r="AL101" i="3"/>
  <c r="AE95" i="13"/>
  <c r="AE96" i="12"/>
  <c r="BK126" i="12"/>
  <c r="BK125" i="13"/>
  <c r="AV111" i="13"/>
  <c r="AV112" i="12"/>
  <c r="CB142" i="12"/>
  <c r="CB141" i="13"/>
  <c r="AW112" i="13" l="1"/>
  <c r="AW113" i="12"/>
  <c r="AF97" i="12"/>
  <c r="AF96" i="13"/>
  <c r="B94" i="12"/>
  <c r="D94" i="13"/>
  <c r="B94" i="13" s="1"/>
  <c r="CC143" i="12"/>
  <c r="CC142" i="13"/>
  <c r="BL127" i="12"/>
  <c r="BL126" i="13"/>
  <c r="CD143" i="13" l="1"/>
  <c r="CD144" i="12"/>
  <c r="D102" i="3"/>
  <c r="C94" i="13"/>
  <c r="AX113" i="13"/>
  <c r="AX114" i="12"/>
  <c r="AG98" i="12"/>
  <c r="AG97" i="13"/>
  <c r="BM128" i="12"/>
  <c r="BM127" i="13"/>
  <c r="AH99" i="12" l="1"/>
  <c r="AH98" i="13"/>
  <c r="AA102" i="3"/>
  <c r="AG102" i="3" s="1"/>
  <c r="B102" i="3"/>
  <c r="AY114" i="13"/>
  <c r="AY115" i="12"/>
  <c r="CE144" i="13"/>
  <c r="CE145" i="12"/>
  <c r="BN128" i="13"/>
  <c r="BN129" i="12"/>
  <c r="K102" i="3" l="1"/>
  <c r="U102" i="3"/>
  <c r="V102" i="3" s="1"/>
  <c r="X102" i="3" s="1"/>
  <c r="AJ102" i="3"/>
  <c r="W102" i="3"/>
  <c r="Y102" i="3"/>
  <c r="AE102" i="3" s="1"/>
  <c r="C102" i="3"/>
  <c r="BO130" i="12"/>
  <c r="BO129" i="13"/>
  <c r="BM162" i="12"/>
  <c r="AZ116" i="12"/>
  <c r="AZ115" i="13"/>
  <c r="CF146" i="12"/>
  <c r="CF145" i="13"/>
  <c r="AI100" i="12"/>
  <c r="AI99" i="13"/>
  <c r="CG146" i="13" l="1"/>
  <c r="CG147" i="12"/>
  <c r="BP131" i="12"/>
  <c r="BP130" i="13"/>
  <c r="AJ100" i="13"/>
  <c r="AJ101" i="12"/>
  <c r="BA117" i="12"/>
  <c r="BA116" i="13"/>
  <c r="J102" i="3"/>
  <c r="M102" i="3" s="1"/>
  <c r="P102" i="3" s="1"/>
  <c r="AB102" i="3"/>
  <c r="AH102" i="3" s="1"/>
  <c r="B104" i="6"/>
  <c r="AD102" i="3"/>
  <c r="I104" i="6" l="1"/>
  <c r="H104" i="6"/>
  <c r="G104" i="6"/>
  <c r="J104" i="6"/>
  <c r="BB118" i="12"/>
  <c r="BB117" i="13"/>
  <c r="BQ132" i="12"/>
  <c r="BQ131" i="13"/>
  <c r="AK102" i="12"/>
  <c r="AK101" i="13"/>
  <c r="CH148" i="12"/>
  <c r="CH147" i="13"/>
  <c r="R102" i="3"/>
  <c r="AK102" i="3"/>
  <c r="K104" i="6" l="1"/>
  <c r="CI148" i="13"/>
  <c r="CI149" i="12"/>
  <c r="BR133" i="12"/>
  <c r="BR132" i="13"/>
  <c r="N104" i="6"/>
  <c r="AO102" i="3"/>
  <c r="AN102" i="3"/>
  <c r="L104" i="6"/>
  <c r="O104" i="6" s="1"/>
  <c r="AL103" i="12"/>
  <c r="AL102" i="13"/>
  <c r="BC119" i="12"/>
  <c r="BC118" i="13"/>
  <c r="M104" i="6" l="1"/>
  <c r="P104" i="6" s="1"/>
  <c r="BD120" i="12"/>
  <c r="BD119" i="13"/>
  <c r="AM104" i="12"/>
  <c r="AM103" i="13"/>
  <c r="R104" i="6"/>
  <c r="T104" i="6"/>
  <c r="U104" i="6"/>
  <c r="S104" i="6"/>
  <c r="CJ149" i="13"/>
  <c r="CJ150" i="12"/>
  <c r="BS134" i="12"/>
  <c r="BS133" i="13"/>
  <c r="W104" i="6" l="1"/>
  <c r="Z104" i="6" s="1"/>
  <c r="AD104" i="6" s="1"/>
  <c r="B108" i="8" s="1"/>
  <c r="BT134" i="13"/>
  <c r="BT135" i="12"/>
  <c r="AN104" i="13"/>
  <c r="AN105" i="12"/>
  <c r="AL161" i="12"/>
  <c r="CK151" i="12"/>
  <c r="CK150" i="13"/>
  <c r="V104" i="6"/>
  <c r="BE120" i="13"/>
  <c r="BE121" i="12"/>
  <c r="C96" i="23" l="1"/>
  <c r="BF122" i="12"/>
  <c r="BF121" i="13"/>
  <c r="CL151" i="13"/>
  <c r="CL152" i="12"/>
  <c r="AO106" i="12"/>
  <c r="AO105" i="13"/>
  <c r="X104" i="6"/>
  <c r="AA104" i="6" s="1"/>
  <c r="AE104" i="6" s="1"/>
  <c r="AG104" i="6" s="1"/>
  <c r="B108" i="19" s="1"/>
  <c r="Y104" i="6"/>
  <c r="AC104" i="6" s="1"/>
  <c r="C108" i="8"/>
  <c r="E108" i="8"/>
  <c r="M108" i="8"/>
  <c r="G108" i="8"/>
  <c r="D108" i="8"/>
  <c r="F108" i="8"/>
  <c r="N108" i="8"/>
  <c r="L108" i="8"/>
  <c r="O108" i="8"/>
  <c r="K108" i="8"/>
  <c r="BU136" i="12"/>
  <c r="BU135" i="13"/>
  <c r="BV137" i="12" l="1"/>
  <c r="BV136" i="13"/>
  <c r="B108" i="7"/>
  <c r="B96" i="23"/>
  <c r="D96" i="23" s="1"/>
  <c r="CM153" i="12"/>
  <c r="CM152" i="13"/>
  <c r="F108" i="19"/>
  <c r="K108" i="19"/>
  <c r="M108" i="19"/>
  <c r="N108" i="19"/>
  <c r="G108" i="19"/>
  <c r="D108" i="19"/>
  <c r="L108" i="19"/>
  <c r="C108" i="19"/>
  <c r="E108" i="19"/>
  <c r="O108" i="19"/>
  <c r="AY93" i="8"/>
  <c r="BF93" i="8"/>
  <c r="AW93" i="8"/>
  <c r="AS93" i="8"/>
  <c r="AU93" i="8"/>
  <c r="BB93" i="8"/>
  <c r="AR93" i="8"/>
  <c r="AX93" i="8"/>
  <c r="AP93" i="8"/>
  <c r="BE93" i="8"/>
  <c r="AL93" i="8"/>
  <c r="AV93" i="8"/>
  <c r="AO93" i="8"/>
  <c r="AN93" i="8"/>
  <c r="AI93" i="8"/>
  <c r="AT93" i="8"/>
  <c r="AG93" i="8"/>
  <c r="BG93" i="8"/>
  <c r="AM93" i="8"/>
  <c r="BD93" i="8"/>
  <c r="BC93" i="8"/>
  <c r="BA93" i="8"/>
  <c r="AH93" i="8"/>
  <c r="AZ93" i="8"/>
  <c r="AQ93" i="8"/>
  <c r="AK93" i="8"/>
  <c r="AJ93" i="8"/>
  <c r="AF93" i="8"/>
  <c r="AP106" i="13"/>
  <c r="AP107" i="12"/>
  <c r="BG122" i="13"/>
  <c r="BG123" i="12"/>
  <c r="N108" i="7" l="1"/>
  <c r="G108" i="7"/>
  <c r="D108" i="7"/>
  <c r="E108" i="7"/>
  <c r="K108" i="7"/>
  <c r="M108" i="7"/>
  <c r="O108" i="7"/>
  <c r="F108" i="7"/>
  <c r="L108" i="7"/>
  <c r="C108" i="7"/>
  <c r="BH124" i="12"/>
  <c r="BH123" i="13"/>
  <c r="AQ108" i="12"/>
  <c r="AQ107" i="13"/>
  <c r="AQ93" i="19"/>
  <c r="AT93" i="19"/>
  <c r="AX93" i="19"/>
  <c r="AV93" i="19"/>
  <c r="BG93" i="19"/>
  <c r="AU93" i="19"/>
  <c r="AL93" i="19"/>
  <c r="AO93" i="19"/>
  <c r="BF93" i="19"/>
  <c r="AI93" i="19"/>
  <c r="AK93" i="19"/>
  <c r="BD93" i="19"/>
  <c r="AZ93" i="19"/>
  <c r="AH93" i="19"/>
  <c r="AF93" i="19"/>
  <c r="AS93" i="19"/>
  <c r="AJ93" i="19"/>
  <c r="AW93" i="19"/>
  <c r="BA93" i="19"/>
  <c r="AY93" i="19"/>
  <c r="BB93" i="19"/>
  <c r="AP93" i="19"/>
  <c r="BC93" i="19"/>
  <c r="AG93" i="19"/>
  <c r="AM93" i="19"/>
  <c r="AN93" i="19"/>
  <c r="AR93" i="19"/>
  <c r="BE93" i="19"/>
  <c r="BI93" i="8"/>
  <c r="CN154" i="12"/>
  <c r="CN153" i="13"/>
  <c r="BW138" i="12"/>
  <c r="BW137" i="13"/>
  <c r="BX139" i="12" l="1"/>
  <c r="BX138" i="13"/>
  <c r="AY93" i="7"/>
  <c r="V94" i="9" s="1"/>
  <c r="BC93" i="7"/>
  <c r="Z94" i="9" s="1"/>
  <c r="BD93" i="7"/>
  <c r="AA94" i="9" s="1"/>
  <c r="AE93" i="7"/>
  <c r="B94" i="9" s="1"/>
  <c r="AP93" i="7"/>
  <c r="M94" i="9" s="1"/>
  <c r="M94" i="11" s="1"/>
  <c r="AU93" i="7"/>
  <c r="R94" i="9" s="1"/>
  <c r="R94" i="11" s="1"/>
  <c r="AM93" i="7"/>
  <c r="J94" i="9" s="1"/>
  <c r="AQ93" i="7"/>
  <c r="N94" i="9" s="1"/>
  <c r="N94" i="11" s="1"/>
  <c r="AZ93" i="7"/>
  <c r="W94" i="9" s="1"/>
  <c r="W94" i="11" s="1"/>
  <c r="AK93" i="7"/>
  <c r="H94" i="9" s="1"/>
  <c r="AO93" i="7"/>
  <c r="L94" i="9" s="1"/>
  <c r="L94" i="11" s="1"/>
  <c r="AR93" i="7"/>
  <c r="O94" i="9" s="1"/>
  <c r="O94" i="11" s="1"/>
  <c r="BB93" i="7"/>
  <c r="Y94" i="9" s="1"/>
  <c r="Y94" i="11" s="1"/>
  <c r="AI93" i="7"/>
  <c r="F94" i="9" s="1"/>
  <c r="F94" i="11" s="1"/>
  <c r="AL93" i="7"/>
  <c r="I94" i="9" s="1"/>
  <c r="I94" i="11" s="1"/>
  <c r="AN93" i="7"/>
  <c r="K94" i="9" s="1"/>
  <c r="K94" i="11" s="1"/>
  <c r="AX93" i="7"/>
  <c r="U94" i="9" s="1"/>
  <c r="U94" i="11" s="1"/>
  <c r="BF93" i="7"/>
  <c r="AC94" i="9" s="1"/>
  <c r="AC94" i="11" s="1"/>
  <c r="AG93" i="7"/>
  <c r="D94" i="9" s="1"/>
  <c r="D94" i="11" s="1"/>
  <c r="BE93" i="7"/>
  <c r="AB94" i="9" s="1"/>
  <c r="AJ93" i="7"/>
  <c r="G94" i="9" s="1"/>
  <c r="BA93" i="7"/>
  <c r="X94" i="9" s="1"/>
  <c r="X94" i="11" s="1"/>
  <c r="AW93" i="7"/>
  <c r="T94" i="9" s="1"/>
  <c r="AS93" i="7"/>
  <c r="P94" i="9" s="1"/>
  <c r="AF93" i="7"/>
  <c r="AT93" i="7"/>
  <c r="Q94" i="9" s="1"/>
  <c r="AH93" i="7"/>
  <c r="E94" i="9" s="1"/>
  <c r="E94" i="11" s="1"/>
  <c r="AV93" i="7"/>
  <c r="S94" i="9" s="1"/>
  <c r="S94" i="11" s="1"/>
  <c r="BI125" i="12"/>
  <c r="BI124" i="13"/>
  <c r="BI93" i="19"/>
  <c r="CM163" i="12"/>
  <c r="CO154" i="13"/>
  <c r="AR108" i="13"/>
  <c r="AR109" i="12"/>
  <c r="Y94" i="18" l="1"/>
  <c r="Y95" i="12" s="1"/>
  <c r="Z95" i="13" s="1"/>
  <c r="W94" i="18"/>
  <c r="W95" i="12" s="1"/>
  <c r="X95" i="13" s="1"/>
  <c r="O94" i="18"/>
  <c r="O95" i="12" s="1"/>
  <c r="P95" i="13" s="1"/>
  <c r="N94" i="18"/>
  <c r="N95" i="12" s="1"/>
  <c r="O95" i="13" s="1"/>
  <c r="AC94" i="18"/>
  <c r="AC95" i="12" s="1"/>
  <c r="AD95" i="13" s="1"/>
  <c r="S94" i="18"/>
  <c r="S95" i="12" s="1"/>
  <c r="T95" i="13" s="1"/>
  <c r="BJ126" i="12"/>
  <c r="BJ125" i="13"/>
  <c r="T94" i="11"/>
  <c r="T94" i="18"/>
  <c r="T95" i="12" s="1"/>
  <c r="U95" i="13" s="1"/>
  <c r="J94" i="11"/>
  <c r="J94" i="18"/>
  <c r="J95" i="12" s="1"/>
  <c r="K95" i="13" s="1"/>
  <c r="AA94" i="11"/>
  <c r="AA94" i="18"/>
  <c r="AA95" i="12" s="1"/>
  <c r="AB95" i="13" s="1"/>
  <c r="K94" i="18"/>
  <c r="K95" i="12" s="1"/>
  <c r="L95" i="13" s="1"/>
  <c r="F94" i="18"/>
  <c r="F95" i="12" s="1"/>
  <c r="G95" i="13" s="1"/>
  <c r="D94" i="18"/>
  <c r="D95" i="12" s="1"/>
  <c r="E95" i="13" s="1"/>
  <c r="H94" i="11"/>
  <c r="H94" i="18"/>
  <c r="H95" i="12" s="1"/>
  <c r="I95" i="13" s="1"/>
  <c r="Z94" i="11"/>
  <c r="Z94" i="18"/>
  <c r="Z95" i="12" s="1"/>
  <c r="AA95" i="13" s="1"/>
  <c r="BH93" i="7"/>
  <c r="C94" i="9"/>
  <c r="G94" i="11"/>
  <c r="G94" i="18"/>
  <c r="G95" i="12" s="1"/>
  <c r="H95" i="13" s="1"/>
  <c r="V94" i="11"/>
  <c r="V94" i="18"/>
  <c r="V95" i="12" s="1"/>
  <c r="W95" i="13" s="1"/>
  <c r="U94" i="18"/>
  <c r="U95" i="12" s="1"/>
  <c r="V95" i="13" s="1"/>
  <c r="BY140" i="12"/>
  <c r="BY139" i="13"/>
  <c r="L94" i="18"/>
  <c r="L95" i="12" s="1"/>
  <c r="M95" i="13" s="1"/>
  <c r="Q94" i="11"/>
  <c r="Q94" i="18"/>
  <c r="Q95" i="12" s="1"/>
  <c r="R95" i="13" s="1"/>
  <c r="X94" i="18"/>
  <c r="X95" i="12" s="1"/>
  <c r="Y95" i="13" s="1"/>
  <c r="AS110" i="12"/>
  <c r="AS109" i="13"/>
  <c r="P94" i="11"/>
  <c r="P94" i="18"/>
  <c r="P95" i="12" s="1"/>
  <c r="Q95" i="13" s="1"/>
  <c r="AB94" i="11"/>
  <c r="AB94" i="18"/>
  <c r="AB95" i="12" s="1"/>
  <c r="AC95" i="13" s="1"/>
  <c r="R94" i="18"/>
  <c r="R95" i="12" s="1"/>
  <c r="S95" i="13" s="1"/>
  <c r="M94" i="18"/>
  <c r="M95" i="12" s="1"/>
  <c r="N95" i="13" s="1"/>
  <c r="E94" i="18"/>
  <c r="E95" i="12" s="1"/>
  <c r="F95" i="13" s="1"/>
  <c r="I94" i="18"/>
  <c r="I95" i="12" s="1"/>
  <c r="J95" i="13" s="1"/>
  <c r="AD96" i="12" l="1"/>
  <c r="AE96" i="13" s="1"/>
  <c r="AT111" i="12"/>
  <c r="AT110" i="13"/>
  <c r="AE97" i="12"/>
  <c r="C94" i="18"/>
  <c r="C94" i="11"/>
  <c r="B94" i="11" s="1"/>
  <c r="N102" i="3" s="1"/>
  <c r="Q102" i="3" s="1"/>
  <c r="BK126" i="13"/>
  <c r="BK127" i="12"/>
  <c r="BZ140" i="13"/>
  <c r="BZ141" i="12"/>
  <c r="BL128" i="12" l="1"/>
  <c r="BL127" i="13"/>
  <c r="AF98" i="12"/>
  <c r="AF97" i="13"/>
  <c r="CA142" i="12"/>
  <c r="CA141" i="13"/>
  <c r="S102" i="3"/>
  <c r="AL102" i="3"/>
  <c r="C95" i="12"/>
  <c r="B94" i="18"/>
  <c r="AU111" i="13"/>
  <c r="AU112" i="12"/>
  <c r="AV112" i="13" l="1"/>
  <c r="AV113" i="12"/>
  <c r="AG98" i="13"/>
  <c r="AG99" i="12"/>
  <c r="D95" i="13"/>
  <c r="B95" i="13" s="1"/>
  <c r="B95" i="12"/>
  <c r="CB142" i="13"/>
  <c r="CB143" i="12"/>
  <c r="BM128" i="13"/>
  <c r="BM129" i="12"/>
  <c r="CC143" i="13" l="1"/>
  <c r="CC144" i="12"/>
  <c r="AH99" i="13"/>
  <c r="AH100" i="12"/>
  <c r="BL162" i="12"/>
  <c r="BN130" i="12"/>
  <c r="BN129" i="13"/>
  <c r="AW114" i="12"/>
  <c r="AW113" i="13"/>
  <c r="D103" i="3"/>
  <c r="C95" i="13"/>
  <c r="AX115" i="12" l="1"/>
  <c r="AX114" i="13"/>
  <c r="AI101" i="12"/>
  <c r="AI100" i="13"/>
  <c r="B103" i="3"/>
  <c r="K103" i="3" s="1"/>
  <c r="AA103" i="3"/>
  <c r="AG103" i="3" s="1"/>
  <c r="BO130" i="13"/>
  <c r="BO131" i="12"/>
  <c r="CD145" i="12"/>
  <c r="CD144" i="13"/>
  <c r="AJ101" i="13" l="1"/>
  <c r="AJ102" i="12"/>
  <c r="CE146" i="12"/>
  <c r="CE145" i="13"/>
  <c r="BP132" i="12"/>
  <c r="BP131" i="13"/>
  <c r="C103" i="3"/>
  <c r="Y103" i="3"/>
  <c r="AE103" i="3" s="1"/>
  <c r="U103" i="3"/>
  <c r="V103" i="3" s="1"/>
  <c r="X103" i="3" s="1"/>
  <c r="W103" i="3"/>
  <c r="AJ103" i="3"/>
  <c r="AY116" i="12"/>
  <c r="AY115" i="13"/>
  <c r="AZ117" i="12" l="1"/>
  <c r="AZ116" i="13"/>
  <c r="AB103" i="3"/>
  <c r="AH103" i="3" s="1"/>
  <c r="J103" i="3"/>
  <c r="M103" i="3" s="1"/>
  <c r="P103" i="3" s="1"/>
  <c r="AK103" i="12"/>
  <c r="AK102" i="13"/>
  <c r="CF146" i="13"/>
  <c r="CF147" i="12"/>
  <c r="B105" i="6"/>
  <c r="AD103" i="3"/>
  <c r="BQ132" i="13"/>
  <c r="BQ133" i="12"/>
  <c r="BR133" i="13" l="1"/>
  <c r="BR134" i="12"/>
  <c r="CG148" i="12"/>
  <c r="CG147" i="13"/>
  <c r="R103" i="3"/>
  <c r="AK103" i="3"/>
  <c r="H105" i="6"/>
  <c r="J105" i="6"/>
  <c r="G105" i="6"/>
  <c r="I105" i="6"/>
  <c r="AL103" i="13"/>
  <c r="AL104" i="12"/>
  <c r="BA117" i="13"/>
  <c r="BA118" i="12"/>
  <c r="L105" i="6" l="1"/>
  <c r="O105" i="6" s="1"/>
  <c r="AM104" i="13"/>
  <c r="AK161" i="12"/>
  <c r="AM105" i="12"/>
  <c r="BB118" i="13"/>
  <c r="BB119" i="12"/>
  <c r="AO103" i="3"/>
  <c r="AN103" i="3"/>
  <c r="BS135" i="12"/>
  <c r="BS134" i="13"/>
  <c r="CH148" i="13"/>
  <c r="CH149" i="12"/>
  <c r="K105" i="6"/>
  <c r="CI149" i="13" l="1"/>
  <c r="CI150" i="12"/>
  <c r="AN105" i="13"/>
  <c r="AN106" i="12"/>
  <c r="M105" i="6"/>
  <c r="P105" i="6" s="1"/>
  <c r="N105" i="6"/>
  <c r="BT136" i="12"/>
  <c r="BT135" i="13"/>
  <c r="BC119" i="13"/>
  <c r="BC120" i="12"/>
  <c r="AO107" i="12" l="1"/>
  <c r="AO106" i="13"/>
  <c r="BU137" i="12"/>
  <c r="BU136" i="13"/>
  <c r="BD121" i="12"/>
  <c r="BD120" i="13"/>
  <c r="CJ151" i="12"/>
  <c r="CJ150" i="13"/>
  <c r="T105" i="6"/>
  <c r="R105" i="6"/>
  <c r="V105" i="6" s="1"/>
  <c r="S105" i="6"/>
  <c r="U105" i="6"/>
  <c r="W105" i="6" l="1"/>
  <c r="Z105" i="6" s="1"/>
  <c r="AD105" i="6" s="1"/>
  <c r="CK152" i="12"/>
  <c r="CK151" i="13"/>
  <c r="BV138" i="12"/>
  <c r="BV137" i="13"/>
  <c r="Y105" i="6"/>
  <c r="AC105" i="6" s="1"/>
  <c r="BE121" i="13"/>
  <c r="BE122" i="12"/>
  <c r="AP108" i="12"/>
  <c r="AP107" i="13"/>
  <c r="X105" i="6" l="1"/>
  <c r="AA105" i="6" s="1"/>
  <c r="AE105" i="6" s="1"/>
  <c r="AG105" i="6" s="1"/>
  <c r="B109" i="19" s="1"/>
  <c r="L109" i="19" s="1"/>
  <c r="AQ108" i="13"/>
  <c r="AQ109" i="12"/>
  <c r="B109" i="7"/>
  <c r="B97" i="23"/>
  <c r="CL153" i="12"/>
  <c r="CL152" i="13"/>
  <c r="BW139" i="12"/>
  <c r="BW138" i="13"/>
  <c r="BF122" i="13"/>
  <c r="BF123" i="12"/>
  <c r="B109" i="8"/>
  <c r="C97" i="23"/>
  <c r="D109" i="19" l="1"/>
  <c r="K109" i="19"/>
  <c r="G109" i="19"/>
  <c r="C109" i="19"/>
  <c r="E109" i="19"/>
  <c r="O109" i="19"/>
  <c r="N109" i="19"/>
  <c r="F109" i="19"/>
  <c r="M109" i="19"/>
  <c r="BG124" i="12"/>
  <c r="BG123" i="13"/>
  <c r="AR109" i="13"/>
  <c r="AR110" i="12"/>
  <c r="D97" i="23"/>
  <c r="CM154" i="12"/>
  <c r="CM153" i="13"/>
  <c r="O109" i="8"/>
  <c r="F109" i="8"/>
  <c r="L109" i="8"/>
  <c r="G109" i="8"/>
  <c r="C109" i="8"/>
  <c r="E109" i="8"/>
  <c r="N109" i="8"/>
  <c r="M109" i="8"/>
  <c r="D109" i="8"/>
  <c r="K109" i="8"/>
  <c r="BX140" i="12"/>
  <c r="BX139" i="13"/>
  <c r="K109" i="7"/>
  <c r="C109" i="7"/>
  <c r="N109" i="7"/>
  <c r="M109" i="7"/>
  <c r="L109" i="7"/>
  <c r="G109" i="7"/>
  <c r="F109" i="7"/>
  <c r="E109" i="7"/>
  <c r="O109" i="7"/>
  <c r="D109" i="7"/>
  <c r="AW94" i="19" l="1"/>
  <c r="AJ94" i="19"/>
  <c r="BA94" i="19"/>
  <c r="AL94" i="19"/>
  <c r="BE94" i="19"/>
  <c r="AK94" i="19"/>
  <c r="AF94" i="19"/>
  <c r="AS94" i="19"/>
  <c r="AG94" i="19"/>
  <c r="BG94" i="19"/>
  <c r="AT94" i="19"/>
  <c r="AO94" i="19"/>
  <c r="AV94" i="19"/>
  <c r="AI94" i="19"/>
  <c r="AX94" i="19"/>
  <c r="AH94" i="19"/>
  <c r="AR94" i="19"/>
  <c r="AZ94" i="19"/>
  <c r="BB94" i="19"/>
  <c r="AN94" i="19"/>
  <c r="AP94" i="19"/>
  <c r="AQ94" i="19"/>
  <c r="AM94" i="19"/>
  <c r="AY94" i="19"/>
  <c r="BC94" i="19"/>
  <c r="BD94" i="19"/>
  <c r="AU94" i="19"/>
  <c r="BF94" i="19"/>
  <c r="AQ94" i="8"/>
  <c r="AM94" i="8"/>
  <c r="BB94" i="8"/>
  <c r="AT94" i="8"/>
  <c r="AZ94" i="8"/>
  <c r="AH94" i="8"/>
  <c r="BA94" i="8"/>
  <c r="BE94" i="8"/>
  <c r="AV94" i="8"/>
  <c r="AO94" i="8"/>
  <c r="AL94" i="8"/>
  <c r="AU94" i="8"/>
  <c r="BC94" i="8"/>
  <c r="AJ94" i="8"/>
  <c r="AN94" i="8"/>
  <c r="AG94" i="8"/>
  <c r="BG94" i="8"/>
  <c r="AR94" i="8"/>
  <c r="AS94" i="8"/>
  <c r="AP94" i="8"/>
  <c r="BF94" i="8"/>
  <c r="AK94" i="8"/>
  <c r="BD94" i="8"/>
  <c r="AY94" i="8"/>
  <c r="AX94" i="8"/>
  <c r="AF94" i="8"/>
  <c r="AI94" i="8"/>
  <c r="AS110" i="13"/>
  <c r="AS111" i="12"/>
  <c r="BY141" i="12"/>
  <c r="BY140" i="13"/>
  <c r="AW94" i="8"/>
  <c r="CN154" i="13"/>
  <c r="CL163" i="12"/>
  <c r="AW94" i="7"/>
  <c r="AS94" i="7"/>
  <c r="AM94" i="7"/>
  <c r="AQ94" i="7"/>
  <c r="BB94" i="7"/>
  <c r="BC94" i="7"/>
  <c r="AY94" i="7"/>
  <c r="V95" i="9" s="1"/>
  <c r="AV94" i="7"/>
  <c r="BD94" i="7"/>
  <c r="AU94" i="7"/>
  <c r="AH94" i="7"/>
  <c r="AP94" i="7"/>
  <c r="AO94" i="7"/>
  <c r="AX94" i="7"/>
  <c r="AZ94" i="7"/>
  <c r="AL94" i="7"/>
  <c r="AG94" i="7"/>
  <c r="AF94" i="7"/>
  <c r="AJ94" i="7"/>
  <c r="BA94" i="7"/>
  <c r="AI94" i="7"/>
  <c r="AN94" i="7"/>
  <c r="AE94" i="7"/>
  <c r="AK94" i="7"/>
  <c r="AR94" i="7"/>
  <c r="BE94" i="7"/>
  <c r="AT94" i="7"/>
  <c r="BF94" i="7"/>
  <c r="AC95" i="9" s="1"/>
  <c r="BH124" i="13"/>
  <c r="BH125" i="12"/>
  <c r="H95" i="9" l="1"/>
  <c r="X95" i="9"/>
  <c r="X95" i="11" s="1"/>
  <c r="L95" i="9"/>
  <c r="AA95" i="9"/>
  <c r="AB95" i="9"/>
  <c r="AB95" i="18" s="1"/>
  <c r="AB96" i="12" s="1"/>
  <c r="AC96" i="13" s="1"/>
  <c r="R95" i="9"/>
  <c r="R95" i="11" s="1"/>
  <c r="M95" i="9"/>
  <c r="B95" i="9"/>
  <c r="BI94" i="19"/>
  <c r="G95" i="9"/>
  <c r="G95" i="18" s="1"/>
  <c r="G96" i="12" s="1"/>
  <c r="H96" i="13" s="1"/>
  <c r="Y95" i="9"/>
  <c r="Y95" i="11" s="1"/>
  <c r="T95" i="9"/>
  <c r="T95" i="18" s="1"/>
  <c r="T96" i="12" s="1"/>
  <c r="U96" i="13" s="1"/>
  <c r="Q95" i="9"/>
  <c r="Q95" i="18" s="1"/>
  <c r="Q96" i="12" s="1"/>
  <c r="R96" i="13" s="1"/>
  <c r="I95" i="9"/>
  <c r="I95" i="18" s="1"/>
  <c r="I96" i="12" s="1"/>
  <c r="J96" i="13" s="1"/>
  <c r="N95" i="9"/>
  <c r="N95" i="18" s="1"/>
  <c r="N96" i="12" s="1"/>
  <c r="O96" i="13" s="1"/>
  <c r="S95" i="9"/>
  <c r="S95" i="11" s="1"/>
  <c r="U95" i="9"/>
  <c r="U95" i="11" s="1"/>
  <c r="P95" i="9"/>
  <c r="P95" i="11" s="1"/>
  <c r="F95" i="9"/>
  <c r="F95" i="18" s="1"/>
  <c r="F96" i="12" s="1"/>
  <c r="G96" i="13" s="1"/>
  <c r="D95" i="9"/>
  <c r="D95" i="18" s="1"/>
  <c r="D96" i="12" s="1"/>
  <c r="E96" i="13" s="1"/>
  <c r="K95" i="9"/>
  <c r="K95" i="18" s="1"/>
  <c r="K96" i="12" s="1"/>
  <c r="L96" i="13" s="1"/>
  <c r="H95" i="11"/>
  <c r="H95" i="18"/>
  <c r="H96" i="12" s="1"/>
  <c r="I96" i="13" s="1"/>
  <c r="M95" i="11"/>
  <c r="M95" i="18"/>
  <c r="M96" i="12" s="1"/>
  <c r="N96" i="13" s="1"/>
  <c r="O95" i="9"/>
  <c r="F95" i="11"/>
  <c r="D95" i="11"/>
  <c r="L95" i="11"/>
  <c r="L95" i="18"/>
  <c r="L96" i="12" s="1"/>
  <c r="M96" i="13" s="1"/>
  <c r="AA95" i="11"/>
  <c r="AA95" i="18"/>
  <c r="AA96" i="12" s="1"/>
  <c r="AB96" i="13" s="1"/>
  <c r="BI94" i="8"/>
  <c r="C95" i="9"/>
  <c r="W95" i="9"/>
  <c r="E95" i="9"/>
  <c r="V95" i="11"/>
  <c r="V95" i="18"/>
  <c r="V96" i="12" s="1"/>
  <c r="W96" i="13" s="1"/>
  <c r="J95" i="9"/>
  <c r="AC95" i="11"/>
  <c r="AC95" i="18"/>
  <c r="AC96" i="12" s="1"/>
  <c r="BZ141" i="13"/>
  <c r="BZ142" i="12"/>
  <c r="G95" i="11"/>
  <c r="BI125" i="13"/>
  <c r="BI126" i="12"/>
  <c r="BH94" i="7"/>
  <c r="Z95" i="9"/>
  <c r="AT112" i="12"/>
  <c r="AT111" i="13"/>
  <c r="R95" i="18" l="1"/>
  <c r="R96" i="12" s="1"/>
  <c r="S96" i="13" s="1"/>
  <c r="X95" i="18"/>
  <c r="X96" i="12" s="1"/>
  <c r="Y96" i="13" s="1"/>
  <c r="AB95" i="11"/>
  <c r="T95" i="11"/>
  <c r="Q95" i="11"/>
  <c r="U95" i="18"/>
  <c r="U96" i="12" s="1"/>
  <c r="V96" i="13" s="1"/>
  <c r="Y95" i="18"/>
  <c r="Y96" i="12" s="1"/>
  <c r="Z96" i="13" s="1"/>
  <c r="P95" i="18"/>
  <c r="P96" i="12" s="1"/>
  <c r="Q96" i="13" s="1"/>
  <c r="I95" i="11"/>
  <c r="N95" i="11"/>
  <c r="S95" i="18"/>
  <c r="S96" i="12" s="1"/>
  <c r="T96" i="13" s="1"/>
  <c r="K95" i="11"/>
  <c r="Z95" i="11"/>
  <c r="Z95" i="18"/>
  <c r="Z96" i="12" s="1"/>
  <c r="AA96" i="13" s="1"/>
  <c r="CA142" i="13"/>
  <c r="CA143" i="12"/>
  <c r="J95" i="11"/>
  <c r="J95" i="18"/>
  <c r="J96" i="12" s="1"/>
  <c r="K96" i="13" s="1"/>
  <c r="W95" i="11"/>
  <c r="W95" i="18"/>
  <c r="W96" i="12" s="1"/>
  <c r="X96" i="13" s="1"/>
  <c r="BJ126" i="13"/>
  <c r="BJ127" i="12"/>
  <c r="AD97" i="12"/>
  <c r="AD96" i="13"/>
  <c r="AU112" i="13"/>
  <c r="AU113" i="12"/>
  <c r="C95" i="11"/>
  <c r="C95" i="18"/>
  <c r="E95" i="11"/>
  <c r="E95" i="18"/>
  <c r="E96" i="12" s="1"/>
  <c r="F96" i="13" s="1"/>
  <c r="O95" i="11"/>
  <c r="O95" i="18"/>
  <c r="O96" i="12" s="1"/>
  <c r="P96" i="13" s="1"/>
  <c r="B95" i="11" l="1"/>
  <c r="N103" i="3" s="1"/>
  <c r="Q103" i="3" s="1"/>
  <c r="AL103" i="3" s="1"/>
  <c r="B95" i="18"/>
  <c r="C96" i="12"/>
  <c r="CB144" i="12"/>
  <c r="CB143" i="13"/>
  <c r="AE98" i="12"/>
  <c r="AE97" i="13"/>
  <c r="AV114" i="12"/>
  <c r="AV113" i="13"/>
  <c r="BK127" i="13"/>
  <c r="BK128" i="12"/>
  <c r="S103" i="3" l="1"/>
  <c r="BL128" i="13"/>
  <c r="BL129" i="12"/>
  <c r="D96" i="13"/>
  <c r="B96" i="13" s="1"/>
  <c r="B96" i="12"/>
  <c r="AF98" i="13"/>
  <c r="AF99" i="12"/>
  <c r="CC145" i="12"/>
  <c r="CC144" i="13"/>
  <c r="AW115" i="12"/>
  <c r="AW114" i="13"/>
  <c r="CD146" i="12" l="1"/>
  <c r="CD145" i="13"/>
  <c r="AG99" i="13"/>
  <c r="AG100" i="12"/>
  <c r="BM130" i="12"/>
  <c r="BK162" i="12"/>
  <c r="BM129" i="13"/>
  <c r="C96" i="13"/>
  <c r="D104" i="3"/>
  <c r="AX115" i="13"/>
  <c r="AX116" i="12"/>
  <c r="AH101" i="12" l="1"/>
  <c r="AH100" i="13"/>
  <c r="AY116" i="13"/>
  <c r="AY117" i="12"/>
  <c r="B104" i="3"/>
  <c r="AA104" i="3"/>
  <c r="AG104" i="3" s="1"/>
  <c r="BN130" i="13"/>
  <c r="BN131" i="12"/>
  <c r="CE146" i="13"/>
  <c r="CE147" i="12"/>
  <c r="AZ117" i="13" l="1"/>
  <c r="AZ118" i="12"/>
  <c r="BO131" i="13"/>
  <c r="BO132" i="12"/>
  <c r="CF147" i="13"/>
  <c r="CF148" i="12"/>
  <c r="K104" i="3"/>
  <c r="W104" i="3"/>
  <c r="AJ104" i="3"/>
  <c r="U104" i="3"/>
  <c r="V104" i="3" s="1"/>
  <c r="X104" i="3" s="1"/>
  <c r="C104" i="3"/>
  <c r="Y104" i="3"/>
  <c r="AE104" i="3" s="1"/>
  <c r="AI102" i="12"/>
  <c r="AI101" i="13"/>
  <c r="BP132" i="13" l="1"/>
  <c r="BP133" i="12"/>
  <c r="AD104" i="3"/>
  <c r="B106" i="6"/>
  <c r="CG149" i="12"/>
  <c r="CG148" i="13"/>
  <c r="BA119" i="12"/>
  <c r="BA118" i="13"/>
  <c r="AB104" i="3"/>
  <c r="AH104" i="3" s="1"/>
  <c r="J104" i="3"/>
  <c r="M104" i="3" s="1"/>
  <c r="P104" i="3" s="1"/>
  <c r="AJ102" i="13"/>
  <c r="AJ103" i="12"/>
  <c r="AK103" i="13" l="1"/>
  <c r="AK104" i="12"/>
  <c r="G106" i="6"/>
  <c r="J106" i="6"/>
  <c r="I106" i="6"/>
  <c r="H106" i="6"/>
  <c r="BB120" i="12"/>
  <c r="BB119" i="13"/>
  <c r="AK104" i="3"/>
  <c r="R104" i="3"/>
  <c r="BQ134" i="12"/>
  <c r="BQ133" i="13"/>
  <c r="CH150" i="12"/>
  <c r="CH149" i="13"/>
  <c r="K106" i="6" l="1"/>
  <c r="N106" i="6" s="1"/>
  <c r="L106" i="6"/>
  <c r="O106" i="6" s="1"/>
  <c r="BC121" i="12"/>
  <c r="BC120" i="13"/>
  <c r="AL105" i="12"/>
  <c r="AL104" i="13"/>
  <c r="AJ161" i="12"/>
  <c r="BR134" i="13"/>
  <c r="BR135" i="12"/>
  <c r="M106" i="6"/>
  <c r="P106" i="6" s="1"/>
  <c r="CI150" i="13"/>
  <c r="CI151" i="12"/>
  <c r="AO104" i="3"/>
  <c r="AN104" i="3"/>
  <c r="CJ152" i="12" l="1"/>
  <c r="CJ151" i="13"/>
  <c r="BS136" i="12"/>
  <c r="BS135" i="13"/>
  <c r="AM105" i="13"/>
  <c r="AM106" i="12"/>
  <c r="S106" i="6"/>
  <c r="R106" i="6"/>
  <c r="T106" i="6"/>
  <c r="U106" i="6"/>
  <c r="BD122" i="12"/>
  <c r="BD121" i="13"/>
  <c r="V106" i="6" l="1"/>
  <c r="Y106" i="6" s="1"/>
  <c r="AC106" i="6" s="1"/>
  <c r="W106" i="6"/>
  <c r="Z106" i="6" s="1"/>
  <c r="AD106" i="6" s="1"/>
  <c r="B110" i="8" s="1"/>
  <c r="BE122" i="13"/>
  <c r="BE123" i="12"/>
  <c r="BT136" i="13"/>
  <c r="BT137" i="12"/>
  <c r="AN107" i="12"/>
  <c r="AN106" i="13"/>
  <c r="CK153" i="12"/>
  <c r="CK152" i="13"/>
  <c r="C98" i="23" l="1"/>
  <c r="X106" i="6"/>
  <c r="AA106" i="6" s="1"/>
  <c r="AE106" i="6" s="1"/>
  <c r="AG106" i="6" s="1"/>
  <c r="B110" i="19" s="1"/>
  <c r="K110" i="19" s="1"/>
  <c r="CL153" i="13"/>
  <c r="CL154" i="12"/>
  <c r="BU138" i="12"/>
  <c r="BU137" i="13"/>
  <c r="BF123" i="13"/>
  <c r="BF124" i="12"/>
  <c r="AO108" i="12"/>
  <c r="AO107" i="13"/>
  <c r="D110" i="8"/>
  <c r="C110" i="8"/>
  <c r="N110" i="8"/>
  <c r="E110" i="8"/>
  <c r="O110" i="8"/>
  <c r="K110" i="8"/>
  <c r="L110" i="8"/>
  <c r="F110" i="8"/>
  <c r="M110" i="8"/>
  <c r="G110" i="8"/>
  <c r="B110" i="7"/>
  <c r="B98" i="23"/>
  <c r="D98" i="23" s="1"/>
  <c r="G110" i="19" l="1"/>
  <c r="N110" i="19"/>
  <c r="F110" i="19"/>
  <c r="E110" i="19"/>
  <c r="C110" i="19"/>
  <c r="L110" i="19"/>
  <c r="O110" i="19"/>
  <c r="M110" i="19"/>
  <c r="D110" i="19"/>
  <c r="AU95" i="8"/>
  <c r="AK95" i="8"/>
  <c r="AJ95" i="8"/>
  <c r="AH95" i="8"/>
  <c r="AP95" i="8"/>
  <c r="BC95" i="8"/>
  <c r="AG95" i="8"/>
  <c r="BE95" i="8"/>
  <c r="AS95" i="8"/>
  <c r="BB95" i="8"/>
  <c r="BG95" i="8"/>
  <c r="BA95" i="8"/>
  <c r="AT95" i="8"/>
  <c r="AN95" i="8"/>
  <c r="AO95" i="8"/>
  <c r="AF95" i="8"/>
  <c r="AM95" i="8"/>
  <c r="AW95" i="8"/>
  <c r="BD95" i="8"/>
  <c r="AX95" i="8"/>
  <c r="AI95" i="8"/>
  <c r="AL95" i="8"/>
  <c r="AV95" i="8"/>
  <c r="AY95" i="8"/>
  <c r="AZ95" i="8"/>
  <c r="AR95" i="8"/>
  <c r="AQ95" i="8"/>
  <c r="BF95" i="8"/>
  <c r="BV138" i="13"/>
  <c r="BV139" i="12"/>
  <c r="BG124" i="13"/>
  <c r="BG125" i="12"/>
  <c r="CM154" i="13"/>
  <c r="CK163" i="12"/>
  <c r="F110" i="7"/>
  <c r="M110" i="7"/>
  <c r="L110" i="7"/>
  <c r="G110" i="7"/>
  <c r="D110" i="7"/>
  <c r="K110" i="7"/>
  <c r="E110" i="7"/>
  <c r="C110" i="7"/>
  <c r="O110" i="7"/>
  <c r="N110" i="7"/>
  <c r="AP109" i="12"/>
  <c r="AP108" i="13"/>
  <c r="BC95" i="19" l="1"/>
  <c r="AO95" i="19"/>
  <c r="BD95" i="19"/>
  <c r="AN95" i="19"/>
  <c r="AZ95" i="19"/>
  <c r="BE95" i="19"/>
  <c r="AF95" i="19"/>
  <c r="AP95" i="19"/>
  <c r="AQ95" i="19"/>
  <c r="AR95" i="19"/>
  <c r="AL95" i="19"/>
  <c r="AI95" i="19"/>
  <c r="AU95" i="19"/>
  <c r="AJ95" i="19"/>
  <c r="BG95" i="19"/>
  <c r="BB95" i="19"/>
  <c r="AH95" i="19"/>
  <c r="BF95" i="19"/>
  <c r="AK95" i="19"/>
  <c r="AT95" i="19"/>
  <c r="AY95" i="19"/>
  <c r="AV95" i="19"/>
  <c r="AS95" i="19"/>
  <c r="AW95" i="19"/>
  <c r="AM95" i="19"/>
  <c r="AG95" i="19"/>
  <c r="BA95" i="19"/>
  <c r="AX95" i="19"/>
  <c r="BH125" i="13"/>
  <c r="BH126" i="12"/>
  <c r="BI95" i="8"/>
  <c r="BF95" i="7"/>
  <c r="AC96" i="9" s="1"/>
  <c r="AR95" i="7"/>
  <c r="O96" i="9" s="1"/>
  <c r="AH95" i="7"/>
  <c r="E96" i="9" s="1"/>
  <c r="AV95" i="7"/>
  <c r="S96" i="9" s="1"/>
  <c r="BC95" i="7"/>
  <c r="Z96" i="9" s="1"/>
  <c r="BB95" i="7"/>
  <c r="Y96" i="9" s="1"/>
  <c r="AL95" i="7"/>
  <c r="I96" i="9" s="1"/>
  <c r="BA95" i="7"/>
  <c r="X96" i="9" s="1"/>
  <c r="BD95" i="7"/>
  <c r="AA96" i="9" s="1"/>
  <c r="AM95" i="7"/>
  <c r="J96" i="9" s="1"/>
  <c r="AS95" i="7"/>
  <c r="P96" i="9" s="1"/>
  <c r="AW95" i="7"/>
  <c r="T96" i="9" s="1"/>
  <c r="BE95" i="7"/>
  <c r="AB96" i="9" s="1"/>
  <c r="AB96" i="11" s="1"/>
  <c r="AN95" i="7"/>
  <c r="K96" i="9" s="1"/>
  <c r="AU95" i="7"/>
  <c r="R96" i="9" s="1"/>
  <c r="AI95" i="7"/>
  <c r="F96" i="9" s="1"/>
  <c r="AF95" i="7"/>
  <c r="AK95" i="7"/>
  <c r="H96" i="9" s="1"/>
  <c r="AE95" i="7"/>
  <c r="B96" i="9" s="1"/>
  <c r="AJ95" i="7"/>
  <c r="G96" i="9" s="1"/>
  <c r="AO95" i="7"/>
  <c r="L96" i="9" s="1"/>
  <c r="AX95" i="7"/>
  <c r="U96" i="9" s="1"/>
  <c r="AT95" i="7"/>
  <c r="Q96" i="9" s="1"/>
  <c r="AG95" i="7"/>
  <c r="D96" i="9" s="1"/>
  <c r="AZ95" i="7"/>
  <c r="W96" i="9" s="1"/>
  <c r="AQ95" i="7"/>
  <c r="N96" i="9" s="1"/>
  <c r="AY95" i="7"/>
  <c r="V96" i="9" s="1"/>
  <c r="AP95" i="7"/>
  <c r="M96" i="9" s="1"/>
  <c r="BW139" i="13"/>
  <c r="BW140" i="12"/>
  <c r="AQ109" i="13"/>
  <c r="AQ110" i="12"/>
  <c r="BI95" i="19" l="1"/>
  <c r="AB96" i="18"/>
  <c r="AB97" i="12" s="1"/>
  <c r="AC97" i="13" s="1"/>
  <c r="H96" i="11"/>
  <c r="H96" i="18"/>
  <c r="H97" i="12" s="1"/>
  <c r="I97" i="13" s="1"/>
  <c r="BX141" i="12"/>
  <c r="BX140" i="13"/>
  <c r="V96" i="18"/>
  <c r="V97" i="12" s="1"/>
  <c r="W97" i="13" s="1"/>
  <c r="V96" i="11"/>
  <c r="Q96" i="11"/>
  <c r="Q96" i="18"/>
  <c r="Q97" i="12" s="1"/>
  <c r="R97" i="13" s="1"/>
  <c r="R96" i="11"/>
  <c r="R96" i="18"/>
  <c r="R97" i="12" s="1"/>
  <c r="S97" i="13" s="1"/>
  <c r="P96" i="11"/>
  <c r="P96" i="18"/>
  <c r="P97" i="12" s="1"/>
  <c r="Q97" i="13" s="1"/>
  <c r="I96" i="11"/>
  <c r="I96" i="18"/>
  <c r="I97" i="12" s="1"/>
  <c r="J97" i="13" s="1"/>
  <c r="E96" i="11"/>
  <c r="E96" i="18"/>
  <c r="E97" i="12" s="1"/>
  <c r="F97" i="13" s="1"/>
  <c r="K96" i="11"/>
  <c r="K96" i="18"/>
  <c r="K97" i="12" s="1"/>
  <c r="L97" i="13" s="1"/>
  <c r="Y96" i="18"/>
  <c r="Y97" i="12" s="1"/>
  <c r="Z97" i="13" s="1"/>
  <c r="Y96" i="11"/>
  <c r="O96" i="11"/>
  <c r="O96" i="18"/>
  <c r="O97" i="12" s="1"/>
  <c r="P97" i="13" s="1"/>
  <c r="AR110" i="13"/>
  <c r="AR111" i="12"/>
  <c r="L96" i="11"/>
  <c r="L96" i="18"/>
  <c r="L97" i="12" s="1"/>
  <c r="M97" i="13" s="1"/>
  <c r="BH95" i="7"/>
  <c r="AA96" i="11"/>
  <c r="AA96" i="18"/>
  <c r="AA97" i="12" s="1"/>
  <c r="AB97" i="13" s="1"/>
  <c r="Z96" i="11"/>
  <c r="Z96" i="18"/>
  <c r="Z97" i="12" s="1"/>
  <c r="AA97" i="13" s="1"/>
  <c r="AC96" i="11"/>
  <c r="AC96" i="18"/>
  <c r="AC97" i="12" s="1"/>
  <c r="BI127" i="12"/>
  <c r="BI126" i="13"/>
  <c r="N96" i="11"/>
  <c r="N96" i="18"/>
  <c r="N97" i="12" s="1"/>
  <c r="O97" i="13" s="1"/>
  <c r="U96" i="18"/>
  <c r="U97" i="12" s="1"/>
  <c r="V97" i="13" s="1"/>
  <c r="U96" i="11"/>
  <c r="J96" i="11"/>
  <c r="J96" i="18"/>
  <c r="J97" i="12" s="1"/>
  <c r="K97" i="13" s="1"/>
  <c r="W96" i="11"/>
  <c r="W96" i="18"/>
  <c r="W97" i="12" s="1"/>
  <c r="X97" i="13" s="1"/>
  <c r="M96" i="11"/>
  <c r="M96" i="18"/>
  <c r="M97" i="12" s="1"/>
  <c r="N97" i="13" s="1"/>
  <c r="D96" i="18"/>
  <c r="D97" i="12" s="1"/>
  <c r="E97" i="13" s="1"/>
  <c r="D96" i="11"/>
  <c r="G96" i="18"/>
  <c r="G97" i="12" s="1"/>
  <c r="H97" i="13" s="1"/>
  <c r="G96" i="11"/>
  <c r="F96" i="11"/>
  <c r="F96" i="18"/>
  <c r="F97" i="12" s="1"/>
  <c r="G97" i="13" s="1"/>
  <c r="T96" i="11"/>
  <c r="T96" i="18"/>
  <c r="T97" i="12" s="1"/>
  <c r="U97" i="13" s="1"/>
  <c r="X96" i="11"/>
  <c r="X96" i="18"/>
  <c r="X97" i="12" s="1"/>
  <c r="Y97" i="13" s="1"/>
  <c r="S96" i="11"/>
  <c r="S96" i="18"/>
  <c r="S97" i="12" s="1"/>
  <c r="T97" i="13" s="1"/>
  <c r="C96" i="9"/>
  <c r="AS112" i="12" l="1"/>
  <c r="AS111" i="13"/>
  <c r="BJ127" i="13"/>
  <c r="BJ128" i="12"/>
  <c r="BY141" i="13"/>
  <c r="BY142" i="12"/>
  <c r="C96" i="11"/>
  <c r="B96" i="11" s="1"/>
  <c r="N104" i="3" s="1"/>
  <c r="Q104" i="3" s="1"/>
  <c r="C96" i="18"/>
  <c r="AD97" i="13"/>
  <c r="AD98" i="12"/>
  <c r="AL104" i="3" l="1"/>
  <c r="S104" i="3"/>
  <c r="C97" i="12"/>
  <c r="B96" i="18"/>
  <c r="AE99" i="12"/>
  <c r="AE98" i="13"/>
  <c r="BZ143" i="12"/>
  <c r="BZ142" i="13"/>
  <c r="BK129" i="12"/>
  <c r="BK128" i="13"/>
  <c r="AT112" i="13"/>
  <c r="AT113" i="12"/>
  <c r="AU114" i="12" l="1"/>
  <c r="AU113" i="13"/>
  <c r="CA144" i="12"/>
  <c r="CA143" i="13"/>
  <c r="B97" i="12"/>
  <c r="D97" i="13"/>
  <c r="B97" i="13" s="1"/>
  <c r="BL130" i="12"/>
  <c r="BJ162" i="12"/>
  <c r="BL129" i="13"/>
  <c r="AF100" i="12"/>
  <c r="AF99" i="13"/>
  <c r="BM131" i="12" l="1"/>
  <c r="BM130" i="13"/>
  <c r="CB145" i="12"/>
  <c r="CB144" i="13"/>
  <c r="AG101" i="12"/>
  <c r="AG100" i="13"/>
  <c r="D105" i="3"/>
  <c r="C97" i="13"/>
  <c r="AV114" i="13"/>
  <c r="AV115" i="12"/>
  <c r="AA105" i="3" l="1"/>
  <c r="AG105" i="3" s="1"/>
  <c r="B105" i="3"/>
  <c r="K105" i="3" s="1"/>
  <c r="AW116" i="12"/>
  <c r="AW115" i="13"/>
  <c r="CC146" i="12"/>
  <c r="CC145" i="13"/>
  <c r="AH102" i="12"/>
  <c r="AH101" i="13"/>
  <c r="BN132" i="12"/>
  <c r="BN131" i="13"/>
  <c r="AX117" i="12" l="1"/>
  <c r="AX116" i="13"/>
  <c r="AI102" i="13"/>
  <c r="AI103" i="12"/>
  <c r="BO132" i="13"/>
  <c r="BO133" i="12"/>
  <c r="CD146" i="13"/>
  <c r="CD147" i="12"/>
  <c r="Y105" i="3"/>
  <c r="AE105" i="3" s="1"/>
  <c r="W105" i="3"/>
  <c r="U105" i="3"/>
  <c r="V105" i="3" s="1"/>
  <c r="X105" i="3" s="1"/>
  <c r="AJ105" i="3"/>
  <c r="C105" i="3"/>
  <c r="CE148" i="12" l="1"/>
  <c r="CE147" i="13"/>
  <c r="AJ103" i="13"/>
  <c r="AJ104" i="12"/>
  <c r="BP133" i="13"/>
  <c r="BP134" i="12"/>
  <c r="AD105" i="3"/>
  <c r="B107" i="6"/>
  <c r="AB105" i="3"/>
  <c r="AH105" i="3" s="1"/>
  <c r="J105" i="3"/>
  <c r="M105" i="3" s="1"/>
  <c r="P105" i="3" s="1"/>
  <c r="AY118" i="12"/>
  <c r="AY117" i="13"/>
  <c r="I107" i="6" l="1"/>
  <c r="H107" i="6"/>
  <c r="G107" i="6"/>
  <c r="J107" i="6"/>
  <c r="AK104" i="13"/>
  <c r="AI161" i="12"/>
  <c r="AK105" i="12"/>
  <c r="AZ118" i="13"/>
  <c r="AZ119" i="12"/>
  <c r="R105" i="3"/>
  <c r="AK105" i="3"/>
  <c r="BQ134" i="13"/>
  <c r="BQ135" i="12"/>
  <c r="CF149" i="12"/>
  <c r="CF148" i="13"/>
  <c r="K107" i="6" l="1"/>
  <c r="N107" i="6" s="1"/>
  <c r="AN105" i="3"/>
  <c r="AO105" i="3"/>
  <c r="AL105" i="13"/>
  <c r="AL106" i="12"/>
  <c r="CG150" i="12"/>
  <c r="CG149" i="13"/>
  <c r="L107" i="6"/>
  <c r="O107" i="6" s="1"/>
  <c r="BR135" i="13"/>
  <c r="BR136" i="12"/>
  <c r="BA120" i="12"/>
  <c r="BA119" i="13"/>
  <c r="M107" i="6" l="1"/>
  <c r="P107" i="6" s="1"/>
  <c r="T107" i="6" s="1"/>
  <c r="BB121" i="12"/>
  <c r="BB120" i="13"/>
  <c r="AM106" i="13"/>
  <c r="AM107" i="12"/>
  <c r="CH150" i="13"/>
  <c r="CH151" i="12"/>
  <c r="R107" i="6"/>
  <c r="U107" i="6"/>
  <c r="BS136" i="13"/>
  <c r="BS137" i="12"/>
  <c r="S107" i="6" l="1"/>
  <c r="V107" i="6"/>
  <c r="AN107" i="13"/>
  <c r="AN108" i="12"/>
  <c r="W107" i="6"/>
  <c r="Z107" i="6" s="1"/>
  <c r="AD107" i="6" s="1"/>
  <c r="BT138" i="12"/>
  <c r="BT137" i="13"/>
  <c r="CI152" i="12"/>
  <c r="CI151" i="13"/>
  <c r="Y107" i="6"/>
  <c r="AC107" i="6" s="1"/>
  <c r="BC122" i="12"/>
  <c r="BC121" i="13"/>
  <c r="B111" i="7" l="1"/>
  <c r="B99" i="23"/>
  <c r="BU139" i="12"/>
  <c r="BU138" i="13"/>
  <c r="BD123" i="12"/>
  <c r="BD122" i="13"/>
  <c r="CJ153" i="12"/>
  <c r="CJ152" i="13"/>
  <c r="AO109" i="12"/>
  <c r="AO108" i="13"/>
  <c r="B111" i="8"/>
  <c r="C99" i="23"/>
  <c r="X107" i="6"/>
  <c r="AA107" i="6" s="1"/>
  <c r="AE107" i="6" s="1"/>
  <c r="AG107" i="6" s="1"/>
  <c r="B111" i="19" s="1"/>
  <c r="N111" i="8" l="1"/>
  <c r="K111" i="8"/>
  <c r="G111" i="8"/>
  <c r="O111" i="8"/>
  <c r="C111" i="8"/>
  <c r="E111" i="8"/>
  <c r="M111" i="8"/>
  <c r="F111" i="8"/>
  <c r="L111" i="8"/>
  <c r="D111" i="8"/>
  <c r="CK153" i="13"/>
  <c r="CK154" i="12"/>
  <c r="BV140" i="12"/>
  <c r="BV139" i="13"/>
  <c r="D99" i="23"/>
  <c r="G111" i="19"/>
  <c r="E111" i="19"/>
  <c r="M111" i="19"/>
  <c r="L111" i="19"/>
  <c r="O111" i="19"/>
  <c r="D111" i="19"/>
  <c r="C111" i="19"/>
  <c r="K111" i="19"/>
  <c r="N111" i="19"/>
  <c r="F111" i="19"/>
  <c r="AP109" i="13"/>
  <c r="AP110" i="12"/>
  <c r="BE124" i="12"/>
  <c r="BE123" i="13"/>
  <c r="C111" i="7"/>
  <c r="D111" i="7"/>
  <c r="N111" i="7"/>
  <c r="O111" i="7"/>
  <c r="L111" i="7"/>
  <c r="F111" i="7"/>
  <c r="M111" i="7"/>
  <c r="G111" i="7"/>
  <c r="K111" i="7"/>
  <c r="E111" i="7"/>
  <c r="BF125" i="12" l="1"/>
  <c r="BF124" i="13"/>
  <c r="AQ110" i="13"/>
  <c r="AQ111" i="12"/>
  <c r="CJ163" i="12"/>
  <c r="CL154" i="13"/>
  <c r="AJ96" i="7"/>
  <c r="BD96" i="7"/>
  <c r="AH96" i="7"/>
  <c r="BF96" i="7"/>
  <c r="AV96" i="7"/>
  <c r="AT96" i="7"/>
  <c r="BB96" i="7"/>
  <c r="AK96" i="7"/>
  <c r="AZ96" i="7"/>
  <c r="AI96" i="7"/>
  <c r="BC96" i="7"/>
  <c r="AG96" i="7"/>
  <c r="AP96" i="7"/>
  <c r="AR96" i="7"/>
  <c r="AL96" i="7"/>
  <c r="AW96" i="7"/>
  <c r="BA96" i="7"/>
  <c r="AY96" i="7"/>
  <c r="AE96" i="7"/>
  <c r="AQ96" i="7"/>
  <c r="BE96" i="7"/>
  <c r="AO96" i="7"/>
  <c r="AM96" i="7"/>
  <c r="AS96" i="7"/>
  <c r="AN96" i="7"/>
  <c r="AX96" i="7"/>
  <c r="AU96" i="7"/>
  <c r="AF96" i="7"/>
  <c r="BF96" i="19"/>
  <c r="AV96" i="19"/>
  <c r="AI96" i="19"/>
  <c r="AH96" i="19"/>
  <c r="AF96" i="19"/>
  <c r="BC96" i="19"/>
  <c r="AT96" i="19"/>
  <c r="AP96" i="19"/>
  <c r="BB96" i="19"/>
  <c r="AY96" i="19"/>
  <c r="AG96" i="19"/>
  <c r="BE96" i="19"/>
  <c r="AM96" i="19"/>
  <c r="AK96" i="19"/>
  <c r="AZ96" i="19"/>
  <c r="AJ96" i="19"/>
  <c r="AW96" i="19"/>
  <c r="BD96" i="19"/>
  <c r="BG96" i="19"/>
  <c r="AR96" i="19"/>
  <c r="AS96" i="19"/>
  <c r="AL96" i="19"/>
  <c r="BA96" i="19"/>
  <c r="AU96" i="19"/>
  <c r="AO96" i="19"/>
  <c r="AN96" i="19"/>
  <c r="AQ96" i="19"/>
  <c r="AX96" i="19"/>
  <c r="BW141" i="12"/>
  <c r="BW140" i="13"/>
  <c r="AV96" i="8"/>
  <c r="AU96" i="8"/>
  <c r="AM96" i="8"/>
  <c r="AK96" i="8"/>
  <c r="BC96" i="8"/>
  <c r="AG96" i="8"/>
  <c r="AJ96" i="8"/>
  <c r="AL96" i="8"/>
  <c r="AF96" i="8"/>
  <c r="BG96" i="8"/>
  <c r="BD96" i="8"/>
  <c r="AX96" i="8"/>
  <c r="BA96" i="8"/>
  <c r="AW96" i="8"/>
  <c r="BB96" i="8"/>
  <c r="AO96" i="8"/>
  <c r="AY96" i="8"/>
  <c r="AT96" i="8"/>
  <c r="AP96" i="8"/>
  <c r="AH96" i="8"/>
  <c r="AR96" i="8"/>
  <c r="AN96" i="8"/>
  <c r="AI96" i="8"/>
  <c r="AQ96" i="8"/>
  <c r="AS96" i="8"/>
  <c r="BE96" i="8"/>
  <c r="AZ96" i="8"/>
  <c r="BF96" i="8"/>
  <c r="K97" i="9" l="1"/>
  <c r="K97" i="18" s="1"/>
  <c r="K98" i="12" s="1"/>
  <c r="L98" i="13" s="1"/>
  <c r="AB97" i="9"/>
  <c r="AB97" i="18" s="1"/>
  <c r="AB98" i="12" s="1"/>
  <c r="AC98" i="13" s="1"/>
  <c r="M97" i="9"/>
  <c r="M97" i="18" s="1"/>
  <c r="M98" i="12" s="1"/>
  <c r="N98" i="13" s="1"/>
  <c r="W97" i="9"/>
  <c r="W97" i="18" s="1"/>
  <c r="W98" i="12" s="1"/>
  <c r="X98" i="13" s="1"/>
  <c r="S97" i="9"/>
  <c r="G97" i="9"/>
  <c r="G97" i="18" s="1"/>
  <c r="G98" i="12" s="1"/>
  <c r="H98" i="13" s="1"/>
  <c r="U97" i="9"/>
  <c r="L97" i="9"/>
  <c r="V97" i="9"/>
  <c r="O97" i="9"/>
  <c r="F97" i="9"/>
  <c r="Q97" i="9"/>
  <c r="AA97" i="9"/>
  <c r="AR112" i="12"/>
  <c r="AR111" i="13"/>
  <c r="BX141" i="13"/>
  <c r="BX142" i="12"/>
  <c r="AB97" i="11"/>
  <c r="BH96" i="7"/>
  <c r="P97" i="9"/>
  <c r="N97" i="9"/>
  <c r="T97" i="9"/>
  <c r="D97" i="9"/>
  <c r="H97" i="9"/>
  <c r="AC97" i="9"/>
  <c r="K97" i="11"/>
  <c r="X97" i="9"/>
  <c r="S97" i="11"/>
  <c r="S97" i="18"/>
  <c r="S98" i="12" s="1"/>
  <c r="T98" i="13" s="1"/>
  <c r="BI96" i="8"/>
  <c r="C97" i="9"/>
  <c r="BI96" i="19"/>
  <c r="R97" i="9"/>
  <c r="J97" i="9"/>
  <c r="B97" i="9"/>
  <c r="I97" i="9"/>
  <c r="Z97" i="9"/>
  <c r="Y97" i="9"/>
  <c r="E97" i="9"/>
  <c r="BG125" i="13"/>
  <c r="BG126" i="12"/>
  <c r="G97" i="11" l="1"/>
  <c r="M97" i="11"/>
  <c r="W97" i="11"/>
  <c r="N97" i="11"/>
  <c r="N97" i="18"/>
  <c r="N98" i="12" s="1"/>
  <c r="O98" i="13" s="1"/>
  <c r="AS112" i="13"/>
  <c r="AS113" i="12"/>
  <c r="O97" i="11"/>
  <c r="O97" i="18"/>
  <c r="O98" i="12" s="1"/>
  <c r="P98" i="13" s="1"/>
  <c r="BH127" i="12"/>
  <c r="BH126" i="13"/>
  <c r="Z97" i="11"/>
  <c r="Z97" i="18"/>
  <c r="Z98" i="12" s="1"/>
  <c r="AA98" i="13" s="1"/>
  <c r="R97" i="11"/>
  <c r="R97" i="18"/>
  <c r="R98" i="12" s="1"/>
  <c r="S98" i="13" s="1"/>
  <c r="X97" i="11"/>
  <c r="X97" i="18"/>
  <c r="X98" i="12" s="1"/>
  <c r="Y98" i="13" s="1"/>
  <c r="H97" i="11"/>
  <c r="H97" i="18"/>
  <c r="H98" i="12" s="1"/>
  <c r="I98" i="13" s="1"/>
  <c r="P97" i="11"/>
  <c r="P97" i="18"/>
  <c r="P98" i="12" s="1"/>
  <c r="Q98" i="13" s="1"/>
  <c r="BY142" i="13"/>
  <c r="BY143" i="12"/>
  <c r="AA97" i="11"/>
  <c r="AA97" i="18"/>
  <c r="AA98" i="12" s="1"/>
  <c r="AB98" i="13" s="1"/>
  <c r="V97" i="11"/>
  <c r="V97" i="18"/>
  <c r="V98" i="12" s="1"/>
  <c r="W98" i="13" s="1"/>
  <c r="J97" i="11"/>
  <c r="J97" i="18"/>
  <c r="J98" i="12" s="1"/>
  <c r="K98" i="13" s="1"/>
  <c r="AC97" i="11"/>
  <c r="AC97" i="18"/>
  <c r="AC98" i="12" s="1"/>
  <c r="I97" i="11"/>
  <c r="I97" i="18"/>
  <c r="I98" i="12" s="1"/>
  <c r="J98" i="13" s="1"/>
  <c r="D97" i="11"/>
  <c r="D97" i="18"/>
  <c r="D98" i="12" s="1"/>
  <c r="E98" i="13" s="1"/>
  <c r="Q97" i="11"/>
  <c r="Q97" i="18"/>
  <c r="Q98" i="12" s="1"/>
  <c r="R98" i="13" s="1"/>
  <c r="L97" i="11"/>
  <c r="L97" i="18"/>
  <c r="L98" i="12" s="1"/>
  <c r="M98" i="13" s="1"/>
  <c r="Y97" i="11"/>
  <c r="Y97" i="18"/>
  <c r="Y98" i="12" s="1"/>
  <c r="Z98" i="13" s="1"/>
  <c r="E97" i="11"/>
  <c r="E97" i="18"/>
  <c r="E98" i="12" s="1"/>
  <c r="F98" i="13" s="1"/>
  <c r="C97" i="11"/>
  <c r="C97" i="18"/>
  <c r="T97" i="11"/>
  <c r="T97" i="18"/>
  <c r="T98" i="12" s="1"/>
  <c r="U98" i="13" s="1"/>
  <c r="F97" i="11"/>
  <c r="F97" i="18"/>
  <c r="F98" i="12" s="1"/>
  <c r="G98" i="13" s="1"/>
  <c r="U97" i="11"/>
  <c r="U97" i="18"/>
  <c r="U98" i="12" s="1"/>
  <c r="V98" i="13" s="1"/>
  <c r="AD98" i="13" l="1"/>
  <c r="AD99" i="12"/>
  <c r="BZ143" i="13"/>
  <c r="BZ144" i="12"/>
  <c r="AT114" i="12"/>
  <c r="AT113" i="13"/>
  <c r="BI127" i="13"/>
  <c r="BI128" i="12"/>
  <c r="B97" i="18"/>
  <c r="C98" i="12"/>
  <c r="B97" i="11"/>
  <c r="N105" i="3" s="1"/>
  <c r="Q105" i="3" s="1"/>
  <c r="BJ128" i="13" l="1"/>
  <c r="BJ129" i="12"/>
  <c r="CA145" i="12"/>
  <c r="CA144" i="13"/>
  <c r="B98" i="12"/>
  <c r="D98" i="13"/>
  <c r="B98" i="13" s="1"/>
  <c r="AE100" i="12"/>
  <c r="AE99" i="13"/>
  <c r="AL105" i="3"/>
  <c r="S105" i="3"/>
  <c r="AU114" i="13"/>
  <c r="AU115" i="12"/>
  <c r="AV116" i="12" l="1"/>
  <c r="AV115" i="13"/>
  <c r="AF101" i="12"/>
  <c r="AF100" i="13"/>
  <c r="CB146" i="12"/>
  <c r="CB145" i="13"/>
  <c r="D106" i="3"/>
  <c r="C98" i="13"/>
  <c r="BK129" i="13"/>
  <c r="BK130" i="12"/>
  <c r="BI162" i="12"/>
  <c r="B106" i="3" l="1"/>
  <c r="AA106" i="3"/>
  <c r="AG106" i="3" s="1"/>
  <c r="AG102" i="12"/>
  <c r="AG101" i="13"/>
  <c r="BL130" i="13"/>
  <c r="BL131" i="12"/>
  <c r="CC147" i="12"/>
  <c r="CC146" i="13"/>
  <c r="AW116" i="13"/>
  <c r="AW117" i="12"/>
  <c r="CD147" i="13" l="1"/>
  <c r="CD148" i="12"/>
  <c r="AH103" i="12"/>
  <c r="AH102" i="13"/>
  <c r="AX117" i="13"/>
  <c r="AX118" i="12"/>
  <c r="BM132" i="12"/>
  <c r="BM131" i="13"/>
  <c r="K106" i="3"/>
  <c r="U106" i="3"/>
  <c r="V106" i="3" s="1"/>
  <c r="X106" i="3" s="1"/>
  <c r="Y106" i="3"/>
  <c r="AE106" i="3" s="1"/>
  <c r="AJ106" i="3"/>
  <c r="C106" i="3"/>
  <c r="W106" i="3"/>
  <c r="BN132" i="13" l="1"/>
  <c r="BN133" i="12"/>
  <c r="AI104" i="12"/>
  <c r="AI103" i="13"/>
  <c r="B108" i="6"/>
  <c r="AD106" i="3"/>
  <c r="AY118" i="13"/>
  <c r="AY119" i="12"/>
  <c r="CE149" i="12"/>
  <c r="CE148" i="13"/>
  <c r="AB106" i="3"/>
  <c r="AH106" i="3" s="1"/>
  <c r="J106" i="3"/>
  <c r="M106" i="3" s="1"/>
  <c r="P106" i="3" s="1"/>
  <c r="AK106" i="3" l="1"/>
  <c r="R106" i="3"/>
  <c r="AJ105" i="12"/>
  <c r="AJ104" i="13"/>
  <c r="AH161" i="12"/>
  <c r="BO134" i="12"/>
  <c r="BO133" i="13"/>
  <c r="AZ119" i="13"/>
  <c r="AZ120" i="12"/>
  <c r="CF150" i="12"/>
  <c r="CF149" i="13"/>
  <c r="H108" i="6"/>
  <c r="G108" i="6"/>
  <c r="I108" i="6"/>
  <c r="J108" i="6"/>
  <c r="L108" i="6" l="1"/>
  <c r="O108" i="6" s="1"/>
  <c r="K108" i="6"/>
  <c r="N108" i="6" s="1"/>
  <c r="AK106" i="12"/>
  <c r="AK105" i="13"/>
  <c r="CG150" i="13"/>
  <c r="CG151" i="12"/>
  <c r="BP134" i="13"/>
  <c r="BP135" i="12"/>
  <c r="BA121" i="12"/>
  <c r="BA120" i="13"/>
  <c r="AN106" i="3"/>
  <c r="AO106" i="3"/>
  <c r="M108" i="6" l="1"/>
  <c r="P108" i="6" s="1"/>
  <c r="U108" i="6" s="1"/>
  <c r="S108" i="6"/>
  <c r="CH151" i="13"/>
  <c r="CH152" i="12"/>
  <c r="BQ136" i="12"/>
  <c r="BQ135" i="13"/>
  <c r="BB121" i="13"/>
  <c r="BB122" i="12"/>
  <c r="AL106" i="13"/>
  <c r="AL107" i="12"/>
  <c r="T108" i="6" l="1"/>
  <c r="R108" i="6"/>
  <c r="W108" i="6"/>
  <c r="Z108" i="6" s="1"/>
  <c r="AD108" i="6" s="1"/>
  <c r="C100" i="23" s="1"/>
  <c r="BR137" i="12"/>
  <c r="BR136" i="13"/>
  <c r="BC122" i="13"/>
  <c r="BC123" i="12"/>
  <c r="CI153" i="12"/>
  <c r="CI152" i="13"/>
  <c r="V108" i="6"/>
  <c r="AM108" i="12"/>
  <c r="AM107" i="13"/>
  <c r="B112" i="8" l="1"/>
  <c r="O112" i="8" s="1"/>
  <c r="CJ153" i="13"/>
  <c r="CJ154" i="12"/>
  <c r="BS138" i="12"/>
  <c r="BS137" i="13"/>
  <c r="AN109" i="12"/>
  <c r="AN108" i="13"/>
  <c r="BD124" i="12"/>
  <c r="BD123" i="13"/>
  <c r="Y108" i="6"/>
  <c r="AC108" i="6" s="1"/>
  <c r="X108" i="6"/>
  <c r="AA108" i="6" s="1"/>
  <c r="AE108" i="6" s="1"/>
  <c r="AG108" i="6" s="1"/>
  <c r="B112" i="19" s="1"/>
  <c r="G112" i="8"/>
  <c r="C112" i="8"/>
  <c r="K112" i="8"/>
  <c r="F112" i="8"/>
  <c r="L112" i="8"/>
  <c r="M112" i="8" l="1"/>
  <c r="D112" i="8"/>
  <c r="E112" i="8"/>
  <c r="N112" i="8"/>
  <c r="BE125" i="12"/>
  <c r="BE124" i="13"/>
  <c r="BT139" i="12"/>
  <c r="BT138" i="13"/>
  <c r="C112" i="19"/>
  <c r="M112" i="19"/>
  <c r="D112" i="19"/>
  <c r="G112" i="19"/>
  <c r="K112" i="19"/>
  <c r="F112" i="19"/>
  <c r="E112" i="19"/>
  <c r="L112" i="19"/>
  <c r="O112" i="19"/>
  <c r="N112" i="19"/>
  <c r="CK154" i="13"/>
  <c r="CI163" i="12"/>
  <c r="B112" i="7"/>
  <c r="B100" i="23"/>
  <c r="D100" i="23" s="1"/>
  <c r="AO110" i="12"/>
  <c r="AO109" i="13"/>
  <c r="AS97" i="8" l="1"/>
  <c r="AO97" i="8"/>
  <c r="BE97" i="8"/>
  <c r="AM97" i="8"/>
  <c r="AQ97" i="8"/>
  <c r="BF97" i="8"/>
  <c r="AV97" i="8"/>
  <c r="AZ97" i="8"/>
  <c r="AY97" i="8"/>
  <c r="BC97" i="8"/>
  <c r="AN97" i="8"/>
  <c r="AF97" i="8"/>
  <c r="BA97" i="8"/>
  <c r="AG97" i="8"/>
  <c r="AX97" i="8"/>
  <c r="BD97" i="8"/>
  <c r="AP97" i="8"/>
  <c r="AK97" i="8"/>
  <c r="AJ97" i="8"/>
  <c r="AL97" i="8"/>
  <c r="AU97" i="8"/>
  <c r="AH97" i="8"/>
  <c r="BG97" i="8"/>
  <c r="AI97" i="8"/>
  <c r="AR97" i="8"/>
  <c r="BB97" i="8"/>
  <c r="AW97" i="8"/>
  <c r="AT97" i="8"/>
  <c r="AP111" i="12"/>
  <c r="AP110" i="13"/>
  <c r="BU140" i="12"/>
  <c r="BU139" i="13"/>
  <c r="K112" i="7"/>
  <c r="G112" i="7"/>
  <c r="E112" i="7"/>
  <c r="F112" i="7"/>
  <c r="M112" i="7"/>
  <c r="C112" i="7"/>
  <c r="L112" i="7"/>
  <c r="D112" i="7"/>
  <c r="O112" i="7"/>
  <c r="N112" i="7"/>
  <c r="AV97" i="19"/>
  <c r="AS97" i="19"/>
  <c r="AN97" i="19"/>
  <c r="AX97" i="19"/>
  <c r="AO97" i="19"/>
  <c r="AP97" i="19"/>
  <c r="BC97" i="19"/>
  <c r="AR97" i="19"/>
  <c r="AM97" i="19"/>
  <c r="AK97" i="19"/>
  <c r="AJ97" i="19"/>
  <c r="AU97" i="19"/>
  <c r="BE97" i="19"/>
  <c r="BB97" i="19"/>
  <c r="AZ97" i="19"/>
  <c r="AW97" i="19"/>
  <c r="AL97" i="19"/>
  <c r="AQ97" i="19"/>
  <c r="AH97" i="19"/>
  <c r="AI97" i="19"/>
  <c r="BF97" i="19"/>
  <c r="AT97" i="19"/>
  <c r="BA97" i="19"/>
  <c r="AG97" i="19"/>
  <c r="AF97" i="19"/>
  <c r="AY97" i="19"/>
  <c r="BD97" i="19"/>
  <c r="BG97" i="19"/>
  <c r="BF125" i="13"/>
  <c r="BF126" i="12"/>
  <c r="BI97" i="8" l="1"/>
  <c r="BI97" i="19"/>
  <c r="AR97" i="7"/>
  <c r="O98" i="9" s="1"/>
  <c r="AY97" i="7"/>
  <c r="V98" i="9" s="1"/>
  <c r="AM97" i="7"/>
  <c r="J98" i="9" s="1"/>
  <c r="AQ97" i="7"/>
  <c r="N98" i="9" s="1"/>
  <c r="BB97" i="7"/>
  <c r="Y98" i="9" s="1"/>
  <c r="AP97" i="7"/>
  <c r="M98" i="9" s="1"/>
  <c r="AU97" i="7"/>
  <c r="R98" i="9" s="1"/>
  <c r="BC97" i="7"/>
  <c r="Z98" i="9" s="1"/>
  <c r="AX97" i="7"/>
  <c r="U98" i="9" s="1"/>
  <c r="AN97" i="7"/>
  <c r="K98" i="9" s="1"/>
  <c r="BD97" i="7"/>
  <c r="AA98" i="9" s="1"/>
  <c r="AV97" i="7"/>
  <c r="S98" i="9" s="1"/>
  <c r="AW97" i="7"/>
  <c r="T98" i="9" s="1"/>
  <c r="BA97" i="7"/>
  <c r="X98" i="9" s="1"/>
  <c r="AI97" i="7"/>
  <c r="F98" i="9" s="1"/>
  <c r="AO97" i="7"/>
  <c r="L98" i="9" s="1"/>
  <c r="BF97" i="7"/>
  <c r="AC98" i="9" s="1"/>
  <c r="AG97" i="7"/>
  <c r="D98" i="9" s="1"/>
  <c r="AS97" i="7"/>
  <c r="P98" i="9" s="1"/>
  <c r="AL97" i="7"/>
  <c r="I98" i="9" s="1"/>
  <c r="AK97" i="7"/>
  <c r="H98" i="9" s="1"/>
  <c r="AJ97" i="7"/>
  <c r="G98" i="9" s="1"/>
  <c r="AF97" i="7"/>
  <c r="AZ97" i="7"/>
  <c r="W98" i="9" s="1"/>
  <c r="AH97" i="7"/>
  <c r="E98" i="9" s="1"/>
  <c r="AE97" i="7"/>
  <c r="B98" i="9" s="1"/>
  <c r="AT97" i="7"/>
  <c r="Q98" i="9" s="1"/>
  <c r="BE97" i="7"/>
  <c r="AB98" i="9" s="1"/>
  <c r="BG126" i="13"/>
  <c r="BG127" i="12"/>
  <c r="AQ111" i="13"/>
  <c r="AQ112" i="12"/>
  <c r="BV141" i="12"/>
  <c r="BV140" i="13"/>
  <c r="X98" i="11" l="1"/>
  <c r="X98" i="18"/>
  <c r="X99" i="12" s="1"/>
  <c r="Y99" i="13" s="1"/>
  <c r="Q98" i="18"/>
  <c r="Q99" i="12" s="1"/>
  <c r="R99" i="13" s="1"/>
  <c r="Q98" i="11"/>
  <c r="BH97" i="7"/>
  <c r="C98" i="9"/>
  <c r="P98" i="11"/>
  <c r="P98" i="18"/>
  <c r="P99" i="12" s="1"/>
  <c r="Q99" i="13" s="1"/>
  <c r="F98" i="18"/>
  <c r="F99" i="12" s="1"/>
  <c r="G99" i="13" s="1"/>
  <c r="F98" i="11"/>
  <c r="AA98" i="11"/>
  <c r="AA98" i="18"/>
  <c r="AA99" i="12" s="1"/>
  <c r="AB99" i="13" s="1"/>
  <c r="R98" i="11"/>
  <c r="R98" i="18"/>
  <c r="R99" i="12" s="1"/>
  <c r="S99" i="13" s="1"/>
  <c r="J98" i="18"/>
  <c r="J99" i="12" s="1"/>
  <c r="K99" i="13" s="1"/>
  <c r="J98" i="11"/>
  <c r="G98" i="18"/>
  <c r="G99" i="12" s="1"/>
  <c r="H99" i="13" s="1"/>
  <c r="G98" i="11"/>
  <c r="M98" i="11"/>
  <c r="M98" i="18"/>
  <c r="M99" i="12" s="1"/>
  <c r="N99" i="13" s="1"/>
  <c r="E98" i="18"/>
  <c r="E99" i="12" s="1"/>
  <c r="F99" i="13" s="1"/>
  <c r="E98" i="11"/>
  <c r="H98" i="11"/>
  <c r="H98" i="18"/>
  <c r="H99" i="12" s="1"/>
  <c r="I99" i="13" s="1"/>
  <c r="AC98" i="11"/>
  <c r="AC98" i="18"/>
  <c r="AC99" i="12" s="1"/>
  <c r="T98" i="18"/>
  <c r="T99" i="12" s="1"/>
  <c r="U99" i="13" s="1"/>
  <c r="T98" i="11"/>
  <c r="U98" i="11"/>
  <c r="U98" i="18"/>
  <c r="U99" i="12" s="1"/>
  <c r="V99" i="13" s="1"/>
  <c r="Y98" i="11"/>
  <c r="Y98" i="18"/>
  <c r="Y99" i="12" s="1"/>
  <c r="Z99" i="13" s="1"/>
  <c r="O98" i="18"/>
  <c r="O99" i="12" s="1"/>
  <c r="P99" i="13" s="1"/>
  <c r="O98" i="11"/>
  <c r="BH127" i="13"/>
  <c r="BH128" i="12"/>
  <c r="D98" i="11"/>
  <c r="D98" i="18"/>
  <c r="D99" i="12" s="1"/>
  <c r="E99" i="13" s="1"/>
  <c r="K98" i="11"/>
  <c r="K98" i="18"/>
  <c r="K99" i="12" s="1"/>
  <c r="L99" i="13" s="1"/>
  <c r="V98" i="18"/>
  <c r="V99" i="12" s="1"/>
  <c r="W99" i="13" s="1"/>
  <c r="V98" i="11"/>
  <c r="BW142" i="12"/>
  <c r="BW141" i="13"/>
  <c r="AR112" i="13"/>
  <c r="AR113" i="12"/>
  <c r="AB98" i="18"/>
  <c r="AB99" i="12" s="1"/>
  <c r="AC99" i="13" s="1"/>
  <c r="AB98" i="11"/>
  <c r="W98" i="11"/>
  <c r="W98" i="18"/>
  <c r="W99" i="12" s="1"/>
  <c r="X99" i="13" s="1"/>
  <c r="I98" i="11"/>
  <c r="I98" i="18"/>
  <c r="I99" i="12" s="1"/>
  <c r="J99" i="13" s="1"/>
  <c r="L98" i="11"/>
  <c r="L98" i="18"/>
  <c r="L99" i="12" s="1"/>
  <c r="M99" i="13" s="1"/>
  <c r="S98" i="18"/>
  <c r="S99" i="12" s="1"/>
  <c r="T99" i="13" s="1"/>
  <c r="S98" i="11"/>
  <c r="Z98" i="11"/>
  <c r="Z98" i="18"/>
  <c r="Z99" i="12" s="1"/>
  <c r="AA99" i="13" s="1"/>
  <c r="N98" i="11"/>
  <c r="N98" i="18"/>
  <c r="N99" i="12" s="1"/>
  <c r="O99" i="13" s="1"/>
  <c r="BI129" i="12" l="1"/>
  <c r="BI128" i="13"/>
  <c r="AD99" i="13"/>
  <c r="AD100" i="12"/>
  <c r="C98" i="18"/>
  <c r="C98" i="11"/>
  <c r="B98" i="11" s="1"/>
  <c r="N106" i="3" s="1"/>
  <c r="Q106" i="3" s="1"/>
  <c r="BX142" i="13"/>
  <c r="BX143" i="12"/>
  <c r="AS114" i="12"/>
  <c r="AS113" i="13"/>
  <c r="BY143" i="13" l="1"/>
  <c r="BY144" i="12"/>
  <c r="AE100" i="13"/>
  <c r="AE101" i="12"/>
  <c r="S106" i="3"/>
  <c r="AL106" i="3"/>
  <c r="AT115" i="12"/>
  <c r="AT114" i="13"/>
  <c r="C99" i="12"/>
  <c r="B98" i="18"/>
  <c r="BH162" i="12"/>
  <c r="BJ129" i="13"/>
  <c r="BJ130" i="12"/>
  <c r="AF102" i="12" l="1"/>
  <c r="AF101" i="13"/>
  <c r="AU115" i="13"/>
  <c r="AU116" i="12"/>
  <c r="BZ144" i="13"/>
  <c r="BZ145" i="12"/>
  <c r="BK131" i="12"/>
  <c r="BK130" i="13"/>
  <c r="D99" i="13"/>
  <c r="B99" i="13" s="1"/>
  <c r="B99" i="12"/>
  <c r="AV117" i="12" l="1"/>
  <c r="AV116" i="13"/>
  <c r="BL131" i="13"/>
  <c r="BL132" i="12"/>
  <c r="CA146" i="12"/>
  <c r="CA145" i="13"/>
  <c r="D107" i="3"/>
  <c r="C99" i="13"/>
  <c r="AG102" i="13"/>
  <c r="AG103" i="12"/>
  <c r="B107" i="3" l="1"/>
  <c r="K107" i="3" s="1"/>
  <c r="AA107" i="3"/>
  <c r="AG107" i="3" s="1"/>
  <c r="AH104" i="12"/>
  <c r="AH103" i="13"/>
  <c r="BM133" i="12"/>
  <c r="BM132" i="13"/>
  <c r="CB146" i="13"/>
  <c r="CB147" i="12"/>
  <c r="AW118" i="12"/>
  <c r="AW117" i="13"/>
  <c r="AI105" i="12" l="1"/>
  <c r="AI104" i="13"/>
  <c r="AG161" i="12"/>
  <c r="AX118" i="13"/>
  <c r="AX119" i="12"/>
  <c r="BN133" i="13"/>
  <c r="BN134" i="12"/>
  <c r="CC148" i="12"/>
  <c r="CC147" i="13"/>
  <c r="U107" i="3"/>
  <c r="V107" i="3" s="1"/>
  <c r="X107" i="3" s="1"/>
  <c r="C107" i="3"/>
  <c r="AJ107" i="3"/>
  <c r="W107" i="3"/>
  <c r="Y107" i="3"/>
  <c r="AE107" i="3" s="1"/>
  <c r="J107" i="3" l="1"/>
  <c r="M107" i="3" s="1"/>
  <c r="P107" i="3" s="1"/>
  <c r="AB107" i="3"/>
  <c r="AH107" i="3" s="1"/>
  <c r="BO134" i="13"/>
  <c r="BO135" i="12"/>
  <c r="CD148" i="13"/>
  <c r="CD149" i="12"/>
  <c r="B109" i="6"/>
  <c r="AD107" i="3"/>
  <c r="AY120" i="12"/>
  <c r="AY119" i="13"/>
  <c r="AJ106" i="12"/>
  <c r="AJ105" i="13"/>
  <c r="BP135" i="13" l="1"/>
  <c r="BP136" i="12"/>
  <c r="AK106" i="13"/>
  <c r="AK107" i="12"/>
  <c r="I109" i="6"/>
  <c r="G109" i="6"/>
  <c r="J109" i="6"/>
  <c r="H109" i="6"/>
  <c r="CE150" i="12"/>
  <c r="CE149" i="13"/>
  <c r="AZ120" i="13"/>
  <c r="AZ121" i="12"/>
  <c r="AK107" i="3"/>
  <c r="R107" i="3"/>
  <c r="K109" i="6" l="1"/>
  <c r="L109" i="6"/>
  <c r="O109" i="6" s="1"/>
  <c r="BA121" i="13"/>
  <c r="BA122" i="12"/>
  <c r="N109" i="6"/>
  <c r="BQ136" i="13"/>
  <c r="BQ137" i="12"/>
  <c r="AL108" i="12"/>
  <c r="AL107" i="13"/>
  <c r="AN107" i="3"/>
  <c r="AO107" i="3"/>
  <c r="CF151" i="12"/>
  <c r="CF150" i="13"/>
  <c r="M109" i="6" l="1"/>
  <c r="P109" i="6" s="1"/>
  <c r="CG152" i="12"/>
  <c r="CG151" i="13"/>
  <c r="AM108" i="13"/>
  <c r="AM109" i="12"/>
  <c r="BR138" i="12"/>
  <c r="BR137" i="13"/>
  <c r="BB123" i="12"/>
  <c r="BB122" i="13"/>
  <c r="S109" i="6"/>
  <c r="U109" i="6"/>
  <c r="R109" i="6"/>
  <c r="T109" i="6"/>
  <c r="V109" i="6" l="1"/>
  <c r="Y109" i="6" s="1"/>
  <c r="AC109" i="6" s="1"/>
  <c r="BC124" i="12"/>
  <c r="BC123" i="13"/>
  <c r="AN110" i="12"/>
  <c r="AN109" i="13"/>
  <c r="W109" i="6"/>
  <c r="Z109" i="6" s="1"/>
  <c r="AD109" i="6" s="1"/>
  <c r="BS139" i="12"/>
  <c r="BS138" i="13"/>
  <c r="CH152" i="13"/>
  <c r="CH153" i="12"/>
  <c r="CI153" i="13" l="1"/>
  <c r="CI154" i="12"/>
  <c r="B113" i="8"/>
  <c r="C101" i="23"/>
  <c r="BD125" i="12"/>
  <c r="BD124" i="13"/>
  <c r="BT140" i="12"/>
  <c r="BT139" i="13"/>
  <c r="X109" i="6"/>
  <c r="AA109" i="6" s="1"/>
  <c r="AE109" i="6" s="1"/>
  <c r="AG109" i="6" s="1"/>
  <c r="B113" i="19" s="1"/>
  <c r="AO110" i="13"/>
  <c r="AO111" i="12"/>
  <c r="B113" i="7"/>
  <c r="B101" i="23"/>
  <c r="AP112" i="12" l="1"/>
  <c r="AP111" i="13"/>
  <c r="BU140" i="13"/>
  <c r="BU141" i="12"/>
  <c r="M113" i="8"/>
  <c r="D113" i="8"/>
  <c r="C113" i="8"/>
  <c r="K113" i="8"/>
  <c r="G113" i="8"/>
  <c r="O113" i="8"/>
  <c r="F113" i="8"/>
  <c r="N113" i="8"/>
  <c r="L113" i="8"/>
  <c r="E113" i="8"/>
  <c r="E113" i="7"/>
  <c r="M113" i="7"/>
  <c r="F113" i="7"/>
  <c r="L113" i="7"/>
  <c r="D113" i="7"/>
  <c r="O113" i="7"/>
  <c r="C113" i="7"/>
  <c r="N113" i="7"/>
  <c r="G113" i="7"/>
  <c r="K113" i="7"/>
  <c r="CJ154" i="13"/>
  <c r="CH163" i="12"/>
  <c r="D101" i="23"/>
  <c r="C113" i="19"/>
  <c r="E113" i="19"/>
  <c r="K113" i="19"/>
  <c r="N113" i="19"/>
  <c r="D113" i="19"/>
  <c r="O113" i="19"/>
  <c r="G113" i="19"/>
  <c r="L113" i="19"/>
  <c r="F113" i="19"/>
  <c r="M113" i="19"/>
  <c r="BE125" i="13"/>
  <c r="BE126" i="12"/>
  <c r="BG98" i="19" l="1"/>
  <c r="AL98" i="19"/>
  <c r="AX98" i="19"/>
  <c r="AF98" i="19"/>
  <c r="BE98" i="19"/>
  <c r="AN98" i="19"/>
  <c r="BD98" i="19"/>
  <c r="AV98" i="19"/>
  <c r="AU98" i="19"/>
  <c r="AJ98" i="19"/>
  <c r="AT98" i="19"/>
  <c r="BB98" i="19"/>
  <c r="AW98" i="19"/>
  <c r="AY98" i="19"/>
  <c r="BC98" i="19"/>
  <c r="AK98" i="19"/>
  <c r="AQ98" i="19"/>
  <c r="AM98" i="19"/>
  <c r="BF98" i="19"/>
  <c r="BA98" i="19"/>
  <c r="AS98" i="19"/>
  <c r="AI98" i="19"/>
  <c r="AG98" i="19"/>
  <c r="AH98" i="19"/>
  <c r="AP98" i="19"/>
  <c r="AO98" i="19"/>
  <c r="AR98" i="19"/>
  <c r="AZ98" i="19"/>
  <c r="BV142" i="12"/>
  <c r="BV141" i="13"/>
  <c r="BF126" i="13"/>
  <c r="BF127" i="12"/>
  <c r="AZ98" i="8"/>
  <c r="BG98" i="8"/>
  <c r="AI98" i="8"/>
  <c r="BF98" i="8"/>
  <c r="AJ98" i="8"/>
  <c r="AQ98" i="8"/>
  <c r="AX98" i="8"/>
  <c r="AP98" i="8"/>
  <c r="AF98" i="8"/>
  <c r="BE98" i="8"/>
  <c r="BD98" i="8"/>
  <c r="AT98" i="8"/>
  <c r="AU98" i="8"/>
  <c r="AM98" i="8"/>
  <c r="AL98" i="8"/>
  <c r="AN98" i="8"/>
  <c r="AH98" i="8"/>
  <c r="AO98" i="8"/>
  <c r="BA98" i="8"/>
  <c r="AW98" i="8"/>
  <c r="AR98" i="8"/>
  <c r="BB98" i="8"/>
  <c r="AK98" i="8"/>
  <c r="AY98" i="8"/>
  <c r="AS98" i="8"/>
  <c r="AV98" i="8"/>
  <c r="AG98" i="8"/>
  <c r="BC98" i="8"/>
  <c r="AG98" i="7"/>
  <c r="D99" i="9" s="1"/>
  <c r="AZ98" i="7"/>
  <c r="AH98" i="7"/>
  <c r="E99" i="9" s="1"/>
  <c r="BC98" i="7"/>
  <c r="AU98" i="7"/>
  <c r="AP98" i="7"/>
  <c r="M99" i="9" s="1"/>
  <c r="AL98" i="7"/>
  <c r="AX98" i="7"/>
  <c r="U99" i="9" s="1"/>
  <c r="BE98" i="7"/>
  <c r="AW98" i="7"/>
  <c r="AM98" i="7"/>
  <c r="AQ98" i="7"/>
  <c r="N99" i="9" s="1"/>
  <c r="AJ98" i="7"/>
  <c r="AV98" i="7"/>
  <c r="BD98" i="7"/>
  <c r="AE98" i="7"/>
  <c r="B99" i="9" s="1"/>
  <c r="AF98" i="7"/>
  <c r="AN98" i="7"/>
  <c r="K99" i="9" s="1"/>
  <c r="AY98" i="7"/>
  <c r="V99" i="9" s="1"/>
  <c r="AO98" i="7"/>
  <c r="L99" i="9" s="1"/>
  <c r="BF98" i="7"/>
  <c r="AK98" i="7"/>
  <c r="AR98" i="7"/>
  <c r="AI98" i="7"/>
  <c r="F99" i="9" s="1"/>
  <c r="BA98" i="7"/>
  <c r="BB98" i="7"/>
  <c r="AT98" i="7"/>
  <c r="Q99" i="9" s="1"/>
  <c r="AS98" i="7"/>
  <c r="P99" i="9" s="1"/>
  <c r="AQ113" i="12"/>
  <c r="AQ112" i="13"/>
  <c r="X99" i="9" l="1"/>
  <c r="AA99" i="9"/>
  <c r="AA99" i="18" s="1"/>
  <c r="AA100" i="12" s="1"/>
  <c r="AB100" i="13" s="1"/>
  <c r="I99" i="9"/>
  <c r="I99" i="11" s="1"/>
  <c r="AC99" i="9"/>
  <c r="AC99" i="18" s="1"/>
  <c r="AC100" i="12" s="1"/>
  <c r="O99" i="9"/>
  <c r="Y99" i="9"/>
  <c r="Y99" i="11" s="1"/>
  <c r="S99" i="9"/>
  <c r="S99" i="11" s="1"/>
  <c r="J99" i="9"/>
  <c r="J99" i="11" s="1"/>
  <c r="AB99" i="9"/>
  <c r="AB99" i="11" s="1"/>
  <c r="Q99" i="11"/>
  <c r="Q99" i="18"/>
  <c r="Q100" i="12" s="1"/>
  <c r="R100" i="13" s="1"/>
  <c r="BI98" i="8"/>
  <c r="C99" i="9"/>
  <c r="P99" i="18"/>
  <c r="P100" i="12" s="1"/>
  <c r="Q100" i="13" s="1"/>
  <c r="P99" i="11"/>
  <c r="F99" i="11"/>
  <c r="F99" i="18"/>
  <c r="F100" i="12" s="1"/>
  <c r="G100" i="13" s="1"/>
  <c r="L99" i="11"/>
  <c r="L99" i="18"/>
  <c r="L100" i="12" s="1"/>
  <c r="M100" i="13" s="1"/>
  <c r="N99" i="11"/>
  <c r="N99" i="18"/>
  <c r="N100" i="12" s="1"/>
  <c r="O100" i="13" s="1"/>
  <c r="U99" i="11"/>
  <c r="U99" i="18"/>
  <c r="U100" i="12" s="1"/>
  <c r="V100" i="13" s="1"/>
  <c r="Z99" i="9"/>
  <c r="BG128" i="12"/>
  <c r="BG127" i="13"/>
  <c r="V99" i="18"/>
  <c r="V100" i="12" s="1"/>
  <c r="W100" i="13" s="1"/>
  <c r="V99" i="11"/>
  <c r="E99" i="11"/>
  <c r="E99" i="18"/>
  <c r="E100" i="12" s="1"/>
  <c r="F100" i="13" s="1"/>
  <c r="K99" i="18"/>
  <c r="K100" i="12" s="1"/>
  <c r="L100" i="13" s="1"/>
  <c r="K99" i="11"/>
  <c r="T99" i="9"/>
  <c r="M99" i="11"/>
  <c r="M99" i="18"/>
  <c r="M100" i="12" s="1"/>
  <c r="N100" i="13" s="1"/>
  <c r="W99" i="9"/>
  <c r="O99" i="18"/>
  <c r="O100" i="12" s="1"/>
  <c r="P100" i="13" s="1"/>
  <c r="O99" i="11"/>
  <c r="I99" i="18"/>
  <c r="I100" i="12" s="1"/>
  <c r="J100" i="13" s="1"/>
  <c r="BI98" i="19"/>
  <c r="H99" i="9"/>
  <c r="AR114" i="12"/>
  <c r="AR113" i="13"/>
  <c r="X99" i="18"/>
  <c r="X100" i="12" s="1"/>
  <c r="Y100" i="13" s="1"/>
  <c r="X99" i="11"/>
  <c r="BH98" i="7"/>
  <c r="G99" i="9"/>
  <c r="R99" i="9"/>
  <c r="D99" i="11"/>
  <c r="D99" i="18"/>
  <c r="D100" i="12" s="1"/>
  <c r="E100" i="13" s="1"/>
  <c r="BW143" i="12"/>
  <c r="BW142" i="13"/>
  <c r="AC99" i="11" l="1"/>
  <c r="S99" i="18"/>
  <c r="S100" i="12" s="1"/>
  <c r="T100" i="13" s="1"/>
  <c r="Y99" i="18"/>
  <c r="Y100" i="12" s="1"/>
  <c r="Z100" i="13" s="1"/>
  <c r="AA99" i="11"/>
  <c r="J99" i="18"/>
  <c r="J100" i="12" s="1"/>
  <c r="K100" i="13" s="1"/>
  <c r="AB99" i="18"/>
  <c r="AB100" i="12" s="1"/>
  <c r="AC100" i="13" s="1"/>
  <c r="T99" i="18"/>
  <c r="T100" i="12" s="1"/>
  <c r="U100" i="13" s="1"/>
  <c r="T99" i="11"/>
  <c r="R99" i="11"/>
  <c r="R99" i="18"/>
  <c r="R100" i="12" s="1"/>
  <c r="S100" i="13" s="1"/>
  <c r="BX144" i="12"/>
  <c r="BX143" i="13"/>
  <c r="AS114" i="13"/>
  <c r="AS115" i="12"/>
  <c r="BH128" i="13"/>
  <c r="BH129" i="12"/>
  <c r="C99" i="11"/>
  <c r="C99" i="18"/>
  <c r="H99" i="11"/>
  <c r="H99" i="18"/>
  <c r="H100" i="12" s="1"/>
  <c r="I100" i="13" s="1"/>
  <c r="W99" i="18"/>
  <c r="W100" i="12" s="1"/>
  <c r="X100" i="13" s="1"/>
  <c r="W99" i="11"/>
  <c r="AD100" i="13"/>
  <c r="AD101" i="12"/>
  <c r="G99" i="11"/>
  <c r="G99" i="18"/>
  <c r="G100" i="12" s="1"/>
  <c r="H100" i="13" s="1"/>
  <c r="Z99" i="11"/>
  <c r="Z99" i="18"/>
  <c r="Z100" i="12" s="1"/>
  <c r="AA100" i="13" s="1"/>
  <c r="C100" i="12" l="1"/>
  <c r="B99" i="18"/>
  <c r="AT116" i="12"/>
  <c r="AT115" i="13"/>
  <c r="B99" i="11"/>
  <c r="N107" i="3" s="1"/>
  <c r="Q107" i="3" s="1"/>
  <c r="AE102" i="12"/>
  <c r="AE101" i="13"/>
  <c r="BI130" i="12"/>
  <c r="BG162" i="12"/>
  <c r="BI129" i="13"/>
  <c r="BY144" i="13"/>
  <c r="BY145" i="12"/>
  <c r="BZ146" i="12" l="1"/>
  <c r="BZ145" i="13"/>
  <c r="BJ131" i="12"/>
  <c r="BJ130" i="13"/>
  <c r="AF103" i="12"/>
  <c r="AF102" i="13"/>
  <c r="AU117" i="12"/>
  <c r="AU116" i="13"/>
  <c r="S107" i="3"/>
  <c r="AL107" i="3"/>
  <c r="B100" i="12"/>
  <c r="D100" i="13"/>
  <c r="B100" i="13" s="1"/>
  <c r="D108" i="3" l="1"/>
  <c r="C100" i="13"/>
  <c r="AV118" i="12"/>
  <c r="AV117" i="13"/>
  <c r="BK132" i="12"/>
  <c r="BK131" i="13"/>
  <c r="AG103" i="13"/>
  <c r="AG104" i="12"/>
  <c r="CA146" i="13"/>
  <c r="CA147" i="12"/>
  <c r="AW118" i="13" l="1"/>
  <c r="AW119" i="12"/>
  <c r="CB148" i="12"/>
  <c r="CB147" i="13"/>
  <c r="AF161" i="12"/>
  <c r="AH104" i="13"/>
  <c r="AH105" i="12"/>
  <c r="BL132" i="13"/>
  <c r="BL133" i="12"/>
  <c r="B108" i="3"/>
  <c r="AA108" i="3"/>
  <c r="AG108" i="3" s="1"/>
  <c r="AI105" i="13" l="1"/>
  <c r="AI106" i="12"/>
  <c r="K108" i="3"/>
  <c r="W108" i="3"/>
  <c r="AJ108" i="3"/>
  <c r="C108" i="3"/>
  <c r="U108" i="3"/>
  <c r="V108" i="3" s="1"/>
  <c r="X108" i="3" s="1"/>
  <c r="Y108" i="3"/>
  <c r="AE108" i="3" s="1"/>
  <c r="AX119" i="13"/>
  <c r="AX120" i="12"/>
  <c r="CC149" i="12"/>
  <c r="CC148" i="13"/>
  <c r="BM133" i="13"/>
  <c r="BM134" i="12"/>
  <c r="CD149" i="13" l="1"/>
  <c r="CD150" i="12"/>
  <c r="B110" i="6"/>
  <c r="AD108" i="3"/>
  <c r="BN135" i="12"/>
  <c r="BN134" i="13"/>
  <c r="AY121" i="12"/>
  <c r="AY120" i="13"/>
  <c r="AB108" i="3"/>
  <c r="AH108" i="3" s="1"/>
  <c r="J108" i="3"/>
  <c r="M108" i="3" s="1"/>
  <c r="P108" i="3" s="1"/>
  <c r="AJ106" i="13"/>
  <c r="AJ107" i="12"/>
  <c r="AZ121" i="13" l="1"/>
  <c r="AZ122" i="12"/>
  <c r="H110" i="6"/>
  <c r="G110" i="6"/>
  <c r="I110" i="6"/>
  <c r="J110" i="6"/>
  <c r="AK107" i="13"/>
  <c r="AK108" i="12"/>
  <c r="AK108" i="3"/>
  <c r="R108" i="3"/>
  <c r="CE150" i="13"/>
  <c r="CE151" i="12"/>
  <c r="BO136" i="12"/>
  <c r="BO135" i="13"/>
  <c r="K110" i="6" l="1"/>
  <c r="L110" i="6"/>
  <c r="O110" i="6" s="1"/>
  <c r="CF152" i="12"/>
  <c r="CF151" i="13"/>
  <c r="AL108" i="13"/>
  <c r="AL109" i="12"/>
  <c r="N110" i="6"/>
  <c r="BA123" i="12"/>
  <c r="BA122" i="13"/>
  <c r="BP136" i="13"/>
  <c r="BP137" i="12"/>
  <c r="AN108" i="3"/>
  <c r="AO108" i="3"/>
  <c r="M110" i="6" l="1"/>
  <c r="P110" i="6" s="1"/>
  <c r="AM110" i="12"/>
  <c r="AM109" i="13"/>
  <c r="BB124" i="12"/>
  <c r="BB123" i="13"/>
  <c r="BQ137" i="13"/>
  <c r="BQ138" i="12"/>
  <c r="R110" i="6"/>
  <c r="S110" i="6"/>
  <c r="U110" i="6"/>
  <c r="T110" i="6"/>
  <c r="CG152" i="13"/>
  <c r="CG153" i="12"/>
  <c r="W110" i="6" l="1"/>
  <c r="Z110" i="6" s="1"/>
  <c r="AD110" i="6" s="1"/>
  <c r="C102" i="23" s="1"/>
  <c r="V110" i="6"/>
  <c r="BC125" i="12"/>
  <c r="BC124" i="13"/>
  <c r="CH154" i="12"/>
  <c r="CH153" i="13"/>
  <c r="BR138" i="13"/>
  <c r="BR139" i="12"/>
  <c r="AN110" i="13"/>
  <c r="AN111" i="12"/>
  <c r="B114" i="8" l="1"/>
  <c r="K114" i="8" s="1"/>
  <c r="BD125" i="13"/>
  <c r="BD126" i="12"/>
  <c r="AO111" i="13"/>
  <c r="AO112" i="12"/>
  <c r="Y110" i="6"/>
  <c r="AC110" i="6" s="1"/>
  <c r="X110" i="6"/>
  <c r="AA110" i="6" s="1"/>
  <c r="AE110" i="6" s="1"/>
  <c r="AG110" i="6" s="1"/>
  <c r="B114" i="19" s="1"/>
  <c r="CG163" i="12"/>
  <c r="CI154" i="13"/>
  <c r="BS139" i="13"/>
  <c r="BS140" i="12"/>
  <c r="N114" i="8"/>
  <c r="M114" i="8"/>
  <c r="C114" i="8"/>
  <c r="F114" i="8"/>
  <c r="G114" i="8"/>
  <c r="E114" i="8"/>
  <c r="L114" i="8"/>
  <c r="D114" i="8"/>
  <c r="O114" i="8"/>
  <c r="AP113" i="12" l="1"/>
  <c r="AP112" i="13"/>
  <c r="AY99" i="8"/>
  <c r="BG99" i="8"/>
  <c r="AG99" i="8"/>
  <c r="AM99" i="8"/>
  <c r="BD99" i="8"/>
  <c r="AP99" i="8"/>
  <c r="AO99" i="8"/>
  <c r="AZ99" i="8"/>
  <c r="BE99" i="8"/>
  <c r="AS99" i="8"/>
  <c r="AN99" i="8"/>
  <c r="BF99" i="8"/>
  <c r="AH99" i="8"/>
  <c r="BA99" i="8"/>
  <c r="AL99" i="8"/>
  <c r="BB99" i="8"/>
  <c r="AQ99" i="8"/>
  <c r="AU99" i="8"/>
  <c r="AR99" i="8"/>
  <c r="AJ99" i="8"/>
  <c r="AV99" i="8"/>
  <c r="AK99" i="8"/>
  <c r="AI99" i="8"/>
  <c r="AX99" i="8"/>
  <c r="AF99" i="8"/>
  <c r="AW99" i="8"/>
  <c r="AT99" i="8"/>
  <c r="BC99" i="8"/>
  <c r="BT140" i="13"/>
  <c r="BT141" i="12"/>
  <c r="L114" i="19"/>
  <c r="G114" i="19"/>
  <c r="C114" i="19"/>
  <c r="N114" i="19"/>
  <c r="D114" i="19"/>
  <c r="K114" i="19"/>
  <c r="O114" i="19"/>
  <c r="E114" i="19"/>
  <c r="F114" i="19"/>
  <c r="M114" i="19"/>
  <c r="BE126" i="13"/>
  <c r="BE127" i="12"/>
  <c r="B114" i="7"/>
  <c r="B102" i="23"/>
  <c r="D102" i="23" s="1"/>
  <c r="BF127" i="13" l="1"/>
  <c r="BF128" i="12"/>
  <c r="BU142" i="12"/>
  <c r="BU141" i="13"/>
  <c r="AH99" i="19"/>
  <c r="BC99" i="19"/>
  <c r="AY99" i="19"/>
  <c r="AO99" i="19"/>
  <c r="AZ99" i="19"/>
  <c r="AM99" i="19"/>
  <c r="AQ99" i="19"/>
  <c r="AI99" i="19"/>
  <c r="BD99" i="19"/>
  <c r="BE99" i="19"/>
  <c r="AX99" i="19"/>
  <c r="AW99" i="19"/>
  <c r="AP99" i="19"/>
  <c r="BB99" i="19"/>
  <c r="BF99" i="19"/>
  <c r="AV99" i="19"/>
  <c r="BA99" i="19"/>
  <c r="BG99" i="19"/>
  <c r="AL99" i="19"/>
  <c r="AJ99" i="19"/>
  <c r="AK99" i="19"/>
  <c r="AF99" i="19"/>
  <c r="AG99" i="19"/>
  <c r="AU99" i="19"/>
  <c r="AS99" i="19"/>
  <c r="AN99" i="19"/>
  <c r="AT99" i="19"/>
  <c r="AR99" i="19"/>
  <c r="C114" i="7"/>
  <c r="D114" i="7"/>
  <c r="E114" i="7"/>
  <c r="F114" i="7"/>
  <c r="N114" i="7"/>
  <c r="G114" i="7"/>
  <c r="M114" i="7"/>
  <c r="K114" i="7"/>
  <c r="O114" i="7"/>
  <c r="L114" i="7"/>
  <c r="BI99" i="8"/>
  <c r="AQ114" i="12"/>
  <c r="AQ113" i="13"/>
  <c r="BI99" i="19" l="1"/>
  <c r="BG129" i="12"/>
  <c r="BG128" i="13"/>
  <c r="BV143" i="12"/>
  <c r="BV142" i="13"/>
  <c r="AR114" i="13"/>
  <c r="AR115" i="12"/>
  <c r="AT99" i="7"/>
  <c r="Q100" i="9" s="1"/>
  <c r="AM99" i="7"/>
  <c r="J100" i="9" s="1"/>
  <c r="AQ99" i="7"/>
  <c r="N100" i="9" s="1"/>
  <c r="AX99" i="7"/>
  <c r="U100" i="9" s="1"/>
  <c r="AF99" i="7"/>
  <c r="AE99" i="7"/>
  <c r="B100" i="9" s="1"/>
  <c r="BC99" i="7"/>
  <c r="Z100" i="9" s="1"/>
  <c r="AR99" i="7"/>
  <c r="O100" i="9" s="1"/>
  <c r="AO99" i="7"/>
  <c r="L100" i="9" s="1"/>
  <c r="AP99" i="7"/>
  <c r="M100" i="9" s="1"/>
  <c r="AN99" i="7"/>
  <c r="K100" i="9" s="1"/>
  <c r="AS99" i="7"/>
  <c r="P100" i="9" s="1"/>
  <c r="AV99" i="7"/>
  <c r="S100" i="9" s="1"/>
  <c r="BA99" i="7"/>
  <c r="X100" i="9" s="1"/>
  <c r="AG99" i="7"/>
  <c r="D100" i="9" s="1"/>
  <c r="AZ99" i="7"/>
  <c r="W100" i="9" s="1"/>
  <c r="BE99" i="7"/>
  <c r="AB100" i="9" s="1"/>
  <c r="AJ99" i="7"/>
  <c r="G100" i="9" s="1"/>
  <c r="BB99" i="7"/>
  <c r="Y100" i="9" s="1"/>
  <c r="AY99" i="7"/>
  <c r="V100" i="9" s="1"/>
  <c r="AU99" i="7"/>
  <c r="R100" i="9" s="1"/>
  <c r="AL99" i="7"/>
  <c r="I100" i="9" s="1"/>
  <c r="AI99" i="7"/>
  <c r="F100" i="9" s="1"/>
  <c r="BD99" i="7"/>
  <c r="AA100" i="9" s="1"/>
  <c r="BF99" i="7"/>
  <c r="AC100" i="9" s="1"/>
  <c r="AH99" i="7"/>
  <c r="E100" i="9" s="1"/>
  <c r="AK99" i="7"/>
  <c r="H100" i="9" s="1"/>
  <c r="AW99" i="7"/>
  <c r="T100" i="9" s="1"/>
  <c r="R100" i="11" l="1"/>
  <c r="R100" i="18"/>
  <c r="R101" i="12" s="1"/>
  <c r="S101" i="13" s="1"/>
  <c r="E100" i="11"/>
  <c r="E100" i="18"/>
  <c r="E101" i="12" s="1"/>
  <c r="F101" i="13" s="1"/>
  <c r="I100" i="11"/>
  <c r="I100" i="18"/>
  <c r="I101" i="12" s="1"/>
  <c r="J101" i="13" s="1"/>
  <c r="G100" i="11"/>
  <c r="G100" i="18"/>
  <c r="G101" i="12" s="1"/>
  <c r="H101" i="13" s="1"/>
  <c r="X100" i="11"/>
  <c r="X100" i="18"/>
  <c r="X101" i="12" s="1"/>
  <c r="Y101" i="13" s="1"/>
  <c r="M100" i="11"/>
  <c r="M100" i="18"/>
  <c r="M101" i="12" s="1"/>
  <c r="N101" i="13" s="1"/>
  <c r="J100" i="11"/>
  <c r="J100" i="18"/>
  <c r="J101" i="12" s="1"/>
  <c r="K101" i="13" s="1"/>
  <c r="S100" i="11"/>
  <c r="S100" i="18"/>
  <c r="S101" i="12" s="1"/>
  <c r="T101" i="13" s="1"/>
  <c r="Q100" i="11"/>
  <c r="Q100" i="18"/>
  <c r="Q101" i="12" s="1"/>
  <c r="R101" i="13" s="1"/>
  <c r="AA100" i="11"/>
  <c r="AA100" i="18"/>
  <c r="AA101" i="12" s="1"/>
  <c r="AB101" i="13" s="1"/>
  <c r="V100" i="11"/>
  <c r="V100" i="18"/>
  <c r="V101" i="12" s="1"/>
  <c r="W101" i="13" s="1"/>
  <c r="W100" i="11"/>
  <c r="W100" i="18"/>
  <c r="W101" i="12" s="1"/>
  <c r="X101" i="13" s="1"/>
  <c r="P100" i="11"/>
  <c r="P100" i="18"/>
  <c r="P101" i="12" s="1"/>
  <c r="Q101" i="13" s="1"/>
  <c r="O100" i="11"/>
  <c r="O100" i="18"/>
  <c r="O101" i="12" s="1"/>
  <c r="P101" i="13" s="1"/>
  <c r="U100" i="11"/>
  <c r="U100" i="18"/>
  <c r="U101" i="12" s="1"/>
  <c r="V101" i="13" s="1"/>
  <c r="AS115" i="13"/>
  <c r="AS116" i="12"/>
  <c r="AC100" i="11"/>
  <c r="AC100" i="18"/>
  <c r="AC101" i="12" s="1"/>
  <c r="AB100" i="11"/>
  <c r="AB100" i="18"/>
  <c r="AB101" i="12" s="1"/>
  <c r="AC101" i="13" s="1"/>
  <c r="L100" i="11"/>
  <c r="L100" i="18"/>
  <c r="L101" i="12" s="1"/>
  <c r="M101" i="13" s="1"/>
  <c r="BH99" i="7"/>
  <c r="C100" i="9"/>
  <c r="BW143" i="13"/>
  <c r="BW144" i="12"/>
  <c r="T100" i="11"/>
  <c r="T100" i="18"/>
  <c r="T101" i="12" s="1"/>
  <c r="U101" i="13" s="1"/>
  <c r="H100" i="11"/>
  <c r="H100" i="18"/>
  <c r="H101" i="12" s="1"/>
  <c r="I101" i="13" s="1"/>
  <c r="F100" i="11"/>
  <c r="F100" i="18"/>
  <c r="F101" i="12" s="1"/>
  <c r="G101" i="13" s="1"/>
  <c r="Y100" i="11"/>
  <c r="Y100" i="18"/>
  <c r="Y101" i="12" s="1"/>
  <c r="Z101" i="13" s="1"/>
  <c r="D100" i="11"/>
  <c r="D100" i="18"/>
  <c r="D101" i="12" s="1"/>
  <c r="E101" i="13" s="1"/>
  <c r="K100" i="11"/>
  <c r="K100" i="18"/>
  <c r="K101" i="12" s="1"/>
  <c r="L101" i="13" s="1"/>
  <c r="Z100" i="11"/>
  <c r="Z100" i="18"/>
  <c r="Z101" i="12" s="1"/>
  <c r="AA101" i="13" s="1"/>
  <c r="N100" i="11"/>
  <c r="N100" i="18"/>
  <c r="N101" i="12" s="1"/>
  <c r="O101" i="13" s="1"/>
  <c r="BH129" i="13"/>
  <c r="BH130" i="12"/>
  <c r="BF162" i="12"/>
  <c r="AT116" i="13" l="1"/>
  <c r="AT117" i="12"/>
  <c r="BI130" i="13"/>
  <c r="BI131" i="12"/>
  <c r="C100" i="18"/>
  <c r="C100" i="11"/>
  <c r="B100" i="11" s="1"/>
  <c r="N108" i="3" s="1"/>
  <c r="Q108" i="3" s="1"/>
  <c r="BX145" i="12"/>
  <c r="BX144" i="13"/>
  <c r="AD101" i="13"/>
  <c r="AD102" i="12"/>
  <c r="BJ132" i="12" l="1"/>
  <c r="BJ131" i="13"/>
  <c r="AE102" i="13"/>
  <c r="AE103" i="12"/>
  <c r="S108" i="3"/>
  <c r="AL108" i="3"/>
  <c r="AU117" i="13"/>
  <c r="AU118" i="12"/>
  <c r="BY145" i="13"/>
  <c r="BY146" i="12"/>
  <c r="C101" i="12"/>
  <c r="B100" i="18"/>
  <c r="AF104" i="12" l="1"/>
  <c r="AF103" i="13"/>
  <c r="B101" i="12"/>
  <c r="D101" i="13"/>
  <c r="B101" i="13" s="1"/>
  <c r="AV118" i="13"/>
  <c r="AV119" i="12"/>
  <c r="BZ147" i="12"/>
  <c r="BZ146" i="13"/>
  <c r="BK133" i="12"/>
  <c r="BK132" i="13"/>
  <c r="CA148" i="12" l="1"/>
  <c r="CA147" i="13"/>
  <c r="AW120" i="12"/>
  <c r="AW119" i="13"/>
  <c r="C101" i="13"/>
  <c r="D109" i="3"/>
  <c r="BL134" i="12"/>
  <c r="BL133" i="13"/>
  <c r="AE161" i="12"/>
  <c r="AG104" i="13"/>
  <c r="AG105" i="12"/>
  <c r="AH105" i="13" l="1"/>
  <c r="AH106" i="12"/>
  <c r="BM134" i="13"/>
  <c r="BM135" i="12"/>
  <c r="AX120" i="13"/>
  <c r="AX121" i="12"/>
  <c r="B109" i="3"/>
  <c r="AA109" i="3"/>
  <c r="AG109" i="3" s="1"/>
  <c r="CB149" i="12"/>
  <c r="CB148" i="13"/>
  <c r="BN135" i="13" l="1"/>
  <c r="BN136" i="12"/>
  <c r="K109" i="3"/>
  <c r="U109" i="3"/>
  <c r="V109" i="3" s="1"/>
  <c r="X109" i="3" s="1"/>
  <c r="AJ109" i="3"/>
  <c r="W109" i="3"/>
  <c r="Y109" i="3"/>
  <c r="AE109" i="3" s="1"/>
  <c r="C109" i="3"/>
  <c r="AY121" i="13"/>
  <c r="AY122" i="12"/>
  <c r="AI107" i="12"/>
  <c r="AI106" i="13"/>
  <c r="CC150" i="12"/>
  <c r="CC149" i="13"/>
  <c r="B111" i="6" l="1"/>
  <c r="AD109" i="3"/>
  <c r="AJ107" i="13"/>
  <c r="AJ108" i="12"/>
  <c r="AZ123" i="12"/>
  <c r="AZ122" i="13"/>
  <c r="BO137" i="12"/>
  <c r="BO136" i="13"/>
  <c r="AB109" i="3"/>
  <c r="AH109" i="3" s="1"/>
  <c r="J109" i="3"/>
  <c r="M109" i="3" s="1"/>
  <c r="P109" i="3" s="1"/>
  <c r="CD150" i="13"/>
  <c r="CD151" i="12"/>
  <c r="BP137" i="13" l="1"/>
  <c r="BP138" i="12"/>
  <c r="CE151" i="13"/>
  <c r="CE152" i="12"/>
  <c r="AK109" i="12"/>
  <c r="AK108" i="13"/>
  <c r="R109" i="3"/>
  <c r="AK109" i="3"/>
  <c r="BA123" i="13"/>
  <c r="BA124" i="12"/>
  <c r="G111" i="6"/>
  <c r="I111" i="6"/>
  <c r="J111" i="6"/>
  <c r="H111" i="6"/>
  <c r="L111" i="6" l="1"/>
  <c r="O111" i="6" s="1"/>
  <c r="K111" i="6"/>
  <c r="M111" i="6" s="1"/>
  <c r="P111" i="6" s="1"/>
  <c r="AO109" i="3"/>
  <c r="AN109" i="3"/>
  <c r="CF153" i="12"/>
  <c r="CF152" i="13"/>
  <c r="BB125" i="12"/>
  <c r="BB124" i="13"/>
  <c r="BQ138" i="13"/>
  <c r="BQ139" i="12"/>
  <c r="AL109" i="13"/>
  <c r="AL110" i="12"/>
  <c r="N111" i="6" l="1"/>
  <c r="CG154" i="12"/>
  <c r="CG153" i="13"/>
  <c r="BR140" i="12"/>
  <c r="BR139" i="13"/>
  <c r="AM110" i="13"/>
  <c r="AM111" i="12"/>
  <c r="U111" i="6"/>
  <c r="T111" i="6"/>
  <c r="S111" i="6"/>
  <c r="R111" i="6"/>
  <c r="BC125" i="13"/>
  <c r="BC126" i="12"/>
  <c r="V111" i="6" l="1"/>
  <c r="Y111" i="6" s="1"/>
  <c r="AC111" i="6" s="1"/>
  <c r="AN111" i="13"/>
  <c r="AN112" i="12"/>
  <c r="BS141" i="12"/>
  <c r="BS140" i="13"/>
  <c r="W111" i="6"/>
  <c r="Z111" i="6" s="1"/>
  <c r="AD111" i="6" s="1"/>
  <c r="BD127" i="12"/>
  <c r="BD126" i="13"/>
  <c r="CH154" i="13"/>
  <c r="CF163" i="12"/>
  <c r="B115" i="8" l="1"/>
  <c r="C103" i="23"/>
  <c r="AO113" i="12"/>
  <c r="AO112" i="13"/>
  <c r="X111" i="6"/>
  <c r="AA111" i="6" s="1"/>
  <c r="AE111" i="6" s="1"/>
  <c r="AG111" i="6" s="1"/>
  <c r="B115" i="19" s="1"/>
  <c r="BE127" i="13"/>
  <c r="BE128" i="12"/>
  <c r="BT142" i="12"/>
  <c r="BT141" i="13"/>
  <c r="B115" i="7"/>
  <c r="B103" i="23"/>
  <c r="D103" i="23" l="1"/>
  <c r="BF129" i="12"/>
  <c r="BF128" i="13"/>
  <c r="AP114" i="12"/>
  <c r="AP113" i="13"/>
  <c r="BU142" i="13"/>
  <c r="BU143" i="12"/>
  <c r="K115" i="7"/>
  <c r="O115" i="7"/>
  <c r="C115" i="7"/>
  <c r="D115" i="7"/>
  <c r="F115" i="7"/>
  <c r="G115" i="7"/>
  <c r="M115" i="7"/>
  <c r="N115" i="7"/>
  <c r="E115" i="7"/>
  <c r="L115" i="7"/>
  <c r="E115" i="19"/>
  <c r="K115" i="19"/>
  <c r="M115" i="19"/>
  <c r="D115" i="19"/>
  <c r="F115" i="19"/>
  <c r="G115" i="19"/>
  <c r="N115" i="19"/>
  <c r="L115" i="19"/>
  <c r="C115" i="19"/>
  <c r="O115" i="19"/>
  <c r="G115" i="8"/>
  <c r="O115" i="8"/>
  <c r="N115" i="8"/>
  <c r="K115" i="8"/>
  <c r="M115" i="8"/>
  <c r="D115" i="8"/>
  <c r="L115" i="8"/>
  <c r="E115" i="8"/>
  <c r="C115" i="8"/>
  <c r="F115" i="8"/>
  <c r="AW100" i="8" l="1"/>
  <c r="AI100" i="8"/>
  <c r="AZ100" i="8"/>
  <c r="BC100" i="8"/>
  <c r="AO100" i="8"/>
  <c r="AK100" i="8"/>
  <c r="AG100" i="8"/>
  <c r="AX100" i="8"/>
  <c r="AU100" i="8"/>
  <c r="BE100" i="8"/>
  <c r="BA100" i="8"/>
  <c r="AY100" i="8"/>
  <c r="AS100" i="8"/>
  <c r="AF100" i="8"/>
  <c r="AM100" i="8"/>
  <c r="BB100" i="8"/>
  <c r="BD100" i="8"/>
  <c r="AP100" i="8"/>
  <c r="BG100" i="8"/>
  <c r="AV100" i="8"/>
  <c r="AL100" i="8"/>
  <c r="AJ100" i="8"/>
  <c r="AQ100" i="8"/>
  <c r="AT100" i="8"/>
  <c r="AH100" i="8"/>
  <c r="AN100" i="8"/>
  <c r="BF100" i="8"/>
  <c r="AR100" i="8"/>
  <c r="AQ114" i="13"/>
  <c r="AQ115" i="12"/>
  <c r="BV144" i="12"/>
  <c r="BV143" i="13"/>
  <c r="AW100" i="19"/>
  <c r="AX100" i="19"/>
  <c r="AL100" i="19"/>
  <c r="BE100" i="19"/>
  <c r="AG100" i="19"/>
  <c r="AN100" i="19"/>
  <c r="AU100" i="19"/>
  <c r="BF100" i="19"/>
  <c r="AY100" i="19"/>
  <c r="BB100" i="19"/>
  <c r="BD100" i="19"/>
  <c r="AV100" i="19"/>
  <c r="BG100" i="19"/>
  <c r="AO100" i="19"/>
  <c r="AM100" i="19"/>
  <c r="AQ100" i="19"/>
  <c r="AH100" i="19"/>
  <c r="AJ100" i="19"/>
  <c r="AF100" i="19"/>
  <c r="BC100" i="19"/>
  <c r="AP100" i="19"/>
  <c r="AZ100" i="19"/>
  <c r="AR100" i="19"/>
  <c r="AI100" i="19"/>
  <c r="BA100" i="19"/>
  <c r="AT100" i="19"/>
  <c r="AS100" i="19"/>
  <c r="AK100" i="19"/>
  <c r="AZ100" i="7"/>
  <c r="AR100" i="7"/>
  <c r="O101" i="9" s="1"/>
  <c r="BC100" i="7"/>
  <c r="Z101" i="9" s="1"/>
  <c r="AV100" i="7"/>
  <c r="S101" i="9" s="1"/>
  <c r="S101" i="11" s="1"/>
  <c r="AN100" i="7"/>
  <c r="K101" i="9" s="1"/>
  <c r="AF100" i="7"/>
  <c r="AL100" i="7"/>
  <c r="I101" i="9" s="1"/>
  <c r="AJ100" i="7"/>
  <c r="AX100" i="7"/>
  <c r="AG100" i="7"/>
  <c r="D101" i="9" s="1"/>
  <c r="D101" i="11" s="1"/>
  <c r="AI100" i="7"/>
  <c r="AO100" i="7"/>
  <c r="AQ100" i="7"/>
  <c r="BF100" i="7"/>
  <c r="BB100" i="7"/>
  <c r="BD100" i="7"/>
  <c r="AY100" i="7"/>
  <c r="AH100" i="7"/>
  <c r="E101" i="9" s="1"/>
  <c r="AK100" i="7"/>
  <c r="H101" i="9" s="1"/>
  <c r="AW100" i="7"/>
  <c r="T101" i="9" s="1"/>
  <c r="AU100" i="7"/>
  <c r="AT100" i="7"/>
  <c r="Q101" i="9" s="1"/>
  <c r="BE100" i="7"/>
  <c r="AB101" i="9" s="1"/>
  <c r="AP100" i="7"/>
  <c r="AM100" i="7"/>
  <c r="BA100" i="7"/>
  <c r="AS100" i="7"/>
  <c r="AE100" i="7"/>
  <c r="BE162" i="12"/>
  <c r="BG130" i="12"/>
  <c r="BG129" i="13"/>
  <c r="M101" i="9" l="1"/>
  <c r="L101" i="9"/>
  <c r="L101" i="11" s="1"/>
  <c r="B101" i="9"/>
  <c r="AA101" i="9"/>
  <c r="AA101" i="18" s="1"/>
  <c r="AA102" i="12" s="1"/>
  <c r="AB102" i="13" s="1"/>
  <c r="G101" i="9"/>
  <c r="G101" i="11" s="1"/>
  <c r="X101" i="9"/>
  <c r="X101" i="11" s="1"/>
  <c r="AC101" i="9"/>
  <c r="AC101" i="11" s="1"/>
  <c r="V101" i="9"/>
  <c r="V101" i="18" s="1"/>
  <c r="V102" i="12" s="1"/>
  <c r="W102" i="13" s="1"/>
  <c r="W101" i="9"/>
  <c r="W101" i="11" s="1"/>
  <c r="F101" i="9"/>
  <c r="F101" i="11" s="1"/>
  <c r="J101" i="9"/>
  <c r="J101" i="18" s="1"/>
  <c r="J102" i="12" s="1"/>
  <c r="K102" i="13" s="1"/>
  <c r="R101" i="9"/>
  <c r="R101" i="11" s="1"/>
  <c r="N101" i="9"/>
  <c r="N101" i="18" s="1"/>
  <c r="N102" i="12" s="1"/>
  <c r="O102" i="13" s="1"/>
  <c r="U101" i="9"/>
  <c r="U101" i="11" s="1"/>
  <c r="T101" i="11"/>
  <c r="T101" i="18"/>
  <c r="T102" i="12" s="1"/>
  <c r="U102" i="13" s="1"/>
  <c r="P101" i="9"/>
  <c r="AB101" i="11"/>
  <c r="AB101" i="18"/>
  <c r="AB102" i="12" s="1"/>
  <c r="AC102" i="13" s="1"/>
  <c r="H101" i="11"/>
  <c r="H101" i="18"/>
  <c r="H102" i="12" s="1"/>
  <c r="I102" i="13" s="1"/>
  <c r="Y101" i="9"/>
  <c r="I101" i="11"/>
  <c r="I101" i="18"/>
  <c r="I102" i="12" s="1"/>
  <c r="J102" i="13" s="1"/>
  <c r="Z101" i="11"/>
  <c r="Z101" i="18"/>
  <c r="Z102" i="12" s="1"/>
  <c r="AA102" i="13" s="1"/>
  <c r="BW145" i="12"/>
  <c r="BW144" i="13"/>
  <c r="BI100" i="8"/>
  <c r="C101" i="9"/>
  <c r="M101" i="11"/>
  <c r="M101" i="18"/>
  <c r="M102" i="12" s="1"/>
  <c r="N102" i="13" s="1"/>
  <c r="BH130" i="13"/>
  <c r="BH131" i="12"/>
  <c r="Q101" i="11"/>
  <c r="Q101" i="18"/>
  <c r="Q102" i="12" s="1"/>
  <c r="R102" i="13" s="1"/>
  <c r="E101" i="11"/>
  <c r="E101" i="18"/>
  <c r="E102" i="12" s="1"/>
  <c r="F102" i="13" s="1"/>
  <c r="BH100" i="7"/>
  <c r="O101" i="11"/>
  <c r="O101" i="18"/>
  <c r="O102" i="12" s="1"/>
  <c r="P102" i="13" s="1"/>
  <c r="AR115" i="13"/>
  <c r="AR116" i="12"/>
  <c r="K101" i="11"/>
  <c r="K101" i="18"/>
  <c r="K102" i="12" s="1"/>
  <c r="L102" i="13" s="1"/>
  <c r="W101" i="18"/>
  <c r="W102" i="12" s="1"/>
  <c r="X102" i="13" s="1"/>
  <c r="D101" i="18"/>
  <c r="D102" i="12" s="1"/>
  <c r="E102" i="13" s="1"/>
  <c r="U101" i="18"/>
  <c r="U102" i="12" s="1"/>
  <c r="V102" i="13" s="1"/>
  <c r="BI100" i="19"/>
  <c r="S101" i="18"/>
  <c r="S102" i="12" s="1"/>
  <c r="T102" i="13" s="1"/>
  <c r="X101" i="18" l="1"/>
  <c r="X102" i="12" s="1"/>
  <c r="Y102" i="13" s="1"/>
  <c r="L101" i="18"/>
  <c r="L102" i="12" s="1"/>
  <c r="M102" i="13" s="1"/>
  <c r="J101" i="11"/>
  <c r="AA101" i="11"/>
  <c r="V101" i="11"/>
  <c r="G101" i="18"/>
  <c r="G102" i="12" s="1"/>
  <c r="H102" i="13" s="1"/>
  <c r="AC101" i="18"/>
  <c r="AC102" i="12" s="1"/>
  <c r="AD102" i="13" s="1"/>
  <c r="F101" i="18"/>
  <c r="F102" i="12" s="1"/>
  <c r="G102" i="13" s="1"/>
  <c r="N101" i="11"/>
  <c r="R101" i="18"/>
  <c r="R102" i="12" s="1"/>
  <c r="S102" i="13" s="1"/>
  <c r="AS117" i="12"/>
  <c r="AS116" i="13"/>
  <c r="Y101" i="11"/>
  <c r="Y101" i="18"/>
  <c r="Y102" i="12" s="1"/>
  <c r="Z102" i="13" s="1"/>
  <c r="C101" i="18"/>
  <c r="C101" i="11"/>
  <c r="BX145" i="13"/>
  <c r="BX146" i="12"/>
  <c r="P101" i="11"/>
  <c r="P101" i="18"/>
  <c r="P102" i="12" s="1"/>
  <c r="Q102" i="13" s="1"/>
  <c r="BI132" i="12"/>
  <c r="BI131" i="13"/>
  <c r="AD103" i="12" l="1"/>
  <c r="B101" i="11"/>
  <c r="N109" i="3" s="1"/>
  <c r="Q109" i="3" s="1"/>
  <c r="S109" i="3" s="1"/>
  <c r="C102" i="12"/>
  <c r="B101" i="18"/>
  <c r="AT118" i="12"/>
  <c r="AT117" i="13"/>
  <c r="BY147" i="12"/>
  <c r="BY146" i="13"/>
  <c r="AE103" i="13"/>
  <c r="AE104" i="12"/>
  <c r="BJ133" i="12"/>
  <c r="BJ132" i="13"/>
  <c r="AL109" i="3" l="1"/>
  <c r="BK134" i="12"/>
  <c r="BK133" i="13"/>
  <c r="AU119" i="12"/>
  <c r="AU118" i="13"/>
  <c r="AD161" i="12"/>
  <c r="AF105" i="12"/>
  <c r="AF104" i="13"/>
  <c r="BZ148" i="12"/>
  <c r="BZ147" i="13"/>
  <c r="B102" i="12"/>
  <c r="D102" i="13"/>
  <c r="B102" i="13" s="1"/>
  <c r="C102" i="13" l="1"/>
  <c r="D110" i="3"/>
  <c r="AV119" i="13"/>
  <c r="AV120" i="12"/>
  <c r="CA148" i="13"/>
  <c r="CA149" i="12"/>
  <c r="AG105" i="13"/>
  <c r="AG106" i="12"/>
  <c r="BL135" i="12"/>
  <c r="BL134" i="13"/>
  <c r="AH106" i="13" l="1"/>
  <c r="AH107" i="12"/>
  <c r="AW120" i="13"/>
  <c r="AW121" i="12"/>
  <c r="CB150" i="12"/>
  <c r="CB149" i="13"/>
  <c r="AA110" i="3"/>
  <c r="AG110" i="3" s="1"/>
  <c r="B110" i="3"/>
  <c r="BM136" i="12"/>
  <c r="BM135" i="13"/>
  <c r="AX122" i="12" l="1"/>
  <c r="AX121" i="13"/>
  <c r="BN137" i="12"/>
  <c r="BN136" i="13"/>
  <c r="AI107" i="13"/>
  <c r="AI108" i="12"/>
  <c r="W110" i="3"/>
  <c r="Y110" i="3"/>
  <c r="AE110" i="3" s="1"/>
  <c r="AJ110" i="3"/>
  <c r="U110" i="3"/>
  <c r="V110" i="3" s="1"/>
  <c r="X110" i="3" s="1"/>
  <c r="C110" i="3"/>
  <c r="K110" i="3"/>
  <c r="CC151" i="12"/>
  <c r="CC150" i="13"/>
  <c r="AB110" i="3" l="1"/>
  <c r="AH110" i="3" s="1"/>
  <c r="J110" i="3"/>
  <c r="M110" i="3" s="1"/>
  <c r="P110" i="3" s="1"/>
  <c r="BO137" i="13"/>
  <c r="BO138" i="12"/>
  <c r="B112" i="6"/>
  <c r="AD110" i="3"/>
  <c r="AJ108" i="13"/>
  <c r="AJ109" i="12"/>
  <c r="CD151" i="13"/>
  <c r="CD152" i="12"/>
  <c r="AY123" i="12"/>
  <c r="AY122" i="13"/>
  <c r="AZ123" i="13" l="1"/>
  <c r="AZ124" i="12"/>
  <c r="AK109" i="13"/>
  <c r="AK110" i="12"/>
  <c r="BP139" i="12"/>
  <c r="BP138" i="13"/>
  <c r="CE152" i="13"/>
  <c r="CE153" i="12"/>
  <c r="AK110" i="3"/>
  <c r="R110" i="3"/>
  <c r="I112" i="6"/>
  <c r="J112" i="6"/>
  <c r="H112" i="6"/>
  <c r="G112" i="6"/>
  <c r="K112" i="6" l="1"/>
  <c r="AL111" i="12"/>
  <c r="AL110" i="13"/>
  <c r="CF154" i="12"/>
  <c r="CF153" i="13"/>
  <c r="N112" i="6"/>
  <c r="BA125" i="12"/>
  <c r="BA124" i="13"/>
  <c r="L112" i="6"/>
  <c r="O112" i="6" s="1"/>
  <c r="AN110" i="3"/>
  <c r="AO110" i="3"/>
  <c r="BQ139" i="13"/>
  <c r="BQ140" i="12"/>
  <c r="M112" i="6" l="1"/>
  <c r="P112" i="6" s="1"/>
  <c r="BB125" i="13"/>
  <c r="BB126" i="12"/>
  <c r="CG154" i="13"/>
  <c r="CE163" i="12"/>
  <c r="U112" i="6"/>
  <c r="S112" i="6"/>
  <c r="T112" i="6"/>
  <c r="R112" i="6"/>
  <c r="BR140" i="13"/>
  <c r="BR141" i="12"/>
  <c r="AM111" i="13"/>
  <c r="AM112" i="12"/>
  <c r="W112" i="6" l="1"/>
  <c r="Z112" i="6" s="1"/>
  <c r="AD112" i="6" s="1"/>
  <c r="B116" i="8" s="1"/>
  <c r="V112" i="6"/>
  <c r="BS141" i="13"/>
  <c r="BS142" i="12"/>
  <c r="BC127" i="12"/>
  <c r="BC126" i="13"/>
  <c r="AN113" i="12"/>
  <c r="AN112" i="13"/>
  <c r="X112" i="6" l="1"/>
  <c r="AA112" i="6" s="1"/>
  <c r="AE112" i="6" s="1"/>
  <c r="AG112" i="6" s="1"/>
  <c r="B116" i="19" s="1"/>
  <c r="C104" i="23"/>
  <c r="Y112" i="6"/>
  <c r="AC112" i="6" s="1"/>
  <c r="B116" i="7" s="1"/>
  <c r="BD127" i="13"/>
  <c r="BD128" i="12"/>
  <c r="BT143" i="12"/>
  <c r="BT142" i="13"/>
  <c r="AO114" i="12"/>
  <c r="AO113" i="13"/>
  <c r="K116" i="8"/>
  <c r="D116" i="8"/>
  <c r="E116" i="8"/>
  <c r="O116" i="8"/>
  <c r="M116" i="8"/>
  <c r="L116" i="8"/>
  <c r="F116" i="8"/>
  <c r="G116" i="8"/>
  <c r="C116" i="8"/>
  <c r="N116" i="8"/>
  <c r="G116" i="19"/>
  <c r="K116" i="19"/>
  <c r="N116" i="19"/>
  <c r="C116" i="19"/>
  <c r="D116" i="19"/>
  <c r="O116" i="19"/>
  <c r="M116" i="19"/>
  <c r="F116" i="19"/>
  <c r="L116" i="19"/>
  <c r="E116" i="19"/>
  <c r="B104" i="23" l="1"/>
  <c r="D104" i="23" s="1"/>
  <c r="AP115" i="12"/>
  <c r="AP114" i="13"/>
  <c r="D116" i="7"/>
  <c r="L116" i="7"/>
  <c r="M116" i="7"/>
  <c r="K116" i="7"/>
  <c r="F116" i="7"/>
  <c r="E116" i="7"/>
  <c r="O116" i="7"/>
  <c r="G116" i="7"/>
  <c r="N116" i="7"/>
  <c r="C116" i="7"/>
  <c r="AO101" i="19"/>
  <c r="AS101" i="19"/>
  <c r="AR101" i="19"/>
  <c r="AN101" i="19"/>
  <c r="BG101" i="19"/>
  <c r="AJ101" i="19"/>
  <c r="AK101" i="19"/>
  <c r="AH101" i="19"/>
  <c r="AM101" i="19"/>
  <c r="AV101" i="19"/>
  <c r="BF101" i="19"/>
  <c r="BB101" i="19"/>
  <c r="AG101" i="19"/>
  <c r="AI101" i="19"/>
  <c r="AT101" i="19"/>
  <c r="BC101" i="19"/>
  <c r="AL101" i="19"/>
  <c r="BA101" i="19"/>
  <c r="AU101" i="19"/>
  <c r="AX101" i="19"/>
  <c r="BD101" i="19"/>
  <c r="AQ101" i="19"/>
  <c r="AY101" i="19"/>
  <c r="AF101" i="19"/>
  <c r="AW101" i="19"/>
  <c r="BE101" i="19"/>
  <c r="AZ101" i="19"/>
  <c r="AP101" i="19"/>
  <c r="BE129" i="12"/>
  <c r="BE128" i="13"/>
  <c r="AY101" i="8"/>
  <c r="BB101" i="8"/>
  <c r="AK101" i="8"/>
  <c r="AN101" i="8"/>
  <c r="BC101" i="8"/>
  <c r="AG101" i="8"/>
  <c r="AX101" i="8"/>
  <c r="AU101" i="8"/>
  <c r="AO101" i="8"/>
  <c r="AT101" i="8"/>
  <c r="AR101" i="8"/>
  <c r="BF101" i="8"/>
  <c r="AL101" i="8"/>
  <c r="BA101" i="8"/>
  <c r="AJ101" i="8"/>
  <c r="BG101" i="8"/>
  <c r="AF101" i="8"/>
  <c r="AV101" i="8"/>
  <c r="AI101" i="8"/>
  <c r="AH101" i="8"/>
  <c r="BE101" i="8"/>
  <c r="AP101" i="8"/>
  <c r="AS101" i="8"/>
  <c r="AQ101" i="8"/>
  <c r="AM101" i="8"/>
  <c r="AW101" i="8"/>
  <c r="AZ101" i="8"/>
  <c r="BD101" i="8"/>
  <c r="BU144" i="12"/>
  <c r="BU143" i="13"/>
  <c r="BI101" i="8" l="1"/>
  <c r="AU101" i="7"/>
  <c r="R102" i="9" s="1"/>
  <c r="AW101" i="7"/>
  <c r="T102" i="9" s="1"/>
  <c r="AS101" i="7"/>
  <c r="P102" i="9" s="1"/>
  <c r="AR101" i="7"/>
  <c r="O102" i="9" s="1"/>
  <c r="O102" i="11" s="1"/>
  <c r="AJ101" i="7"/>
  <c r="G102" i="9" s="1"/>
  <c r="G102" i="11" s="1"/>
  <c r="AE101" i="7"/>
  <c r="B102" i="9" s="1"/>
  <c r="AX101" i="7"/>
  <c r="U102" i="9" s="1"/>
  <c r="AN101" i="7"/>
  <c r="K102" i="9" s="1"/>
  <c r="K102" i="11" s="1"/>
  <c r="AG101" i="7"/>
  <c r="D102" i="9" s="1"/>
  <c r="BC101" i="7"/>
  <c r="Z102" i="9" s="1"/>
  <c r="AO101" i="7"/>
  <c r="L102" i="9" s="1"/>
  <c r="AT101" i="7"/>
  <c r="Q102" i="9" s="1"/>
  <c r="AH101" i="7"/>
  <c r="E102" i="9" s="1"/>
  <c r="AV101" i="7"/>
  <c r="S102" i="9" s="1"/>
  <c r="BE101" i="7"/>
  <c r="AB102" i="9" s="1"/>
  <c r="BD101" i="7"/>
  <c r="AA102" i="9" s="1"/>
  <c r="AY101" i="7"/>
  <c r="V102" i="9" s="1"/>
  <c r="V102" i="11" s="1"/>
  <c r="AZ101" i="7"/>
  <c r="W102" i="9" s="1"/>
  <c r="W102" i="11" s="1"/>
  <c r="BB101" i="7"/>
  <c r="Y102" i="9" s="1"/>
  <c r="BF101" i="7"/>
  <c r="AC102" i="9" s="1"/>
  <c r="AC102" i="11" s="1"/>
  <c r="AF101" i="7"/>
  <c r="AM101" i="7"/>
  <c r="J102" i="9" s="1"/>
  <c r="J102" i="11" s="1"/>
  <c r="BA101" i="7"/>
  <c r="X102" i="9" s="1"/>
  <c r="AP101" i="7"/>
  <c r="M102" i="9" s="1"/>
  <c r="M102" i="11" s="1"/>
  <c r="AI101" i="7"/>
  <c r="F102" i="9" s="1"/>
  <c r="F102" i="11" s="1"/>
  <c r="AL101" i="7"/>
  <c r="I102" i="9" s="1"/>
  <c r="AK101" i="7"/>
  <c r="H102" i="9" s="1"/>
  <c r="H102" i="11" s="1"/>
  <c r="AQ101" i="7"/>
  <c r="N102" i="9" s="1"/>
  <c r="N102" i="11" s="1"/>
  <c r="BV145" i="12"/>
  <c r="BV144" i="13"/>
  <c r="BD162" i="12"/>
  <c r="BF129" i="13"/>
  <c r="BF130" i="12"/>
  <c r="BI101" i="19"/>
  <c r="K102" i="18"/>
  <c r="K103" i="12" s="1"/>
  <c r="L103" i="13" s="1"/>
  <c r="AQ116" i="12"/>
  <c r="AQ115" i="13"/>
  <c r="G102" i="18" l="1"/>
  <c r="G103" i="12" s="1"/>
  <c r="H103" i="13" s="1"/>
  <c r="V102" i="18"/>
  <c r="V103" i="12" s="1"/>
  <c r="W103" i="13" s="1"/>
  <c r="F102" i="18"/>
  <c r="F103" i="12" s="1"/>
  <c r="G103" i="13" s="1"/>
  <c r="H102" i="18"/>
  <c r="H103" i="12" s="1"/>
  <c r="I103" i="13" s="1"/>
  <c r="W102" i="18"/>
  <c r="W103" i="12" s="1"/>
  <c r="X103" i="13" s="1"/>
  <c r="J102" i="18"/>
  <c r="J103" i="12" s="1"/>
  <c r="K103" i="13" s="1"/>
  <c r="AR116" i="13"/>
  <c r="AR117" i="12"/>
  <c r="O102" i="18"/>
  <c r="O103" i="12" s="1"/>
  <c r="P103" i="13" s="1"/>
  <c r="N102" i="18"/>
  <c r="N103" i="12" s="1"/>
  <c r="O103" i="13" s="1"/>
  <c r="BH101" i="7"/>
  <c r="E102" i="11"/>
  <c r="E102" i="18"/>
  <c r="E103" i="12" s="1"/>
  <c r="F103" i="13" s="1"/>
  <c r="D102" i="11"/>
  <c r="D102" i="18"/>
  <c r="D103" i="12" s="1"/>
  <c r="E103" i="13" s="1"/>
  <c r="R102" i="11"/>
  <c r="R102" i="18"/>
  <c r="R103" i="12" s="1"/>
  <c r="S103" i="13" s="1"/>
  <c r="Q102" i="11"/>
  <c r="Q102" i="18"/>
  <c r="Q103" i="12" s="1"/>
  <c r="R103" i="13" s="1"/>
  <c r="X102" i="11"/>
  <c r="X102" i="18"/>
  <c r="X103" i="12" s="1"/>
  <c r="Y103" i="13" s="1"/>
  <c r="Y102" i="11"/>
  <c r="Y102" i="18"/>
  <c r="Y103" i="12" s="1"/>
  <c r="Z103" i="13" s="1"/>
  <c r="AB102" i="11"/>
  <c r="AB102" i="18"/>
  <c r="AB103" i="12" s="1"/>
  <c r="AC103" i="13" s="1"/>
  <c r="L102" i="11"/>
  <c r="L102" i="18"/>
  <c r="L103" i="12" s="1"/>
  <c r="M103" i="13" s="1"/>
  <c r="U102" i="11"/>
  <c r="U102" i="18"/>
  <c r="U103" i="12" s="1"/>
  <c r="V103" i="13" s="1"/>
  <c r="P102" i="11"/>
  <c r="P102" i="18"/>
  <c r="P103" i="12" s="1"/>
  <c r="Q103" i="13" s="1"/>
  <c r="C102" i="9"/>
  <c r="BG131" i="12"/>
  <c r="BG130" i="13"/>
  <c r="AA102" i="11"/>
  <c r="AA102" i="18"/>
  <c r="AA103" i="12" s="1"/>
  <c r="AB103" i="13" s="1"/>
  <c r="AC102" i="18"/>
  <c r="AC103" i="12" s="1"/>
  <c r="BW145" i="13"/>
  <c r="BW146" i="12"/>
  <c r="M102" i="18"/>
  <c r="M103" i="12" s="1"/>
  <c r="N103" i="13" s="1"/>
  <c r="I102" i="18"/>
  <c r="I103" i="12" s="1"/>
  <c r="J103" i="13" s="1"/>
  <c r="I102" i="11"/>
  <c r="S102" i="11"/>
  <c r="S102" i="18"/>
  <c r="S103" i="12" s="1"/>
  <c r="T103" i="13" s="1"/>
  <c r="Z102" i="11"/>
  <c r="Z102" i="18"/>
  <c r="Z103" i="12" s="1"/>
  <c r="AA103" i="13" s="1"/>
  <c r="T102" i="11"/>
  <c r="T102" i="18"/>
  <c r="T103" i="12" s="1"/>
  <c r="U103" i="13" s="1"/>
  <c r="C102" i="11" l="1"/>
  <c r="B102" i="11" s="1"/>
  <c r="N110" i="3" s="1"/>
  <c r="Q110" i="3" s="1"/>
  <c r="C102" i="18"/>
  <c r="AS118" i="12"/>
  <c r="AS117" i="13"/>
  <c r="AD104" i="12"/>
  <c r="AD103" i="13"/>
  <c r="BH131" i="13"/>
  <c r="BH132" i="12"/>
  <c r="BX146" i="13"/>
  <c r="BX147" i="12"/>
  <c r="BI132" i="13" l="1"/>
  <c r="BI133" i="12"/>
  <c r="BY148" i="12"/>
  <c r="BY147" i="13"/>
  <c r="C103" i="12"/>
  <c r="B102" i="18"/>
  <c r="AT119" i="12"/>
  <c r="AT118" i="13"/>
  <c r="AE104" i="13"/>
  <c r="AE105" i="12"/>
  <c r="AC161" i="12"/>
  <c r="AL110" i="3"/>
  <c r="S110" i="3"/>
  <c r="AU120" i="12" l="1"/>
  <c r="AU119" i="13"/>
  <c r="AF105" i="13"/>
  <c r="AF106" i="12"/>
  <c r="BJ133" i="13"/>
  <c r="BJ134" i="12"/>
  <c r="BZ149" i="12"/>
  <c r="BZ148" i="13"/>
  <c r="B103" i="12"/>
  <c r="D103" i="13"/>
  <c r="B103" i="13" s="1"/>
  <c r="AG107" i="12" l="1"/>
  <c r="AG106" i="13"/>
  <c r="CA149" i="13"/>
  <c r="CA150" i="12"/>
  <c r="C103" i="13"/>
  <c r="D111" i="3"/>
  <c r="BK134" i="13"/>
  <c r="BK135" i="12"/>
  <c r="AV121" i="12"/>
  <c r="AV120" i="13"/>
  <c r="BL136" i="12" l="1"/>
  <c r="BL135" i="13"/>
  <c r="CB150" i="13"/>
  <c r="CB151" i="12"/>
  <c r="E8" i="15"/>
  <c r="E19" i="15" s="1"/>
  <c r="B111" i="3"/>
  <c r="AA111" i="3"/>
  <c r="AW121" i="13"/>
  <c r="AW122" i="12"/>
  <c r="AH108" i="12"/>
  <c r="AH107" i="13"/>
  <c r="CC152" i="12" l="1"/>
  <c r="CC151" i="13"/>
  <c r="AI108" i="13"/>
  <c r="AI109" i="12"/>
  <c r="K111" i="3"/>
  <c r="C30" i="15" s="1"/>
  <c r="P10" i="23" s="1"/>
  <c r="AJ111" i="3"/>
  <c r="AJ169" i="3" s="1"/>
  <c r="U111" i="3"/>
  <c r="V111" i="3" s="1"/>
  <c r="X111" i="3" s="1"/>
  <c r="W111" i="3"/>
  <c r="D8" i="16" s="1"/>
  <c r="D19" i="16" s="1"/>
  <c r="C111" i="3"/>
  <c r="Y111" i="3"/>
  <c r="C8" i="15"/>
  <c r="C19" i="15" s="1"/>
  <c r="C7" i="25" s="1"/>
  <c r="F8" i="16"/>
  <c r="AG111" i="3"/>
  <c r="AG169" i="3" s="1"/>
  <c r="AX122" i="13"/>
  <c r="AX123" i="12"/>
  <c r="BM136" i="13"/>
  <c r="BM137" i="12"/>
  <c r="F19" i="16" l="1"/>
  <c r="R10" i="23"/>
  <c r="S10" i="23"/>
  <c r="AY123" i="13"/>
  <c r="AY124" i="12"/>
  <c r="B113" i="6"/>
  <c r="E8" i="16"/>
  <c r="E19" i="16" s="1"/>
  <c r="AD111" i="3"/>
  <c r="AD169" i="3" s="1"/>
  <c r="AJ110" i="12"/>
  <c r="AJ109" i="13"/>
  <c r="AE111" i="3"/>
  <c r="AE169" i="3" s="1"/>
  <c r="B8" i="16"/>
  <c r="B19" i="16" s="1"/>
  <c r="D7" i="25" s="1"/>
  <c r="BN137" i="13"/>
  <c r="BN138" i="12"/>
  <c r="J111" i="3"/>
  <c r="AB111" i="3"/>
  <c r="D8" i="15"/>
  <c r="D19" i="15" s="1"/>
  <c r="CD152" i="13"/>
  <c r="CD153" i="12"/>
  <c r="G8" i="16" l="1"/>
  <c r="AH111" i="3"/>
  <c r="AH169" i="3" s="1"/>
  <c r="CE153" i="13"/>
  <c r="CE154" i="12"/>
  <c r="BO138" i="13"/>
  <c r="BO139" i="12"/>
  <c r="J113" i="6"/>
  <c r="I113" i="6"/>
  <c r="H113" i="6"/>
  <c r="G113" i="6"/>
  <c r="B30" i="15"/>
  <c r="C8" i="24" s="1"/>
  <c r="M111" i="3"/>
  <c r="AK111" i="12"/>
  <c r="AK110" i="13"/>
  <c r="AZ124" i="13"/>
  <c r="AZ125" i="12"/>
  <c r="K113" i="6" l="1"/>
  <c r="BA125" i="13"/>
  <c r="BA126" i="12"/>
  <c r="AL112" i="12"/>
  <c r="AL111" i="13"/>
  <c r="CD163" i="12"/>
  <c r="CF154" i="13"/>
  <c r="N113" i="6"/>
  <c r="BP140" i="12"/>
  <c r="BP139" i="13"/>
  <c r="E30" i="15"/>
  <c r="B8" i="24" s="1"/>
  <c r="P111" i="3"/>
  <c r="L113" i="6"/>
  <c r="O113" i="6" s="1"/>
  <c r="G19" i="16"/>
  <c r="E8" i="24"/>
  <c r="F8" i="24"/>
  <c r="M113" i="6" l="1"/>
  <c r="P113" i="6" s="1"/>
  <c r="AM112" i="13"/>
  <c r="AM113" i="12"/>
  <c r="J8" i="15"/>
  <c r="J19" i="15" s="1"/>
  <c r="AK111" i="3"/>
  <c r="R111" i="3"/>
  <c r="H8" i="16" s="1"/>
  <c r="H19" i="16" s="1"/>
  <c r="BB126" i="13"/>
  <c r="BB127" i="12"/>
  <c r="S113" i="6"/>
  <c r="T113" i="6"/>
  <c r="U113" i="6"/>
  <c r="R113" i="6"/>
  <c r="BQ141" i="12"/>
  <c r="BQ140" i="13"/>
  <c r="BC127" i="13" l="1"/>
  <c r="BC128" i="12"/>
  <c r="AK169" i="3"/>
  <c r="AN111" i="3"/>
  <c r="AN169" i="3" s="1"/>
  <c r="AO111" i="3"/>
  <c r="AO169" i="3" s="1"/>
  <c r="W113" i="6"/>
  <c r="Z113" i="6" s="1"/>
  <c r="AD113" i="6" s="1"/>
  <c r="AN113" i="13"/>
  <c r="AN114" i="12"/>
  <c r="BR141" i="13"/>
  <c r="BR142" i="12"/>
  <c r="V113" i="6"/>
  <c r="L7" i="25"/>
  <c r="E7" i="25"/>
  <c r="Y113" i="6" l="1"/>
  <c r="AC113" i="6" s="1"/>
  <c r="X113" i="6"/>
  <c r="AA113" i="6" s="1"/>
  <c r="AE113" i="6" s="1"/>
  <c r="AG113" i="6" s="1"/>
  <c r="B117" i="19" s="1"/>
  <c r="AO114" i="13"/>
  <c r="AO115" i="12"/>
  <c r="BS142" i="13"/>
  <c r="BS143" i="12"/>
  <c r="B117" i="8"/>
  <c r="C105" i="23"/>
  <c r="BD128" i="13"/>
  <c r="BD129" i="12"/>
  <c r="AP115" i="13" l="1"/>
  <c r="AP116" i="12"/>
  <c r="C117" i="8"/>
  <c r="O117" i="8"/>
  <c r="M117" i="8"/>
  <c r="N117" i="8"/>
  <c r="F117" i="8"/>
  <c r="K117" i="8"/>
  <c r="L117" i="8"/>
  <c r="E117" i="8"/>
  <c r="D117" i="8"/>
  <c r="G117" i="8"/>
  <c r="BE129" i="13"/>
  <c r="BC162" i="12"/>
  <c r="BE130" i="12"/>
  <c r="BT143" i="13"/>
  <c r="BT144" i="12"/>
  <c r="C117" i="19"/>
  <c r="K117" i="19"/>
  <c r="N117" i="19"/>
  <c r="F117" i="19"/>
  <c r="E117" i="19"/>
  <c r="O117" i="19"/>
  <c r="G117" i="19"/>
  <c r="M117" i="19"/>
  <c r="L117" i="19"/>
  <c r="D117" i="19"/>
  <c r="B117" i="7"/>
  <c r="B105" i="23"/>
  <c r="D105" i="23" s="1"/>
  <c r="BF130" i="13" l="1"/>
  <c r="BF131" i="12"/>
  <c r="AL102" i="8"/>
  <c r="BF102" i="8"/>
  <c r="AR102" i="8"/>
  <c r="BG102" i="8"/>
  <c r="AT102" i="8"/>
  <c r="AH102" i="8"/>
  <c r="AI102" i="8"/>
  <c r="AO102" i="8"/>
  <c r="BA102" i="8"/>
  <c r="AS102" i="8"/>
  <c r="AN102" i="8"/>
  <c r="AX102" i="8"/>
  <c r="AM102" i="8"/>
  <c r="AU102" i="8"/>
  <c r="AV102" i="8"/>
  <c r="AY102" i="8"/>
  <c r="BE102" i="8"/>
  <c r="BB102" i="8"/>
  <c r="AW102" i="8"/>
  <c r="AG102" i="8"/>
  <c r="AJ102" i="8"/>
  <c r="BD102" i="8"/>
  <c r="BC102" i="8"/>
  <c r="AK102" i="8"/>
  <c r="AF102" i="8"/>
  <c r="AQ102" i="8"/>
  <c r="AZ102" i="8"/>
  <c r="AP102" i="8"/>
  <c r="K117" i="7"/>
  <c r="F117" i="7"/>
  <c r="D117" i="7"/>
  <c r="L117" i="7"/>
  <c r="C117" i="7"/>
  <c r="M117" i="7"/>
  <c r="N117" i="7"/>
  <c r="E117" i="7"/>
  <c r="G117" i="7"/>
  <c r="O117" i="7"/>
  <c r="AY102" i="19"/>
  <c r="AY159" i="19" s="1"/>
  <c r="AM102" i="19"/>
  <c r="AM159" i="19" s="1"/>
  <c r="BB102" i="19"/>
  <c r="BB159" i="19" s="1"/>
  <c r="AU102" i="19"/>
  <c r="AU159" i="19" s="1"/>
  <c r="AG102" i="19"/>
  <c r="AW102" i="19"/>
  <c r="AW159" i="19" s="1"/>
  <c r="AX102" i="19"/>
  <c r="AX159" i="19" s="1"/>
  <c r="AZ102" i="19"/>
  <c r="AZ159" i="19" s="1"/>
  <c r="AV102" i="19"/>
  <c r="AV159" i="19" s="1"/>
  <c r="AK102" i="19"/>
  <c r="AK159" i="19" s="1"/>
  <c r="AO102" i="19"/>
  <c r="AO159" i="19" s="1"/>
  <c r="AL102" i="19"/>
  <c r="AL159" i="19" s="1"/>
  <c r="AN102" i="19"/>
  <c r="AN159" i="19" s="1"/>
  <c r="AI102" i="19"/>
  <c r="AI159" i="19" s="1"/>
  <c r="BE102" i="19"/>
  <c r="BE159" i="19" s="1"/>
  <c r="AJ102" i="19"/>
  <c r="AJ159" i="19" s="1"/>
  <c r="AR102" i="19"/>
  <c r="AR159" i="19" s="1"/>
  <c r="AS102" i="19"/>
  <c r="AS159" i="19" s="1"/>
  <c r="BF102" i="19"/>
  <c r="BF159" i="19" s="1"/>
  <c r="AF102" i="19"/>
  <c r="BC102" i="19"/>
  <c r="BC159" i="19" s="1"/>
  <c r="AP102" i="19"/>
  <c r="AP159" i="19" s="1"/>
  <c r="BG102" i="19"/>
  <c r="BG159" i="19" s="1"/>
  <c r="AQ102" i="19"/>
  <c r="AQ159" i="19" s="1"/>
  <c r="BD102" i="19"/>
  <c r="BD159" i="19" s="1"/>
  <c r="BA102" i="19"/>
  <c r="BA159" i="19" s="1"/>
  <c r="AH102" i="19"/>
  <c r="AH159" i="19" s="1"/>
  <c r="AT102" i="19"/>
  <c r="AT159" i="19" s="1"/>
  <c r="AQ117" i="12"/>
  <c r="AQ116" i="13"/>
  <c r="BU145" i="12"/>
  <c r="BU144" i="13"/>
  <c r="BI102" i="8" l="1"/>
  <c r="BG132" i="12"/>
  <c r="BG131" i="13"/>
  <c r="BV146" i="12"/>
  <c r="BV145" i="13"/>
  <c r="AG102" i="7"/>
  <c r="D103" i="9" s="1"/>
  <c r="AE102" i="7"/>
  <c r="B103" i="9" s="1"/>
  <c r="B169" i="9" s="1"/>
  <c r="AP102" i="7"/>
  <c r="M103" i="9" s="1"/>
  <c r="AU102" i="7"/>
  <c r="R103" i="9" s="1"/>
  <c r="AN102" i="7"/>
  <c r="K103" i="9" s="1"/>
  <c r="AJ102" i="7"/>
  <c r="G103" i="9" s="1"/>
  <c r="BC102" i="7"/>
  <c r="Z103" i="9" s="1"/>
  <c r="BE102" i="7"/>
  <c r="AB103" i="9" s="1"/>
  <c r="AT102" i="7"/>
  <c r="Q103" i="9" s="1"/>
  <c r="AY102" i="7"/>
  <c r="V103" i="9" s="1"/>
  <c r="BD102" i="7"/>
  <c r="AA103" i="9" s="1"/>
  <c r="AW102" i="7"/>
  <c r="T103" i="9" s="1"/>
  <c r="AV102" i="7"/>
  <c r="S103" i="9" s="1"/>
  <c r="BB102" i="7"/>
  <c r="Y103" i="9" s="1"/>
  <c r="AF102" i="7"/>
  <c r="C103" i="9" s="1"/>
  <c r="AZ102" i="7"/>
  <c r="W103" i="9" s="1"/>
  <c r="BF102" i="7"/>
  <c r="AC103" i="9" s="1"/>
  <c r="AS102" i="7"/>
  <c r="P103" i="9" s="1"/>
  <c r="AQ102" i="7"/>
  <c r="N103" i="9" s="1"/>
  <c r="AI102" i="7"/>
  <c r="F103" i="9" s="1"/>
  <c r="AH102" i="7"/>
  <c r="E103" i="9" s="1"/>
  <c r="AX102" i="7"/>
  <c r="U103" i="9" s="1"/>
  <c r="AK102" i="7"/>
  <c r="H103" i="9" s="1"/>
  <c r="AL102" i="7"/>
  <c r="I103" i="9" s="1"/>
  <c r="BA102" i="7"/>
  <c r="X103" i="9" s="1"/>
  <c r="AM102" i="7"/>
  <c r="J103" i="9" s="1"/>
  <c r="AR102" i="7"/>
  <c r="O103" i="9" s="1"/>
  <c r="AO102" i="7"/>
  <c r="L103" i="9" s="1"/>
  <c r="AR117" i="13"/>
  <c r="AR118" i="12"/>
  <c r="AG159" i="19"/>
  <c r="BI159" i="19" s="1"/>
  <c r="BI102" i="19"/>
  <c r="Y160" i="9" l="1"/>
  <c r="Z103" i="18"/>
  <c r="Z104" i="12" s="1"/>
  <c r="Z103" i="11"/>
  <c r="L160" i="9"/>
  <c r="M103" i="18"/>
  <c r="M104" i="12" s="1"/>
  <c r="M103" i="11"/>
  <c r="G103" i="11"/>
  <c r="F160" i="9"/>
  <c r="G103" i="18"/>
  <c r="G104" i="12" s="1"/>
  <c r="P160" i="9"/>
  <c r="Q103" i="18"/>
  <c r="Q104" i="12" s="1"/>
  <c r="Q103" i="11"/>
  <c r="C160" i="9"/>
  <c r="D103" i="18"/>
  <c r="D104" i="12" s="1"/>
  <c r="D103" i="11"/>
  <c r="U103" i="11"/>
  <c r="U103" i="18"/>
  <c r="U104" i="12" s="1"/>
  <c r="T160" i="9"/>
  <c r="P103" i="11"/>
  <c r="O160" i="9"/>
  <c r="P103" i="18"/>
  <c r="P104" i="12" s="1"/>
  <c r="H160" i="9"/>
  <c r="I103" i="18"/>
  <c r="I104" i="12" s="1"/>
  <c r="I103" i="11"/>
  <c r="W103" i="11"/>
  <c r="V160" i="9"/>
  <c r="W103" i="18"/>
  <c r="W104" i="12" s="1"/>
  <c r="S160" i="9"/>
  <c r="T103" i="11"/>
  <c r="T103" i="18"/>
  <c r="T104" i="12" s="1"/>
  <c r="AA160" i="9"/>
  <c r="AB103" i="11"/>
  <c r="AB103" i="18"/>
  <c r="AB104" i="12" s="1"/>
  <c r="R103" i="11"/>
  <c r="Q160" i="9"/>
  <c r="R103" i="18"/>
  <c r="R104" i="12" s="1"/>
  <c r="M160" i="9"/>
  <c r="N103" i="11"/>
  <c r="N103" i="18"/>
  <c r="N104" i="12" s="1"/>
  <c r="F103" i="11"/>
  <c r="E160" i="9"/>
  <c r="F103" i="18"/>
  <c r="F104" i="12" s="1"/>
  <c r="X160" i="9"/>
  <c r="Y103" i="11"/>
  <c r="Y103" i="18"/>
  <c r="Y104" i="12" s="1"/>
  <c r="AS118" i="13"/>
  <c r="AS119" i="12"/>
  <c r="Z160" i="9"/>
  <c r="AA103" i="11"/>
  <c r="AA103" i="18"/>
  <c r="AA104" i="12" s="1"/>
  <c r="S103" i="11"/>
  <c r="R160" i="9"/>
  <c r="S103" i="18"/>
  <c r="S104" i="12" s="1"/>
  <c r="K103" i="11"/>
  <c r="J160" i="9"/>
  <c r="K103" i="18"/>
  <c r="K104" i="12" s="1"/>
  <c r="BH132" i="13"/>
  <c r="BH133" i="12"/>
  <c r="L103" i="11"/>
  <c r="K160" i="9"/>
  <c r="L103" i="18"/>
  <c r="L104" i="12" s="1"/>
  <c r="N160" i="9"/>
  <c r="O103" i="11"/>
  <c r="O103" i="18"/>
  <c r="O104" i="12" s="1"/>
  <c r="BH102" i="7"/>
  <c r="BW147" i="12"/>
  <c r="BW146" i="13"/>
  <c r="V103" i="11"/>
  <c r="V103" i="18"/>
  <c r="V104" i="12" s="1"/>
  <c r="U160" i="9"/>
  <c r="AB160" i="9"/>
  <c r="AC103" i="18"/>
  <c r="AC104" i="12" s="1"/>
  <c r="AC103" i="11"/>
  <c r="B160" i="9"/>
  <c r="C103" i="18"/>
  <c r="C103" i="11"/>
  <c r="W160" i="9"/>
  <c r="X103" i="11"/>
  <c r="X103" i="18"/>
  <c r="X104" i="12" s="1"/>
  <c r="E103" i="11"/>
  <c r="D160" i="9"/>
  <c r="E103" i="18"/>
  <c r="E104" i="12" s="1"/>
  <c r="H103" i="11"/>
  <c r="G160" i="9"/>
  <c r="H103" i="18"/>
  <c r="H104" i="12" s="1"/>
  <c r="I160" i="9"/>
  <c r="J103" i="18"/>
  <c r="J104" i="12" s="1"/>
  <c r="J103" i="11"/>
  <c r="B103" i="11" l="1"/>
  <c r="N111" i="3" s="1"/>
  <c r="N161" i="12"/>
  <c r="P104" i="13"/>
  <c r="J161" i="12"/>
  <c r="L104" i="13"/>
  <c r="Q161" i="12"/>
  <c r="S104" i="13"/>
  <c r="I161" i="12"/>
  <c r="K104" i="13"/>
  <c r="W161" i="12"/>
  <c r="Y104" i="13"/>
  <c r="C104" i="12"/>
  <c r="B103" i="18"/>
  <c r="AT120" i="12"/>
  <c r="AT119" i="13"/>
  <c r="M161" i="12"/>
  <c r="O104" i="13"/>
  <c r="V161" i="12"/>
  <c r="X104" i="13"/>
  <c r="H161" i="12"/>
  <c r="J104" i="13"/>
  <c r="P161" i="12"/>
  <c r="R104" i="13"/>
  <c r="AD105" i="12"/>
  <c r="AB161" i="12"/>
  <c r="AD104" i="13"/>
  <c r="F104" i="13"/>
  <c r="D161" i="12"/>
  <c r="C169" i="9"/>
  <c r="BX148" i="12"/>
  <c r="BX147" i="13"/>
  <c r="BI134" i="12"/>
  <c r="BI133" i="13"/>
  <c r="Z161" i="12"/>
  <c r="AB104" i="13"/>
  <c r="E161" i="12"/>
  <c r="G104" i="13"/>
  <c r="U104" i="13"/>
  <c r="S161" i="12"/>
  <c r="E104" i="13"/>
  <c r="C161" i="12"/>
  <c r="Y161" i="12"/>
  <c r="AA104" i="13"/>
  <c r="G161" i="12"/>
  <c r="I104" i="13"/>
  <c r="W104" i="13"/>
  <c r="U161" i="12"/>
  <c r="M104" i="13"/>
  <c r="K161" i="12"/>
  <c r="R161" i="12"/>
  <c r="T104" i="13"/>
  <c r="X161" i="12"/>
  <c r="Z104" i="13"/>
  <c r="AC104" i="13"/>
  <c r="AA161" i="12"/>
  <c r="Q104" i="13"/>
  <c r="O161" i="12"/>
  <c r="V104" i="13"/>
  <c r="T161" i="12"/>
  <c r="F161" i="12"/>
  <c r="H104" i="13"/>
  <c r="L161" i="12"/>
  <c r="N104" i="13"/>
  <c r="BJ135" i="12" l="1"/>
  <c r="BJ134" i="13"/>
  <c r="AE106" i="12"/>
  <c r="AE105" i="13"/>
  <c r="B161" i="12"/>
  <c r="B104" i="12"/>
  <c r="D104" i="13"/>
  <c r="B104" i="13" s="1"/>
  <c r="BY149" i="12"/>
  <c r="BY148" i="13"/>
  <c r="AU121" i="12"/>
  <c r="AU120" i="13"/>
  <c r="F30" i="15"/>
  <c r="O10" i="23" s="1"/>
  <c r="Q111" i="3"/>
  <c r="BZ149" i="13" l="1"/>
  <c r="BZ150" i="12"/>
  <c r="D112" i="3"/>
  <c r="C104" i="13"/>
  <c r="AV121" i="13"/>
  <c r="AV122" i="12"/>
  <c r="AF107" i="12"/>
  <c r="AF106" i="13"/>
  <c r="AL111" i="3"/>
  <c r="AL169" i="3" s="1"/>
  <c r="S111" i="3"/>
  <c r="I8" i="16" s="1"/>
  <c r="I19" i="16" s="1"/>
  <c r="K8" i="15"/>
  <c r="K19" i="15" s="1"/>
  <c r="BK136" i="12"/>
  <c r="BK135" i="13"/>
  <c r="BL137" i="12" l="1"/>
  <c r="BL136" i="13"/>
  <c r="AG107" i="13"/>
  <c r="AG108" i="12"/>
  <c r="P7" i="25"/>
  <c r="F7" i="25"/>
  <c r="AW123" i="12"/>
  <c r="AW122" i="13"/>
  <c r="CA151" i="12"/>
  <c r="CA150" i="13"/>
  <c r="B112" i="3"/>
  <c r="AA112" i="3"/>
  <c r="AG112" i="3" s="1"/>
  <c r="AH109" i="12" l="1"/>
  <c r="AH108" i="13"/>
  <c r="AX124" i="12"/>
  <c r="AX123" i="13"/>
  <c r="K112" i="3"/>
  <c r="C112" i="3"/>
  <c r="AJ112" i="3"/>
  <c r="Y112" i="3"/>
  <c r="AE112" i="3" s="1"/>
  <c r="U112" i="3"/>
  <c r="V112" i="3" s="1"/>
  <c r="X112" i="3" s="1"/>
  <c r="W112" i="3"/>
  <c r="CB152" i="12"/>
  <c r="CB151" i="13"/>
  <c r="BM137" i="13"/>
  <c r="BM138" i="12"/>
  <c r="CC152" i="13" l="1"/>
  <c r="CC153" i="12"/>
  <c r="AY124" i="13"/>
  <c r="AY125" i="12"/>
  <c r="BN139" i="12"/>
  <c r="BN138" i="13"/>
  <c r="J112" i="3"/>
  <c r="M112" i="3" s="1"/>
  <c r="P112" i="3" s="1"/>
  <c r="AB112" i="3"/>
  <c r="AH112" i="3" s="1"/>
  <c r="AD112" i="3"/>
  <c r="B114" i="6"/>
  <c r="AI109" i="13"/>
  <c r="AI110" i="12"/>
  <c r="AK112" i="3" l="1"/>
  <c r="R112" i="3"/>
  <c r="AJ110" i="13"/>
  <c r="AJ111" i="12"/>
  <c r="AZ125" i="13"/>
  <c r="AZ126" i="12"/>
  <c r="G114" i="6"/>
  <c r="H114" i="6"/>
  <c r="J114" i="6"/>
  <c r="I114" i="6"/>
  <c r="CD153" i="13"/>
  <c r="CD154" i="12"/>
  <c r="BO140" i="12"/>
  <c r="BO139" i="13"/>
  <c r="L114" i="6" l="1"/>
  <c r="O114" i="6" s="1"/>
  <c r="K114" i="6"/>
  <c r="N114" i="6" s="1"/>
  <c r="CE154" i="13"/>
  <c r="CC163" i="12"/>
  <c r="AK112" i="12"/>
  <c r="AK111" i="13"/>
  <c r="BA127" i="12"/>
  <c r="BA126" i="13"/>
  <c r="BP141" i="12"/>
  <c r="BP140" i="13"/>
  <c r="AN112" i="3"/>
  <c r="AO112" i="3"/>
  <c r="M114" i="6" l="1"/>
  <c r="P114" i="6" s="1"/>
  <c r="U114" i="6" s="1"/>
  <c r="BB128" i="12"/>
  <c r="BB127" i="13"/>
  <c r="T114" i="6"/>
  <c r="BQ141" i="13"/>
  <c r="BQ142" i="12"/>
  <c r="AL113" i="12"/>
  <c r="AL112" i="13"/>
  <c r="S114" i="6" l="1"/>
  <c r="W114" i="6" s="1"/>
  <c r="Z114" i="6" s="1"/>
  <c r="AD114" i="6" s="1"/>
  <c r="B118" i="8" s="1"/>
  <c r="R114" i="6"/>
  <c r="V114" i="6" s="1"/>
  <c r="Y114" i="6" s="1"/>
  <c r="AC114" i="6" s="1"/>
  <c r="BR142" i="13"/>
  <c r="BR143" i="12"/>
  <c r="AM114" i="12"/>
  <c r="AM113" i="13"/>
  <c r="BC128" i="13"/>
  <c r="BC129" i="12"/>
  <c r="X114" i="6" l="1"/>
  <c r="AA114" i="6" s="1"/>
  <c r="AE114" i="6" s="1"/>
  <c r="AG114" i="6" s="1"/>
  <c r="B118" i="19" s="1"/>
  <c r="E118" i="19" s="1"/>
  <c r="C106" i="23"/>
  <c r="AN115" i="12"/>
  <c r="AN114" i="13"/>
  <c r="BD130" i="12"/>
  <c r="BB162" i="12"/>
  <c r="BD129" i="13"/>
  <c r="BS143" i="13"/>
  <c r="BS144" i="12"/>
  <c r="B118" i="7"/>
  <c r="B106" i="23"/>
  <c r="N118" i="8"/>
  <c r="L118" i="8"/>
  <c r="K118" i="8"/>
  <c r="D118" i="8"/>
  <c r="G118" i="8"/>
  <c r="O118" i="8"/>
  <c r="F118" i="8"/>
  <c r="E118" i="8"/>
  <c r="M118" i="8"/>
  <c r="C118" i="8"/>
  <c r="G118" i="19" l="1"/>
  <c r="O118" i="19"/>
  <c r="D118" i="19"/>
  <c r="C118" i="19"/>
  <c r="F118" i="19"/>
  <c r="L118" i="19"/>
  <c r="M118" i="19"/>
  <c r="K118" i="19"/>
  <c r="N118" i="19"/>
  <c r="D106" i="23"/>
  <c r="AO115" i="13"/>
  <c r="AO116" i="12"/>
  <c r="C118" i="7"/>
  <c r="E118" i="7"/>
  <c r="K118" i="7"/>
  <c r="N118" i="7"/>
  <c r="L118" i="7"/>
  <c r="O118" i="7"/>
  <c r="G118" i="7"/>
  <c r="M118" i="7"/>
  <c r="D118" i="7"/>
  <c r="F118" i="7"/>
  <c r="AN103" i="8"/>
  <c r="AK103" i="8"/>
  <c r="AQ103" i="8"/>
  <c r="AO103" i="8"/>
  <c r="AW103" i="8"/>
  <c r="AU103" i="8"/>
  <c r="AM103" i="8"/>
  <c r="BC103" i="8"/>
  <c r="AY103" i="8"/>
  <c r="AH103" i="8"/>
  <c r="AS103" i="8"/>
  <c r="AI103" i="8"/>
  <c r="AF103" i="8"/>
  <c r="BF103" i="8"/>
  <c r="BE103" i="8"/>
  <c r="AP103" i="8"/>
  <c r="AG103" i="8"/>
  <c r="AL103" i="8"/>
  <c r="AJ103" i="8"/>
  <c r="BA103" i="8"/>
  <c r="BG103" i="8"/>
  <c r="AZ103" i="8"/>
  <c r="BB103" i="8"/>
  <c r="BD103" i="8"/>
  <c r="AX103" i="8"/>
  <c r="AV103" i="8"/>
  <c r="AR103" i="8"/>
  <c r="AT103" i="8"/>
  <c r="BT144" i="13"/>
  <c r="BT145" i="12"/>
  <c r="BE131" i="12"/>
  <c r="BE130" i="13"/>
  <c r="AZ103" i="19" l="1"/>
  <c r="AL103" i="19"/>
  <c r="BC103" i="19"/>
  <c r="AJ103" i="19"/>
  <c r="AN103" i="19"/>
  <c r="AF103" i="19"/>
  <c r="AP103" i="19"/>
  <c r="BF103" i="19"/>
  <c r="BE103" i="19"/>
  <c r="AS103" i="19"/>
  <c r="AU103" i="19"/>
  <c r="AY103" i="19"/>
  <c r="AW103" i="19"/>
  <c r="AH103" i="19"/>
  <c r="AK103" i="19"/>
  <c r="AQ103" i="19"/>
  <c r="AR103" i="19"/>
  <c r="AO103" i="19"/>
  <c r="BB103" i="19"/>
  <c r="AT103" i="19"/>
  <c r="AX103" i="19"/>
  <c r="AG103" i="19"/>
  <c r="BG103" i="19"/>
  <c r="AV103" i="19"/>
  <c r="AI103" i="19"/>
  <c r="BD103" i="19"/>
  <c r="AM103" i="19"/>
  <c r="BA103" i="19"/>
  <c r="BF131" i="13"/>
  <c r="BF132" i="12"/>
  <c r="AP117" i="12"/>
  <c r="AP116" i="13"/>
  <c r="AQ103" i="7"/>
  <c r="N104" i="9" s="1"/>
  <c r="N104" i="11" s="1"/>
  <c r="AS103" i="7"/>
  <c r="P104" i="9" s="1"/>
  <c r="AK103" i="7"/>
  <c r="H104" i="9" s="1"/>
  <c r="H104" i="11" s="1"/>
  <c r="AG103" i="7"/>
  <c r="D104" i="9" s="1"/>
  <c r="AH103" i="7"/>
  <c r="E104" i="9" s="1"/>
  <c r="E104" i="11" s="1"/>
  <c r="AN103" i="7"/>
  <c r="K104" i="9" s="1"/>
  <c r="K104" i="11" s="1"/>
  <c r="AY103" i="7"/>
  <c r="V104" i="9" s="1"/>
  <c r="V104" i="11" s="1"/>
  <c r="BA103" i="7"/>
  <c r="X104" i="9" s="1"/>
  <c r="X104" i="11" s="1"/>
  <c r="AE103" i="7"/>
  <c r="B104" i="9" s="1"/>
  <c r="BD103" i="7"/>
  <c r="AA104" i="9" s="1"/>
  <c r="BF103" i="7"/>
  <c r="AC104" i="9" s="1"/>
  <c r="AC104" i="11" s="1"/>
  <c r="AL103" i="7"/>
  <c r="I104" i="9" s="1"/>
  <c r="AT103" i="7"/>
  <c r="Q104" i="9" s="1"/>
  <c r="BB103" i="7"/>
  <c r="Y104" i="9" s="1"/>
  <c r="Y104" i="11" s="1"/>
  <c r="AP103" i="7"/>
  <c r="M104" i="9" s="1"/>
  <c r="AW103" i="7"/>
  <c r="T104" i="9" s="1"/>
  <c r="T104" i="11" s="1"/>
  <c r="AF103" i="7"/>
  <c r="C104" i="9" s="1"/>
  <c r="AO103" i="7"/>
  <c r="L104" i="9" s="1"/>
  <c r="L104" i="11" s="1"/>
  <c r="AV103" i="7"/>
  <c r="S104" i="9" s="1"/>
  <c r="AI103" i="7"/>
  <c r="F104" i="9" s="1"/>
  <c r="F104" i="11" s="1"/>
  <c r="BC103" i="7"/>
  <c r="Z104" i="9" s="1"/>
  <c r="Z104" i="11" s="1"/>
  <c r="AX103" i="7"/>
  <c r="U104" i="9" s="1"/>
  <c r="U104" i="11" s="1"/>
  <c r="AM103" i="7"/>
  <c r="J104" i="9" s="1"/>
  <c r="J104" i="11" s="1"/>
  <c r="AR103" i="7"/>
  <c r="O104" i="9" s="1"/>
  <c r="AU103" i="7"/>
  <c r="R104" i="9" s="1"/>
  <c r="AZ103" i="7"/>
  <c r="W104" i="9" s="1"/>
  <c r="W104" i="11" s="1"/>
  <c r="AJ103" i="7"/>
  <c r="G104" i="9" s="1"/>
  <c r="BE103" i="7"/>
  <c r="AB104" i="9" s="1"/>
  <c r="BU145" i="13"/>
  <c r="BU146" i="12"/>
  <c r="BI103" i="8"/>
  <c r="BI103" i="19" l="1"/>
  <c r="U104" i="18"/>
  <c r="U105" i="12" s="1"/>
  <c r="V105" i="13" s="1"/>
  <c r="S104" i="11"/>
  <c r="S104" i="18"/>
  <c r="S105" i="12" s="1"/>
  <c r="T105" i="13" s="1"/>
  <c r="W104" i="18"/>
  <c r="W105" i="12" s="1"/>
  <c r="X105" i="13" s="1"/>
  <c r="Z104" i="18"/>
  <c r="Z105" i="12" s="1"/>
  <c r="AA105" i="13" s="1"/>
  <c r="M104" i="11"/>
  <c r="M104" i="18"/>
  <c r="M105" i="12" s="1"/>
  <c r="N105" i="13" s="1"/>
  <c r="P104" i="11"/>
  <c r="P104" i="18"/>
  <c r="P105" i="12" s="1"/>
  <c r="Q105" i="13" s="1"/>
  <c r="Q104" i="11"/>
  <c r="Q104" i="18"/>
  <c r="Q105" i="12" s="1"/>
  <c r="R105" i="13" s="1"/>
  <c r="AA104" i="11"/>
  <c r="AA104" i="18"/>
  <c r="AA105" i="12" s="1"/>
  <c r="AB105" i="13" s="1"/>
  <c r="AB104" i="11"/>
  <c r="AB104" i="18"/>
  <c r="AB105" i="12" s="1"/>
  <c r="AC105" i="13" s="1"/>
  <c r="O104" i="11"/>
  <c r="O104" i="18"/>
  <c r="O105" i="12" s="1"/>
  <c r="P105" i="13" s="1"/>
  <c r="I104" i="11"/>
  <c r="I104" i="18"/>
  <c r="I105" i="12" s="1"/>
  <c r="J105" i="13" s="1"/>
  <c r="D104" i="11"/>
  <c r="D104" i="18"/>
  <c r="D105" i="12" s="1"/>
  <c r="E105" i="13" s="1"/>
  <c r="C104" i="18"/>
  <c r="C104" i="11"/>
  <c r="R104" i="11"/>
  <c r="R104" i="18"/>
  <c r="R105" i="12" s="1"/>
  <c r="S105" i="13" s="1"/>
  <c r="BH103" i="7"/>
  <c r="V104" i="18"/>
  <c r="V105" i="12" s="1"/>
  <c r="W105" i="13" s="1"/>
  <c r="H104" i="18"/>
  <c r="H105" i="12" s="1"/>
  <c r="I105" i="13" s="1"/>
  <c r="L104" i="18"/>
  <c r="L105" i="12" s="1"/>
  <c r="M105" i="13" s="1"/>
  <c r="BG133" i="12"/>
  <c r="BG132" i="13"/>
  <c r="F104" i="18"/>
  <c r="F105" i="12" s="1"/>
  <c r="G105" i="13" s="1"/>
  <c r="G104" i="18"/>
  <c r="G105" i="12" s="1"/>
  <c r="H105" i="13" s="1"/>
  <c r="G104" i="11"/>
  <c r="E104" i="18"/>
  <c r="E105" i="12" s="1"/>
  <c r="F105" i="13" s="1"/>
  <c r="AQ118" i="12"/>
  <c r="AQ117" i="13"/>
  <c r="AC104" i="18"/>
  <c r="AC105" i="12" s="1"/>
  <c r="K104" i="18"/>
  <c r="K105" i="12" s="1"/>
  <c r="L105" i="13" s="1"/>
  <c r="X104" i="18"/>
  <c r="X105" i="12" s="1"/>
  <c r="Y105" i="13" s="1"/>
  <c r="BV146" i="13"/>
  <c r="BV147" i="12"/>
  <c r="Y104" i="18"/>
  <c r="Y105" i="12" s="1"/>
  <c r="Z105" i="13" s="1"/>
  <c r="J104" i="18"/>
  <c r="J105" i="12" s="1"/>
  <c r="K105" i="13" s="1"/>
  <c r="T104" i="18"/>
  <c r="T105" i="12" s="1"/>
  <c r="U105" i="13" s="1"/>
  <c r="N104" i="18"/>
  <c r="N105" i="12" s="1"/>
  <c r="O105" i="13" s="1"/>
  <c r="B104" i="11" l="1"/>
  <c r="N112" i="3" s="1"/>
  <c r="Q112" i="3" s="1"/>
  <c r="AL112" i="3" s="1"/>
  <c r="AR118" i="13"/>
  <c r="AR119" i="12"/>
  <c r="BW148" i="12"/>
  <c r="BW147" i="13"/>
  <c r="AD105" i="13"/>
  <c r="AD106" i="12"/>
  <c r="BH133" i="13"/>
  <c r="BH134" i="12"/>
  <c r="B104" i="18"/>
  <c r="C105" i="12"/>
  <c r="S112" i="3" l="1"/>
  <c r="B105" i="12"/>
  <c r="D105" i="13"/>
  <c r="B105" i="13" s="1"/>
  <c r="AE107" i="12"/>
  <c r="AE106" i="13"/>
  <c r="BI135" i="12"/>
  <c r="BI134" i="13"/>
  <c r="AS119" i="13"/>
  <c r="AS120" i="12"/>
  <c r="BX149" i="12"/>
  <c r="BX148" i="13"/>
  <c r="AT121" i="12" l="1"/>
  <c r="AT120" i="13"/>
  <c r="AF107" i="13"/>
  <c r="AF108" i="12"/>
  <c r="C105" i="13"/>
  <c r="D113" i="3"/>
  <c r="BY149" i="13"/>
  <c r="BY150" i="12"/>
  <c r="BJ135" i="13"/>
  <c r="BJ136" i="12"/>
  <c r="AG109" i="12" l="1"/>
  <c r="AG108" i="13"/>
  <c r="BK137" i="12"/>
  <c r="BK136" i="13"/>
  <c r="B113" i="3"/>
  <c r="K113" i="3" s="1"/>
  <c r="AA113" i="3"/>
  <c r="AG113" i="3" s="1"/>
  <c r="BZ150" i="13"/>
  <c r="BZ151" i="12"/>
  <c r="AU121" i="13"/>
  <c r="AU122" i="12"/>
  <c r="AV122" i="13" l="1"/>
  <c r="AV123" i="12"/>
  <c r="BL138" i="12"/>
  <c r="BL137" i="13"/>
  <c r="CA152" i="12"/>
  <c r="CA151" i="13"/>
  <c r="W113" i="3"/>
  <c r="Y113" i="3"/>
  <c r="AE113" i="3" s="1"/>
  <c r="AJ113" i="3"/>
  <c r="U113" i="3"/>
  <c r="V113" i="3" s="1"/>
  <c r="X113" i="3" s="1"/>
  <c r="C113" i="3"/>
  <c r="AH110" i="12"/>
  <c r="AH109" i="13"/>
  <c r="AB113" i="3" l="1"/>
  <c r="AH113" i="3" s="1"/>
  <c r="J113" i="3"/>
  <c r="M113" i="3" s="1"/>
  <c r="P113" i="3" s="1"/>
  <c r="BM138" i="13"/>
  <c r="BM139" i="12"/>
  <c r="AI110" i="13"/>
  <c r="AI111" i="12"/>
  <c r="AD113" i="3"/>
  <c r="B115" i="6"/>
  <c r="AW123" i="13"/>
  <c r="AW124" i="12"/>
  <c r="CB152" i="13"/>
  <c r="CB153" i="12"/>
  <c r="CC154" i="12" l="1"/>
  <c r="CC153" i="13"/>
  <c r="I115" i="6"/>
  <c r="H115" i="6"/>
  <c r="L115" i="6" s="1"/>
  <c r="O115" i="6" s="1"/>
  <c r="J115" i="6"/>
  <c r="G115" i="6"/>
  <c r="BN140" i="12"/>
  <c r="BN139" i="13"/>
  <c r="AX125" i="12"/>
  <c r="AX124" i="13"/>
  <c r="AJ111" i="13"/>
  <c r="AJ112" i="12"/>
  <c r="R113" i="3"/>
  <c r="AK113" i="3"/>
  <c r="AK113" i="12" l="1"/>
  <c r="AK112" i="13"/>
  <c r="BO140" i="13"/>
  <c r="BO141" i="12"/>
  <c r="AO113" i="3"/>
  <c r="AN113" i="3"/>
  <c r="K115" i="6"/>
  <c r="AY125" i="13"/>
  <c r="AY126" i="12"/>
  <c r="CD154" i="13"/>
  <c r="CB163" i="12"/>
  <c r="M115" i="6" l="1"/>
  <c r="P115" i="6" s="1"/>
  <c r="N115" i="6"/>
  <c r="BP142" i="12"/>
  <c r="BP141" i="13"/>
  <c r="AZ126" i="13"/>
  <c r="AZ127" i="12"/>
  <c r="AL114" i="12"/>
  <c r="AL113" i="13"/>
  <c r="AM115" i="12" l="1"/>
  <c r="AM114" i="13"/>
  <c r="BQ142" i="13"/>
  <c r="BQ143" i="12"/>
  <c r="BA128" i="12"/>
  <c r="BA127" i="13"/>
  <c r="S115" i="6"/>
  <c r="U115" i="6"/>
  <c r="T115" i="6"/>
  <c r="R115" i="6"/>
  <c r="V115" i="6" l="1"/>
  <c r="W115" i="6"/>
  <c r="Z115" i="6" s="1"/>
  <c r="AD115" i="6" s="1"/>
  <c r="B119" i="8" s="1"/>
  <c r="Y115" i="6"/>
  <c r="AC115" i="6" s="1"/>
  <c r="BR143" i="13"/>
  <c r="BR144" i="12"/>
  <c r="BB129" i="12"/>
  <c r="BB128" i="13"/>
  <c r="AN116" i="12"/>
  <c r="AN115" i="13"/>
  <c r="X115" i="6" l="1"/>
  <c r="AA115" i="6" s="1"/>
  <c r="AE115" i="6" s="1"/>
  <c r="AG115" i="6" s="1"/>
  <c r="B119" i="19" s="1"/>
  <c r="L119" i="19" s="1"/>
  <c r="C107" i="23"/>
  <c r="BS145" i="12"/>
  <c r="BS144" i="13"/>
  <c r="BA162" i="12"/>
  <c r="BC130" i="12"/>
  <c r="BC129" i="13"/>
  <c r="G119" i="19"/>
  <c r="F119" i="19"/>
  <c r="O119" i="19"/>
  <c r="N119" i="19"/>
  <c r="E119" i="19"/>
  <c r="AO117" i="12"/>
  <c r="AO116" i="13"/>
  <c r="G119" i="8"/>
  <c r="D119" i="8"/>
  <c r="C119" i="8"/>
  <c r="O119" i="8"/>
  <c r="K119" i="8"/>
  <c r="L119" i="8"/>
  <c r="F119" i="8"/>
  <c r="N119" i="8"/>
  <c r="M119" i="8"/>
  <c r="E119" i="8"/>
  <c r="B119" i="7"/>
  <c r="B107" i="23"/>
  <c r="C119" i="19" l="1"/>
  <c r="K119" i="19"/>
  <c r="D119" i="19"/>
  <c r="BG104" i="19" s="1"/>
  <c r="M119" i="19"/>
  <c r="D107" i="23"/>
  <c r="F119" i="7"/>
  <c r="G119" i="7"/>
  <c r="C119" i="7"/>
  <c r="N119" i="7"/>
  <c r="O119" i="7"/>
  <c r="L119" i="7"/>
  <c r="K119" i="7"/>
  <c r="M119" i="7"/>
  <c r="D119" i="7"/>
  <c r="E119" i="7"/>
  <c r="BD104" i="8"/>
  <c r="AQ104" i="8"/>
  <c r="AF104" i="8"/>
  <c r="AI104" i="8"/>
  <c r="AL104" i="8"/>
  <c r="AH104" i="8"/>
  <c r="AJ104" i="8"/>
  <c r="AW104" i="8"/>
  <c r="BB104" i="8"/>
  <c r="AT104" i="8"/>
  <c r="BG104" i="8"/>
  <c r="AS104" i="8"/>
  <c r="AP104" i="8"/>
  <c r="AO104" i="8"/>
  <c r="AN104" i="8"/>
  <c r="AK104" i="8"/>
  <c r="AV104" i="8"/>
  <c r="BE104" i="8"/>
  <c r="AR104" i="8"/>
  <c r="AX104" i="8"/>
  <c r="AG104" i="8"/>
  <c r="AM104" i="8"/>
  <c r="BF104" i="8"/>
  <c r="AY104" i="8"/>
  <c r="BC104" i="8"/>
  <c r="AU104" i="8"/>
  <c r="BA104" i="8"/>
  <c r="AZ104" i="8"/>
  <c r="AP118" i="12"/>
  <c r="AP117" i="13"/>
  <c r="BA104" i="19"/>
  <c r="AZ104" i="19"/>
  <c r="BD130" i="13"/>
  <c r="BD131" i="12"/>
  <c r="BT145" i="13"/>
  <c r="BT146" i="12"/>
  <c r="AM104" i="19" l="1"/>
  <c r="BE104" i="19"/>
  <c r="AP104" i="19"/>
  <c r="AS104" i="19"/>
  <c r="AY104" i="19"/>
  <c r="BF104" i="19"/>
  <c r="BB104" i="19"/>
  <c r="AJ104" i="19"/>
  <c r="BI104" i="19" s="1"/>
  <c r="AW104" i="19"/>
  <c r="AF104" i="19"/>
  <c r="AU104" i="19"/>
  <c r="AQ104" i="19"/>
  <c r="AX104" i="19"/>
  <c r="AG104" i="19"/>
  <c r="AT104" i="19"/>
  <c r="BC104" i="19"/>
  <c r="AL104" i="19"/>
  <c r="AN104" i="19"/>
  <c r="AH104" i="19"/>
  <c r="AV104" i="19"/>
  <c r="AR104" i="19"/>
  <c r="AO104" i="19"/>
  <c r="AI104" i="19"/>
  <c r="AK104" i="19"/>
  <c r="BD104" i="19"/>
  <c r="BU146" i="13"/>
  <c r="BU147" i="12"/>
  <c r="BE132" i="12"/>
  <c r="BE131" i="13"/>
  <c r="AQ119" i="12"/>
  <c r="AQ118" i="13"/>
  <c r="BI104" i="8"/>
  <c r="AL104" i="7"/>
  <c r="I105" i="9" s="1"/>
  <c r="AK104" i="7"/>
  <c r="H105" i="9" s="1"/>
  <c r="BD104" i="7"/>
  <c r="AA105" i="9" s="1"/>
  <c r="AI104" i="7"/>
  <c r="F105" i="9" s="1"/>
  <c r="BE104" i="7"/>
  <c r="BC104" i="7"/>
  <c r="Z105" i="9" s="1"/>
  <c r="Z105" i="11" s="1"/>
  <c r="AX104" i="7"/>
  <c r="U105" i="9" s="1"/>
  <c r="AF104" i="7"/>
  <c r="C105" i="9" s="1"/>
  <c r="AV104" i="7"/>
  <c r="S105" i="9" s="1"/>
  <c r="S105" i="11" s="1"/>
  <c r="AN104" i="7"/>
  <c r="K105" i="9" s="1"/>
  <c r="AG104" i="7"/>
  <c r="D105" i="9" s="1"/>
  <c r="BA104" i="7"/>
  <c r="X105" i="9" s="1"/>
  <c r="AU104" i="7"/>
  <c r="R105" i="9" s="1"/>
  <c r="BF104" i="7"/>
  <c r="AC105" i="9" s="1"/>
  <c r="AC105" i="11" s="1"/>
  <c r="AM104" i="7"/>
  <c r="J105" i="9" s="1"/>
  <c r="AY104" i="7"/>
  <c r="V105" i="9" s="1"/>
  <c r="AR104" i="7"/>
  <c r="O105" i="9" s="1"/>
  <c r="AP104" i="7"/>
  <c r="M105" i="9" s="1"/>
  <c r="M105" i="11" s="1"/>
  <c r="AS104" i="7"/>
  <c r="P105" i="9" s="1"/>
  <c r="AZ104" i="7"/>
  <c r="W105" i="9" s="1"/>
  <c r="AO104" i="7"/>
  <c r="L105" i="9" s="1"/>
  <c r="AQ104" i="7"/>
  <c r="N105" i="9" s="1"/>
  <c r="N105" i="11" s="1"/>
  <c r="AT104" i="7"/>
  <c r="Q105" i="9" s="1"/>
  <c r="AH104" i="7"/>
  <c r="E105" i="9" s="1"/>
  <c r="BB104" i="7"/>
  <c r="Y105" i="9" s="1"/>
  <c r="AJ104" i="7"/>
  <c r="G105" i="9" s="1"/>
  <c r="AE104" i="7"/>
  <c r="B105" i="9" s="1"/>
  <c r="AW104" i="7"/>
  <c r="T105" i="9" s="1"/>
  <c r="AB105" i="9"/>
  <c r="S105" i="18" l="1"/>
  <c r="S106" i="12" s="1"/>
  <c r="T106" i="13" s="1"/>
  <c r="Z105" i="18"/>
  <c r="Z106" i="12" s="1"/>
  <c r="AA106" i="13" s="1"/>
  <c r="T105" i="11"/>
  <c r="T105" i="18"/>
  <c r="T106" i="12" s="1"/>
  <c r="U106" i="13" s="1"/>
  <c r="AA105" i="11"/>
  <c r="AA105" i="18"/>
  <c r="AA106" i="12" s="1"/>
  <c r="AB106" i="13" s="1"/>
  <c r="D105" i="11"/>
  <c r="D105" i="18"/>
  <c r="D106" i="12" s="1"/>
  <c r="E106" i="13" s="1"/>
  <c r="G105" i="11"/>
  <c r="G105" i="18"/>
  <c r="G106" i="12" s="1"/>
  <c r="H106" i="13" s="1"/>
  <c r="L105" i="11"/>
  <c r="L105" i="18"/>
  <c r="L106" i="12" s="1"/>
  <c r="M106" i="13" s="1"/>
  <c r="R105" i="11"/>
  <c r="R105" i="18"/>
  <c r="R106" i="12" s="1"/>
  <c r="S106" i="13" s="1"/>
  <c r="I105" i="18"/>
  <c r="I106" i="12" s="1"/>
  <c r="J106" i="13" s="1"/>
  <c r="I105" i="11"/>
  <c r="K105" i="18"/>
  <c r="K106" i="12" s="1"/>
  <c r="L106" i="13" s="1"/>
  <c r="K105" i="11"/>
  <c r="AB105" i="11"/>
  <c r="AB105" i="18"/>
  <c r="AB106" i="12" s="1"/>
  <c r="AC106" i="13" s="1"/>
  <c r="Q105" i="11"/>
  <c r="Q105" i="18"/>
  <c r="Q106" i="12" s="1"/>
  <c r="R106" i="13" s="1"/>
  <c r="J105" i="11"/>
  <c r="J105" i="18"/>
  <c r="J106" i="12" s="1"/>
  <c r="K106" i="13" s="1"/>
  <c r="U105" i="11"/>
  <c r="U105" i="18"/>
  <c r="U106" i="12" s="1"/>
  <c r="V106" i="13" s="1"/>
  <c r="C105" i="11"/>
  <c r="C105" i="18"/>
  <c r="AC105" i="18"/>
  <c r="AC106" i="12" s="1"/>
  <c r="M105" i="18"/>
  <c r="M106" i="12" s="1"/>
  <c r="N106" i="13" s="1"/>
  <c r="O105" i="11"/>
  <c r="O105" i="18"/>
  <c r="O106" i="12" s="1"/>
  <c r="P106" i="13" s="1"/>
  <c r="P105" i="11"/>
  <c r="P105" i="18"/>
  <c r="P106" i="12" s="1"/>
  <c r="Q106" i="13" s="1"/>
  <c r="N105" i="18"/>
  <c r="N106" i="12" s="1"/>
  <c r="O106" i="13" s="1"/>
  <c r="BF132" i="13"/>
  <c r="BF133" i="12"/>
  <c r="BV148" i="12"/>
  <c r="BV147" i="13"/>
  <c r="H105" i="11"/>
  <c r="H105" i="18"/>
  <c r="H106" i="12" s="1"/>
  <c r="I106" i="13" s="1"/>
  <c r="Y105" i="11"/>
  <c r="Y105" i="18"/>
  <c r="Y106" i="12" s="1"/>
  <c r="Z106" i="13" s="1"/>
  <c r="E105" i="11"/>
  <c r="E105" i="18"/>
  <c r="E106" i="12" s="1"/>
  <c r="F106" i="13" s="1"/>
  <c r="W105" i="11"/>
  <c r="W105" i="18"/>
  <c r="W106" i="12" s="1"/>
  <c r="X106" i="13" s="1"/>
  <c r="V105" i="11"/>
  <c r="V105" i="18"/>
  <c r="V106" i="12" s="1"/>
  <c r="W106" i="13" s="1"/>
  <c r="X105" i="11"/>
  <c r="X105" i="18"/>
  <c r="X106" i="12" s="1"/>
  <c r="Y106" i="13" s="1"/>
  <c r="BH104" i="7"/>
  <c r="F105" i="11"/>
  <c r="F105" i="18"/>
  <c r="F106" i="12" s="1"/>
  <c r="G106" i="13" s="1"/>
  <c r="AR119" i="13"/>
  <c r="AR120" i="12"/>
  <c r="BW149" i="12" l="1"/>
  <c r="BW148" i="13"/>
  <c r="BG133" i="13"/>
  <c r="BG134" i="12"/>
  <c r="AD107" i="12"/>
  <c r="AD106" i="13"/>
  <c r="C106" i="12"/>
  <c r="B105" i="18"/>
  <c r="AS120" i="13"/>
  <c r="AS121" i="12"/>
  <c r="B105" i="11"/>
  <c r="N113" i="3" s="1"/>
  <c r="Q113" i="3" s="1"/>
  <c r="BH134" i="13" l="1"/>
  <c r="BH135" i="12"/>
  <c r="AL113" i="3"/>
  <c r="S113" i="3"/>
  <c r="B106" i="12"/>
  <c r="D106" i="13"/>
  <c r="B106" i="13" s="1"/>
  <c r="AT122" i="12"/>
  <c r="AT121" i="13"/>
  <c r="AE107" i="13"/>
  <c r="AE108" i="12"/>
  <c r="BX149" i="13"/>
  <c r="BX150" i="12"/>
  <c r="BY151" i="12" l="1"/>
  <c r="BY150" i="13"/>
  <c r="AU123" i="12"/>
  <c r="AU122" i="13"/>
  <c r="AF109" i="12"/>
  <c r="AF108" i="13"/>
  <c r="D114" i="3"/>
  <c r="C106" i="13"/>
  <c r="BI136" i="12"/>
  <c r="BI135" i="13"/>
  <c r="AA114" i="3" l="1"/>
  <c r="AG114" i="3" s="1"/>
  <c r="B114" i="3"/>
  <c r="AV123" i="13"/>
  <c r="AV124" i="12"/>
  <c r="BJ136" i="13"/>
  <c r="BJ137" i="12"/>
  <c r="AG109" i="13"/>
  <c r="AG110" i="12"/>
  <c r="BZ151" i="13"/>
  <c r="BZ152" i="12"/>
  <c r="AH111" i="12" l="1"/>
  <c r="AH110" i="13"/>
  <c r="CA153" i="12"/>
  <c r="CA152" i="13"/>
  <c r="BK138" i="12"/>
  <c r="BK137" i="13"/>
  <c r="K114" i="3"/>
  <c r="U114" i="3"/>
  <c r="V114" i="3" s="1"/>
  <c r="X114" i="3" s="1"/>
  <c r="W114" i="3"/>
  <c r="AJ114" i="3"/>
  <c r="Y114" i="3"/>
  <c r="AE114" i="3" s="1"/>
  <c r="C114" i="3"/>
  <c r="AW125" i="12"/>
  <c r="AW124" i="13"/>
  <c r="AD114" i="3" l="1"/>
  <c r="B116" i="6"/>
  <c r="CB154" i="12"/>
  <c r="CB153" i="13"/>
  <c r="J114" i="3"/>
  <c r="M114" i="3" s="1"/>
  <c r="P114" i="3" s="1"/>
  <c r="AB114" i="3"/>
  <c r="AH114" i="3" s="1"/>
  <c r="AX125" i="13"/>
  <c r="AX126" i="12"/>
  <c r="BL139" i="12"/>
  <c r="BL138" i="13"/>
  <c r="AI111" i="13"/>
  <c r="AI112" i="12"/>
  <c r="AJ113" i="12" l="1"/>
  <c r="AJ112" i="13"/>
  <c r="CC154" i="13"/>
  <c r="CA163" i="12"/>
  <c r="AY126" i="13"/>
  <c r="AY127" i="12"/>
  <c r="J116" i="6"/>
  <c r="I116" i="6"/>
  <c r="H116" i="6"/>
  <c r="G116" i="6"/>
  <c r="BM140" i="12"/>
  <c r="BM139" i="13"/>
  <c r="AK114" i="3"/>
  <c r="R114" i="3"/>
  <c r="BN140" i="13" l="1"/>
  <c r="BN141" i="12"/>
  <c r="K116" i="6"/>
  <c r="AZ127" i="13"/>
  <c r="AZ128" i="12"/>
  <c r="AO114" i="3"/>
  <c r="AN114" i="3"/>
  <c r="L116" i="6"/>
  <c r="O116" i="6" s="1"/>
  <c r="AK114" i="12"/>
  <c r="AK113" i="13"/>
  <c r="N116" i="6" l="1"/>
  <c r="M116" i="6"/>
  <c r="P116" i="6" s="1"/>
  <c r="BO142" i="12"/>
  <c r="BO141" i="13"/>
  <c r="AL114" i="13"/>
  <c r="AL115" i="12"/>
  <c r="BA128" i="13"/>
  <c r="BA129" i="12"/>
  <c r="BP142" i="13" l="1"/>
  <c r="BP143" i="12"/>
  <c r="AM116" i="12"/>
  <c r="AM115" i="13"/>
  <c r="T116" i="6"/>
  <c r="R116" i="6"/>
  <c r="U116" i="6"/>
  <c r="S116" i="6"/>
  <c r="AZ162" i="12"/>
  <c r="BB129" i="13"/>
  <c r="BB130" i="12"/>
  <c r="V116" i="6" l="1"/>
  <c r="W116" i="6"/>
  <c r="Z116" i="6" s="1"/>
  <c r="AD116" i="6" s="1"/>
  <c r="B120" i="8" s="1"/>
  <c r="BC131" i="12"/>
  <c r="BC130" i="13"/>
  <c r="AN117" i="12"/>
  <c r="AN116" i="13"/>
  <c r="Y116" i="6"/>
  <c r="AC116" i="6" s="1"/>
  <c r="BQ143" i="13"/>
  <c r="BQ144" i="12"/>
  <c r="X116" i="6" l="1"/>
  <c r="AA116" i="6" s="1"/>
  <c r="AE116" i="6" s="1"/>
  <c r="AG116" i="6" s="1"/>
  <c r="B120" i="19" s="1"/>
  <c r="M120" i="19" s="1"/>
  <c r="C108" i="23"/>
  <c r="B120" i="7"/>
  <c r="B108" i="23"/>
  <c r="F120" i="19"/>
  <c r="BD131" i="13"/>
  <c r="BD132" i="12"/>
  <c r="BR144" i="13"/>
  <c r="BR145" i="12"/>
  <c r="AO118" i="12"/>
  <c r="AO117" i="13"/>
  <c r="E120" i="8"/>
  <c r="L120" i="8"/>
  <c r="F120" i="8"/>
  <c r="C120" i="8"/>
  <c r="O120" i="8"/>
  <c r="G120" i="8"/>
  <c r="N120" i="8"/>
  <c r="M120" i="8"/>
  <c r="D120" i="8"/>
  <c r="K120" i="8"/>
  <c r="D108" i="23" l="1"/>
  <c r="E120" i="19"/>
  <c r="D120" i="19"/>
  <c r="C120" i="19"/>
  <c r="G120" i="19"/>
  <c r="L120" i="19"/>
  <c r="O120" i="19"/>
  <c r="K120" i="19"/>
  <c r="N120" i="19"/>
  <c r="BS145" i="13"/>
  <c r="BS146" i="12"/>
  <c r="AY105" i="8"/>
  <c r="AN105" i="8"/>
  <c r="AW105" i="8"/>
  <c r="AK105" i="8"/>
  <c r="AM105" i="8"/>
  <c r="AF105" i="8"/>
  <c r="AS105" i="8"/>
  <c r="AV105" i="8"/>
  <c r="AR105" i="8"/>
  <c r="BC105" i="8"/>
  <c r="AG105" i="8"/>
  <c r="AO105" i="8"/>
  <c r="AX105" i="8"/>
  <c r="AP105" i="8"/>
  <c r="AJ105" i="8"/>
  <c r="AZ105" i="8"/>
  <c r="AH105" i="8"/>
  <c r="BF105" i="8"/>
  <c r="BG105" i="8"/>
  <c r="BA105" i="8"/>
  <c r="AI105" i="8"/>
  <c r="BB105" i="8"/>
  <c r="BD105" i="8"/>
  <c r="AU105" i="8"/>
  <c r="AT105" i="8"/>
  <c r="AL105" i="8"/>
  <c r="AQ105" i="8"/>
  <c r="BE105" i="8"/>
  <c r="BE133" i="12"/>
  <c r="BE132" i="13"/>
  <c r="AP118" i="13"/>
  <c r="AP119" i="12"/>
  <c r="D120" i="7"/>
  <c r="E120" i="7"/>
  <c r="C120" i="7"/>
  <c r="O120" i="7"/>
  <c r="F120" i="7"/>
  <c r="G120" i="7"/>
  <c r="L120" i="7"/>
  <c r="M120" i="7"/>
  <c r="K120" i="7"/>
  <c r="N120" i="7"/>
  <c r="BB105" i="19" l="1"/>
  <c r="AZ105" i="19"/>
  <c r="AK105" i="19"/>
  <c r="AP105" i="19"/>
  <c r="BD105" i="19"/>
  <c r="AM105" i="19"/>
  <c r="AG105" i="19"/>
  <c r="BF105" i="19"/>
  <c r="BC105" i="19"/>
  <c r="AO105" i="19"/>
  <c r="AQ105" i="19"/>
  <c r="AY105" i="19"/>
  <c r="AR105" i="19"/>
  <c r="AF105" i="19"/>
  <c r="BE105" i="19"/>
  <c r="AS105" i="19"/>
  <c r="AX105" i="19"/>
  <c r="AL105" i="19"/>
  <c r="AT105" i="19"/>
  <c r="AN105" i="19"/>
  <c r="AH105" i="19"/>
  <c r="BA105" i="19"/>
  <c r="AI105" i="19"/>
  <c r="AV105" i="19"/>
  <c r="BG105" i="19"/>
  <c r="AW105" i="19"/>
  <c r="AU105" i="19"/>
  <c r="AJ105" i="19"/>
  <c r="BT146" i="13"/>
  <c r="BT147" i="12"/>
  <c r="BF133" i="13"/>
  <c r="BF134" i="12"/>
  <c r="AQ120" i="12"/>
  <c r="AQ119" i="13"/>
  <c r="AH105" i="7"/>
  <c r="E106" i="9" s="1"/>
  <c r="AJ105" i="7"/>
  <c r="G106" i="9" s="1"/>
  <c r="G106" i="11" s="1"/>
  <c r="AY105" i="7"/>
  <c r="V106" i="9" s="1"/>
  <c r="BE105" i="7"/>
  <c r="AB106" i="9" s="1"/>
  <c r="AT105" i="7"/>
  <c r="Q106" i="9" s="1"/>
  <c r="AV105" i="7"/>
  <c r="S106" i="9" s="1"/>
  <c r="AF105" i="7"/>
  <c r="C106" i="9" s="1"/>
  <c r="BF105" i="7"/>
  <c r="AC106" i="9" s="1"/>
  <c r="AC106" i="11" s="1"/>
  <c r="BA105" i="7"/>
  <c r="X106" i="9" s="1"/>
  <c r="X106" i="11" s="1"/>
  <c r="AK105" i="7"/>
  <c r="H106" i="9" s="1"/>
  <c r="AQ105" i="7"/>
  <c r="N106" i="9" s="1"/>
  <c r="AX105" i="7"/>
  <c r="U106" i="9" s="1"/>
  <c r="AG105" i="7"/>
  <c r="D106" i="9" s="1"/>
  <c r="D106" i="11" s="1"/>
  <c r="AL105" i="7"/>
  <c r="I106" i="9" s="1"/>
  <c r="AE105" i="7"/>
  <c r="B106" i="9" s="1"/>
  <c r="BD105" i="7"/>
  <c r="AA106" i="9" s="1"/>
  <c r="AN105" i="7"/>
  <c r="K106" i="9" s="1"/>
  <c r="BC105" i="7"/>
  <c r="Z106" i="9" s="1"/>
  <c r="AU105" i="7"/>
  <c r="R106" i="9" s="1"/>
  <c r="AW105" i="7"/>
  <c r="T106" i="9" s="1"/>
  <c r="AM105" i="7"/>
  <c r="J106" i="9" s="1"/>
  <c r="BB105" i="7"/>
  <c r="Y106" i="9" s="1"/>
  <c r="AI105" i="7"/>
  <c r="F106" i="9" s="1"/>
  <c r="AO105" i="7"/>
  <c r="L106" i="9" s="1"/>
  <c r="AP105" i="7"/>
  <c r="M106" i="9" s="1"/>
  <c r="AZ105" i="7"/>
  <c r="W106" i="9" s="1"/>
  <c r="AR105" i="7"/>
  <c r="O106" i="9" s="1"/>
  <c r="AS105" i="7"/>
  <c r="P106" i="9" s="1"/>
  <c r="BI105" i="8"/>
  <c r="BI105" i="19" l="1"/>
  <c r="D106" i="18"/>
  <c r="D107" i="12" s="1"/>
  <c r="E107" i="13" s="1"/>
  <c r="AC106" i="18"/>
  <c r="AC107" i="12" s="1"/>
  <c r="AD107" i="13" s="1"/>
  <c r="W106" i="18"/>
  <c r="W107" i="12" s="1"/>
  <c r="X107" i="13" s="1"/>
  <c r="W106" i="11"/>
  <c r="H106" i="11"/>
  <c r="H106" i="18"/>
  <c r="H107" i="12" s="1"/>
  <c r="I107" i="13" s="1"/>
  <c r="C106" i="11"/>
  <c r="C106" i="18"/>
  <c r="O106" i="11"/>
  <c r="O106" i="18"/>
  <c r="O107" i="12" s="1"/>
  <c r="P107" i="13" s="1"/>
  <c r="F106" i="11"/>
  <c r="F106" i="18"/>
  <c r="F107" i="12" s="1"/>
  <c r="G107" i="13" s="1"/>
  <c r="R106" i="11"/>
  <c r="R106" i="18"/>
  <c r="R107" i="12" s="1"/>
  <c r="S107" i="13" s="1"/>
  <c r="N106" i="11"/>
  <c r="N106" i="18"/>
  <c r="N107" i="12" s="1"/>
  <c r="O107" i="13" s="1"/>
  <c r="BH105" i="7"/>
  <c r="V106" i="11"/>
  <c r="V106" i="18"/>
  <c r="V107" i="12" s="1"/>
  <c r="W107" i="13" s="1"/>
  <c r="AR121" i="12"/>
  <c r="AR120" i="13"/>
  <c r="I106" i="18"/>
  <c r="I107" i="12" s="1"/>
  <c r="J107" i="13" s="1"/>
  <c r="I106" i="11"/>
  <c r="BG134" i="13"/>
  <c r="BG135" i="12"/>
  <c r="J106" i="11"/>
  <c r="J106" i="18"/>
  <c r="J107" i="12" s="1"/>
  <c r="K107" i="13" s="1"/>
  <c r="K106" i="18"/>
  <c r="K107" i="12" s="1"/>
  <c r="L107" i="13" s="1"/>
  <c r="K106" i="11"/>
  <c r="Q106" i="11"/>
  <c r="Q106" i="18"/>
  <c r="Q107" i="12" s="1"/>
  <c r="R107" i="13" s="1"/>
  <c r="E106" i="18"/>
  <c r="E107" i="12" s="1"/>
  <c r="F107" i="13" s="1"/>
  <c r="E106" i="11"/>
  <c r="G106" i="18"/>
  <c r="G107" i="12" s="1"/>
  <c r="H107" i="13" s="1"/>
  <c r="Y106" i="18"/>
  <c r="Y107" i="12" s="1"/>
  <c r="Z107" i="13" s="1"/>
  <c r="Y106" i="11"/>
  <c r="Z106" i="11"/>
  <c r="Z106" i="18"/>
  <c r="Z107" i="12" s="1"/>
  <c r="AA107" i="13" s="1"/>
  <c r="S106" i="18"/>
  <c r="S107" i="12" s="1"/>
  <c r="T107" i="13" s="1"/>
  <c r="S106" i="11"/>
  <c r="M106" i="11"/>
  <c r="M106" i="18"/>
  <c r="M107" i="12" s="1"/>
  <c r="N107" i="13" s="1"/>
  <c r="P106" i="18"/>
  <c r="P107" i="12" s="1"/>
  <c r="Q107" i="13" s="1"/>
  <c r="P106" i="11"/>
  <c r="L106" i="18"/>
  <c r="L107" i="12" s="1"/>
  <c r="M107" i="13" s="1"/>
  <c r="L106" i="11"/>
  <c r="T106" i="18"/>
  <c r="T107" i="12" s="1"/>
  <c r="U107" i="13" s="1"/>
  <c r="T106" i="11"/>
  <c r="AA106" i="11"/>
  <c r="AA106" i="18"/>
  <c r="AA107" i="12" s="1"/>
  <c r="AB107" i="13" s="1"/>
  <c r="U106" i="18"/>
  <c r="U107" i="12" s="1"/>
  <c r="V107" i="13" s="1"/>
  <c r="U106" i="11"/>
  <c r="AB106" i="18"/>
  <c r="AB107" i="12" s="1"/>
  <c r="AC107" i="13" s="1"/>
  <c r="AB106" i="11"/>
  <c r="BU148" i="12"/>
  <c r="BU147" i="13"/>
  <c r="X106" i="18"/>
  <c r="X107" i="12" s="1"/>
  <c r="Y107" i="13" s="1"/>
  <c r="AD108" i="12" l="1"/>
  <c r="AE108" i="13" s="1"/>
  <c r="BH135" i="13"/>
  <c r="BH136" i="12"/>
  <c r="AE109" i="12"/>
  <c r="AS121" i="13"/>
  <c r="AS122" i="12"/>
  <c r="C107" i="12"/>
  <c r="B106" i="18"/>
  <c r="BV149" i="12"/>
  <c r="BV148" i="13"/>
  <c r="B106" i="11"/>
  <c r="N114" i="3" s="1"/>
  <c r="Q114" i="3" s="1"/>
  <c r="AF109" i="13" l="1"/>
  <c r="AF110" i="12"/>
  <c r="AL114" i="3"/>
  <c r="S114" i="3"/>
  <c r="B107" i="12"/>
  <c r="D107" i="13"/>
  <c r="B107" i="13" s="1"/>
  <c r="AT123" i="12"/>
  <c r="AT122" i="13"/>
  <c r="BI136" i="13"/>
  <c r="BI137" i="12"/>
  <c r="BW149" i="13"/>
  <c r="BW150" i="12"/>
  <c r="BX150" i="13" l="1"/>
  <c r="BX151" i="12"/>
  <c r="AU124" i="12"/>
  <c r="AU123" i="13"/>
  <c r="BJ137" i="13"/>
  <c r="BJ138" i="12"/>
  <c r="C107" i="13"/>
  <c r="D115" i="3"/>
  <c r="AG111" i="12"/>
  <c r="AG110" i="13"/>
  <c r="AV125" i="12" l="1"/>
  <c r="AV124" i="13"/>
  <c r="BK138" i="13"/>
  <c r="BK139" i="12"/>
  <c r="BY151" i="13"/>
  <c r="BY152" i="12"/>
  <c r="B115" i="3"/>
  <c r="AA115" i="3"/>
  <c r="AG115" i="3" s="1"/>
  <c r="AH111" i="13"/>
  <c r="AH112" i="12"/>
  <c r="AI112" i="13" l="1"/>
  <c r="AI113" i="12"/>
  <c r="Y115" i="3"/>
  <c r="AE115" i="3" s="1"/>
  <c r="C115" i="3"/>
  <c r="AJ115" i="3"/>
  <c r="U115" i="3"/>
  <c r="V115" i="3" s="1"/>
  <c r="X115" i="3" s="1"/>
  <c r="W115" i="3"/>
  <c r="BZ153" i="12"/>
  <c r="BZ152" i="13"/>
  <c r="BL140" i="12"/>
  <c r="BL139" i="13"/>
  <c r="K115" i="3"/>
  <c r="AW125" i="13"/>
  <c r="AW126" i="12"/>
  <c r="AB115" i="3" l="1"/>
  <c r="AH115" i="3" s="1"/>
  <c r="J115" i="3"/>
  <c r="M115" i="3" s="1"/>
  <c r="P115" i="3" s="1"/>
  <c r="AX126" i="13"/>
  <c r="AX127" i="12"/>
  <c r="BM141" i="12"/>
  <c r="BM140" i="13"/>
  <c r="AD115" i="3"/>
  <c r="B117" i="6"/>
  <c r="AJ113" i="13"/>
  <c r="AJ114" i="12"/>
  <c r="CA153" i="13"/>
  <c r="CA154" i="12"/>
  <c r="CB154" i="13" l="1"/>
  <c r="BZ163" i="12"/>
  <c r="G117" i="6"/>
  <c r="H117" i="6"/>
  <c r="L117" i="6" s="1"/>
  <c r="O117" i="6" s="1"/>
  <c r="J117" i="6"/>
  <c r="I117" i="6"/>
  <c r="AY128" i="12"/>
  <c r="AY127" i="13"/>
  <c r="AK115" i="3"/>
  <c r="R115" i="3"/>
  <c r="AK114" i="13"/>
  <c r="AK115" i="12"/>
  <c r="BN141" i="13"/>
  <c r="BN142" i="12"/>
  <c r="K117" i="6" l="1"/>
  <c r="AL115" i="13"/>
  <c r="AL116" i="12"/>
  <c r="BO143" i="12"/>
  <c r="BO142" i="13"/>
  <c r="AZ128" i="13"/>
  <c r="AZ129" i="12"/>
  <c r="N117" i="6"/>
  <c r="M117" i="6"/>
  <c r="P117" i="6" s="1"/>
  <c r="AN115" i="3"/>
  <c r="AO115" i="3"/>
  <c r="R117" i="6" l="1"/>
  <c r="S117" i="6"/>
  <c r="U117" i="6"/>
  <c r="T117" i="6"/>
  <c r="BP144" i="12"/>
  <c r="BP143" i="13"/>
  <c r="BA129" i="13"/>
  <c r="BA130" i="12"/>
  <c r="AY162" i="12"/>
  <c r="AM116" i="13"/>
  <c r="AM117" i="12"/>
  <c r="AN117" i="13" l="1"/>
  <c r="AN118" i="12"/>
  <c r="BQ145" i="12"/>
  <c r="BQ144" i="13"/>
  <c r="W117" i="6"/>
  <c r="Z117" i="6" s="1"/>
  <c r="AD117" i="6" s="1"/>
  <c r="BB130" i="13"/>
  <c r="BB131" i="12"/>
  <c r="V117" i="6"/>
  <c r="BC131" i="13" l="1"/>
  <c r="BC132" i="12"/>
  <c r="BR145" i="13"/>
  <c r="BR146" i="12"/>
  <c r="Y117" i="6"/>
  <c r="AC117" i="6" s="1"/>
  <c r="X117" i="6"/>
  <c r="AA117" i="6" s="1"/>
  <c r="AE117" i="6" s="1"/>
  <c r="AG117" i="6" s="1"/>
  <c r="B121" i="19" s="1"/>
  <c r="AO119" i="12"/>
  <c r="AO118" i="13"/>
  <c r="B121" i="8"/>
  <c r="C109" i="23"/>
  <c r="BS147" i="12" l="1"/>
  <c r="BS146" i="13"/>
  <c r="AP120" i="12"/>
  <c r="AP119" i="13"/>
  <c r="M121" i="19"/>
  <c r="N121" i="19"/>
  <c r="O121" i="19"/>
  <c r="F121" i="19"/>
  <c r="G121" i="19"/>
  <c r="C121" i="19"/>
  <c r="E121" i="19"/>
  <c r="L121" i="19"/>
  <c r="D121" i="19"/>
  <c r="K121" i="19"/>
  <c r="BD132" i="13"/>
  <c r="BD133" i="12"/>
  <c r="M121" i="8"/>
  <c r="N121" i="8"/>
  <c r="E121" i="8"/>
  <c r="K121" i="8"/>
  <c r="C121" i="8"/>
  <c r="F121" i="8"/>
  <c r="L121" i="8"/>
  <c r="O121" i="8"/>
  <c r="G121" i="8"/>
  <c r="D121" i="8"/>
  <c r="B121" i="7"/>
  <c r="B109" i="23"/>
  <c r="D109" i="23" s="1"/>
  <c r="M121" i="7" l="1"/>
  <c r="O121" i="7"/>
  <c r="C121" i="7"/>
  <c r="E121" i="7"/>
  <c r="K121" i="7"/>
  <c r="D121" i="7"/>
  <c r="L121" i="7"/>
  <c r="N121" i="7"/>
  <c r="F121" i="7"/>
  <c r="G121" i="7"/>
  <c r="AQ121" i="12"/>
  <c r="AQ120" i="13"/>
  <c r="BF106" i="19"/>
  <c r="AF106" i="19"/>
  <c r="AY106" i="19"/>
  <c r="AL106" i="19"/>
  <c r="AG106" i="19"/>
  <c r="AZ106" i="19"/>
  <c r="AT106" i="19"/>
  <c r="AV106" i="19"/>
  <c r="AP106" i="19"/>
  <c r="AR106" i="19"/>
  <c r="BG106" i="19"/>
  <c r="BE106" i="19"/>
  <c r="BA106" i="19"/>
  <c r="AN106" i="19"/>
  <c r="AJ106" i="19"/>
  <c r="BB106" i="19"/>
  <c r="BD106" i="19"/>
  <c r="AW106" i="19"/>
  <c r="AH106" i="19"/>
  <c r="AK106" i="19"/>
  <c r="AS106" i="19"/>
  <c r="AQ106" i="19"/>
  <c r="AU106" i="19"/>
  <c r="AX106" i="19"/>
  <c r="AI106" i="19"/>
  <c r="AO106" i="19"/>
  <c r="BC106" i="19"/>
  <c r="AM106" i="19"/>
  <c r="BE134" i="12"/>
  <c r="BE133" i="13"/>
  <c r="BB106" i="8"/>
  <c r="AW106" i="8"/>
  <c r="AK106" i="8"/>
  <c r="AZ106" i="8"/>
  <c r="AM106" i="8"/>
  <c r="AO106" i="8"/>
  <c r="AU106" i="8"/>
  <c r="BF106" i="8"/>
  <c r="AL106" i="8"/>
  <c r="AQ106" i="8"/>
  <c r="AP106" i="8"/>
  <c r="BE106" i="8"/>
  <c r="AX106" i="8"/>
  <c r="AN106" i="8"/>
  <c r="BC106" i="8"/>
  <c r="BD106" i="8"/>
  <c r="AR106" i="8"/>
  <c r="AV106" i="8"/>
  <c r="AF106" i="8"/>
  <c r="BG106" i="8"/>
  <c r="AI106" i="8"/>
  <c r="AY106" i="8"/>
  <c r="AT106" i="8"/>
  <c r="AG106" i="8"/>
  <c r="AS106" i="8"/>
  <c r="AJ106" i="8"/>
  <c r="BA106" i="8"/>
  <c r="AH106" i="8"/>
  <c r="BT148" i="12"/>
  <c r="BT147" i="13"/>
  <c r="BU149" i="12" l="1"/>
  <c r="BU148" i="13"/>
  <c r="AR121" i="13"/>
  <c r="AR122" i="12"/>
  <c r="AE106" i="7"/>
  <c r="B107" i="9" s="1"/>
  <c r="AL106" i="7"/>
  <c r="I107" i="9" s="1"/>
  <c r="I107" i="11" s="1"/>
  <c r="AR106" i="7"/>
  <c r="O107" i="9" s="1"/>
  <c r="BD106" i="7"/>
  <c r="AA107" i="9" s="1"/>
  <c r="AA107" i="11" s="1"/>
  <c r="AY106" i="7"/>
  <c r="V107" i="9" s="1"/>
  <c r="V107" i="11" s="1"/>
  <c r="AK106" i="7"/>
  <c r="H107" i="9" s="1"/>
  <c r="AH106" i="7"/>
  <c r="E107" i="9" s="1"/>
  <c r="AS106" i="7"/>
  <c r="P107" i="9" s="1"/>
  <c r="P107" i="11" s="1"/>
  <c r="AF106" i="7"/>
  <c r="C107" i="9" s="1"/>
  <c r="AQ106" i="7"/>
  <c r="N107" i="9" s="1"/>
  <c r="N107" i="11" s="1"/>
  <c r="AU106" i="7"/>
  <c r="R107" i="9" s="1"/>
  <c r="R107" i="11" s="1"/>
  <c r="AW106" i="7"/>
  <c r="T107" i="9" s="1"/>
  <c r="T107" i="11" s="1"/>
  <c r="AX106" i="7"/>
  <c r="U107" i="9" s="1"/>
  <c r="BF106" i="7"/>
  <c r="AC107" i="9" s="1"/>
  <c r="AT106" i="7"/>
  <c r="Q107" i="9" s="1"/>
  <c r="Q107" i="11" s="1"/>
  <c r="BA106" i="7"/>
  <c r="X107" i="9" s="1"/>
  <c r="X107" i="11" s="1"/>
  <c r="AV106" i="7"/>
  <c r="S107" i="9" s="1"/>
  <c r="S107" i="11" s="1"/>
  <c r="AM106" i="7"/>
  <c r="J107" i="9" s="1"/>
  <c r="J107" i="11" s="1"/>
  <c r="AG106" i="7"/>
  <c r="D107" i="9" s="1"/>
  <c r="BB106" i="7"/>
  <c r="Y107" i="9" s="1"/>
  <c r="Y107" i="11" s="1"/>
  <c r="AI106" i="7"/>
  <c r="F107" i="9" s="1"/>
  <c r="AO106" i="7"/>
  <c r="L107" i="9" s="1"/>
  <c r="L107" i="11" s="1"/>
  <c r="AP106" i="7"/>
  <c r="M107" i="9" s="1"/>
  <c r="AZ106" i="7"/>
  <c r="W107" i="9" s="1"/>
  <c r="W107" i="11" s="1"/>
  <c r="AN106" i="7"/>
  <c r="K107" i="9" s="1"/>
  <c r="K107" i="11" s="1"/>
  <c r="BC106" i="7"/>
  <c r="Z107" i="9" s="1"/>
  <c r="Z107" i="11" s="1"/>
  <c r="AJ106" i="7"/>
  <c r="G107" i="9" s="1"/>
  <c r="G107" i="11" s="1"/>
  <c r="BE106" i="7"/>
  <c r="AB107" i="9" s="1"/>
  <c r="AB107" i="11" s="1"/>
  <c r="BI106" i="8"/>
  <c r="S107" i="18"/>
  <c r="S108" i="12" s="1"/>
  <c r="T108" i="13" s="1"/>
  <c r="BF134" i="13"/>
  <c r="BF135" i="12"/>
  <c r="BI106" i="19"/>
  <c r="N107" i="18" l="1"/>
  <c r="N108" i="12" s="1"/>
  <c r="O108" i="13" s="1"/>
  <c r="AB107" i="18"/>
  <c r="AB108" i="12" s="1"/>
  <c r="AC108" i="13" s="1"/>
  <c r="E107" i="11"/>
  <c r="E107" i="18"/>
  <c r="E108" i="12" s="1"/>
  <c r="F108" i="13" s="1"/>
  <c r="V107" i="18"/>
  <c r="V108" i="12" s="1"/>
  <c r="W108" i="13" s="1"/>
  <c r="R107" i="18"/>
  <c r="R108" i="12" s="1"/>
  <c r="S108" i="13" s="1"/>
  <c r="K107" i="18"/>
  <c r="K108" i="12" s="1"/>
  <c r="L108" i="13" s="1"/>
  <c r="T107" i="18"/>
  <c r="T108" i="12" s="1"/>
  <c r="U108" i="13" s="1"/>
  <c r="U107" i="11"/>
  <c r="U107" i="18"/>
  <c r="U108" i="12" s="1"/>
  <c r="V108" i="13" s="1"/>
  <c r="M107" i="11"/>
  <c r="M107" i="18"/>
  <c r="M108" i="12" s="1"/>
  <c r="N108" i="13" s="1"/>
  <c r="O107" i="11"/>
  <c r="O107" i="18"/>
  <c r="O108" i="12" s="1"/>
  <c r="P108" i="13" s="1"/>
  <c r="AC107" i="11"/>
  <c r="AC107" i="18"/>
  <c r="AC108" i="12" s="1"/>
  <c r="H107" i="18"/>
  <c r="H108" i="12" s="1"/>
  <c r="I108" i="13" s="1"/>
  <c r="H107" i="11"/>
  <c r="Z107" i="18"/>
  <c r="Z108" i="12" s="1"/>
  <c r="AA108" i="13" s="1"/>
  <c r="BV150" i="12"/>
  <c r="BV149" i="13"/>
  <c r="G107" i="18"/>
  <c r="G108" i="12" s="1"/>
  <c r="H108" i="13" s="1"/>
  <c r="BG136" i="12"/>
  <c r="BG135" i="13"/>
  <c r="J107" i="18"/>
  <c r="J108" i="12" s="1"/>
  <c r="K108" i="13" s="1"/>
  <c r="I107" i="18"/>
  <c r="I108" i="12" s="1"/>
  <c r="J108" i="13" s="1"/>
  <c r="BH106" i="7"/>
  <c r="Q107" i="18"/>
  <c r="Q108" i="12" s="1"/>
  <c r="R108" i="13" s="1"/>
  <c r="AA107" i="18"/>
  <c r="AA108" i="12" s="1"/>
  <c r="AB108" i="13" s="1"/>
  <c r="D107" i="11"/>
  <c r="D107" i="18"/>
  <c r="D108" i="12" s="1"/>
  <c r="E108" i="13" s="1"/>
  <c r="P107" i="18"/>
  <c r="P108" i="12" s="1"/>
  <c r="Q108" i="13" s="1"/>
  <c r="L107" i="18"/>
  <c r="L108" i="12" s="1"/>
  <c r="M108" i="13" s="1"/>
  <c r="W107" i="18"/>
  <c r="W108" i="12" s="1"/>
  <c r="X108" i="13" s="1"/>
  <c r="F107" i="11"/>
  <c r="F107" i="18"/>
  <c r="F108" i="12" s="1"/>
  <c r="G108" i="13" s="1"/>
  <c r="C107" i="18"/>
  <c r="C107" i="11"/>
  <c r="AS122" i="13"/>
  <c r="AS123" i="12"/>
  <c r="Y107" i="18"/>
  <c r="Y108" i="12" s="1"/>
  <c r="Z108" i="13" s="1"/>
  <c r="X107" i="18"/>
  <c r="X108" i="12" s="1"/>
  <c r="Y108" i="13" s="1"/>
  <c r="AT123" i="13" l="1"/>
  <c r="AT124" i="12"/>
  <c r="BW151" i="12"/>
  <c r="BW150" i="13"/>
  <c r="AD108" i="13"/>
  <c r="AD109" i="12"/>
  <c r="BH136" i="13"/>
  <c r="BH137" i="12"/>
  <c r="B107" i="11"/>
  <c r="N115" i="3" s="1"/>
  <c r="Q115" i="3" s="1"/>
  <c r="B107" i="18"/>
  <c r="C108" i="12"/>
  <c r="B108" i="12" l="1"/>
  <c r="D108" i="13"/>
  <c r="B108" i="13" s="1"/>
  <c r="BI138" i="12"/>
  <c r="BI137" i="13"/>
  <c r="BX151" i="13"/>
  <c r="BX152" i="12"/>
  <c r="AE109" i="13"/>
  <c r="AE110" i="12"/>
  <c r="AU125" i="12"/>
  <c r="AU124" i="13"/>
  <c r="AL115" i="3"/>
  <c r="S115" i="3"/>
  <c r="AF111" i="12" l="1"/>
  <c r="AF110" i="13"/>
  <c r="BY152" i="13"/>
  <c r="BY153" i="12"/>
  <c r="C108" i="13"/>
  <c r="D116" i="3"/>
  <c r="BJ139" i="12"/>
  <c r="BJ138" i="13"/>
  <c r="AV125" i="13"/>
  <c r="AV126" i="12"/>
  <c r="BZ154" i="12" l="1"/>
  <c r="BZ153" i="13"/>
  <c r="BK139" i="13"/>
  <c r="BK140" i="12"/>
  <c r="AW127" i="12"/>
  <c r="AW126" i="13"/>
  <c r="B116" i="3"/>
  <c r="AA116" i="3"/>
  <c r="AG116" i="3" s="1"/>
  <c r="AG112" i="12"/>
  <c r="AG111" i="13"/>
  <c r="U116" i="3" l="1"/>
  <c r="V116" i="3" s="1"/>
  <c r="X116" i="3" s="1"/>
  <c r="Y116" i="3"/>
  <c r="AE116" i="3" s="1"/>
  <c r="C116" i="3"/>
  <c r="AJ116" i="3"/>
  <c r="W116" i="3"/>
  <c r="BL141" i="12"/>
  <c r="BL140" i="13"/>
  <c r="AH112" i="13"/>
  <c r="AH113" i="12"/>
  <c r="K116" i="3"/>
  <c r="AX128" i="12"/>
  <c r="AX127" i="13"/>
  <c r="BY163" i="12"/>
  <c r="CA154" i="13"/>
  <c r="AY128" i="13" l="1"/>
  <c r="AY129" i="12"/>
  <c r="AB116" i="3"/>
  <c r="AH116" i="3" s="1"/>
  <c r="J116" i="3"/>
  <c r="M116" i="3" s="1"/>
  <c r="P116" i="3" s="1"/>
  <c r="BM141" i="13"/>
  <c r="BM142" i="12"/>
  <c r="AI114" i="12"/>
  <c r="AI113" i="13"/>
  <c r="B118" i="6"/>
  <c r="AD116" i="3"/>
  <c r="AJ114" i="13" l="1"/>
  <c r="AJ115" i="12"/>
  <c r="BN143" i="12"/>
  <c r="BN142" i="13"/>
  <c r="AX162" i="12"/>
  <c r="AZ130" i="12"/>
  <c r="AZ129" i="13"/>
  <c r="AK116" i="3"/>
  <c r="R116" i="3"/>
  <c r="J118" i="6"/>
  <c r="G118" i="6"/>
  <c r="I118" i="6"/>
  <c r="H118" i="6"/>
  <c r="L118" i="6" l="1"/>
  <c r="O118" i="6" s="1"/>
  <c r="K118" i="6"/>
  <c r="BO144" i="12"/>
  <c r="BO143" i="13"/>
  <c r="AO116" i="3"/>
  <c r="AN116" i="3"/>
  <c r="BA130" i="13"/>
  <c r="BA131" i="12"/>
  <c r="AK116" i="12"/>
  <c r="AK115" i="13"/>
  <c r="AL117" i="12" l="1"/>
  <c r="AL116" i="13"/>
  <c r="BB132" i="12"/>
  <c r="BB131" i="13"/>
  <c r="BP145" i="12"/>
  <c r="BP144" i="13"/>
  <c r="M118" i="6"/>
  <c r="P118" i="6" s="1"/>
  <c r="N118" i="6"/>
  <c r="R118" i="6" l="1"/>
  <c r="S118" i="6"/>
  <c r="T118" i="6"/>
  <c r="U118" i="6"/>
  <c r="BC133" i="12"/>
  <c r="BC132" i="13"/>
  <c r="BQ146" i="12"/>
  <c r="BQ145" i="13"/>
  <c r="AM117" i="13"/>
  <c r="AM118" i="12"/>
  <c r="W118" i="6" l="1"/>
  <c r="Z118" i="6" s="1"/>
  <c r="AD118" i="6" s="1"/>
  <c r="B122" i="8" s="1"/>
  <c r="AN118" i="13"/>
  <c r="AN119" i="12"/>
  <c r="BR146" i="13"/>
  <c r="BR147" i="12"/>
  <c r="BD134" i="12"/>
  <c r="BD133" i="13"/>
  <c r="V118" i="6"/>
  <c r="C110" i="23" l="1"/>
  <c r="G122" i="8"/>
  <c r="L122" i="8"/>
  <c r="N122" i="8"/>
  <c r="M122" i="8"/>
  <c r="E122" i="8"/>
  <c r="O122" i="8"/>
  <c r="D122" i="8"/>
  <c r="C122" i="8"/>
  <c r="F122" i="8"/>
  <c r="K122" i="8"/>
  <c r="BS148" i="12"/>
  <c r="BS147" i="13"/>
  <c r="AO120" i="12"/>
  <c r="AO119" i="13"/>
  <c r="BE135" i="12"/>
  <c r="BE134" i="13"/>
  <c r="Y118" i="6"/>
  <c r="AC118" i="6" s="1"/>
  <c r="X118" i="6"/>
  <c r="AA118" i="6" s="1"/>
  <c r="AE118" i="6" s="1"/>
  <c r="AG118" i="6" s="1"/>
  <c r="B122" i="19" s="1"/>
  <c r="AZ107" i="8" l="1"/>
  <c r="AK107" i="8"/>
  <c r="BE107" i="8"/>
  <c r="BA107" i="8"/>
  <c r="AF107" i="8"/>
  <c r="AX107" i="8"/>
  <c r="AH107" i="8"/>
  <c r="AY107" i="8"/>
  <c r="AT107" i="8"/>
  <c r="AQ107" i="8"/>
  <c r="AS107" i="8"/>
  <c r="BB107" i="8"/>
  <c r="AM107" i="8"/>
  <c r="AV107" i="8"/>
  <c r="AI107" i="8"/>
  <c r="AR107" i="8"/>
  <c r="AL107" i="8"/>
  <c r="AW107" i="8"/>
  <c r="AN107" i="8"/>
  <c r="BC107" i="8"/>
  <c r="AG107" i="8"/>
  <c r="AP107" i="8"/>
  <c r="BF107" i="8"/>
  <c r="BG107" i="8"/>
  <c r="AJ107" i="8"/>
  <c r="BD107" i="8"/>
  <c r="AU107" i="8"/>
  <c r="AO107" i="8"/>
  <c r="G122" i="19"/>
  <c r="K122" i="19"/>
  <c r="D122" i="19"/>
  <c r="L122" i="19"/>
  <c r="C122" i="19"/>
  <c r="M122" i="19"/>
  <c r="F122" i="19"/>
  <c r="E122" i="19"/>
  <c r="N122" i="19"/>
  <c r="O122" i="19"/>
  <c r="BF135" i="13"/>
  <c r="BF136" i="12"/>
  <c r="BT148" i="13"/>
  <c r="BT149" i="12"/>
  <c r="B122" i="7"/>
  <c r="B110" i="23"/>
  <c r="D110" i="23" s="1"/>
  <c r="AP121" i="12"/>
  <c r="AP120" i="13"/>
  <c r="BG136" i="13" l="1"/>
  <c r="BG137" i="12"/>
  <c r="F122" i="7"/>
  <c r="N122" i="7"/>
  <c r="D122" i="7"/>
  <c r="G122" i="7"/>
  <c r="E122" i="7"/>
  <c r="M122" i="7"/>
  <c r="C122" i="7"/>
  <c r="L122" i="7"/>
  <c r="K122" i="7"/>
  <c r="O122" i="7"/>
  <c r="BU150" i="12"/>
  <c r="BU149" i="13"/>
  <c r="AQ122" i="12"/>
  <c r="AQ121" i="13"/>
  <c r="AS107" i="19"/>
  <c r="AL107" i="19"/>
  <c r="BC107" i="19"/>
  <c r="AX107" i="19"/>
  <c r="AH107" i="19"/>
  <c r="AV107" i="19"/>
  <c r="AO107" i="19"/>
  <c r="AP107" i="19"/>
  <c r="BE107" i="19"/>
  <c r="BA107" i="19"/>
  <c r="AM107" i="19"/>
  <c r="BB107" i="19"/>
  <c r="AF107" i="19"/>
  <c r="AN107" i="19"/>
  <c r="AG107" i="19"/>
  <c r="BF107" i="19"/>
  <c r="AK107" i="19"/>
  <c r="AI107" i="19"/>
  <c r="AU107" i="19"/>
  <c r="AZ107" i="19"/>
  <c r="BG107" i="19"/>
  <c r="AR107" i="19"/>
  <c r="AQ107" i="19"/>
  <c r="AT107" i="19"/>
  <c r="BD107" i="19"/>
  <c r="AW107" i="19"/>
  <c r="AJ107" i="19"/>
  <c r="AY107" i="19"/>
  <c r="BI107" i="8"/>
  <c r="BE107" i="7" l="1"/>
  <c r="AB108" i="9" s="1"/>
  <c r="AT107" i="7"/>
  <c r="Q108" i="9" s="1"/>
  <c r="AV107" i="7"/>
  <c r="S108" i="9" s="1"/>
  <c r="AO107" i="7"/>
  <c r="L108" i="9" s="1"/>
  <c r="AI107" i="7"/>
  <c r="F108" i="9" s="1"/>
  <c r="AK107" i="7"/>
  <c r="H108" i="9" s="1"/>
  <c r="BF107" i="7"/>
  <c r="AC108" i="9" s="1"/>
  <c r="BB107" i="7"/>
  <c r="Y108" i="9" s="1"/>
  <c r="AM107" i="7"/>
  <c r="J108" i="9" s="1"/>
  <c r="AU107" i="7"/>
  <c r="R108" i="9" s="1"/>
  <c r="AQ107" i="7"/>
  <c r="N108" i="9" s="1"/>
  <c r="AP107" i="7"/>
  <c r="M108" i="9" s="1"/>
  <c r="AZ107" i="7"/>
  <c r="W108" i="9" s="1"/>
  <c r="AR107" i="7"/>
  <c r="O108" i="9" s="1"/>
  <c r="AE107" i="7"/>
  <c r="B108" i="9" s="1"/>
  <c r="BD107" i="7"/>
  <c r="AA108" i="9" s="1"/>
  <c r="AA108" i="11" s="1"/>
  <c r="AL107" i="7"/>
  <c r="I108" i="9" s="1"/>
  <c r="BC107" i="7"/>
  <c r="Z108" i="9" s="1"/>
  <c r="AY107" i="7"/>
  <c r="V108" i="9" s="1"/>
  <c r="AX107" i="7"/>
  <c r="U108" i="9" s="1"/>
  <c r="U108" i="11" s="1"/>
  <c r="AN107" i="7"/>
  <c r="K108" i="9" s="1"/>
  <c r="AH107" i="7"/>
  <c r="E108" i="9" s="1"/>
  <c r="BA107" i="7"/>
  <c r="X108" i="9" s="1"/>
  <c r="AW107" i="7"/>
  <c r="T108" i="9" s="1"/>
  <c r="AS107" i="7"/>
  <c r="P108" i="9" s="1"/>
  <c r="AG107" i="7"/>
  <c r="D108" i="9" s="1"/>
  <c r="AJ107" i="7"/>
  <c r="G108" i="9" s="1"/>
  <c r="AF107" i="7"/>
  <c r="BH138" i="12"/>
  <c r="BH137" i="13"/>
  <c r="BI107" i="19"/>
  <c r="AR122" i="13"/>
  <c r="AR123" i="12"/>
  <c r="BV150" i="13"/>
  <c r="BV151" i="12"/>
  <c r="AA108" i="18" l="1"/>
  <c r="AA109" i="12" s="1"/>
  <c r="AB109" i="13" s="1"/>
  <c r="X108" i="11"/>
  <c r="X108" i="18"/>
  <c r="X109" i="12" s="1"/>
  <c r="Y109" i="13" s="1"/>
  <c r="AC108" i="11"/>
  <c r="AC108" i="18"/>
  <c r="AC109" i="12" s="1"/>
  <c r="S108" i="11"/>
  <c r="S108" i="18"/>
  <c r="S109" i="12" s="1"/>
  <c r="T109" i="13" s="1"/>
  <c r="D108" i="11"/>
  <c r="D108" i="18"/>
  <c r="D109" i="12" s="1"/>
  <c r="E109" i="13" s="1"/>
  <c r="E108" i="11"/>
  <c r="E108" i="18"/>
  <c r="E109" i="12" s="1"/>
  <c r="F109" i="13" s="1"/>
  <c r="Z108" i="11"/>
  <c r="Z108" i="18"/>
  <c r="Z109" i="12" s="1"/>
  <c r="AA109" i="13" s="1"/>
  <c r="O108" i="11"/>
  <c r="O108" i="18"/>
  <c r="O109" i="12" s="1"/>
  <c r="P109" i="13" s="1"/>
  <c r="R108" i="11"/>
  <c r="R108" i="18"/>
  <c r="R109" i="12" s="1"/>
  <c r="S109" i="13" s="1"/>
  <c r="H108" i="11"/>
  <c r="H108" i="18"/>
  <c r="H109" i="12" s="1"/>
  <c r="I109" i="13" s="1"/>
  <c r="Q108" i="11"/>
  <c r="Q108" i="18"/>
  <c r="Q109" i="12" s="1"/>
  <c r="R109" i="13" s="1"/>
  <c r="G108" i="11"/>
  <c r="G108" i="18"/>
  <c r="G109" i="12" s="1"/>
  <c r="H109" i="13" s="1"/>
  <c r="N108" i="11"/>
  <c r="N108" i="18"/>
  <c r="N109" i="12" s="1"/>
  <c r="O109" i="13" s="1"/>
  <c r="AS124" i="12"/>
  <c r="AS123" i="13"/>
  <c r="BI138" i="13"/>
  <c r="BI139" i="12"/>
  <c r="P108" i="11"/>
  <c r="P108" i="18"/>
  <c r="P109" i="12" s="1"/>
  <c r="Q109" i="13" s="1"/>
  <c r="K108" i="11"/>
  <c r="K108" i="18"/>
  <c r="K109" i="12" s="1"/>
  <c r="L109" i="13" s="1"/>
  <c r="I108" i="11"/>
  <c r="I108" i="18"/>
  <c r="I109" i="12" s="1"/>
  <c r="J109" i="13" s="1"/>
  <c r="W108" i="11"/>
  <c r="W108" i="18"/>
  <c r="W109" i="12" s="1"/>
  <c r="X109" i="13" s="1"/>
  <c r="J108" i="11"/>
  <c r="J108" i="18"/>
  <c r="J109" i="12" s="1"/>
  <c r="K109" i="13" s="1"/>
  <c r="F108" i="11"/>
  <c r="F108" i="18"/>
  <c r="F109" i="12" s="1"/>
  <c r="G109" i="13" s="1"/>
  <c r="AB108" i="18"/>
  <c r="AB109" i="12" s="1"/>
  <c r="AC109" i="13" s="1"/>
  <c r="AB108" i="11"/>
  <c r="V108" i="11"/>
  <c r="V108" i="18"/>
  <c r="V109" i="12" s="1"/>
  <c r="W109" i="13" s="1"/>
  <c r="BW152" i="12"/>
  <c r="BW151" i="13"/>
  <c r="BH107" i="7"/>
  <c r="C108" i="9"/>
  <c r="T108" i="11"/>
  <c r="T108" i="18"/>
  <c r="T109" i="12" s="1"/>
  <c r="U109" i="13" s="1"/>
  <c r="M108" i="11"/>
  <c r="M108" i="18"/>
  <c r="M109" i="12" s="1"/>
  <c r="N109" i="13" s="1"/>
  <c r="Y108" i="11"/>
  <c r="Y108" i="18"/>
  <c r="Y109" i="12" s="1"/>
  <c r="Z109" i="13" s="1"/>
  <c r="L108" i="11"/>
  <c r="L108" i="18"/>
  <c r="L109" i="12" s="1"/>
  <c r="M109" i="13" s="1"/>
  <c r="U108" i="18"/>
  <c r="U109" i="12" s="1"/>
  <c r="V109" i="13" s="1"/>
  <c r="C108" i="11" l="1"/>
  <c r="B108" i="11" s="1"/>
  <c r="N116" i="3" s="1"/>
  <c r="Q116" i="3" s="1"/>
  <c r="C108" i="18"/>
  <c r="BJ140" i="12"/>
  <c r="BJ139" i="13"/>
  <c r="AD109" i="13"/>
  <c r="AD110" i="12"/>
  <c r="BX153" i="12"/>
  <c r="BX152" i="13"/>
  <c r="AT125" i="12"/>
  <c r="AT124" i="13"/>
  <c r="AE110" i="13" l="1"/>
  <c r="AE111" i="12"/>
  <c r="C109" i="12"/>
  <c r="B108" i="18"/>
  <c r="BY154" i="12"/>
  <c r="BY153" i="13"/>
  <c r="BK140" i="13"/>
  <c r="BK141" i="12"/>
  <c r="AU126" i="12"/>
  <c r="AU125" i="13"/>
  <c r="S116" i="3"/>
  <c r="AL116" i="3"/>
  <c r="B109" i="12" l="1"/>
  <c r="D109" i="13"/>
  <c r="B109" i="13" s="1"/>
  <c r="BL142" i="12"/>
  <c r="BL141" i="13"/>
  <c r="AF111" i="13"/>
  <c r="AF112" i="12"/>
  <c r="AV127" i="12"/>
  <c r="AV126" i="13"/>
  <c r="BX163" i="12"/>
  <c r="BZ154" i="13"/>
  <c r="AW127" i="13" l="1"/>
  <c r="AW128" i="12"/>
  <c r="AG112" i="13"/>
  <c r="AG113" i="12"/>
  <c r="D117" i="3"/>
  <c r="C109" i="13"/>
  <c r="BM143" i="12"/>
  <c r="BM142" i="13"/>
  <c r="AH113" i="13" l="1"/>
  <c r="AH114" i="12"/>
  <c r="BN143" i="13"/>
  <c r="BN144" i="12"/>
  <c r="AX129" i="12"/>
  <c r="AX128" i="13"/>
  <c r="B117" i="3"/>
  <c r="AA117" i="3"/>
  <c r="AG117" i="3" s="1"/>
  <c r="K117" i="3" l="1"/>
  <c r="W117" i="3"/>
  <c r="Y117" i="3"/>
  <c r="AE117" i="3" s="1"/>
  <c r="U117" i="3"/>
  <c r="V117" i="3" s="1"/>
  <c r="X117" i="3" s="1"/>
  <c r="C117" i="3"/>
  <c r="AJ117" i="3"/>
  <c r="AI115" i="12"/>
  <c r="AI114" i="13"/>
  <c r="BO145" i="12"/>
  <c r="BO144" i="13"/>
  <c r="AY129" i="13"/>
  <c r="AY130" i="12"/>
  <c r="AW162" i="12"/>
  <c r="AZ131" i="12" l="1"/>
  <c r="AZ130" i="13"/>
  <c r="AJ116" i="12"/>
  <c r="AJ115" i="13"/>
  <c r="B119" i="6"/>
  <c r="AD117" i="3"/>
  <c r="BP146" i="12"/>
  <c r="BP145" i="13"/>
  <c r="J117" i="3"/>
  <c r="M117" i="3" s="1"/>
  <c r="P117" i="3" s="1"/>
  <c r="AB117" i="3"/>
  <c r="AH117" i="3" s="1"/>
  <c r="BQ147" i="12" l="1"/>
  <c r="BQ146" i="13"/>
  <c r="AK116" i="13"/>
  <c r="AK117" i="12"/>
  <c r="R117" i="3"/>
  <c r="AK117" i="3"/>
  <c r="I119" i="6"/>
  <c r="H119" i="6"/>
  <c r="G119" i="6"/>
  <c r="J119" i="6"/>
  <c r="BA132" i="12"/>
  <c r="BA131" i="13"/>
  <c r="L119" i="6" l="1"/>
  <c r="O119" i="6" s="1"/>
  <c r="AL118" i="12"/>
  <c r="AL117" i="13"/>
  <c r="AO117" i="3"/>
  <c r="AN117" i="3"/>
  <c r="BB132" i="13"/>
  <c r="BB133" i="12"/>
  <c r="K119" i="6"/>
  <c r="BR147" i="13"/>
  <c r="BR148" i="12"/>
  <c r="M119" i="6" l="1"/>
  <c r="P119" i="6" s="1"/>
  <c r="N119" i="6"/>
  <c r="BC134" i="12"/>
  <c r="BC133" i="13"/>
  <c r="BS148" i="13"/>
  <c r="BS149" i="12"/>
  <c r="AM118" i="13"/>
  <c r="AM119" i="12"/>
  <c r="BD134" i="13" l="1"/>
  <c r="BD135" i="12"/>
  <c r="BT149" i="13"/>
  <c r="BT150" i="12"/>
  <c r="AN119" i="13"/>
  <c r="AN120" i="12"/>
  <c r="T119" i="6"/>
  <c r="U119" i="6"/>
  <c r="R119" i="6"/>
  <c r="S119" i="6"/>
  <c r="W119" i="6" l="1"/>
  <c r="Z119" i="6" s="1"/>
  <c r="AD119" i="6" s="1"/>
  <c r="B123" i="8" s="1"/>
  <c r="AO121" i="12"/>
  <c r="AO120" i="13"/>
  <c r="V119" i="6"/>
  <c r="BE136" i="12"/>
  <c r="BE135" i="13"/>
  <c r="BU151" i="12"/>
  <c r="BU150" i="13"/>
  <c r="C111" i="23" l="1"/>
  <c r="BV152" i="12"/>
  <c r="BV151" i="13"/>
  <c r="BF137" i="12"/>
  <c r="BF136" i="13"/>
  <c r="AP122" i="12"/>
  <c r="AP121" i="13"/>
  <c r="Y119" i="6"/>
  <c r="AC119" i="6" s="1"/>
  <c r="X119" i="6"/>
  <c r="AA119" i="6" s="1"/>
  <c r="AE119" i="6" s="1"/>
  <c r="AG119" i="6" s="1"/>
  <c r="B123" i="19" s="1"/>
  <c r="M123" i="8"/>
  <c r="N123" i="8"/>
  <c r="C123" i="8"/>
  <c r="L123" i="8"/>
  <c r="D123" i="8"/>
  <c r="G123" i="8"/>
  <c r="F123" i="8"/>
  <c r="K123" i="8"/>
  <c r="O123" i="8"/>
  <c r="E123" i="8"/>
  <c r="K123" i="19" l="1"/>
  <c r="E123" i="19"/>
  <c r="M123" i="19"/>
  <c r="D123" i="19"/>
  <c r="C123" i="19"/>
  <c r="F123" i="19"/>
  <c r="N123" i="19"/>
  <c r="G123" i="19"/>
  <c r="O123" i="19"/>
  <c r="L123" i="19"/>
  <c r="AQ108" i="8"/>
  <c r="AJ108" i="8"/>
  <c r="AL108" i="8"/>
  <c r="AP108" i="8"/>
  <c r="AF108" i="8"/>
  <c r="BD108" i="8"/>
  <c r="BC108" i="8"/>
  <c r="BA108" i="8"/>
  <c r="AR108" i="8"/>
  <c r="AU108" i="8"/>
  <c r="AV108" i="8"/>
  <c r="AT108" i="8"/>
  <c r="AG108" i="8"/>
  <c r="BB108" i="8"/>
  <c r="AW108" i="8"/>
  <c r="BG108" i="8"/>
  <c r="AM108" i="8"/>
  <c r="AH108" i="8"/>
  <c r="AX108" i="8"/>
  <c r="AO108" i="8"/>
  <c r="AY108" i="8"/>
  <c r="AN108" i="8"/>
  <c r="AI108" i="8"/>
  <c r="BE108" i="8"/>
  <c r="AS108" i="8"/>
  <c r="AZ108" i="8"/>
  <c r="AK108" i="8"/>
  <c r="BF108" i="8"/>
  <c r="B123" i="7"/>
  <c r="B111" i="23"/>
  <c r="D111" i="23" s="1"/>
  <c r="BG138" i="12"/>
  <c r="BG137" i="13"/>
  <c r="AQ123" i="12"/>
  <c r="AQ122" i="13"/>
  <c r="BW152" i="13"/>
  <c r="BW153" i="12"/>
  <c r="AR124" i="12" l="1"/>
  <c r="AR123" i="13"/>
  <c r="L123" i="7"/>
  <c r="D123" i="7"/>
  <c r="O123" i="7"/>
  <c r="G123" i="7"/>
  <c r="M123" i="7"/>
  <c r="N123" i="7"/>
  <c r="E123" i="7"/>
  <c r="K123" i="7"/>
  <c r="F123" i="7"/>
  <c r="C123" i="7"/>
  <c r="BI108" i="8"/>
  <c r="BX154" i="12"/>
  <c r="BX153" i="13"/>
  <c r="BH139" i="12"/>
  <c r="BH138" i="13"/>
  <c r="AL108" i="19"/>
  <c r="AM108" i="19"/>
  <c r="BA108" i="19"/>
  <c r="AV108" i="19"/>
  <c r="AT108" i="19"/>
  <c r="AK108" i="19"/>
  <c r="AS108" i="19"/>
  <c r="AH108" i="19"/>
  <c r="AR108" i="19"/>
  <c r="AF108" i="19"/>
  <c r="AG108" i="19"/>
  <c r="BC108" i="19"/>
  <c r="AI108" i="19"/>
  <c r="AY108" i="19"/>
  <c r="BD108" i="19"/>
  <c r="AP108" i="19"/>
  <c r="BF108" i="19"/>
  <c r="BB108" i="19"/>
  <c r="AO108" i="19"/>
  <c r="BE108" i="19"/>
  <c r="AN108" i="19"/>
  <c r="AZ108" i="19"/>
  <c r="AX108" i="19"/>
  <c r="AJ108" i="19"/>
  <c r="AW108" i="19"/>
  <c r="AU108" i="19"/>
  <c r="BG108" i="19"/>
  <c r="AQ108" i="19"/>
  <c r="AY108" i="7" l="1"/>
  <c r="V109" i="9" s="1"/>
  <c r="V109" i="11" s="1"/>
  <c r="BC108" i="7"/>
  <c r="Z109" i="9" s="1"/>
  <c r="AR108" i="7"/>
  <c r="O109" i="9" s="1"/>
  <c r="AL108" i="7"/>
  <c r="I109" i="9" s="1"/>
  <c r="AP108" i="7"/>
  <c r="M109" i="9" s="1"/>
  <c r="BB108" i="7"/>
  <c r="Y109" i="9" s="1"/>
  <c r="AN108" i="7"/>
  <c r="K109" i="9" s="1"/>
  <c r="AK108" i="7"/>
  <c r="H109" i="9" s="1"/>
  <c r="AT108" i="7"/>
  <c r="Q109" i="9" s="1"/>
  <c r="AH108" i="7"/>
  <c r="E109" i="9" s="1"/>
  <c r="AE108" i="7"/>
  <c r="B109" i="9" s="1"/>
  <c r="AX108" i="7"/>
  <c r="U109" i="9" s="1"/>
  <c r="AI108" i="7"/>
  <c r="F109" i="9" s="1"/>
  <c r="AV108" i="7"/>
  <c r="S109" i="9" s="1"/>
  <c r="AS108" i="7"/>
  <c r="P109" i="9" s="1"/>
  <c r="AU108" i="7"/>
  <c r="R109" i="9" s="1"/>
  <c r="AW108" i="7"/>
  <c r="T109" i="9" s="1"/>
  <c r="BE108" i="7"/>
  <c r="AB109" i="9" s="1"/>
  <c r="AJ108" i="7"/>
  <c r="G109" i="9" s="1"/>
  <c r="AO108" i="7"/>
  <c r="L109" i="9" s="1"/>
  <c r="AM108" i="7"/>
  <c r="J109" i="9" s="1"/>
  <c r="BF108" i="7"/>
  <c r="AC109" i="9" s="1"/>
  <c r="BA108" i="7"/>
  <c r="X109" i="9" s="1"/>
  <c r="AG108" i="7"/>
  <c r="D109" i="9" s="1"/>
  <c r="AF108" i="7"/>
  <c r="AQ108" i="7"/>
  <c r="N109" i="9" s="1"/>
  <c r="N109" i="11" s="1"/>
  <c r="BD108" i="7"/>
  <c r="AA109" i="9" s="1"/>
  <c r="AZ108" i="7"/>
  <c r="W109" i="9" s="1"/>
  <c r="BY154" i="13"/>
  <c r="BW163" i="12"/>
  <c r="BI108" i="19"/>
  <c r="BI139" i="13"/>
  <c r="BI140" i="12"/>
  <c r="AS124" i="13"/>
  <c r="AS125" i="12"/>
  <c r="N109" i="18" l="1"/>
  <c r="N110" i="12" s="1"/>
  <c r="O110" i="13" s="1"/>
  <c r="AA109" i="11"/>
  <c r="AA109" i="18"/>
  <c r="AA110" i="12" s="1"/>
  <c r="AB110" i="13" s="1"/>
  <c r="X109" i="11"/>
  <c r="X109" i="18"/>
  <c r="X110" i="12" s="1"/>
  <c r="Y110" i="13" s="1"/>
  <c r="K109" i="11"/>
  <c r="K109" i="18"/>
  <c r="K110" i="12" s="1"/>
  <c r="L110" i="13" s="1"/>
  <c r="O109" i="18"/>
  <c r="O110" i="12" s="1"/>
  <c r="P110" i="13" s="1"/>
  <c r="O109" i="11"/>
  <c r="BJ140" i="13"/>
  <c r="BJ141" i="12"/>
  <c r="AC109" i="11"/>
  <c r="AC109" i="18"/>
  <c r="AC110" i="12" s="1"/>
  <c r="AB109" i="11"/>
  <c r="AB109" i="18"/>
  <c r="AB110" i="12" s="1"/>
  <c r="AC110" i="13" s="1"/>
  <c r="S109" i="18"/>
  <c r="S110" i="12" s="1"/>
  <c r="T110" i="13" s="1"/>
  <c r="S109" i="11"/>
  <c r="E109" i="11"/>
  <c r="E109" i="18"/>
  <c r="E110" i="12" s="1"/>
  <c r="F110" i="13" s="1"/>
  <c r="Y109" i="11"/>
  <c r="Y109" i="18"/>
  <c r="Y110" i="12" s="1"/>
  <c r="Z110" i="13" s="1"/>
  <c r="Z109" i="11"/>
  <c r="Z109" i="18"/>
  <c r="Z110" i="12" s="1"/>
  <c r="AA110" i="13" s="1"/>
  <c r="G109" i="11"/>
  <c r="G109" i="18"/>
  <c r="G110" i="12" s="1"/>
  <c r="H110" i="13" s="1"/>
  <c r="BH108" i="7"/>
  <c r="C109" i="9"/>
  <c r="J109" i="11"/>
  <c r="J109" i="18"/>
  <c r="J110" i="12" s="1"/>
  <c r="K110" i="13" s="1"/>
  <c r="T109" i="11"/>
  <c r="T109" i="18"/>
  <c r="T110" i="12" s="1"/>
  <c r="U110" i="13" s="1"/>
  <c r="F109" i="11"/>
  <c r="F109" i="18"/>
  <c r="F110" i="12" s="1"/>
  <c r="G110" i="13" s="1"/>
  <c r="Q109" i="11"/>
  <c r="Q109" i="18"/>
  <c r="Q110" i="12" s="1"/>
  <c r="R110" i="13" s="1"/>
  <c r="M109" i="11"/>
  <c r="M109" i="18"/>
  <c r="M110" i="12" s="1"/>
  <c r="N110" i="13" s="1"/>
  <c r="P109" i="11"/>
  <c r="P109" i="18"/>
  <c r="P110" i="12" s="1"/>
  <c r="Q110" i="13" s="1"/>
  <c r="AT126" i="12"/>
  <c r="AT125" i="13"/>
  <c r="W109" i="11"/>
  <c r="W109" i="18"/>
  <c r="W110" i="12" s="1"/>
  <c r="X110" i="13" s="1"/>
  <c r="D109" i="11"/>
  <c r="D109" i="18"/>
  <c r="D110" i="12" s="1"/>
  <c r="E110" i="13" s="1"/>
  <c r="L109" i="11"/>
  <c r="L109" i="18"/>
  <c r="L110" i="12" s="1"/>
  <c r="M110" i="13" s="1"/>
  <c r="R109" i="11"/>
  <c r="R109" i="18"/>
  <c r="R110" i="12" s="1"/>
  <c r="S110" i="13" s="1"/>
  <c r="U109" i="11"/>
  <c r="U109" i="18"/>
  <c r="U110" i="12" s="1"/>
  <c r="V110" i="13" s="1"/>
  <c r="H109" i="18"/>
  <c r="H110" i="12" s="1"/>
  <c r="I110" i="13" s="1"/>
  <c r="H109" i="11"/>
  <c r="I109" i="11"/>
  <c r="I109" i="18"/>
  <c r="I110" i="12" s="1"/>
  <c r="J110" i="13" s="1"/>
  <c r="V109" i="18"/>
  <c r="V110" i="12" s="1"/>
  <c r="W110" i="13" s="1"/>
  <c r="AD111" i="12" l="1"/>
  <c r="AD110" i="13"/>
  <c r="C109" i="11"/>
  <c r="B109" i="11" s="1"/>
  <c r="N117" i="3" s="1"/>
  <c r="Q117" i="3" s="1"/>
  <c r="C109" i="18"/>
  <c r="BK142" i="12"/>
  <c r="BK141" i="13"/>
  <c r="AU127" i="12"/>
  <c r="AU126" i="13"/>
  <c r="B109" i="18" l="1"/>
  <c r="C110" i="12"/>
  <c r="AV127" i="13"/>
  <c r="AV128" i="12"/>
  <c r="AL117" i="3"/>
  <c r="S117" i="3"/>
  <c r="BL143" i="12"/>
  <c r="BL142" i="13"/>
  <c r="AE112" i="12"/>
  <c r="AE111" i="13"/>
  <c r="AW128" i="13" l="1"/>
  <c r="AW129" i="12"/>
  <c r="BM143" i="13"/>
  <c r="BM144" i="12"/>
  <c r="B110" i="12"/>
  <c r="D110" i="13"/>
  <c r="B110" i="13" s="1"/>
  <c r="AF113" i="12"/>
  <c r="AF112" i="13"/>
  <c r="BN145" i="12" l="1"/>
  <c r="BN144" i="13"/>
  <c r="AG114" i="12"/>
  <c r="AG113" i="13"/>
  <c r="C110" i="13"/>
  <c r="D118" i="3"/>
  <c r="AX130" i="12"/>
  <c r="AV162" i="12"/>
  <c r="AX129" i="13"/>
  <c r="AH114" i="13" l="1"/>
  <c r="AH115" i="12"/>
  <c r="AA118" i="3"/>
  <c r="AG118" i="3" s="1"/>
  <c r="B118" i="3"/>
  <c r="AY130" i="13"/>
  <c r="AY131" i="12"/>
  <c r="BO145" i="13"/>
  <c r="BO146" i="12"/>
  <c r="AZ132" i="12" l="1"/>
  <c r="AZ131" i="13"/>
  <c r="AJ118" i="3"/>
  <c r="U118" i="3"/>
  <c r="V118" i="3" s="1"/>
  <c r="X118" i="3" s="1"/>
  <c r="W118" i="3"/>
  <c r="C118" i="3"/>
  <c r="Y118" i="3"/>
  <c r="AE118" i="3" s="1"/>
  <c r="AI115" i="13"/>
  <c r="AI116" i="12"/>
  <c r="BP147" i="12"/>
  <c r="BP146" i="13"/>
  <c r="K118" i="3"/>
  <c r="B120" i="6" l="1"/>
  <c r="AD118" i="3"/>
  <c r="BQ148" i="12"/>
  <c r="BQ147" i="13"/>
  <c r="AB118" i="3"/>
  <c r="AH118" i="3" s="1"/>
  <c r="J118" i="3"/>
  <c r="M118" i="3" s="1"/>
  <c r="P118" i="3" s="1"/>
  <c r="AJ116" i="13"/>
  <c r="AJ117" i="12"/>
  <c r="BA133" i="12"/>
  <c r="BA132" i="13"/>
  <c r="AK118" i="12" l="1"/>
  <c r="AK117" i="13"/>
  <c r="BR149" i="12"/>
  <c r="BR148" i="13"/>
  <c r="R118" i="3"/>
  <c r="AK118" i="3"/>
  <c r="BB133" i="13"/>
  <c r="BB134" i="12"/>
  <c r="I120" i="6"/>
  <c r="G120" i="6"/>
  <c r="J120" i="6"/>
  <c r="H120" i="6"/>
  <c r="K120" i="6" l="1"/>
  <c r="L120" i="6"/>
  <c r="O120" i="6" s="1"/>
  <c r="BC135" i="12"/>
  <c r="BC134" i="13"/>
  <c r="AO118" i="3"/>
  <c r="AN118" i="3"/>
  <c r="BS150" i="12"/>
  <c r="BS149" i="13"/>
  <c r="AL118" i="13"/>
  <c r="AL119" i="12"/>
  <c r="M120" i="6" l="1"/>
  <c r="P120" i="6" s="1"/>
  <c r="U120" i="6" s="1"/>
  <c r="N120" i="6"/>
  <c r="AM119" i="13"/>
  <c r="AM120" i="12"/>
  <c r="BD135" i="13"/>
  <c r="BD136" i="12"/>
  <c r="BT151" i="12"/>
  <c r="BT150" i="13"/>
  <c r="S120" i="6"/>
  <c r="T120" i="6"/>
  <c r="R120" i="6" l="1"/>
  <c r="V120" i="6" s="1"/>
  <c r="W120" i="6"/>
  <c r="Z120" i="6" s="1"/>
  <c r="AD120" i="6" s="1"/>
  <c r="C112" i="23" s="1"/>
  <c r="AN120" i="13"/>
  <c r="AN121" i="12"/>
  <c r="BE137" i="12"/>
  <c r="BE136" i="13"/>
  <c r="BU151" i="13"/>
  <c r="BU152" i="12"/>
  <c r="B124" i="8" l="1"/>
  <c r="Y120" i="6"/>
  <c r="AC120" i="6" s="1"/>
  <c r="X120" i="6"/>
  <c r="AA120" i="6" s="1"/>
  <c r="AE120" i="6" s="1"/>
  <c r="AG120" i="6" s="1"/>
  <c r="B124" i="19" s="1"/>
  <c r="BF137" i="13"/>
  <c r="BF138" i="12"/>
  <c r="BV152" i="13"/>
  <c r="BV153" i="12"/>
  <c r="AO121" i="13"/>
  <c r="AO122" i="12"/>
  <c r="K124" i="8"/>
  <c r="O124" i="8"/>
  <c r="E124" i="8"/>
  <c r="D124" i="8"/>
  <c r="F124" i="8"/>
  <c r="C124" i="8"/>
  <c r="M124" i="8"/>
  <c r="N124" i="8"/>
  <c r="L124" i="8"/>
  <c r="G124" i="8"/>
  <c r="BG138" i="13" l="1"/>
  <c r="BG139" i="12"/>
  <c r="AV109" i="8"/>
  <c r="BC109" i="8"/>
  <c r="AM109" i="8"/>
  <c r="BA109" i="8"/>
  <c r="AY109" i="8"/>
  <c r="AT109" i="8"/>
  <c r="AR109" i="8"/>
  <c r="AX109" i="8"/>
  <c r="AF109" i="8"/>
  <c r="AK109" i="8"/>
  <c r="AS109" i="8"/>
  <c r="AH109" i="8"/>
  <c r="AQ109" i="8"/>
  <c r="BG109" i="8"/>
  <c r="AU109" i="8"/>
  <c r="AJ109" i="8"/>
  <c r="AW109" i="8"/>
  <c r="BB109" i="8"/>
  <c r="BE109" i="8"/>
  <c r="AN109" i="8"/>
  <c r="BF109" i="8"/>
  <c r="AZ109" i="8"/>
  <c r="AG109" i="8"/>
  <c r="AI109" i="8"/>
  <c r="AL109" i="8"/>
  <c r="BD109" i="8"/>
  <c r="AP109" i="8"/>
  <c r="AO109" i="8"/>
  <c r="BW153" i="13"/>
  <c r="BW154" i="12"/>
  <c r="K124" i="19"/>
  <c r="O124" i="19"/>
  <c r="N124" i="19"/>
  <c r="M124" i="19"/>
  <c r="L124" i="19"/>
  <c r="G124" i="19"/>
  <c r="D124" i="19"/>
  <c r="F124" i="19"/>
  <c r="E124" i="19"/>
  <c r="C124" i="19"/>
  <c r="AP123" i="12"/>
  <c r="AP122" i="13"/>
  <c r="B124" i="7"/>
  <c r="B112" i="23"/>
  <c r="D112" i="23" s="1"/>
  <c r="AQ124" i="12" l="1"/>
  <c r="AQ123" i="13"/>
  <c r="AT109" i="19"/>
  <c r="AO109" i="19"/>
  <c r="AW109" i="19"/>
  <c r="AK109" i="19"/>
  <c r="AM109" i="19"/>
  <c r="AL109" i="19"/>
  <c r="AG109" i="19"/>
  <c r="BG109" i="19"/>
  <c r="AS109" i="19"/>
  <c r="AQ109" i="19"/>
  <c r="AI109" i="19"/>
  <c r="BF109" i="19"/>
  <c r="AV109" i="19"/>
  <c r="AY109" i="19"/>
  <c r="BC109" i="19"/>
  <c r="AX109" i="19"/>
  <c r="BA109" i="19"/>
  <c r="AR109" i="19"/>
  <c r="BD109" i="19"/>
  <c r="AN109" i="19"/>
  <c r="AH109" i="19"/>
  <c r="BB109" i="19"/>
  <c r="BE109" i="19"/>
  <c r="AJ109" i="19"/>
  <c r="AP109" i="19"/>
  <c r="AU109" i="19"/>
  <c r="AZ109" i="19"/>
  <c r="AF109" i="19"/>
  <c r="BH140" i="12"/>
  <c r="BH139" i="13"/>
  <c r="BV163" i="12"/>
  <c r="BX154" i="13"/>
  <c r="F124" i="7"/>
  <c r="N124" i="7"/>
  <c r="D124" i="7"/>
  <c r="K124" i="7"/>
  <c r="E124" i="7"/>
  <c r="C124" i="7"/>
  <c r="O124" i="7"/>
  <c r="G124" i="7"/>
  <c r="L124" i="7"/>
  <c r="M124" i="7"/>
  <c r="BI109" i="8"/>
  <c r="BI141" i="12" l="1"/>
  <c r="BI140" i="13"/>
  <c r="AL109" i="7"/>
  <c r="I110" i="9" s="1"/>
  <c r="BB109" i="7"/>
  <c r="Y110" i="9" s="1"/>
  <c r="AY109" i="7"/>
  <c r="V110" i="9" s="1"/>
  <c r="AG109" i="7"/>
  <c r="D110" i="9" s="1"/>
  <c r="AK109" i="7"/>
  <c r="H110" i="9" s="1"/>
  <c r="BD109" i="7"/>
  <c r="AA110" i="9" s="1"/>
  <c r="AP109" i="7"/>
  <c r="M110" i="9" s="1"/>
  <c r="AN109" i="7"/>
  <c r="K110" i="9" s="1"/>
  <c r="AU109" i="7"/>
  <c r="R110" i="9" s="1"/>
  <c r="AX109" i="7"/>
  <c r="U110" i="9" s="1"/>
  <c r="AT109" i="7"/>
  <c r="Q110" i="9" s="1"/>
  <c r="AE109" i="7"/>
  <c r="B110" i="9" s="1"/>
  <c r="BC109" i="7"/>
  <c r="Z110" i="9" s="1"/>
  <c r="BA109" i="7"/>
  <c r="X110" i="9" s="1"/>
  <c r="BE109" i="7"/>
  <c r="AB110" i="9" s="1"/>
  <c r="AH109" i="7"/>
  <c r="E110" i="9" s="1"/>
  <c r="AF109" i="7"/>
  <c r="AO109" i="7"/>
  <c r="L110" i="9" s="1"/>
  <c r="AR109" i="7"/>
  <c r="O110" i="9" s="1"/>
  <c r="AJ109" i="7"/>
  <c r="G110" i="9" s="1"/>
  <c r="AI109" i="7"/>
  <c r="F110" i="9" s="1"/>
  <c r="AW109" i="7"/>
  <c r="T110" i="9" s="1"/>
  <c r="AZ109" i="7"/>
  <c r="W110" i="9" s="1"/>
  <c r="AM109" i="7"/>
  <c r="J110" i="9" s="1"/>
  <c r="AV109" i="7"/>
  <c r="S110" i="9" s="1"/>
  <c r="AQ109" i="7"/>
  <c r="N110" i="9" s="1"/>
  <c r="BF109" i="7"/>
  <c r="AC110" i="9" s="1"/>
  <c r="AS109" i="7"/>
  <c r="P110" i="9" s="1"/>
  <c r="BI109" i="19"/>
  <c r="AR125" i="12"/>
  <c r="AR124" i="13"/>
  <c r="BH109" i="7" l="1"/>
  <c r="C110" i="9"/>
  <c r="AS126" i="12"/>
  <c r="AS125" i="13"/>
  <c r="N110" i="11"/>
  <c r="N110" i="18"/>
  <c r="N111" i="12" s="1"/>
  <c r="O111" i="13" s="1"/>
  <c r="T110" i="11"/>
  <c r="T110" i="18"/>
  <c r="T111" i="12" s="1"/>
  <c r="U111" i="13" s="1"/>
  <c r="L110" i="11"/>
  <c r="L110" i="18"/>
  <c r="L111" i="12" s="1"/>
  <c r="M111" i="13" s="1"/>
  <c r="X110" i="11"/>
  <c r="X110" i="18"/>
  <c r="X111" i="12" s="1"/>
  <c r="Y111" i="13" s="1"/>
  <c r="U110" i="11"/>
  <c r="U110" i="18"/>
  <c r="U111" i="12" s="1"/>
  <c r="V111" i="13" s="1"/>
  <c r="AA110" i="11"/>
  <c r="AA110" i="18"/>
  <c r="AA111" i="12" s="1"/>
  <c r="AB111" i="13" s="1"/>
  <c r="Y110" i="11"/>
  <c r="Y110" i="18"/>
  <c r="Y111" i="12" s="1"/>
  <c r="Z111" i="13" s="1"/>
  <c r="Z110" i="11"/>
  <c r="Z110" i="18"/>
  <c r="Z111" i="12" s="1"/>
  <c r="AA111" i="13" s="1"/>
  <c r="H110" i="11"/>
  <c r="H110" i="18"/>
  <c r="H111" i="12" s="1"/>
  <c r="I111" i="13" s="1"/>
  <c r="J110" i="11"/>
  <c r="J110" i="18"/>
  <c r="J111" i="12" s="1"/>
  <c r="K111" i="13" s="1"/>
  <c r="G110" i="11"/>
  <c r="G110" i="18"/>
  <c r="G111" i="12" s="1"/>
  <c r="H111" i="13" s="1"/>
  <c r="E110" i="11"/>
  <c r="E110" i="18"/>
  <c r="E111" i="12" s="1"/>
  <c r="F111" i="13" s="1"/>
  <c r="K110" i="11"/>
  <c r="K110" i="18"/>
  <c r="K111" i="12" s="1"/>
  <c r="L111" i="13" s="1"/>
  <c r="D110" i="11"/>
  <c r="D110" i="18"/>
  <c r="D111" i="12" s="1"/>
  <c r="E111" i="13" s="1"/>
  <c r="S110" i="11"/>
  <c r="S110" i="18"/>
  <c r="S111" i="12" s="1"/>
  <c r="T111" i="13" s="1"/>
  <c r="F110" i="11"/>
  <c r="F110" i="18"/>
  <c r="F111" i="12" s="1"/>
  <c r="G111" i="13" s="1"/>
  <c r="R110" i="11"/>
  <c r="R110" i="18"/>
  <c r="R111" i="12" s="1"/>
  <c r="S111" i="13" s="1"/>
  <c r="I110" i="11"/>
  <c r="I110" i="18"/>
  <c r="I111" i="12" s="1"/>
  <c r="J111" i="13" s="1"/>
  <c r="P110" i="11"/>
  <c r="P110" i="18"/>
  <c r="P111" i="12" s="1"/>
  <c r="Q111" i="13" s="1"/>
  <c r="AC110" i="11"/>
  <c r="AC110" i="18"/>
  <c r="AC111" i="12" s="1"/>
  <c r="W110" i="11"/>
  <c r="W110" i="18"/>
  <c r="W111" i="12" s="1"/>
  <c r="X111" i="13" s="1"/>
  <c r="O110" i="11"/>
  <c r="O110" i="18"/>
  <c r="O111" i="12" s="1"/>
  <c r="P111" i="13" s="1"/>
  <c r="AB110" i="11"/>
  <c r="AB110" i="18"/>
  <c r="AB111" i="12" s="1"/>
  <c r="AC111" i="13" s="1"/>
  <c r="Q110" i="11"/>
  <c r="Q110" i="18"/>
  <c r="Q111" i="12" s="1"/>
  <c r="R111" i="13" s="1"/>
  <c r="M110" i="11"/>
  <c r="M110" i="18"/>
  <c r="M111" i="12" s="1"/>
  <c r="N111" i="13" s="1"/>
  <c r="V110" i="11"/>
  <c r="V110" i="18"/>
  <c r="V111" i="12" s="1"/>
  <c r="W111" i="13" s="1"/>
  <c r="BJ141" i="13"/>
  <c r="BJ142" i="12"/>
  <c r="AT126" i="13" l="1"/>
  <c r="AT127" i="12"/>
  <c r="AD111" i="13"/>
  <c r="AD112" i="12"/>
  <c r="BK142" i="13"/>
  <c r="BK143" i="12"/>
  <c r="C110" i="11"/>
  <c r="B110" i="11" s="1"/>
  <c r="N118" i="3" s="1"/>
  <c r="Q118" i="3" s="1"/>
  <c r="C110" i="18"/>
  <c r="B110" i="18" l="1"/>
  <c r="C111" i="12"/>
  <c r="AE112" i="13"/>
  <c r="AE113" i="12"/>
  <c r="BL144" i="12"/>
  <c r="BL143" i="13"/>
  <c r="AU128" i="12"/>
  <c r="AU127" i="13"/>
  <c r="AL118" i="3"/>
  <c r="S118" i="3"/>
  <c r="AF114" i="12" l="1"/>
  <c r="AF113" i="13"/>
  <c r="AV128" i="13"/>
  <c r="AV129" i="12"/>
  <c r="D111" i="13"/>
  <c r="B111" i="13" s="1"/>
  <c r="B111" i="12"/>
  <c r="BM144" i="13"/>
  <c r="BM145" i="12"/>
  <c r="AW129" i="13" l="1"/>
  <c r="AU162" i="12"/>
  <c r="AW130" i="12"/>
  <c r="BN145" i="13"/>
  <c r="BN146" i="12"/>
  <c r="D119" i="3"/>
  <c r="C111" i="13"/>
  <c r="AG114" i="13"/>
  <c r="AG115" i="12"/>
  <c r="AX130" i="13" l="1"/>
  <c r="AX131" i="12"/>
  <c r="B119" i="3"/>
  <c r="AA119" i="3"/>
  <c r="AG119" i="3" s="1"/>
  <c r="AH115" i="13"/>
  <c r="AH116" i="12"/>
  <c r="BO146" i="13"/>
  <c r="BO147" i="12"/>
  <c r="K119" i="3" l="1"/>
  <c r="W119" i="3"/>
  <c r="Y119" i="3"/>
  <c r="AE119" i="3" s="1"/>
  <c r="AJ119" i="3"/>
  <c r="C119" i="3"/>
  <c r="U119" i="3"/>
  <c r="V119" i="3" s="1"/>
  <c r="X119" i="3" s="1"/>
  <c r="AI116" i="13"/>
  <c r="AI117" i="12"/>
  <c r="AY132" i="12"/>
  <c r="AY131" i="13"/>
  <c r="BP148" i="12"/>
  <c r="BP147" i="13"/>
  <c r="BQ148" i="13" l="1"/>
  <c r="BQ149" i="12"/>
  <c r="AD119" i="3"/>
  <c r="B121" i="6"/>
  <c r="AJ117" i="13"/>
  <c r="AJ118" i="12"/>
  <c r="AZ132" i="13"/>
  <c r="AZ133" i="12"/>
  <c r="AB119" i="3"/>
  <c r="AH119" i="3" s="1"/>
  <c r="J119" i="3"/>
  <c r="M119" i="3" s="1"/>
  <c r="P119" i="3" s="1"/>
  <c r="BA133" i="13" l="1"/>
  <c r="BA134" i="12"/>
  <c r="I121" i="6"/>
  <c r="J121" i="6"/>
  <c r="G121" i="6"/>
  <c r="H121" i="6"/>
  <c r="R119" i="3"/>
  <c r="AK119" i="3"/>
  <c r="AK118" i="13"/>
  <c r="AK119" i="12"/>
  <c r="BR150" i="12"/>
  <c r="BR149" i="13"/>
  <c r="K121" i="6" l="1"/>
  <c r="N121" i="6" s="1"/>
  <c r="BS151" i="12"/>
  <c r="BS150" i="13"/>
  <c r="AO119" i="3"/>
  <c r="AN119" i="3"/>
  <c r="AL119" i="13"/>
  <c r="AL120" i="12"/>
  <c r="L121" i="6"/>
  <c r="O121" i="6" s="1"/>
  <c r="BB134" i="13"/>
  <c r="BB135" i="12"/>
  <c r="M121" i="6" l="1"/>
  <c r="P121" i="6" s="1"/>
  <c r="AM120" i="13"/>
  <c r="AM121" i="12"/>
  <c r="BC136" i="12"/>
  <c r="BC135" i="13"/>
  <c r="BT151" i="13"/>
  <c r="BT152" i="12"/>
  <c r="BD137" i="12" l="1"/>
  <c r="BD136" i="13"/>
  <c r="BU152" i="13"/>
  <c r="BU153" i="12"/>
  <c r="AN122" i="12"/>
  <c r="AN121" i="13"/>
  <c r="U121" i="6"/>
  <c r="R121" i="6"/>
  <c r="T121" i="6"/>
  <c r="S121" i="6"/>
  <c r="V121" i="6" l="1"/>
  <c r="Y121" i="6" s="1"/>
  <c r="AC121" i="6" s="1"/>
  <c r="W121" i="6"/>
  <c r="Z121" i="6" s="1"/>
  <c r="AD121" i="6" s="1"/>
  <c r="C113" i="23" s="1"/>
  <c r="BV153" i="13"/>
  <c r="BV154" i="12"/>
  <c r="AO122" i="13"/>
  <c r="AO123" i="12"/>
  <c r="BE138" i="12"/>
  <c r="BE137" i="13"/>
  <c r="B125" i="8" l="1"/>
  <c r="O125" i="8" s="1"/>
  <c r="X121" i="6"/>
  <c r="AA121" i="6" s="1"/>
  <c r="AE121" i="6" s="1"/>
  <c r="AG121" i="6" s="1"/>
  <c r="B125" i="19" s="1"/>
  <c r="G125" i="19" s="1"/>
  <c r="AP124" i="12"/>
  <c r="AP123" i="13"/>
  <c r="BW154" i="13"/>
  <c r="BU163" i="12"/>
  <c r="BF138" i="13"/>
  <c r="BF139" i="12"/>
  <c r="D125" i="8"/>
  <c r="G125" i="8"/>
  <c r="L125" i="8"/>
  <c r="F125" i="8"/>
  <c r="B125" i="7"/>
  <c r="B113" i="23"/>
  <c r="D113" i="23" s="1"/>
  <c r="E125" i="19" l="1"/>
  <c r="D125" i="19"/>
  <c r="E125" i="8"/>
  <c r="M125" i="8"/>
  <c r="N125" i="8"/>
  <c r="F125" i="19"/>
  <c r="K125" i="19"/>
  <c r="M125" i="19"/>
  <c r="N125" i="19"/>
  <c r="L125" i="19"/>
  <c r="C125" i="8"/>
  <c r="K125" i="8"/>
  <c r="O125" i="19"/>
  <c r="C125" i="19"/>
  <c r="BG139" i="13"/>
  <c r="BG140" i="12"/>
  <c r="M125" i="7"/>
  <c r="O125" i="7"/>
  <c r="L125" i="7"/>
  <c r="G125" i="7"/>
  <c r="D125" i="7"/>
  <c r="K125" i="7"/>
  <c r="E125" i="7"/>
  <c r="N125" i="7"/>
  <c r="F125" i="7"/>
  <c r="C125" i="7"/>
  <c r="AQ124" i="13"/>
  <c r="AQ125" i="12"/>
  <c r="AY110" i="8" l="1"/>
  <c r="BE110" i="19"/>
  <c r="BB110" i="8"/>
  <c r="BC110" i="19"/>
  <c r="AN110" i="19"/>
  <c r="BG110" i="8"/>
  <c r="AH110" i="8"/>
  <c r="AH110" i="19"/>
  <c r="AQ110" i="8"/>
  <c r="AP110" i="19"/>
  <c r="BD110" i="19"/>
  <c r="AY110" i="19"/>
  <c r="AW110" i="8"/>
  <c r="BC110" i="8"/>
  <c r="AG110" i="8"/>
  <c r="AZ110" i="8"/>
  <c r="AJ110" i="8"/>
  <c r="AX110" i="19"/>
  <c r="AV110" i="19"/>
  <c r="AQ110" i="19"/>
  <c r="AO110" i="8"/>
  <c r="BF110" i="8"/>
  <c r="AL110" i="8"/>
  <c r="AZ110" i="19"/>
  <c r="BF110" i="19"/>
  <c r="AJ110" i="19"/>
  <c r="AF110" i="19"/>
  <c r="AW110" i="19"/>
  <c r="AR110" i="8"/>
  <c r="AU110" i="8"/>
  <c r="AM110" i="19"/>
  <c r="AU110" i="19"/>
  <c r="AR110" i="19"/>
  <c r="BB110" i="19"/>
  <c r="AL110" i="19"/>
  <c r="AI110" i="19"/>
  <c r="BA110" i="19"/>
  <c r="BE110" i="8"/>
  <c r="AS110" i="8"/>
  <c r="AV110" i="8"/>
  <c r="AN110" i="8"/>
  <c r="AM110" i="8"/>
  <c r="AK110" i="8"/>
  <c r="AX110" i="8"/>
  <c r="BG110" i="19"/>
  <c r="AG110" i="19"/>
  <c r="AO110" i="19"/>
  <c r="AS110" i="19"/>
  <c r="AT110" i="19"/>
  <c r="AK110" i="19"/>
  <c r="AI110" i="8"/>
  <c r="AP110" i="8"/>
  <c r="AF110" i="8"/>
  <c r="BA110" i="8"/>
  <c r="BD110" i="8"/>
  <c r="AT110" i="8"/>
  <c r="AU110" i="7"/>
  <c r="BD110" i="7"/>
  <c r="AI110" i="7"/>
  <c r="AR110" i="7"/>
  <c r="AE110" i="7"/>
  <c r="BC110" i="7"/>
  <c r="AO110" i="7"/>
  <c r="AT110" i="7"/>
  <c r="AW110" i="7"/>
  <c r="AQ110" i="7"/>
  <c r="AN110" i="7"/>
  <c r="AV110" i="7"/>
  <c r="AY110" i="7"/>
  <c r="BE110" i="7"/>
  <c r="AB111" i="9" s="1"/>
  <c r="AB111" i="11" s="1"/>
  <c r="BA110" i="7"/>
  <c r="X111" i="9" s="1"/>
  <c r="X111" i="11" s="1"/>
  <c r="AH110" i="7"/>
  <c r="AK110" i="7"/>
  <c r="BF110" i="7"/>
  <c r="AC111" i="9" s="1"/>
  <c r="AC111" i="11" s="1"/>
  <c r="BB110" i="7"/>
  <c r="AZ110" i="7"/>
  <c r="AX110" i="7"/>
  <c r="U111" i="9" s="1"/>
  <c r="U111" i="11" s="1"/>
  <c r="AF110" i="7"/>
  <c r="AS110" i="7"/>
  <c r="AL110" i="7"/>
  <c r="AG110" i="7"/>
  <c r="AM110" i="7"/>
  <c r="AP110" i="7"/>
  <c r="AJ110" i="7"/>
  <c r="BH141" i="12"/>
  <c r="BH140" i="13"/>
  <c r="AR125" i="13"/>
  <c r="AR126" i="12"/>
  <c r="V111" i="9" l="1"/>
  <c r="V111" i="11" s="1"/>
  <c r="T111" i="9"/>
  <c r="T111" i="11" s="1"/>
  <c r="R111" i="9"/>
  <c r="R111" i="11" s="1"/>
  <c r="P111" i="9"/>
  <c r="P111" i="11" s="1"/>
  <c r="I111" i="9"/>
  <c r="I111" i="18" s="1"/>
  <c r="I112" i="12" s="1"/>
  <c r="J112" i="13" s="1"/>
  <c r="Q111" i="9"/>
  <c r="Q111" i="11" s="1"/>
  <c r="Y111" i="9"/>
  <c r="Y111" i="11" s="1"/>
  <c r="M111" i="9"/>
  <c r="M111" i="11" s="1"/>
  <c r="L111" i="9"/>
  <c r="L111" i="11" s="1"/>
  <c r="E111" i="9"/>
  <c r="E111" i="11" s="1"/>
  <c r="G111" i="9"/>
  <c r="G111" i="11" s="1"/>
  <c r="O111" i="9"/>
  <c r="O111" i="11" s="1"/>
  <c r="Z111" i="9"/>
  <c r="Z111" i="11" s="1"/>
  <c r="W111" i="9"/>
  <c r="W111" i="11" s="1"/>
  <c r="C111" i="9"/>
  <c r="C111" i="11" s="1"/>
  <c r="D111" i="9"/>
  <c r="D111" i="11" s="1"/>
  <c r="H111" i="9"/>
  <c r="H111" i="18" s="1"/>
  <c r="H112" i="12" s="1"/>
  <c r="I112" i="13" s="1"/>
  <c r="BI110" i="19"/>
  <c r="B111" i="9"/>
  <c r="S111" i="9"/>
  <c r="S111" i="11" s="1"/>
  <c r="K111" i="9"/>
  <c r="K111" i="11" s="1"/>
  <c r="F111" i="9"/>
  <c r="F111" i="11" s="1"/>
  <c r="N111" i="9"/>
  <c r="N111" i="11" s="1"/>
  <c r="BI110" i="8"/>
  <c r="J111" i="9"/>
  <c r="J111" i="11" s="1"/>
  <c r="AA111" i="9"/>
  <c r="AA111" i="11" s="1"/>
  <c r="AB111" i="18"/>
  <c r="AB112" i="12" s="1"/>
  <c r="AC112" i="13" s="1"/>
  <c r="I111" i="11"/>
  <c r="AS126" i="13"/>
  <c r="AS127" i="12"/>
  <c r="BI142" i="12"/>
  <c r="BI141" i="13"/>
  <c r="BH110" i="7"/>
  <c r="V111" i="18"/>
  <c r="V112" i="12" s="1"/>
  <c r="W112" i="13" s="1"/>
  <c r="X111" i="18"/>
  <c r="X112" i="12" s="1"/>
  <c r="Y112" i="13" s="1"/>
  <c r="AC111" i="18"/>
  <c r="AC112" i="12" s="1"/>
  <c r="U111" i="18"/>
  <c r="U112" i="12" s="1"/>
  <c r="V112" i="13" s="1"/>
  <c r="P111" i="18" l="1"/>
  <c r="P112" i="12" s="1"/>
  <c r="Q112" i="13" s="1"/>
  <c r="R111" i="18"/>
  <c r="R112" i="12" s="1"/>
  <c r="S112" i="13" s="1"/>
  <c r="C111" i="18"/>
  <c r="C112" i="12" s="1"/>
  <c r="H111" i="11"/>
  <c r="B111" i="11" s="1"/>
  <c r="N119" i="3" s="1"/>
  <c r="Q119" i="3" s="1"/>
  <c r="S119" i="3" s="1"/>
  <c r="T111" i="18"/>
  <c r="T112" i="12" s="1"/>
  <c r="U112" i="13" s="1"/>
  <c r="Q111" i="18"/>
  <c r="Q112" i="12" s="1"/>
  <c r="R112" i="13" s="1"/>
  <c r="E111" i="18"/>
  <c r="E112" i="12" s="1"/>
  <c r="F112" i="13" s="1"/>
  <c r="Z111" i="18"/>
  <c r="Z112" i="12" s="1"/>
  <c r="AA112" i="13" s="1"/>
  <c r="L111" i="18"/>
  <c r="L112" i="12" s="1"/>
  <c r="M112" i="13" s="1"/>
  <c r="K111" i="18"/>
  <c r="K112" i="12" s="1"/>
  <c r="L112" i="13" s="1"/>
  <c r="O111" i="18"/>
  <c r="O112" i="12" s="1"/>
  <c r="P112" i="13" s="1"/>
  <c r="N111" i="18"/>
  <c r="N112" i="12" s="1"/>
  <c r="O112" i="13" s="1"/>
  <c r="M111" i="18"/>
  <c r="M112" i="12" s="1"/>
  <c r="N112" i="13" s="1"/>
  <c r="Y111" i="18"/>
  <c r="Y112" i="12" s="1"/>
  <c r="Z112" i="13" s="1"/>
  <c r="S111" i="18"/>
  <c r="S112" i="12" s="1"/>
  <c r="T112" i="13" s="1"/>
  <c r="G111" i="18"/>
  <c r="G112" i="12" s="1"/>
  <c r="H112" i="13" s="1"/>
  <c r="AA111" i="18"/>
  <c r="AA112" i="12" s="1"/>
  <c r="AB112" i="13" s="1"/>
  <c r="D111" i="18"/>
  <c r="D112" i="12" s="1"/>
  <c r="E112" i="13" s="1"/>
  <c r="F111" i="18"/>
  <c r="F112" i="12" s="1"/>
  <c r="G112" i="13" s="1"/>
  <c r="W111" i="18"/>
  <c r="W112" i="12" s="1"/>
  <c r="X112" i="13" s="1"/>
  <c r="J111" i="18"/>
  <c r="J112" i="12" s="1"/>
  <c r="K112" i="13" s="1"/>
  <c r="AT128" i="12"/>
  <c r="AT127" i="13"/>
  <c r="BJ142" i="13"/>
  <c r="BJ143" i="12"/>
  <c r="AD112" i="13"/>
  <c r="AD113" i="12"/>
  <c r="B111" i="18" l="1"/>
  <c r="AL119" i="3"/>
  <c r="B112" i="12"/>
  <c r="D112" i="13"/>
  <c r="B112" i="13" s="1"/>
  <c r="BK143" i="13"/>
  <c r="BK144" i="12"/>
  <c r="AE113" i="13"/>
  <c r="AE114" i="12"/>
  <c r="AU129" i="12"/>
  <c r="AU128" i="13"/>
  <c r="BL144" i="13" l="1"/>
  <c r="BL145" i="12"/>
  <c r="AT162" i="12"/>
  <c r="AV129" i="13"/>
  <c r="AV130" i="12"/>
  <c r="AF114" i="13"/>
  <c r="AF115" i="12"/>
  <c r="D120" i="3"/>
  <c r="C112" i="13"/>
  <c r="AA120" i="3" l="1"/>
  <c r="AG120" i="3" s="1"/>
  <c r="B120" i="3"/>
  <c r="K120" i="3" s="1"/>
  <c r="AG116" i="12"/>
  <c r="AG115" i="13"/>
  <c r="BM146" i="12"/>
  <c r="BM145" i="13"/>
  <c r="AW130" i="13"/>
  <c r="AW131" i="12"/>
  <c r="AH116" i="13" l="1"/>
  <c r="AH117" i="12"/>
  <c r="BN146" i="13"/>
  <c r="BN147" i="12"/>
  <c r="Y120" i="3"/>
  <c r="AE120" i="3" s="1"/>
  <c r="W120" i="3"/>
  <c r="AJ120" i="3"/>
  <c r="C120" i="3"/>
  <c r="U120" i="3"/>
  <c r="V120" i="3" s="1"/>
  <c r="X120" i="3" s="1"/>
  <c r="AX131" i="13"/>
  <c r="AX132" i="12"/>
  <c r="AY132" i="13" l="1"/>
  <c r="AY133" i="12"/>
  <c r="AB120" i="3"/>
  <c r="AH120" i="3" s="1"/>
  <c r="J120" i="3"/>
  <c r="M120" i="3" s="1"/>
  <c r="P120" i="3" s="1"/>
  <c r="BO147" i="13"/>
  <c r="BO148" i="12"/>
  <c r="AI117" i="13"/>
  <c r="AI118" i="12"/>
  <c r="B122" i="6"/>
  <c r="AD120" i="3"/>
  <c r="AK120" i="3" l="1"/>
  <c r="R120" i="3"/>
  <c r="AJ118" i="13"/>
  <c r="AJ119" i="12"/>
  <c r="BP148" i="13"/>
  <c r="BP149" i="12"/>
  <c r="AZ134" i="12"/>
  <c r="AZ133" i="13"/>
  <c r="G122" i="6"/>
  <c r="I122" i="6"/>
  <c r="H122" i="6"/>
  <c r="J122" i="6"/>
  <c r="K122" i="6" l="1"/>
  <c r="AK120" i="12"/>
  <c r="AK119" i="13"/>
  <c r="L122" i="6"/>
  <c r="O122" i="6" s="1"/>
  <c r="BA134" i="13"/>
  <c r="BA135" i="12"/>
  <c r="BQ149" i="13"/>
  <c r="BQ150" i="12"/>
  <c r="N122" i="6"/>
  <c r="AO120" i="3"/>
  <c r="AN120" i="3"/>
  <c r="BR150" i="13" l="1"/>
  <c r="BR151" i="12"/>
  <c r="M122" i="6"/>
  <c r="P122" i="6" s="1"/>
  <c r="BB136" i="12"/>
  <c r="BB135" i="13"/>
  <c r="AL121" i="12"/>
  <c r="AL120" i="13"/>
  <c r="BC136" i="13" l="1"/>
  <c r="BC137" i="12"/>
  <c r="T122" i="6"/>
  <c r="U122" i="6"/>
  <c r="R122" i="6"/>
  <c r="S122" i="6"/>
  <c r="AM121" i="13"/>
  <c r="AM122" i="12"/>
  <c r="BS152" i="12"/>
  <c r="BS151" i="13"/>
  <c r="AN122" i="13" l="1"/>
  <c r="AN123" i="12"/>
  <c r="W122" i="6"/>
  <c r="Z122" i="6" s="1"/>
  <c r="AD122" i="6" s="1"/>
  <c r="BD138" i="12"/>
  <c r="BD137" i="13"/>
  <c r="BT153" i="12"/>
  <c r="BT152" i="13"/>
  <c r="V122" i="6"/>
  <c r="Y122" i="6" l="1"/>
  <c r="AC122" i="6" s="1"/>
  <c r="X122" i="6"/>
  <c r="AA122" i="6" s="1"/>
  <c r="AE122" i="6" s="1"/>
  <c r="AG122" i="6" s="1"/>
  <c r="B126" i="19" s="1"/>
  <c r="B126" i="8"/>
  <c r="C114" i="23"/>
  <c r="BE139" i="12"/>
  <c r="BE138" i="13"/>
  <c r="BU154" i="12"/>
  <c r="BU153" i="13"/>
  <c r="AO124" i="12"/>
  <c r="AO123" i="13"/>
  <c r="BV154" i="13" l="1"/>
  <c r="BT163" i="12"/>
  <c r="L126" i="8"/>
  <c r="G126" i="8"/>
  <c r="N126" i="8"/>
  <c r="K126" i="8"/>
  <c r="C126" i="8"/>
  <c r="D126" i="8"/>
  <c r="E126" i="8"/>
  <c r="F126" i="8"/>
  <c r="O126" i="8"/>
  <c r="M126" i="8"/>
  <c r="F126" i="19"/>
  <c r="G126" i="19"/>
  <c r="L126" i="19"/>
  <c r="E126" i="19"/>
  <c r="M126" i="19"/>
  <c r="O126" i="19"/>
  <c r="D126" i="19"/>
  <c r="C126" i="19"/>
  <c r="K126" i="19"/>
  <c r="N126" i="19"/>
  <c r="AP124" i="13"/>
  <c r="AP125" i="12"/>
  <c r="BF140" i="12"/>
  <c r="BF139" i="13"/>
  <c r="B126" i="7"/>
  <c r="B114" i="23"/>
  <c r="D114" i="23" s="1"/>
  <c r="BG140" i="13" l="1"/>
  <c r="BG141" i="12"/>
  <c r="AQ126" i="12"/>
  <c r="AQ125" i="13"/>
  <c r="AU111" i="19"/>
  <c r="BG111" i="19"/>
  <c r="AO111" i="19"/>
  <c r="AW111" i="19"/>
  <c r="BF111" i="19"/>
  <c r="AV111" i="19"/>
  <c r="AY111" i="19"/>
  <c r="AT111" i="19"/>
  <c r="AF111" i="19"/>
  <c r="BA111" i="19"/>
  <c r="AM111" i="19"/>
  <c r="BC111" i="19"/>
  <c r="BD111" i="19"/>
  <c r="AS111" i="19"/>
  <c r="AN111" i="19"/>
  <c r="AG111" i="19"/>
  <c r="AL111" i="19"/>
  <c r="AH111" i="19"/>
  <c r="AK111" i="19"/>
  <c r="AQ111" i="19"/>
  <c r="BE111" i="19"/>
  <c r="AZ111" i="19"/>
  <c r="BB111" i="19"/>
  <c r="AR111" i="19"/>
  <c r="AI111" i="19"/>
  <c r="AX111" i="19"/>
  <c r="AJ111" i="19"/>
  <c r="AP111" i="19"/>
  <c r="E126" i="7"/>
  <c r="D126" i="7"/>
  <c r="M126" i="7"/>
  <c r="F126" i="7"/>
  <c r="G126" i="7"/>
  <c r="K126" i="7"/>
  <c r="O126" i="7"/>
  <c r="L126" i="7"/>
  <c r="N126" i="7"/>
  <c r="C126" i="7"/>
  <c r="BD111" i="8"/>
  <c r="AN111" i="8"/>
  <c r="AK111" i="8"/>
  <c r="AG111" i="8"/>
  <c r="BF111" i="8"/>
  <c r="AQ111" i="8"/>
  <c r="AP111" i="8"/>
  <c r="BG111" i="8"/>
  <c r="AI111" i="8"/>
  <c r="AR111" i="8"/>
  <c r="AL111" i="8"/>
  <c r="AS111" i="8"/>
  <c r="AO111" i="8"/>
  <c r="BB111" i="8"/>
  <c r="BC111" i="8"/>
  <c r="AF111" i="8"/>
  <c r="AU111" i="8"/>
  <c r="AZ111" i="8"/>
  <c r="AW111" i="8"/>
  <c r="AV111" i="8"/>
  <c r="AX111" i="8"/>
  <c r="BA111" i="8"/>
  <c r="AT111" i="8"/>
  <c r="AJ111" i="8"/>
  <c r="AY111" i="8"/>
  <c r="BE111" i="8"/>
  <c r="AH111" i="8"/>
  <c r="AM111" i="8"/>
  <c r="BI111" i="8" l="1"/>
  <c r="BI111" i="19"/>
  <c r="AX111" i="7"/>
  <c r="U112" i="9" s="1"/>
  <c r="U112" i="11" s="1"/>
  <c r="AG111" i="7"/>
  <c r="D112" i="9" s="1"/>
  <c r="AJ111" i="7"/>
  <c r="G112" i="9" s="1"/>
  <c r="AF111" i="7"/>
  <c r="C112" i="9" s="1"/>
  <c r="AY111" i="7"/>
  <c r="V112" i="9" s="1"/>
  <c r="AQ111" i="7"/>
  <c r="N112" i="9" s="1"/>
  <c r="AT111" i="7"/>
  <c r="Q112" i="9" s="1"/>
  <c r="BF111" i="7"/>
  <c r="AC112" i="9" s="1"/>
  <c r="BC111" i="7"/>
  <c r="Z112" i="9" s="1"/>
  <c r="AE111" i="7"/>
  <c r="B112" i="9" s="1"/>
  <c r="AI111" i="7"/>
  <c r="F112" i="9" s="1"/>
  <c r="F112" i="11" s="1"/>
  <c r="AW111" i="7"/>
  <c r="T112" i="9" s="1"/>
  <c r="AN111" i="7"/>
  <c r="K112" i="9" s="1"/>
  <c r="AO111" i="7"/>
  <c r="L112" i="9" s="1"/>
  <c r="AV111" i="7"/>
  <c r="S112" i="9" s="1"/>
  <c r="AU111" i="7"/>
  <c r="R112" i="9" s="1"/>
  <c r="AM111" i="7"/>
  <c r="J112" i="9" s="1"/>
  <c r="J112" i="11" s="1"/>
  <c r="AR111" i="7"/>
  <c r="O112" i="9" s="1"/>
  <c r="O112" i="11" s="1"/>
  <c r="AP111" i="7"/>
  <c r="M112" i="9" s="1"/>
  <c r="BB111" i="7"/>
  <c r="Y112" i="9" s="1"/>
  <c r="AK111" i="7"/>
  <c r="H112" i="9" s="1"/>
  <c r="AH111" i="7"/>
  <c r="E112" i="9" s="1"/>
  <c r="E112" i="11" s="1"/>
  <c r="AZ111" i="7"/>
  <c r="W112" i="9" s="1"/>
  <c r="BA111" i="7"/>
  <c r="X112" i="9" s="1"/>
  <c r="X112" i="11" s="1"/>
  <c r="AS111" i="7"/>
  <c r="P112" i="9" s="1"/>
  <c r="BD111" i="7"/>
  <c r="AA112" i="9" s="1"/>
  <c r="AA112" i="11" s="1"/>
  <c r="AL111" i="7"/>
  <c r="I112" i="9" s="1"/>
  <c r="I112" i="11" s="1"/>
  <c r="BE111" i="7"/>
  <c r="AB112" i="9" s="1"/>
  <c r="BH141" i="13"/>
  <c r="BH142" i="12"/>
  <c r="AR126" i="13"/>
  <c r="AR127" i="12"/>
  <c r="J112" i="18" l="1"/>
  <c r="J113" i="12" s="1"/>
  <c r="K113" i="13" s="1"/>
  <c r="X112" i="18"/>
  <c r="X113" i="12" s="1"/>
  <c r="Y113" i="13" s="1"/>
  <c r="O112" i="18"/>
  <c r="O113" i="12" s="1"/>
  <c r="P113" i="13" s="1"/>
  <c r="E112" i="18"/>
  <c r="E113" i="12" s="1"/>
  <c r="F113" i="13" s="1"/>
  <c r="U112" i="18"/>
  <c r="U113" i="12" s="1"/>
  <c r="V113" i="13" s="1"/>
  <c r="I112" i="18"/>
  <c r="I113" i="12" s="1"/>
  <c r="J113" i="13" s="1"/>
  <c r="M112" i="11"/>
  <c r="M112" i="18"/>
  <c r="M113" i="12" s="1"/>
  <c r="N113" i="13" s="1"/>
  <c r="G112" i="11"/>
  <c r="G112" i="18"/>
  <c r="G113" i="12" s="1"/>
  <c r="H113" i="13" s="1"/>
  <c r="P112" i="11"/>
  <c r="P112" i="18"/>
  <c r="P113" i="12" s="1"/>
  <c r="Q113" i="13" s="1"/>
  <c r="H112" i="11"/>
  <c r="H112" i="18"/>
  <c r="H113" i="12" s="1"/>
  <c r="I113" i="13" s="1"/>
  <c r="K112" i="11"/>
  <c r="K112" i="18"/>
  <c r="K113" i="12" s="1"/>
  <c r="L113" i="13" s="1"/>
  <c r="Z112" i="11"/>
  <c r="Z112" i="18"/>
  <c r="Z113" i="12" s="1"/>
  <c r="AA113" i="13" s="1"/>
  <c r="V112" i="11"/>
  <c r="V112" i="18"/>
  <c r="V113" i="12" s="1"/>
  <c r="W113" i="13" s="1"/>
  <c r="W112" i="11"/>
  <c r="W112" i="18"/>
  <c r="W113" i="12" s="1"/>
  <c r="X113" i="13" s="1"/>
  <c r="C112" i="18"/>
  <c r="C112" i="11"/>
  <c r="AS128" i="12"/>
  <c r="AS127" i="13"/>
  <c r="AA112" i="18"/>
  <c r="AA113" i="12" s="1"/>
  <c r="AB113" i="13" s="1"/>
  <c r="F112" i="18"/>
  <c r="F113" i="12" s="1"/>
  <c r="G113" i="13" s="1"/>
  <c r="AB112" i="11"/>
  <c r="AB112" i="18"/>
  <c r="AB113" i="12" s="1"/>
  <c r="AC113" i="13" s="1"/>
  <c r="Y112" i="11"/>
  <c r="Y112" i="18"/>
  <c r="Y113" i="12" s="1"/>
  <c r="Z113" i="13" s="1"/>
  <c r="R112" i="11"/>
  <c r="R112" i="18"/>
  <c r="R113" i="12" s="1"/>
  <c r="S113" i="13" s="1"/>
  <c r="T112" i="11"/>
  <c r="T112" i="18"/>
  <c r="T113" i="12" s="1"/>
  <c r="U113" i="13" s="1"/>
  <c r="AC112" i="11"/>
  <c r="AC112" i="18"/>
  <c r="AC113" i="12" s="1"/>
  <c r="BH111" i="7"/>
  <c r="BI142" i="13"/>
  <c r="BI143" i="12"/>
  <c r="S112" i="11"/>
  <c r="S112" i="18"/>
  <c r="S113" i="12" s="1"/>
  <c r="T113" i="13" s="1"/>
  <c r="Q112" i="11"/>
  <c r="Q112" i="18"/>
  <c r="Q113" i="12" s="1"/>
  <c r="R113" i="13" s="1"/>
  <c r="L112" i="11"/>
  <c r="L112" i="18"/>
  <c r="L113" i="12" s="1"/>
  <c r="M113" i="13" s="1"/>
  <c r="N112" i="11"/>
  <c r="N112" i="18"/>
  <c r="N113" i="12" s="1"/>
  <c r="O113" i="13" s="1"/>
  <c r="D112" i="11"/>
  <c r="D112" i="18"/>
  <c r="D113" i="12" s="1"/>
  <c r="E113" i="13" s="1"/>
  <c r="BJ143" i="13" l="1"/>
  <c r="BJ144" i="12"/>
  <c r="AT128" i="13"/>
  <c r="AT129" i="12"/>
  <c r="B112" i="11"/>
  <c r="N120" i="3" s="1"/>
  <c r="Q120" i="3" s="1"/>
  <c r="C113" i="12"/>
  <c r="B112" i="18"/>
  <c r="AD113" i="13"/>
  <c r="AD114" i="12"/>
  <c r="D113" i="13" l="1"/>
  <c r="B113" i="13" s="1"/>
  <c r="B113" i="12"/>
  <c r="AU129" i="13"/>
  <c r="AS162" i="12"/>
  <c r="AU130" i="12"/>
  <c r="BK144" i="13"/>
  <c r="BK145" i="12"/>
  <c r="AE115" i="12"/>
  <c r="AE114" i="13"/>
  <c r="S120" i="3"/>
  <c r="AL120" i="3"/>
  <c r="AF116" i="12" l="1"/>
  <c r="AF115" i="13"/>
  <c r="BL145" i="13"/>
  <c r="BL146" i="12"/>
  <c r="AV130" i="13"/>
  <c r="AV131" i="12"/>
  <c r="C113" i="13"/>
  <c r="D121" i="3"/>
  <c r="BM147" i="12" l="1"/>
  <c r="BM146" i="13"/>
  <c r="B121" i="3"/>
  <c r="AA121" i="3"/>
  <c r="AG121" i="3" s="1"/>
  <c r="AW132" i="12"/>
  <c r="AW131" i="13"/>
  <c r="AG116" i="13"/>
  <c r="AG117" i="12"/>
  <c r="C121" i="3" l="1"/>
  <c r="W121" i="3"/>
  <c r="U121" i="3"/>
  <c r="V121" i="3" s="1"/>
  <c r="X121" i="3" s="1"/>
  <c r="AJ121" i="3"/>
  <c r="Y121" i="3"/>
  <c r="AE121" i="3" s="1"/>
  <c r="AX132" i="13"/>
  <c r="AX133" i="12"/>
  <c r="AH118" i="12"/>
  <c r="AH117" i="13"/>
  <c r="K121" i="3"/>
  <c r="BN147" i="13"/>
  <c r="BN148" i="12"/>
  <c r="BO148" i="13" l="1"/>
  <c r="BO149" i="12"/>
  <c r="AI118" i="13"/>
  <c r="AI119" i="12"/>
  <c r="AY133" i="13"/>
  <c r="AY134" i="12"/>
  <c r="B123" i="6"/>
  <c r="AD121" i="3"/>
  <c r="J121" i="3"/>
  <c r="M121" i="3" s="1"/>
  <c r="P121" i="3" s="1"/>
  <c r="AB121" i="3"/>
  <c r="AH121" i="3" s="1"/>
  <c r="AJ119" i="13" l="1"/>
  <c r="AJ120" i="12"/>
  <c r="G123" i="6"/>
  <c r="H123" i="6"/>
  <c r="I123" i="6"/>
  <c r="J123" i="6"/>
  <c r="AZ135" i="12"/>
  <c r="AZ134" i="13"/>
  <c r="BP149" i="13"/>
  <c r="BP150" i="12"/>
  <c r="R121" i="3"/>
  <c r="AK121" i="3"/>
  <c r="L123" i="6" l="1"/>
  <c r="O123" i="6" s="1"/>
  <c r="AO121" i="3"/>
  <c r="AN121" i="3"/>
  <c r="BA136" i="12"/>
  <c r="BA135" i="13"/>
  <c r="K123" i="6"/>
  <c r="BQ151" i="12"/>
  <c r="BQ150" i="13"/>
  <c r="AK121" i="12"/>
  <c r="AK120" i="13"/>
  <c r="BB136" i="13" l="1"/>
  <c r="BB137" i="12"/>
  <c r="BR152" i="12"/>
  <c r="BR151" i="13"/>
  <c r="AL121" i="13"/>
  <c r="AL122" i="12"/>
  <c r="N123" i="6"/>
  <c r="M123" i="6"/>
  <c r="P123" i="6" s="1"/>
  <c r="BS153" i="12" l="1"/>
  <c r="BS152" i="13"/>
  <c r="AM122" i="13"/>
  <c r="AM123" i="12"/>
  <c r="BC138" i="12"/>
  <c r="BC137" i="13"/>
  <c r="R123" i="6"/>
  <c r="T123" i="6"/>
  <c r="U123" i="6"/>
  <c r="S123" i="6"/>
  <c r="W123" i="6" s="1"/>
  <c r="Z123" i="6" s="1"/>
  <c r="AD123" i="6" s="1"/>
  <c r="AN123" i="13" l="1"/>
  <c r="AN124" i="12"/>
  <c r="V123" i="6"/>
  <c r="B127" i="8"/>
  <c r="C115" i="23"/>
  <c r="BD138" i="13"/>
  <c r="BD139" i="12"/>
  <c r="BT153" i="13"/>
  <c r="BT154" i="12"/>
  <c r="BE140" i="12" l="1"/>
  <c r="BE139" i="13"/>
  <c r="Y123" i="6"/>
  <c r="AC123" i="6" s="1"/>
  <c r="X123" i="6"/>
  <c r="AA123" i="6" s="1"/>
  <c r="AE123" i="6" s="1"/>
  <c r="AG123" i="6" s="1"/>
  <c r="B127" i="19" s="1"/>
  <c r="AO124" i="13"/>
  <c r="AO125" i="12"/>
  <c r="D127" i="8"/>
  <c r="O127" i="8"/>
  <c r="C127" i="8"/>
  <c r="F127" i="8"/>
  <c r="K127" i="8"/>
  <c r="N127" i="8"/>
  <c r="G127" i="8"/>
  <c r="L127" i="8"/>
  <c r="E127" i="8"/>
  <c r="M127" i="8"/>
  <c r="BS163" i="12"/>
  <c r="BU154" i="13"/>
  <c r="B127" i="7" l="1"/>
  <c r="B115" i="23"/>
  <c r="D115" i="23" s="1"/>
  <c r="AP125" i="13"/>
  <c r="AP126" i="12"/>
  <c r="C127" i="19"/>
  <c r="D127" i="19"/>
  <c r="N127" i="19"/>
  <c r="L127" i="19"/>
  <c r="K127" i="19"/>
  <c r="O127" i="19"/>
  <c r="M127" i="19"/>
  <c r="G127" i="19"/>
  <c r="F127" i="19"/>
  <c r="E127" i="19"/>
  <c r="AS112" i="8"/>
  <c r="BD112" i="8"/>
  <c r="AQ112" i="8"/>
  <c r="AX112" i="8"/>
  <c r="AM112" i="8"/>
  <c r="AR112" i="8"/>
  <c r="AJ112" i="8"/>
  <c r="AH112" i="8"/>
  <c r="BE112" i="8"/>
  <c r="BG112" i="8"/>
  <c r="AG112" i="8"/>
  <c r="AT112" i="8"/>
  <c r="BA112" i="8"/>
  <c r="AI112" i="8"/>
  <c r="AV112" i="8"/>
  <c r="AZ112" i="8"/>
  <c r="AF112" i="8"/>
  <c r="BB112" i="8"/>
  <c r="BC112" i="8"/>
  <c r="AP112" i="8"/>
  <c r="AO112" i="8"/>
  <c r="AU112" i="8"/>
  <c r="AY112" i="8"/>
  <c r="AW112" i="8"/>
  <c r="AL112" i="8"/>
  <c r="AN112" i="8"/>
  <c r="AK112" i="8"/>
  <c r="BF112" i="8"/>
  <c r="BF140" i="13"/>
  <c r="BF141" i="12"/>
  <c r="BG142" i="12" l="1"/>
  <c r="BG141" i="13"/>
  <c r="AQ126" i="13"/>
  <c r="AQ127" i="12"/>
  <c r="AW112" i="19"/>
  <c r="BI112" i="8"/>
  <c r="BD112" i="19"/>
  <c r="AJ112" i="19"/>
  <c r="BB112" i="19"/>
  <c r="AP112" i="19"/>
  <c r="AY112" i="19"/>
  <c r="AU112" i="19"/>
  <c r="AX112" i="19"/>
  <c r="AG112" i="19"/>
  <c r="AK112" i="19"/>
  <c r="AH112" i="19"/>
  <c r="AM112" i="19"/>
  <c r="AV112" i="19"/>
  <c r="BE112" i="19"/>
  <c r="AL112" i="19"/>
  <c r="AO112" i="19"/>
  <c r="AT112" i="19"/>
  <c r="BC112" i="19"/>
  <c r="BG112" i="19"/>
  <c r="BF112" i="19"/>
  <c r="AS112" i="19"/>
  <c r="AI112" i="19"/>
  <c r="BA112" i="19"/>
  <c r="AQ112" i="19"/>
  <c r="AN112" i="19"/>
  <c r="AR112" i="19"/>
  <c r="AF112" i="19"/>
  <c r="AZ112" i="19"/>
  <c r="D127" i="7"/>
  <c r="C127" i="7"/>
  <c r="G127" i="7"/>
  <c r="L127" i="7"/>
  <c r="K127" i="7"/>
  <c r="E127" i="7"/>
  <c r="M127" i="7"/>
  <c r="N127" i="7"/>
  <c r="F127" i="7"/>
  <c r="O127" i="7"/>
  <c r="BI112" i="19" l="1"/>
  <c r="AR127" i="13"/>
  <c r="AR128" i="12"/>
  <c r="AJ112" i="7"/>
  <c r="G113" i="9" s="1"/>
  <c r="G113" i="11" s="1"/>
  <c r="AW112" i="7"/>
  <c r="T113" i="9" s="1"/>
  <c r="T113" i="11" s="1"/>
  <c r="AX112" i="7"/>
  <c r="U113" i="9" s="1"/>
  <c r="U113" i="11" s="1"/>
  <c r="AP112" i="7"/>
  <c r="M113" i="9" s="1"/>
  <c r="M113" i="11" s="1"/>
  <c r="AK112" i="7"/>
  <c r="H113" i="9" s="1"/>
  <c r="H113" i="11" s="1"/>
  <c r="AL112" i="7"/>
  <c r="I113" i="9" s="1"/>
  <c r="BC112" i="7"/>
  <c r="Z113" i="9" s="1"/>
  <c r="BE112" i="7"/>
  <c r="AB113" i="9" s="1"/>
  <c r="AB113" i="11" s="1"/>
  <c r="AE112" i="7"/>
  <c r="B113" i="9" s="1"/>
  <c r="AG112" i="7"/>
  <c r="D113" i="9" s="1"/>
  <c r="AT112" i="7"/>
  <c r="Q113" i="9" s="1"/>
  <c r="Q113" i="11" s="1"/>
  <c r="AM112" i="7"/>
  <c r="J113" i="9" s="1"/>
  <c r="J113" i="11" s="1"/>
  <c r="AF112" i="7"/>
  <c r="AQ112" i="7"/>
  <c r="N113" i="9" s="1"/>
  <c r="N113" i="11" s="1"/>
  <c r="AR112" i="7"/>
  <c r="O113" i="9" s="1"/>
  <c r="O113" i="11" s="1"/>
  <c r="AS112" i="7"/>
  <c r="P113" i="9" s="1"/>
  <c r="P113" i="11" s="1"/>
  <c r="BA112" i="7"/>
  <c r="X113" i="9" s="1"/>
  <c r="AV112" i="7"/>
  <c r="S113" i="9" s="1"/>
  <c r="AZ112" i="7"/>
  <c r="W113" i="9" s="1"/>
  <c r="W113" i="11" s="1"/>
  <c r="AU112" i="7"/>
  <c r="R113" i="9" s="1"/>
  <c r="AH112" i="7"/>
  <c r="E113" i="9" s="1"/>
  <c r="AY112" i="7"/>
  <c r="V113" i="9" s="1"/>
  <c r="AI112" i="7"/>
  <c r="F113" i="9" s="1"/>
  <c r="F113" i="11" s="1"/>
  <c r="BB112" i="7"/>
  <c r="Y113" i="9" s="1"/>
  <c r="Y113" i="11" s="1"/>
  <c r="BD112" i="7"/>
  <c r="AA113" i="9" s="1"/>
  <c r="AN112" i="7"/>
  <c r="K113" i="9" s="1"/>
  <c r="K113" i="11" s="1"/>
  <c r="BF112" i="7"/>
  <c r="AC113" i="9" s="1"/>
  <c r="AO112" i="7"/>
  <c r="L113" i="9" s="1"/>
  <c r="BH142" i="13"/>
  <c r="BH143" i="12"/>
  <c r="U113" i="18" l="1"/>
  <c r="U114" i="12" s="1"/>
  <c r="V114" i="13" s="1"/>
  <c r="Y113" i="18"/>
  <c r="Y114" i="12" s="1"/>
  <c r="Z114" i="13" s="1"/>
  <c r="N113" i="18"/>
  <c r="N114" i="12" s="1"/>
  <c r="O114" i="13" s="1"/>
  <c r="P113" i="18"/>
  <c r="P114" i="12" s="1"/>
  <c r="Q114" i="13" s="1"/>
  <c r="X113" i="11"/>
  <c r="X113" i="18"/>
  <c r="X114" i="12" s="1"/>
  <c r="Y114" i="13" s="1"/>
  <c r="BI143" i="13"/>
  <c r="BI144" i="12"/>
  <c r="V113" i="11"/>
  <c r="V113" i="18"/>
  <c r="V114" i="12" s="1"/>
  <c r="W114" i="13" s="1"/>
  <c r="S113" i="11"/>
  <c r="S113" i="18"/>
  <c r="S114" i="12" s="1"/>
  <c r="T114" i="13" s="1"/>
  <c r="D113" i="11"/>
  <c r="D113" i="18"/>
  <c r="D114" i="12" s="1"/>
  <c r="E114" i="13" s="1"/>
  <c r="I113" i="11"/>
  <c r="I113" i="18"/>
  <c r="I114" i="12" s="1"/>
  <c r="J114" i="13" s="1"/>
  <c r="M113" i="18"/>
  <c r="M114" i="12" s="1"/>
  <c r="N114" i="13" s="1"/>
  <c r="Q113" i="18"/>
  <c r="Q114" i="12" s="1"/>
  <c r="R114" i="13" s="1"/>
  <c r="AA113" i="11"/>
  <c r="AA113" i="18"/>
  <c r="AA114" i="12" s="1"/>
  <c r="AB114" i="13" s="1"/>
  <c r="BH112" i="7"/>
  <c r="C113" i="9"/>
  <c r="AS129" i="12"/>
  <c r="AS128" i="13"/>
  <c r="H113" i="18"/>
  <c r="H114" i="12" s="1"/>
  <c r="I114" i="13" s="1"/>
  <c r="L113" i="11"/>
  <c r="L113" i="18"/>
  <c r="L114" i="12" s="1"/>
  <c r="M114" i="13" s="1"/>
  <c r="R113" i="11"/>
  <c r="R113" i="18"/>
  <c r="R114" i="12" s="1"/>
  <c r="S114" i="13" s="1"/>
  <c r="T113" i="18"/>
  <c r="T114" i="12" s="1"/>
  <c r="U114" i="13" s="1"/>
  <c r="W113" i="18"/>
  <c r="W114" i="12" s="1"/>
  <c r="X114" i="13" s="1"/>
  <c r="O113" i="18"/>
  <c r="O114" i="12" s="1"/>
  <c r="P114" i="13" s="1"/>
  <c r="E113" i="11"/>
  <c r="E113" i="18"/>
  <c r="E114" i="12" s="1"/>
  <c r="F114" i="13" s="1"/>
  <c r="G113" i="18"/>
  <c r="G114" i="12" s="1"/>
  <c r="H114" i="13" s="1"/>
  <c r="AC113" i="11"/>
  <c r="AC113" i="18"/>
  <c r="AC114" i="12" s="1"/>
  <c r="Z113" i="11"/>
  <c r="Z113" i="18"/>
  <c r="Z114" i="12" s="1"/>
  <c r="AA114" i="13" s="1"/>
  <c r="K113" i="18"/>
  <c r="K114" i="12" s="1"/>
  <c r="L114" i="13" s="1"/>
  <c r="F113" i="18"/>
  <c r="F114" i="12" s="1"/>
  <c r="G114" i="13" s="1"/>
  <c r="AB113" i="18"/>
  <c r="AB114" i="12" s="1"/>
  <c r="AC114" i="13" s="1"/>
  <c r="J113" i="18"/>
  <c r="J114" i="12" s="1"/>
  <c r="K114" i="13" s="1"/>
  <c r="BJ145" i="12" l="1"/>
  <c r="BJ144" i="13"/>
  <c r="AT129" i="13"/>
  <c r="AR162" i="12"/>
  <c r="AT130" i="12"/>
  <c r="C113" i="11"/>
  <c r="B113" i="11" s="1"/>
  <c r="N121" i="3" s="1"/>
  <c r="Q121" i="3" s="1"/>
  <c r="C113" i="18"/>
  <c r="AD114" i="13"/>
  <c r="AD115" i="12"/>
  <c r="AL121" i="3" l="1"/>
  <c r="S121" i="3"/>
  <c r="B113" i="18"/>
  <c r="C114" i="12"/>
  <c r="AE115" i="13"/>
  <c r="AE116" i="12"/>
  <c r="AU131" i="12"/>
  <c r="AU130" i="13"/>
  <c r="BK145" i="13"/>
  <c r="BK146" i="12"/>
  <c r="AV132" i="12" l="1"/>
  <c r="AV131" i="13"/>
  <c r="D114" i="13"/>
  <c r="B114" i="13" s="1"/>
  <c r="B114" i="12"/>
  <c r="BL146" i="13"/>
  <c r="BL147" i="12"/>
  <c r="AF117" i="12"/>
  <c r="AF116" i="13"/>
  <c r="D122" i="3" l="1"/>
  <c r="C114" i="13"/>
  <c r="BM147" i="13"/>
  <c r="BM148" i="12"/>
  <c r="AG118" i="12"/>
  <c r="AG117" i="13"/>
  <c r="AW132" i="13"/>
  <c r="AW133" i="12"/>
  <c r="BN148" i="13" l="1"/>
  <c r="BN149" i="12"/>
  <c r="AX133" i="13"/>
  <c r="AX134" i="12"/>
  <c r="AH119" i="12"/>
  <c r="AH118" i="13"/>
  <c r="AA122" i="3"/>
  <c r="AG122" i="3" s="1"/>
  <c r="B122" i="3"/>
  <c r="AY134" i="13" l="1"/>
  <c r="AY135" i="12"/>
  <c r="BO149" i="13"/>
  <c r="BO150" i="12"/>
  <c r="C122" i="3"/>
  <c r="W122" i="3"/>
  <c r="AJ122" i="3"/>
  <c r="U122" i="3"/>
  <c r="V122" i="3" s="1"/>
  <c r="X122" i="3" s="1"/>
  <c r="Y122" i="3"/>
  <c r="AE122" i="3" s="1"/>
  <c r="K122" i="3"/>
  <c r="AI119" i="13"/>
  <c r="AI120" i="12"/>
  <c r="B124" i="6" l="1"/>
  <c r="AD122" i="3"/>
  <c r="BP150" i="13"/>
  <c r="BP151" i="12"/>
  <c r="AZ135" i="13"/>
  <c r="AZ136" i="12"/>
  <c r="AJ121" i="12"/>
  <c r="AJ120" i="13"/>
  <c r="AB122" i="3"/>
  <c r="AH122" i="3" s="1"/>
  <c r="J122" i="3"/>
  <c r="M122" i="3" s="1"/>
  <c r="P122" i="3" s="1"/>
  <c r="AK121" i="13" l="1"/>
  <c r="AK122" i="12"/>
  <c r="BQ152" i="12"/>
  <c r="BQ151" i="13"/>
  <c r="AK122" i="3"/>
  <c r="R122" i="3"/>
  <c r="BA137" i="12"/>
  <c r="BA136" i="13"/>
  <c r="I124" i="6"/>
  <c r="H124" i="6"/>
  <c r="J124" i="6"/>
  <c r="G124" i="6"/>
  <c r="K124" i="6" s="1"/>
  <c r="BB137" i="13" l="1"/>
  <c r="BB138" i="12"/>
  <c r="BR152" i="13"/>
  <c r="BR153" i="12"/>
  <c r="N124" i="6"/>
  <c r="L124" i="6"/>
  <c r="O124" i="6" s="1"/>
  <c r="AL123" i="12"/>
  <c r="AL122" i="13"/>
  <c r="AO122" i="3"/>
  <c r="AN122" i="3"/>
  <c r="AM123" i="13" l="1"/>
  <c r="AM124" i="12"/>
  <c r="BS153" i="13"/>
  <c r="BS154" i="12"/>
  <c r="M124" i="6"/>
  <c r="P124" i="6" s="1"/>
  <c r="BC139" i="12"/>
  <c r="BC138" i="13"/>
  <c r="BT154" i="13" l="1"/>
  <c r="BR163" i="12"/>
  <c r="BD139" i="13"/>
  <c r="BD140" i="12"/>
  <c r="AN125" i="12"/>
  <c r="AN124" i="13"/>
  <c r="T124" i="6"/>
  <c r="U124" i="6"/>
  <c r="S124" i="6"/>
  <c r="R124" i="6"/>
  <c r="V124" i="6" l="1"/>
  <c r="Y124" i="6" s="1"/>
  <c r="AC124" i="6" s="1"/>
  <c r="BE141" i="12"/>
  <c r="BE140" i="13"/>
  <c r="W124" i="6"/>
  <c r="Z124" i="6" s="1"/>
  <c r="AD124" i="6" s="1"/>
  <c r="AO126" i="12"/>
  <c r="AO125" i="13"/>
  <c r="X124" i="6" l="1"/>
  <c r="AA124" i="6" s="1"/>
  <c r="AE124" i="6" s="1"/>
  <c r="AG124" i="6" s="1"/>
  <c r="B128" i="19" s="1"/>
  <c r="D128" i="19" s="1"/>
  <c r="B128" i="7"/>
  <c r="B116" i="23"/>
  <c r="AP126" i="13"/>
  <c r="AP127" i="12"/>
  <c r="B128" i="8"/>
  <c r="C116" i="23"/>
  <c r="BF141" i="13"/>
  <c r="BF142" i="12"/>
  <c r="O128" i="19" l="1"/>
  <c r="M128" i="19"/>
  <c r="E128" i="19"/>
  <c r="F128" i="19"/>
  <c r="N128" i="19"/>
  <c r="G128" i="19"/>
  <c r="C128" i="19"/>
  <c r="L128" i="19"/>
  <c r="K128" i="19"/>
  <c r="AQ127" i="13"/>
  <c r="AQ128" i="12"/>
  <c r="D128" i="8"/>
  <c r="M128" i="8"/>
  <c r="F128" i="8"/>
  <c r="L128" i="8"/>
  <c r="N128" i="8"/>
  <c r="K128" i="8"/>
  <c r="E128" i="8"/>
  <c r="C128" i="8"/>
  <c r="O128" i="8"/>
  <c r="G128" i="8"/>
  <c r="BG142" i="13"/>
  <c r="BG143" i="12"/>
  <c r="D116" i="23"/>
  <c r="C128" i="7"/>
  <c r="K128" i="7"/>
  <c r="L128" i="7"/>
  <c r="G128" i="7"/>
  <c r="O128" i="7"/>
  <c r="F128" i="7"/>
  <c r="D128" i="7"/>
  <c r="N128" i="7"/>
  <c r="M128" i="7"/>
  <c r="E128" i="7"/>
  <c r="BE113" i="19" l="1"/>
  <c r="AJ113" i="19"/>
  <c r="BB113" i="19"/>
  <c r="AZ113" i="19"/>
  <c r="AG113" i="19"/>
  <c r="BC113" i="19"/>
  <c r="AI113" i="19"/>
  <c r="AN113" i="19"/>
  <c r="AU113" i="19"/>
  <c r="AY113" i="19"/>
  <c r="BD113" i="19"/>
  <c r="AV113" i="19"/>
  <c r="AP113" i="19"/>
  <c r="AS113" i="19"/>
  <c r="AM113" i="19"/>
  <c r="AW113" i="19"/>
  <c r="AX113" i="19"/>
  <c r="AF113" i="19"/>
  <c r="AH113" i="19"/>
  <c r="BA113" i="19"/>
  <c r="AL113" i="19"/>
  <c r="AQ113" i="19"/>
  <c r="BG113" i="19"/>
  <c r="AK113" i="19"/>
  <c r="AT113" i="19"/>
  <c r="BF113" i="19"/>
  <c r="AR113" i="19"/>
  <c r="AO113" i="19"/>
  <c r="AW113" i="7"/>
  <c r="BB113" i="7"/>
  <c r="AL113" i="7"/>
  <c r="AY113" i="7"/>
  <c r="AI113" i="7"/>
  <c r="AU113" i="7"/>
  <c r="AP113" i="7"/>
  <c r="AG113" i="7"/>
  <c r="AK113" i="7"/>
  <c r="AN113" i="7"/>
  <c r="AS113" i="7"/>
  <c r="AT113" i="7"/>
  <c r="AZ113" i="7"/>
  <c r="AM113" i="7"/>
  <c r="AV113" i="7"/>
  <c r="BA113" i="7"/>
  <c r="BE113" i="7"/>
  <c r="AO113" i="7"/>
  <c r="BF113" i="7"/>
  <c r="BC113" i="7"/>
  <c r="AE113" i="7"/>
  <c r="AJ113" i="7"/>
  <c r="AX113" i="7"/>
  <c r="AR113" i="7"/>
  <c r="AQ113" i="7"/>
  <c r="AF113" i="7"/>
  <c r="BD113" i="7"/>
  <c r="AH113" i="7"/>
  <c r="BH143" i="13"/>
  <c r="BH144" i="12"/>
  <c r="AU113" i="8"/>
  <c r="AH113" i="8"/>
  <c r="D114" i="9" s="1"/>
  <c r="AG113" i="8"/>
  <c r="AO113" i="8"/>
  <c r="K114" i="9" s="1"/>
  <c r="BC113" i="8"/>
  <c r="AR113" i="8"/>
  <c r="AK113" i="8"/>
  <c r="BE113" i="8"/>
  <c r="AL113" i="8"/>
  <c r="BA113" i="8"/>
  <c r="AI113" i="8"/>
  <c r="AP113" i="8"/>
  <c r="BG113" i="8"/>
  <c r="AZ113" i="8"/>
  <c r="V114" i="9" s="1"/>
  <c r="AF113" i="8"/>
  <c r="B114" i="9" s="1"/>
  <c r="AY113" i="8"/>
  <c r="AM113" i="8"/>
  <c r="I114" i="9" s="1"/>
  <c r="AS113" i="8"/>
  <c r="O114" i="9" s="1"/>
  <c r="AX113" i="8"/>
  <c r="T114" i="9" s="1"/>
  <c r="AT113" i="8"/>
  <c r="AN113" i="8"/>
  <c r="BB113" i="8"/>
  <c r="AQ113" i="8"/>
  <c r="BF113" i="8"/>
  <c r="AW113" i="8"/>
  <c r="AJ113" i="8"/>
  <c r="AV113" i="8"/>
  <c r="BD113" i="8"/>
  <c r="AR129" i="12"/>
  <c r="AR128" i="13"/>
  <c r="N114" i="9" l="1"/>
  <c r="BI113" i="19"/>
  <c r="E114" i="9"/>
  <c r="E114" i="18" s="1"/>
  <c r="E115" i="12" s="1"/>
  <c r="F115" i="13" s="1"/>
  <c r="G114" i="9"/>
  <c r="G114" i="18" s="1"/>
  <c r="G115" i="12" s="1"/>
  <c r="H115" i="13" s="1"/>
  <c r="AA114" i="9"/>
  <c r="P114" i="9"/>
  <c r="P114" i="18" s="1"/>
  <c r="P115" i="12" s="1"/>
  <c r="Q115" i="13" s="1"/>
  <c r="M114" i="9"/>
  <c r="M114" i="11" s="1"/>
  <c r="O114" i="11"/>
  <c r="O114" i="18"/>
  <c r="O115" i="12" s="1"/>
  <c r="P115" i="13" s="1"/>
  <c r="V114" i="11"/>
  <c r="V114" i="18"/>
  <c r="V115" i="12" s="1"/>
  <c r="W115" i="13" s="1"/>
  <c r="N114" i="11"/>
  <c r="N114" i="18"/>
  <c r="N115" i="12" s="1"/>
  <c r="O115" i="13" s="1"/>
  <c r="D114" i="11"/>
  <c r="D114" i="18"/>
  <c r="D115" i="12" s="1"/>
  <c r="E115" i="13" s="1"/>
  <c r="Z114" i="9"/>
  <c r="X114" i="9"/>
  <c r="Q114" i="9"/>
  <c r="AA114" i="11"/>
  <c r="AA114" i="18"/>
  <c r="AA115" i="12" s="1"/>
  <c r="AB115" i="13" s="1"/>
  <c r="AC114" i="9"/>
  <c r="U114" i="9"/>
  <c r="K114" i="18"/>
  <c r="K115" i="12" s="1"/>
  <c r="L115" i="13" s="1"/>
  <c r="K114" i="11"/>
  <c r="BI145" i="12"/>
  <c r="BI144" i="13"/>
  <c r="BH113" i="7"/>
  <c r="L114" i="9"/>
  <c r="J114" i="9"/>
  <c r="R114" i="9"/>
  <c r="Y114" i="9"/>
  <c r="AS129" i="13"/>
  <c r="AS130" i="12"/>
  <c r="AQ162" i="12"/>
  <c r="I114" i="18"/>
  <c r="I115" i="12" s="1"/>
  <c r="J115" i="13" s="1"/>
  <c r="I114" i="11"/>
  <c r="S114" i="9"/>
  <c r="P114" i="11"/>
  <c r="T114" i="11"/>
  <c r="T114" i="18"/>
  <c r="T115" i="12" s="1"/>
  <c r="U115" i="13" s="1"/>
  <c r="C114" i="9"/>
  <c r="BI113" i="8"/>
  <c r="AB114" i="9"/>
  <c r="W114" i="9"/>
  <c r="H114" i="9"/>
  <c r="F114" i="9"/>
  <c r="M114" i="18" l="1"/>
  <c r="M115" i="12" s="1"/>
  <c r="N115" i="13" s="1"/>
  <c r="E114" i="11"/>
  <c r="G114" i="11"/>
  <c r="W114" i="11"/>
  <c r="W114" i="18"/>
  <c r="W115" i="12" s="1"/>
  <c r="X115" i="13" s="1"/>
  <c r="Y114" i="11"/>
  <c r="Y114" i="18"/>
  <c r="Y115" i="12" s="1"/>
  <c r="Z115" i="13" s="1"/>
  <c r="AC114" i="11"/>
  <c r="AC114" i="18"/>
  <c r="AC115" i="12" s="1"/>
  <c r="X114" i="18"/>
  <c r="X115" i="12" s="1"/>
  <c r="Y115" i="13" s="1"/>
  <c r="X114" i="11"/>
  <c r="R114" i="11"/>
  <c r="R114" i="18"/>
  <c r="R115" i="12" s="1"/>
  <c r="S115" i="13" s="1"/>
  <c r="U114" i="18"/>
  <c r="U115" i="12" s="1"/>
  <c r="V115" i="13" s="1"/>
  <c r="U114" i="11"/>
  <c r="S114" i="11"/>
  <c r="S114" i="18"/>
  <c r="S115" i="12" s="1"/>
  <c r="T115" i="13" s="1"/>
  <c r="BJ145" i="13"/>
  <c r="BJ146" i="12"/>
  <c r="AB114" i="18"/>
  <c r="AB115" i="12" s="1"/>
  <c r="AC115" i="13" s="1"/>
  <c r="AB114" i="11"/>
  <c r="Z114" i="11"/>
  <c r="Z114" i="18"/>
  <c r="Z115" i="12" s="1"/>
  <c r="AA115" i="13" s="1"/>
  <c r="F114" i="11"/>
  <c r="F114" i="18"/>
  <c r="F115" i="12" s="1"/>
  <c r="G115" i="13" s="1"/>
  <c r="AT130" i="13"/>
  <c r="AT131" i="12"/>
  <c r="J114" i="11"/>
  <c r="J114" i="18"/>
  <c r="J115" i="12" s="1"/>
  <c r="K115" i="13" s="1"/>
  <c r="H114" i="11"/>
  <c r="H114" i="18"/>
  <c r="H115" i="12" s="1"/>
  <c r="I115" i="13" s="1"/>
  <c r="C114" i="18"/>
  <c r="C114" i="11"/>
  <c r="L114" i="18"/>
  <c r="L115" i="12" s="1"/>
  <c r="M115" i="13" s="1"/>
  <c r="L114" i="11"/>
  <c r="Q114" i="18"/>
  <c r="Q115" i="12" s="1"/>
  <c r="R115" i="13" s="1"/>
  <c r="Q114" i="11"/>
  <c r="AU132" i="12" l="1"/>
  <c r="AU131" i="13"/>
  <c r="BK147" i="12"/>
  <c r="BK146" i="13"/>
  <c r="AD116" i="12"/>
  <c r="AD115" i="13"/>
  <c r="B114" i="11"/>
  <c r="N122" i="3" s="1"/>
  <c r="Q122" i="3" s="1"/>
  <c r="C115" i="12"/>
  <c r="B114" i="18"/>
  <c r="S122" i="3" l="1"/>
  <c r="AL122" i="3"/>
  <c r="BL147" i="13"/>
  <c r="BL148" i="12"/>
  <c r="B115" i="12"/>
  <c r="D115" i="13"/>
  <c r="B115" i="13" s="1"/>
  <c r="AE116" i="13"/>
  <c r="AE117" i="12"/>
  <c r="AV132" i="13"/>
  <c r="AV133" i="12"/>
  <c r="AF117" i="13" l="1"/>
  <c r="AF118" i="12"/>
  <c r="BM148" i="13"/>
  <c r="BM149" i="12"/>
  <c r="AW134" i="12"/>
  <c r="AW133" i="13"/>
  <c r="C115" i="13"/>
  <c r="D123" i="3"/>
  <c r="B123" i="3" l="1"/>
  <c r="AA123" i="3"/>
  <c r="AG123" i="3" s="1"/>
  <c r="AG118" i="13"/>
  <c r="AG119" i="12"/>
  <c r="BN149" i="13"/>
  <c r="BN150" i="12"/>
  <c r="AX135" i="12"/>
  <c r="AX134" i="13"/>
  <c r="AH119" i="13" l="1"/>
  <c r="AH120" i="12"/>
  <c r="AY136" i="12"/>
  <c r="AY135" i="13"/>
  <c r="BO151" i="12"/>
  <c r="BO150" i="13"/>
  <c r="K123" i="3"/>
  <c r="W123" i="3"/>
  <c r="Y123" i="3"/>
  <c r="AE123" i="3" s="1"/>
  <c r="C123" i="3"/>
  <c r="U123" i="3"/>
  <c r="V123" i="3" s="1"/>
  <c r="X123" i="3" s="1"/>
  <c r="AJ123" i="3"/>
  <c r="B125" i="6" l="1"/>
  <c r="AD123" i="3"/>
  <c r="AZ137" i="12"/>
  <c r="AZ136" i="13"/>
  <c r="AB123" i="3"/>
  <c r="AH123" i="3" s="1"/>
  <c r="J123" i="3"/>
  <c r="M123" i="3" s="1"/>
  <c r="P123" i="3" s="1"/>
  <c r="AI121" i="12"/>
  <c r="AI120" i="13"/>
  <c r="BP151" i="13"/>
  <c r="BP152" i="12"/>
  <c r="AJ121" i="13" l="1"/>
  <c r="AJ122" i="12"/>
  <c r="BA137" i="13"/>
  <c r="BA138" i="12"/>
  <c r="R123" i="3"/>
  <c r="AK123" i="3"/>
  <c r="BQ153" i="12"/>
  <c r="BQ152" i="13"/>
  <c r="H125" i="6"/>
  <c r="J125" i="6"/>
  <c r="G125" i="6"/>
  <c r="I125" i="6"/>
  <c r="L125" i="6" l="1"/>
  <c r="O125" i="6" s="1"/>
  <c r="BB139" i="12"/>
  <c r="BB138" i="13"/>
  <c r="K125" i="6"/>
  <c r="BR153" i="13"/>
  <c r="BR154" i="12"/>
  <c r="AO123" i="3"/>
  <c r="AN123" i="3"/>
  <c r="AK122" i="13"/>
  <c r="AK123" i="12"/>
  <c r="M125" i="6" l="1"/>
  <c r="P125" i="6" s="1"/>
  <c r="N125" i="6"/>
  <c r="AL123" i="13"/>
  <c r="AL124" i="12"/>
  <c r="BQ163" i="12"/>
  <c r="BS154" i="13"/>
  <c r="BC140" i="12"/>
  <c r="BC139" i="13"/>
  <c r="BD141" i="12" l="1"/>
  <c r="BD140" i="13"/>
  <c r="AM124" i="13"/>
  <c r="AM125" i="12"/>
  <c r="T125" i="6"/>
  <c r="R125" i="6"/>
  <c r="U125" i="6"/>
  <c r="S125" i="6"/>
  <c r="V125" i="6" l="1"/>
  <c r="W125" i="6"/>
  <c r="Z125" i="6" s="1"/>
  <c r="AD125" i="6" s="1"/>
  <c r="AN125" i="13"/>
  <c r="AN126" i="12"/>
  <c r="BE142" i="12"/>
  <c r="BE141" i="13"/>
  <c r="AO127" i="12" l="1"/>
  <c r="AO126" i="13"/>
  <c r="B129" i="8"/>
  <c r="C117" i="23"/>
  <c r="BF142" i="13"/>
  <c r="BF143" i="12"/>
  <c r="Y125" i="6"/>
  <c r="AC125" i="6" s="1"/>
  <c r="X125" i="6"/>
  <c r="AA125" i="6" s="1"/>
  <c r="AE125" i="6" s="1"/>
  <c r="AG125" i="6" s="1"/>
  <c r="B129" i="19" s="1"/>
  <c r="B129" i="7" l="1"/>
  <c r="B117" i="23"/>
  <c r="D117" i="23" s="1"/>
  <c r="O129" i="8"/>
  <c r="L129" i="8"/>
  <c r="K129" i="8"/>
  <c r="C129" i="8"/>
  <c r="E129" i="8"/>
  <c r="G129" i="8"/>
  <c r="D129" i="8"/>
  <c r="N129" i="8"/>
  <c r="F129" i="8"/>
  <c r="M129" i="8"/>
  <c r="E129" i="19"/>
  <c r="N129" i="19"/>
  <c r="F129" i="19"/>
  <c r="M129" i="19"/>
  <c r="K129" i="19"/>
  <c r="L129" i="19"/>
  <c r="O129" i="19"/>
  <c r="G129" i="19"/>
  <c r="D129" i="19"/>
  <c r="C129" i="19"/>
  <c r="BG143" i="13"/>
  <c r="BG144" i="12"/>
  <c r="AP128" i="12"/>
  <c r="AP127" i="13"/>
  <c r="BE114" i="19" l="1"/>
  <c r="BD114" i="19"/>
  <c r="BC114" i="19"/>
  <c r="AL114" i="19"/>
  <c r="AN114" i="19"/>
  <c r="AK114" i="19"/>
  <c r="AT114" i="19"/>
  <c r="BB114" i="19"/>
  <c r="AV114" i="19"/>
  <c r="BF114" i="19"/>
  <c r="AY114" i="19"/>
  <c r="AS114" i="19"/>
  <c r="AZ114" i="19"/>
  <c r="AX114" i="19"/>
  <c r="AH114" i="19"/>
  <c r="AP114" i="19"/>
  <c r="AJ114" i="19"/>
  <c r="BG114" i="19"/>
  <c r="AW114" i="19"/>
  <c r="AM114" i="19"/>
  <c r="AG114" i="19"/>
  <c r="AU114" i="19"/>
  <c r="AI114" i="19"/>
  <c r="AF114" i="19"/>
  <c r="AR114" i="19"/>
  <c r="AO114" i="19"/>
  <c r="BA114" i="19"/>
  <c r="AQ114" i="19"/>
  <c r="BB114" i="8"/>
  <c r="AW114" i="8"/>
  <c r="AF114" i="8"/>
  <c r="BF114" i="8"/>
  <c r="AH114" i="8"/>
  <c r="AV114" i="8"/>
  <c r="AI114" i="8"/>
  <c r="BG114" i="8"/>
  <c r="BC114" i="8"/>
  <c r="BD114" i="8"/>
  <c r="AT114" i="8"/>
  <c r="AU114" i="8"/>
  <c r="AS114" i="8"/>
  <c r="AY114" i="8"/>
  <c r="AR114" i="8"/>
  <c r="AL114" i="8"/>
  <c r="AN114" i="8"/>
  <c r="AJ114" i="8"/>
  <c r="AG114" i="8"/>
  <c r="AM114" i="8"/>
  <c r="BE114" i="8"/>
  <c r="AP114" i="8"/>
  <c r="AX114" i="8"/>
  <c r="AO114" i="8"/>
  <c r="AK114" i="8"/>
  <c r="AZ114" i="8"/>
  <c r="AQ114" i="8"/>
  <c r="BA114" i="8"/>
  <c r="BH144" i="13"/>
  <c r="BH145" i="12"/>
  <c r="AQ128" i="13"/>
  <c r="AQ129" i="12"/>
  <c r="C129" i="7"/>
  <c r="L129" i="7"/>
  <c r="F129" i="7"/>
  <c r="D129" i="7"/>
  <c r="O129" i="7"/>
  <c r="E129" i="7"/>
  <c r="M129" i="7"/>
  <c r="N129" i="7"/>
  <c r="G129" i="7"/>
  <c r="K129" i="7"/>
  <c r="BI114" i="8" l="1"/>
  <c r="AR129" i="13"/>
  <c r="AR130" i="12"/>
  <c r="AP162" i="12"/>
  <c r="BI146" i="12"/>
  <c r="BI145" i="13"/>
  <c r="BC114" i="7"/>
  <c r="Z115" i="9" s="1"/>
  <c r="AV114" i="7"/>
  <c r="S115" i="9" s="1"/>
  <c r="BD114" i="7"/>
  <c r="AA115" i="9" s="1"/>
  <c r="AQ114" i="7"/>
  <c r="N115" i="9" s="1"/>
  <c r="AP114" i="7"/>
  <c r="M115" i="9" s="1"/>
  <c r="BA114" i="7"/>
  <c r="X115" i="9" s="1"/>
  <c r="AW114" i="7"/>
  <c r="T115" i="9" s="1"/>
  <c r="BB114" i="7"/>
  <c r="Y115" i="9" s="1"/>
  <c r="AK114" i="7"/>
  <c r="H115" i="9" s="1"/>
  <c r="AM114" i="7"/>
  <c r="J115" i="9" s="1"/>
  <c r="AX114" i="7"/>
  <c r="U115" i="9" s="1"/>
  <c r="AR114" i="7"/>
  <c r="O115" i="9" s="1"/>
  <c r="AO114" i="7"/>
  <c r="L115" i="9" s="1"/>
  <c r="L115" i="11" s="1"/>
  <c r="AE114" i="7"/>
  <c r="B115" i="9" s="1"/>
  <c r="AS114" i="7"/>
  <c r="P115" i="9" s="1"/>
  <c r="AT114" i="7"/>
  <c r="Q115" i="9" s="1"/>
  <c r="AI114" i="7"/>
  <c r="F115" i="9" s="1"/>
  <c r="AU114" i="7"/>
  <c r="R115" i="9" s="1"/>
  <c r="BE114" i="7"/>
  <c r="AB115" i="9" s="1"/>
  <c r="BF114" i="7"/>
  <c r="AC115" i="9" s="1"/>
  <c r="AF114" i="7"/>
  <c r="C115" i="9" s="1"/>
  <c r="AL114" i="7"/>
  <c r="I115" i="9" s="1"/>
  <c r="AY114" i="7"/>
  <c r="V115" i="9" s="1"/>
  <c r="AH114" i="7"/>
  <c r="E115" i="9" s="1"/>
  <c r="AG114" i="7"/>
  <c r="D115" i="9" s="1"/>
  <c r="AZ114" i="7"/>
  <c r="W115" i="9" s="1"/>
  <c r="AN114" i="7"/>
  <c r="K115" i="9" s="1"/>
  <c r="AJ114" i="7"/>
  <c r="G115" i="9" s="1"/>
  <c r="BI114" i="19"/>
  <c r="Z115" i="18" l="1"/>
  <c r="Z116" i="12" s="1"/>
  <c r="AA116" i="13" s="1"/>
  <c r="Z115" i="11"/>
  <c r="D115" i="18"/>
  <c r="D116" i="12" s="1"/>
  <c r="E116" i="13" s="1"/>
  <c r="D115" i="11"/>
  <c r="E115" i="18"/>
  <c r="E116" i="12" s="1"/>
  <c r="F116" i="13" s="1"/>
  <c r="E115" i="11"/>
  <c r="N115" i="11"/>
  <c r="N115" i="18"/>
  <c r="N116" i="12" s="1"/>
  <c r="O116" i="13" s="1"/>
  <c r="R115" i="11"/>
  <c r="R115" i="18"/>
  <c r="R116" i="12" s="1"/>
  <c r="S116" i="13" s="1"/>
  <c r="C115" i="11"/>
  <c r="C115" i="18"/>
  <c r="AB115" i="11"/>
  <c r="AB115" i="18"/>
  <c r="AB116" i="12" s="1"/>
  <c r="AC116" i="13" s="1"/>
  <c r="Y115" i="18"/>
  <c r="Y116" i="12" s="1"/>
  <c r="Z116" i="13" s="1"/>
  <c r="Y115" i="11"/>
  <c r="F115" i="18"/>
  <c r="F116" i="12" s="1"/>
  <c r="G116" i="13" s="1"/>
  <c r="F115" i="11"/>
  <c r="W115" i="18"/>
  <c r="W116" i="12" s="1"/>
  <c r="X116" i="13" s="1"/>
  <c r="W115" i="11"/>
  <c r="I115" i="18"/>
  <c r="I116" i="12" s="1"/>
  <c r="J116" i="13" s="1"/>
  <c r="I115" i="11"/>
  <c r="J115" i="18"/>
  <c r="J116" i="12" s="1"/>
  <c r="K116" i="13" s="1"/>
  <c r="J115" i="11"/>
  <c r="X115" i="18"/>
  <c r="X116" i="12" s="1"/>
  <c r="Y116" i="13" s="1"/>
  <c r="X115" i="11"/>
  <c r="S115" i="11"/>
  <c r="S115" i="18"/>
  <c r="S116" i="12" s="1"/>
  <c r="T116" i="13" s="1"/>
  <c r="AS131" i="12"/>
  <c r="AS130" i="13"/>
  <c r="AC115" i="18"/>
  <c r="AC116" i="12" s="1"/>
  <c r="AC115" i="11"/>
  <c r="Q115" i="18"/>
  <c r="Q116" i="12" s="1"/>
  <c r="R116" i="13" s="1"/>
  <c r="Q115" i="11"/>
  <c r="O115" i="11"/>
  <c r="O115" i="18"/>
  <c r="O116" i="12" s="1"/>
  <c r="P116" i="13" s="1"/>
  <c r="BH114" i="7"/>
  <c r="H115" i="18"/>
  <c r="H116" i="12" s="1"/>
  <c r="I116" i="13" s="1"/>
  <c r="H115" i="11"/>
  <c r="M115" i="11"/>
  <c r="M115" i="18"/>
  <c r="M116" i="12" s="1"/>
  <c r="N116" i="13" s="1"/>
  <c r="L115" i="18"/>
  <c r="L116" i="12" s="1"/>
  <c r="M116" i="13" s="1"/>
  <c r="G115" i="11"/>
  <c r="G115" i="18"/>
  <c r="G116" i="12" s="1"/>
  <c r="H116" i="13" s="1"/>
  <c r="K115" i="11"/>
  <c r="K115" i="18"/>
  <c r="K116" i="12" s="1"/>
  <c r="L116" i="13" s="1"/>
  <c r="V115" i="18"/>
  <c r="V116" i="12" s="1"/>
  <c r="W116" i="13" s="1"/>
  <c r="V115" i="11"/>
  <c r="P115" i="18"/>
  <c r="P116" i="12" s="1"/>
  <c r="Q116" i="13" s="1"/>
  <c r="P115" i="11"/>
  <c r="U115" i="11"/>
  <c r="U115" i="18"/>
  <c r="U116" i="12" s="1"/>
  <c r="V116" i="13" s="1"/>
  <c r="T115" i="18"/>
  <c r="T116" i="12" s="1"/>
  <c r="U116" i="13" s="1"/>
  <c r="T115" i="11"/>
  <c r="AA115" i="18"/>
  <c r="AA116" i="12" s="1"/>
  <c r="AB116" i="13" s="1"/>
  <c r="AA115" i="11"/>
  <c r="BJ147" i="12"/>
  <c r="BJ146" i="13"/>
  <c r="B115" i="11" l="1"/>
  <c r="N123" i="3" s="1"/>
  <c r="Q123" i="3" s="1"/>
  <c r="C116" i="12"/>
  <c r="B115" i="18"/>
  <c r="AD117" i="12"/>
  <c r="AD116" i="13"/>
  <c r="BK148" i="12"/>
  <c r="BK147" i="13"/>
  <c r="AT132" i="12"/>
  <c r="AT131" i="13"/>
  <c r="AU132" i="13" l="1"/>
  <c r="AU133" i="12"/>
  <c r="AE118" i="12"/>
  <c r="AE117" i="13"/>
  <c r="BL148" i="13"/>
  <c r="BL149" i="12"/>
  <c r="B116" i="12"/>
  <c r="D116" i="13"/>
  <c r="B116" i="13" s="1"/>
  <c r="S123" i="3"/>
  <c r="AL123" i="3"/>
  <c r="C116" i="13" l="1"/>
  <c r="D124" i="3"/>
  <c r="BM149" i="13"/>
  <c r="BM150" i="12"/>
  <c r="AV133" i="13"/>
  <c r="AV134" i="12"/>
  <c r="AF119" i="12"/>
  <c r="AF118" i="13"/>
  <c r="BN151" i="12" l="1"/>
  <c r="BN150" i="13"/>
  <c r="AG119" i="13"/>
  <c r="AG120" i="12"/>
  <c r="AW134" i="13"/>
  <c r="AW135" i="12"/>
  <c r="B124" i="3"/>
  <c r="AA124" i="3"/>
  <c r="AG124" i="3" s="1"/>
  <c r="AH120" i="13" l="1"/>
  <c r="AH121" i="12"/>
  <c r="K124" i="3"/>
  <c r="W124" i="3"/>
  <c r="C124" i="3"/>
  <c r="AJ124" i="3"/>
  <c r="U124" i="3"/>
  <c r="V124" i="3" s="1"/>
  <c r="X124" i="3" s="1"/>
  <c r="Y124" i="3"/>
  <c r="AE124" i="3" s="1"/>
  <c r="AX135" i="13"/>
  <c r="AX136" i="12"/>
  <c r="BO151" i="13"/>
  <c r="BO152" i="12"/>
  <c r="BP153" i="12" l="1"/>
  <c r="BP152" i="13"/>
  <c r="AD124" i="3"/>
  <c r="B126" i="6"/>
  <c r="AY136" i="13"/>
  <c r="AY137" i="12"/>
  <c r="AI121" i="13"/>
  <c r="AI122" i="12"/>
  <c r="AB124" i="3"/>
  <c r="AH124" i="3" s="1"/>
  <c r="J124" i="3"/>
  <c r="M124" i="3" s="1"/>
  <c r="P124" i="3" s="1"/>
  <c r="AJ123" i="12" l="1"/>
  <c r="AJ122" i="13"/>
  <c r="G126" i="6"/>
  <c r="I126" i="6"/>
  <c r="J126" i="6"/>
  <c r="H126" i="6"/>
  <c r="R124" i="3"/>
  <c r="AK124" i="3"/>
  <c r="AZ138" i="12"/>
  <c r="AZ137" i="13"/>
  <c r="BQ154" i="12"/>
  <c r="BQ153" i="13"/>
  <c r="L126" i="6" l="1"/>
  <c r="O126" i="6" s="1"/>
  <c r="BR154" i="13"/>
  <c r="BP163" i="12"/>
  <c r="K126" i="6"/>
  <c r="AO124" i="3"/>
  <c r="AN124" i="3"/>
  <c r="BA139" i="12"/>
  <c r="BA138" i="13"/>
  <c r="AK123" i="13"/>
  <c r="AK124" i="12"/>
  <c r="N126" i="6" l="1"/>
  <c r="M126" i="6"/>
  <c r="P126" i="6" s="1"/>
  <c r="BB140" i="12"/>
  <c r="BB139" i="13"/>
  <c r="AL125" i="12"/>
  <c r="AL124" i="13"/>
  <c r="BC140" i="13" l="1"/>
  <c r="BC141" i="12"/>
  <c r="U126" i="6"/>
  <c r="R126" i="6"/>
  <c r="T126" i="6"/>
  <c r="S126" i="6"/>
  <c r="AM126" i="12"/>
  <c r="AM125" i="13"/>
  <c r="V126" i="6" l="1"/>
  <c r="Y126" i="6" s="1"/>
  <c r="AC126" i="6" s="1"/>
  <c r="W126" i="6"/>
  <c r="Z126" i="6" s="1"/>
  <c r="AD126" i="6" s="1"/>
  <c r="C118" i="23" s="1"/>
  <c r="AN127" i="12"/>
  <c r="AN126" i="13"/>
  <c r="BD141" i="13"/>
  <c r="BD142" i="12"/>
  <c r="B130" i="8" l="1"/>
  <c r="N130" i="8" s="1"/>
  <c r="X126" i="6"/>
  <c r="AA126" i="6" s="1"/>
  <c r="AE126" i="6" s="1"/>
  <c r="AG126" i="6" s="1"/>
  <c r="B130" i="19" s="1"/>
  <c r="F130" i="19" s="1"/>
  <c r="BE143" i="12"/>
  <c r="BE142" i="13"/>
  <c r="AO128" i="12"/>
  <c r="AO127" i="13"/>
  <c r="G130" i="8"/>
  <c r="C130" i="8"/>
  <c r="E130" i="8"/>
  <c r="F130" i="8"/>
  <c r="B130" i="7"/>
  <c r="B118" i="23"/>
  <c r="D118" i="23" s="1"/>
  <c r="M130" i="8" l="1"/>
  <c r="D130" i="8"/>
  <c r="O130" i="8"/>
  <c r="AT115" i="8" s="1"/>
  <c r="L130" i="8"/>
  <c r="K130" i="8"/>
  <c r="K130" i="19"/>
  <c r="M130" i="19"/>
  <c r="N130" i="19"/>
  <c r="G130" i="19"/>
  <c r="D130" i="19"/>
  <c r="C130" i="19"/>
  <c r="O130" i="19"/>
  <c r="E130" i="19"/>
  <c r="L130" i="19"/>
  <c r="AP129" i="12"/>
  <c r="AP128" i="13"/>
  <c r="N130" i="7"/>
  <c r="C130" i="7"/>
  <c r="K130" i="7"/>
  <c r="G130" i="7"/>
  <c r="D130" i="7"/>
  <c r="E130" i="7"/>
  <c r="F130" i="7"/>
  <c r="M130" i="7"/>
  <c r="O130" i="7"/>
  <c r="L130" i="7"/>
  <c r="BF143" i="13"/>
  <c r="BF144" i="12"/>
  <c r="BD115" i="8" l="1"/>
  <c r="AO115" i="8"/>
  <c r="AL115" i="8"/>
  <c r="BG115" i="8"/>
  <c r="AY115" i="8"/>
  <c r="AM115" i="8"/>
  <c r="AU115" i="8"/>
  <c r="AJ115" i="8"/>
  <c r="AS115" i="8"/>
  <c r="BE115" i="8"/>
  <c r="AN115" i="8"/>
  <c r="AR115" i="8"/>
  <c r="BA115" i="8"/>
  <c r="AG115" i="8"/>
  <c r="AF115" i="8"/>
  <c r="AV115" i="8"/>
  <c r="AX115" i="8"/>
  <c r="BF115" i="8"/>
  <c r="AQ115" i="8"/>
  <c r="BB115" i="8"/>
  <c r="AW115" i="8"/>
  <c r="AI115" i="8"/>
  <c r="AP115" i="8"/>
  <c r="AH115" i="8"/>
  <c r="BC115" i="8"/>
  <c r="AZ115" i="8"/>
  <c r="AK115" i="8"/>
  <c r="AK115" i="19"/>
  <c r="AN115" i="19"/>
  <c r="AP115" i="19"/>
  <c r="AH115" i="19"/>
  <c r="AM115" i="19"/>
  <c r="AG115" i="19"/>
  <c r="AR115" i="19"/>
  <c r="AU115" i="19"/>
  <c r="AY115" i="19"/>
  <c r="BC115" i="19"/>
  <c r="AO115" i="19"/>
  <c r="AT115" i="19"/>
  <c r="AQ115" i="19"/>
  <c r="AS115" i="19"/>
  <c r="BE115" i="19"/>
  <c r="BF115" i="19"/>
  <c r="AZ115" i="19"/>
  <c r="BB115" i="19"/>
  <c r="AV115" i="19"/>
  <c r="AX115" i="19"/>
  <c r="AJ115" i="19"/>
  <c r="AI115" i="19"/>
  <c r="BD115" i="19"/>
  <c r="AL115" i="19"/>
  <c r="BG115" i="19"/>
  <c r="AF115" i="19"/>
  <c r="BA115" i="19"/>
  <c r="AW115" i="19"/>
  <c r="BE115" i="7"/>
  <c r="AB116" i="9" s="1"/>
  <c r="AU115" i="7"/>
  <c r="BC115" i="7"/>
  <c r="Z116" i="9" s="1"/>
  <c r="AM115" i="7"/>
  <c r="J116" i="9" s="1"/>
  <c r="J116" i="11" s="1"/>
  <c r="AJ115" i="7"/>
  <c r="AL115" i="7"/>
  <c r="I116" i="9" s="1"/>
  <c r="AH115" i="7"/>
  <c r="E116" i="9" s="1"/>
  <c r="E116" i="11" s="1"/>
  <c r="AT115" i="7"/>
  <c r="Q116" i="9" s="1"/>
  <c r="Q116" i="11" s="1"/>
  <c r="AF115" i="7"/>
  <c r="AO115" i="7"/>
  <c r="L116" i="9" s="1"/>
  <c r="AE115" i="7"/>
  <c r="AW115" i="7"/>
  <c r="AQ115" i="7"/>
  <c r="N116" i="9" s="1"/>
  <c r="N116" i="11" s="1"/>
  <c r="AZ115" i="7"/>
  <c r="W116" i="9" s="1"/>
  <c r="W116" i="11" s="1"/>
  <c r="AX115" i="7"/>
  <c r="AP115" i="7"/>
  <c r="M116" i="9" s="1"/>
  <c r="AK115" i="7"/>
  <c r="H116" i="9" s="1"/>
  <c r="BA115" i="7"/>
  <c r="AG115" i="7"/>
  <c r="AS115" i="7"/>
  <c r="P116" i="9" s="1"/>
  <c r="P116" i="11" s="1"/>
  <c r="BD115" i="7"/>
  <c r="AA116" i="9" s="1"/>
  <c r="AA116" i="11" s="1"/>
  <c r="AV115" i="7"/>
  <c r="S116" i="9" s="1"/>
  <c r="S116" i="11" s="1"/>
  <c r="AR115" i="7"/>
  <c r="AY115" i="7"/>
  <c r="V116" i="9" s="1"/>
  <c r="BF115" i="7"/>
  <c r="AC116" i="9" s="1"/>
  <c r="AI115" i="7"/>
  <c r="AN115" i="7"/>
  <c r="K116" i="9" s="1"/>
  <c r="BB115" i="7"/>
  <c r="BG144" i="13"/>
  <c r="BG145" i="12"/>
  <c r="AQ130" i="12"/>
  <c r="AO162" i="12"/>
  <c r="AQ129" i="13"/>
  <c r="F116" i="9" l="1"/>
  <c r="F116" i="11" s="1"/>
  <c r="D116" i="9"/>
  <c r="X116" i="9"/>
  <c r="X116" i="11" s="1"/>
  <c r="R116" i="9"/>
  <c r="R116" i="11" s="1"/>
  <c r="BI115" i="8"/>
  <c r="Y116" i="9"/>
  <c r="U116" i="9"/>
  <c r="U116" i="11" s="1"/>
  <c r="T116" i="9"/>
  <c r="T116" i="18" s="1"/>
  <c r="T117" i="12" s="1"/>
  <c r="U117" i="13" s="1"/>
  <c r="O116" i="9"/>
  <c r="O116" i="11" s="1"/>
  <c r="B116" i="9"/>
  <c r="G116" i="9"/>
  <c r="G116" i="11" s="1"/>
  <c r="BI115" i="19"/>
  <c r="E116" i="18"/>
  <c r="E117" i="12" s="1"/>
  <c r="F117" i="13" s="1"/>
  <c r="R116" i="18"/>
  <c r="R117" i="12" s="1"/>
  <c r="S117" i="13" s="1"/>
  <c r="O116" i="18"/>
  <c r="O117" i="12" s="1"/>
  <c r="P117" i="13" s="1"/>
  <c r="F116" i="18"/>
  <c r="F117" i="12" s="1"/>
  <c r="G117" i="13" s="1"/>
  <c r="W116" i="18"/>
  <c r="W117" i="12" s="1"/>
  <c r="X117" i="13" s="1"/>
  <c r="H116" i="11"/>
  <c r="H116" i="18"/>
  <c r="H117" i="12" s="1"/>
  <c r="I117" i="13" s="1"/>
  <c r="AC116" i="18"/>
  <c r="AC117" i="12" s="1"/>
  <c r="AC116" i="11"/>
  <c r="I116" i="11"/>
  <c r="I116" i="18"/>
  <c r="I117" i="12" s="1"/>
  <c r="J117" i="13" s="1"/>
  <c r="L116" i="11"/>
  <c r="L116" i="18"/>
  <c r="L117" i="12" s="1"/>
  <c r="M117" i="13" s="1"/>
  <c r="AB116" i="11"/>
  <c r="AB116" i="18"/>
  <c r="AB117" i="12" s="1"/>
  <c r="AC117" i="13" s="1"/>
  <c r="BH115" i="7"/>
  <c r="D116" i="11"/>
  <c r="D116" i="18"/>
  <c r="D117" i="12" s="1"/>
  <c r="E117" i="13" s="1"/>
  <c r="AA116" i="18"/>
  <c r="AA117" i="12" s="1"/>
  <c r="AB117" i="13" s="1"/>
  <c r="M116" i="18"/>
  <c r="M117" i="12" s="1"/>
  <c r="N117" i="13" s="1"/>
  <c r="M116" i="11"/>
  <c r="N116" i="18"/>
  <c r="N117" i="12" s="1"/>
  <c r="O117" i="13" s="1"/>
  <c r="S116" i="18"/>
  <c r="S117" i="12" s="1"/>
  <c r="T117" i="13" s="1"/>
  <c r="P116" i="18"/>
  <c r="P117" i="12" s="1"/>
  <c r="Q117" i="13" s="1"/>
  <c r="T116" i="11"/>
  <c r="C116" i="9"/>
  <c r="V116" i="18"/>
  <c r="V117" i="12" s="1"/>
  <c r="W117" i="13" s="1"/>
  <c r="V116" i="11"/>
  <c r="Q116" i="18"/>
  <c r="Q117" i="12" s="1"/>
  <c r="R117" i="13" s="1"/>
  <c r="AR130" i="13"/>
  <c r="AR131" i="12"/>
  <c r="Y116" i="11"/>
  <c r="Y116" i="18"/>
  <c r="Y117" i="12" s="1"/>
  <c r="Z117" i="13" s="1"/>
  <c r="BH146" i="12"/>
  <c r="BH145" i="13"/>
  <c r="K116" i="18"/>
  <c r="K117" i="12" s="1"/>
  <c r="L117" i="13" s="1"/>
  <c r="K116" i="11"/>
  <c r="Z116" i="11"/>
  <c r="Z116" i="18"/>
  <c r="Z117" i="12" s="1"/>
  <c r="AA117" i="13" s="1"/>
  <c r="J116" i="18"/>
  <c r="J117" i="12" s="1"/>
  <c r="K117" i="13" s="1"/>
  <c r="U116" i="18" l="1"/>
  <c r="U117" i="12" s="1"/>
  <c r="V117" i="13" s="1"/>
  <c r="X116" i="18"/>
  <c r="X117" i="12" s="1"/>
  <c r="Y117" i="13" s="1"/>
  <c r="G116" i="18"/>
  <c r="G117" i="12" s="1"/>
  <c r="H117" i="13" s="1"/>
  <c r="AS131" i="13"/>
  <c r="AS132" i="12"/>
  <c r="AD118" i="12"/>
  <c r="AD117" i="13"/>
  <c r="BI146" i="13"/>
  <c r="BI147" i="12"/>
  <c r="C116" i="18"/>
  <c r="C116" i="11"/>
  <c r="B116" i="11" s="1"/>
  <c r="N124" i="3" s="1"/>
  <c r="Q124" i="3" s="1"/>
  <c r="S124" i="3" l="1"/>
  <c r="AL124" i="3"/>
  <c r="C117" i="12"/>
  <c r="B116" i="18"/>
  <c r="BJ147" i="13"/>
  <c r="BJ148" i="12"/>
  <c r="AT133" i="12"/>
  <c r="AT132" i="13"/>
  <c r="AE119" i="12"/>
  <c r="AE118" i="13"/>
  <c r="AU134" i="12" l="1"/>
  <c r="AU133" i="13"/>
  <c r="B117" i="12"/>
  <c r="D117" i="13"/>
  <c r="B117" i="13" s="1"/>
  <c r="BK148" i="13"/>
  <c r="BK149" i="12"/>
  <c r="AF119" i="13"/>
  <c r="AF120" i="12"/>
  <c r="D125" i="3" l="1"/>
  <c r="C117" i="13"/>
  <c r="BL149" i="13"/>
  <c r="BL150" i="12"/>
  <c r="AG121" i="12"/>
  <c r="AG120" i="13"/>
  <c r="AV134" i="13"/>
  <c r="AV135" i="12"/>
  <c r="BM150" i="13" l="1"/>
  <c r="BM151" i="12"/>
  <c r="AW136" i="12"/>
  <c r="AW135" i="13"/>
  <c r="AH121" i="13"/>
  <c r="AH122" i="12"/>
  <c r="AA125" i="3"/>
  <c r="AG125" i="3" s="1"/>
  <c r="B125" i="3"/>
  <c r="K125" i="3" l="1"/>
  <c r="W125" i="3"/>
  <c r="Y125" i="3"/>
  <c r="AE125" i="3" s="1"/>
  <c r="AJ125" i="3"/>
  <c r="U125" i="3"/>
  <c r="V125" i="3" s="1"/>
  <c r="X125" i="3" s="1"/>
  <c r="C125" i="3"/>
  <c r="AX136" i="13"/>
  <c r="AX137" i="12"/>
  <c r="AI123" i="12"/>
  <c r="AI122" i="13"/>
  <c r="BN152" i="12"/>
  <c r="BN151" i="13"/>
  <c r="AY138" i="12" l="1"/>
  <c r="AY137" i="13"/>
  <c r="BO152" i="13"/>
  <c r="BO153" i="12"/>
  <c r="AB125" i="3"/>
  <c r="AH125" i="3" s="1"/>
  <c r="J125" i="3"/>
  <c r="M125" i="3" s="1"/>
  <c r="P125" i="3" s="1"/>
  <c r="AJ124" i="12"/>
  <c r="AJ123" i="13"/>
  <c r="B127" i="6"/>
  <c r="AD125" i="3"/>
  <c r="BP154" i="12" l="1"/>
  <c r="BP153" i="13"/>
  <c r="AK125" i="12"/>
  <c r="AK124" i="13"/>
  <c r="R125" i="3"/>
  <c r="AK125" i="3"/>
  <c r="H127" i="6"/>
  <c r="G127" i="6"/>
  <c r="I127" i="6"/>
  <c r="J127" i="6"/>
  <c r="AZ138" i="13"/>
  <c r="AZ139" i="12"/>
  <c r="K127" i="6" l="1"/>
  <c r="L127" i="6"/>
  <c r="O127" i="6" s="1"/>
  <c r="AL125" i="13"/>
  <c r="AL126" i="12"/>
  <c r="N127" i="6"/>
  <c r="M127" i="6"/>
  <c r="P127" i="6" s="1"/>
  <c r="AN125" i="3"/>
  <c r="AO125" i="3"/>
  <c r="BA140" i="12"/>
  <c r="BA139" i="13"/>
  <c r="BO163" i="12"/>
  <c r="BQ154" i="13"/>
  <c r="T127" i="6" l="1"/>
  <c r="R127" i="6"/>
  <c r="S127" i="6"/>
  <c r="U127" i="6"/>
  <c r="AM126" i="13"/>
  <c r="AM127" i="12"/>
  <c r="BB141" i="12"/>
  <c r="BB140" i="13"/>
  <c r="V127" i="6" l="1"/>
  <c r="W127" i="6"/>
  <c r="Z127" i="6" s="1"/>
  <c r="AD127" i="6" s="1"/>
  <c r="B131" i="8" s="1"/>
  <c r="BC141" i="13"/>
  <c r="BC142" i="12"/>
  <c r="AN128" i="12"/>
  <c r="AN127" i="13"/>
  <c r="Y127" i="6"/>
  <c r="AC127" i="6" s="1"/>
  <c r="X127" i="6"/>
  <c r="AA127" i="6" s="1"/>
  <c r="AE127" i="6" s="1"/>
  <c r="AG127" i="6" s="1"/>
  <c r="B131" i="19" s="1"/>
  <c r="C119" i="23" l="1"/>
  <c r="N131" i="8"/>
  <c r="M131" i="8"/>
  <c r="D131" i="8"/>
  <c r="K131" i="8"/>
  <c r="L131" i="8"/>
  <c r="O131" i="8"/>
  <c r="C131" i="8"/>
  <c r="G131" i="8"/>
  <c r="F131" i="8"/>
  <c r="E131" i="8"/>
  <c r="AO128" i="13"/>
  <c r="AO129" i="12"/>
  <c r="G131" i="19"/>
  <c r="N131" i="19"/>
  <c r="L131" i="19"/>
  <c r="F131" i="19"/>
  <c r="D131" i="19"/>
  <c r="C131" i="19"/>
  <c r="K131" i="19"/>
  <c r="M131" i="19"/>
  <c r="E131" i="19"/>
  <c r="O131" i="19"/>
  <c r="BD142" i="13"/>
  <c r="BD143" i="12"/>
  <c r="B131" i="7"/>
  <c r="B119" i="23"/>
  <c r="D119" i="23" s="1"/>
  <c r="AN162" i="12" l="1"/>
  <c r="AP129" i="13"/>
  <c r="AP130" i="12"/>
  <c r="AZ116" i="8"/>
  <c r="AK116" i="8"/>
  <c r="BG116" i="8"/>
  <c r="AG116" i="8"/>
  <c r="AX116" i="8"/>
  <c r="AW116" i="8"/>
  <c r="AL116" i="8"/>
  <c r="BD116" i="8"/>
  <c r="AS116" i="8"/>
  <c r="AF116" i="8"/>
  <c r="AU116" i="8"/>
  <c r="AJ116" i="8"/>
  <c r="AN116" i="8"/>
  <c r="AR116" i="8"/>
  <c r="AV116" i="8"/>
  <c r="AI116" i="8"/>
  <c r="AY116" i="8"/>
  <c r="AQ116" i="8"/>
  <c r="BC116" i="8"/>
  <c r="BB116" i="8"/>
  <c r="AP116" i="8"/>
  <c r="AM116" i="8"/>
  <c r="AT116" i="8"/>
  <c r="BF116" i="8"/>
  <c r="BA116" i="8"/>
  <c r="AO116" i="8"/>
  <c r="BE116" i="8"/>
  <c r="AH116" i="8"/>
  <c r="BE143" i="13"/>
  <c r="BE144" i="12"/>
  <c r="AX116" i="19"/>
  <c r="BG116" i="19"/>
  <c r="AT116" i="19"/>
  <c r="AZ116" i="19"/>
  <c r="AW116" i="19"/>
  <c r="AI116" i="19"/>
  <c r="AK116" i="19"/>
  <c r="AV116" i="19"/>
  <c r="AH116" i="19"/>
  <c r="BE116" i="19"/>
  <c r="BF116" i="19"/>
  <c r="BA116" i="19"/>
  <c r="AF116" i="19"/>
  <c r="AM116" i="19"/>
  <c r="AG116" i="19"/>
  <c r="BC116" i="19"/>
  <c r="AQ116" i="19"/>
  <c r="AY116" i="19"/>
  <c r="BB116" i="19"/>
  <c r="AS116" i="19"/>
  <c r="BD116" i="19"/>
  <c r="AO116" i="19"/>
  <c r="AR116" i="19"/>
  <c r="AP116" i="19"/>
  <c r="AU116" i="19"/>
  <c r="AN116" i="19"/>
  <c r="AJ116" i="19"/>
  <c r="AL116" i="19"/>
  <c r="L131" i="7"/>
  <c r="F131" i="7"/>
  <c r="E131" i="7"/>
  <c r="D131" i="7"/>
  <c r="C131" i="7"/>
  <c r="O131" i="7"/>
  <c r="M131" i="7"/>
  <c r="K131" i="7"/>
  <c r="G131" i="7"/>
  <c r="N131" i="7"/>
  <c r="BI116" i="19" l="1"/>
  <c r="BI116" i="8"/>
  <c r="AJ116" i="7"/>
  <c r="G117" i="9" s="1"/>
  <c r="AR116" i="7"/>
  <c r="O117" i="9" s="1"/>
  <c r="AW116" i="7"/>
  <c r="T117" i="9" s="1"/>
  <c r="AQ116" i="7"/>
  <c r="N117" i="9" s="1"/>
  <c r="AM116" i="7"/>
  <c r="J117" i="9" s="1"/>
  <c r="BF116" i="7"/>
  <c r="AC117" i="9" s="1"/>
  <c r="BB116" i="7"/>
  <c r="AF116" i="7"/>
  <c r="C117" i="9" s="1"/>
  <c r="AY116" i="7"/>
  <c r="V117" i="9" s="1"/>
  <c r="BA116" i="7"/>
  <c r="X117" i="9" s="1"/>
  <c r="AL116" i="7"/>
  <c r="I117" i="9" s="1"/>
  <c r="AT116" i="7"/>
  <c r="Q117" i="9" s="1"/>
  <c r="AX116" i="7"/>
  <c r="U117" i="9" s="1"/>
  <c r="AE116" i="7"/>
  <c r="B117" i="9" s="1"/>
  <c r="AV116" i="7"/>
  <c r="S117" i="9" s="1"/>
  <c r="AZ116" i="7"/>
  <c r="W117" i="9" s="1"/>
  <c r="AK116" i="7"/>
  <c r="H117" i="9" s="1"/>
  <c r="AH116" i="7"/>
  <c r="E117" i="9" s="1"/>
  <c r="AI116" i="7"/>
  <c r="F117" i="9" s="1"/>
  <c r="AP116" i="7"/>
  <c r="M117" i="9" s="1"/>
  <c r="BE116" i="7"/>
  <c r="AB117" i="9" s="1"/>
  <c r="AO116" i="7"/>
  <c r="L117" i="9" s="1"/>
  <c r="BC116" i="7"/>
  <c r="Z117" i="9" s="1"/>
  <c r="AU116" i="7"/>
  <c r="R117" i="9" s="1"/>
  <c r="AS116" i="7"/>
  <c r="P117" i="9" s="1"/>
  <c r="AG116" i="7"/>
  <c r="D117" i="9" s="1"/>
  <c r="AN116" i="7"/>
  <c r="K117" i="9" s="1"/>
  <c r="BD116" i="7"/>
  <c r="AA117" i="9" s="1"/>
  <c r="Y117" i="9"/>
  <c r="AQ131" i="12"/>
  <c r="AQ130" i="13"/>
  <c r="BF144" i="13"/>
  <c r="BF145" i="12"/>
  <c r="W117" i="11" l="1"/>
  <c r="W117" i="18"/>
  <c r="W118" i="12" s="1"/>
  <c r="X118" i="13" s="1"/>
  <c r="C117" i="18"/>
  <c r="C117" i="11"/>
  <c r="I117" i="18"/>
  <c r="I118" i="12" s="1"/>
  <c r="J118" i="13" s="1"/>
  <c r="I117" i="11"/>
  <c r="E117" i="11"/>
  <c r="E117" i="18"/>
  <c r="E118" i="12" s="1"/>
  <c r="F118" i="13" s="1"/>
  <c r="M117" i="11"/>
  <c r="M117" i="18"/>
  <c r="M118" i="12" s="1"/>
  <c r="N118" i="13" s="1"/>
  <c r="K117" i="11"/>
  <c r="K117" i="18"/>
  <c r="K118" i="12" s="1"/>
  <c r="L118" i="13" s="1"/>
  <c r="Z117" i="11"/>
  <c r="Z117" i="18"/>
  <c r="Z118" i="12" s="1"/>
  <c r="AA118" i="13" s="1"/>
  <c r="F117" i="18"/>
  <c r="F118" i="12" s="1"/>
  <c r="G118" i="13" s="1"/>
  <c r="F117" i="11"/>
  <c r="S117" i="11"/>
  <c r="S117" i="18"/>
  <c r="S118" i="12" s="1"/>
  <c r="T118" i="13" s="1"/>
  <c r="T117" i="18"/>
  <c r="T118" i="12" s="1"/>
  <c r="U118" i="13" s="1"/>
  <c r="T117" i="11"/>
  <c r="AR132" i="12"/>
  <c r="AR131" i="13"/>
  <c r="O117" i="11"/>
  <c r="O117" i="18"/>
  <c r="O118" i="12" s="1"/>
  <c r="P118" i="13" s="1"/>
  <c r="BG145" i="13"/>
  <c r="BG146" i="12"/>
  <c r="Y117" i="11"/>
  <c r="Y117" i="18"/>
  <c r="Y118" i="12" s="1"/>
  <c r="Z118" i="13" s="1"/>
  <c r="AB117" i="18"/>
  <c r="AB118" i="12" s="1"/>
  <c r="AC118" i="13" s="1"/>
  <c r="AB117" i="11"/>
  <c r="H117" i="11"/>
  <c r="H117" i="18"/>
  <c r="H118" i="12" s="1"/>
  <c r="I118" i="13" s="1"/>
  <c r="V117" i="11"/>
  <c r="V117" i="18"/>
  <c r="V118" i="12" s="1"/>
  <c r="W118" i="13" s="1"/>
  <c r="J117" i="11"/>
  <c r="J117" i="18"/>
  <c r="J118" i="12" s="1"/>
  <c r="K118" i="13" s="1"/>
  <c r="G117" i="11"/>
  <c r="G117" i="18"/>
  <c r="G118" i="12" s="1"/>
  <c r="H118" i="13" s="1"/>
  <c r="D117" i="18"/>
  <c r="D118" i="12" s="1"/>
  <c r="E118" i="13" s="1"/>
  <c r="D117" i="11"/>
  <c r="L117" i="11"/>
  <c r="L117" i="18"/>
  <c r="L118" i="12" s="1"/>
  <c r="M118" i="13" s="1"/>
  <c r="X117" i="11"/>
  <c r="X117" i="18"/>
  <c r="X118" i="12" s="1"/>
  <c r="Y118" i="13" s="1"/>
  <c r="AC117" i="11"/>
  <c r="AC117" i="18"/>
  <c r="AC118" i="12" s="1"/>
  <c r="U117" i="18"/>
  <c r="U118" i="12" s="1"/>
  <c r="V118" i="13" s="1"/>
  <c r="U117" i="11"/>
  <c r="P117" i="11"/>
  <c r="P117" i="18"/>
  <c r="P118" i="12" s="1"/>
  <c r="Q118" i="13" s="1"/>
  <c r="AA117" i="11"/>
  <c r="AA117" i="18"/>
  <c r="AA118" i="12" s="1"/>
  <c r="AB118" i="13" s="1"/>
  <c r="R117" i="11"/>
  <c r="R117" i="18"/>
  <c r="R118" i="12" s="1"/>
  <c r="S118" i="13" s="1"/>
  <c r="Q117" i="11"/>
  <c r="Q117" i="18"/>
  <c r="Q118" i="12" s="1"/>
  <c r="R118" i="13" s="1"/>
  <c r="BH116" i="7"/>
  <c r="N117" i="11"/>
  <c r="N117" i="18"/>
  <c r="N118" i="12" s="1"/>
  <c r="O118" i="13" s="1"/>
  <c r="B117" i="11" l="1"/>
  <c r="N125" i="3" s="1"/>
  <c r="Q125" i="3" s="1"/>
  <c r="BH147" i="12"/>
  <c r="BH146" i="13"/>
  <c r="C118" i="12"/>
  <c r="B117" i="18"/>
  <c r="AD118" i="13"/>
  <c r="AD119" i="12"/>
  <c r="AS132" i="13"/>
  <c r="AS133" i="12"/>
  <c r="B118" i="12" l="1"/>
  <c r="D118" i="13"/>
  <c r="B118" i="13" s="1"/>
  <c r="AE119" i="13"/>
  <c r="AE120" i="12"/>
  <c r="BI148" i="12"/>
  <c r="BI147" i="13"/>
  <c r="AT134" i="12"/>
  <c r="AT133" i="13"/>
  <c r="AL125" i="3"/>
  <c r="S125" i="3"/>
  <c r="AF120" i="13" l="1"/>
  <c r="AF121" i="12"/>
  <c r="AU135" i="12"/>
  <c r="AU134" i="13"/>
  <c r="D126" i="3"/>
  <c r="C118" i="13"/>
  <c r="BJ148" i="13"/>
  <c r="BJ149" i="12"/>
  <c r="BK150" i="12" l="1"/>
  <c r="BK149" i="13"/>
  <c r="AG121" i="13"/>
  <c r="AG122" i="12"/>
  <c r="AV136" i="12"/>
  <c r="AV135" i="13"/>
  <c r="B126" i="3"/>
  <c r="AA126" i="3"/>
  <c r="AG126" i="3" s="1"/>
  <c r="Y126" i="3" l="1"/>
  <c r="AE126" i="3" s="1"/>
  <c r="U126" i="3"/>
  <c r="V126" i="3" s="1"/>
  <c r="X126" i="3" s="1"/>
  <c r="C126" i="3"/>
  <c r="W126" i="3"/>
  <c r="AJ126" i="3"/>
  <c r="AH123" i="12"/>
  <c r="AH122" i="13"/>
  <c r="K126" i="3"/>
  <c r="AW137" i="12"/>
  <c r="AW136" i="13"/>
  <c r="BL150" i="13"/>
  <c r="BL151" i="12"/>
  <c r="BM151" i="13" l="1"/>
  <c r="BM152" i="12"/>
  <c r="AI123" i="13"/>
  <c r="AI124" i="12"/>
  <c r="B128" i="6"/>
  <c r="AD126" i="3"/>
  <c r="J126" i="3"/>
  <c r="M126" i="3" s="1"/>
  <c r="P126" i="3" s="1"/>
  <c r="AB126" i="3"/>
  <c r="AH126" i="3" s="1"/>
  <c r="AX137" i="13"/>
  <c r="AX138" i="12"/>
  <c r="AJ125" i="12" l="1"/>
  <c r="AJ124" i="13"/>
  <c r="R126" i="3"/>
  <c r="AK126" i="3"/>
  <c r="AY138" i="13"/>
  <c r="AY139" i="12"/>
  <c r="BN152" i="13"/>
  <c r="BN153" i="12"/>
  <c r="I128" i="6"/>
  <c r="H128" i="6"/>
  <c r="J128" i="6"/>
  <c r="G128" i="6"/>
  <c r="K128" i="6" l="1"/>
  <c r="N128" i="6" s="1"/>
  <c r="BO154" i="12"/>
  <c r="BO153" i="13"/>
  <c r="AN126" i="3"/>
  <c r="AO126" i="3"/>
  <c r="L128" i="6"/>
  <c r="O128" i="6" s="1"/>
  <c r="AZ139" i="13"/>
  <c r="AZ140" i="12"/>
  <c r="AK125" i="13"/>
  <c r="AK126" i="12"/>
  <c r="AL127" i="12" l="1"/>
  <c r="AL126" i="13"/>
  <c r="BN163" i="12"/>
  <c r="BP154" i="13"/>
  <c r="M128" i="6"/>
  <c r="P128" i="6" s="1"/>
  <c r="BA140" i="13"/>
  <c r="BA141" i="12"/>
  <c r="BB141" i="13" l="1"/>
  <c r="BB142" i="12"/>
  <c r="S128" i="6"/>
  <c r="R128" i="6"/>
  <c r="T128" i="6"/>
  <c r="U128" i="6"/>
  <c r="AM128" i="12"/>
  <c r="AM127" i="13"/>
  <c r="V128" i="6" l="1"/>
  <c r="W128" i="6"/>
  <c r="Z128" i="6" s="1"/>
  <c r="AD128" i="6" s="1"/>
  <c r="C120" i="23" s="1"/>
  <c r="Y128" i="6"/>
  <c r="AC128" i="6" s="1"/>
  <c r="BC143" i="12"/>
  <c r="BC142" i="13"/>
  <c r="AN129" i="12"/>
  <c r="AN128" i="13"/>
  <c r="X128" i="6" l="1"/>
  <c r="AA128" i="6" s="1"/>
  <c r="AE128" i="6" s="1"/>
  <c r="AG128" i="6" s="1"/>
  <c r="B132" i="19" s="1"/>
  <c r="M132" i="19" s="1"/>
  <c r="B132" i="8"/>
  <c r="C132" i="8" s="1"/>
  <c r="AO130" i="12"/>
  <c r="AO129" i="13"/>
  <c r="AM162" i="12"/>
  <c r="B132" i="7"/>
  <c r="B120" i="23"/>
  <c r="D120" i="23" s="1"/>
  <c r="L132" i="19"/>
  <c r="BD143" i="13"/>
  <c r="BD144" i="12"/>
  <c r="D132" i="8"/>
  <c r="N132" i="8"/>
  <c r="C132" i="19" l="1"/>
  <c r="E132" i="19"/>
  <c r="G132" i="19"/>
  <c r="K132" i="19"/>
  <c r="F132" i="19"/>
  <c r="D132" i="19"/>
  <c r="N132" i="19"/>
  <c r="M132" i="8"/>
  <c r="E132" i="8"/>
  <c r="O132" i="8"/>
  <c r="O132" i="19"/>
  <c r="G132" i="8"/>
  <c r="K132" i="8"/>
  <c r="L132" i="8"/>
  <c r="F132" i="8"/>
  <c r="N132" i="7"/>
  <c r="E132" i="7"/>
  <c r="G132" i="7"/>
  <c r="O132" i="7"/>
  <c r="C132" i="7"/>
  <c r="M132" i="7"/>
  <c r="F132" i="7"/>
  <c r="D132" i="7"/>
  <c r="L132" i="7"/>
  <c r="K132" i="7"/>
  <c r="BE145" i="12"/>
  <c r="BE144" i="13"/>
  <c r="AP131" i="12"/>
  <c r="AP130" i="13"/>
  <c r="AX117" i="19" l="1"/>
  <c r="AL117" i="19"/>
  <c r="BD117" i="19"/>
  <c r="AO117" i="19"/>
  <c r="AT117" i="19"/>
  <c r="BA117" i="19"/>
  <c r="AS117" i="19"/>
  <c r="AJ117" i="19"/>
  <c r="BE117" i="19"/>
  <c r="AQ117" i="19"/>
  <c r="BF117" i="19"/>
  <c r="AV117" i="19"/>
  <c r="BB117" i="19"/>
  <c r="AP117" i="19"/>
  <c r="AR117" i="19"/>
  <c r="AW117" i="19"/>
  <c r="AF117" i="19"/>
  <c r="BG117" i="19"/>
  <c r="AI117" i="19"/>
  <c r="AN117" i="19"/>
  <c r="BC117" i="19"/>
  <c r="AG117" i="19"/>
  <c r="AR117" i="8"/>
  <c r="AZ117" i="19"/>
  <c r="AH117" i="19"/>
  <c r="AK117" i="19"/>
  <c r="AY117" i="19"/>
  <c r="AU117" i="19"/>
  <c r="AM117" i="19"/>
  <c r="BG117" i="8"/>
  <c r="BF117" i="8"/>
  <c r="AN117" i="8"/>
  <c r="AI117" i="8"/>
  <c r="AS117" i="8"/>
  <c r="BE117" i="8"/>
  <c r="AT117" i="8"/>
  <c r="AL117" i="8"/>
  <c r="AH117" i="8"/>
  <c r="AW117" i="8"/>
  <c r="AU117" i="8"/>
  <c r="BC117" i="8"/>
  <c r="AM117" i="8"/>
  <c r="AX117" i="8"/>
  <c r="BB117" i="8"/>
  <c r="AO117" i="8"/>
  <c r="AZ117" i="8"/>
  <c r="AQ117" i="8"/>
  <c r="BD117" i="8"/>
  <c r="AY117" i="8"/>
  <c r="AK117" i="8"/>
  <c r="AJ117" i="8"/>
  <c r="AP117" i="8"/>
  <c r="AV117" i="8"/>
  <c r="AG117" i="8"/>
  <c r="AF117" i="8"/>
  <c r="BA117" i="8"/>
  <c r="BF146" i="12"/>
  <c r="BF145" i="13"/>
  <c r="AQ132" i="12"/>
  <c r="AQ131" i="13"/>
  <c r="AV117" i="7"/>
  <c r="AQ117" i="7"/>
  <c r="AK117" i="7"/>
  <c r="AE117" i="7"/>
  <c r="AY117" i="7"/>
  <c r="AN117" i="7"/>
  <c r="AG117" i="7"/>
  <c r="AP117" i="7"/>
  <c r="AT117" i="7"/>
  <c r="AS117" i="7"/>
  <c r="BE117" i="7"/>
  <c r="AB118" i="9" s="1"/>
  <c r="AW117" i="7"/>
  <c r="AH117" i="7"/>
  <c r="AU117" i="7"/>
  <c r="AM117" i="7"/>
  <c r="AJ117" i="7"/>
  <c r="AF117" i="7"/>
  <c r="BC117" i="7"/>
  <c r="BA117" i="7"/>
  <c r="AL117" i="7"/>
  <c r="BD117" i="7"/>
  <c r="AR117" i="7"/>
  <c r="O118" i="9" s="1"/>
  <c r="BB117" i="7"/>
  <c r="AZ117" i="7"/>
  <c r="AI117" i="7"/>
  <c r="AO117" i="7"/>
  <c r="BF117" i="7"/>
  <c r="AX117" i="7"/>
  <c r="X118" i="9" l="1"/>
  <c r="J118" i="9"/>
  <c r="J118" i="11" s="1"/>
  <c r="N118" i="9"/>
  <c r="U118" i="9"/>
  <c r="U118" i="11" s="1"/>
  <c r="BI117" i="19"/>
  <c r="AC118" i="9"/>
  <c r="AC118" i="11" s="1"/>
  <c r="W118" i="9"/>
  <c r="W118" i="11" s="1"/>
  <c r="L118" i="9"/>
  <c r="L118" i="18" s="1"/>
  <c r="L119" i="12" s="1"/>
  <c r="M119" i="13" s="1"/>
  <c r="Z118" i="9"/>
  <c r="Z118" i="11" s="1"/>
  <c r="P118" i="9"/>
  <c r="P118" i="18" s="1"/>
  <c r="P119" i="12" s="1"/>
  <c r="Q119" i="13" s="1"/>
  <c r="Q118" i="9"/>
  <c r="Q118" i="11" s="1"/>
  <c r="K118" i="9"/>
  <c r="K118" i="11" s="1"/>
  <c r="R118" i="9"/>
  <c r="R118" i="11" s="1"/>
  <c r="E118" i="9"/>
  <c r="E118" i="18" s="1"/>
  <c r="E119" i="12" s="1"/>
  <c r="F119" i="13" s="1"/>
  <c r="Y118" i="9"/>
  <c r="Y118" i="18" s="1"/>
  <c r="Y119" i="12" s="1"/>
  <c r="Z119" i="13" s="1"/>
  <c r="H118" i="9"/>
  <c r="H118" i="11" s="1"/>
  <c r="F118" i="9"/>
  <c r="F118" i="11" s="1"/>
  <c r="S118" i="9"/>
  <c r="S118" i="18" s="1"/>
  <c r="S119" i="12" s="1"/>
  <c r="T119" i="13" s="1"/>
  <c r="BI117" i="8"/>
  <c r="AA118" i="9"/>
  <c r="AA118" i="18" s="1"/>
  <c r="AA119" i="12" s="1"/>
  <c r="AB119" i="13" s="1"/>
  <c r="T118" i="9"/>
  <c r="T118" i="18" s="1"/>
  <c r="T119" i="12" s="1"/>
  <c r="U119" i="13" s="1"/>
  <c r="M118" i="9"/>
  <c r="M118" i="18" s="1"/>
  <c r="M119" i="12" s="1"/>
  <c r="N119" i="13" s="1"/>
  <c r="I118" i="9"/>
  <c r="I118" i="11" s="1"/>
  <c r="G118" i="9"/>
  <c r="G118" i="11" s="1"/>
  <c r="B118" i="9"/>
  <c r="V118" i="9"/>
  <c r="V118" i="11" s="1"/>
  <c r="D118" i="9"/>
  <c r="D118" i="18" s="1"/>
  <c r="D119" i="12" s="1"/>
  <c r="E119" i="13" s="1"/>
  <c r="L118" i="11"/>
  <c r="O118" i="11"/>
  <c r="O118" i="18"/>
  <c r="O119" i="12" s="1"/>
  <c r="P119" i="13" s="1"/>
  <c r="R118" i="18"/>
  <c r="R119" i="12" s="1"/>
  <c r="S119" i="13" s="1"/>
  <c r="N118" i="18"/>
  <c r="N119" i="12" s="1"/>
  <c r="O119" i="13" s="1"/>
  <c r="N118" i="11"/>
  <c r="BH117" i="7"/>
  <c r="T118" i="11"/>
  <c r="C118" i="9"/>
  <c r="AR132" i="13"/>
  <c r="AR133" i="12"/>
  <c r="Y118" i="11"/>
  <c r="X118" i="11"/>
  <c r="X118" i="18"/>
  <c r="X119" i="12" s="1"/>
  <c r="Y119" i="13" s="1"/>
  <c r="J118" i="18"/>
  <c r="J119" i="12" s="1"/>
  <c r="K119" i="13" s="1"/>
  <c r="AB118" i="11"/>
  <c r="AB118" i="18"/>
  <c r="AB119" i="12" s="1"/>
  <c r="AC119" i="13" s="1"/>
  <c r="D118" i="11"/>
  <c r="BG147" i="12"/>
  <c r="BG146" i="13"/>
  <c r="U118" i="18" l="1"/>
  <c r="U119" i="12" s="1"/>
  <c r="V119" i="13" s="1"/>
  <c r="AA118" i="11"/>
  <c r="K118" i="18"/>
  <c r="K119" i="12" s="1"/>
  <c r="L119" i="13" s="1"/>
  <c r="H118" i="18"/>
  <c r="H119" i="12" s="1"/>
  <c r="I119" i="13" s="1"/>
  <c r="Z118" i="18"/>
  <c r="Z119" i="12" s="1"/>
  <c r="AA119" i="13" s="1"/>
  <c r="AC118" i="18"/>
  <c r="AC119" i="12" s="1"/>
  <c r="AD120" i="12" s="1"/>
  <c r="W118" i="18"/>
  <c r="W119" i="12" s="1"/>
  <c r="X119" i="13" s="1"/>
  <c r="Q118" i="18"/>
  <c r="Q119" i="12" s="1"/>
  <c r="R119" i="13" s="1"/>
  <c r="I118" i="18"/>
  <c r="I119" i="12" s="1"/>
  <c r="J119" i="13" s="1"/>
  <c r="P118" i="11"/>
  <c r="F118" i="18"/>
  <c r="F119" i="12" s="1"/>
  <c r="G119" i="13" s="1"/>
  <c r="M118" i="11"/>
  <c r="E118" i="11"/>
  <c r="S118" i="11"/>
  <c r="V118" i="18"/>
  <c r="V119" i="12" s="1"/>
  <c r="W119" i="13" s="1"/>
  <c r="G118" i="18"/>
  <c r="G119" i="12" s="1"/>
  <c r="H119" i="13" s="1"/>
  <c r="C118" i="18"/>
  <c r="C118" i="11"/>
  <c r="AS134" i="12"/>
  <c r="AS133" i="13"/>
  <c r="BH147" i="13"/>
  <c r="BH148" i="12"/>
  <c r="AD119" i="13" l="1"/>
  <c r="B118" i="11"/>
  <c r="N126" i="3" s="1"/>
  <c r="Q126" i="3" s="1"/>
  <c r="S126" i="3" s="1"/>
  <c r="BI149" i="12"/>
  <c r="BI148" i="13"/>
  <c r="AT134" i="13"/>
  <c r="AT135" i="12"/>
  <c r="AE120" i="13"/>
  <c r="AE121" i="12"/>
  <c r="C119" i="12"/>
  <c r="B118" i="18"/>
  <c r="AL126" i="3" l="1"/>
  <c r="AU135" i="13"/>
  <c r="AU136" i="12"/>
  <c r="AF122" i="12"/>
  <c r="AF121" i="13"/>
  <c r="D119" i="13"/>
  <c r="B119" i="13" s="1"/>
  <c r="B119" i="12"/>
  <c r="BJ149" i="13"/>
  <c r="BJ150" i="12"/>
  <c r="BK150" i="13" l="1"/>
  <c r="BK151" i="12"/>
  <c r="AG123" i="12"/>
  <c r="AG122" i="13"/>
  <c r="AV137" i="12"/>
  <c r="AV136" i="13"/>
  <c r="D127" i="3"/>
  <c r="C119" i="13"/>
  <c r="BL151" i="13" l="1"/>
  <c r="BL152" i="12"/>
  <c r="AA127" i="3"/>
  <c r="AG127" i="3" s="1"/>
  <c r="B127" i="3"/>
  <c r="AH123" i="13"/>
  <c r="AH124" i="12"/>
  <c r="AW137" i="13"/>
  <c r="AW138" i="12"/>
  <c r="AX138" i="13" l="1"/>
  <c r="AX139" i="12"/>
  <c r="K127" i="3"/>
  <c r="U127" i="3"/>
  <c r="V127" i="3" s="1"/>
  <c r="X127" i="3" s="1"/>
  <c r="C127" i="3"/>
  <c r="AJ127" i="3"/>
  <c r="W127" i="3"/>
  <c r="Y127" i="3"/>
  <c r="AE127" i="3" s="1"/>
  <c r="AI124" i="13"/>
  <c r="AI125" i="12"/>
  <c r="BM153" i="12"/>
  <c r="BM152" i="13"/>
  <c r="AD127" i="3" l="1"/>
  <c r="B129" i="6"/>
  <c r="BN153" i="13"/>
  <c r="BN154" i="12"/>
  <c r="AJ125" i="13"/>
  <c r="AJ126" i="12"/>
  <c r="AY139" i="13"/>
  <c r="AY140" i="12"/>
  <c r="J127" i="3"/>
  <c r="M127" i="3" s="1"/>
  <c r="P127" i="3" s="1"/>
  <c r="AB127" i="3"/>
  <c r="AH127" i="3" s="1"/>
  <c r="AZ140" i="13" l="1"/>
  <c r="AZ141" i="12"/>
  <c r="BM163" i="12"/>
  <c r="BO154" i="13"/>
  <c r="AK127" i="12"/>
  <c r="AK126" i="13"/>
  <c r="H129" i="6"/>
  <c r="J129" i="6"/>
  <c r="G129" i="6"/>
  <c r="I129" i="6"/>
  <c r="AK127" i="3"/>
  <c r="R127" i="3"/>
  <c r="L129" i="6" l="1"/>
  <c r="O129" i="6" s="1"/>
  <c r="BA142" i="12"/>
  <c r="BA141" i="13"/>
  <c r="AO127" i="3"/>
  <c r="AN127" i="3"/>
  <c r="K129" i="6"/>
  <c r="AL128" i="12"/>
  <c r="AL127" i="13"/>
  <c r="AM129" i="12" l="1"/>
  <c r="AM128" i="13"/>
  <c r="N129" i="6"/>
  <c r="M129" i="6"/>
  <c r="P129" i="6" s="1"/>
  <c r="BB143" i="12"/>
  <c r="BB142" i="13"/>
  <c r="S129" i="6" l="1"/>
  <c r="R129" i="6"/>
  <c r="U129" i="6"/>
  <c r="T129" i="6"/>
  <c r="BC144" i="12"/>
  <c r="BC143" i="13"/>
  <c r="AN130" i="12"/>
  <c r="AL162" i="12"/>
  <c r="AN129" i="13"/>
  <c r="AO130" i="13" l="1"/>
  <c r="AO131" i="12"/>
  <c r="V129" i="6"/>
  <c r="BD144" i="13"/>
  <c r="BD145" i="12"/>
  <c r="W129" i="6"/>
  <c r="Z129" i="6" s="1"/>
  <c r="AD129" i="6" s="1"/>
  <c r="Y129" i="6" l="1"/>
  <c r="AC129" i="6" s="1"/>
  <c r="X129" i="6"/>
  <c r="AA129" i="6" s="1"/>
  <c r="AE129" i="6" s="1"/>
  <c r="AG129" i="6" s="1"/>
  <c r="B133" i="19" s="1"/>
  <c r="B133" i="8"/>
  <c r="C121" i="23"/>
  <c r="AP131" i="13"/>
  <c r="AP132" i="12"/>
  <c r="BE145" i="13"/>
  <c r="BE146" i="12"/>
  <c r="BF147" i="12" l="1"/>
  <c r="BF146" i="13"/>
  <c r="E133" i="8"/>
  <c r="K133" i="8"/>
  <c r="N133" i="8"/>
  <c r="M133" i="8"/>
  <c r="D133" i="8"/>
  <c r="F133" i="8"/>
  <c r="C133" i="8"/>
  <c r="G133" i="8"/>
  <c r="O133" i="8"/>
  <c r="L133" i="8"/>
  <c r="AQ132" i="13"/>
  <c r="AQ133" i="12"/>
  <c r="G133" i="19"/>
  <c r="D133" i="19"/>
  <c r="M133" i="19"/>
  <c r="E133" i="19"/>
  <c r="K133" i="19"/>
  <c r="C133" i="19"/>
  <c r="N133" i="19"/>
  <c r="L133" i="19"/>
  <c r="F133" i="19"/>
  <c r="O133" i="19"/>
  <c r="B133" i="7"/>
  <c r="B121" i="23"/>
  <c r="D121" i="23" s="1"/>
  <c r="AR133" i="13" l="1"/>
  <c r="AR134" i="12"/>
  <c r="AX118" i="19"/>
  <c r="AS118" i="19"/>
  <c r="BD118" i="19"/>
  <c r="AZ118" i="19"/>
  <c r="AN118" i="19"/>
  <c r="AK118" i="19"/>
  <c r="AU118" i="19"/>
  <c r="AI118" i="19"/>
  <c r="BA118" i="19"/>
  <c r="BF118" i="19"/>
  <c r="AQ118" i="19"/>
  <c r="BB118" i="19"/>
  <c r="BC118" i="19"/>
  <c r="AJ118" i="19"/>
  <c r="AT118" i="19"/>
  <c r="AR118" i="19"/>
  <c r="AV118" i="19"/>
  <c r="AW118" i="19"/>
  <c r="AY118" i="19"/>
  <c r="AF118" i="19"/>
  <c r="BE118" i="19"/>
  <c r="AO118" i="19"/>
  <c r="AM118" i="19"/>
  <c r="AP118" i="19"/>
  <c r="AG118" i="19"/>
  <c r="AL118" i="19"/>
  <c r="AH118" i="19"/>
  <c r="BG118" i="19"/>
  <c r="M133" i="7"/>
  <c r="C133" i="7"/>
  <c r="D133" i="7"/>
  <c r="L133" i="7"/>
  <c r="N133" i="7"/>
  <c r="E133" i="7"/>
  <c r="G133" i="7"/>
  <c r="F133" i="7"/>
  <c r="K133" i="7"/>
  <c r="O133" i="7"/>
  <c r="AS118" i="8"/>
  <c r="AX118" i="8"/>
  <c r="BG118" i="8"/>
  <c r="AY118" i="8"/>
  <c r="AK118" i="8"/>
  <c r="BA118" i="8"/>
  <c r="AG118" i="8"/>
  <c r="AV118" i="8"/>
  <c r="BF118" i="8"/>
  <c r="AQ118" i="8"/>
  <c r="AW118" i="8"/>
  <c r="BC118" i="8"/>
  <c r="AU118" i="8"/>
  <c r="BD118" i="8"/>
  <c r="AZ118" i="8"/>
  <c r="AJ118" i="8"/>
  <c r="AI118" i="8"/>
  <c r="AR118" i="8"/>
  <c r="AP118" i="8"/>
  <c r="AF118" i="8"/>
  <c r="BB118" i="8"/>
  <c r="AN118" i="8"/>
  <c r="BE118" i="8"/>
  <c r="AL118" i="8"/>
  <c r="AO118" i="8"/>
  <c r="AH118" i="8"/>
  <c r="AT118" i="8"/>
  <c r="AM118" i="8"/>
  <c r="BG148" i="12"/>
  <c r="BG147" i="13"/>
  <c r="BI118" i="19" l="1"/>
  <c r="AJ118" i="7"/>
  <c r="G119" i="9" s="1"/>
  <c r="G119" i="11" s="1"/>
  <c r="AS118" i="7"/>
  <c r="P119" i="9" s="1"/>
  <c r="BF118" i="7"/>
  <c r="AC119" i="9" s="1"/>
  <c r="AX118" i="7"/>
  <c r="U119" i="9" s="1"/>
  <c r="AM118" i="7"/>
  <c r="J119" i="9" s="1"/>
  <c r="J119" i="11" s="1"/>
  <c r="AU118" i="7"/>
  <c r="R119" i="9" s="1"/>
  <c r="AY118" i="7"/>
  <c r="V119" i="9" s="1"/>
  <c r="AR118" i="7"/>
  <c r="AN118" i="7"/>
  <c r="K119" i="9" s="1"/>
  <c r="K119" i="11" s="1"/>
  <c r="AG118" i="7"/>
  <c r="D119" i="9" s="1"/>
  <c r="BA118" i="7"/>
  <c r="X119" i="9" s="1"/>
  <c r="AL118" i="7"/>
  <c r="I119" i="9" s="1"/>
  <c r="AT118" i="7"/>
  <c r="Q119" i="9" s="1"/>
  <c r="AQ118" i="7"/>
  <c r="N119" i="9" s="1"/>
  <c r="AF118" i="7"/>
  <c r="C119" i="9" s="1"/>
  <c r="BC118" i="7"/>
  <c r="Z119" i="9" s="1"/>
  <c r="AK118" i="7"/>
  <c r="H119" i="9" s="1"/>
  <c r="AE118" i="7"/>
  <c r="B119" i="9" s="1"/>
  <c r="BD118" i="7"/>
  <c r="AA119" i="9" s="1"/>
  <c r="AA119" i="11" s="1"/>
  <c r="AZ118" i="7"/>
  <c r="W119" i="9" s="1"/>
  <c r="AI118" i="7"/>
  <c r="F119" i="9" s="1"/>
  <c r="AH118" i="7"/>
  <c r="E119" i="9" s="1"/>
  <c r="E119" i="11" s="1"/>
  <c r="BE118" i="7"/>
  <c r="AB119" i="9" s="1"/>
  <c r="AP118" i="7"/>
  <c r="M119" i="9" s="1"/>
  <c r="AV118" i="7"/>
  <c r="S119" i="9" s="1"/>
  <c r="BB118" i="7"/>
  <c r="Y119" i="9" s="1"/>
  <c r="AO118" i="7"/>
  <c r="L119" i="9" s="1"/>
  <c r="AW118" i="7"/>
  <c r="T119" i="9" s="1"/>
  <c r="K119" i="18"/>
  <c r="K120" i="12" s="1"/>
  <c r="L120" i="13" s="1"/>
  <c r="AS135" i="12"/>
  <c r="AS134" i="13"/>
  <c r="BI118" i="8"/>
  <c r="BH148" i="13"/>
  <c r="BH149" i="12"/>
  <c r="O119" i="9"/>
  <c r="G119" i="18" l="1"/>
  <c r="G120" i="12" s="1"/>
  <c r="H120" i="13" s="1"/>
  <c r="AA119" i="18"/>
  <c r="AA120" i="12" s="1"/>
  <c r="AB120" i="13" s="1"/>
  <c r="E119" i="18"/>
  <c r="E120" i="12" s="1"/>
  <c r="F120" i="13" s="1"/>
  <c r="J119" i="18"/>
  <c r="J120" i="12" s="1"/>
  <c r="K120" i="13" s="1"/>
  <c r="S119" i="11"/>
  <c r="S119" i="18"/>
  <c r="S120" i="12" s="1"/>
  <c r="T120" i="13" s="1"/>
  <c r="Y119" i="11"/>
  <c r="Y119" i="18"/>
  <c r="Y120" i="12" s="1"/>
  <c r="Z120" i="13" s="1"/>
  <c r="T119" i="11"/>
  <c r="T119" i="18"/>
  <c r="T120" i="12" s="1"/>
  <c r="U120" i="13" s="1"/>
  <c r="W119" i="11"/>
  <c r="W119" i="18"/>
  <c r="W120" i="12" s="1"/>
  <c r="X120" i="13" s="1"/>
  <c r="M119" i="11"/>
  <c r="M119" i="18"/>
  <c r="M120" i="12" s="1"/>
  <c r="N120" i="13" s="1"/>
  <c r="F119" i="11"/>
  <c r="F119" i="18"/>
  <c r="F120" i="12" s="1"/>
  <c r="G120" i="13" s="1"/>
  <c r="H119" i="11"/>
  <c r="H119" i="18"/>
  <c r="H120" i="12" s="1"/>
  <c r="I120" i="13" s="1"/>
  <c r="Q119" i="11"/>
  <c r="Q119" i="18"/>
  <c r="Q120" i="12" s="1"/>
  <c r="R120" i="13" s="1"/>
  <c r="Z119" i="11"/>
  <c r="Z119" i="18"/>
  <c r="Z120" i="12" s="1"/>
  <c r="AA120" i="13" s="1"/>
  <c r="U119" i="11"/>
  <c r="U119" i="18"/>
  <c r="U120" i="12" s="1"/>
  <c r="V120" i="13" s="1"/>
  <c r="AB119" i="11"/>
  <c r="AB119" i="18"/>
  <c r="AB120" i="12" s="1"/>
  <c r="AC120" i="13" s="1"/>
  <c r="C119" i="11"/>
  <c r="C119" i="18"/>
  <c r="L119" i="18"/>
  <c r="L120" i="12" s="1"/>
  <c r="M120" i="13" s="1"/>
  <c r="L119" i="11"/>
  <c r="BH118" i="7"/>
  <c r="X119" i="18"/>
  <c r="X120" i="12" s="1"/>
  <c r="Y120" i="13" s="1"/>
  <c r="X119" i="11"/>
  <c r="V119" i="18"/>
  <c r="V120" i="12" s="1"/>
  <c r="W120" i="13" s="1"/>
  <c r="V119" i="11"/>
  <c r="AC119" i="11"/>
  <c r="AC119" i="18"/>
  <c r="AC120" i="12" s="1"/>
  <c r="O119" i="11"/>
  <c r="O119" i="18"/>
  <c r="O120" i="12" s="1"/>
  <c r="P120" i="13" s="1"/>
  <c r="AT135" i="13"/>
  <c r="AT136" i="12"/>
  <c r="I119" i="11"/>
  <c r="I119" i="18"/>
  <c r="I120" i="12" s="1"/>
  <c r="J120" i="13" s="1"/>
  <c r="R119" i="11"/>
  <c r="R119" i="18"/>
  <c r="R120" i="12" s="1"/>
  <c r="S120" i="13" s="1"/>
  <c r="BI150" i="12"/>
  <c r="BI149" i="13"/>
  <c r="N119" i="18"/>
  <c r="N120" i="12" s="1"/>
  <c r="O120" i="13" s="1"/>
  <c r="N119" i="11"/>
  <c r="D119" i="11"/>
  <c r="D119" i="18"/>
  <c r="D120" i="12" s="1"/>
  <c r="E120" i="13" s="1"/>
  <c r="P119" i="18"/>
  <c r="P120" i="12" s="1"/>
  <c r="Q120" i="13" s="1"/>
  <c r="P119" i="11"/>
  <c r="C120" i="12" l="1"/>
  <c r="B119" i="18"/>
  <c r="B119" i="11"/>
  <c r="N127" i="3" s="1"/>
  <c r="Q127" i="3" s="1"/>
  <c r="BJ151" i="12"/>
  <c r="BJ150" i="13"/>
  <c r="AU136" i="13"/>
  <c r="AU137" i="12"/>
  <c r="AD121" i="12"/>
  <c r="AD120" i="13"/>
  <c r="AE122" i="12" l="1"/>
  <c r="AE121" i="13"/>
  <c r="BK151" i="13"/>
  <c r="BK152" i="12"/>
  <c r="AV138" i="12"/>
  <c r="AV137" i="13"/>
  <c r="AL127" i="3"/>
  <c r="S127" i="3"/>
  <c r="D120" i="13"/>
  <c r="B120" i="13" s="1"/>
  <c r="B120" i="12"/>
  <c r="BL152" i="13" l="1"/>
  <c r="BL153" i="12"/>
  <c r="D128" i="3"/>
  <c r="C120" i="13"/>
  <c r="AW139" i="12"/>
  <c r="AW138" i="13"/>
  <c r="AF123" i="12"/>
  <c r="AF122" i="13"/>
  <c r="AG123" i="13" l="1"/>
  <c r="AG124" i="12"/>
  <c r="B128" i="3"/>
  <c r="AA128" i="3"/>
  <c r="AG128" i="3" s="1"/>
  <c r="BM154" i="12"/>
  <c r="BM153" i="13"/>
  <c r="AX140" i="12"/>
  <c r="AX139" i="13"/>
  <c r="AY141" i="12" l="1"/>
  <c r="AY140" i="13"/>
  <c r="K128" i="3"/>
  <c r="W128" i="3"/>
  <c r="U128" i="3"/>
  <c r="V128" i="3" s="1"/>
  <c r="X128" i="3" s="1"/>
  <c r="AJ128" i="3"/>
  <c r="C128" i="3"/>
  <c r="Y128" i="3"/>
  <c r="AE128" i="3" s="1"/>
  <c r="AH124" i="13"/>
  <c r="AH125" i="12"/>
  <c r="BL163" i="12"/>
  <c r="BN154" i="13"/>
  <c r="AB128" i="3" l="1"/>
  <c r="AH128" i="3" s="1"/>
  <c r="J128" i="3"/>
  <c r="M128" i="3" s="1"/>
  <c r="P128" i="3" s="1"/>
  <c r="AI126" i="12"/>
  <c r="AI125" i="13"/>
  <c r="B130" i="6"/>
  <c r="AD128" i="3"/>
  <c r="AZ141" i="13"/>
  <c r="AZ142" i="12"/>
  <c r="BA143" i="12" l="1"/>
  <c r="BA142" i="13"/>
  <c r="AK128" i="3"/>
  <c r="R128" i="3"/>
  <c r="AJ126" i="13"/>
  <c r="AJ127" i="12"/>
  <c r="H130" i="6"/>
  <c r="J130" i="6"/>
  <c r="I130" i="6"/>
  <c r="G130" i="6"/>
  <c r="K130" i="6" l="1"/>
  <c r="M130" i="6" s="1"/>
  <c r="P130" i="6" s="1"/>
  <c r="L130" i="6"/>
  <c r="O130" i="6" s="1"/>
  <c r="AN128" i="3"/>
  <c r="AO128" i="3"/>
  <c r="N130" i="6"/>
  <c r="AK127" i="13"/>
  <c r="AK128" i="12"/>
  <c r="BB143" i="13"/>
  <c r="BB144" i="12"/>
  <c r="AL128" i="13" l="1"/>
  <c r="AL129" i="12"/>
  <c r="BC145" i="12"/>
  <c r="BC144" i="13"/>
  <c r="T130" i="6"/>
  <c r="U130" i="6"/>
  <c r="R130" i="6"/>
  <c r="S130" i="6"/>
  <c r="V130" i="6" l="1"/>
  <c r="BD146" i="12"/>
  <c r="BD145" i="13"/>
  <c r="AM130" i="12"/>
  <c r="AM129" i="13"/>
  <c r="AK162" i="12"/>
  <c r="Y130" i="6"/>
  <c r="AC130" i="6" s="1"/>
  <c r="W130" i="6"/>
  <c r="Z130" i="6" s="1"/>
  <c r="AD130" i="6" s="1"/>
  <c r="B134" i="7" l="1"/>
  <c r="B122" i="23"/>
  <c r="AN130" i="13"/>
  <c r="AN131" i="12"/>
  <c r="X130" i="6"/>
  <c r="AA130" i="6" s="1"/>
  <c r="AE130" i="6" s="1"/>
  <c r="AG130" i="6" s="1"/>
  <c r="B134" i="19" s="1"/>
  <c r="B134" i="8"/>
  <c r="C122" i="23"/>
  <c r="BE146" i="13"/>
  <c r="BE147" i="12"/>
  <c r="AO131" i="13" l="1"/>
  <c r="AO132" i="12"/>
  <c r="F134" i="8"/>
  <c r="E134" i="8"/>
  <c r="O134" i="8"/>
  <c r="D134" i="8"/>
  <c r="N134" i="8"/>
  <c r="K134" i="8"/>
  <c r="G134" i="8"/>
  <c r="L134" i="8"/>
  <c r="C134" i="8"/>
  <c r="M134" i="8"/>
  <c r="D122" i="23"/>
  <c r="BF147" i="13"/>
  <c r="BF148" i="12"/>
  <c r="K134" i="19"/>
  <c r="C134" i="19"/>
  <c r="F134" i="19"/>
  <c r="G134" i="19"/>
  <c r="N134" i="19"/>
  <c r="E134" i="19"/>
  <c r="M134" i="19"/>
  <c r="L134" i="19"/>
  <c r="D134" i="19"/>
  <c r="O134" i="19"/>
  <c r="F134" i="7"/>
  <c r="L134" i="7"/>
  <c r="E134" i="7"/>
  <c r="N134" i="7"/>
  <c r="G134" i="7"/>
  <c r="D134" i="7"/>
  <c r="K134" i="7"/>
  <c r="M134" i="7"/>
  <c r="C134" i="7"/>
  <c r="O134" i="7"/>
  <c r="BG149" i="12" l="1"/>
  <c r="BG148" i="13"/>
  <c r="AZ119" i="8"/>
  <c r="AW119" i="8"/>
  <c r="BG119" i="8"/>
  <c r="AO119" i="8"/>
  <c r="AR119" i="8"/>
  <c r="AT119" i="8"/>
  <c r="AH119" i="8"/>
  <c r="AG119" i="8"/>
  <c r="BC119" i="8"/>
  <c r="AJ119" i="8"/>
  <c r="BA119" i="8"/>
  <c r="AU119" i="8"/>
  <c r="AI119" i="8"/>
  <c r="AF119" i="8"/>
  <c r="AM119" i="8"/>
  <c r="BD119" i="8"/>
  <c r="AQ119" i="8"/>
  <c r="BE119" i="8"/>
  <c r="BF119" i="8"/>
  <c r="AS119" i="8"/>
  <c r="BB119" i="8"/>
  <c r="AL119" i="8"/>
  <c r="AX119" i="8"/>
  <c r="AK119" i="8"/>
  <c r="AV119" i="8"/>
  <c r="AY119" i="8"/>
  <c r="AP119" i="8"/>
  <c r="AN119" i="8"/>
  <c r="AX119" i="7"/>
  <c r="AK119" i="7"/>
  <c r="AW119" i="7"/>
  <c r="AM119" i="7"/>
  <c r="J120" i="9" s="1"/>
  <c r="AH119" i="7"/>
  <c r="E120" i="9" s="1"/>
  <c r="AQ119" i="7"/>
  <c r="AP119" i="7"/>
  <c r="BE119" i="7"/>
  <c r="AG119" i="7"/>
  <c r="AY119" i="7"/>
  <c r="BD119" i="7"/>
  <c r="BA119" i="7"/>
  <c r="AF119" i="7"/>
  <c r="AS119" i="7"/>
  <c r="AE119" i="7"/>
  <c r="BC119" i="7"/>
  <c r="Z120" i="9" s="1"/>
  <c r="AZ119" i="7"/>
  <c r="W120" i="9" s="1"/>
  <c r="W120" i="11" s="1"/>
  <c r="AO119" i="7"/>
  <c r="AT119" i="7"/>
  <c r="AL119" i="7"/>
  <c r="AI119" i="7"/>
  <c r="AU119" i="7"/>
  <c r="AJ119" i="7"/>
  <c r="BF119" i="7"/>
  <c r="AR119" i="7"/>
  <c r="AV119" i="7"/>
  <c r="BB119" i="7"/>
  <c r="AN119" i="7"/>
  <c r="AP132" i="13"/>
  <c r="AP133" i="12"/>
  <c r="BC119" i="19"/>
  <c r="BD119" i="19"/>
  <c r="AI119" i="19"/>
  <c r="AM119" i="19"/>
  <c r="AV119" i="19"/>
  <c r="BA119" i="19"/>
  <c r="AJ119" i="19"/>
  <c r="AS119" i="19"/>
  <c r="BG119" i="19"/>
  <c r="AL119" i="19"/>
  <c r="BE119" i="19"/>
  <c r="BF119" i="19"/>
  <c r="AN119" i="19"/>
  <c r="AP119" i="19"/>
  <c r="AG119" i="19"/>
  <c r="AO119" i="19"/>
  <c r="AX119" i="19"/>
  <c r="AF119" i="19"/>
  <c r="AU119" i="19"/>
  <c r="AW119" i="19"/>
  <c r="BB119" i="19"/>
  <c r="AH119" i="19"/>
  <c r="AT119" i="19"/>
  <c r="AR119" i="19"/>
  <c r="AY119" i="19"/>
  <c r="AK119" i="19"/>
  <c r="AQ119" i="19"/>
  <c r="AZ119" i="19"/>
  <c r="L120" i="9" l="1"/>
  <c r="R120" i="9"/>
  <c r="R120" i="11" s="1"/>
  <c r="N120" i="9"/>
  <c r="N120" i="11" s="1"/>
  <c r="W120" i="18"/>
  <c r="W121" i="12" s="1"/>
  <c r="X121" i="13" s="1"/>
  <c r="Y120" i="9"/>
  <c r="Y120" i="18" s="1"/>
  <c r="Y121" i="12" s="1"/>
  <c r="Z121" i="13" s="1"/>
  <c r="M120" i="9"/>
  <c r="M120" i="11" s="1"/>
  <c r="O120" i="9"/>
  <c r="O120" i="11" s="1"/>
  <c r="G120" i="9"/>
  <c r="G120" i="18" s="1"/>
  <c r="G121" i="12" s="1"/>
  <c r="H121" i="13" s="1"/>
  <c r="Q120" i="9"/>
  <c r="Q120" i="18" s="1"/>
  <c r="Q121" i="12" s="1"/>
  <c r="R121" i="13" s="1"/>
  <c r="AQ133" i="13"/>
  <c r="AQ134" i="12"/>
  <c r="L120" i="18"/>
  <c r="L121" i="12" s="1"/>
  <c r="M121" i="13" s="1"/>
  <c r="L120" i="11"/>
  <c r="H120" i="9"/>
  <c r="P120" i="9"/>
  <c r="S120" i="9"/>
  <c r="BI119" i="19"/>
  <c r="F120" i="9"/>
  <c r="BH119" i="7"/>
  <c r="E120" i="18"/>
  <c r="E121" i="12" s="1"/>
  <c r="F121" i="13" s="1"/>
  <c r="E120" i="11"/>
  <c r="U120" i="9"/>
  <c r="X120" i="9"/>
  <c r="V120" i="9"/>
  <c r="Z120" i="11"/>
  <c r="Z120" i="18"/>
  <c r="Z121" i="12" s="1"/>
  <c r="AA121" i="13" s="1"/>
  <c r="J120" i="18"/>
  <c r="J121" i="12" s="1"/>
  <c r="K121" i="13" s="1"/>
  <c r="J120" i="11"/>
  <c r="BI119" i="8"/>
  <c r="C120" i="9"/>
  <c r="K120" i="9"/>
  <c r="B120" i="9"/>
  <c r="AA120" i="9"/>
  <c r="T120" i="9"/>
  <c r="AB120" i="9"/>
  <c r="I120" i="9"/>
  <c r="D120" i="9"/>
  <c r="AC120" i="9"/>
  <c r="BH149" i="13"/>
  <c r="BH150" i="12"/>
  <c r="M120" i="18" l="1"/>
  <c r="M121" i="12" s="1"/>
  <c r="N121" i="13" s="1"/>
  <c r="R120" i="18"/>
  <c r="R121" i="12" s="1"/>
  <c r="S121" i="13" s="1"/>
  <c r="O120" i="18"/>
  <c r="O121" i="12" s="1"/>
  <c r="P121" i="13" s="1"/>
  <c r="N120" i="18"/>
  <c r="N121" i="12" s="1"/>
  <c r="O121" i="13" s="1"/>
  <c r="G120" i="11"/>
  <c r="Q120" i="11"/>
  <c r="Y120" i="11"/>
  <c r="AC120" i="11"/>
  <c r="AC120" i="18"/>
  <c r="AC121" i="12" s="1"/>
  <c r="H120" i="11"/>
  <c r="H120" i="18"/>
  <c r="H121" i="12" s="1"/>
  <c r="I121" i="13" s="1"/>
  <c r="AB120" i="18"/>
  <c r="AB121" i="12" s="1"/>
  <c r="AC121" i="13" s="1"/>
  <c r="AB120" i="11"/>
  <c r="AA120" i="11"/>
  <c r="AA120" i="18"/>
  <c r="AA121" i="12" s="1"/>
  <c r="AB121" i="13" s="1"/>
  <c r="P120" i="11"/>
  <c r="P120" i="18"/>
  <c r="P121" i="12" s="1"/>
  <c r="Q121" i="13" s="1"/>
  <c r="T120" i="18"/>
  <c r="T121" i="12" s="1"/>
  <c r="U121" i="13" s="1"/>
  <c r="T120" i="11"/>
  <c r="D120" i="11"/>
  <c r="D120" i="18"/>
  <c r="D121" i="12" s="1"/>
  <c r="E121" i="13" s="1"/>
  <c r="K120" i="11"/>
  <c r="K120" i="18"/>
  <c r="K121" i="12" s="1"/>
  <c r="L121" i="13" s="1"/>
  <c r="X120" i="11"/>
  <c r="X120" i="18"/>
  <c r="X121" i="12" s="1"/>
  <c r="Y121" i="13" s="1"/>
  <c r="AR135" i="12"/>
  <c r="AR134" i="13"/>
  <c r="V120" i="11"/>
  <c r="V120" i="18"/>
  <c r="V121" i="12" s="1"/>
  <c r="W121" i="13" s="1"/>
  <c r="BI150" i="13"/>
  <c r="BI151" i="12"/>
  <c r="I120" i="11"/>
  <c r="I120" i="18"/>
  <c r="I121" i="12" s="1"/>
  <c r="J121" i="13" s="1"/>
  <c r="C120" i="11"/>
  <c r="C120" i="18"/>
  <c r="U120" i="11"/>
  <c r="U120" i="18"/>
  <c r="U121" i="12" s="1"/>
  <c r="V121" i="13" s="1"/>
  <c r="F120" i="18"/>
  <c r="F121" i="12" s="1"/>
  <c r="G121" i="13" s="1"/>
  <c r="F120" i="11"/>
  <c r="S120" i="11"/>
  <c r="S120" i="18"/>
  <c r="S121" i="12" s="1"/>
  <c r="T121" i="13" s="1"/>
  <c r="B120" i="11" l="1"/>
  <c r="N128" i="3" s="1"/>
  <c r="Q128" i="3" s="1"/>
  <c r="S128" i="3" s="1"/>
  <c r="B120" i="18"/>
  <c r="C121" i="12"/>
  <c r="BJ151" i="13"/>
  <c r="BJ152" i="12"/>
  <c r="AS136" i="12"/>
  <c r="AS135" i="13"/>
  <c r="AD122" i="12"/>
  <c r="AD121" i="13"/>
  <c r="AL128" i="3" l="1"/>
  <c r="BK153" i="12"/>
  <c r="BK152" i="13"/>
  <c r="AT137" i="12"/>
  <c r="AT136" i="13"/>
  <c r="D121" i="13"/>
  <c r="B121" i="13" s="1"/>
  <c r="B121" i="12"/>
  <c r="AE123" i="12"/>
  <c r="AE122" i="13"/>
  <c r="AF123" i="13" l="1"/>
  <c r="AF124" i="12"/>
  <c r="AU138" i="12"/>
  <c r="AU137" i="13"/>
  <c r="D129" i="3"/>
  <c r="C121" i="13"/>
  <c r="BL153" i="13"/>
  <c r="BL154" i="12"/>
  <c r="AV138" i="13" l="1"/>
  <c r="AV139" i="12"/>
  <c r="AG125" i="12"/>
  <c r="AG124" i="13"/>
  <c r="BK163" i="12"/>
  <c r="BM154" i="13"/>
  <c r="B129" i="3"/>
  <c r="AA129" i="3"/>
  <c r="AG129" i="3" s="1"/>
  <c r="K129" i="3" l="1"/>
  <c r="C129" i="3"/>
  <c r="AJ129" i="3"/>
  <c r="W129" i="3"/>
  <c r="Y129" i="3"/>
  <c r="AE129" i="3" s="1"/>
  <c r="U129" i="3"/>
  <c r="V129" i="3" s="1"/>
  <c r="X129" i="3" s="1"/>
  <c r="AH125" i="13"/>
  <c r="AH126" i="12"/>
  <c r="AW139" i="13"/>
  <c r="AW140" i="12"/>
  <c r="AX141" i="12" l="1"/>
  <c r="AX140" i="13"/>
  <c r="B131" i="6"/>
  <c r="AD129" i="3"/>
  <c r="J129" i="3"/>
  <c r="M129" i="3" s="1"/>
  <c r="P129" i="3" s="1"/>
  <c r="AB129" i="3"/>
  <c r="AH129" i="3" s="1"/>
  <c r="AI127" i="12"/>
  <c r="AI126" i="13"/>
  <c r="AJ127" i="13" l="1"/>
  <c r="AJ128" i="12"/>
  <c r="I131" i="6"/>
  <c r="H131" i="6"/>
  <c r="G131" i="6"/>
  <c r="J131" i="6"/>
  <c r="R129" i="3"/>
  <c r="AK129" i="3"/>
  <c r="AY142" i="12"/>
  <c r="AY141" i="13"/>
  <c r="L131" i="6" l="1"/>
  <c r="O131" i="6" s="1"/>
  <c r="K131" i="6"/>
  <c r="N131" i="6" s="1"/>
  <c r="AK128" i="13"/>
  <c r="AK129" i="12"/>
  <c r="AO129" i="3"/>
  <c r="AN129" i="3"/>
  <c r="AZ143" i="12"/>
  <c r="AZ142" i="13"/>
  <c r="M131" i="6" l="1"/>
  <c r="P131" i="6" s="1"/>
  <c r="S131" i="6" s="1"/>
  <c r="AJ162" i="12"/>
  <c r="AL129" i="13"/>
  <c r="AL130" i="12"/>
  <c r="BA143" i="13"/>
  <c r="BA144" i="12"/>
  <c r="U131" i="6" l="1"/>
  <c r="T131" i="6"/>
  <c r="R131" i="6"/>
  <c r="AM130" i="13"/>
  <c r="AM131" i="12"/>
  <c r="BB145" i="12"/>
  <c r="BB144" i="13"/>
  <c r="W131" i="6"/>
  <c r="Z131" i="6" s="1"/>
  <c r="AD131" i="6" s="1"/>
  <c r="V131" i="6" l="1"/>
  <c r="BC146" i="12"/>
  <c r="BC145" i="13"/>
  <c r="Y131" i="6"/>
  <c r="AC131" i="6" s="1"/>
  <c r="X131" i="6"/>
  <c r="AA131" i="6" s="1"/>
  <c r="AE131" i="6" s="1"/>
  <c r="AG131" i="6" s="1"/>
  <c r="B135" i="19" s="1"/>
  <c r="B135" i="8"/>
  <c r="C123" i="23"/>
  <c r="AN132" i="12"/>
  <c r="AN131" i="13"/>
  <c r="M135" i="19" l="1"/>
  <c r="C135" i="19"/>
  <c r="O135" i="19"/>
  <c r="N135" i="19"/>
  <c r="E135" i="19"/>
  <c r="D135" i="19"/>
  <c r="K135" i="19"/>
  <c r="G135" i="19"/>
  <c r="F135" i="19"/>
  <c r="L135" i="19"/>
  <c r="AO133" i="12"/>
  <c r="AO132" i="13"/>
  <c r="B135" i="7"/>
  <c r="B123" i="23"/>
  <c r="D123" i="23" s="1"/>
  <c r="O135" i="8"/>
  <c r="L135" i="8"/>
  <c r="E135" i="8"/>
  <c r="F135" i="8"/>
  <c r="C135" i="8"/>
  <c r="D135" i="8"/>
  <c r="M135" i="8"/>
  <c r="K135" i="8"/>
  <c r="N135" i="8"/>
  <c r="G135" i="8"/>
  <c r="BD147" i="12"/>
  <c r="BD146" i="13"/>
  <c r="AK120" i="8" l="1"/>
  <c r="AG120" i="8"/>
  <c r="AX120" i="8"/>
  <c r="AW120" i="8"/>
  <c r="BB120" i="8"/>
  <c r="BE120" i="8"/>
  <c r="BA120" i="8"/>
  <c r="AZ120" i="8"/>
  <c r="AN120" i="8"/>
  <c r="AY120" i="8"/>
  <c r="BC120" i="8"/>
  <c r="AH120" i="8"/>
  <c r="AL120" i="8"/>
  <c r="BF120" i="8"/>
  <c r="AV120" i="8"/>
  <c r="AI120" i="8"/>
  <c r="AO120" i="8"/>
  <c r="AJ120" i="8"/>
  <c r="AT120" i="8"/>
  <c r="AS120" i="8"/>
  <c r="BD120" i="8"/>
  <c r="BG120" i="8"/>
  <c r="AU120" i="8"/>
  <c r="AQ120" i="8"/>
  <c r="AM120" i="8"/>
  <c r="AP120" i="8"/>
  <c r="AF120" i="8"/>
  <c r="AR120" i="8"/>
  <c r="AP133" i="13"/>
  <c r="AP134" i="12"/>
  <c r="AQ120" i="19"/>
  <c r="AX120" i="19"/>
  <c r="AG120" i="19"/>
  <c r="BF120" i="19"/>
  <c r="AP120" i="19"/>
  <c r="AV120" i="19"/>
  <c r="AS120" i="19"/>
  <c r="BG120" i="19"/>
  <c r="AL120" i="19"/>
  <c r="AK120" i="19"/>
  <c r="AT120" i="19"/>
  <c r="AU120" i="19"/>
  <c r="AY120" i="19"/>
  <c r="AO120" i="19"/>
  <c r="AN120" i="19"/>
  <c r="AM120" i="19"/>
  <c r="BC120" i="19"/>
  <c r="BB120" i="19"/>
  <c r="AZ120" i="19"/>
  <c r="AR120" i="19"/>
  <c r="AF120" i="19"/>
  <c r="AI120" i="19"/>
  <c r="AW120" i="19"/>
  <c r="AH120" i="19"/>
  <c r="BA120" i="19"/>
  <c r="BE120" i="19"/>
  <c r="BD120" i="19"/>
  <c r="AJ120" i="19"/>
  <c r="BE147" i="13"/>
  <c r="BE148" i="12"/>
  <c r="O135" i="7"/>
  <c r="E135" i="7"/>
  <c r="N135" i="7"/>
  <c r="F135" i="7"/>
  <c r="C135" i="7"/>
  <c r="D135" i="7"/>
  <c r="K135" i="7"/>
  <c r="L135" i="7"/>
  <c r="G135" i="7"/>
  <c r="M135" i="7"/>
  <c r="BF148" i="13" l="1"/>
  <c r="BF149" i="12"/>
  <c r="AQ135" i="12"/>
  <c r="AQ134" i="13"/>
  <c r="BI120" i="8"/>
  <c r="AO120" i="7"/>
  <c r="L121" i="9" s="1"/>
  <c r="AV120" i="7"/>
  <c r="S121" i="9" s="1"/>
  <c r="AS120" i="7"/>
  <c r="P121" i="9" s="1"/>
  <c r="AT120" i="7"/>
  <c r="Q121" i="9" s="1"/>
  <c r="BF120" i="7"/>
  <c r="AC121" i="9" s="1"/>
  <c r="AL120" i="7"/>
  <c r="I121" i="9" s="1"/>
  <c r="BE120" i="7"/>
  <c r="AB121" i="9" s="1"/>
  <c r="AP120" i="7"/>
  <c r="M121" i="9" s="1"/>
  <c r="BC120" i="7"/>
  <c r="Z121" i="9" s="1"/>
  <c r="BD120" i="7"/>
  <c r="AA121" i="9" s="1"/>
  <c r="AW120" i="7"/>
  <c r="T121" i="9" s="1"/>
  <c r="BA120" i="7"/>
  <c r="X121" i="9" s="1"/>
  <c r="AY120" i="7"/>
  <c r="V121" i="9" s="1"/>
  <c r="AU120" i="7"/>
  <c r="R121" i="9" s="1"/>
  <c r="AH120" i="7"/>
  <c r="E121" i="9" s="1"/>
  <c r="AX120" i="7"/>
  <c r="U121" i="9" s="1"/>
  <c r="AZ120" i="7"/>
  <c r="W121" i="9" s="1"/>
  <c r="AR120" i="7"/>
  <c r="O121" i="9" s="1"/>
  <c r="AE120" i="7"/>
  <c r="B121" i="9" s="1"/>
  <c r="AQ120" i="7"/>
  <c r="N121" i="9" s="1"/>
  <c r="AK120" i="7"/>
  <c r="H121" i="9" s="1"/>
  <c r="BB120" i="7"/>
  <c r="Y121" i="9" s="1"/>
  <c r="AF120" i="7"/>
  <c r="C121" i="9" s="1"/>
  <c r="AJ120" i="7"/>
  <c r="G121" i="9" s="1"/>
  <c r="AN120" i="7"/>
  <c r="K121" i="9" s="1"/>
  <c r="AI120" i="7"/>
  <c r="F121" i="9" s="1"/>
  <c r="AM120" i="7"/>
  <c r="J121" i="9" s="1"/>
  <c r="AG120" i="7"/>
  <c r="D121" i="9" s="1"/>
  <c r="BI120" i="19"/>
  <c r="C121" i="11" l="1"/>
  <c r="C121" i="18"/>
  <c r="AC121" i="11"/>
  <c r="AC121" i="18"/>
  <c r="AC122" i="12" s="1"/>
  <c r="F121" i="11"/>
  <c r="F121" i="18"/>
  <c r="F122" i="12" s="1"/>
  <c r="G122" i="13" s="1"/>
  <c r="Y121" i="11"/>
  <c r="Y121" i="18"/>
  <c r="Y122" i="12" s="1"/>
  <c r="Z122" i="13" s="1"/>
  <c r="O121" i="11"/>
  <c r="O121" i="18"/>
  <c r="O122" i="12" s="1"/>
  <c r="P122" i="13" s="1"/>
  <c r="R121" i="11"/>
  <c r="R121" i="18"/>
  <c r="R122" i="12" s="1"/>
  <c r="S122" i="13" s="1"/>
  <c r="AA121" i="11"/>
  <c r="AA121" i="18"/>
  <c r="AA122" i="12" s="1"/>
  <c r="AB122" i="13" s="1"/>
  <c r="I121" i="11"/>
  <c r="I121" i="18"/>
  <c r="I122" i="12" s="1"/>
  <c r="J122" i="13" s="1"/>
  <c r="S121" i="11"/>
  <c r="S121" i="18"/>
  <c r="S122" i="12" s="1"/>
  <c r="T122" i="13" s="1"/>
  <c r="K121" i="18"/>
  <c r="K122" i="12" s="1"/>
  <c r="L122" i="13" s="1"/>
  <c r="K121" i="11"/>
  <c r="AR136" i="12"/>
  <c r="AR135" i="13"/>
  <c r="D121" i="11"/>
  <c r="D121" i="18"/>
  <c r="D122" i="12" s="1"/>
  <c r="E122" i="13" s="1"/>
  <c r="G121" i="11"/>
  <c r="G121" i="18"/>
  <c r="G122" i="12" s="1"/>
  <c r="H122" i="13" s="1"/>
  <c r="N121" i="11"/>
  <c r="N121" i="18"/>
  <c r="N122" i="12" s="1"/>
  <c r="O122" i="13" s="1"/>
  <c r="U121" i="11"/>
  <c r="U121" i="18"/>
  <c r="U122" i="12" s="1"/>
  <c r="V122" i="13" s="1"/>
  <c r="X121" i="11"/>
  <c r="X121" i="18"/>
  <c r="X122" i="12" s="1"/>
  <c r="Y122" i="13" s="1"/>
  <c r="M121" i="11"/>
  <c r="M121" i="18"/>
  <c r="M122" i="12" s="1"/>
  <c r="N122" i="13" s="1"/>
  <c r="Q121" i="11"/>
  <c r="Q121" i="18"/>
  <c r="Q122" i="12" s="1"/>
  <c r="R122" i="13" s="1"/>
  <c r="BG150" i="12"/>
  <c r="BG149" i="13"/>
  <c r="H121" i="11"/>
  <c r="H121" i="18"/>
  <c r="H122" i="12" s="1"/>
  <c r="I122" i="13" s="1"/>
  <c r="W121" i="11"/>
  <c r="W121" i="18"/>
  <c r="W122" i="12" s="1"/>
  <c r="X122" i="13" s="1"/>
  <c r="V121" i="11"/>
  <c r="V121" i="18"/>
  <c r="V122" i="12" s="1"/>
  <c r="W122" i="13" s="1"/>
  <c r="Z121" i="11"/>
  <c r="Z121" i="18"/>
  <c r="Z122" i="12" s="1"/>
  <c r="AA122" i="13" s="1"/>
  <c r="L121" i="11"/>
  <c r="L121" i="18"/>
  <c r="L122" i="12" s="1"/>
  <c r="M122" i="13" s="1"/>
  <c r="J121" i="11"/>
  <c r="J121" i="18"/>
  <c r="J122" i="12" s="1"/>
  <c r="K122" i="13" s="1"/>
  <c r="BH120" i="7"/>
  <c r="E121" i="11"/>
  <c r="E121" i="18"/>
  <c r="E122" i="12" s="1"/>
  <c r="F122" i="13" s="1"/>
  <c r="T121" i="11"/>
  <c r="T121" i="18"/>
  <c r="T122" i="12" s="1"/>
  <c r="U122" i="13" s="1"/>
  <c r="AB121" i="11"/>
  <c r="AB121" i="18"/>
  <c r="AB122" i="12" s="1"/>
  <c r="AC122" i="13" s="1"/>
  <c r="P121" i="11"/>
  <c r="P121" i="18"/>
  <c r="P122" i="12" s="1"/>
  <c r="Q122" i="13" s="1"/>
  <c r="AD123" i="12" l="1"/>
  <c r="AD122" i="13"/>
  <c r="B121" i="18"/>
  <c r="C122" i="12"/>
  <c r="BH151" i="12"/>
  <c r="BH150" i="13"/>
  <c r="AS137" i="12"/>
  <c r="AS136" i="13"/>
  <c r="B121" i="11"/>
  <c r="N129" i="3" s="1"/>
  <c r="Q129" i="3" s="1"/>
  <c r="B122" i="12" l="1"/>
  <c r="D122" i="13"/>
  <c r="B122" i="13" s="1"/>
  <c r="AT138" i="12"/>
  <c r="AT137" i="13"/>
  <c r="AL129" i="3"/>
  <c r="S129" i="3"/>
  <c r="BI152" i="12"/>
  <c r="BI151" i="13"/>
  <c r="AE124" i="12"/>
  <c r="AE123" i="13"/>
  <c r="AU138" i="13" l="1"/>
  <c r="AU139" i="12"/>
  <c r="D130" i="3"/>
  <c r="C122" i="13"/>
  <c r="BJ152" i="13"/>
  <c r="BJ153" i="12"/>
  <c r="AF125" i="12"/>
  <c r="AF124" i="13"/>
  <c r="AG125" i="13" l="1"/>
  <c r="AG126" i="12"/>
  <c r="B130" i="3"/>
  <c r="AA130" i="3"/>
  <c r="AG130" i="3" s="1"/>
  <c r="BK154" i="12"/>
  <c r="BK153" i="13"/>
  <c r="AV140" i="12"/>
  <c r="AV139" i="13"/>
  <c r="AW140" i="13" l="1"/>
  <c r="AW141" i="12"/>
  <c r="K130" i="3"/>
  <c r="U130" i="3"/>
  <c r="V130" i="3" s="1"/>
  <c r="X130" i="3" s="1"/>
  <c r="AJ130" i="3"/>
  <c r="C130" i="3"/>
  <c r="Y130" i="3"/>
  <c r="AE130" i="3" s="1"/>
  <c r="W130" i="3"/>
  <c r="AH127" i="12"/>
  <c r="AH126" i="13"/>
  <c r="BL154" i="13"/>
  <c r="BJ163" i="12"/>
  <c r="AD130" i="3" l="1"/>
  <c r="B132" i="6"/>
  <c r="J130" i="3"/>
  <c r="M130" i="3" s="1"/>
  <c r="P130" i="3" s="1"/>
  <c r="AB130" i="3"/>
  <c r="AH130" i="3" s="1"/>
  <c r="AX141" i="13"/>
  <c r="AX142" i="12"/>
  <c r="AI128" i="12"/>
  <c r="AI127" i="13"/>
  <c r="AJ129" i="12" l="1"/>
  <c r="AJ128" i="13"/>
  <c r="AK130" i="3"/>
  <c r="R130" i="3"/>
  <c r="AY142" i="13"/>
  <c r="AY143" i="12"/>
  <c r="H132" i="6"/>
  <c r="J132" i="6"/>
  <c r="I132" i="6"/>
  <c r="G132" i="6"/>
  <c r="K132" i="6" l="1"/>
  <c r="L132" i="6"/>
  <c r="O132" i="6" s="1"/>
  <c r="AO130" i="3"/>
  <c r="AN130" i="3"/>
  <c r="N132" i="6"/>
  <c r="AZ144" i="12"/>
  <c r="AZ143" i="13"/>
  <c r="AK130" i="12"/>
  <c r="AI162" i="12"/>
  <c r="AK129" i="13"/>
  <c r="M132" i="6" l="1"/>
  <c r="P132" i="6" s="1"/>
  <c r="T132" i="6" s="1"/>
  <c r="AL131" i="12"/>
  <c r="AL130" i="13"/>
  <c r="BA145" i="12"/>
  <c r="BA144" i="13"/>
  <c r="S132" i="6"/>
  <c r="U132" i="6"/>
  <c r="R132" i="6" l="1"/>
  <c r="V132" i="6" s="1"/>
  <c r="Y132" i="6" s="1"/>
  <c r="AC132" i="6" s="1"/>
  <c r="BB146" i="12"/>
  <c r="BB145" i="13"/>
  <c r="W132" i="6"/>
  <c r="Z132" i="6" s="1"/>
  <c r="AD132" i="6" s="1"/>
  <c r="AM132" i="12"/>
  <c r="AM131" i="13"/>
  <c r="BC147" i="12" l="1"/>
  <c r="BC146" i="13"/>
  <c r="AN133" i="12"/>
  <c r="AN132" i="13"/>
  <c r="X132" i="6"/>
  <c r="AA132" i="6" s="1"/>
  <c r="AE132" i="6" s="1"/>
  <c r="AG132" i="6" s="1"/>
  <c r="B136" i="19" s="1"/>
  <c r="B136" i="8"/>
  <c r="C124" i="23"/>
  <c r="B136" i="7"/>
  <c r="B124" i="23"/>
  <c r="L136" i="7" l="1"/>
  <c r="N136" i="7"/>
  <c r="F136" i="7"/>
  <c r="C136" i="7"/>
  <c r="K136" i="7"/>
  <c r="M136" i="7"/>
  <c r="D136" i="7"/>
  <c r="G136" i="7"/>
  <c r="O136" i="7"/>
  <c r="E136" i="7"/>
  <c r="AO134" i="12"/>
  <c r="AO133" i="13"/>
  <c r="C136" i="8"/>
  <c r="O136" i="8"/>
  <c r="E136" i="8"/>
  <c r="G136" i="8"/>
  <c r="N136" i="8"/>
  <c r="L136" i="8"/>
  <c r="F136" i="8"/>
  <c r="K136" i="8"/>
  <c r="M136" i="8"/>
  <c r="D136" i="8"/>
  <c r="D124" i="23"/>
  <c r="F136" i="19"/>
  <c r="L136" i="19"/>
  <c r="E136" i="19"/>
  <c r="M136" i="19"/>
  <c r="G136" i="19"/>
  <c r="D136" i="19"/>
  <c r="C136" i="19"/>
  <c r="O136" i="19"/>
  <c r="K136" i="19"/>
  <c r="N136" i="19"/>
  <c r="BD148" i="12"/>
  <c r="BD147" i="13"/>
  <c r="AN121" i="7" l="1"/>
  <c r="AO121" i="7"/>
  <c r="AL121" i="7"/>
  <c r="AZ121" i="7"/>
  <c r="BB121" i="7"/>
  <c r="AF121" i="7"/>
  <c r="AS121" i="7"/>
  <c r="AM121" i="7"/>
  <c r="BF121" i="7"/>
  <c r="AT121" i="7"/>
  <c r="BC121" i="7"/>
  <c r="AG121" i="7"/>
  <c r="AY121" i="7"/>
  <c r="AU121" i="7"/>
  <c r="BD121" i="7"/>
  <c r="AI121" i="7"/>
  <c r="BE121" i="7"/>
  <c r="AR121" i="7"/>
  <c r="AV121" i="7"/>
  <c r="AX121" i="7"/>
  <c r="AW121" i="7"/>
  <c r="AQ121" i="7"/>
  <c r="AK121" i="7"/>
  <c r="AJ121" i="7"/>
  <c r="BA121" i="7"/>
  <c r="AE121" i="7"/>
  <c r="AH121" i="7"/>
  <c r="AP121" i="7"/>
  <c r="AG121" i="19"/>
  <c r="BE121" i="19"/>
  <c r="AT121" i="19"/>
  <c r="BF121" i="19"/>
  <c r="BC121" i="19"/>
  <c r="AF121" i="19"/>
  <c r="AV121" i="19"/>
  <c r="BG121" i="19"/>
  <c r="AJ121" i="19"/>
  <c r="AR121" i="19"/>
  <c r="AQ121" i="19"/>
  <c r="AW121" i="19"/>
  <c r="AP121" i="19"/>
  <c r="AU121" i="19"/>
  <c r="AN121" i="19"/>
  <c r="AK121" i="19"/>
  <c r="BA121" i="19"/>
  <c r="AO121" i="19"/>
  <c r="AH121" i="19"/>
  <c r="AY121" i="19"/>
  <c r="AS121" i="19"/>
  <c r="BB121" i="19"/>
  <c r="BD121" i="19"/>
  <c r="AM121" i="19"/>
  <c r="AI121" i="19"/>
  <c r="AX121" i="19"/>
  <c r="AZ121" i="19"/>
  <c r="AL121" i="19"/>
  <c r="AP134" i="13"/>
  <c r="AP135" i="12"/>
  <c r="BE149" i="12"/>
  <c r="BE148" i="13"/>
  <c r="BA121" i="8"/>
  <c r="AP121" i="8"/>
  <c r="AZ121" i="8"/>
  <c r="V122" i="9" s="1"/>
  <c r="AR121" i="8"/>
  <c r="AI121" i="8"/>
  <c r="BF121" i="8"/>
  <c r="AB122" i="9" s="1"/>
  <c r="AH121" i="8"/>
  <c r="BG121" i="8"/>
  <c r="AK121" i="8"/>
  <c r="AT121" i="8"/>
  <c r="AO121" i="8"/>
  <c r="AS121" i="8"/>
  <c r="AV121" i="8"/>
  <c r="BE121" i="8"/>
  <c r="AQ121" i="8"/>
  <c r="AG121" i="8"/>
  <c r="BC121" i="8"/>
  <c r="AU121" i="8"/>
  <c r="AW121" i="8"/>
  <c r="S122" i="9" s="1"/>
  <c r="AN121" i="8"/>
  <c r="J122" i="9" s="1"/>
  <c r="AJ121" i="8"/>
  <c r="BD121" i="8"/>
  <c r="BB121" i="8"/>
  <c r="AL121" i="8"/>
  <c r="AF121" i="8"/>
  <c r="AM121" i="8"/>
  <c r="AX121" i="8"/>
  <c r="AY121" i="8"/>
  <c r="U122" i="9" s="1"/>
  <c r="N122" i="9" l="1"/>
  <c r="M122" i="9"/>
  <c r="M122" i="11" s="1"/>
  <c r="G122" i="9"/>
  <c r="G122" i="11" s="1"/>
  <c r="W122" i="9"/>
  <c r="W122" i="11" s="1"/>
  <c r="Z122" i="9"/>
  <c r="E122" i="9"/>
  <c r="E122" i="11" s="1"/>
  <c r="F122" i="9"/>
  <c r="F122" i="18" s="1"/>
  <c r="F123" i="12" s="1"/>
  <c r="G123" i="13" s="1"/>
  <c r="BI121" i="8"/>
  <c r="C122" i="9"/>
  <c r="M122" i="18"/>
  <c r="M123" i="12" s="1"/>
  <c r="N123" i="13" s="1"/>
  <c r="G122" i="18"/>
  <c r="G123" i="12" s="1"/>
  <c r="H123" i="13" s="1"/>
  <c r="S122" i="11"/>
  <c r="S122" i="18"/>
  <c r="S123" i="12" s="1"/>
  <c r="T123" i="13" s="1"/>
  <c r="D122" i="9"/>
  <c r="V122" i="18"/>
  <c r="V123" i="12" s="1"/>
  <c r="W123" i="13" s="1"/>
  <c r="V122" i="11"/>
  <c r="BF149" i="13"/>
  <c r="BF150" i="12"/>
  <c r="H122" i="9"/>
  <c r="AA122" i="9"/>
  <c r="P122" i="9"/>
  <c r="I122" i="9"/>
  <c r="U122" i="18"/>
  <c r="U123" i="12" s="1"/>
  <c r="V123" i="13" s="1"/>
  <c r="U122" i="11"/>
  <c r="N122" i="18"/>
  <c r="N123" i="12" s="1"/>
  <c r="O123" i="13" s="1"/>
  <c r="N122" i="11"/>
  <c r="Z122" i="11"/>
  <c r="Z122" i="18"/>
  <c r="Z123" i="12" s="1"/>
  <c r="AA123" i="13" s="1"/>
  <c r="AB122" i="11"/>
  <c r="AB122" i="18"/>
  <c r="AB123" i="12" s="1"/>
  <c r="AC123" i="13" s="1"/>
  <c r="AQ135" i="13"/>
  <c r="AQ136" i="12"/>
  <c r="B122" i="9"/>
  <c r="O122" i="9"/>
  <c r="R122" i="9"/>
  <c r="R122" i="11" s="1"/>
  <c r="Q122" i="9"/>
  <c r="BH121" i="7"/>
  <c r="L122" i="9"/>
  <c r="J122" i="11"/>
  <c r="J122" i="18"/>
  <c r="J123" i="12" s="1"/>
  <c r="K123" i="13" s="1"/>
  <c r="BI121" i="19"/>
  <c r="X122" i="9"/>
  <c r="T122" i="9"/>
  <c r="T122" i="11" s="1"/>
  <c r="AC122" i="9"/>
  <c r="Y122" i="9"/>
  <c r="Y122" i="11" s="1"/>
  <c r="K122" i="9"/>
  <c r="E122" i="18" l="1"/>
  <c r="E123" i="12" s="1"/>
  <c r="F123" i="13" s="1"/>
  <c r="F122" i="11"/>
  <c r="Y122" i="18"/>
  <c r="Y123" i="12" s="1"/>
  <c r="Z123" i="13" s="1"/>
  <c r="W122" i="18"/>
  <c r="W123" i="12" s="1"/>
  <c r="X123" i="13" s="1"/>
  <c r="R122" i="18"/>
  <c r="R123" i="12" s="1"/>
  <c r="S123" i="13" s="1"/>
  <c r="I122" i="11"/>
  <c r="I122" i="18"/>
  <c r="I123" i="12" s="1"/>
  <c r="J123" i="13" s="1"/>
  <c r="Q122" i="18"/>
  <c r="Q123" i="12" s="1"/>
  <c r="R123" i="13" s="1"/>
  <c r="Q122" i="11"/>
  <c r="T122" i="18"/>
  <c r="T123" i="12" s="1"/>
  <c r="U123" i="13" s="1"/>
  <c r="P122" i="11"/>
  <c r="P122" i="18"/>
  <c r="P123" i="12" s="1"/>
  <c r="Q123" i="13" s="1"/>
  <c r="BG151" i="12"/>
  <c r="BG150" i="13"/>
  <c r="D122" i="11"/>
  <c r="D122" i="18"/>
  <c r="D123" i="12" s="1"/>
  <c r="E123" i="13" s="1"/>
  <c r="AC122" i="11"/>
  <c r="AC122" i="18"/>
  <c r="AC123" i="12" s="1"/>
  <c r="K122" i="18"/>
  <c r="K123" i="12" s="1"/>
  <c r="L123" i="13" s="1"/>
  <c r="K122" i="11"/>
  <c r="X122" i="18"/>
  <c r="X123" i="12" s="1"/>
  <c r="Y123" i="13" s="1"/>
  <c r="X122" i="11"/>
  <c r="AR137" i="12"/>
  <c r="AR136" i="13"/>
  <c r="AA122" i="18"/>
  <c r="AA123" i="12" s="1"/>
  <c r="AB123" i="13" s="1"/>
  <c r="AA122" i="11"/>
  <c r="C122" i="18"/>
  <c r="C122" i="11"/>
  <c r="L122" i="18"/>
  <c r="L123" i="12" s="1"/>
  <c r="M123" i="13" s="1"/>
  <c r="L122" i="11"/>
  <c r="O122" i="11"/>
  <c r="O122" i="18"/>
  <c r="O123" i="12" s="1"/>
  <c r="P123" i="13" s="1"/>
  <c r="H122" i="18"/>
  <c r="H123" i="12" s="1"/>
  <c r="I123" i="13" s="1"/>
  <c r="H122" i="11"/>
  <c r="B122" i="11" l="1"/>
  <c r="N130" i="3" s="1"/>
  <c r="Q130" i="3" s="1"/>
  <c r="AL130" i="3" s="1"/>
  <c r="BH152" i="12"/>
  <c r="BH151" i="13"/>
  <c r="C123" i="12"/>
  <c r="B122" i="18"/>
  <c r="AS137" i="13"/>
  <c r="AS138" i="12"/>
  <c r="AD124" i="12"/>
  <c r="AD123" i="13"/>
  <c r="S130" i="3" l="1"/>
  <c r="AT138" i="13"/>
  <c r="AT139" i="12"/>
  <c r="BI153" i="12"/>
  <c r="BI152" i="13"/>
  <c r="AE124" i="13"/>
  <c r="AE125" i="12"/>
  <c r="B123" i="12"/>
  <c r="D123" i="13"/>
  <c r="B123" i="13" s="1"/>
  <c r="BJ153" i="13" l="1"/>
  <c r="BJ154" i="12"/>
  <c r="AF126" i="12"/>
  <c r="AF125" i="13"/>
  <c r="AU140" i="12"/>
  <c r="AU139" i="13"/>
  <c r="C123" i="13"/>
  <c r="D131" i="3"/>
  <c r="B131" i="3" l="1"/>
  <c r="K131" i="3" s="1"/>
  <c r="AA131" i="3"/>
  <c r="AG131" i="3" s="1"/>
  <c r="AG126" i="13"/>
  <c r="AG127" i="12"/>
  <c r="BI163" i="12"/>
  <c r="BK154" i="13"/>
  <c r="AV140" i="13"/>
  <c r="AV141" i="12"/>
  <c r="AW141" i="13" l="1"/>
  <c r="AW142" i="12"/>
  <c r="AH128" i="12"/>
  <c r="AH127" i="13"/>
  <c r="U131" i="3"/>
  <c r="V131" i="3" s="1"/>
  <c r="X131" i="3" s="1"/>
  <c r="W131" i="3"/>
  <c r="C131" i="3"/>
  <c r="AJ131" i="3"/>
  <c r="Y131" i="3"/>
  <c r="AE131" i="3" s="1"/>
  <c r="AB131" i="3" l="1"/>
  <c r="AH131" i="3" s="1"/>
  <c r="J131" i="3"/>
  <c r="M131" i="3" s="1"/>
  <c r="P131" i="3" s="1"/>
  <c r="AX142" i="13"/>
  <c r="AX143" i="12"/>
  <c r="AI128" i="13"/>
  <c r="AI129" i="12"/>
  <c r="AD131" i="3"/>
  <c r="B133" i="6"/>
  <c r="G133" i="6" l="1"/>
  <c r="J133" i="6"/>
  <c r="I133" i="6"/>
  <c r="H133" i="6"/>
  <c r="AY143" i="13"/>
  <c r="AY144" i="12"/>
  <c r="AH162" i="12"/>
  <c r="AJ130" i="12"/>
  <c r="AJ129" i="13"/>
  <c r="R131" i="3"/>
  <c r="AK131" i="3"/>
  <c r="L133" i="6" l="1"/>
  <c r="O133" i="6" s="1"/>
  <c r="AK130" i="13"/>
  <c r="AK131" i="12"/>
  <c r="AZ144" i="13"/>
  <c r="AZ145" i="12"/>
  <c r="AO131" i="3"/>
  <c r="AN131" i="3"/>
  <c r="K133" i="6"/>
  <c r="BA145" i="13" l="1"/>
  <c r="BA146" i="12"/>
  <c r="N133" i="6"/>
  <c r="M133" i="6"/>
  <c r="P133" i="6" s="1"/>
  <c r="AL132" i="12"/>
  <c r="AL131" i="13"/>
  <c r="BB146" i="13" l="1"/>
  <c r="BB147" i="12"/>
  <c r="R133" i="6"/>
  <c r="T133" i="6"/>
  <c r="U133" i="6"/>
  <c r="S133" i="6"/>
  <c r="AM132" i="13"/>
  <c r="AM133" i="12"/>
  <c r="W133" i="6" l="1"/>
  <c r="Z133" i="6" s="1"/>
  <c r="AD133" i="6" s="1"/>
  <c r="C125" i="23" s="1"/>
  <c r="V133" i="6"/>
  <c r="AN133" i="13"/>
  <c r="AN134" i="12"/>
  <c r="BC148" i="12"/>
  <c r="BC147" i="13"/>
  <c r="B137" i="8" l="1"/>
  <c r="E137" i="8" s="1"/>
  <c r="BD148" i="13"/>
  <c r="BD149" i="12"/>
  <c r="AO134" i="13"/>
  <c r="AO135" i="12"/>
  <c r="Y133" i="6"/>
  <c r="AC133" i="6" s="1"/>
  <c r="X133" i="6"/>
  <c r="AA133" i="6" s="1"/>
  <c r="AE133" i="6" s="1"/>
  <c r="AG133" i="6" s="1"/>
  <c r="B137" i="19" s="1"/>
  <c r="K137" i="8" l="1"/>
  <c r="L137" i="8"/>
  <c r="M137" i="8"/>
  <c r="N137" i="8"/>
  <c r="G137" i="8"/>
  <c r="D137" i="8"/>
  <c r="C137" i="8"/>
  <c r="F137" i="8"/>
  <c r="O137" i="8"/>
  <c r="D137" i="19"/>
  <c r="N137" i="19"/>
  <c r="F137" i="19"/>
  <c r="K137" i="19"/>
  <c r="O137" i="19"/>
  <c r="M137" i="19"/>
  <c r="G137" i="19"/>
  <c r="C137" i="19"/>
  <c r="L137" i="19"/>
  <c r="E137" i="19"/>
  <c r="B137" i="7"/>
  <c r="B125" i="23"/>
  <c r="D125" i="23" s="1"/>
  <c r="BE150" i="12"/>
  <c r="BE149" i="13"/>
  <c r="AP136" i="12"/>
  <c r="AP135" i="13"/>
  <c r="AW122" i="8" l="1"/>
  <c r="AQ122" i="8"/>
  <c r="AM122" i="8"/>
  <c r="BC122" i="8"/>
  <c r="AO122" i="8"/>
  <c r="BF122" i="8"/>
  <c r="BA122" i="8"/>
  <c r="AS122" i="8"/>
  <c r="AV122" i="8"/>
  <c r="BG122" i="8"/>
  <c r="AX122" i="8"/>
  <c r="AH122" i="8"/>
  <c r="AZ122" i="8"/>
  <c r="BE122" i="8"/>
  <c r="AI122" i="8"/>
  <c r="AL122" i="8"/>
  <c r="AF122" i="8"/>
  <c r="AP122" i="8"/>
  <c r="BB122" i="8"/>
  <c r="AU122" i="8"/>
  <c r="AJ122" i="8"/>
  <c r="AG122" i="8"/>
  <c r="AY122" i="8"/>
  <c r="AK122" i="8"/>
  <c r="AR122" i="8"/>
  <c r="AN122" i="8"/>
  <c r="AT122" i="8"/>
  <c r="BD122" i="8"/>
  <c r="AW122" i="19"/>
  <c r="AI122" i="19"/>
  <c r="AF122" i="19"/>
  <c r="AT122" i="19"/>
  <c r="AR122" i="19"/>
  <c r="AV122" i="19"/>
  <c r="BA122" i="19"/>
  <c r="AO122" i="19"/>
  <c r="AL122" i="19"/>
  <c r="AY122" i="19"/>
  <c r="BB122" i="19"/>
  <c r="AQ122" i="19"/>
  <c r="AJ122" i="19"/>
  <c r="BG122" i="19"/>
  <c r="AX122" i="19"/>
  <c r="AG122" i="19"/>
  <c r="BD122" i="19"/>
  <c r="AZ122" i="19"/>
  <c r="BE122" i="19"/>
  <c r="BF122" i="19"/>
  <c r="BC122" i="19"/>
  <c r="AS122" i="19"/>
  <c r="AN122" i="19"/>
  <c r="AK122" i="19"/>
  <c r="AU122" i="19"/>
  <c r="AH122" i="19"/>
  <c r="AM122" i="19"/>
  <c r="AP122" i="19"/>
  <c r="AQ137" i="12"/>
  <c r="AQ136" i="13"/>
  <c r="L137" i="7"/>
  <c r="N137" i="7"/>
  <c r="O137" i="7"/>
  <c r="M137" i="7"/>
  <c r="E137" i="7"/>
  <c r="K137" i="7"/>
  <c r="G137" i="7"/>
  <c r="C137" i="7"/>
  <c r="D137" i="7"/>
  <c r="F137" i="7"/>
  <c r="BF150" i="13"/>
  <c r="BF151" i="12"/>
  <c r="BI122" i="8" l="1"/>
  <c r="AR138" i="12"/>
  <c r="AR137" i="13"/>
  <c r="AL122" i="7"/>
  <c r="I123" i="9" s="1"/>
  <c r="AN122" i="7"/>
  <c r="K123" i="9" s="1"/>
  <c r="AP122" i="7"/>
  <c r="M123" i="9" s="1"/>
  <c r="BF122" i="7"/>
  <c r="AC123" i="9" s="1"/>
  <c r="BD122" i="7"/>
  <c r="AA123" i="9" s="1"/>
  <c r="AQ122" i="7"/>
  <c r="N123" i="9" s="1"/>
  <c r="N123" i="11" s="1"/>
  <c r="AI122" i="7"/>
  <c r="F123" i="9" s="1"/>
  <c r="AT122" i="7"/>
  <c r="Q123" i="9" s="1"/>
  <c r="AW122" i="7"/>
  <c r="T123" i="9" s="1"/>
  <c r="T123" i="11" s="1"/>
  <c r="AR122" i="7"/>
  <c r="O123" i="9" s="1"/>
  <c r="AK122" i="7"/>
  <c r="H123" i="9" s="1"/>
  <c r="BC122" i="7"/>
  <c r="Z123" i="9" s="1"/>
  <c r="AZ122" i="7"/>
  <c r="W123" i="9" s="1"/>
  <c r="AO122" i="7"/>
  <c r="L123" i="9" s="1"/>
  <c r="AY122" i="7"/>
  <c r="V123" i="9" s="1"/>
  <c r="AV122" i="7"/>
  <c r="S123" i="9" s="1"/>
  <c r="AH122" i="7"/>
  <c r="E123" i="9" s="1"/>
  <c r="BA122" i="7"/>
  <c r="X123" i="9" s="1"/>
  <c r="AJ122" i="7"/>
  <c r="G123" i="9" s="1"/>
  <c r="G123" i="11" s="1"/>
  <c r="AM122" i="7"/>
  <c r="J123" i="9" s="1"/>
  <c r="J123" i="11" s="1"/>
  <c r="AE122" i="7"/>
  <c r="B123" i="9" s="1"/>
  <c r="BB122" i="7"/>
  <c r="Y123" i="9" s="1"/>
  <c r="Y123" i="11" s="1"/>
  <c r="AG122" i="7"/>
  <c r="D123" i="9" s="1"/>
  <c r="AS122" i="7"/>
  <c r="P123" i="9" s="1"/>
  <c r="AX122" i="7"/>
  <c r="U123" i="9" s="1"/>
  <c r="BE122" i="7"/>
  <c r="AB123" i="9" s="1"/>
  <c r="AB123" i="11" s="1"/>
  <c r="AU122" i="7"/>
  <c r="R123" i="9" s="1"/>
  <c r="R123" i="11" s="1"/>
  <c r="AF122" i="7"/>
  <c r="BI122" i="19"/>
  <c r="BG151" i="13"/>
  <c r="BG152" i="12"/>
  <c r="T123" i="18" l="1"/>
  <c r="T124" i="12" s="1"/>
  <c r="U124" i="13" s="1"/>
  <c r="G123" i="18"/>
  <c r="G124" i="12" s="1"/>
  <c r="H124" i="13" s="1"/>
  <c r="J123" i="18"/>
  <c r="J124" i="12" s="1"/>
  <c r="K124" i="13" s="1"/>
  <c r="D123" i="11"/>
  <c r="D123" i="18"/>
  <c r="D124" i="12" s="1"/>
  <c r="E124" i="13" s="1"/>
  <c r="V123" i="11"/>
  <c r="V123" i="18"/>
  <c r="V124" i="12" s="1"/>
  <c r="W124" i="13" s="1"/>
  <c r="H123" i="11"/>
  <c r="H123" i="18"/>
  <c r="H124" i="12" s="1"/>
  <c r="I124" i="13" s="1"/>
  <c r="F123" i="11"/>
  <c r="F123" i="18"/>
  <c r="F124" i="12" s="1"/>
  <c r="G124" i="13" s="1"/>
  <c r="M123" i="11"/>
  <c r="M123" i="18"/>
  <c r="M124" i="12" s="1"/>
  <c r="N124" i="13" s="1"/>
  <c r="Y123" i="18"/>
  <c r="Y124" i="12" s="1"/>
  <c r="Z124" i="13" s="1"/>
  <c r="O123" i="11"/>
  <c r="O123" i="18"/>
  <c r="O124" i="12" s="1"/>
  <c r="P124" i="13" s="1"/>
  <c r="K123" i="11"/>
  <c r="K123" i="18"/>
  <c r="K124" i="12" s="1"/>
  <c r="L124" i="13" s="1"/>
  <c r="U123" i="18"/>
  <c r="U124" i="12" s="1"/>
  <c r="V124" i="13" s="1"/>
  <c r="U123" i="11"/>
  <c r="E123" i="11"/>
  <c r="E123" i="18"/>
  <c r="E124" i="12" s="1"/>
  <c r="F124" i="13" s="1"/>
  <c r="W123" i="11"/>
  <c r="W123" i="18"/>
  <c r="W124" i="12" s="1"/>
  <c r="X124" i="13" s="1"/>
  <c r="AA123" i="11"/>
  <c r="AA123" i="18"/>
  <c r="AA124" i="12" s="1"/>
  <c r="AB124" i="13" s="1"/>
  <c r="I123" i="18"/>
  <c r="I124" i="12" s="1"/>
  <c r="J124" i="13" s="1"/>
  <c r="I123" i="11"/>
  <c r="AS138" i="13"/>
  <c r="AS139" i="12"/>
  <c r="AB123" i="18"/>
  <c r="AB124" i="12" s="1"/>
  <c r="AC124" i="13" s="1"/>
  <c r="X123" i="11"/>
  <c r="X123" i="18"/>
  <c r="X124" i="12" s="1"/>
  <c r="Y124" i="13" s="1"/>
  <c r="L123" i="11"/>
  <c r="L123" i="18"/>
  <c r="L124" i="12" s="1"/>
  <c r="M124" i="13" s="1"/>
  <c r="BH153" i="12"/>
  <c r="BH152" i="13"/>
  <c r="BH122" i="7"/>
  <c r="C123" i="9"/>
  <c r="P123" i="11"/>
  <c r="P123" i="18"/>
  <c r="P124" i="12" s="1"/>
  <c r="Q124" i="13" s="1"/>
  <c r="S123" i="11"/>
  <c r="S123" i="18"/>
  <c r="S124" i="12" s="1"/>
  <c r="T124" i="13" s="1"/>
  <c r="Z123" i="11"/>
  <c r="Z123" i="18"/>
  <c r="Z124" i="12" s="1"/>
  <c r="AA124" i="13" s="1"/>
  <c r="Q123" i="11"/>
  <c r="Q123" i="18"/>
  <c r="Q124" i="12" s="1"/>
  <c r="R124" i="13" s="1"/>
  <c r="AC123" i="11"/>
  <c r="AC123" i="18"/>
  <c r="AC124" i="12" s="1"/>
  <c r="N123" i="18"/>
  <c r="N124" i="12" s="1"/>
  <c r="O124" i="13" s="1"/>
  <c r="R123" i="18"/>
  <c r="R124" i="12" s="1"/>
  <c r="S124" i="13" s="1"/>
  <c r="C123" i="18" l="1"/>
  <c r="C123" i="11"/>
  <c r="B123" i="11" s="1"/>
  <c r="N131" i="3" s="1"/>
  <c r="Q131" i="3" s="1"/>
  <c r="AT139" i="13"/>
  <c r="AT140" i="12"/>
  <c r="AD125" i="12"/>
  <c r="AD124" i="13"/>
  <c r="BI153" i="13"/>
  <c r="BI154" i="12"/>
  <c r="BH163" i="12" l="1"/>
  <c r="BJ154" i="13"/>
  <c r="AU141" i="12"/>
  <c r="AU140" i="13"/>
  <c r="S131" i="3"/>
  <c r="AL131" i="3"/>
  <c r="AE126" i="12"/>
  <c r="AE125" i="13"/>
  <c r="C124" i="12"/>
  <c r="B123" i="18"/>
  <c r="AF126" i="13" l="1"/>
  <c r="AF127" i="12"/>
  <c r="AV142" i="12"/>
  <c r="AV141" i="13"/>
  <c r="D124" i="13"/>
  <c r="B124" i="13" s="1"/>
  <c r="B124" i="12"/>
  <c r="AW142" i="13" l="1"/>
  <c r="AW143" i="12"/>
  <c r="AG127" i="13"/>
  <c r="AG128" i="12"/>
  <c r="C124" i="13"/>
  <c r="D132" i="3"/>
  <c r="AH129" i="12" l="1"/>
  <c r="AH128" i="13"/>
  <c r="B132" i="3"/>
  <c r="AA132" i="3"/>
  <c r="AG132" i="3" s="1"/>
  <c r="AX143" i="13"/>
  <c r="AX144" i="12"/>
  <c r="AY145" i="12" l="1"/>
  <c r="AY144" i="13"/>
  <c r="Y132" i="3"/>
  <c r="AE132" i="3" s="1"/>
  <c r="W132" i="3"/>
  <c r="AJ132" i="3"/>
  <c r="C132" i="3"/>
  <c r="U132" i="3"/>
  <c r="V132" i="3" s="1"/>
  <c r="X132" i="3" s="1"/>
  <c r="K132" i="3"/>
  <c r="AI129" i="13"/>
  <c r="AG162" i="12"/>
  <c r="AI130" i="12"/>
  <c r="AJ131" i="12" l="1"/>
  <c r="AJ130" i="13"/>
  <c r="AD132" i="3"/>
  <c r="B134" i="6"/>
  <c r="J132" i="3"/>
  <c r="M132" i="3" s="1"/>
  <c r="P132" i="3" s="1"/>
  <c r="AB132" i="3"/>
  <c r="AH132" i="3" s="1"/>
  <c r="AZ146" i="12"/>
  <c r="AZ145" i="13"/>
  <c r="H134" i="6" l="1"/>
  <c r="J134" i="6"/>
  <c r="G134" i="6"/>
  <c r="I134" i="6"/>
  <c r="BA147" i="12"/>
  <c r="BA146" i="13"/>
  <c r="AK132" i="3"/>
  <c r="R132" i="3"/>
  <c r="AK131" i="13"/>
  <c r="AK132" i="12"/>
  <c r="L134" i="6" l="1"/>
  <c r="O134" i="6" s="1"/>
  <c r="AO132" i="3"/>
  <c r="AN132" i="3"/>
  <c r="K134" i="6"/>
  <c r="AL132" i="13"/>
  <c r="AL133" i="12"/>
  <c r="BB147" i="13"/>
  <c r="BB148" i="12"/>
  <c r="BC149" i="12" l="1"/>
  <c r="BC148" i="13"/>
  <c r="M134" i="6"/>
  <c r="P134" i="6" s="1"/>
  <c r="N134" i="6"/>
  <c r="AM134" i="12"/>
  <c r="AM133" i="13"/>
  <c r="R134" i="6" l="1"/>
  <c r="U134" i="6"/>
  <c r="T134" i="6"/>
  <c r="S134" i="6"/>
  <c r="AN134" i="13"/>
  <c r="AN135" i="12"/>
  <c r="BD149" i="13"/>
  <c r="BD150" i="12"/>
  <c r="W134" i="6" l="1"/>
  <c r="Z134" i="6" s="1"/>
  <c r="AD134" i="6" s="1"/>
  <c r="C126" i="23" s="1"/>
  <c r="BE151" i="12"/>
  <c r="BE150" i="13"/>
  <c r="AO136" i="12"/>
  <c r="AO135" i="13"/>
  <c r="V134" i="6"/>
  <c r="B138" i="8" l="1"/>
  <c r="X134" i="6"/>
  <c r="AA134" i="6" s="1"/>
  <c r="AE134" i="6" s="1"/>
  <c r="AG134" i="6" s="1"/>
  <c r="B138" i="19" s="1"/>
  <c r="Y134" i="6"/>
  <c r="AC134" i="6" s="1"/>
  <c r="BF152" i="12"/>
  <c r="BF151" i="13"/>
  <c r="AP136" i="13"/>
  <c r="AP137" i="12"/>
  <c r="O138" i="8"/>
  <c r="L138" i="8"/>
  <c r="F138" i="8"/>
  <c r="G138" i="8"/>
  <c r="N138" i="8"/>
  <c r="M138" i="8"/>
  <c r="E138" i="8"/>
  <c r="C138" i="8"/>
  <c r="D138" i="8"/>
  <c r="K138" i="8"/>
  <c r="BG153" i="12" l="1"/>
  <c r="BG152" i="13"/>
  <c r="AU123" i="8"/>
  <c r="AZ123" i="8"/>
  <c r="AI123" i="8"/>
  <c r="AK123" i="8"/>
  <c r="AX123" i="8"/>
  <c r="BD123" i="8"/>
  <c r="AL123" i="8"/>
  <c r="BG123" i="8"/>
  <c r="BF123" i="8"/>
  <c r="AW123" i="8"/>
  <c r="AV123" i="8"/>
  <c r="BA123" i="8"/>
  <c r="AG123" i="8"/>
  <c r="BE123" i="8"/>
  <c r="AF123" i="8"/>
  <c r="AR123" i="8"/>
  <c r="AY123" i="8"/>
  <c r="AQ123" i="8"/>
  <c r="AO123" i="8"/>
  <c r="AM123" i="8"/>
  <c r="AN123" i="8"/>
  <c r="AS123" i="8"/>
  <c r="AJ123" i="8"/>
  <c r="BC123" i="8"/>
  <c r="AT123" i="8"/>
  <c r="BB123" i="8"/>
  <c r="AH123" i="8"/>
  <c r="AP123" i="8"/>
  <c r="AQ137" i="13"/>
  <c r="AQ138" i="12"/>
  <c r="B138" i="7"/>
  <c r="B126" i="23"/>
  <c r="D126" i="23" s="1"/>
  <c r="C138" i="19"/>
  <c r="O138" i="19"/>
  <c r="E138" i="19"/>
  <c r="D138" i="19"/>
  <c r="N138" i="19"/>
  <c r="K138" i="19"/>
  <c r="G138" i="19"/>
  <c r="F138" i="19"/>
  <c r="L138" i="19"/>
  <c r="M138" i="19"/>
  <c r="AR138" i="13" l="1"/>
  <c r="AR139" i="12"/>
  <c r="BI123" i="8"/>
  <c r="AV123" i="19"/>
  <c r="AJ123" i="19"/>
  <c r="BC123" i="19"/>
  <c r="AO123" i="19"/>
  <c r="AI123" i="19"/>
  <c r="BG123" i="19"/>
  <c r="AN123" i="19"/>
  <c r="AM123" i="19"/>
  <c r="AU123" i="19"/>
  <c r="AQ123" i="19"/>
  <c r="AG123" i="19"/>
  <c r="AX123" i="19"/>
  <c r="BD123" i="19"/>
  <c r="AR123" i="19"/>
  <c r="BE123" i="19"/>
  <c r="AS123" i="19"/>
  <c r="AP123" i="19"/>
  <c r="AZ123" i="19"/>
  <c r="AK123" i="19"/>
  <c r="AY123" i="19"/>
  <c r="BF123" i="19"/>
  <c r="BB123" i="19"/>
  <c r="BA123" i="19"/>
  <c r="AL123" i="19"/>
  <c r="AW123" i="19"/>
  <c r="AT123" i="19"/>
  <c r="AH123" i="19"/>
  <c r="AF123" i="19"/>
  <c r="D138" i="7"/>
  <c r="F138" i="7"/>
  <c r="G138" i="7"/>
  <c r="E138" i="7"/>
  <c r="N138" i="7"/>
  <c r="K138" i="7"/>
  <c r="C138" i="7"/>
  <c r="O138" i="7"/>
  <c r="L138" i="7"/>
  <c r="M138" i="7"/>
  <c r="BH153" i="13"/>
  <c r="BH154" i="12"/>
  <c r="BI154" i="13" l="1"/>
  <c r="BG163" i="12"/>
  <c r="AW123" i="7"/>
  <c r="T124" i="9" s="1"/>
  <c r="AJ123" i="7"/>
  <c r="G124" i="9" s="1"/>
  <c r="AK123" i="7"/>
  <c r="H124" i="9" s="1"/>
  <c r="BC123" i="7"/>
  <c r="Z124" i="9" s="1"/>
  <c r="AR123" i="7"/>
  <c r="O124" i="9" s="1"/>
  <c r="BA123" i="7"/>
  <c r="X124" i="9" s="1"/>
  <c r="AP123" i="7"/>
  <c r="M124" i="9" s="1"/>
  <c r="BF123" i="7"/>
  <c r="AC124" i="9" s="1"/>
  <c r="AS123" i="7"/>
  <c r="P124" i="9" s="1"/>
  <c r="AT123" i="7"/>
  <c r="Q124" i="9" s="1"/>
  <c r="AG123" i="7"/>
  <c r="D124" i="9" s="1"/>
  <c r="AY123" i="7"/>
  <c r="V124" i="9" s="1"/>
  <c r="AE123" i="7"/>
  <c r="B124" i="9" s="1"/>
  <c r="AM123" i="7"/>
  <c r="J124" i="9" s="1"/>
  <c r="AO123" i="7"/>
  <c r="L124" i="9" s="1"/>
  <c r="AL123" i="7"/>
  <c r="I124" i="9" s="1"/>
  <c r="BB123" i="7"/>
  <c r="Y124" i="9" s="1"/>
  <c r="AI123" i="7"/>
  <c r="F124" i="9" s="1"/>
  <c r="AV123" i="7"/>
  <c r="S124" i="9" s="1"/>
  <c r="AQ123" i="7"/>
  <c r="N124" i="9" s="1"/>
  <c r="AF123" i="7"/>
  <c r="BE123" i="7"/>
  <c r="AB124" i="9" s="1"/>
  <c r="AU123" i="7"/>
  <c r="R124" i="9" s="1"/>
  <c r="BD123" i="7"/>
  <c r="AA124" i="9" s="1"/>
  <c r="AN123" i="7"/>
  <c r="K124" i="9" s="1"/>
  <c r="AH123" i="7"/>
  <c r="E124" i="9" s="1"/>
  <c r="AX123" i="7"/>
  <c r="U124" i="9" s="1"/>
  <c r="AZ123" i="7"/>
  <c r="W124" i="9" s="1"/>
  <c r="BI123" i="19"/>
  <c r="AS139" i="13"/>
  <c r="AS140" i="12"/>
  <c r="AB124" i="11" l="1"/>
  <c r="AB124" i="18"/>
  <c r="AB125" i="12" s="1"/>
  <c r="AC125" i="13" s="1"/>
  <c r="Q124" i="18"/>
  <c r="Q125" i="12" s="1"/>
  <c r="R125" i="13" s="1"/>
  <c r="Q124" i="11"/>
  <c r="K124" i="11"/>
  <c r="K124" i="18"/>
  <c r="K125" i="12" s="1"/>
  <c r="L125" i="13" s="1"/>
  <c r="BH123" i="7"/>
  <c r="C124" i="9"/>
  <c r="Y124" i="11"/>
  <c r="Y124" i="18"/>
  <c r="Y125" i="12" s="1"/>
  <c r="Z125" i="13" s="1"/>
  <c r="P124" i="11"/>
  <c r="P124" i="18"/>
  <c r="P125" i="12" s="1"/>
  <c r="Q125" i="13" s="1"/>
  <c r="O124" i="18"/>
  <c r="O125" i="12" s="1"/>
  <c r="P125" i="13" s="1"/>
  <c r="O124" i="11"/>
  <c r="T124" i="11"/>
  <c r="T124" i="18"/>
  <c r="T125" i="12" s="1"/>
  <c r="U125" i="13" s="1"/>
  <c r="F124" i="11"/>
  <c r="F124" i="18"/>
  <c r="F125" i="12" s="1"/>
  <c r="G125" i="13" s="1"/>
  <c r="X124" i="11"/>
  <c r="X124" i="18"/>
  <c r="X125" i="12" s="1"/>
  <c r="Y125" i="13" s="1"/>
  <c r="W124" i="11"/>
  <c r="W124" i="18"/>
  <c r="W125" i="12" s="1"/>
  <c r="X125" i="13" s="1"/>
  <c r="AA124" i="18"/>
  <c r="AA125" i="12" s="1"/>
  <c r="AB125" i="13" s="1"/>
  <c r="AA124" i="11"/>
  <c r="N124" i="11"/>
  <c r="N124" i="18"/>
  <c r="N125" i="12" s="1"/>
  <c r="O125" i="13" s="1"/>
  <c r="I124" i="11"/>
  <c r="I124" i="18"/>
  <c r="I125" i="12" s="1"/>
  <c r="J125" i="13" s="1"/>
  <c r="V124" i="11"/>
  <c r="V124" i="18"/>
  <c r="V125" i="12" s="1"/>
  <c r="W125" i="13" s="1"/>
  <c r="AC124" i="11"/>
  <c r="AC124" i="18"/>
  <c r="AC125" i="12" s="1"/>
  <c r="Z124" i="11"/>
  <c r="Z124" i="18"/>
  <c r="Z125" i="12" s="1"/>
  <c r="AA125" i="13" s="1"/>
  <c r="E124" i="11"/>
  <c r="E124" i="18"/>
  <c r="E125" i="12" s="1"/>
  <c r="F125" i="13" s="1"/>
  <c r="J124" i="11"/>
  <c r="J124" i="18"/>
  <c r="J125" i="12" s="1"/>
  <c r="K125" i="13" s="1"/>
  <c r="G124" i="11"/>
  <c r="G124" i="18"/>
  <c r="G125" i="12" s="1"/>
  <c r="H125" i="13" s="1"/>
  <c r="AT141" i="12"/>
  <c r="AT140" i="13"/>
  <c r="U124" i="11"/>
  <c r="U124" i="18"/>
  <c r="U125" i="12" s="1"/>
  <c r="V125" i="13" s="1"/>
  <c r="R124" i="18"/>
  <c r="R125" i="12" s="1"/>
  <c r="S125" i="13" s="1"/>
  <c r="R124" i="11"/>
  <c r="S124" i="11"/>
  <c r="S124" i="18"/>
  <c r="S125" i="12" s="1"/>
  <c r="T125" i="13" s="1"/>
  <c r="L124" i="11"/>
  <c r="L124" i="18"/>
  <c r="L125" i="12" s="1"/>
  <c r="M125" i="13" s="1"/>
  <c r="D124" i="18"/>
  <c r="D125" i="12" s="1"/>
  <c r="E125" i="13" s="1"/>
  <c r="D124" i="11"/>
  <c r="M124" i="11"/>
  <c r="M124" i="18"/>
  <c r="M125" i="12" s="1"/>
  <c r="N125" i="13" s="1"/>
  <c r="H124" i="11"/>
  <c r="H124" i="18"/>
  <c r="H125" i="12" s="1"/>
  <c r="I125" i="13" s="1"/>
  <c r="AD126" i="12" l="1"/>
  <c r="AD125" i="13"/>
  <c r="C124" i="11"/>
  <c r="B124" i="11" s="1"/>
  <c r="N132" i="3" s="1"/>
  <c r="Q132" i="3" s="1"/>
  <c r="C124" i="18"/>
  <c r="AU141" i="13"/>
  <c r="AU142" i="12"/>
  <c r="C125" i="12" l="1"/>
  <c r="B124" i="18"/>
  <c r="AV142" i="13"/>
  <c r="AV143" i="12"/>
  <c r="S132" i="3"/>
  <c r="AL132" i="3"/>
  <c r="AE127" i="12"/>
  <c r="AE126" i="13"/>
  <c r="AF127" i="13" l="1"/>
  <c r="AF128" i="12"/>
  <c r="AW144" i="12"/>
  <c r="AW143" i="13"/>
  <c r="D125" i="13"/>
  <c r="B125" i="13" s="1"/>
  <c r="B125" i="12"/>
  <c r="AX145" i="12" l="1"/>
  <c r="AX144" i="13"/>
  <c r="AG128" i="13"/>
  <c r="AG129" i="12"/>
  <c r="D133" i="3"/>
  <c r="C125" i="13"/>
  <c r="AF162" i="12" l="1"/>
  <c r="AH130" i="12"/>
  <c r="AH129" i="13"/>
  <c r="B133" i="3"/>
  <c r="AA133" i="3"/>
  <c r="AG133" i="3" s="1"/>
  <c r="AY146" i="12"/>
  <c r="AY145" i="13"/>
  <c r="K133" i="3" l="1"/>
  <c r="U133" i="3"/>
  <c r="V133" i="3" s="1"/>
  <c r="X133" i="3" s="1"/>
  <c r="W133" i="3"/>
  <c r="AJ133" i="3"/>
  <c r="C133" i="3"/>
  <c r="Y133" i="3"/>
  <c r="AE133" i="3" s="1"/>
  <c r="AZ146" i="13"/>
  <c r="AZ147" i="12"/>
  <c r="AI131" i="12"/>
  <c r="AI130" i="13"/>
  <c r="B135" i="6" l="1"/>
  <c r="AD133" i="3"/>
  <c r="BA147" i="13"/>
  <c r="BA148" i="12"/>
  <c r="AJ132" i="12"/>
  <c r="AJ131" i="13"/>
  <c r="AB133" i="3"/>
  <c r="AH133" i="3" s="1"/>
  <c r="J133" i="3"/>
  <c r="M133" i="3" s="1"/>
  <c r="P133" i="3" s="1"/>
  <c r="R133" i="3" l="1"/>
  <c r="AK133" i="3"/>
  <c r="BB148" i="13"/>
  <c r="BB149" i="12"/>
  <c r="AK132" i="13"/>
  <c r="AK133" i="12"/>
  <c r="G135" i="6"/>
  <c r="J135" i="6"/>
  <c r="I135" i="6"/>
  <c r="H135" i="6"/>
  <c r="K135" i="6" l="1"/>
  <c r="N135" i="6" s="1"/>
  <c r="L135" i="6"/>
  <c r="O135" i="6" s="1"/>
  <c r="BC149" i="13"/>
  <c r="BC150" i="12"/>
  <c r="AL133" i="13"/>
  <c r="AL134" i="12"/>
  <c r="AO133" i="3"/>
  <c r="AN133" i="3"/>
  <c r="M135" i="6" l="1"/>
  <c r="P135" i="6" s="1"/>
  <c r="BD150" i="13"/>
  <c r="BD151" i="12"/>
  <c r="AM135" i="12"/>
  <c r="AM134" i="13"/>
  <c r="U135" i="6"/>
  <c r="R135" i="6"/>
  <c r="S135" i="6"/>
  <c r="T135" i="6"/>
  <c r="W135" i="6" l="1"/>
  <c r="Z135" i="6" s="1"/>
  <c r="AD135" i="6" s="1"/>
  <c r="C127" i="23" s="1"/>
  <c r="AN135" i="13"/>
  <c r="AN136" i="12"/>
  <c r="V135" i="6"/>
  <c r="BE152" i="12"/>
  <c r="BE151" i="13"/>
  <c r="B139" i="8" l="1"/>
  <c r="K139" i="8" s="1"/>
  <c r="AO136" i="13"/>
  <c r="AO137" i="12"/>
  <c r="BF152" i="13"/>
  <c r="BF153" i="12"/>
  <c r="X135" i="6"/>
  <c r="AA135" i="6" s="1"/>
  <c r="AE135" i="6" s="1"/>
  <c r="AG135" i="6" s="1"/>
  <c r="B139" i="19" s="1"/>
  <c r="Y135" i="6"/>
  <c r="AC135" i="6" s="1"/>
  <c r="E139" i="8"/>
  <c r="N139" i="8"/>
  <c r="G139" i="8"/>
  <c r="C139" i="8"/>
  <c r="M139" i="8"/>
  <c r="F139" i="8" l="1"/>
  <c r="D139" i="8"/>
  <c r="O139" i="8"/>
  <c r="L139" i="8"/>
  <c r="AZ124" i="8" s="1"/>
  <c r="BG154" i="12"/>
  <c r="BG153" i="13"/>
  <c r="B139" i="7"/>
  <c r="B127" i="23"/>
  <c r="D127" i="23" s="1"/>
  <c r="AP137" i="13"/>
  <c r="AP138" i="12"/>
  <c r="AG124" i="8"/>
  <c r="AT124" i="8"/>
  <c r="O139" i="19"/>
  <c r="C139" i="19"/>
  <c r="L139" i="19"/>
  <c r="G139" i="19"/>
  <c r="D139" i="19"/>
  <c r="N139" i="19"/>
  <c r="F139" i="19"/>
  <c r="E139" i="19"/>
  <c r="K139" i="19"/>
  <c r="M139" i="19"/>
  <c r="BA124" i="8" l="1"/>
  <c r="AX124" i="8"/>
  <c r="AY124" i="8"/>
  <c r="BD124" i="8"/>
  <c r="BB124" i="8"/>
  <c r="BC124" i="8"/>
  <c r="BG124" i="8"/>
  <c r="AM124" i="8"/>
  <c r="AJ124" i="8"/>
  <c r="BF124" i="8"/>
  <c r="AI124" i="8"/>
  <c r="AQ124" i="8"/>
  <c r="AV124" i="8"/>
  <c r="AL124" i="8"/>
  <c r="AF124" i="8"/>
  <c r="AH124" i="8"/>
  <c r="AR124" i="8"/>
  <c r="AK124" i="8"/>
  <c r="AW124" i="8"/>
  <c r="AP124" i="8"/>
  <c r="AN124" i="8"/>
  <c r="BE124" i="8"/>
  <c r="AO124" i="8"/>
  <c r="AS124" i="8"/>
  <c r="AU124" i="8"/>
  <c r="AX124" i="19"/>
  <c r="AQ124" i="19"/>
  <c r="AS124" i="19"/>
  <c r="AK124" i="19"/>
  <c r="AL124" i="19"/>
  <c r="BB124" i="19"/>
  <c r="AJ124" i="19"/>
  <c r="BG124" i="19"/>
  <c r="AZ124" i="19"/>
  <c r="BF124" i="19"/>
  <c r="AT124" i="19"/>
  <c r="AG124" i="19"/>
  <c r="AW124" i="19"/>
  <c r="AN124" i="19"/>
  <c r="AO124" i="19"/>
  <c r="AY124" i="19"/>
  <c r="AI124" i="19"/>
  <c r="AH124" i="19"/>
  <c r="AF124" i="19"/>
  <c r="BD124" i="19"/>
  <c r="BE124" i="19"/>
  <c r="AU124" i="19"/>
  <c r="AV124" i="19"/>
  <c r="AR124" i="19"/>
  <c r="AP124" i="19"/>
  <c r="BA124" i="19"/>
  <c r="BC124" i="19"/>
  <c r="AM124" i="19"/>
  <c r="AQ138" i="13"/>
  <c r="AQ139" i="12"/>
  <c r="O139" i="7"/>
  <c r="D139" i="7"/>
  <c r="E139" i="7"/>
  <c r="C139" i="7"/>
  <c r="G139" i="7"/>
  <c r="N139" i="7"/>
  <c r="M139" i="7"/>
  <c r="K139" i="7"/>
  <c r="L139" i="7"/>
  <c r="F139" i="7"/>
  <c r="BF163" i="12"/>
  <c r="BH154" i="13"/>
  <c r="BI124" i="8" l="1"/>
  <c r="AR139" i="13"/>
  <c r="AR140" i="12"/>
  <c r="AJ124" i="7"/>
  <c r="G125" i="9" s="1"/>
  <c r="AZ124" i="7"/>
  <c r="W125" i="9" s="1"/>
  <c r="BC124" i="7"/>
  <c r="Z125" i="9" s="1"/>
  <c r="Z125" i="11" s="1"/>
  <c r="BE124" i="7"/>
  <c r="AB125" i="9" s="1"/>
  <c r="AQ124" i="7"/>
  <c r="N125" i="9" s="1"/>
  <c r="AF124" i="7"/>
  <c r="AY124" i="7"/>
  <c r="V125" i="9" s="1"/>
  <c r="AO124" i="7"/>
  <c r="L125" i="9" s="1"/>
  <c r="AK124" i="7"/>
  <c r="H125" i="9" s="1"/>
  <c r="AM124" i="7"/>
  <c r="J125" i="9" s="1"/>
  <c r="AE124" i="7"/>
  <c r="B125" i="9" s="1"/>
  <c r="AL124" i="7"/>
  <c r="I125" i="9" s="1"/>
  <c r="I125" i="11" s="1"/>
  <c r="AI124" i="7"/>
  <c r="F125" i="9" s="1"/>
  <c r="AS124" i="7"/>
  <c r="P125" i="9" s="1"/>
  <c r="AU124" i="7"/>
  <c r="R125" i="9" s="1"/>
  <c r="BF124" i="7"/>
  <c r="AC125" i="9" s="1"/>
  <c r="AX124" i="7"/>
  <c r="U125" i="9" s="1"/>
  <c r="BB124" i="7"/>
  <c r="Y125" i="9" s="1"/>
  <c r="AW124" i="7"/>
  <c r="T125" i="9" s="1"/>
  <c r="AH124" i="7"/>
  <c r="E125" i="9" s="1"/>
  <c r="AG124" i="7"/>
  <c r="D125" i="9" s="1"/>
  <c r="AP124" i="7"/>
  <c r="M125" i="9" s="1"/>
  <c r="AT124" i="7"/>
  <c r="Q125" i="9" s="1"/>
  <c r="BD124" i="7"/>
  <c r="AA125" i="9" s="1"/>
  <c r="AN124" i="7"/>
  <c r="K125" i="9" s="1"/>
  <c r="AR124" i="7"/>
  <c r="O125" i="9" s="1"/>
  <c r="AV124" i="7"/>
  <c r="S125" i="9" s="1"/>
  <c r="BA124" i="7"/>
  <c r="X125" i="9" s="1"/>
  <c r="Z125" i="18"/>
  <c r="Z126" i="12" s="1"/>
  <c r="AA126" i="13" s="1"/>
  <c r="BI124" i="19"/>
  <c r="I125" i="18" l="1"/>
  <c r="I126" i="12" s="1"/>
  <c r="J126" i="13" s="1"/>
  <c r="K125" i="18"/>
  <c r="K126" i="12" s="1"/>
  <c r="L126" i="13" s="1"/>
  <c r="K125" i="11"/>
  <c r="O125" i="18"/>
  <c r="O126" i="12" s="1"/>
  <c r="P126" i="13" s="1"/>
  <c r="O125" i="11"/>
  <c r="M125" i="11"/>
  <c r="M125" i="18"/>
  <c r="M126" i="12" s="1"/>
  <c r="N126" i="13" s="1"/>
  <c r="Y125" i="11"/>
  <c r="Y125" i="18"/>
  <c r="Y126" i="12" s="1"/>
  <c r="Z126" i="13" s="1"/>
  <c r="P125" i="11"/>
  <c r="P125" i="18"/>
  <c r="P126" i="12" s="1"/>
  <c r="Q126" i="13" s="1"/>
  <c r="J125" i="11"/>
  <c r="J125" i="18"/>
  <c r="J126" i="12" s="1"/>
  <c r="K126" i="13" s="1"/>
  <c r="BH124" i="7"/>
  <c r="C125" i="9"/>
  <c r="W125" i="11"/>
  <c r="W125" i="18"/>
  <c r="W126" i="12" s="1"/>
  <c r="X126" i="13" s="1"/>
  <c r="U125" i="18"/>
  <c r="U126" i="12" s="1"/>
  <c r="V126" i="13" s="1"/>
  <c r="U125" i="11"/>
  <c r="N125" i="18"/>
  <c r="N126" i="12" s="1"/>
  <c r="O126" i="13" s="1"/>
  <c r="N125" i="11"/>
  <c r="X125" i="11"/>
  <c r="X125" i="18"/>
  <c r="X126" i="12" s="1"/>
  <c r="Y126" i="13" s="1"/>
  <c r="AA125" i="11"/>
  <c r="AA125" i="18"/>
  <c r="AA126" i="12" s="1"/>
  <c r="AB126" i="13" s="1"/>
  <c r="E125" i="11"/>
  <c r="E125" i="18"/>
  <c r="E126" i="12" s="1"/>
  <c r="F126" i="13" s="1"/>
  <c r="AC125" i="11"/>
  <c r="AC125" i="18"/>
  <c r="AC126" i="12" s="1"/>
  <c r="L125" i="18"/>
  <c r="L126" i="12" s="1"/>
  <c r="M126" i="13" s="1"/>
  <c r="L125" i="11"/>
  <c r="AB125" i="11"/>
  <c r="AB125" i="18"/>
  <c r="AB126" i="12" s="1"/>
  <c r="AC126" i="13" s="1"/>
  <c r="AS141" i="12"/>
  <c r="AS140" i="13"/>
  <c r="D125" i="18"/>
  <c r="D126" i="12" s="1"/>
  <c r="E126" i="13" s="1"/>
  <c r="D125" i="11"/>
  <c r="F125" i="11"/>
  <c r="F125" i="18"/>
  <c r="F126" i="12" s="1"/>
  <c r="G126" i="13" s="1"/>
  <c r="H125" i="18"/>
  <c r="H126" i="12" s="1"/>
  <c r="I126" i="13" s="1"/>
  <c r="H125" i="11"/>
  <c r="G125" i="11"/>
  <c r="G125" i="18"/>
  <c r="G126" i="12" s="1"/>
  <c r="H126" i="13" s="1"/>
  <c r="S125" i="11"/>
  <c r="S125" i="18"/>
  <c r="S126" i="12" s="1"/>
  <c r="T126" i="13" s="1"/>
  <c r="Q125" i="18"/>
  <c r="Q126" i="12" s="1"/>
  <c r="R126" i="13" s="1"/>
  <c r="Q125" i="11"/>
  <c r="T125" i="11"/>
  <c r="T125" i="18"/>
  <c r="T126" i="12" s="1"/>
  <c r="U126" i="13" s="1"/>
  <c r="R125" i="11"/>
  <c r="R125" i="18"/>
  <c r="R126" i="12" s="1"/>
  <c r="S126" i="13" s="1"/>
  <c r="V125" i="11"/>
  <c r="V125" i="18"/>
  <c r="V126" i="12" s="1"/>
  <c r="W126" i="13" s="1"/>
  <c r="AD127" i="12" l="1"/>
  <c r="AD126" i="13"/>
  <c r="C125" i="18"/>
  <c r="C125" i="11"/>
  <c r="B125" i="11" s="1"/>
  <c r="N133" i="3" s="1"/>
  <c r="Q133" i="3" s="1"/>
  <c r="AT142" i="12"/>
  <c r="AT141" i="13"/>
  <c r="AL133" i="3" l="1"/>
  <c r="S133" i="3"/>
  <c r="C126" i="12"/>
  <c r="B125" i="18"/>
  <c r="AU142" i="13"/>
  <c r="AU143" i="12"/>
  <c r="AE128" i="12"/>
  <c r="AE127" i="13"/>
  <c r="AF128" i="13" l="1"/>
  <c r="AF129" i="12"/>
  <c r="D126" i="13"/>
  <c r="B126" i="13" s="1"/>
  <c r="B126" i="12"/>
  <c r="AV143" i="13"/>
  <c r="AV144" i="12"/>
  <c r="AW145" i="12" l="1"/>
  <c r="AW144" i="13"/>
  <c r="AG129" i="13"/>
  <c r="AE162" i="12"/>
  <c r="AG130" i="12"/>
  <c r="D134" i="3"/>
  <c r="C126" i="13"/>
  <c r="AA134" i="3" l="1"/>
  <c r="AG134" i="3" s="1"/>
  <c r="B134" i="3"/>
  <c r="K134" i="3" s="1"/>
  <c r="AH131" i="12"/>
  <c r="AH130" i="13"/>
  <c r="AX145" i="13"/>
  <c r="AX146" i="12"/>
  <c r="AY147" i="12" l="1"/>
  <c r="AY146" i="13"/>
  <c r="AI131" i="13"/>
  <c r="AI132" i="12"/>
  <c r="AJ134" i="3"/>
  <c r="C134" i="3"/>
  <c r="U134" i="3"/>
  <c r="V134" i="3" s="1"/>
  <c r="X134" i="3" s="1"/>
  <c r="Y134" i="3"/>
  <c r="AE134" i="3" s="1"/>
  <c r="W134" i="3"/>
  <c r="B136" i="6" l="1"/>
  <c r="AD134" i="3"/>
  <c r="AJ132" i="13"/>
  <c r="AJ133" i="12"/>
  <c r="J134" i="3"/>
  <c r="M134" i="3" s="1"/>
  <c r="P134" i="3" s="1"/>
  <c r="AB134" i="3"/>
  <c r="AH134" i="3" s="1"/>
  <c r="AZ147" i="13"/>
  <c r="AZ148" i="12"/>
  <c r="BA148" i="13" l="1"/>
  <c r="BA149" i="12"/>
  <c r="AK133" i="13"/>
  <c r="AK134" i="12"/>
  <c r="R134" i="3"/>
  <c r="AK134" i="3"/>
  <c r="G136" i="6"/>
  <c r="I136" i="6"/>
  <c r="H136" i="6"/>
  <c r="J136" i="6"/>
  <c r="L136" i="6" l="1"/>
  <c r="O136" i="6" s="1"/>
  <c r="K136" i="6"/>
  <c r="AL135" i="12"/>
  <c r="AL134" i="13"/>
  <c r="AO134" i="3"/>
  <c r="AN134" i="3"/>
  <c r="BB149" i="13"/>
  <c r="BB150" i="12"/>
  <c r="BC151" i="12" l="1"/>
  <c r="BC150" i="13"/>
  <c r="AM136" i="12"/>
  <c r="AM135" i="13"/>
  <c r="M136" i="6"/>
  <c r="P136" i="6" s="1"/>
  <c r="N136" i="6"/>
  <c r="AN136" i="13" l="1"/>
  <c r="AN137" i="12"/>
  <c r="S136" i="6"/>
  <c r="R136" i="6"/>
  <c r="T136" i="6"/>
  <c r="U136" i="6"/>
  <c r="BD151" i="13"/>
  <c r="BD152" i="12"/>
  <c r="W136" i="6" l="1"/>
  <c r="Z136" i="6" s="1"/>
  <c r="AD136" i="6" s="1"/>
  <c r="B140" i="8" s="1"/>
  <c r="AO138" i="12"/>
  <c r="AO137" i="13"/>
  <c r="BE152" i="13"/>
  <c r="BE153" i="12"/>
  <c r="V136" i="6"/>
  <c r="C128" i="23" l="1"/>
  <c r="Y136" i="6"/>
  <c r="AC136" i="6" s="1"/>
  <c r="X136" i="6"/>
  <c r="AA136" i="6" s="1"/>
  <c r="AE136" i="6" s="1"/>
  <c r="AG136" i="6" s="1"/>
  <c r="B140" i="19" s="1"/>
  <c r="AP139" i="12"/>
  <c r="AP138" i="13"/>
  <c r="BF154" i="12"/>
  <c r="BF153" i="13"/>
  <c r="F140" i="8"/>
  <c r="D140" i="8"/>
  <c r="L140" i="8"/>
  <c r="M140" i="8"/>
  <c r="G140" i="8"/>
  <c r="C140" i="8"/>
  <c r="K140" i="8"/>
  <c r="E140" i="8"/>
  <c r="O140" i="8"/>
  <c r="N140" i="8"/>
  <c r="BB125" i="8" l="1"/>
  <c r="AF125" i="8"/>
  <c r="AP125" i="8"/>
  <c r="AW125" i="8"/>
  <c r="AO125" i="8"/>
  <c r="AU125" i="8"/>
  <c r="AV125" i="8"/>
  <c r="AG125" i="8"/>
  <c r="AN125" i="8"/>
  <c r="BD125" i="8"/>
  <c r="AI125" i="8"/>
  <c r="AT125" i="8"/>
  <c r="AR125" i="8"/>
  <c r="BG125" i="8"/>
  <c r="AK125" i="8"/>
  <c r="AX125" i="8"/>
  <c r="BF125" i="8"/>
  <c r="BA125" i="8"/>
  <c r="AL125" i="8"/>
  <c r="BC125" i="8"/>
  <c r="AZ125" i="8"/>
  <c r="BE125" i="8"/>
  <c r="AQ125" i="8"/>
  <c r="AS125" i="8"/>
  <c r="AY125" i="8"/>
  <c r="AH125" i="8"/>
  <c r="AM125" i="8"/>
  <c r="AJ125" i="8"/>
  <c r="AQ139" i="13"/>
  <c r="AQ140" i="12"/>
  <c r="O140" i="19"/>
  <c r="K140" i="19"/>
  <c r="L140" i="19"/>
  <c r="G140" i="19"/>
  <c r="N140" i="19"/>
  <c r="F140" i="19"/>
  <c r="E140" i="19"/>
  <c r="M140" i="19"/>
  <c r="C140" i="19"/>
  <c r="D140" i="19"/>
  <c r="BG154" i="13"/>
  <c r="BE163" i="12"/>
  <c r="B140" i="7"/>
  <c r="B128" i="23"/>
  <c r="D128" i="23" s="1"/>
  <c r="BI125" i="8" l="1"/>
  <c r="AR141" i="12"/>
  <c r="AR140" i="13"/>
  <c r="D140" i="7"/>
  <c r="E140" i="7"/>
  <c r="C140" i="7"/>
  <c r="G140" i="7"/>
  <c r="F140" i="7"/>
  <c r="N140" i="7"/>
  <c r="O140" i="7"/>
  <c r="M140" i="7"/>
  <c r="K140" i="7"/>
  <c r="L140" i="7"/>
  <c r="BA125" i="19"/>
  <c r="AP125" i="19"/>
  <c r="AR125" i="19"/>
  <c r="AK125" i="19"/>
  <c r="BF125" i="19"/>
  <c r="AG125" i="19"/>
  <c r="BD125" i="19"/>
  <c r="AW125" i="19"/>
  <c r="AZ125" i="19"/>
  <c r="AT125" i="19"/>
  <c r="AJ125" i="19"/>
  <c r="AS125" i="19"/>
  <c r="AI125" i="19"/>
  <c r="AX125" i="19"/>
  <c r="AF125" i="19"/>
  <c r="AO125" i="19"/>
  <c r="AH125" i="19"/>
  <c r="AN125" i="19"/>
  <c r="BG125" i="19"/>
  <c r="AQ125" i="19"/>
  <c r="AV125" i="19"/>
  <c r="AM125" i="19"/>
  <c r="BB125" i="19"/>
  <c r="AU125" i="19"/>
  <c r="AL125" i="19"/>
  <c r="BE125" i="19"/>
  <c r="BC125" i="19"/>
  <c r="AY125" i="19"/>
  <c r="BI125" i="19" l="1"/>
  <c r="BA125" i="7"/>
  <c r="X126" i="9" s="1"/>
  <c r="AJ125" i="7"/>
  <c r="G126" i="9" s="1"/>
  <c r="BE125" i="7"/>
  <c r="AB126" i="9" s="1"/>
  <c r="AV125" i="7"/>
  <c r="S126" i="9" s="1"/>
  <c r="AR125" i="7"/>
  <c r="O126" i="9" s="1"/>
  <c r="AI125" i="7"/>
  <c r="F126" i="9" s="1"/>
  <c r="AZ125" i="7"/>
  <c r="W126" i="9" s="1"/>
  <c r="AQ125" i="7"/>
  <c r="N126" i="9" s="1"/>
  <c r="AG125" i="7"/>
  <c r="D126" i="9" s="1"/>
  <c r="AO125" i="7"/>
  <c r="L126" i="9" s="1"/>
  <c r="AT125" i="7"/>
  <c r="Q126" i="9" s="1"/>
  <c r="AE125" i="7"/>
  <c r="B126" i="9" s="1"/>
  <c r="BF125" i="7"/>
  <c r="AC126" i="9" s="1"/>
  <c r="AY125" i="7"/>
  <c r="V126" i="9" s="1"/>
  <c r="AX125" i="7"/>
  <c r="U126" i="9" s="1"/>
  <c r="AP125" i="7"/>
  <c r="M126" i="9" s="1"/>
  <c r="AF125" i="7"/>
  <c r="BD125" i="7"/>
  <c r="AA126" i="9" s="1"/>
  <c r="AK125" i="7"/>
  <c r="H126" i="9" s="1"/>
  <c r="AL125" i="7"/>
  <c r="I126" i="9" s="1"/>
  <c r="AU125" i="7"/>
  <c r="R126" i="9" s="1"/>
  <c r="BB125" i="7"/>
  <c r="Y126" i="9" s="1"/>
  <c r="AW125" i="7"/>
  <c r="T126" i="9" s="1"/>
  <c r="AM125" i="7"/>
  <c r="J126" i="9" s="1"/>
  <c r="BC125" i="7"/>
  <c r="Z126" i="9" s="1"/>
  <c r="AS125" i="7"/>
  <c r="P126" i="9" s="1"/>
  <c r="AN125" i="7"/>
  <c r="K126" i="9" s="1"/>
  <c r="AH125" i="7"/>
  <c r="E126" i="9" s="1"/>
  <c r="AS141" i="13"/>
  <c r="AS142" i="12"/>
  <c r="AA126" i="11" l="1"/>
  <c r="AA126" i="18"/>
  <c r="AA127" i="12" s="1"/>
  <c r="AB127" i="13" s="1"/>
  <c r="K126" i="11"/>
  <c r="K126" i="18"/>
  <c r="K127" i="12" s="1"/>
  <c r="L127" i="13" s="1"/>
  <c r="T126" i="11"/>
  <c r="T126" i="18"/>
  <c r="T127" i="12" s="1"/>
  <c r="U127" i="13" s="1"/>
  <c r="H126" i="11"/>
  <c r="H126" i="18"/>
  <c r="H127" i="12" s="1"/>
  <c r="I127" i="13" s="1"/>
  <c r="U126" i="11"/>
  <c r="U126" i="18"/>
  <c r="U127" i="12" s="1"/>
  <c r="V127" i="13" s="1"/>
  <c r="Q126" i="11"/>
  <c r="Q126" i="18"/>
  <c r="Q127" i="12" s="1"/>
  <c r="R127" i="13" s="1"/>
  <c r="W126" i="11"/>
  <c r="W126" i="18"/>
  <c r="W127" i="12" s="1"/>
  <c r="X127" i="13" s="1"/>
  <c r="AB126" i="11"/>
  <c r="AB126" i="18"/>
  <c r="AB127" i="12" s="1"/>
  <c r="AC127" i="13" s="1"/>
  <c r="AT142" i="13"/>
  <c r="AT143" i="12"/>
  <c r="V126" i="11"/>
  <c r="V126" i="18"/>
  <c r="V127" i="12" s="1"/>
  <c r="W127" i="13" s="1"/>
  <c r="F126" i="11"/>
  <c r="F126" i="18"/>
  <c r="F127" i="12" s="1"/>
  <c r="G127" i="13" s="1"/>
  <c r="Z126" i="11"/>
  <c r="Z126" i="18"/>
  <c r="Z127" i="12" s="1"/>
  <c r="AA127" i="13" s="1"/>
  <c r="R126" i="11"/>
  <c r="R126" i="18"/>
  <c r="R127" i="12" s="1"/>
  <c r="S127" i="13" s="1"/>
  <c r="BH125" i="7"/>
  <c r="C126" i="9"/>
  <c r="AC126" i="11"/>
  <c r="AC126" i="18"/>
  <c r="AC127" i="12" s="1"/>
  <c r="D126" i="11"/>
  <c r="D126" i="18"/>
  <c r="D127" i="12" s="1"/>
  <c r="E127" i="13" s="1"/>
  <c r="O126" i="11"/>
  <c r="O126" i="18"/>
  <c r="O127" i="12" s="1"/>
  <c r="P127" i="13" s="1"/>
  <c r="X126" i="11"/>
  <c r="X126" i="18"/>
  <c r="X127" i="12" s="1"/>
  <c r="Y127" i="13" s="1"/>
  <c r="P126" i="11"/>
  <c r="P126" i="18"/>
  <c r="P127" i="12" s="1"/>
  <c r="Q127" i="13" s="1"/>
  <c r="Y126" i="11"/>
  <c r="Y126" i="18"/>
  <c r="Y127" i="12" s="1"/>
  <c r="Z127" i="13" s="1"/>
  <c r="L126" i="11"/>
  <c r="L126" i="18"/>
  <c r="L127" i="12" s="1"/>
  <c r="M127" i="13" s="1"/>
  <c r="G126" i="11"/>
  <c r="G126" i="18"/>
  <c r="G127" i="12" s="1"/>
  <c r="H127" i="13" s="1"/>
  <c r="E126" i="11"/>
  <c r="E126" i="18"/>
  <c r="E127" i="12" s="1"/>
  <c r="F127" i="13" s="1"/>
  <c r="J126" i="11"/>
  <c r="J126" i="18"/>
  <c r="J127" i="12" s="1"/>
  <c r="K127" i="13" s="1"/>
  <c r="I126" i="11"/>
  <c r="I126" i="18"/>
  <c r="I127" i="12" s="1"/>
  <c r="J127" i="13" s="1"/>
  <c r="M126" i="11"/>
  <c r="M126" i="18"/>
  <c r="M127" i="12" s="1"/>
  <c r="N127" i="13" s="1"/>
  <c r="N126" i="11"/>
  <c r="N126" i="18"/>
  <c r="N127" i="12" s="1"/>
  <c r="O127" i="13" s="1"/>
  <c r="S126" i="11"/>
  <c r="S126" i="18"/>
  <c r="S127" i="12" s="1"/>
  <c r="T127" i="13" s="1"/>
  <c r="C126" i="18" l="1"/>
  <c r="C126" i="11"/>
  <c r="B126" i="11" s="1"/>
  <c r="N134" i="3" s="1"/>
  <c r="Q134" i="3" s="1"/>
  <c r="AU143" i="13"/>
  <c r="AU144" i="12"/>
  <c r="AD128" i="12"/>
  <c r="AD127" i="13"/>
  <c r="AV144" i="13" l="1"/>
  <c r="AV145" i="12"/>
  <c r="S134" i="3"/>
  <c r="AL134" i="3"/>
  <c r="AE128" i="13"/>
  <c r="AE129" i="12"/>
  <c r="C127" i="12"/>
  <c r="B126" i="18"/>
  <c r="AF130" i="12" l="1"/>
  <c r="AF129" i="13"/>
  <c r="AD162" i="12"/>
  <c r="AW145" i="13"/>
  <c r="AW146" i="12"/>
  <c r="B127" i="12"/>
  <c r="D127" i="13"/>
  <c r="B127" i="13" s="1"/>
  <c r="C127" i="13" l="1"/>
  <c r="D135" i="3"/>
  <c r="AX147" i="12"/>
  <c r="AX146" i="13"/>
  <c r="AG131" i="12"/>
  <c r="AG130" i="13"/>
  <c r="AY147" i="13" l="1"/>
  <c r="AY148" i="12"/>
  <c r="AA135" i="3"/>
  <c r="AG135" i="3" s="1"/>
  <c r="B135" i="3"/>
  <c r="AH132" i="12"/>
  <c r="AH131" i="13"/>
  <c r="K135" i="3" l="1"/>
  <c r="U135" i="3"/>
  <c r="V135" i="3" s="1"/>
  <c r="X135" i="3" s="1"/>
  <c r="W135" i="3"/>
  <c r="C135" i="3"/>
  <c r="AJ135" i="3"/>
  <c r="Y135" i="3"/>
  <c r="AE135" i="3" s="1"/>
  <c r="AZ149" i="12"/>
  <c r="AZ148" i="13"/>
  <c r="AI133" i="12"/>
  <c r="AI132" i="13"/>
  <c r="BA149" i="13" l="1"/>
  <c r="BA150" i="12"/>
  <c r="B137" i="6"/>
  <c r="AD135" i="3"/>
  <c r="J135" i="3"/>
  <c r="M135" i="3" s="1"/>
  <c r="P135" i="3" s="1"/>
  <c r="AB135" i="3"/>
  <c r="AH135" i="3" s="1"/>
  <c r="AJ133" i="13"/>
  <c r="AJ134" i="12"/>
  <c r="AK134" i="13" l="1"/>
  <c r="AK135" i="12"/>
  <c r="G137" i="6"/>
  <c r="H137" i="6"/>
  <c r="J137" i="6"/>
  <c r="I137" i="6"/>
  <c r="BB150" i="13"/>
  <c r="BB151" i="12"/>
  <c r="R135" i="3"/>
  <c r="AK135" i="3"/>
  <c r="L137" i="6" l="1"/>
  <c r="O137" i="6" s="1"/>
  <c r="K137" i="6"/>
  <c r="M137" i="6" s="1"/>
  <c r="P137" i="6" s="1"/>
  <c r="BC151" i="13"/>
  <c r="BC152" i="12"/>
  <c r="AO135" i="3"/>
  <c r="AN135" i="3"/>
  <c r="AL136" i="12"/>
  <c r="AL135" i="13"/>
  <c r="N137" i="6" l="1"/>
  <c r="BD152" i="13"/>
  <c r="BD153" i="12"/>
  <c r="AM137" i="12"/>
  <c r="AM136" i="13"/>
  <c r="U137" i="6"/>
  <c r="S137" i="6"/>
  <c r="T137" i="6"/>
  <c r="R137" i="6"/>
  <c r="W137" i="6" l="1"/>
  <c r="Z137" i="6" s="1"/>
  <c r="AD137" i="6" s="1"/>
  <c r="B141" i="8" s="1"/>
  <c r="V137" i="6"/>
  <c r="Y137" i="6" s="1"/>
  <c r="AC137" i="6" s="1"/>
  <c r="AN137" i="13"/>
  <c r="AN138" i="12"/>
  <c r="BE153" i="13"/>
  <c r="BE154" i="12"/>
  <c r="C129" i="23" l="1"/>
  <c r="X137" i="6"/>
  <c r="AA137" i="6" s="1"/>
  <c r="AE137" i="6" s="1"/>
  <c r="AG137" i="6" s="1"/>
  <c r="B141" i="19" s="1"/>
  <c r="M141" i="19" s="1"/>
  <c r="BD163" i="12"/>
  <c r="BF154" i="13"/>
  <c r="AO138" i="13"/>
  <c r="AO139" i="12"/>
  <c r="E141" i="8"/>
  <c r="C141" i="8"/>
  <c r="D141" i="8"/>
  <c r="N141" i="8"/>
  <c r="F141" i="8"/>
  <c r="L141" i="8"/>
  <c r="G141" i="8"/>
  <c r="M141" i="8"/>
  <c r="K141" i="8"/>
  <c r="O141" i="8"/>
  <c r="B141" i="7"/>
  <c r="B129" i="23"/>
  <c r="D129" i="23" s="1"/>
  <c r="K141" i="19" l="1"/>
  <c r="C141" i="19"/>
  <c r="G141" i="19"/>
  <c r="O141" i="19"/>
  <c r="D141" i="19"/>
  <c r="L141" i="19"/>
  <c r="E141" i="19"/>
  <c r="N141" i="19"/>
  <c r="F141" i="19"/>
  <c r="AW126" i="8"/>
  <c r="AI126" i="8"/>
  <c r="AR126" i="8"/>
  <c r="AF126" i="8"/>
  <c r="BE126" i="8"/>
  <c r="BF126" i="8"/>
  <c r="AO126" i="8"/>
  <c r="BC126" i="8"/>
  <c r="AH126" i="8"/>
  <c r="BD126" i="8"/>
  <c r="AU126" i="8"/>
  <c r="BA126" i="8"/>
  <c r="AL126" i="8"/>
  <c r="AT126" i="8"/>
  <c r="AV126" i="8"/>
  <c r="BG126" i="8"/>
  <c r="AM126" i="8"/>
  <c r="AG126" i="8"/>
  <c r="BB126" i="8"/>
  <c r="AK126" i="8"/>
  <c r="AJ126" i="8"/>
  <c r="AQ126" i="8"/>
  <c r="AS126" i="8"/>
  <c r="AN126" i="8"/>
  <c r="AX126" i="8"/>
  <c r="AY126" i="8"/>
  <c r="AP126" i="8"/>
  <c r="AZ126" i="8"/>
  <c r="AP139" i="13"/>
  <c r="AP140" i="12"/>
  <c r="L141" i="7"/>
  <c r="E141" i="7"/>
  <c r="M141" i="7"/>
  <c r="N141" i="7"/>
  <c r="F141" i="7"/>
  <c r="G141" i="7"/>
  <c r="K141" i="7"/>
  <c r="C141" i="7"/>
  <c r="D141" i="7"/>
  <c r="O141" i="7"/>
  <c r="AV126" i="19" l="1"/>
  <c r="AT126" i="19"/>
  <c r="AS126" i="19"/>
  <c r="BF126" i="19"/>
  <c r="AL126" i="19"/>
  <c r="AR126" i="19"/>
  <c r="AY126" i="19"/>
  <c r="BA126" i="19"/>
  <c r="AU126" i="19"/>
  <c r="AN126" i="19"/>
  <c r="AW126" i="19"/>
  <c r="AZ126" i="19"/>
  <c r="AM126" i="19"/>
  <c r="AI126" i="19"/>
  <c r="BD126" i="19"/>
  <c r="AG126" i="19"/>
  <c r="AH126" i="19"/>
  <c r="AX126" i="19"/>
  <c r="AJ126" i="19"/>
  <c r="AK126" i="19"/>
  <c r="BB126" i="19"/>
  <c r="AO126" i="19"/>
  <c r="AQ126" i="19"/>
  <c r="AP126" i="19"/>
  <c r="BG126" i="19"/>
  <c r="BE126" i="19"/>
  <c r="BC126" i="19"/>
  <c r="AF126" i="19"/>
  <c r="AQ140" i="13"/>
  <c r="AQ141" i="12"/>
  <c r="BI126" i="8"/>
  <c r="AK126" i="7"/>
  <c r="H127" i="9" s="1"/>
  <c r="AI126" i="7"/>
  <c r="F127" i="9" s="1"/>
  <c r="AQ126" i="7"/>
  <c r="N127" i="9" s="1"/>
  <c r="N127" i="11" s="1"/>
  <c r="AP126" i="7"/>
  <c r="M127" i="9" s="1"/>
  <c r="M127" i="11" s="1"/>
  <c r="AY126" i="7"/>
  <c r="V127" i="9" s="1"/>
  <c r="AV126" i="7"/>
  <c r="S127" i="9" s="1"/>
  <c r="AH126" i="7"/>
  <c r="E127" i="9" s="1"/>
  <c r="E127" i="11" s="1"/>
  <c r="AE126" i="7"/>
  <c r="B127" i="9" s="1"/>
  <c r="AU126" i="7"/>
  <c r="R127" i="9" s="1"/>
  <c r="AN126" i="7"/>
  <c r="K127" i="9" s="1"/>
  <c r="AJ126" i="7"/>
  <c r="G127" i="9" s="1"/>
  <c r="BD126" i="7"/>
  <c r="AA127" i="9" s="1"/>
  <c r="AL126" i="7"/>
  <c r="I127" i="9" s="1"/>
  <c r="I127" i="11" s="1"/>
  <c r="BA126" i="7"/>
  <c r="X127" i="9" s="1"/>
  <c r="AR126" i="7"/>
  <c r="O127" i="9" s="1"/>
  <c r="BB126" i="7"/>
  <c r="Y127" i="9" s="1"/>
  <c r="Y127" i="11" s="1"/>
  <c r="BC126" i="7"/>
  <c r="Z127" i="9" s="1"/>
  <c r="AS126" i="7"/>
  <c r="P127" i="9" s="1"/>
  <c r="BE126" i="7"/>
  <c r="AB127" i="9" s="1"/>
  <c r="AO126" i="7"/>
  <c r="L127" i="9" s="1"/>
  <c r="BF126" i="7"/>
  <c r="AC127" i="9" s="1"/>
  <c r="AF126" i="7"/>
  <c r="C127" i="9" s="1"/>
  <c r="AX126" i="7"/>
  <c r="U127" i="9" s="1"/>
  <c r="AM126" i="7"/>
  <c r="J127" i="9" s="1"/>
  <c r="AT126" i="7"/>
  <c r="Q127" i="9" s="1"/>
  <c r="Q127" i="11" s="1"/>
  <c r="AW126" i="7"/>
  <c r="T127" i="9" s="1"/>
  <c r="AZ126" i="7"/>
  <c r="W127" i="9" s="1"/>
  <c r="AG126" i="7"/>
  <c r="D127" i="9" s="1"/>
  <c r="D127" i="11" s="1"/>
  <c r="BI126" i="19" l="1"/>
  <c r="Q127" i="18"/>
  <c r="Q128" i="12" s="1"/>
  <c r="R128" i="13" s="1"/>
  <c r="I127" i="18"/>
  <c r="I128" i="12" s="1"/>
  <c r="J128" i="13" s="1"/>
  <c r="W127" i="11"/>
  <c r="W127" i="18"/>
  <c r="W128" i="12" s="1"/>
  <c r="X128" i="13" s="1"/>
  <c r="G127" i="18"/>
  <c r="G128" i="12" s="1"/>
  <c r="H128" i="13" s="1"/>
  <c r="G127" i="11"/>
  <c r="L127" i="11"/>
  <c r="L127" i="18"/>
  <c r="L128" i="12" s="1"/>
  <c r="M128" i="13" s="1"/>
  <c r="AB127" i="11"/>
  <c r="AB127" i="18"/>
  <c r="AB128" i="12" s="1"/>
  <c r="AC128" i="13" s="1"/>
  <c r="C127" i="18"/>
  <c r="C127" i="11"/>
  <c r="P127" i="11"/>
  <c r="P127" i="18"/>
  <c r="P128" i="12" s="1"/>
  <c r="Q128" i="13" s="1"/>
  <c r="K127" i="11"/>
  <c r="K127" i="18"/>
  <c r="K128" i="12" s="1"/>
  <c r="L128" i="13" s="1"/>
  <c r="U127" i="11"/>
  <c r="U127" i="18"/>
  <c r="U128" i="12" s="1"/>
  <c r="V128" i="13" s="1"/>
  <c r="O127" i="11"/>
  <c r="O127" i="18"/>
  <c r="O128" i="12" s="1"/>
  <c r="P128" i="13" s="1"/>
  <c r="AC127" i="11"/>
  <c r="AC127" i="18"/>
  <c r="AC128" i="12" s="1"/>
  <c r="R127" i="11"/>
  <c r="R127" i="18"/>
  <c r="R128" i="12" s="1"/>
  <c r="S128" i="13" s="1"/>
  <c r="F127" i="11"/>
  <c r="F127" i="18"/>
  <c r="F128" i="12" s="1"/>
  <c r="G128" i="13" s="1"/>
  <c r="J127" i="11"/>
  <c r="J127" i="18"/>
  <c r="J128" i="12" s="1"/>
  <c r="K128" i="13" s="1"/>
  <c r="T127" i="11"/>
  <c r="T127" i="18"/>
  <c r="T128" i="12" s="1"/>
  <c r="U128" i="13" s="1"/>
  <c r="Z127" i="11"/>
  <c r="Z127" i="18"/>
  <c r="Z128" i="12" s="1"/>
  <c r="AA128" i="13" s="1"/>
  <c r="BH126" i="7"/>
  <c r="S127" i="18"/>
  <c r="S128" i="12" s="1"/>
  <c r="T128" i="13" s="1"/>
  <c r="S127" i="11"/>
  <c r="N127" i="18"/>
  <c r="N128" i="12" s="1"/>
  <c r="O128" i="13" s="1"/>
  <c r="Y127" i="18"/>
  <c r="Y128" i="12" s="1"/>
  <c r="Z128" i="13" s="1"/>
  <c r="M127" i="18"/>
  <c r="M128" i="12" s="1"/>
  <c r="N128" i="13" s="1"/>
  <c r="AA127" i="11"/>
  <c r="AA127" i="18"/>
  <c r="AA128" i="12" s="1"/>
  <c r="AB128" i="13" s="1"/>
  <c r="X127" i="11"/>
  <c r="X127" i="18"/>
  <c r="X128" i="12" s="1"/>
  <c r="Y128" i="13" s="1"/>
  <c r="V127" i="11"/>
  <c r="V127" i="18"/>
  <c r="V128" i="12" s="1"/>
  <c r="W128" i="13" s="1"/>
  <c r="H127" i="11"/>
  <c r="H127" i="18"/>
  <c r="H128" i="12" s="1"/>
  <c r="I128" i="13" s="1"/>
  <c r="E127" i="18"/>
  <c r="E128" i="12" s="1"/>
  <c r="F128" i="13" s="1"/>
  <c r="AR141" i="13"/>
  <c r="AR142" i="12"/>
  <c r="D127" i="18"/>
  <c r="D128" i="12" s="1"/>
  <c r="E128" i="13" s="1"/>
  <c r="AD128" i="13" l="1"/>
  <c r="AD129" i="12"/>
  <c r="AS143" i="12"/>
  <c r="AS142" i="13"/>
  <c r="B127" i="11"/>
  <c r="N135" i="3" s="1"/>
  <c r="Q135" i="3" s="1"/>
  <c r="C128" i="12"/>
  <c r="B127" i="18"/>
  <c r="AT143" i="13" l="1"/>
  <c r="AT144" i="12"/>
  <c r="B128" i="12"/>
  <c r="D128" i="13"/>
  <c r="B128" i="13" s="1"/>
  <c r="AE129" i="13"/>
  <c r="AE130" i="12"/>
  <c r="AC162" i="12"/>
  <c r="S135" i="3"/>
  <c r="AL135" i="3"/>
  <c r="C128" i="13" l="1"/>
  <c r="D136" i="3"/>
  <c r="AF131" i="12"/>
  <c r="AF130" i="13"/>
  <c r="AU144" i="13"/>
  <c r="AU145" i="12"/>
  <c r="AV145" i="13" l="1"/>
  <c r="AV146" i="12"/>
  <c r="B136" i="3"/>
  <c r="E9" i="15"/>
  <c r="E20" i="15" s="1"/>
  <c r="AA136" i="3"/>
  <c r="AG132" i="12"/>
  <c r="AG131" i="13"/>
  <c r="AH133" i="12" l="1"/>
  <c r="AH132" i="13"/>
  <c r="AW146" i="13"/>
  <c r="AW147" i="12"/>
  <c r="K136" i="3"/>
  <c r="C31" i="15" s="1"/>
  <c r="P11" i="23" s="1"/>
  <c r="Y136" i="3"/>
  <c r="AJ136" i="3"/>
  <c r="AJ170" i="3" s="1"/>
  <c r="C9" i="15"/>
  <c r="C20" i="15" s="1"/>
  <c r="C8" i="25" s="1"/>
  <c r="C136" i="3"/>
  <c r="W136" i="3"/>
  <c r="D9" i="16" s="1"/>
  <c r="D20" i="16" s="1"/>
  <c r="U136" i="3"/>
  <c r="V136" i="3" s="1"/>
  <c r="X136" i="3" s="1"/>
  <c r="AG136" i="3"/>
  <c r="AG170" i="3" s="1"/>
  <c r="F9" i="16"/>
  <c r="AX147" i="13" l="1"/>
  <c r="AX148" i="12"/>
  <c r="AE136" i="3"/>
  <c r="AE170" i="3" s="1"/>
  <c r="B9" i="16"/>
  <c r="B20" i="16" s="1"/>
  <c r="D8" i="25" s="1"/>
  <c r="E9" i="16"/>
  <c r="E20" i="16" s="1"/>
  <c r="AD136" i="3"/>
  <c r="AD170" i="3" s="1"/>
  <c r="B138" i="6"/>
  <c r="F20" i="16"/>
  <c r="S11" i="23"/>
  <c r="R11" i="23"/>
  <c r="AB136" i="3"/>
  <c r="D9" i="15"/>
  <c r="D20" i="15" s="1"/>
  <c r="J136" i="3"/>
  <c r="AI133" i="13"/>
  <c r="AI134" i="12"/>
  <c r="AJ134" i="13" l="1"/>
  <c r="AJ135" i="12"/>
  <c r="G9" i="16"/>
  <c r="AH136" i="3"/>
  <c r="AH170" i="3" s="1"/>
  <c r="H138" i="6"/>
  <c r="J138" i="6"/>
  <c r="I138" i="6"/>
  <c r="G138" i="6"/>
  <c r="AY149" i="12"/>
  <c r="AY148" i="13"/>
  <c r="M136" i="3"/>
  <c r="B31" i="15"/>
  <c r="C9" i="24" s="1"/>
  <c r="K138" i="6" l="1"/>
  <c r="AK135" i="13"/>
  <c r="AK136" i="12"/>
  <c r="P136" i="3"/>
  <c r="E31" i="15"/>
  <c r="B9" i="24" s="1"/>
  <c r="G20" i="16"/>
  <c r="E9" i="24"/>
  <c r="F9" i="24"/>
  <c r="AZ150" i="12"/>
  <c r="AZ149" i="13"/>
  <c r="L138" i="6"/>
  <c r="O138" i="6" s="1"/>
  <c r="J9" i="15" l="1"/>
  <c r="J20" i="15" s="1"/>
  <c r="AK136" i="3"/>
  <c r="R136" i="3"/>
  <c r="H9" i="16" s="1"/>
  <c r="H20" i="16" s="1"/>
  <c r="BA151" i="12"/>
  <c r="BA150" i="13"/>
  <c r="AL136" i="13"/>
  <c r="AL137" i="12"/>
  <c r="N138" i="6"/>
  <c r="M138" i="6"/>
  <c r="P138" i="6" s="1"/>
  <c r="BB151" i="13" l="1"/>
  <c r="BB152" i="12"/>
  <c r="AM138" i="12"/>
  <c r="AM137" i="13"/>
  <c r="AO136" i="3"/>
  <c r="AO170" i="3" s="1"/>
  <c r="AN136" i="3"/>
  <c r="AN170" i="3" s="1"/>
  <c r="AK170" i="3"/>
  <c r="L8" i="25"/>
  <c r="E8" i="25"/>
  <c r="S138" i="6"/>
  <c r="U138" i="6"/>
  <c r="R138" i="6"/>
  <c r="T138" i="6"/>
  <c r="V138" i="6" l="1"/>
  <c r="Y138" i="6" s="1"/>
  <c r="AC138" i="6" s="1"/>
  <c r="W138" i="6"/>
  <c r="Z138" i="6" s="1"/>
  <c r="AD138" i="6" s="1"/>
  <c r="B142" i="8" s="1"/>
  <c r="AN139" i="12"/>
  <c r="AN138" i="13"/>
  <c r="BC153" i="12"/>
  <c r="BC152" i="13"/>
  <c r="X138" i="6" l="1"/>
  <c r="AA138" i="6" s="1"/>
  <c r="AE138" i="6" s="1"/>
  <c r="AG138" i="6" s="1"/>
  <c r="B142" i="19" s="1"/>
  <c r="C142" i="19" s="1"/>
  <c r="C130" i="23"/>
  <c r="G142" i="8"/>
  <c r="M142" i="8"/>
  <c r="O142" i="8"/>
  <c r="E142" i="8"/>
  <c r="D142" i="8"/>
  <c r="F142" i="8"/>
  <c r="K142" i="8"/>
  <c r="L142" i="8"/>
  <c r="C142" i="8"/>
  <c r="N142" i="8"/>
  <c r="B142" i="7"/>
  <c r="B130" i="23"/>
  <c r="D130" i="23" s="1"/>
  <c r="BD154" i="12"/>
  <c r="BD153" i="13"/>
  <c r="AO139" i="13"/>
  <c r="AO140" i="12"/>
  <c r="M142" i="19" l="1"/>
  <c r="F142" i="19"/>
  <c r="E142" i="19"/>
  <c r="N142" i="19"/>
  <c r="G142" i="19"/>
  <c r="O142" i="19"/>
  <c r="D142" i="19"/>
  <c r="L142" i="19"/>
  <c r="K142" i="19"/>
  <c r="BE154" i="13"/>
  <c r="BC163" i="12"/>
  <c r="AQ127" i="8"/>
  <c r="AO127" i="8"/>
  <c r="AV127" i="8"/>
  <c r="AY127" i="8"/>
  <c r="BD127" i="8"/>
  <c r="AI127" i="8"/>
  <c r="AF127" i="8"/>
  <c r="AG127" i="8"/>
  <c r="BG127" i="8"/>
  <c r="AS127" i="8"/>
  <c r="AN127" i="8"/>
  <c r="AW127" i="8"/>
  <c r="BB127" i="8"/>
  <c r="BC127" i="8"/>
  <c r="AM127" i="8"/>
  <c r="AP127" i="8"/>
  <c r="AJ127" i="8"/>
  <c r="AZ127" i="8"/>
  <c r="BA127" i="8"/>
  <c r="AH127" i="8"/>
  <c r="BE127" i="8"/>
  <c r="AR127" i="8"/>
  <c r="AX127" i="8"/>
  <c r="AK127" i="8"/>
  <c r="AT127" i="8"/>
  <c r="AU127" i="8"/>
  <c r="AL127" i="8"/>
  <c r="BF127" i="8"/>
  <c r="AP141" i="12"/>
  <c r="AP140" i="13"/>
  <c r="D142" i="7"/>
  <c r="K142" i="7"/>
  <c r="N142" i="7"/>
  <c r="O142" i="7"/>
  <c r="G142" i="7"/>
  <c r="F142" i="7"/>
  <c r="C142" i="7"/>
  <c r="L142" i="7"/>
  <c r="M142" i="7"/>
  <c r="E142" i="7"/>
  <c r="AP127" i="19" l="1"/>
  <c r="AP160" i="19" s="1"/>
  <c r="AO127" i="19"/>
  <c r="AO160" i="19" s="1"/>
  <c r="BA127" i="19"/>
  <c r="BA160" i="19" s="1"/>
  <c r="AJ127" i="19"/>
  <c r="AJ160" i="19" s="1"/>
  <c r="BF127" i="19"/>
  <c r="BF160" i="19" s="1"/>
  <c r="AU127" i="19"/>
  <c r="AU160" i="19" s="1"/>
  <c r="AS127" i="19"/>
  <c r="AS160" i="19" s="1"/>
  <c r="AX127" i="19"/>
  <c r="AX160" i="19" s="1"/>
  <c r="AN127" i="19"/>
  <c r="AN160" i="19" s="1"/>
  <c r="AQ127" i="19"/>
  <c r="AQ160" i="19" s="1"/>
  <c r="AR127" i="19"/>
  <c r="AR160" i="19" s="1"/>
  <c r="BD127" i="19"/>
  <c r="BD160" i="19" s="1"/>
  <c r="BB127" i="19"/>
  <c r="BB160" i="19" s="1"/>
  <c r="AZ127" i="19"/>
  <c r="AZ160" i="19" s="1"/>
  <c r="AF127" i="19"/>
  <c r="BG127" i="19"/>
  <c r="BG160" i="19" s="1"/>
  <c r="BE127" i="19"/>
  <c r="BE160" i="19" s="1"/>
  <c r="AL127" i="19"/>
  <c r="AL160" i="19" s="1"/>
  <c r="AW127" i="19"/>
  <c r="AW160" i="19" s="1"/>
  <c r="AV127" i="19"/>
  <c r="AV160" i="19" s="1"/>
  <c r="BC127" i="19"/>
  <c r="BC160" i="19" s="1"/>
  <c r="AI127" i="19"/>
  <c r="AI160" i="19" s="1"/>
  <c r="AM127" i="19"/>
  <c r="AM160" i="19" s="1"/>
  <c r="AG127" i="19"/>
  <c r="AT127" i="19"/>
  <c r="AT160" i="19" s="1"/>
  <c r="AY127" i="19"/>
  <c r="AY160" i="19" s="1"/>
  <c r="AH127" i="19"/>
  <c r="AH160" i="19" s="1"/>
  <c r="AK127" i="19"/>
  <c r="AK160" i="19" s="1"/>
  <c r="AU127" i="7"/>
  <c r="R128" i="9" s="1"/>
  <c r="AI127" i="7"/>
  <c r="F128" i="9" s="1"/>
  <c r="AH127" i="7"/>
  <c r="E128" i="9" s="1"/>
  <c r="AV127" i="7"/>
  <c r="S128" i="9" s="1"/>
  <c r="AS127" i="7"/>
  <c r="P128" i="9" s="1"/>
  <c r="AE127" i="7"/>
  <c r="B128" i="9" s="1"/>
  <c r="B170" i="9" s="1"/>
  <c r="BD127" i="7"/>
  <c r="AA128" i="9" s="1"/>
  <c r="AT127" i="7"/>
  <c r="Q128" i="9" s="1"/>
  <c r="AX127" i="7"/>
  <c r="U128" i="9" s="1"/>
  <c r="AZ127" i="7"/>
  <c r="W128" i="9" s="1"/>
  <c r="AO127" i="7"/>
  <c r="L128" i="9" s="1"/>
  <c r="BA127" i="7"/>
  <c r="X128" i="9" s="1"/>
  <c r="BC127" i="7"/>
  <c r="Z128" i="9" s="1"/>
  <c r="AR127" i="7"/>
  <c r="O128" i="9" s="1"/>
  <c r="AY127" i="7"/>
  <c r="V128" i="9" s="1"/>
  <c r="AW127" i="7"/>
  <c r="T128" i="9" s="1"/>
  <c r="AM127" i="7"/>
  <c r="J128" i="9" s="1"/>
  <c r="AK127" i="7"/>
  <c r="H128" i="9" s="1"/>
  <c r="AJ127" i="7"/>
  <c r="G128" i="9" s="1"/>
  <c r="AQ127" i="7"/>
  <c r="N128" i="9" s="1"/>
  <c r="AF127" i="7"/>
  <c r="C128" i="9" s="1"/>
  <c r="BF127" i="7"/>
  <c r="AC128" i="9" s="1"/>
  <c r="AG127" i="7"/>
  <c r="D128" i="9" s="1"/>
  <c r="AP127" i="7"/>
  <c r="M128" i="9" s="1"/>
  <c r="BB127" i="7"/>
  <c r="Y128" i="9" s="1"/>
  <c r="BE127" i="7"/>
  <c r="AB128" i="9" s="1"/>
  <c r="AN127" i="7"/>
  <c r="K128" i="9" s="1"/>
  <c r="AL127" i="7"/>
  <c r="I128" i="9" s="1"/>
  <c r="BI127" i="8"/>
  <c r="AQ142" i="12"/>
  <c r="AQ141" i="13"/>
  <c r="AG160" i="19"/>
  <c r="BI160" i="19" l="1"/>
  <c r="BI127" i="19"/>
  <c r="D128" i="11"/>
  <c r="D128" i="18"/>
  <c r="D129" i="12" s="1"/>
  <c r="C161" i="9"/>
  <c r="H161" i="9"/>
  <c r="I128" i="11"/>
  <c r="I128" i="18"/>
  <c r="I129" i="12" s="1"/>
  <c r="M128" i="11"/>
  <c r="L161" i="9"/>
  <c r="M128" i="18"/>
  <c r="M129" i="12" s="1"/>
  <c r="N128" i="11"/>
  <c r="M161" i="9"/>
  <c r="N128" i="18"/>
  <c r="N129" i="12" s="1"/>
  <c r="T128" i="11"/>
  <c r="T128" i="18"/>
  <c r="T129" i="12" s="1"/>
  <c r="S161" i="9"/>
  <c r="X128" i="11"/>
  <c r="W161" i="9"/>
  <c r="X128" i="18"/>
  <c r="X129" i="12" s="1"/>
  <c r="Q128" i="18"/>
  <c r="Q129" i="12" s="1"/>
  <c r="P161" i="9"/>
  <c r="Q128" i="11"/>
  <c r="R161" i="9"/>
  <c r="S128" i="11"/>
  <c r="S128" i="18"/>
  <c r="S129" i="12" s="1"/>
  <c r="AR143" i="12"/>
  <c r="AR142" i="13"/>
  <c r="F161" i="9"/>
  <c r="G128" i="11"/>
  <c r="G128" i="18"/>
  <c r="G129" i="12" s="1"/>
  <c r="Z161" i="9"/>
  <c r="AA128" i="11"/>
  <c r="AA128" i="18"/>
  <c r="AA129" i="12" s="1"/>
  <c r="AB128" i="18"/>
  <c r="AB129" i="12" s="1"/>
  <c r="AB128" i="11"/>
  <c r="AA161" i="9"/>
  <c r="AC128" i="18"/>
  <c r="AC129" i="12" s="1"/>
  <c r="AB161" i="9"/>
  <c r="AC128" i="11"/>
  <c r="G161" i="9"/>
  <c r="H128" i="18"/>
  <c r="H129" i="12" s="1"/>
  <c r="H128" i="11"/>
  <c r="O128" i="18"/>
  <c r="O129" i="12" s="1"/>
  <c r="O128" i="11"/>
  <c r="N161" i="9"/>
  <c r="W128" i="11"/>
  <c r="V161" i="9"/>
  <c r="W128" i="18"/>
  <c r="W129" i="12" s="1"/>
  <c r="F128" i="11"/>
  <c r="F128" i="18"/>
  <c r="F129" i="12" s="1"/>
  <c r="E161" i="9"/>
  <c r="K128" i="18"/>
  <c r="K129" i="12" s="1"/>
  <c r="J161" i="9"/>
  <c r="K128" i="11"/>
  <c r="V128" i="18"/>
  <c r="V129" i="12" s="1"/>
  <c r="V128" i="11"/>
  <c r="U161" i="9"/>
  <c r="L128" i="18"/>
  <c r="L129" i="12" s="1"/>
  <c r="K161" i="9"/>
  <c r="L128" i="11"/>
  <c r="E128" i="11"/>
  <c r="D161" i="9"/>
  <c r="E128" i="18"/>
  <c r="E129" i="12" s="1"/>
  <c r="B161" i="9"/>
  <c r="C128" i="18"/>
  <c r="C128" i="11"/>
  <c r="Y128" i="11"/>
  <c r="Y128" i="18"/>
  <c r="Y129" i="12" s="1"/>
  <c r="X161" i="9"/>
  <c r="BH127" i="7"/>
  <c r="J128" i="11"/>
  <c r="I161" i="9"/>
  <c r="J128" i="18"/>
  <c r="J129" i="12" s="1"/>
  <c r="Y161" i="9"/>
  <c r="Z128" i="18"/>
  <c r="Z129" i="12" s="1"/>
  <c r="Z128" i="11"/>
  <c r="U128" i="18"/>
  <c r="U129" i="12" s="1"/>
  <c r="U128" i="11"/>
  <c r="T161" i="9"/>
  <c r="P128" i="11"/>
  <c r="O161" i="9"/>
  <c r="P128" i="18"/>
  <c r="P129" i="12" s="1"/>
  <c r="Q161" i="9"/>
  <c r="R128" i="11"/>
  <c r="R128" i="18"/>
  <c r="R129" i="12" s="1"/>
  <c r="C170" i="9" l="1"/>
  <c r="S129" i="13"/>
  <c r="Q162" i="12"/>
  <c r="V129" i="13"/>
  <c r="T162" i="12"/>
  <c r="K129" i="13"/>
  <c r="I162" i="12"/>
  <c r="B128" i="18"/>
  <c r="C129" i="12"/>
  <c r="I129" i="13"/>
  <c r="G162" i="12"/>
  <c r="AB162" i="12"/>
  <c r="AD130" i="12"/>
  <c r="AD129" i="13"/>
  <c r="AB129" i="13"/>
  <c r="Z162" i="12"/>
  <c r="R162" i="12"/>
  <c r="T129" i="13"/>
  <c r="O129" i="13"/>
  <c r="M162" i="12"/>
  <c r="V162" i="12"/>
  <c r="X129" i="13"/>
  <c r="R129" i="13"/>
  <c r="P162" i="12"/>
  <c r="W129" i="13"/>
  <c r="U162" i="12"/>
  <c r="P129" i="13"/>
  <c r="N162" i="12"/>
  <c r="Y129" i="13"/>
  <c r="W162" i="12"/>
  <c r="S162" i="12"/>
  <c r="U129" i="13"/>
  <c r="H162" i="12"/>
  <c r="J129" i="13"/>
  <c r="E129" i="13"/>
  <c r="C162" i="12"/>
  <c r="X162" i="12"/>
  <c r="Z129" i="13"/>
  <c r="J162" i="12"/>
  <c r="L129" i="13"/>
  <c r="Y162" i="12"/>
  <c r="AA129" i="13"/>
  <c r="F129" i="13"/>
  <c r="D162" i="12"/>
  <c r="Q129" i="13"/>
  <c r="O162" i="12"/>
  <c r="B128" i="11"/>
  <c r="N136" i="3" s="1"/>
  <c r="M129" i="13"/>
  <c r="K162" i="12"/>
  <c r="E162" i="12"/>
  <c r="G129" i="13"/>
  <c r="AA162" i="12"/>
  <c r="AC129" i="13"/>
  <c r="H129" i="13"/>
  <c r="F162" i="12"/>
  <c r="AS143" i="13"/>
  <c r="AS144" i="12"/>
  <c r="N129" i="13"/>
  <c r="L162" i="12"/>
  <c r="AT145" i="12" l="1"/>
  <c r="AT144" i="13"/>
  <c r="AE130" i="13"/>
  <c r="AE131" i="12"/>
  <c r="D129" i="13"/>
  <c r="B129" i="13" s="1"/>
  <c r="B129" i="12"/>
  <c r="B162" i="12"/>
  <c r="F31" i="15"/>
  <c r="O11" i="23" s="1"/>
  <c r="Q136" i="3"/>
  <c r="AF131" i="13" l="1"/>
  <c r="AF132" i="12"/>
  <c r="K9" i="15"/>
  <c r="K20" i="15" s="1"/>
  <c r="S136" i="3"/>
  <c r="I9" i="16" s="1"/>
  <c r="I20" i="16" s="1"/>
  <c r="AL136" i="3"/>
  <c r="AL170" i="3" s="1"/>
  <c r="D137" i="3"/>
  <c r="C129" i="13"/>
  <c r="AU146" i="12"/>
  <c r="AU145" i="13"/>
  <c r="F8" i="25" l="1"/>
  <c r="P8" i="25"/>
  <c r="AA137" i="3"/>
  <c r="AG137" i="3" s="1"/>
  <c r="B137" i="3"/>
  <c r="AG132" i="13"/>
  <c r="AG133" i="12"/>
  <c r="AV146" i="13"/>
  <c r="AV147" i="12"/>
  <c r="AW147" i="13" l="1"/>
  <c r="AW148" i="12"/>
  <c r="AH133" i="13"/>
  <c r="AH134" i="12"/>
  <c r="K137" i="3"/>
  <c r="W137" i="3"/>
  <c r="AJ137" i="3"/>
  <c r="U137" i="3"/>
  <c r="V137" i="3" s="1"/>
  <c r="X137" i="3" s="1"/>
  <c r="C137" i="3"/>
  <c r="Y137" i="3"/>
  <c r="AE137" i="3" s="1"/>
  <c r="AI135" i="12" l="1"/>
  <c r="AI134" i="13"/>
  <c r="AX148" i="13"/>
  <c r="AX149" i="12"/>
  <c r="AD137" i="3"/>
  <c r="B139" i="6"/>
  <c r="AB137" i="3"/>
  <c r="AH137" i="3" s="1"/>
  <c r="J137" i="3"/>
  <c r="M137" i="3" s="1"/>
  <c r="P137" i="3" s="1"/>
  <c r="R137" i="3" l="1"/>
  <c r="AK137" i="3"/>
  <c r="H139" i="6"/>
  <c r="J139" i="6"/>
  <c r="G139" i="6"/>
  <c r="I139" i="6"/>
  <c r="AY150" i="12"/>
  <c r="AY149" i="13"/>
  <c r="AJ136" i="12"/>
  <c r="AJ135" i="13"/>
  <c r="K139" i="6" l="1"/>
  <c r="AZ151" i="12"/>
  <c r="AZ150" i="13"/>
  <c r="L139" i="6"/>
  <c r="O139" i="6" s="1"/>
  <c r="AO137" i="3"/>
  <c r="AN137" i="3"/>
  <c r="AK136" i="13"/>
  <c r="AK137" i="12"/>
  <c r="N139" i="6"/>
  <c r="AL138" i="12" l="1"/>
  <c r="AL137" i="13"/>
  <c r="M139" i="6"/>
  <c r="P139" i="6" s="1"/>
  <c r="BA151" i="13"/>
  <c r="BA152" i="12"/>
  <c r="R139" i="6" l="1"/>
  <c r="U139" i="6"/>
  <c r="S139" i="6"/>
  <c r="T139" i="6"/>
  <c r="BB153" i="12"/>
  <c r="BB152" i="13"/>
  <c r="AM138" i="13"/>
  <c r="AM139" i="12"/>
  <c r="W139" i="6" l="1"/>
  <c r="Z139" i="6" s="1"/>
  <c r="AD139" i="6" s="1"/>
  <c r="C131" i="23" s="1"/>
  <c r="AN139" i="13"/>
  <c r="AN140" i="12"/>
  <c r="BC154" i="12"/>
  <c r="BC153" i="13"/>
  <c r="V139" i="6"/>
  <c r="B143" i="8" l="1"/>
  <c r="K143" i="8" s="1"/>
  <c r="X139" i="6"/>
  <c r="AA139" i="6" s="1"/>
  <c r="AE139" i="6" s="1"/>
  <c r="AG139" i="6" s="1"/>
  <c r="B143" i="19" s="1"/>
  <c r="Y139" i="6"/>
  <c r="AC139" i="6" s="1"/>
  <c r="AO141" i="12"/>
  <c r="AO140" i="13"/>
  <c r="BB163" i="12"/>
  <c r="BD154" i="13"/>
  <c r="M143" i="8"/>
  <c r="E143" i="8"/>
  <c r="O143" i="8"/>
  <c r="C143" i="8"/>
  <c r="F143" i="8"/>
  <c r="L143" i="8" l="1"/>
  <c r="N143" i="8"/>
  <c r="D143" i="8"/>
  <c r="G143" i="8"/>
  <c r="AP142" i="12"/>
  <c r="AP141" i="13"/>
  <c r="B143" i="7"/>
  <c r="B131" i="23"/>
  <c r="D131" i="23" s="1"/>
  <c r="G143" i="19"/>
  <c r="L143" i="19"/>
  <c r="D143" i="19"/>
  <c r="C143" i="19"/>
  <c r="E143" i="19"/>
  <c r="O143" i="19"/>
  <c r="F143" i="19"/>
  <c r="N143" i="19"/>
  <c r="K143" i="19"/>
  <c r="M143" i="19"/>
  <c r="AT128" i="8" l="1"/>
  <c r="BA128" i="8"/>
  <c r="BD128" i="8"/>
  <c r="AP128" i="8"/>
  <c r="AJ128" i="8"/>
  <c r="AG128" i="8"/>
  <c r="BG128" i="8"/>
  <c r="AY128" i="8"/>
  <c r="AK128" i="8"/>
  <c r="BB128" i="8"/>
  <c r="BF128" i="8"/>
  <c r="AM128" i="8"/>
  <c r="AS128" i="8"/>
  <c r="BE128" i="8"/>
  <c r="BC128" i="8"/>
  <c r="AL128" i="8"/>
  <c r="AU128" i="8"/>
  <c r="AN128" i="8"/>
  <c r="AV128" i="8"/>
  <c r="AX128" i="8"/>
  <c r="AI128" i="8"/>
  <c r="AQ128" i="8"/>
  <c r="AR128" i="8"/>
  <c r="AO128" i="8"/>
  <c r="AZ128" i="8"/>
  <c r="AF128" i="8"/>
  <c r="AW128" i="8"/>
  <c r="AH128" i="8"/>
  <c r="E143" i="7"/>
  <c r="K143" i="7"/>
  <c r="N143" i="7"/>
  <c r="D143" i="7"/>
  <c r="G143" i="7"/>
  <c r="C143" i="7"/>
  <c r="F143" i="7"/>
  <c r="O143" i="7"/>
  <c r="M143" i="7"/>
  <c r="L143" i="7"/>
  <c r="AW128" i="19"/>
  <c r="BB128" i="19"/>
  <c r="AL128" i="19"/>
  <c r="AN128" i="19"/>
  <c r="AM128" i="19"/>
  <c r="AF128" i="19"/>
  <c r="AY128" i="19"/>
  <c r="AO128" i="19"/>
  <c r="AV128" i="19"/>
  <c r="BE128" i="19"/>
  <c r="AR128" i="19"/>
  <c r="AI128" i="19"/>
  <c r="BA128" i="19"/>
  <c r="AS128" i="19"/>
  <c r="AQ128" i="19"/>
  <c r="AG128" i="19"/>
  <c r="AZ128" i="19"/>
  <c r="BF128" i="19"/>
  <c r="AH128" i="19"/>
  <c r="BD128" i="19"/>
  <c r="AJ128" i="19"/>
  <c r="AX128" i="19"/>
  <c r="AU128" i="19"/>
  <c r="AT128" i="19"/>
  <c r="BG128" i="19"/>
  <c r="AP128" i="19"/>
  <c r="BC128" i="19"/>
  <c r="AK128" i="19"/>
  <c r="AQ142" i="13"/>
  <c r="AQ143" i="12"/>
  <c r="BI128" i="8" l="1"/>
  <c r="BI128" i="19"/>
  <c r="AN128" i="7"/>
  <c r="K129" i="9" s="1"/>
  <c r="AP128" i="7"/>
  <c r="M129" i="9" s="1"/>
  <c r="AW128" i="7"/>
  <c r="T129" i="9" s="1"/>
  <c r="AX128" i="7"/>
  <c r="U129" i="9" s="1"/>
  <c r="AS128" i="7"/>
  <c r="P129" i="9" s="1"/>
  <c r="BA128" i="7"/>
  <c r="X129" i="9" s="1"/>
  <c r="AZ128" i="7"/>
  <c r="W129" i="9" s="1"/>
  <c r="AK128" i="7"/>
  <c r="H129" i="9" s="1"/>
  <c r="AJ128" i="7"/>
  <c r="G129" i="9" s="1"/>
  <c r="AT128" i="7"/>
  <c r="Q129" i="9" s="1"/>
  <c r="Q129" i="11" s="1"/>
  <c r="AL128" i="7"/>
  <c r="I129" i="9" s="1"/>
  <c r="AH128" i="7"/>
  <c r="E129" i="9" s="1"/>
  <c r="BB128" i="7"/>
  <c r="Y129" i="9" s="1"/>
  <c r="BF128" i="7"/>
  <c r="AC129" i="9" s="1"/>
  <c r="AO128" i="7"/>
  <c r="L129" i="9" s="1"/>
  <c r="AV128" i="7"/>
  <c r="S129" i="9" s="1"/>
  <c r="AY128" i="7"/>
  <c r="V129" i="9" s="1"/>
  <c r="AG128" i="7"/>
  <c r="D129" i="9" s="1"/>
  <c r="BC128" i="7"/>
  <c r="Z129" i="9" s="1"/>
  <c r="BE128" i="7"/>
  <c r="AB129" i="9" s="1"/>
  <c r="BD128" i="7"/>
  <c r="AA129" i="9" s="1"/>
  <c r="AQ128" i="7"/>
  <c r="N129" i="9" s="1"/>
  <c r="AU128" i="7"/>
  <c r="R129" i="9" s="1"/>
  <c r="AI128" i="7"/>
  <c r="F129" i="9" s="1"/>
  <c r="AF128" i="7"/>
  <c r="AR128" i="7"/>
  <c r="O129" i="9" s="1"/>
  <c r="AE128" i="7"/>
  <c r="B129" i="9" s="1"/>
  <c r="AM128" i="7"/>
  <c r="J129" i="9" s="1"/>
  <c r="AR144" i="12"/>
  <c r="AR143" i="13"/>
  <c r="O129" i="11" l="1"/>
  <c r="O129" i="18"/>
  <c r="O130" i="12" s="1"/>
  <c r="P130" i="13" s="1"/>
  <c r="AC129" i="11"/>
  <c r="AC129" i="18"/>
  <c r="AC130" i="12" s="1"/>
  <c r="X129" i="18"/>
  <c r="X130" i="12" s="1"/>
  <c r="Y130" i="13" s="1"/>
  <c r="X129" i="11"/>
  <c r="M129" i="11"/>
  <c r="M129" i="18"/>
  <c r="M130" i="12" s="1"/>
  <c r="N130" i="13" s="1"/>
  <c r="AS145" i="12"/>
  <c r="AS144" i="13"/>
  <c r="BH128" i="7"/>
  <c r="C129" i="9"/>
  <c r="AA129" i="11"/>
  <c r="AA129" i="18"/>
  <c r="AA130" i="12" s="1"/>
  <c r="AB130" i="13" s="1"/>
  <c r="V129" i="18"/>
  <c r="V130" i="12" s="1"/>
  <c r="W130" i="13" s="1"/>
  <c r="V129" i="11"/>
  <c r="Y129" i="11"/>
  <c r="Y129" i="18"/>
  <c r="Y130" i="12" s="1"/>
  <c r="Z130" i="13" s="1"/>
  <c r="G129" i="11"/>
  <c r="G129" i="18"/>
  <c r="G130" i="12" s="1"/>
  <c r="H130" i="13" s="1"/>
  <c r="P129" i="11"/>
  <c r="P129" i="18"/>
  <c r="P130" i="12" s="1"/>
  <c r="Q130" i="13" s="1"/>
  <c r="K129" i="11"/>
  <c r="K129" i="18"/>
  <c r="K130" i="12" s="1"/>
  <c r="L130" i="13" s="1"/>
  <c r="D129" i="18"/>
  <c r="D130" i="12" s="1"/>
  <c r="E130" i="13" s="1"/>
  <c r="D129" i="11"/>
  <c r="J129" i="11"/>
  <c r="J129" i="18"/>
  <c r="J130" i="12" s="1"/>
  <c r="K130" i="13" s="1"/>
  <c r="F129" i="18"/>
  <c r="F130" i="12" s="1"/>
  <c r="G130" i="13" s="1"/>
  <c r="F129" i="11"/>
  <c r="AB129" i="11"/>
  <c r="AB129" i="18"/>
  <c r="AB130" i="12" s="1"/>
  <c r="AC130" i="13" s="1"/>
  <c r="S129" i="11"/>
  <c r="S129" i="18"/>
  <c r="S130" i="12" s="1"/>
  <c r="T130" i="13" s="1"/>
  <c r="E129" i="18"/>
  <c r="E130" i="12" s="1"/>
  <c r="F130" i="13" s="1"/>
  <c r="E129" i="11"/>
  <c r="H129" i="11"/>
  <c r="H129" i="18"/>
  <c r="H130" i="12" s="1"/>
  <c r="I130" i="13" s="1"/>
  <c r="U129" i="11"/>
  <c r="U129" i="18"/>
  <c r="U130" i="12" s="1"/>
  <c r="V130" i="13" s="1"/>
  <c r="N129" i="11"/>
  <c r="N129" i="18"/>
  <c r="N130" i="12" s="1"/>
  <c r="O130" i="13" s="1"/>
  <c r="R129" i="11"/>
  <c r="R129" i="18"/>
  <c r="R130" i="12" s="1"/>
  <c r="S130" i="13" s="1"/>
  <c r="Z129" i="11"/>
  <c r="Z129" i="18"/>
  <c r="Z130" i="12" s="1"/>
  <c r="AA130" i="13" s="1"/>
  <c r="L129" i="18"/>
  <c r="L130" i="12" s="1"/>
  <c r="M130" i="13" s="1"/>
  <c r="L129" i="11"/>
  <c r="I129" i="11"/>
  <c r="I129" i="18"/>
  <c r="I130" i="12" s="1"/>
  <c r="J130" i="13" s="1"/>
  <c r="W129" i="11"/>
  <c r="W129" i="18"/>
  <c r="W130" i="12" s="1"/>
  <c r="X130" i="13" s="1"/>
  <c r="T129" i="11"/>
  <c r="T129" i="18"/>
  <c r="T130" i="12" s="1"/>
  <c r="U130" i="13" s="1"/>
  <c r="Q129" i="18"/>
  <c r="Q130" i="12" s="1"/>
  <c r="R130" i="13" s="1"/>
  <c r="C129" i="18" l="1"/>
  <c r="C129" i="11"/>
  <c r="B129" i="11" s="1"/>
  <c r="N137" i="3" s="1"/>
  <c r="Q137" i="3" s="1"/>
  <c r="AD131" i="12"/>
  <c r="AD130" i="13"/>
  <c r="AT146" i="12"/>
  <c r="AT145" i="13"/>
  <c r="AL137" i="3" l="1"/>
  <c r="S137" i="3"/>
  <c r="AE132" i="12"/>
  <c r="AE131" i="13"/>
  <c r="AU146" i="13"/>
  <c r="AU147" i="12"/>
  <c r="C130" i="12"/>
  <c r="B129" i="18"/>
  <c r="B130" i="12" l="1"/>
  <c r="D130" i="13"/>
  <c r="B130" i="13" s="1"/>
  <c r="AF132" i="13"/>
  <c r="AF133" i="12"/>
  <c r="AV147" i="13"/>
  <c r="AV148" i="12"/>
  <c r="AG133" i="13" l="1"/>
  <c r="AG134" i="12"/>
  <c r="AW149" i="12"/>
  <c r="AW148" i="13"/>
  <c r="C130" i="13"/>
  <c r="D138" i="3"/>
  <c r="AX150" i="12" l="1"/>
  <c r="AX149" i="13"/>
  <c r="AA138" i="3"/>
  <c r="AG138" i="3" s="1"/>
  <c r="B138" i="3"/>
  <c r="AH135" i="12"/>
  <c r="AH134" i="13"/>
  <c r="K138" i="3" l="1"/>
  <c r="Y138" i="3"/>
  <c r="AE138" i="3" s="1"/>
  <c r="U138" i="3"/>
  <c r="V138" i="3" s="1"/>
  <c r="X138" i="3" s="1"/>
  <c r="C138" i="3"/>
  <c r="W138" i="3"/>
  <c r="AJ138" i="3"/>
  <c r="AI136" i="12"/>
  <c r="AI135" i="13"/>
  <c r="AY151" i="12"/>
  <c r="AY150" i="13"/>
  <c r="J138" i="3" l="1"/>
  <c r="M138" i="3" s="1"/>
  <c r="P138" i="3" s="1"/>
  <c r="AB138" i="3"/>
  <c r="AH138" i="3" s="1"/>
  <c r="AJ136" i="13"/>
  <c r="AJ137" i="12"/>
  <c r="AD138" i="3"/>
  <c r="B140" i="6"/>
  <c r="AZ152" i="12"/>
  <c r="AZ151" i="13"/>
  <c r="BA152" i="13" l="1"/>
  <c r="BA153" i="12"/>
  <c r="J140" i="6"/>
  <c r="H140" i="6"/>
  <c r="I140" i="6"/>
  <c r="G140" i="6"/>
  <c r="AK138" i="12"/>
  <c r="AK137" i="13"/>
  <c r="AK138" i="3"/>
  <c r="R138" i="3"/>
  <c r="K140" i="6" l="1"/>
  <c r="L140" i="6"/>
  <c r="O140" i="6" s="1"/>
  <c r="AL138" i="13"/>
  <c r="AL139" i="12"/>
  <c r="N140" i="6"/>
  <c r="BB153" i="13"/>
  <c r="BB154" i="12"/>
  <c r="AN138" i="3"/>
  <c r="AO138" i="3"/>
  <c r="M140" i="6" l="1"/>
  <c r="P140" i="6" s="1"/>
  <c r="U140" i="6"/>
  <c r="T140" i="6"/>
  <c r="R140" i="6"/>
  <c r="S140" i="6"/>
  <c r="BA163" i="12"/>
  <c r="BC154" i="13"/>
  <c r="AM140" i="12"/>
  <c r="AM139" i="13"/>
  <c r="W140" i="6" l="1"/>
  <c r="Z140" i="6" s="1"/>
  <c r="AD140" i="6" s="1"/>
  <c r="V140" i="6"/>
  <c r="X140" i="6" s="1"/>
  <c r="AA140" i="6" s="1"/>
  <c r="AE140" i="6" s="1"/>
  <c r="AG140" i="6" s="1"/>
  <c r="B144" i="19" s="1"/>
  <c r="AN140" i="13"/>
  <c r="AN141" i="12"/>
  <c r="B144" i="8"/>
  <c r="C132" i="23"/>
  <c r="Y140" i="6" l="1"/>
  <c r="AC140" i="6" s="1"/>
  <c r="B144" i="7" s="1"/>
  <c r="AO142" i="12"/>
  <c r="AO141" i="13"/>
  <c r="K144" i="19"/>
  <c r="N144" i="19"/>
  <c r="O144" i="19"/>
  <c r="G144" i="19"/>
  <c r="C144" i="19"/>
  <c r="F144" i="19"/>
  <c r="D144" i="19"/>
  <c r="M144" i="19"/>
  <c r="E144" i="19"/>
  <c r="L144" i="19"/>
  <c r="N144" i="8"/>
  <c r="L144" i="8"/>
  <c r="G144" i="8"/>
  <c r="F144" i="8"/>
  <c r="K144" i="8"/>
  <c r="E144" i="8"/>
  <c r="O144" i="8"/>
  <c r="C144" i="8"/>
  <c r="M144" i="8"/>
  <c r="D144" i="8"/>
  <c r="B132" i="23" l="1"/>
  <c r="D132" i="23" s="1"/>
  <c r="AP142" i="13"/>
  <c r="AP143" i="12"/>
  <c r="AG129" i="8"/>
  <c r="AY129" i="8"/>
  <c r="AP129" i="8"/>
  <c r="AV129" i="8"/>
  <c r="AH129" i="8"/>
  <c r="BG129" i="8"/>
  <c r="BE129" i="8"/>
  <c r="AT129" i="8"/>
  <c r="AZ129" i="8"/>
  <c r="BA129" i="8"/>
  <c r="AQ129" i="8"/>
  <c r="BC129" i="8"/>
  <c r="AR129" i="8"/>
  <c r="AI129" i="8"/>
  <c r="AL129" i="8"/>
  <c r="AS129" i="8"/>
  <c r="AF129" i="8"/>
  <c r="AN129" i="8"/>
  <c r="AM129" i="8"/>
  <c r="AW129" i="8"/>
  <c r="AK129" i="8"/>
  <c r="BD129" i="8"/>
  <c r="AX129" i="8"/>
  <c r="BF129" i="8"/>
  <c r="AJ129" i="8"/>
  <c r="BB129" i="8"/>
  <c r="AU129" i="8"/>
  <c r="AO129" i="8"/>
  <c r="BE129" i="19"/>
  <c r="AI129" i="19"/>
  <c r="AV129" i="19"/>
  <c r="BD129" i="19"/>
  <c r="AP129" i="19"/>
  <c r="AS129" i="19"/>
  <c r="AF129" i="19"/>
  <c r="AL129" i="19"/>
  <c r="BA129" i="19"/>
  <c r="AY129" i="19"/>
  <c r="BF129" i="19"/>
  <c r="AR129" i="19"/>
  <c r="AH129" i="19"/>
  <c r="AJ129" i="19"/>
  <c r="AG129" i="19"/>
  <c r="BB129" i="19"/>
  <c r="AM129" i="19"/>
  <c r="AT129" i="19"/>
  <c r="AU129" i="19"/>
  <c r="AW129" i="19"/>
  <c r="BC129" i="19"/>
  <c r="BG129" i="19"/>
  <c r="AX129" i="19"/>
  <c r="AK129" i="19"/>
  <c r="AQ129" i="19"/>
  <c r="AZ129" i="19"/>
  <c r="AN129" i="19"/>
  <c r="AO129" i="19"/>
  <c r="L144" i="7"/>
  <c r="F144" i="7"/>
  <c r="D144" i="7"/>
  <c r="M144" i="7"/>
  <c r="G144" i="7"/>
  <c r="C144" i="7"/>
  <c r="N144" i="7"/>
  <c r="O144" i="7"/>
  <c r="E144" i="7"/>
  <c r="K144" i="7"/>
  <c r="AP129" i="7" l="1"/>
  <c r="AZ129" i="7"/>
  <c r="W130" i="9" s="1"/>
  <c r="AX129" i="7"/>
  <c r="U130" i="9" s="1"/>
  <c r="BB129" i="7"/>
  <c r="Y130" i="9" s="1"/>
  <c r="AV129" i="7"/>
  <c r="AR129" i="7"/>
  <c r="O130" i="9" s="1"/>
  <c r="BF129" i="7"/>
  <c r="AC130" i="9" s="1"/>
  <c r="AT129" i="7"/>
  <c r="Q130" i="9" s="1"/>
  <c r="BA129" i="7"/>
  <c r="X130" i="9" s="1"/>
  <c r="AW129" i="7"/>
  <c r="T130" i="9" s="1"/>
  <c r="AY129" i="7"/>
  <c r="V130" i="9" s="1"/>
  <c r="AQ129" i="7"/>
  <c r="N130" i="9" s="1"/>
  <c r="AG129" i="7"/>
  <c r="D130" i="9" s="1"/>
  <c r="AO129" i="7"/>
  <c r="L130" i="9" s="1"/>
  <c r="AH129" i="7"/>
  <c r="E130" i="9" s="1"/>
  <c r="AI129" i="7"/>
  <c r="F130" i="9" s="1"/>
  <c r="AJ129" i="7"/>
  <c r="G130" i="9" s="1"/>
  <c r="AS129" i="7"/>
  <c r="P130" i="9" s="1"/>
  <c r="AM129" i="7"/>
  <c r="J130" i="9" s="1"/>
  <c r="AU129" i="7"/>
  <c r="R130" i="9" s="1"/>
  <c r="AK129" i="7"/>
  <c r="H130" i="9" s="1"/>
  <c r="BC129" i="7"/>
  <c r="Z130" i="9" s="1"/>
  <c r="AL129" i="7"/>
  <c r="I130" i="9" s="1"/>
  <c r="AE129" i="7"/>
  <c r="B130" i="9" s="1"/>
  <c r="AF129" i="7"/>
  <c r="AN129" i="7"/>
  <c r="K130" i="9" s="1"/>
  <c r="BD129" i="7"/>
  <c r="AA130" i="9" s="1"/>
  <c r="BE129" i="7"/>
  <c r="AB130" i="9" s="1"/>
  <c r="S130" i="9"/>
  <c r="AQ144" i="12"/>
  <c r="AQ143" i="13"/>
  <c r="C130" i="9"/>
  <c r="BI129" i="8"/>
  <c r="BI129" i="19"/>
  <c r="M130" i="9"/>
  <c r="I130" i="11" l="1"/>
  <c r="I130" i="18"/>
  <c r="I131" i="12" s="1"/>
  <c r="J131" i="13" s="1"/>
  <c r="V130" i="18"/>
  <c r="V131" i="12" s="1"/>
  <c r="W131" i="13" s="1"/>
  <c r="V130" i="11"/>
  <c r="J130" i="11"/>
  <c r="J130" i="18"/>
  <c r="J131" i="12" s="1"/>
  <c r="K131" i="13" s="1"/>
  <c r="M130" i="11"/>
  <c r="M130" i="18"/>
  <c r="M131" i="12" s="1"/>
  <c r="N131" i="13" s="1"/>
  <c r="S130" i="11"/>
  <c r="S130" i="18"/>
  <c r="S131" i="12" s="1"/>
  <c r="T131" i="13" s="1"/>
  <c r="AB130" i="11"/>
  <c r="AB130" i="18"/>
  <c r="AB131" i="12" s="1"/>
  <c r="AC131" i="13" s="1"/>
  <c r="R130" i="11"/>
  <c r="R130" i="18"/>
  <c r="R131" i="12" s="1"/>
  <c r="S131" i="13" s="1"/>
  <c r="F130" i="11"/>
  <c r="F130" i="18"/>
  <c r="F131" i="12" s="1"/>
  <c r="G131" i="13" s="1"/>
  <c r="N130" i="11"/>
  <c r="N130" i="18"/>
  <c r="N131" i="12" s="1"/>
  <c r="O131" i="13" s="1"/>
  <c r="Q130" i="18"/>
  <c r="Q131" i="12" s="1"/>
  <c r="R131" i="13" s="1"/>
  <c r="Q130" i="11"/>
  <c r="AA130" i="11"/>
  <c r="AA130" i="18"/>
  <c r="AA131" i="12" s="1"/>
  <c r="AB131" i="13" s="1"/>
  <c r="E130" i="11"/>
  <c r="E130" i="18"/>
  <c r="E131" i="12" s="1"/>
  <c r="F131" i="13" s="1"/>
  <c r="AC130" i="11"/>
  <c r="AC130" i="18"/>
  <c r="AC131" i="12" s="1"/>
  <c r="Z130" i="11"/>
  <c r="Z130" i="18"/>
  <c r="Z131" i="12" s="1"/>
  <c r="AA131" i="13" s="1"/>
  <c r="P130" i="11"/>
  <c r="P130" i="18"/>
  <c r="P131" i="12" s="1"/>
  <c r="Q131" i="13" s="1"/>
  <c r="L130" i="18"/>
  <c r="L131" i="12" s="1"/>
  <c r="M131" i="13" s="1"/>
  <c r="L130" i="11"/>
  <c r="T130" i="11"/>
  <c r="T130" i="18"/>
  <c r="T131" i="12" s="1"/>
  <c r="U131" i="13" s="1"/>
  <c r="H130" i="18"/>
  <c r="H131" i="12" s="1"/>
  <c r="I131" i="13" s="1"/>
  <c r="H130" i="11"/>
  <c r="C130" i="18"/>
  <c r="C130" i="11"/>
  <c r="AR144" i="13"/>
  <c r="AR145" i="12"/>
  <c r="K130" i="11"/>
  <c r="K130" i="18"/>
  <c r="K131" i="12" s="1"/>
  <c r="L131" i="13" s="1"/>
  <c r="U130" i="18"/>
  <c r="U131" i="12" s="1"/>
  <c r="V131" i="13" s="1"/>
  <c r="U130" i="11"/>
  <c r="Y130" i="11"/>
  <c r="Y130" i="18"/>
  <c r="Y131" i="12" s="1"/>
  <c r="Z131" i="13" s="1"/>
  <c r="W130" i="11"/>
  <c r="W130" i="18"/>
  <c r="W131" i="12" s="1"/>
  <c r="X131" i="13" s="1"/>
  <c r="O130" i="18"/>
  <c r="O131" i="12" s="1"/>
  <c r="P131" i="13" s="1"/>
  <c r="O130" i="11"/>
  <c r="BH129" i="7"/>
  <c r="G130" i="18"/>
  <c r="G131" i="12" s="1"/>
  <c r="H131" i="13" s="1"/>
  <c r="G130" i="11"/>
  <c r="D130" i="11"/>
  <c r="D130" i="18"/>
  <c r="D131" i="12" s="1"/>
  <c r="E131" i="13" s="1"/>
  <c r="X130" i="11"/>
  <c r="X130" i="18"/>
  <c r="X131" i="12" s="1"/>
  <c r="Y131" i="13" s="1"/>
  <c r="AS146" i="12" l="1"/>
  <c r="AS145" i="13"/>
  <c r="B130" i="11"/>
  <c r="N138" i="3" s="1"/>
  <c r="Q138" i="3" s="1"/>
  <c r="AD131" i="13"/>
  <c r="AD132" i="12"/>
  <c r="C131" i="12"/>
  <c r="B130" i="18"/>
  <c r="B131" i="12" l="1"/>
  <c r="D131" i="13"/>
  <c r="B131" i="13" s="1"/>
  <c r="AL138" i="3"/>
  <c r="S138" i="3"/>
  <c r="AE133" i="12"/>
  <c r="AE132" i="13"/>
  <c r="AT146" i="13"/>
  <c r="AT147" i="12"/>
  <c r="AU147" i="13" l="1"/>
  <c r="AU148" i="12"/>
  <c r="D139" i="3"/>
  <c r="C131" i="13"/>
  <c r="AF133" i="13"/>
  <c r="AF134" i="12"/>
  <c r="B139" i="3" l="1"/>
  <c r="AA139" i="3"/>
  <c r="AG139" i="3" s="1"/>
  <c r="AG134" i="13"/>
  <c r="AG135" i="12"/>
  <c r="AV148" i="13"/>
  <c r="AV149" i="12"/>
  <c r="AH135" i="13" l="1"/>
  <c r="AH136" i="12"/>
  <c r="AW149" i="13"/>
  <c r="AW150" i="12"/>
  <c r="K139" i="3"/>
  <c r="U139" i="3"/>
  <c r="V139" i="3" s="1"/>
  <c r="X139" i="3" s="1"/>
  <c r="W139" i="3"/>
  <c r="Y139" i="3"/>
  <c r="AE139" i="3" s="1"/>
  <c r="C139" i="3"/>
  <c r="AJ139" i="3"/>
  <c r="AX150" i="13" l="1"/>
  <c r="AX151" i="12"/>
  <c r="AD139" i="3"/>
  <c r="B141" i="6"/>
  <c r="AI136" i="13"/>
  <c r="AI137" i="12"/>
  <c r="J139" i="3"/>
  <c r="M139" i="3" s="1"/>
  <c r="P139" i="3" s="1"/>
  <c r="AB139" i="3"/>
  <c r="AH139" i="3" s="1"/>
  <c r="I141" i="6" l="1"/>
  <c r="G141" i="6"/>
  <c r="J141" i="6"/>
  <c r="H141" i="6"/>
  <c r="R139" i="3"/>
  <c r="AK139" i="3"/>
  <c r="AJ138" i="12"/>
  <c r="AJ137" i="13"/>
  <c r="AY152" i="12"/>
  <c r="AY151" i="13"/>
  <c r="L141" i="6" l="1"/>
  <c r="O141" i="6" s="1"/>
  <c r="K141" i="6"/>
  <c r="N141" i="6" s="1"/>
  <c r="AK139" i="12"/>
  <c r="AK138" i="13"/>
  <c r="AN139" i="3"/>
  <c r="AO139" i="3"/>
  <c r="AZ153" i="12"/>
  <c r="AZ152" i="13"/>
  <c r="M141" i="6" l="1"/>
  <c r="P141" i="6" s="1"/>
  <c r="BA153" i="13"/>
  <c r="BA154" i="12"/>
  <c r="T141" i="6"/>
  <c r="U141" i="6"/>
  <c r="R141" i="6"/>
  <c r="S141" i="6"/>
  <c r="AL140" i="12"/>
  <c r="AL139" i="13"/>
  <c r="AM140" i="13" l="1"/>
  <c r="AM141" i="12"/>
  <c r="W141" i="6"/>
  <c r="Z141" i="6" s="1"/>
  <c r="AD141" i="6" s="1"/>
  <c r="BB154" i="13"/>
  <c r="AZ163" i="12"/>
  <c r="V141" i="6"/>
  <c r="B145" i="8" l="1"/>
  <c r="C133" i="23"/>
  <c r="Y141" i="6"/>
  <c r="AC141" i="6" s="1"/>
  <c r="X141" i="6"/>
  <c r="AA141" i="6" s="1"/>
  <c r="AE141" i="6" s="1"/>
  <c r="AG141" i="6" s="1"/>
  <c r="B145" i="19" s="1"/>
  <c r="AN142" i="12"/>
  <c r="AN141" i="13"/>
  <c r="B145" i="7" l="1"/>
  <c r="B133" i="23"/>
  <c r="D133" i="23" s="1"/>
  <c r="K145" i="19"/>
  <c r="G145" i="19"/>
  <c r="O145" i="19"/>
  <c r="F145" i="19"/>
  <c r="M145" i="19"/>
  <c r="C145" i="19"/>
  <c r="D145" i="19"/>
  <c r="E145" i="19"/>
  <c r="L145" i="19"/>
  <c r="N145" i="19"/>
  <c r="AO142" i="13"/>
  <c r="AO143" i="12"/>
  <c r="K145" i="8"/>
  <c r="D145" i="8"/>
  <c r="G145" i="8"/>
  <c r="L145" i="8"/>
  <c r="C145" i="8"/>
  <c r="E145" i="8"/>
  <c r="O145" i="8"/>
  <c r="M145" i="8"/>
  <c r="F145" i="8"/>
  <c r="N145" i="8"/>
  <c r="AT130" i="19" l="1"/>
  <c r="AM130" i="19"/>
  <c r="AN130" i="19"/>
  <c r="AR130" i="19"/>
  <c r="BC130" i="19"/>
  <c r="AY130" i="19"/>
  <c r="AX130" i="19"/>
  <c r="AI130" i="19"/>
  <c r="BE130" i="19"/>
  <c r="AL130" i="19"/>
  <c r="BB130" i="19"/>
  <c r="AU130" i="19"/>
  <c r="AK130" i="19"/>
  <c r="AZ130" i="19"/>
  <c r="BD130" i="19"/>
  <c r="AQ130" i="19"/>
  <c r="AV130" i="19"/>
  <c r="BA130" i="19"/>
  <c r="AF130" i="19"/>
  <c r="AS130" i="19"/>
  <c r="AG130" i="19"/>
  <c r="AP130" i="19"/>
  <c r="AW130" i="19"/>
  <c r="BF130" i="19"/>
  <c r="AH130" i="19"/>
  <c r="AJ130" i="19"/>
  <c r="AO130" i="19"/>
  <c r="BG130" i="19"/>
  <c r="AO130" i="8"/>
  <c r="AS130" i="8"/>
  <c r="AG130" i="8"/>
  <c r="AT130" i="8"/>
  <c r="AW130" i="8"/>
  <c r="BG130" i="8"/>
  <c r="AY130" i="8"/>
  <c r="AN130" i="8"/>
  <c r="AV130" i="8"/>
  <c r="BA130" i="8"/>
  <c r="AL130" i="8"/>
  <c r="AX130" i="8"/>
  <c r="AH130" i="8"/>
  <c r="AJ130" i="8"/>
  <c r="BC130" i="8"/>
  <c r="AI130" i="8"/>
  <c r="BB130" i="8"/>
  <c r="AK130" i="8"/>
  <c r="BE130" i="8"/>
  <c r="BF130" i="8"/>
  <c r="AR130" i="8"/>
  <c r="AP130" i="8"/>
  <c r="AF130" i="8"/>
  <c r="AU130" i="8"/>
  <c r="AZ130" i="8"/>
  <c r="AQ130" i="8"/>
  <c r="AM130" i="8"/>
  <c r="BD130" i="8"/>
  <c r="AP144" i="12"/>
  <c r="AP143" i="13"/>
  <c r="K145" i="7"/>
  <c r="C145" i="7"/>
  <c r="E145" i="7"/>
  <c r="L145" i="7"/>
  <c r="G145" i="7"/>
  <c r="M145" i="7"/>
  <c r="N145" i="7"/>
  <c r="D145" i="7"/>
  <c r="F145" i="7"/>
  <c r="O145" i="7"/>
  <c r="BE130" i="7" l="1"/>
  <c r="AB131" i="9" s="1"/>
  <c r="AK130" i="7"/>
  <c r="H131" i="9" s="1"/>
  <c r="BC130" i="7"/>
  <c r="Z131" i="9" s="1"/>
  <c r="BB130" i="7"/>
  <c r="Y131" i="9" s="1"/>
  <c r="AX130" i="7"/>
  <c r="U131" i="9" s="1"/>
  <c r="AZ130" i="7"/>
  <c r="W131" i="9" s="1"/>
  <c r="BA130" i="7"/>
  <c r="X131" i="9" s="1"/>
  <c r="AG130" i="7"/>
  <c r="D131" i="9" s="1"/>
  <c r="AJ130" i="7"/>
  <c r="G131" i="9" s="1"/>
  <c r="AH130" i="7"/>
  <c r="E131" i="9" s="1"/>
  <c r="AQ130" i="7"/>
  <c r="N131" i="9" s="1"/>
  <c r="AF130" i="7"/>
  <c r="C131" i="9" s="1"/>
  <c r="AP130" i="7"/>
  <c r="M131" i="9" s="1"/>
  <c r="AS130" i="7"/>
  <c r="P131" i="9" s="1"/>
  <c r="AL130" i="7"/>
  <c r="I131" i="9" s="1"/>
  <c r="AE130" i="7"/>
  <c r="B131" i="9" s="1"/>
  <c r="AY130" i="7"/>
  <c r="V131" i="9" s="1"/>
  <c r="BD130" i="7"/>
  <c r="AA131" i="9" s="1"/>
  <c r="AT130" i="7"/>
  <c r="Q131" i="9" s="1"/>
  <c r="AN130" i="7"/>
  <c r="K131" i="9" s="1"/>
  <c r="AU130" i="7"/>
  <c r="R131" i="9" s="1"/>
  <c r="BF130" i="7"/>
  <c r="AC131" i="9" s="1"/>
  <c r="AV130" i="7"/>
  <c r="S131" i="9" s="1"/>
  <c r="AI130" i="7"/>
  <c r="F131" i="9" s="1"/>
  <c r="AR130" i="7"/>
  <c r="O131" i="9" s="1"/>
  <c r="AW130" i="7"/>
  <c r="T131" i="9" s="1"/>
  <c r="AM130" i="7"/>
  <c r="J131" i="9" s="1"/>
  <c r="AO130" i="7"/>
  <c r="L131" i="9" s="1"/>
  <c r="BI130" i="8"/>
  <c r="AQ144" i="13"/>
  <c r="AQ145" i="12"/>
  <c r="BI130" i="19"/>
  <c r="AR145" i="13" l="1"/>
  <c r="AR146" i="12"/>
  <c r="L131" i="11"/>
  <c r="L131" i="18"/>
  <c r="L132" i="12" s="1"/>
  <c r="M132" i="13" s="1"/>
  <c r="F131" i="11"/>
  <c r="F131" i="18"/>
  <c r="F132" i="12" s="1"/>
  <c r="G132" i="13" s="1"/>
  <c r="K131" i="11"/>
  <c r="K131" i="18"/>
  <c r="K132" i="12" s="1"/>
  <c r="L132" i="13" s="1"/>
  <c r="BH130" i="7"/>
  <c r="D131" i="11"/>
  <c r="D131" i="18"/>
  <c r="D132" i="12" s="1"/>
  <c r="E132" i="13" s="1"/>
  <c r="Y131" i="11"/>
  <c r="Y131" i="18"/>
  <c r="Y132" i="12" s="1"/>
  <c r="Z132" i="13" s="1"/>
  <c r="J131" i="11"/>
  <c r="J131" i="18"/>
  <c r="J132" i="12" s="1"/>
  <c r="K132" i="13" s="1"/>
  <c r="I131" i="11"/>
  <c r="I131" i="18"/>
  <c r="I132" i="12" s="1"/>
  <c r="J132" i="13" s="1"/>
  <c r="X131" i="11"/>
  <c r="X131" i="18"/>
  <c r="X132" i="12" s="1"/>
  <c r="Y132" i="13" s="1"/>
  <c r="C131" i="11"/>
  <c r="C131" i="18"/>
  <c r="AC131" i="11"/>
  <c r="AC131" i="18"/>
  <c r="AC132" i="12" s="1"/>
  <c r="AA131" i="11"/>
  <c r="AA131" i="18"/>
  <c r="AA132" i="12" s="1"/>
  <c r="AB132" i="13" s="1"/>
  <c r="P131" i="11"/>
  <c r="P131" i="18"/>
  <c r="P132" i="12" s="1"/>
  <c r="Q132" i="13" s="1"/>
  <c r="E131" i="11"/>
  <c r="E131" i="18"/>
  <c r="E132" i="12" s="1"/>
  <c r="F132" i="13" s="1"/>
  <c r="W131" i="11"/>
  <c r="W131" i="18"/>
  <c r="W132" i="12" s="1"/>
  <c r="X132" i="13" s="1"/>
  <c r="H131" i="11"/>
  <c r="H131" i="18"/>
  <c r="H132" i="12" s="1"/>
  <c r="I132" i="13" s="1"/>
  <c r="S131" i="11"/>
  <c r="S131" i="18"/>
  <c r="S132" i="12" s="1"/>
  <c r="T132" i="13" s="1"/>
  <c r="Q131" i="11"/>
  <c r="Q131" i="18"/>
  <c r="Q132" i="12" s="1"/>
  <c r="R132" i="13" s="1"/>
  <c r="N131" i="11"/>
  <c r="N131" i="18"/>
  <c r="N132" i="12" s="1"/>
  <c r="O132" i="13" s="1"/>
  <c r="Z131" i="11"/>
  <c r="Z131" i="18"/>
  <c r="Z132" i="12" s="1"/>
  <c r="AA132" i="13" s="1"/>
  <c r="T131" i="11"/>
  <c r="T131" i="18"/>
  <c r="T132" i="12" s="1"/>
  <c r="U132" i="13" s="1"/>
  <c r="O131" i="11"/>
  <c r="O131" i="18"/>
  <c r="O132" i="12" s="1"/>
  <c r="P132" i="13" s="1"/>
  <c r="R131" i="11"/>
  <c r="R131" i="18"/>
  <c r="R132" i="12" s="1"/>
  <c r="S132" i="13" s="1"/>
  <c r="V131" i="11"/>
  <c r="V131" i="18"/>
  <c r="V132" i="12" s="1"/>
  <c r="W132" i="13" s="1"/>
  <c r="M131" i="11"/>
  <c r="M131" i="18"/>
  <c r="M132" i="12" s="1"/>
  <c r="N132" i="13" s="1"/>
  <c r="G131" i="11"/>
  <c r="G131" i="18"/>
  <c r="G132" i="12" s="1"/>
  <c r="H132" i="13" s="1"/>
  <c r="U131" i="11"/>
  <c r="U131" i="18"/>
  <c r="U132" i="12" s="1"/>
  <c r="V132" i="13" s="1"/>
  <c r="AB131" i="11"/>
  <c r="AB131" i="18"/>
  <c r="AB132" i="12" s="1"/>
  <c r="AC132" i="13" s="1"/>
  <c r="B131" i="11" l="1"/>
  <c r="N139" i="3" s="1"/>
  <c r="Q139" i="3" s="1"/>
  <c r="AD132" i="13"/>
  <c r="AD133" i="12"/>
  <c r="AS147" i="12"/>
  <c r="AS146" i="13"/>
  <c r="C132" i="12"/>
  <c r="B131" i="18"/>
  <c r="AT147" i="13" l="1"/>
  <c r="AT148" i="12"/>
  <c r="AE133" i="13"/>
  <c r="AE134" i="12"/>
  <c r="B132" i="12"/>
  <c r="D132" i="13"/>
  <c r="B132" i="13" s="1"/>
  <c r="S139" i="3"/>
  <c r="AL139" i="3"/>
  <c r="AF134" i="13" l="1"/>
  <c r="AF135" i="12"/>
  <c r="C132" i="13"/>
  <c r="D140" i="3"/>
  <c r="AU148" i="13"/>
  <c r="AU149" i="12"/>
  <c r="B140" i="3" l="1"/>
  <c r="K140" i="3" s="1"/>
  <c r="AA140" i="3"/>
  <c r="AG140" i="3" s="1"/>
  <c r="AV149" i="13"/>
  <c r="AV150" i="12"/>
  <c r="AG136" i="12"/>
  <c r="AG135" i="13"/>
  <c r="AH137" i="12" l="1"/>
  <c r="AH136" i="13"/>
  <c r="AW151" i="12"/>
  <c r="AW150" i="13"/>
  <c r="U140" i="3"/>
  <c r="V140" i="3" s="1"/>
  <c r="X140" i="3" s="1"/>
  <c r="C140" i="3"/>
  <c r="W140" i="3"/>
  <c r="Y140" i="3"/>
  <c r="AE140" i="3" s="1"/>
  <c r="AJ140" i="3"/>
  <c r="AX152" i="12" l="1"/>
  <c r="AX151" i="13"/>
  <c r="AB140" i="3"/>
  <c r="AH140" i="3" s="1"/>
  <c r="J140" i="3"/>
  <c r="M140" i="3" s="1"/>
  <c r="P140" i="3" s="1"/>
  <c r="B142" i="6"/>
  <c r="AD140" i="3"/>
  <c r="AI137" i="13"/>
  <c r="AI138" i="12"/>
  <c r="AK140" i="3" l="1"/>
  <c r="R140" i="3"/>
  <c r="AJ138" i="13"/>
  <c r="AJ139" i="12"/>
  <c r="H142" i="6"/>
  <c r="J142" i="6"/>
  <c r="I142" i="6"/>
  <c r="G142" i="6"/>
  <c r="AY152" i="13"/>
  <c r="AY153" i="12"/>
  <c r="K142" i="6" l="1"/>
  <c r="L142" i="6"/>
  <c r="O142" i="6" s="1"/>
  <c r="AK139" i="13"/>
  <c r="AK140" i="12"/>
  <c r="AZ154" i="12"/>
  <c r="AZ153" i="13"/>
  <c r="N142" i="6"/>
  <c r="AN140" i="3"/>
  <c r="AO140" i="3"/>
  <c r="M142" i="6" l="1"/>
  <c r="P142" i="6" s="1"/>
  <c r="T142" i="6" s="1"/>
  <c r="BA154" i="13"/>
  <c r="AY163" i="12"/>
  <c r="AL140" i="13"/>
  <c r="AL141" i="12"/>
  <c r="U142" i="6"/>
  <c r="S142" i="6"/>
  <c r="R142" i="6" l="1"/>
  <c r="V142" i="6" s="1"/>
  <c r="W142" i="6"/>
  <c r="Z142" i="6" s="1"/>
  <c r="AD142" i="6" s="1"/>
  <c r="B146" i="8" s="1"/>
  <c r="AM142" i="12"/>
  <c r="AM141" i="13"/>
  <c r="X142" i="6" l="1"/>
  <c r="AA142" i="6" s="1"/>
  <c r="AE142" i="6" s="1"/>
  <c r="AG142" i="6" s="1"/>
  <c r="B146" i="19" s="1"/>
  <c r="M146" i="19" s="1"/>
  <c r="C134" i="23"/>
  <c r="Y142" i="6"/>
  <c r="AC142" i="6" s="1"/>
  <c r="B146" i="7" s="1"/>
  <c r="AN143" i="12"/>
  <c r="AN142" i="13"/>
  <c r="N146" i="19"/>
  <c r="G146" i="19"/>
  <c r="L146" i="19"/>
  <c r="C146" i="19"/>
  <c r="F146" i="19"/>
  <c r="D146" i="19"/>
  <c r="L146" i="8"/>
  <c r="O146" i="8"/>
  <c r="F146" i="8"/>
  <c r="N146" i="8"/>
  <c r="E146" i="8"/>
  <c r="K146" i="8"/>
  <c r="M146" i="8"/>
  <c r="G146" i="8"/>
  <c r="C146" i="8"/>
  <c r="D146" i="8"/>
  <c r="O146" i="19" l="1"/>
  <c r="E146" i="19"/>
  <c r="AS131" i="19" s="1"/>
  <c r="K146" i="19"/>
  <c r="B134" i="23"/>
  <c r="D134" i="23" s="1"/>
  <c r="AZ131" i="8"/>
  <c r="BA131" i="8"/>
  <c r="BD131" i="8"/>
  <c r="AO131" i="8"/>
  <c r="AI131" i="8"/>
  <c r="AL131" i="8"/>
  <c r="AV131" i="8"/>
  <c r="AK131" i="8"/>
  <c r="BE131" i="8"/>
  <c r="AN131" i="8"/>
  <c r="AY131" i="8"/>
  <c r="BC131" i="8"/>
  <c r="AT131" i="8"/>
  <c r="BF131" i="8"/>
  <c r="AR131" i="8"/>
  <c r="AH131" i="8"/>
  <c r="AG131" i="8"/>
  <c r="AF131" i="8"/>
  <c r="AS131" i="8"/>
  <c r="AU131" i="8"/>
  <c r="BG131" i="8"/>
  <c r="AX131" i="8"/>
  <c r="AQ131" i="8"/>
  <c r="AP131" i="8"/>
  <c r="AM131" i="8"/>
  <c r="BB131" i="8"/>
  <c r="AW131" i="8"/>
  <c r="AJ131" i="8"/>
  <c r="M146" i="7"/>
  <c r="L146" i="7"/>
  <c r="K146" i="7"/>
  <c r="G146" i="7"/>
  <c r="N146" i="7"/>
  <c r="C146" i="7"/>
  <c r="F146" i="7"/>
  <c r="E146" i="7"/>
  <c r="D146" i="7"/>
  <c r="O146" i="7"/>
  <c r="AR131" i="19"/>
  <c r="BD131" i="19"/>
  <c r="AM131" i="19"/>
  <c r="AT131" i="19"/>
  <c r="AO131" i="19"/>
  <c r="BE131" i="19"/>
  <c r="AZ131" i="19"/>
  <c r="AO143" i="13"/>
  <c r="AO144" i="12"/>
  <c r="AI131" i="19" l="1"/>
  <c r="BB131" i="19"/>
  <c r="BG131" i="19"/>
  <c r="AV131" i="19"/>
  <c r="AL131" i="19"/>
  <c r="AX131" i="19"/>
  <c r="AN131" i="19"/>
  <c r="AF131" i="19"/>
  <c r="AU131" i="19"/>
  <c r="AK131" i="19"/>
  <c r="BF131" i="19"/>
  <c r="AH131" i="19"/>
  <c r="AJ131" i="19"/>
  <c r="BC131" i="19"/>
  <c r="AG131" i="19"/>
  <c r="AP131" i="19"/>
  <c r="AY131" i="19"/>
  <c r="AQ131" i="19"/>
  <c r="AW131" i="19"/>
  <c r="BA131" i="19"/>
  <c r="AP144" i="13"/>
  <c r="AP145" i="12"/>
  <c r="AR131" i="7"/>
  <c r="O132" i="9" s="1"/>
  <c r="AE131" i="7"/>
  <c r="B132" i="9" s="1"/>
  <c r="AM131" i="7"/>
  <c r="J132" i="9" s="1"/>
  <c r="AF131" i="7"/>
  <c r="C132" i="9" s="1"/>
  <c r="AS131" i="7"/>
  <c r="P132" i="9" s="1"/>
  <c r="AW131" i="7"/>
  <c r="T132" i="9" s="1"/>
  <c r="BA131" i="7"/>
  <c r="X132" i="9" s="1"/>
  <c r="BF131" i="7"/>
  <c r="AC132" i="9" s="1"/>
  <c r="AN131" i="7"/>
  <c r="K132" i="9" s="1"/>
  <c r="AH131" i="7"/>
  <c r="E132" i="9" s="1"/>
  <c r="AZ131" i="7"/>
  <c r="W132" i="9" s="1"/>
  <c r="AO131" i="7"/>
  <c r="L132" i="9" s="1"/>
  <c r="AU131" i="7"/>
  <c r="R132" i="9" s="1"/>
  <c r="AG131" i="7"/>
  <c r="D132" i="9" s="1"/>
  <c r="BB131" i="7"/>
  <c r="Y132" i="9" s="1"/>
  <c r="AJ131" i="7"/>
  <c r="G132" i="9" s="1"/>
  <c r="AQ131" i="7"/>
  <c r="N132" i="9" s="1"/>
  <c r="AT131" i="7"/>
  <c r="Q132" i="9" s="1"/>
  <c r="BC131" i="7"/>
  <c r="Z132" i="9" s="1"/>
  <c r="AL131" i="7"/>
  <c r="I132" i="9" s="1"/>
  <c r="AP131" i="7"/>
  <c r="M132" i="9" s="1"/>
  <c r="AK131" i="7"/>
  <c r="H132" i="9" s="1"/>
  <c r="BD131" i="7"/>
  <c r="AA132" i="9" s="1"/>
  <c r="AY131" i="7"/>
  <c r="V132" i="9" s="1"/>
  <c r="AI131" i="7"/>
  <c r="F132" i="9" s="1"/>
  <c r="BE131" i="7"/>
  <c r="AB132" i="9" s="1"/>
  <c r="AV131" i="7"/>
  <c r="S132" i="9" s="1"/>
  <c r="AX131" i="7"/>
  <c r="U132" i="9" s="1"/>
  <c r="BI131" i="8"/>
  <c r="BI131" i="19" l="1"/>
  <c r="F132" i="11"/>
  <c r="F132" i="18"/>
  <c r="F133" i="12" s="1"/>
  <c r="G133" i="13" s="1"/>
  <c r="R132" i="11"/>
  <c r="R132" i="18"/>
  <c r="R133" i="12" s="1"/>
  <c r="S133" i="13" s="1"/>
  <c r="K132" i="11"/>
  <c r="K132" i="18"/>
  <c r="K133" i="12" s="1"/>
  <c r="L133" i="13" s="1"/>
  <c r="P132" i="18"/>
  <c r="P133" i="12" s="1"/>
  <c r="Q133" i="13" s="1"/>
  <c r="P132" i="11"/>
  <c r="O132" i="11"/>
  <c r="O132" i="18"/>
  <c r="O133" i="12" s="1"/>
  <c r="P133" i="13" s="1"/>
  <c r="U132" i="18"/>
  <c r="U133" i="12" s="1"/>
  <c r="V133" i="13" s="1"/>
  <c r="U132" i="11"/>
  <c r="V132" i="11"/>
  <c r="V132" i="18"/>
  <c r="V133" i="12" s="1"/>
  <c r="W133" i="13" s="1"/>
  <c r="I132" i="11"/>
  <c r="I132" i="18"/>
  <c r="I133" i="12" s="1"/>
  <c r="J133" i="13" s="1"/>
  <c r="G132" i="11"/>
  <c r="G132" i="18"/>
  <c r="G133" i="12" s="1"/>
  <c r="H133" i="13" s="1"/>
  <c r="L132" i="11"/>
  <c r="L132" i="18"/>
  <c r="L133" i="12" s="1"/>
  <c r="M133" i="13" s="1"/>
  <c r="AC132" i="11"/>
  <c r="AC132" i="18"/>
  <c r="AC133" i="12" s="1"/>
  <c r="BH131" i="7"/>
  <c r="AQ145" i="13"/>
  <c r="AQ146" i="12"/>
  <c r="N132" i="11"/>
  <c r="N132" i="18"/>
  <c r="N133" i="12" s="1"/>
  <c r="O133" i="13" s="1"/>
  <c r="S132" i="11"/>
  <c r="S132" i="18"/>
  <c r="S133" i="12" s="1"/>
  <c r="T133" i="13" s="1"/>
  <c r="AA132" i="11"/>
  <c r="AA132" i="18"/>
  <c r="AA133" i="12" s="1"/>
  <c r="AB133" i="13" s="1"/>
  <c r="Z132" i="11"/>
  <c r="Z132" i="18"/>
  <c r="Z133" i="12" s="1"/>
  <c r="AA133" i="13" s="1"/>
  <c r="Y132" i="11"/>
  <c r="Y132" i="18"/>
  <c r="Y133" i="12" s="1"/>
  <c r="Z133" i="13" s="1"/>
  <c r="W132" i="11"/>
  <c r="W132" i="18"/>
  <c r="W133" i="12" s="1"/>
  <c r="X133" i="13" s="1"/>
  <c r="X132" i="11"/>
  <c r="X132" i="18"/>
  <c r="X133" i="12" s="1"/>
  <c r="Y133" i="13" s="1"/>
  <c r="J132" i="18"/>
  <c r="J133" i="12" s="1"/>
  <c r="K133" i="13" s="1"/>
  <c r="J132" i="11"/>
  <c r="M132" i="11"/>
  <c r="M132" i="18"/>
  <c r="M133" i="12" s="1"/>
  <c r="N133" i="13" s="1"/>
  <c r="C132" i="18"/>
  <c r="C132" i="11"/>
  <c r="AB132" i="11"/>
  <c r="AB132" i="18"/>
  <c r="AB133" i="12" s="1"/>
  <c r="AC133" i="13" s="1"/>
  <c r="H132" i="18"/>
  <c r="H133" i="12" s="1"/>
  <c r="I133" i="13" s="1"/>
  <c r="H132" i="11"/>
  <c r="Q132" i="11"/>
  <c r="Q132" i="18"/>
  <c r="Q133" i="12" s="1"/>
  <c r="R133" i="13" s="1"/>
  <c r="D132" i="11"/>
  <c r="D132" i="18"/>
  <c r="D133" i="12" s="1"/>
  <c r="E133" i="13" s="1"/>
  <c r="E132" i="11"/>
  <c r="E132" i="18"/>
  <c r="E133" i="12" s="1"/>
  <c r="F133" i="13" s="1"/>
  <c r="T132" i="11"/>
  <c r="T132" i="18"/>
  <c r="T133" i="12" s="1"/>
  <c r="U133" i="13" s="1"/>
  <c r="C133" i="12" l="1"/>
  <c r="B132" i="18"/>
  <c r="AD133" i="13"/>
  <c r="AD134" i="12"/>
  <c r="B132" i="11"/>
  <c r="N140" i="3" s="1"/>
  <c r="Q140" i="3" s="1"/>
  <c r="AR146" i="13"/>
  <c r="AR147" i="12"/>
  <c r="AE135" i="12" l="1"/>
  <c r="AE134" i="13"/>
  <c r="AS148" i="12"/>
  <c r="AS147" i="13"/>
  <c r="AL140" i="3"/>
  <c r="S140" i="3"/>
  <c r="B133" i="12"/>
  <c r="D133" i="13"/>
  <c r="B133" i="13" s="1"/>
  <c r="C133" i="13" l="1"/>
  <c r="D141" i="3"/>
  <c r="AT149" i="12"/>
  <c r="AT148" i="13"/>
  <c r="AF136" i="12"/>
  <c r="AF135" i="13"/>
  <c r="AU149" i="13" l="1"/>
  <c r="AU150" i="12"/>
  <c r="B141" i="3"/>
  <c r="AA141" i="3"/>
  <c r="AG141" i="3" s="1"/>
  <c r="AG136" i="13"/>
  <c r="AG137" i="12"/>
  <c r="K141" i="3" l="1"/>
  <c r="C141" i="3"/>
  <c r="W141" i="3"/>
  <c r="Y141" i="3"/>
  <c r="AE141" i="3" s="1"/>
  <c r="AJ141" i="3"/>
  <c r="U141" i="3"/>
  <c r="V141" i="3" s="1"/>
  <c r="X141" i="3" s="1"/>
  <c r="AH137" i="13"/>
  <c r="AH138" i="12"/>
  <c r="AV151" i="12"/>
  <c r="AV150" i="13"/>
  <c r="AI139" i="12" l="1"/>
  <c r="AI138" i="13"/>
  <c r="B143" i="6"/>
  <c r="AD141" i="3"/>
  <c r="AB141" i="3"/>
  <c r="AH141" i="3" s="1"/>
  <c r="J141" i="3"/>
  <c r="M141" i="3" s="1"/>
  <c r="P141" i="3" s="1"/>
  <c r="AW152" i="12"/>
  <c r="AW151" i="13"/>
  <c r="AX152" i="13" l="1"/>
  <c r="AX153" i="12"/>
  <c r="H143" i="6"/>
  <c r="G143" i="6"/>
  <c r="I143" i="6"/>
  <c r="J143" i="6"/>
  <c r="R141" i="3"/>
  <c r="AK141" i="3"/>
  <c r="AJ139" i="13"/>
  <c r="AJ140" i="12"/>
  <c r="K143" i="6" l="1"/>
  <c r="N143" i="6" s="1"/>
  <c r="L143" i="6"/>
  <c r="O143" i="6" s="1"/>
  <c r="AK140" i="13"/>
  <c r="AK141" i="12"/>
  <c r="AY154" i="12"/>
  <c r="AY153" i="13"/>
  <c r="AO141" i="3"/>
  <c r="AN141" i="3"/>
  <c r="AX163" i="12" l="1"/>
  <c r="AZ154" i="13"/>
  <c r="M143" i="6"/>
  <c r="P143" i="6" s="1"/>
  <c r="AL142" i="12"/>
  <c r="AL141" i="13"/>
  <c r="AM142" i="13" l="1"/>
  <c r="AM143" i="12"/>
  <c r="R143" i="6"/>
  <c r="S143" i="6"/>
  <c r="U143" i="6"/>
  <c r="T143" i="6"/>
  <c r="W143" i="6" l="1"/>
  <c r="Z143" i="6" s="1"/>
  <c r="AD143" i="6" s="1"/>
  <c r="B147" i="8" s="1"/>
  <c r="V143" i="6"/>
  <c r="X143" i="6" s="1"/>
  <c r="AA143" i="6" s="1"/>
  <c r="AE143" i="6" s="1"/>
  <c r="AG143" i="6" s="1"/>
  <c r="B147" i="19" s="1"/>
  <c r="AN143" i="13"/>
  <c r="AN144" i="12"/>
  <c r="Y143" i="6" l="1"/>
  <c r="AC143" i="6" s="1"/>
  <c r="B135" i="23" s="1"/>
  <c r="C135" i="23"/>
  <c r="AO145" i="12"/>
  <c r="AO144" i="13"/>
  <c r="B147" i="7"/>
  <c r="F147" i="19"/>
  <c r="C147" i="19"/>
  <c r="M147" i="19"/>
  <c r="G147" i="19"/>
  <c r="E147" i="19"/>
  <c r="D147" i="19"/>
  <c r="L147" i="19"/>
  <c r="N147" i="19"/>
  <c r="O147" i="19"/>
  <c r="K147" i="19"/>
  <c r="D147" i="8"/>
  <c r="E147" i="8"/>
  <c r="O147" i="8"/>
  <c r="G147" i="8"/>
  <c r="N147" i="8"/>
  <c r="F147" i="8"/>
  <c r="K147" i="8"/>
  <c r="M147" i="8"/>
  <c r="L147" i="8"/>
  <c r="C147" i="8"/>
  <c r="D135" i="23" l="1"/>
  <c r="AM132" i="8"/>
  <c r="BG132" i="8"/>
  <c r="AR132" i="8"/>
  <c r="AP132" i="8"/>
  <c r="AL132" i="8"/>
  <c r="AX132" i="8"/>
  <c r="AT132" i="8"/>
  <c r="AO132" i="8"/>
  <c r="BF132" i="8"/>
  <c r="BE132" i="8"/>
  <c r="BC132" i="8"/>
  <c r="AZ132" i="8"/>
  <c r="BB132" i="8"/>
  <c r="AS132" i="8"/>
  <c r="BA132" i="8"/>
  <c r="AI132" i="8"/>
  <c r="AY132" i="8"/>
  <c r="AQ132" i="8"/>
  <c r="AG132" i="8"/>
  <c r="AN132" i="8"/>
  <c r="AU132" i="8"/>
  <c r="AJ132" i="8"/>
  <c r="AH132" i="8"/>
  <c r="AW132" i="8"/>
  <c r="AF132" i="8"/>
  <c r="AV132" i="8"/>
  <c r="AK132" i="8"/>
  <c r="BD132" i="8"/>
  <c r="AL132" i="19"/>
  <c r="AH132" i="19"/>
  <c r="AT132" i="19"/>
  <c r="BE132" i="19"/>
  <c r="AP132" i="19"/>
  <c r="BC132" i="19"/>
  <c r="AG132" i="19"/>
  <c r="AM132" i="19"/>
  <c r="AQ132" i="19"/>
  <c r="AX132" i="19"/>
  <c r="AN132" i="19"/>
  <c r="AS132" i="19"/>
  <c r="AI132" i="19"/>
  <c r="AF132" i="19"/>
  <c r="BG132" i="19"/>
  <c r="BA132" i="19"/>
  <c r="BD132" i="19"/>
  <c r="AY132" i="19"/>
  <c r="AU132" i="19"/>
  <c r="AO132" i="19"/>
  <c r="BB132" i="19"/>
  <c r="AK132" i="19"/>
  <c r="AW132" i="19"/>
  <c r="AV132" i="19"/>
  <c r="AZ132" i="19"/>
  <c r="BF132" i="19"/>
  <c r="AJ132" i="19"/>
  <c r="AR132" i="19"/>
  <c r="E147" i="7"/>
  <c r="K147" i="7"/>
  <c r="D147" i="7"/>
  <c r="L147" i="7"/>
  <c r="G147" i="7"/>
  <c r="M147" i="7"/>
  <c r="N147" i="7"/>
  <c r="F147" i="7"/>
  <c r="O147" i="7"/>
  <c r="C147" i="7"/>
  <c r="AP145" i="13"/>
  <c r="AP146" i="12"/>
  <c r="BI132" i="19" l="1"/>
  <c r="BI132" i="8"/>
  <c r="BA132" i="7"/>
  <c r="X133" i="9" s="1"/>
  <c r="X133" i="11" s="1"/>
  <c r="AM132" i="7"/>
  <c r="J133" i="9" s="1"/>
  <c r="AN132" i="7"/>
  <c r="K133" i="9" s="1"/>
  <c r="AW132" i="7"/>
  <c r="T133" i="9" s="1"/>
  <c r="AZ132" i="7"/>
  <c r="W133" i="9" s="1"/>
  <c r="AL132" i="7"/>
  <c r="I133" i="9" s="1"/>
  <c r="AP132" i="7"/>
  <c r="M133" i="9" s="1"/>
  <c r="M133" i="11" s="1"/>
  <c r="AE132" i="7"/>
  <c r="B133" i="9" s="1"/>
  <c r="AI132" i="7"/>
  <c r="F133" i="9" s="1"/>
  <c r="AX132" i="7"/>
  <c r="U133" i="9" s="1"/>
  <c r="AR132" i="7"/>
  <c r="O133" i="9" s="1"/>
  <c r="O133" i="11" s="1"/>
  <c r="AU132" i="7"/>
  <c r="R133" i="9" s="1"/>
  <c r="AQ132" i="7"/>
  <c r="N133" i="9" s="1"/>
  <c r="AO132" i="7"/>
  <c r="L133" i="9" s="1"/>
  <c r="BE132" i="7"/>
  <c r="AB133" i="9" s="1"/>
  <c r="AB133" i="11" s="1"/>
  <c r="AT132" i="7"/>
  <c r="Q133" i="9" s="1"/>
  <c r="BD132" i="7"/>
  <c r="AA133" i="9" s="1"/>
  <c r="AH132" i="7"/>
  <c r="E133" i="9" s="1"/>
  <c r="AY132" i="7"/>
  <c r="V133" i="9" s="1"/>
  <c r="BC132" i="7"/>
  <c r="Z133" i="9" s="1"/>
  <c r="AV132" i="7"/>
  <c r="S133" i="9" s="1"/>
  <c r="BB132" i="7"/>
  <c r="Y133" i="9" s="1"/>
  <c r="AJ132" i="7"/>
  <c r="G133" i="9" s="1"/>
  <c r="AF132" i="7"/>
  <c r="AK132" i="7"/>
  <c r="H133" i="9" s="1"/>
  <c r="AS132" i="7"/>
  <c r="P133" i="9" s="1"/>
  <c r="BF132" i="7"/>
  <c r="AC133" i="9" s="1"/>
  <c r="AG132" i="7"/>
  <c r="D133" i="9" s="1"/>
  <c r="AQ147" i="12"/>
  <c r="AQ146" i="13"/>
  <c r="X133" i="18" l="1"/>
  <c r="X134" i="12" s="1"/>
  <c r="Y134" i="13" s="1"/>
  <c r="D133" i="11"/>
  <c r="D133" i="18"/>
  <c r="D134" i="12" s="1"/>
  <c r="E134" i="13" s="1"/>
  <c r="BH132" i="7"/>
  <c r="Z133" i="11"/>
  <c r="Z133" i="18"/>
  <c r="Z134" i="12" s="1"/>
  <c r="AA134" i="13" s="1"/>
  <c r="Q133" i="11"/>
  <c r="Q133" i="18"/>
  <c r="Q134" i="12" s="1"/>
  <c r="R134" i="13" s="1"/>
  <c r="R133" i="11"/>
  <c r="R133" i="18"/>
  <c r="R134" i="12" s="1"/>
  <c r="S134" i="13" s="1"/>
  <c r="T133" i="18"/>
  <c r="T134" i="12" s="1"/>
  <c r="U134" i="13" s="1"/>
  <c r="T133" i="11"/>
  <c r="C133" i="9"/>
  <c r="AC133" i="18"/>
  <c r="AC134" i="12" s="1"/>
  <c r="AC133" i="11"/>
  <c r="V133" i="11"/>
  <c r="V133" i="18"/>
  <c r="V134" i="12" s="1"/>
  <c r="W134" i="13" s="1"/>
  <c r="AR147" i="13"/>
  <c r="AR148" i="12"/>
  <c r="Y133" i="11"/>
  <c r="Y133" i="18"/>
  <c r="Y134" i="12" s="1"/>
  <c r="Z134" i="13" s="1"/>
  <c r="E133" i="11"/>
  <c r="E133" i="18"/>
  <c r="E134" i="12" s="1"/>
  <c r="F134" i="13" s="1"/>
  <c r="L133" i="11"/>
  <c r="L133" i="18"/>
  <c r="L134" i="12" s="1"/>
  <c r="M134" i="13" s="1"/>
  <c r="U133" i="11"/>
  <c r="U133" i="18"/>
  <c r="U134" i="12" s="1"/>
  <c r="V134" i="13" s="1"/>
  <c r="I133" i="18"/>
  <c r="I134" i="12" s="1"/>
  <c r="J134" i="13" s="1"/>
  <c r="I133" i="11"/>
  <c r="J133" i="18"/>
  <c r="J134" i="12" s="1"/>
  <c r="K134" i="13" s="1"/>
  <c r="J133" i="11"/>
  <c r="G133" i="11"/>
  <c r="G133" i="18"/>
  <c r="G134" i="12" s="1"/>
  <c r="H134" i="13" s="1"/>
  <c r="K133" i="11"/>
  <c r="K133" i="18"/>
  <c r="K134" i="12" s="1"/>
  <c r="L134" i="13" s="1"/>
  <c r="P133" i="11"/>
  <c r="P133" i="18"/>
  <c r="P134" i="12" s="1"/>
  <c r="Q134" i="13" s="1"/>
  <c r="M133" i="18"/>
  <c r="M134" i="12" s="1"/>
  <c r="N134" i="13" s="1"/>
  <c r="AB133" i="18"/>
  <c r="AB134" i="12" s="1"/>
  <c r="AC134" i="13" s="1"/>
  <c r="H133" i="11"/>
  <c r="H133" i="18"/>
  <c r="H134" i="12" s="1"/>
  <c r="I134" i="13" s="1"/>
  <c r="S133" i="11"/>
  <c r="S133" i="18"/>
  <c r="S134" i="12" s="1"/>
  <c r="T134" i="13" s="1"/>
  <c r="AA133" i="11"/>
  <c r="AA133" i="18"/>
  <c r="AA134" i="12" s="1"/>
  <c r="AB134" i="13" s="1"/>
  <c r="N133" i="11"/>
  <c r="N133" i="18"/>
  <c r="N134" i="12" s="1"/>
  <c r="O134" i="13" s="1"/>
  <c r="F133" i="18"/>
  <c r="F134" i="12" s="1"/>
  <c r="G134" i="13" s="1"/>
  <c r="F133" i="11"/>
  <c r="W133" i="11"/>
  <c r="W133" i="18"/>
  <c r="W134" i="12" s="1"/>
  <c r="X134" i="13" s="1"/>
  <c r="O133" i="18"/>
  <c r="O134" i="12" s="1"/>
  <c r="P134" i="13" s="1"/>
  <c r="C133" i="18" l="1"/>
  <c r="C133" i="11"/>
  <c r="B133" i="11" s="1"/>
  <c r="N141" i="3" s="1"/>
  <c r="Q141" i="3" s="1"/>
  <c r="AS149" i="12"/>
  <c r="AS148" i="13"/>
  <c r="AD134" i="13"/>
  <c r="AD135" i="12"/>
  <c r="S141" i="3" l="1"/>
  <c r="AL141" i="3"/>
  <c r="AT149" i="13"/>
  <c r="AT150" i="12"/>
  <c r="AE135" i="13"/>
  <c r="AE136" i="12"/>
  <c r="B133" i="18"/>
  <c r="C134" i="12"/>
  <c r="B134" i="12" l="1"/>
  <c r="D134" i="13"/>
  <c r="B134" i="13" s="1"/>
  <c r="AU151" i="12"/>
  <c r="AU150" i="13"/>
  <c r="AF137" i="12"/>
  <c r="AF136" i="13"/>
  <c r="AV152" i="12" l="1"/>
  <c r="AV151" i="13"/>
  <c r="D142" i="3"/>
  <c r="C134" i="13"/>
  <c r="AG138" i="12"/>
  <c r="AG137" i="13"/>
  <c r="B142" i="3" l="1"/>
  <c r="K142" i="3" s="1"/>
  <c r="AA142" i="3"/>
  <c r="AG142" i="3" s="1"/>
  <c r="AH138" i="13"/>
  <c r="AH139" i="12"/>
  <c r="AW153" i="12"/>
  <c r="AW152" i="13"/>
  <c r="AX153" i="13" l="1"/>
  <c r="AX154" i="12"/>
  <c r="AI140" i="12"/>
  <c r="AI139" i="13"/>
  <c r="Y142" i="3"/>
  <c r="AE142" i="3" s="1"/>
  <c r="AJ142" i="3"/>
  <c r="W142" i="3"/>
  <c r="C142" i="3"/>
  <c r="U142" i="3"/>
  <c r="V142" i="3" s="1"/>
  <c r="X142" i="3" s="1"/>
  <c r="AJ141" i="12" l="1"/>
  <c r="AJ140" i="13"/>
  <c r="AY154" i="13"/>
  <c r="AW163" i="12"/>
  <c r="J142" i="3"/>
  <c r="M142" i="3" s="1"/>
  <c r="P142" i="3" s="1"/>
  <c r="AB142" i="3"/>
  <c r="AH142" i="3" s="1"/>
  <c r="AD142" i="3"/>
  <c r="B144" i="6"/>
  <c r="G144" i="6" l="1"/>
  <c r="I144" i="6"/>
  <c r="H144" i="6"/>
  <c r="J144" i="6"/>
  <c r="AK142" i="3"/>
  <c r="R142" i="3"/>
  <c r="AK142" i="12"/>
  <c r="AK141" i="13"/>
  <c r="K144" i="6" l="1"/>
  <c r="N144" i="6" s="1"/>
  <c r="AL142" i="13"/>
  <c r="AL143" i="12"/>
  <c r="L144" i="6"/>
  <c r="O144" i="6" s="1"/>
  <c r="AO142" i="3"/>
  <c r="AN142" i="3"/>
  <c r="M144" i="6" l="1"/>
  <c r="P144" i="6" s="1"/>
  <c r="U144" i="6" s="1"/>
  <c r="S144" i="6"/>
  <c r="AM144" i="12"/>
  <c r="AM143" i="13"/>
  <c r="R144" i="6" l="1"/>
  <c r="T144" i="6"/>
  <c r="AN144" i="13"/>
  <c r="AN145" i="12"/>
  <c r="W144" i="6"/>
  <c r="Z144" i="6" s="1"/>
  <c r="AD144" i="6" s="1"/>
  <c r="V144" i="6" l="1"/>
  <c r="Y144" i="6" s="1"/>
  <c r="AC144" i="6" s="1"/>
  <c r="B136" i="23" s="1"/>
  <c r="AO146" i="12"/>
  <c r="AO145" i="13"/>
  <c r="X144" i="6"/>
  <c r="AA144" i="6" s="1"/>
  <c r="AE144" i="6" s="1"/>
  <c r="AG144" i="6" s="1"/>
  <c r="B148" i="19" s="1"/>
  <c r="B148" i="8"/>
  <c r="C136" i="23"/>
  <c r="D136" i="23" l="1"/>
  <c r="B148" i="7"/>
  <c r="D148" i="19"/>
  <c r="N148" i="19"/>
  <c r="O148" i="19"/>
  <c r="G148" i="19"/>
  <c r="C148" i="19"/>
  <c r="F148" i="19"/>
  <c r="L148" i="19"/>
  <c r="M148" i="19"/>
  <c r="K148" i="19"/>
  <c r="E148" i="19"/>
  <c r="L148" i="7"/>
  <c r="C148" i="7"/>
  <c r="N148" i="7"/>
  <c r="O148" i="7"/>
  <c r="K148" i="7"/>
  <c r="D148" i="7"/>
  <c r="M148" i="7"/>
  <c r="G148" i="7"/>
  <c r="F148" i="7"/>
  <c r="E148" i="7"/>
  <c r="M148" i="8"/>
  <c r="F148" i="8"/>
  <c r="O148" i="8"/>
  <c r="G148" i="8"/>
  <c r="C148" i="8"/>
  <c r="D148" i="8"/>
  <c r="E148" i="8"/>
  <c r="L148" i="8"/>
  <c r="N148" i="8"/>
  <c r="K148" i="8"/>
  <c r="AP146" i="13"/>
  <c r="AP147" i="12"/>
  <c r="AQ148" i="12" l="1"/>
  <c r="AQ147" i="13"/>
  <c r="AS133" i="7"/>
  <c r="AF133" i="7"/>
  <c r="AZ133" i="7"/>
  <c r="AI133" i="7"/>
  <c r="AY133" i="7"/>
  <c r="AL133" i="7"/>
  <c r="AH133" i="7"/>
  <c r="AK133" i="7"/>
  <c r="BF133" i="7"/>
  <c r="AP133" i="7"/>
  <c r="BC133" i="7"/>
  <c r="AN133" i="7"/>
  <c r="BA133" i="7"/>
  <c r="AO133" i="7"/>
  <c r="AT133" i="7"/>
  <c r="AM133" i="7"/>
  <c r="BE133" i="7"/>
  <c r="AE133" i="7"/>
  <c r="AG133" i="7"/>
  <c r="AV133" i="7"/>
  <c r="AR133" i="7"/>
  <c r="AX133" i="7"/>
  <c r="AJ133" i="7"/>
  <c r="BB133" i="7"/>
  <c r="AU133" i="7"/>
  <c r="AQ133" i="7"/>
  <c r="BD133" i="7"/>
  <c r="AW133" i="7"/>
  <c r="AG133" i="8"/>
  <c r="BG133" i="8"/>
  <c r="AS133" i="8"/>
  <c r="AN133" i="8"/>
  <c r="AL133" i="8"/>
  <c r="BA133" i="8"/>
  <c r="AP133" i="8"/>
  <c r="BE133" i="8"/>
  <c r="BF133" i="8"/>
  <c r="AM133" i="8"/>
  <c r="I134" i="9" s="1"/>
  <c r="BC133" i="8"/>
  <c r="AK133" i="8"/>
  <c r="G134" i="9" s="1"/>
  <c r="AR133" i="8"/>
  <c r="AT133" i="8"/>
  <c r="AQ133" i="8"/>
  <c r="AO133" i="8"/>
  <c r="AF133" i="8"/>
  <c r="AX133" i="8"/>
  <c r="AI133" i="8"/>
  <c r="E134" i="9" s="1"/>
  <c r="AH133" i="8"/>
  <c r="AW133" i="8"/>
  <c r="AV133" i="8"/>
  <c r="AU133" i="8"/>
  <c r="Q134" i="9" s="1"/>
  <c r="AY133" i="8"/>
  <c r="BB133" i="8"/>
  <c r="AJ133" i="8"/>
  <c r="AZ133" i="8"/>
  <c r="BD133" i="8"/>
  <c r="AK133" i="19"/>
  <c r="AT133" i="19"/>
  <c r="AV133" i="19"/>
  <c r="AU133" i="19"/>
  <c r="AX133" i="19"/>
  <c r="BB133" i="19"/>
  <c r="AR133" i="19"/>
  <c r="BA133" i="19"/>
  <c r="AS133" i="19"/>
  <c r="AY133" i="19"/>
  <c r="AN133" i="19"/>
  <c r="AP133" i="19"/>
  <c r="AF133" i="19"/>
  <c r="BF133" i="19"/>
  <c r="AL133" i="19"/>
  <c r="AZ133" i="19"/>
  <c r="AG133" i="19"/>
  <c r="AH133" i="19"/>
  <c r="AQ133" i="19"/>
  <c r="AJ133" i="19"/>
  <c r="BD133" i="19"/>
  <c r="AW133" i="19"/>
  <c r="BG133" i="19"/>
  <c r="BC133" i="19"/>
  <c r="AO133" i="19"/>
  <c r="BE133" i="19"/>
  <c r="AM133" i="19"/>
  <c r="AI133" i="19"/>
  <c r="T134" i="9" l="1"/>
  <c r="T134" i="11" s="1"/>
  <c r="O134" i="9"/>
  <c r="O134" i="18" s="1"/>
  <c r="O135" i="12" s="1"/>
  <c r="P135" i="13" s="1"/>
  <c r="V134" i="9"/>
  <c r="V134" i="18" s="1"/>
  <c r="V135" i="12" s="1"/>
  <c r="W135" i="13" s="1"/>
  <c r="N134" i="9"/>
  <c r="N134" i="18" s="1"/>
  <c r="N135" i="12" s="1"/>
  <c r="O135" i="13" s="1"/>
  <c r="AC134" i="9"/>
  <c r="AC134" i="11" s="1"/>
  <c r="R134" i="9"/>
  <c r="T134" i="18"/>
  <c r="T135" i="12" s="1"/>
  <c r="U135" i="13" s="1"/>
  <c r="P134" i="9"/>
  <c r="I134" i="11"/>
  <c r="I134" i="18"/>
  <c r="I135" i="12" s="1"/>
  <c r="J135" i="13" s="1"/>
  <c r="U134" i="9"/>
  <c r="B134" i="9"/>
  <c r="L134" i="9"/>
  <c r="M134" i="9"/>
  <c r="BH133" i="7"/>
  <c r="BI133" i="19"/>
  <c r="G134" i="11"/>
  <c r="G134" i="18"/>
  <c r="G135" i="12" s="1"/>
  <c r="H135" i="13" s="1"/>
  <c r="S134" i="9"/>
  <c r="J134" i="9"/>
  <c r="K134" i="9"/>
  <c r="H134" i="9"/>
  <c r="F134" i="9"/>
  <c r="BI133" i="8"/>
  <c r="C134" i="9"/>
  <c r="AB134" i="9"/>
  <c r="X134" i="9"/>
  <c r="Q134" i="11"/>
  <c r="Q134" i="18"/>
  <c r="Q135" i="12" s="1"/>
  <c r="R135" i="13" s="1"/>
  <c r="E134" i="11"/>
  <c r="E134" i="18"/>
  <c r="E135" i="12" s="1"/>
  <c r="F135" i="13" s="1"/>
  <c r="Y134" i="9"/>
  <c r="AA134" i="9"/>
  <c r="D134" i="9"/>
  <c r="Z134" i="9"/>
  <c r="W134" i="9"/>
  <c r="AR149" i="12"/>
  <c r="AR148" i="13"/>
  <c r="O134" i="11" l="1"/>
  <c r="V134" i="11"/>
  <c r="AC134" i="18"/>
  <c r="AC135" i="12" s="1"/>
  <c r="N134" i="11"/>
  <c r="W134" i="11"/>
  <c r="W134" i="18"/>
  <c r="W135" i="12" s="1"/>
  <c r="X135" i="13" s="1"/>
  <c r="P134" i="11"/>
  <c r="P134" i="18"/>
  <c r="P135" i="12" s="1"/>
  <c r="Q135" i="13" s="1"/>
  <c r="Z134" i="11"/>
  <c r="Z134" i="18"/>
  <c r="Z135" i="12" s="1"/>
  <c r="AA135" i="13" s="1"/>
  <c r="C134" i="11"/>
  <c r="C134" i="18"/>
  <c r="F134" i="11"/>
  <c r="F134" i="18"/>
  <c r="F135" i="12" s="1"/>
  <c r="G135" i="13" s="1"/>
  <c r="S134" i="11"/>
  <c r="S134" i="18"/>
  <c r="S135" i="12" s="1"/>
  <c r="T135" i="13" s="1"/>
  <c r="U134" i="11"/>
  <c r="U134" i="18"/>
  <c r="U135" i="12" s="1"/>
  <c r="V135" i="13" s="1"/>
  <c r="AD135" i="13"/>
  <c r="AD136" i="12"/>
  <c r="D134" i="11"/>
  <c r="D134" i="18"/>
  <c r="D135" i="12" s="1"/>
  <c r="E135" i="13" s="1"/>
  <c r="H134" i="11"/>
  <c r="H134" i="18"/>
  <c r="H135" i="12" s="1"/>
  <c r="I135" i="13" s="1"/>
  <c r="M134" i="11"/>
  <c r="M134" i="18"/>
  <c r="M135" i="12" s="1"/>
  <c r="N135" i="13" s="1"/>
  <c r="Y134" i="11"/>
  <c r="Y134" i="18"/>
  <c r="Y135" i="12" s="1"/>
  <c r="Z135" i="13" s="1"/>
  <c r="AB134" i="11"/>
  <c r="AB134" i="18"/>
  <c r="AB135" i="12" s="1"/>
  <c r="AC135" i="13" s="1"/>
  <c r="J134" i="11"/>
  <c r="J134" i="18"/>
  <c r="J135" i="12" s="1"/>
  <c r="K135" i="13" s="1"/>
  <c r="AS149" i="13"/>
  <c r="AS150" i="12"/>
  <c r="AA134" i="11"/>
  <c r="AA134" i="18"/>
  <c r="AA135" i="12" s="1"/>
  <c r="AB135" i="13" s="1"/>
  <c r="X134" i="11"/>
  <c r="X134" i="18"/>
  <c r="X135" i="12" s="1"/>
  <c r="Y135" i="13" s="1"/>
  <c r="K134" i="11"/>
  <c r="K134" i="18"/>
  <c r="K135" i="12" s="1"/>
  <c r="L135" i="13" s="1"/>
  <c r="L134" i="11"/>
  <c r="L134" i="18"/>
  <c r="L135" i="12" s="1"/>
  <c r="M135" i="13" s="1"/>
  <c r="R134" i="11"/>
  <c r="R134" i="18"/>
  <c r="R135" i="12" s="1"/>
  <c r="S135" i="13" s="1"/>
  <c r="AE137" i="12" l="1"/>
  <c r="AE136" i="13"/>
  <c r="B134" i="18"/>
  <c r="C135" i="12"/>
  <c r="AT150" i="13"/>
  <c r="AT151" i="12"/>
  <c r="B134" i="11"/>
  <c r="N142" i="3" s="1"/>
  <c r="Q142" i="3" s="1"/>
  <c r="D135" i="13" l="1"/>
  <c r="B135" i="13" s="1"/>
  <c r="B135" i="12"/>
  <c r="AU151" i="13"/>
  <c r="AU152" i="12"/>
  <c r="AL142" i="3"/>
  <c r="S142" i="3"/>
  <c r="AF138" i="12"/>
  <c r="AF137" i="13"/>
  <c r="AV152" i="13" l="1"/>
  <c r="AV153" i="12"/>
  <c r="AG138" i="13"/>
  <c r="AG139" i="12"/>
  <c r="C135" i="13"/>
  <c r="D143" i="3"/>
  <c r="AH140" i="12" l="1"/>
  <c r="AH139" i="13"/>
  <c r="AA143" i="3"/>
  <c r="AG143" i="3" s="1"/>
  <c r="B143" i="3"/>
  <c r="AW154" i="12"/>
  <c r="AW153" i="13"/>
  <c r="C143" i="3" l="1"/>
  <c r="AJ143" i="3"/>
  <c r="W143" i="3"/>
  <c r="U143" i="3"/>
  <c r="V143" i="3" s="1"/>
  <c r="X143" i="3" s="1"/>
  <c r="Y143" i="3"/>
  <c r="AE143" i="3" s="1"/>
  <c r="AX154" i="13"/>
  <c r="AV163" i="12"/>
  <c r="K143" i="3"/>
  <c r="AI141" i="12"/>
  <c r="AI140" i="13"/>
  <c r="B145" i="6" l="1"/>
  <c r="AD143" i="3"/>
  <c r="AJ142" i="12"/>
  <c r="AJ141" i="13"/>
  <c r="AB143" i="3"/>
  <c r="AH143" i="3" s="1"/>
  <c r="J143" i="3"/>
  <c r="M143" i="3" s="1"/>
  <c r="P143" i="3" s="1"/>
  <c r="AK143" i="12" l="1"/>
  <c r="AK142" i="13"/>
  <c r="R143" i="3"/>
  <c r="AK143" i="3"/>
  <c r="I145" i="6"/>
  <c r="J145" i="6"/>
  <c r="G145" i="6"/>
  <c r="H145" i="6"/>
  <c r="L145" i="6" l="1"/>
  <c r="O145" i="6" s="1"/>
  <c r="K145" i="6"/>
  <c r="N145" i="6" s="1"/>
  <c r="AN143" i="3"/>
  <c r="AO143" i="3"/>
  <c r="AL143" i="13"/>
  <c r="AL144" i="12"/>
  <c r="M145" i="6" l="1"/>
  <c r="P145" i="6" s="1"/>
  <c r="S145" i="6" s="1"/>
  <c r="AM144" i="13"/>
  <c r="AM145" i="12"/>
  <c r="R145" i="6" l="1"/>
  <c r="T145" i="6"/>
  <c r="U145" i="6"/>
  <c r="W145" i="6" s="1"/>
  <c r="Z145" i="6" s="1"/>
  <c r="AD145" i="6" s="1"/>
  <c r="AN145" i="13"/>
  <c r="AN146" i="12"/>
  <c r="V145" i="6" l="1"/>
  <c r="B149" i="8"/>
  <c r="C137" i="23"/>
  <c r="AO147" i="12"/>
  <c r="AO146" i="13"/>
  <c r="X145" i="6"/>
  <c r="AA145" i="6" s="1"/>
  <c r="AE145" i="6" s="1"/>
  <c r="AG145" i="6" s="1"/>
  <c r="B149" i="19" s="1"/>
  <c r="Y145" i="6"/>
  <c r="AC145" i="6" s="1"/>
  <c r="B149" i="7" l="1"/>
  <c r="B137" i="23"/>
  <c r="D137" i="23" s="1"/>
  <c r="AP147" i="13"/>
  <c r="AP148" i="12"/>
  <c r="N149" i="19"/>
  <c r="E149" i="19"/>
  <c r="M149" i="19"/>
  <c r="L149" i="19"/>
  <c r="F149" i="19"/>
  <c r="G149" i="19"/>
  <c r="K149" i="19"/>
  <c r="D149" i="19"/>
  <c r="O149" i="19"/>
  <c r="C149" i="19"/>
  <c r="E149" i="8"/>
  <c r="L149" i="8"/>
  <c r="M149" i="8"/>
  <c r="F149" i="8"/>
  <c r="N149" i="8"/>
  <c r="K149" i="8"/>
  <c r="G149" i="8"/>
  <c r="D149" i="8"/>
  <c r="O149" i="8"/>
  <c r="C149" i="8"/>
  <c r="AQ149" i="12" l="1"/>
  <c r="AQ148" i="13"/>
  <c r="AL134" i="19"/>
  <c r="AI134" i="19"/>
  <c r="AN134" i="19"/>
  <c r="AH134" i="19"/>
  <c r="AF134" i="19"/>
  <c r="AG134" i="19"/>
  <c r="AT134" i="19"/>
  <c r="AS134" i="19"/>
  <c r="BB134" i="19"/>
  <c r="BG134" i="19"/>
  <c r="AQ134" i="19"/>
  <c r="AM134" i="19"/>
  <c r="BD134" i="19"/>
  <c r="AZ134" i="19"/>
  <c r="BC134" i="19"/>
  <c r="AW134" i="19"/>
  <c r="AO134" i="19"/>
  <c r="AY134" i="19"/>
  <c r="AU134" i="19"/>
  <c r="AV134" i="19"/>
  <c r="AX134" i="19"/>
  <c r="AP134" i="19"/>
  <c r="BF134" i="19"/>
  <c r="BA134" i="19"/>
  <c r="AJ134" i="19"/>
  <c r="BE134" i="19"/>
  <c r="AK134" i="19"/>
  <c r="AR134" i="19"/>
  <c r="AI134" i="8"/>
  <c r="AV134" i="8"/>
  <c r="AM134" i="8"/>
  <c r="AN134" i="8"/>
  <c r="AP134" i="8"/>
  <c r="BD134" i="8"/>
  <c r="AL134" i="8"/>
  <c r="AS134" i="8"/>
  <c r="AG134" i="8"/>
  <c r="AH134" i="8"/>
  <c r="AR134" i="8"/>
  <c r="AT134" i="8"/>
  <c r="AK134" i="8"/>
  <c r="BE134" i="8"/>
  <c r="BF134" i="8"/>
  <c r="AX134" i="8"/>
  <c r="AY134" i="8"/>
  <c r="AJ134" i="8"/>
  <c r="BA134" i="8"/>
  <c r="BG134" i="8"/>
  <c r="AQ134" i="8"/>
  <c r="BB134" i="8"/>
  <c r="AF134" i="8"/>
  <c r="AU134" i="8"/>
  <c r="AZ134" i="8"/>
  <c r="AW134" i="8"/>
  <c r="BC134" i="8"/>
  <c r="AO134" i="8"/>
  <c r="L149" i="7"/>
  <c r="M149" i="7"/>
  <c r="E149" i="7"/>
  <c r="N149" i="7"/>
  <c r="G149" i="7"/>
  <c r="D149" i="7"/>
  <c r="K149" i="7"/>
  <c r="C149" i="7"/>
  <c r="F149" i="7"/>
  <c r="O149" i="7"/>
  <c r="AW134" i="7" l="1"/>
  <c r="T135" i="9" s="1"/>
  <c r="AK134" i="7"/>
  <c r="H135" i="9" s="1"/>
  <c r="AG134" i="7"/>
  <c r="D135" i="9" s="1"/>
  <c r="AV134" i="7"/>
  <c r="S135" i="9" s="1"/>
  <c r="AY134" i="7"/>
  <c r="V135" i="9" s="1"/>
  <c r="AZ134" i="7"/>
  <c r="W135" i="9" s="1"/>
  <c r="AP134" i="7"/>
  <c r="M135" i="9" s="1"/>
  <c r="AI134" i="7"/>
  <c r="F135" i="9" s="1"/>
  <c r="AX134" i="7"/>
  <c r="U135" i="9" s="1"/>
  <c r="AR134" i="7"/>
  <c r="O135" i="9" s="1"/>
  <c r="BF134" i="7"/>
  <c r="AC135" i="9" s="1"/>
  <c r="BC134" i="7"/>
  <c r="Z135" i="9" s="1"/>
  <c r="BE134" i="7"/>
  <c r="AB135" i="9" s="1"/>
  <c r="BB134" i="7"/>
  <c r="Y135" i="9" s="1"/>
  <c r="AJ134" i="7"/>
  <c r="G135" i="9" s="1"/>
  <c r="AE134" i="7"/>
  <c r="B135" i="9" s="1"/>
  <c r="AO134" i="7"/>
  <c r="L135" i="9" s="1"/>
  <c r="BD134" i="7"/>
  <c r="AA135" i="9" s="1"/>
  <c r="AN134" i="7"/>
  <c r="K135" i="9" s="1"/>
  <c r="AF134" i="7"/>
  <c r="AU134" i="7"/>
  <c r="R135" i="9" s="1"/>
  <c r="AT134" i="7"/>
  <c r="Q135" i="9" s="1"/>
  <c r="AQ134" i="7"/>
  <c r="N135" i="9" s="1"/>
  <c r="AH134" i="7"/>
  <c r="E135" i="9" s="1"/>
  <c r="AL134" i="7"/>
  <c r="I135" i="9" s="1"/>
  <c r="AM134" i="7"/>
  <c r="J135" i="9" s="1"/>
  <c r="BA134" i="7"/>
  <c r="X135" i="9" s="1"/>
  <c r="AS134" i="7"/>
  <c r="P135" i="9" s="1"/>
  <c r="BI134" i="19"/>
  <c r="BI134" i="8"/>
  <c r="AR150" i="12"/>
  <c r="AR149" i="13"/>
  <c r="Q135" i="11" l="1"/>
  <c r="Q135" i="18"/>
  <c r="Q136" i="12" s="1"/>
  <c r="R136" i="13" s="1"/>
  <c r="H135" i="11"/>
  <c r="H135" i="18"/>
  <c r="H136" i="12" s="1"/>
  <c r="I136" i="13" s="1"/>
  <c r="P135" i="11"/>
  <c r="P135" i="18"/>
  <c r="P136" i="12" s="1"/>
  <c r="Q136" i="13" s="1"/>
  <c r="BH134" i="7"/>
  <c r="Z135" i="11"/>
  <c r="Z135" i="18"/>
  <c r="Z136" i="12" s="1"/>
  <c r="AA136" i="13" s="1"/>
  <c r="F135" i="11"/>
  <c r="F135" i="18"/>
  <c r="F136" i="12" s="1"/>
  <c r="G136" i="13" s="1"/>
  <c r="S135" i="11"/>
  <c r="S135" i="18"/>
  <c r="S136" i="12" s="1"/>
  <c r="T136" i="13" s="1"/>
  <c r="J135" i="11"/>
  <c r="J135" i="18"/>
  <c r="J136" i="12" s="1"/>
  <c r="K136" i="13" s="1"/>
  <c r="Y135" i="11"/>
  <c r="Y135" i="18"/>
  <c r="Y136" i="12" s="1"/>
  <c r="Z136" i="13" s="1"/>
  <c r="O135" i="11"/>
  <c r="O135" i="18"/>
  <c r="O136" i="12" s="1"/>
  <c r="P136" i="13" s="1"/>
  <c r="AS150" i="13"/>
  <c r="AS151" i="12"/>
  <c r="E135" i="11"/>
  <c r="E135" i="18"/>
  <c r="E136" i="12" s="1"/>
  <c r="F136" i="13" s="1"/>
  <c r="C135" i="9"/>
  <c r="X135" i="11"/>
  <c r="X135" i="18"/>
  <c r="X136" i="12" s="1"/>
  <c r="Y136" i="13" s="1"/>
  <c r="N135" i="11"/>
  <c r="N135" i="18"/>
  <c r="N136" i="12" s="1"/>
  <c r="O136" i="13" s="1"/>
  <c r="K135" i="11"/>
  <c r="K135" i="18"/>
  <c r="K136" i="12" s="1"/>
  <c r="L136" i="13" s="1"/>
  <c r="G135" i="11"/>
  <c r="G135" i="18"/>
  <c r="G136" i="12" s="1"/>
  <c r="H136" i="13" s="1"/>
  <c r="AC135" i="11"/>
  <c r="AC135" i="18"/>
  <c r="AC136" i="12" s="1"/>
  <c r="M135" i="11"/>
  <c r="M135" i="18"/>
  <c r="M136" i="12" s="1"/>
  <c r="N136" i="13" s="1"/>
  <c r="D135" i="11"/>
  <c r="D135" i="18"/>
  <c r="D136" i="12" s="1"/>
  <c r="E136" i="13" s="1"/>
  <c r="AA135" i="11"/>
  <c r="AA135" i="18"/>
  <c r="AA136" i="12" s="1"/>
  <c r="AB136" i="13" s="1"/>
  <c r="W135" i="11"/>
  <c r="W135" i="18"/>
  <c r="W136" i="12" s="1"/>
  <c r="X136" i="13" s="1"/>
  <c r="I135" i="18"/>
  <c r="I136" i="12" s="1"/>
  <c r="J136" i="13" s="1"/>
  <c r="I135" i="11"/>
  <c r="R135" i="11"/>
  <c r="R135" i="18"/>
  <c r="R136" i="12" s="1"/>
  <c r="S136" i="13" s="1"/>
  <c r="L135" i="11"/>
  <c r="L135" i="18"/>
  <c r="L136" i="12" s="1"/>
  <c r="M136" i="13" s="1"/>
  <c r="AB135" i="11"/>
  <c r="AB135" i="18"/>
  <c r="AB136" i="12" s="1"/>
  <c r="AC136" i="13" s="1"/>
  <c r="U135" i="11"/>
  <c r="U135" i="18"/>
  <c r="U136" i="12" s="1"/>
  <c r="V136" i="13" s="1"/>
  <c r="V135" i="11"/>
  <c r="V135" i="18"/>
  <c r="V136" i="12" s="1"/>
  <c r="W136" i="13" s="1"/>
  <c r="T135" i="11"/>
  <c r="T135" i="18"/>
  <c r="T136" i="12" s="1"/>
  <c r="U136" i="13" s="1"/>
  <c r="AD137" i="12" l="1"/>
  <c r="AD136" i="13"/>
  <c r="C135" i="11"/>
  <c r="B135" i="11" s="1"/>
  <c r="N143" i="3" s="1"/>
  <c r="Q143" i="3" s="1"/>
  <c r="C135" i="18"/>
  <c r="AT151" i="13"/>
  <c r="AT152" i="12"/>
  <c r="B135" i="18" l="1"/>
  <c r="C136" i="12"/>
  <c r="AL143" i="3"/>
  <c r="S143" i="3"/>
  <c r="AU152" i="13"/>
  <c r="AU153" i="12"/>
  <c r="AE137" i="13"/>
  <c r="AE138" i="12"/>
  <c r="AV154" i="12" l="1"/>
  <c r="AV153" i="13"/>
  <c r="AF138" i="13"/>
  <c r="AF139" i="12"/>
  <c r="D136" i="13"/>
  <c r="B136" i="13" s="1"/>
  <c r="B136" i="12"/>
  <c r="AG139" i="13" l="1"/>
  <c r="AG140" i="12"/>
  <c r="D144" i="3"/>
  <c r="C136" i="13"/>
  <c r="AU163" i="12"/>
  <c r="AW154" i="13"/>
  <c r="AA144" i="3" l="1"/>
  <c r="AG144" i="3" s="1"/>
  <c r="B144" i="3"/>
  <c r="AH141" i="12"/>
  <c r="AH140" i="13"/>
  <c r="AI142" i="12" l="1"/>
  <c r="AI141" i="13"/>
  <c r="W144" i="3"/>
  <c r="U144" i="3"/>
  <c r="V144" i="3" s="1"/>
  <c r="X144" i="3" s="1"/>
  <c r="C144" i="3"/>
  <c r="Y144" i="3"/>
  <c r="AE144" i="3" s="1"/>
  <c r="AJ144" i="3"/>
  <c r="K144" i="3"/>
  <c r="AD144" i="3" l="1"/>
  <c r="B146" i="6"/>
  <c r="J144" i="3"/>
  <c r="M144" i="3" s="1"/>
  <c r="P144" i="3" s="1"/>
  <c r="AB144" i="3"/>
  <c r="AH144" i="3" s="1"/>
  <c r="AJ143" i="12"/>
  <c r="AJ142" i="13"/>
  <c r="R144" i="3" l="1"/>
  <c r="AK144" i="3"/>
  <c r="J146" i="6"/>
  <c r="I146" i="6"/>
  <c r="G146" i="6"/>
  <c r="H146" i="6"/>
  <c r="AK143" i="13"/>
  <c r="AK144" i="12"/>
  <c r="L146" i="6" l="1"/>
  <c r="O146" i="6" s="1"/>
  <c r="AL144" i="13"/>
  <c r="AL145" i="12"/>
  <c r="AN144" i="3"/>
  <c r="AO144" i="3"/>
  <c r="K146" i="6"/>
  <c r="AM146" i="12" l="1"/>
  <c r="AM145" i="13"/>
  <c r="N146" i="6"/>
  <c r="M146" i="6"/>
  <c r="P146" i="6" s="1"/>
  <c r="T146" i="6" l="1"/>
  <c r="S146" i="6"/>
  <c r="U146" i="6"/>
  <c r="R146" i="6"/>
  <c r="AN147" i="12"/>
  <c r="AN146" i="13"/>
  <c r="V146" i="6" l="1"/>
  <c r="Y146" i="6" s="1"/>
  <c r="AC146" i="6" s="1"/>
  <c r="W146" i="6"/>
  <c r="Z146" i="6" s="1"/>
  <c r="AD146" i="6" s="1"/>
  <c r="B150" i="8" s="1"/>
  <c r="AO147" i="13"/>
  <c r="AO148" i="12"/>
  <c r="C138" i="23" l="1"/>
  <c r="X146" i="6"/>
  <c r="AA146" i="6" s="1"/>
  <c r="AE146" i="6" s="1"/>
  <c r="AG146" i="6" s="1"/>
  <c r="B150" i="19" s="1"/>
  <c r="K150" i="19" s="1"/>
  <c r="AP148" i="13"/>
  <c r="AP149" i="12"/>
  <c r="B150" i="7"/>
  <c r="B138" i="23"/>
  <c r="D138" i="23" s="1"/>
  <c r="F150" i="8"/>
  <c r="O150" i="8"/>
  <c r="G150" i="8"/>
  <c r="M150" i="8"/>
  <c r="D150" i="8"/>
  <c r="K150" i="8"/>
  <c r="L150" i="8"/>
  <c r="N150" i="8"/>
  <c r="E150" i="8"/>
  <c r="C150" i="8"/>
  <c r="E150" i="19" l="1"/>
  <c r="N150" i="19"/>
  <c r="M150" i="19"/>
  <c r="L150" i="19"/>
  <c r="F150" i="19"/>
  <c r="O150" i="19"/>
  <c r="C150" i="19"/>
  <c r="G150" i="19"/>
  <c r="D150" i="19"/>
  <c r="G150" i="7"/>
  <c r="F150" i="7"/>
  <c r="N150" i="7"/>
  <c r="C150" i="7"/>
  <c r="K150" i="7"/>
  <c r="D150" i="7"/>
  <c r="M150" i="7"/>
  <c r="L150" i="7"/>
  <c r="O150" i="7"/>
  <c r="E150" i="7"/>
  <c r="AG135" i="8"/>
  <c r="AO135" i="8"/>
  <c r="AP135" i="8"/>
  <c r="BB135" i="8"/>
  <c r="AV135" i="8"/>
  <c r="AY135" i="8"/>
  <c r="AX135" i="8"/>
  <c r="AS135" i="8"/>
  <c r="AW135" i="8"/>
  <c r="AK135" i="8"/>
  <c r="AN135" i="8"/>
  <c r="AH135" i="8"/>
  <c r="BA135" i="8"/>
  <c r="AT135" i="8"/>
  <c r="AZ135" i="8"/>
  <c r="AM135" i="8"/>
  <c r="BC135" i="8"/>
  <c r="BF135" i="8"/>
  <c r="AQ135" i="8"/>
  <c r="AU135" i="8"/>
  <c r="BE135" i="8"/>
  <c r="AI135" i="8"/>
  <c r="BG135" i="8"/>
  <c r="AL135" i="8"/>
  <c r="AF135" i="8"/>
  <c r="BD135" i="8"/>
  <c r="AR135" i="8"/>
  <c r="AJ135" i="8"/>
  <c r="AQ149" i="13"/>
  <c r="AQ150" i="12"/>
  <c r="BG135" i="19" l="1"/>
  <c r="BF135" i="19"/>
  <c r="AI135" i="19"/>
  <c r="AP135" i="19"/>
  <c r="AN135" i="19"/>
  <c r="AR135" i="19"/>
  <c r="AM135" i="19"/>
  <c r="AQ135" i="19"/>
  <c r="AO135" i="19"/>
  <c r="AZ135" i="19"/>
  <c r="BB135" i="19"/>
  <c r="AG135" i="19"/>
  <c r="AX135" i="19"/>
  <c r="AV135" i="19"/>
  <c r="AL135" i="19"/>
  <c r="AT135" i="19"/>
  <c r="AK135" i="19"/>
  <c r="AF135" i="19"/>
  <c r="BC135" i="19"/>
  <c r="AY135" i="19"/>
  <c r="AJ135" i="19"/>
  <c r="BD135" i="19"/>
  <c r="AW135" i="19"/>
  <c r="AH135" i="19"/>
  <c r="AS135" i="19"/>
  <c r="BA135" i="19"/>
  <c r="AU135" i="19"/>
  <c r="BE135" i="19"/>
  <c r="AR150" i="13"/>
  <c r="AR151" i="12"/>
  <c r="AP135" i="7"/>
  <c r="M136" i="9" s="1"/>
  <c r="AW135" i="7"/>
  <c r="T136" i="9" s="1"/>
  <c r="BB135" i="7"/>
  <c r="Y136" i="9" s="1"/>
  <c r="AF135" i="7"/>
  <c r="AI135" i="7"/>
  <c r="F136" i="9" s="1"/>
  <c r="AX135" i="7"/>
  <c r="U136" i="9" s="1"/>
  <c r="BE135" i="7"/>
  <c r="AB136" i="9" s="1"/>
  <c r="AQ135" i="7"/>
  <c r="N136" i="9" s="1"/>
  <c r="AM135" i="7"/>
  <c r="J136" i="9" s="1"/>
  <c r="AK135" i="7"/>
  <c r="H136" i="9" s="1"/>
  <c r="AJ135" i="7"/>
  <c r="G136" i="9" s="1"/>
  <c r="AN135" i="7"/>
  <c r="K136" i="9" s="1"/>
  <c r="AG135" i="7"/>
  <c r="D136" i="9" s="1"/>
  <c r="AT135" i="7"/>
  <c r="Q136" i="9" s="1"/>
  <c r="AU135" i="7"/>
  <c r="R136" i="9" s="1"/>
  <c r="BA135" i="7"/>
  <c r="X136" i="9" s="1"/>
  <c r="BD135" i="7"/>
  <c r="AA136" i="9" s="1"/>
  <c r="AR135" i="7"/>
  <c r="O136" i="9" s="1"/>
  <c r="AO135" i="7"/>
  <c r="L136" i="9" s="1"/>
  <c r="BF135" i="7"/>
  <c r="AC136" i="9" s="1"/>
  <c r="BC135" i="7"/>
  <c r="Z136" i="9" s="1"/>
  <c r="AZ135" i="7"/>
  <c r="W136" i="9" s="1"/>
  <c r="AH135" i="7"/>
  <c r="E136" i="9" s="1"/>
  <c r="AV135" i="7"/>
  <c r="S136" i="9" s="1"/>
  <c r="AS135" i="7"/>
  <c r="P136" i="9" s="1"/>
  <c r="AE135" i="7"/>
  <c r="B136" i="9" s="1"/>
  <c r="AY135" i="7"/>
  <c r="V136" i="9" s="1"/>
  <c r="AL135" i="7"/>
  <c r="I136" i="9" s="1"/>
  <c r="BI135" i="8"/>
  <c r="BI135" i="19" l="1"/>
  <c r="S136" i="11"/>
  <c r="S136" i="18"/>
  <c r="S137" i="12" s="1"/>
  <c r="T137" i="13" s="1"/>
  <c r="N136" i="11"/>
  <c r="N136" i="18"/>
  <c r="N137" i="12" s="1"/>
  <c r="O137" i="13" s="1"/>
  <c r="W136" i="11"/>
  <c r="W136" i="18"/>
  <c r="W137" i="12" s="1"/>
  <c r="X137" i="13" s="1"/>
  <c r="O136" i="18"/>
  <c r="O137" i="12" s="1"/>
  <c r="P137" i="13" s="1"/>
  <c r="O136" i="11"/>
  <c r="Q136" i="11"/>
  <c r="Q136" i="18"/>
  <c r="Q137" i="12" s="1"/>
  <c r="R137" i="13" s="1"/>
  <c r="H136" i="18"/>
  <c r="H137" i="12" s="1"/>
  <c r="I137" i="13" s="1"/>
  <c r="H136" i="11"/>
  <c r="U136" i="18"/>
  <c r="U137" i="12" s="1"/>
  <c r="V137" i="13" s="1"/>
  <c r="U136" i="11"/>
  <c r="T136" i="11"/>
  <c r="T136" i="18"/>
  <c r="T137" i="12" s="1"/>
  <c r="U137" i="13" s="1"/>
  <c r="I136" i="11"/>
  <c r="I136" i="18"/>
  <c r="I137" i="12" s="1"/>
  <c r="J137" i="13" s="1"/>
  <c r="X136" i="11"/>
  <c r="X136" i="18"/>
  <c r="X137" i="12" s="1"/>
  <c r="Y137" i="13" s="1"/>
  <c r="BH135" i="7"/>
  <c r="AS151" i="13"/>
  <c r="AS152" i="12"/>
  <c r="C136" i="9"/>
  <c r="P136" i="11"/>
  <c r="P136" i="18"/>
  <c r="P137" i="12" s="1"/>
  <c r="Q137" i="13" s="1"/>
  <c r="Z136" i="11"/>
  <c r="Z136" i="18"/>
  <c r="Z137" i="12" s="1"/>
  <c r="AA137" i="13" s="1"/>
  <c r="AA136" i="11"/>
  <c r="AA136" i="18"/>
  <c r="AA137" i="12" s="1"/>
  <c r="AB137" i="13" s="1"/>
  <c r="D136" i="11"/>
  <c r="D136" i="18"/>
  <c r="D137" i="12" s="1"/>
  <c r="E137" i="13" s="1"/>
  <c r="J136" i="11"/>
  <c r="J136" i="18"/>
  <c r="J137" i="12" s="1"/>
  <c r="K137" i="13" s="1"/>
  <c r="F136" i="11"/>
  <c r="F136" i="18"/>
  <c r="F137" i="12" s="1"/>
  <c r="G137" i="13" s="1"/>
  <c r="M136" i="11"/>
  <c r="M136" i="18"/>
  <c r="M137" i="12" s="1"/>
  <c r="N137" i="13" s="1"/>
  <c r="AC136" i="11"/>
  <c r="AC136" i="18"/>
  <c r="AC137" i="12" s="1"/>
  <c r="K136" i="11"/>
  <c r="K136" i="18"/>
  <c r="K137" i="12" s="1"/>
  <c r="L137" i="13" s="1"/>
  <c r="V136" i="11"/>
  <c r="V136" i="18"/>
  <c r="V137" i="12" s="1"/>
  <c r="W137" i="13" s="1"/>
  <c r="E136" i="11"/>
  <c r="E136" i="18"/>
  <c r="E137" i="12" s="1"/>
  <c r="F137" i="13" s="1"/>
  <c r="L136" i="11"/>
  <c r="L136" i="18"/>
  <c r="L137" i="12" s="1"/>
  <c r="M137" i="13" s="1"/>
  <c r="R136" i="11"/>
  <c r="R136" i="18"/>
  <c r="R137" i="12" s="1"/>
  <c r="S137" i="13" s="1"/>
  <c r="G136" i="11"/>
  <c r="G136" i="18"/>
  <c r="G137" i="12" s="1"/>
  <c r="H137" i="13" s="1"/>
  <c r="AB136" i="11"/>
  <c r="AB136" i="18"/>
  <c r="AB137" i="12" s="1"/>
  <c r="AC137" i="13" s="1"/>
  <c r="Y136" i="11"/>
  <c r="Y136" i="18"/>
  <c r="Y137" i="12" s="1"/>
  <c r="Z137" i="13" s="1"/>
  <c r="AD138" i="12" l="1"/>
  <c r="AD137" i="13"/>
  <c r="C136" i="18"/>
  <c r="C136" i="11"/>
  <c r="B136" i="11" s="1"/>
  <c r="N144" i="3" s="1"/>
  <c r="Q144" i="3" s="1"/>
  <c r="AT152" i="13"/>
  <c r="AT153" i="12"/>
  <c r="S144" i="3" l="1"/>
  <c r="AL144" i="3"/>
  <c r="B136" i="18"/>
  <c r="C137" i="12"/>
  <c r="AU153" i="13"/>
  <c r="AU154" i="12"/>
  <c r="AE139" i="12"/>
  <c r="AE138" i="13"/>
  <c r="B137" i="12" l="1"/>
  <c r="D137" i="13"/>
  <c r="B137" i="13" s="1"/>
  <c r="AT163" i="12"/>
  <c r="AV154" i="13"/>
  <c r="AF139" i="13"/>
  <c r="AF140" i="12"/>
  <c r="D145" i="3" l="1"/>
  <c r="C137" i="13"/>
  <c r="AG141" i="12"/>
  <c r="AG140" i="13"/>
  <c r="AH141" i="13" l="1"/>
  <c r="AH142" i="12"/>
  <c r="B145" i="3"/>
  <c r="AA145" i="3"/>
  <c r="AG145" i="3" s="1"/>
  <c r="K145" i="3" l="1"/>
  <c r="Y145" i="3"/>
  <c r="AE145" i="3" s="1"/>
  <c r="U145" i="3"/>
  <c r="V145" i="3" s="1"/>
  <c r="X145" i="3" s="1"/>
  <c r="AJ145" i="3"/>
  <c r="W145" i="3"/>
  <c r="C145" i="3"/>
  <c r="AI142" i="13"/>
  <c r="AI143" i="12"/>
  <c r="AJ143" i="13" l="1"/>
  <c r="AJ144" i="12"/>
  <c r="B147" i="6"/>
  <c r="AD145" i="3"/>
  <c r="AB145" i="3"/>
  <c r="AH145" i="3" s="1"/>
  <c r="J145" i="3"/>
  <c r="M145" i="3" s="1"/>
  <c r="P145" i="3" s="1"/>
  <c r="R145" i="3" l="1"/>
  <c r="AK145" i="3"/>
  <c r="AK144" i="13"/>
  <c r="AK145" i="12"/>
  <c r="H147" i="6"/>
  <c r="I147" i="6"/>
  <c r="J147" i="6"/>
  <c r="G147" i="6"/>
  <c r="L147" i="6" l="1"/>
  <c r="O147" i="6" s="1"/>
  <c r="K147" i="6"/>
  <c r="AL145" i="13"/>
  <c r="AL146" i="12"/>
  <c r="AO145" i="3"/>
  <c r="AN145" i="3"/>
  <c r="AM147" i="12" l="1"/>
  <c r="AM146" i="13"/>
  <c r="N147" i="6"/>
  <c r="M147" i="6"/>
  <c r="P147" i="6" s="1"/>
  <c r="S147" i="6" l="1"/>
  <c r="R147" i="6"/>
  <c r="U147" i="6"/>
  <c r="T147" i="6"/>
  <c r="AN148" i="12"/>
  <c r="AN147" i="13"/>
  <c r="V147" i="6" l="1"/>
  <c r="AO149" i="12"/>
  <c r="AO148" i="13"/>
  <c r="Y147" i="6"/>
  <c r="AC147" i="6" s="1"/>
  <c r="W147" i="6"/>
  <c r="Z147" i="6" s="1"/>
  <c r="AD147" i="6" s="1"/>
  <c r="X147" i="6" l="1"/>
  <c r="AA147" i="6" s="1"/>
  <c r="AE147" i="6" s="1"/>
  <c r="AG147" i="6" s="1"/>
  <c r="B151" i="19" s="1"/>
  <c r="B151" i="7"/>
  <c r="B139" i="23"/>
  <c r="B151" i="8"/>
  <c r="C139" i="23"/>
  <c r="AP150" i="12"/>
  <c r="AP149" i="13"/>
  <c r="D139" i="23" l="1"/>
  <c r="L151" i="8"/>
  <c r="K151" i="8"/>
  <c r="F151" i="8"/>
  <c r="O151" i="8"/>
  <c r="G151" i="8"/>
  <c r="M151" i="8"/>
  <c r="N151" i="8"/>
  <c r="C151" i="8"/>
  <c r="D151" i="8"/>
  <c r="E151" i="8"/>
  <c r="AQ150" i="13"/>
  <c r="AQ151" i="12"/>
  <c r="L151" i="7"/>
  <c r="F151" i="7"/>
  <c r="C151" i="7"/>
  <c r="G151" i="7"/>
  <c r="M151" i="7"/>
  <c r="K151" i="7"/>
  <c r="O151" i="7"/>
  <c r="N151" i="7"/>
  <c r="E151" i="7"/>
  <c r="D151" i="7"/>
  <c r="M151" i="19"/>
  <c r="N151" i="19"/>
  <c r="L151" i="19"/>
  <c r="D151" i="19"/>
  <c r="F151" i="19"/>
  <c r="O151" i="19"/>
  <c r="G151" i="19"/>
  <c r="E151" i="19"/>
  <c r="K151" i="19"/>
  <c r="C151" i="19"/>
  <c r="AQ136" i="7" l="1"/>
  <c r="AV136" i="7"/>
  <c r="AW136" i="7"/>
  <c r="AE136" i="7"/>
  <c r="AU136" i="7"/>
  <c r="BE136" i="7"/>
  <c r="AO136" i="7"/>
  <c r="AM136" i="7"/>
  <c r="AP136" i="7"/>
  <c r="AH136" i="7"/>
  <c r="AZ136" i="7"/>
  <c r="AI136" i="7"/>
  <c r="BC136" i="7"/>
  <c r="AN136" i="7"/>
  <c r="AX136" i="7"/>
  <c r="AK136" i="7"/>
  <c r="AJ136" i="7"/>
  <c r="BF136" i="7"/>
  <c r="AF136" i="7"/>
  <c r="AG136" i="7"/>
  <c r="AL136" i="7"/>
  <c r="AY136" i="7"/>
  <c r="BD136" i="7"/>
  <c r="AS136" i="7"/>
  <c r="BB136" i="7"/>
  <c r="AT136" i="7"/>
  <c r="AR136" i="7"/>
  <c r="BA136" i="7"/>
  <c r="AJ136" i="19"/>
  <c r="BA136" i="19"/>
  <c r="AQ136" i="19"/>
  <c r="AP136" i="19"/>
  <c r="AN136" i="19"/>
  <c r="AK136" i="19"/>
  <c r="BC136" i="19"/>
  <c r="AL136" i="19"/>
  <c r="AY136" i="19"/>
  <c r="AU136" i="19"/>
  <c r="AF136" i="19"/>
  <c r="AI136" i="19"/>
  <c r="AW136" i="19"/>
  <c r="AS136" i="19"/>
  <c r="AR136" i="19"/>
  <c r="AZ136" i="19"/>
  <c r="AH136" i="19"/>
  <c r="BG136" i="19"/>
  <c r="BE136" i="19"/>
  <c r="AX136" i="19"/>
  <c r="BB136" i="19"/>
  <c r="BD136" i="19"/>
  <c r="AO136" i="19"/>
  <c r="AM136" i="19"/>
  <c r="AV136" i="19"/>
  <c r="AT136" i="19"/>
  <c r="AG136" i="19"/>
  <c r="BF136" i="19"/>
  <c r="AR151" i="13"/>
  <c r="AR152" i="12"/>
  <c r="BD136" i="8"/>
  <c r="AJ136" i="8"/>
  <c r="AS136" i="8"/>
  <c r="AF136" i="8"/>
  <c r="AU136" i="8"/>
  <c r="AP136" i="8"/>
  <c r="AL136" i="8"/>
  <c r="BB136" i="8"/>
  <c r="BA136" i="8"/>
  <c r="AI136" i="8"/>
  <c r="BG136" i="8"/>
  <c r="AX136" i="8"/>
  <c r="AG136" i="8"/>
  <c r="BC136" i="8"/>
  <c r="AZ136" i="8"/>
  <c r="AK136" i="8"/>
  <c r="AT136" i="8"/>
  <c r="BE136" i="8"/>
  <c r="BF136" i="8"/>
  <c r="AO136" i="8"/>
  <c r="AW136" i="8"/>
  <c r="AN136" i="8"/>
  <c r="AH136" i="8"/>
  <c r="AR136" i="8"/>
  <c r="AM136" i="8"/>
  <c r="AQ136" i="8"/>
  <c r="AY136" i="8"/>
  <c r="AV136" i="8"/>
  <c r="BI136" i="19" l="1"/>
  <c r="O137" i="9"/>
  <c r="O137" i="11" s="1"/>
  <c r="AA137" i="9"/>
  <c r="AA137" i="11" s="1"/>
  <c r="U137" i="9"/>
  <c r="U137" i="11" s="1"/>
  <c r="L137" i="9"/>
  <c r="T137" i="9"/>
  <c r="T137" i="11" s="1"/>
  <c r="BH136" i="7"/>
  <c r="X137" i="9"/>
  <c r="P137" i="9"/>
  <c r="D137" i="9"/>
  <c r="H137" i="9"/>
  <c r="F137" i="9"/>
  <c r="J137" i="9"/>
  <c r="B137" i="9"/>
  <c r="BI136" i="8"/>
  <c r="C137" i="9"/>
  <c r="W137" i="9"/>
  <c r="T137" i="18"/>
  <c r="T138" i="12" s="1"/>
  <c r="U138" i="13" s="1"/>
  <c r="Q137" i="9"/>
  <c r="V137" i="9"/>
  <c r="AC137" i="9"/>
  <c r="K137" i="9"/>
  <c r="E137" i="9"/>
  <c r="AB137" i="9"/>
  <c r="S137" i="9"/>
  <c r="O137" i="18"/>
  <c r="O138" i="12" s="1"/>
  <c r="P138" i="13" s="1"/>
  <c r="L137" i="18"/>
  <c r="L138" i="12" s="1"/>
  <c r="M138" i="13" s="1"/>
  <c r="L137" i="11"/>
  <c r="AS152" i="13"/>
  <c r="AS153" i="12"/>
  <c r="Y137" i="9"/>
  <c r="I137" i="9"/>
  <c r="G137" i="9"/>
  <c r="Z137" i="9"/>
  <c r="M137" i="9"/>
  <c r="R137" i="9"/>
  <c r="N137" i="9"/>
  <c r="N137" i="11" s="1"/>
  <c r="U137" i="18" l="1"/>
  <c r="U138" i="12" s="1"/>
  <c r="V138" i="13" s="1"/>
  <c r="AA137" i="18"/>
  <c r="AA138" i="12" s="1"/>
  <c r="AB138" i="13" s="1"/>
  <c r="N137" i="18"/>
  <c r="N138" i="12" s="1"/>
  <c r="O138" i="13" s="1"/>
  <c r="R137" i="11"/>
  <c r="R137" i="18"/>
  <c r="R138" i="12" s="1"/>
  <c r="S138" i="13" s="1"/>
  <c r="I137" i="18"/>
  <c r="I138" i="12" s="1"/>
  <c r="J138" i="13" s="1"/>
  <c r="I137" i="11"/>
  <c r="K137" i="11"/>
  <c r="K137" i="18"/>
  <c r="K138" i="12" s="1"/>
  <c r="L138" i="13" s="1"/>
  <c r="H137" i="18"/>
  <c r="H138" i="12" s="1"/>
  <c r="I138" i="13" s="1"/>
  <c r="H137" i="11"/>
  <c r="S137" i="18"/>
  <c r="S138" i="12" s="1"/>
  <c r="T138" i="13" s="1"/>
  <c r="S137" i="11"/>
  <c r="AC137" i="18"/>
  <c r="AC138" i="12" s="1"/>
  <c r="AC137" i="11"/>
  <c r="Z137" i="11"/>
  <c r="Z137" i="18"/>
  <c r="Z138" i="12" s="1"/>
  <c r="AA138" i="13" s="1"/>
  <c r="AT153" i="13"/>
  <c r="AT154" i="12"/>
  <c r="AB137" i="18"/>
  <c r="AB138" i="12" s="1"/>
  <c r="AC138" i="13" s="1"/>
  <c r="AB137" i="11"/>
  <c r="V137" i="11"/>
  <c r="V137" i="18"/>
  <c r="V138" i="12" s="1"/>
  <c r="W138" i="13" s="1"/>
  <c r="W137" i="11"/>
  <c r="W137" i="18"/>
  <c r="W138" i="12" s="1"/>
  <c r="X138" i="13" s="1"/>
  <c r="J137" i="11"/>
  <c r="J137" i="18"/>
  <c r="J138" i="12" s="1"/>
  <c r="K138" i="13" s="1"/>
  <c r="P137" i="11"/>
  <c r="P137" i="18"/>
  <c r="P138" i="12" s="1"/>
  <c r="Q138" i="13" s="1"/>
  <c r="M137" i="11"/>
  <c r="M137" i="18"/>
  <c r="M138" i="12" s="1"/>
  <c r="N138" i="13" s="1"/>
  <c r="Y137" i="11"/>
  <c r="Y137" i="18"/>
  <c r="Y138" i="12" s="1"/>
  <c r="Z138" i="13" s="1"/>
  <c r="D137" i="11"/>
  <c r="D137" i="18"/>
  <c r="D138" i="12" s="1"/>
  <c r="E138" i="13" s="1"/>
  <c r="G137" i="11"/>
  <c r="G137" i="18"/>
  <c r="G138" i="12" s="1"/>
  <c r="H138" i="13" s="1"/>
  <c r="E137" i="11"/>
  <c r="E137" i="18"/>
  <c r="E138" i="12" s="1"/>
  <c r="F138" i="13" s="1"/>
  <c r="Q137" i="11"/>
  <c r="Q137" i="18"/>
  <c r="Q138" i="12" s="1"/>
  <c r="R138" i="13" s="1"/>
  <c r="C137" i="18"/>
  <c r="C137" i="11"/>
  <c r="F137" i="18"/>
  <c r="F138" i="12" s="1"/>
  <c r="G138" i="13" s="1"/>
  <c r="F137" i="11"/>
  <c r="X137" i="11"/>
  <c r="X137" i="18"/>
  <c r="X138" i="12" s="1"/>
  <c r="Y138" i="13" s="1"/>
  <c r="B137" i="11" l="1"/>
  <c r="N145" i="3" s="1"/>
  <c r="Q145" i="3" s="1"/>
  <c r="AS163" i="12"/>
  <c r="AU154" i="13"/>
  <c r="B137" i="18"/>
  <c r="C138" i="12"/>
  <c r="AD138" i="13"/>
  <c r="AD139" i="12"/>
  <c r="AE139" i="13" l="1"/>
  <c r="AE140" i="12"/>
  <c r="D138" i="13"/>
  <c r="B138" i="13" s="1"/>
  <c r="B138" i="12"/>
  <c r="AL145" i="3"/>
  <c r="S145" i="3"/>
  <c r="C138" i="13" l="1"/>
  <c r="D146" i="3"/>
  <c r="AF140" i="13"/>
  <c r="AF141" i="12"/>
  <c r="AG142" i="12" l="1"/>
  <c r="AG141" i="13"/>
  <c r="AA146" i="3"/>
  <c r="AG146" i="3" s="1"/>
  <c r="B146" i="3"/>
  <c r="K146" i="3" l="1"/>
  <c r="U146" i="3"/>
  <c r="V146" i="3" s="1"/>
  <c r="X146" i="3" s="1"/>
  <c r="C146" i="3"/>
  <c r="AJ146" i="3"/>
  <c r="Y146" i="3"/>
  <c r="AE146" i="3" s="1"/>
  <c r="W146" i="3"/>
  <c r="AH142" i="13"/>
  <c r="AH143" i="12"/>
  <c r="J146" i="3" l="1"/>
  <c r="M146" i="3" s="1"/>
  <c r="P146" i="3" s="1"/>
  <c r="AB146" i="3"/>
  <c r="AH146" i="3" s="1"/>
  <c r="AD146" i="3"/>
  <c r="B148" i="6"/>
  <c r="AI144" i="12"/>
  <c r="AI143" i="13"/>
  <c r="G148" i="6" l="1"/>
  <c r="I148" i="6"/>
  <c r="J148" i="6"/>
  <c r="H148" i="6"/>
  <c r="AJ145" i="12"/>
  <c r="AJ144" i="13"/>
  <c r="AK146" i="3"/>
  <c r="R146" i="3"/>
  <c r="L148" i="6" l="1"/>
  <c r="O148" i="6" s="1"/>
  <c r="AO146" i="3"/>
  <c r="AN146" i="3"/>
  <c r="AK145" i="13"/>
  <c r="AK146" i="12"/>
  <c r="K148" i="6"/>
  <c r="AL147" i="12" l="1"/>
  <c r="AL146" i="13"/>
  <c r="N148" i="6"/>
  <c r="M148" i="6"/>
  <c r="P148" i="6" s="1"/>
  <c r="T148" i="6" l="1"/>
  <c r="U148" i="6"/>
  <c r="R148" i="6"/>
  <c r="S148" i="6"/>
  <c r="AM148" i="12"/>
  <c r="AM147" i="13"/>
  <c r="W148" i="6" l="1"/>
  <c r="Z148" i="6" s="1"/>
  <c r="AD148" i="6" s="1"/>
  <c r="B152" i="8" s="1"/>
  <c r="V148" i="6"/>
  <c r="Y148" i="6" s="1"/>
  <c r="AC148" i="6" s="1"/>
  <c r="AN148" i="13"/>
  <c r="AN149" i="12"/>
  <c r="C140" i="23" l="1"/>
  <c r="X148" i="6"/>
  <c r="AA148" i="6" s="1"/>
  <c r="AE148" i="6" s="1"/>
  <c r="AG148" i="6" s="1"/>
  <c r="B152" i="19" s="1"/>
  <c r="D152" i="19" s="1"/>
  <c r="AO150" i="12"/>
  <c r="AO149" i="13"/>
  <c r="F152" i="8"/>
  <c r="O152" i="8"/>
  <c r="L152" i="8"/>
  <c r="E152" i="8"/>
  <c r="K152" i="8"/>
  <c r="M152" i="8"/>
  <c r="G152" i="8"/>
  <c r="N152" i="8"/>
  <c r="C152" i="8"/>
  <c r="D152" i="8"/>
  <c r="B152" i="7"/>
  <c r="B140" i="23"/>
  <c r="D140" i="23" s="1"/>
  <c r="C152" i="19" l="1"/>
  <c r="L152" i="19"/>
  <c r="M152" i="19"/>
  <c r="N152" i="19"/>
  <c r="F152" i="19"/>
  <c r="K152" i="19"/>
  <c r="G152" i="19"/>
  <c r="O152" i="19"/>
  <c r="E152" i="19"/>
  <c r="E152" i="7"/>
  <c r="L152" i="7"/>
  <c r="G152" i="7"/>
  <c r="K152" i="7"/>
  <c r="N152" i="7"/>
  <c r="C152" i="7"/>
  <c r="M152" i="7"/>
  <c r="O152" i="7"/>
  <c r="F152" i="7"/>
  <c r="D152" i="7"/>
  <c r="AH137" i="8"/>
  <c r="AU137" i="8"/>
  <c r="AN137" i="8"/>
  <c r="AW137" i="8"/>
  <c r="AS137" i="8"/>
  <c r="AP137" i="8"/>
  <c r="AV137" i="8"/>
  <c r="AK137" i="8"/>
  <c r="BG137" i="8"/>
  <c r="BD137" i="8"/>
  <c r="AZ137" i="8"/>
  <c r="AT137" i="8"/>
  <c r="AJ137" i="8"/>
  <c r="AI137" i="8"/>
  <c r="AY137" i="8"/>
  <c r="BA137" i="8"/>
  <c r="BC137" i="8"/>
  <c r="BE137" i="8"/>
  <c r="AG137" i="8"/>
  <c r="AM137" i="8"/>
  <c r="BF137" i="8"/>
  <c r="AO137" i="8"/>
  <c r="BB137" i="8"/>
  <c r="AX137" i="8"/>
  <c r="AR137" i="8"/>
  <c r="AQ137" i="8"/>
  <c r="AF137" i="8"/>
  <c r="AL137" i="8"/>
  <c r="AP151" i="12"/>
  <c r="AP150" i="13"/>
  <c r="AJ137" i="19" l="1"/>
  <c r="BC137" i="19"/>
  <c r="AG137" i="19"/>
  <c r="AW137" i="19"/>
  <c r="AS137" i="19"/>
  <c r="BA137" i="19"/>
  <c r="AV137" i="19"/>
  <c r="AY137" i="19"/>
  <c r="AK137" i="19"/>
  <c r="BE137" i="19"/>
  <c r="BF137" i="19"/>
  <c r="BD137" i="19"/>
  <c r="AI137" i="19"/>
  <c r="BG137" i="19"/>
  <c r="AR137" i="19"/>
  <c r="AT137" i="19"/>
  <c r="AN137" i="19"/>
  <c r="AM137" i="19"/>
  <c r="AZ137" i="19"/>
  <c r="AF137" i="19"/>
  <c r="AP137" i="19"/>
  <c r="AH137" i="19"/>
  <c r="AX137" i="19"/>
  <c r="AO137" i="19"/>
  <c r="AU137" i="19"/>
  <c r="AL137" i="19"/>
  <c r="BB137" i="19"/>
  <c r="AQ137" i="19"/>
  <c r="AQ151" i="13"/>
  <c r="AQ152" i="12"/>
  <c r="AJ137" i="7"/>
  <c r="G138" i="9" s="1"/>
  <c r="G138" i="11" s="1"/>
  <c r="AH137" i="7"/>
  <c r="E138" i="9" s="1"/>
  <c r="BE137" i="7"/>
  <c r="AB138" i="9" s="1"/>
  <c r="AB138" i="11" s="1"/>
  <c r="BD137" i="7"/>
  <c r="AA138" i="9" s="1"/>
  <c r="AA138" i="11" s="1"/>
  <c r="AM137" i="7"/>
  <c r="J138" i="9" s="1"/>
  <c r="J138" i="11" s="1"/>
  <c r="BA137" i="7"/>
  <c r="X138" i="9" s="1"/>
  <c r="X138" i="11" s="1"/>
  <c r="AT137" i="7"/>
  <c r="Q138" i="9" s="1"/>
  <c r="Q138" i="11" s="1"/>
  <c r="AI137" i="7"/>
  <c r="F138" i="9" s="1"/>
  <c r="AW137" i="7"/>
  <c r="T138" i="9" s="1"/>
  <c r="T138" i="11" s="1"/>
  <c r="AK137" i="7"/>
  <c r="H138" i="9" s="1"/>
  <c r="H138" i="11" s="1"/>
  <c r="BF137" i="7"/>
  <c r="AC138" i="9" s="1"/>
  <c r="AC138" i="11" s="1"/>
  <c r="AP137" i="7"/>
  <c r="M138" i="9" s="1"/>
  <c r="M138" i="11" s="1"/>
  <c r="AY137" i="7"/>
  <c r="V138" i="9" s="1"/>
  <c r="V138" i="11" s="1"/>
  <c r="AR137" i="7"/>
  <c r="O138" i="9" s="1"/>
  <c r="AX137" i="7"/>
  <c r="U138" i="9" s="1"/>
  <c r="U138" i="11" s="1"/>
  <c r="AZ137" i="7"/>
  <c r="W138" i="9" s="1"/>
  <c r="W138" i="11" s="1"/>
  <c r="AE137" i="7"/>
  <c r="B138" i="9" s="1"/>
  <c r="BC137" i="7"/>
  <c r="Z138" i="9" s="1"/>
  <c r="Z138" i="11" s="1"/>
  <c r="AO137" i="7"/>
  <c r="L138" i="9" s="1"/>
  <c r="AG137" i="7"/>
  <c r="D138" i="9" s="1"/>
  <c r="AQ137" i="7"/>
  <c r="N138" i="9" s="1"/>
  <c r="N138" i="11" s="1"/>
  <c r="BB137" i="7"/>
  <c r="Y138" i="9" s="1"/>
  <c r="Y138" i="11" s="1"/>
  <c r="AF137" i="7"/>
  <c r="C138" i="9" s="1"/>
  <c r="AL137" i="7"/>
  <c r="I138" i="9" s="1"/>
  <c r="I138" i="11" s="1"/>
  <c r="AN137" i="7"/>
  <c r="K138" i="9" s="1"/>
  <c r="K138" i="11" s="1"/>
  <c r="AS137" i="7"/>
  <c r="P138" i="9" s="1"/>
  <c r="AV137" i="7"/>
  <c r="S138" i="9" s="1"/>
  <c r="AU137" i="7"/>
  <c r="R138" i="9" s="1"/>
  <c r="R138" i="11" s="1"/>
  <c r="BI137" i="8"/>
  <c r="BI137" i="19" l="1"/>
  <c r="AA138" i="18"/>
  <c r="AA139" i="12" s="1"/>
  <c r="AB139" i="13" s="1"/>
  <c r="AC138" i="18"/>
  <c r="AC139" i="12" s="1"/>
  <c r="AD139" i="13" s="1"/>
  <c r="W138" i="18"/>
  <c r="W139" i="12" s="1"/>
  <c r="X139" i="13" s="1"/>
  <c r="M138" i="18"/>
  <c r="M139" i="12" s="1"/>
  <c r="N139" i="13" s="1"/>
  <c r="K138" i="18"/>
  <c r="K139" i="12" s="1"/>
  <c r="L139" i="13" s="1"/>
  <c r="I138" i="18"/>
  <c r="I139" i="12" s="1"/>
  <c r="J139" i="13" s="1"/>
  <c r="U138" i="18"/>
  <c r="U139" i="12" s="1"/>
  <c r="V139" i="13" s="1"/>
  <c r="O138" i="11"/>
  <c r="O138" i="18"/>
  <c r="O139" i="12" s="1"/>
  <c r="P139" i="13" s="1"/>
  <c r="E138" i="11"/>
  <c r="E138" i="18"/>
  <c r="E139" i="12" s="1"/>
  <c r="F139" i="13" s="1"/>
  <c r="F138" i="11"/>
  <c r="F138" i="18"/>
  <c r="F139" i="12" s="1"/>
  <c r="G139" i="13" s="1"/>
  <c r="P138" i="11"/>
  <c r="P138" i="18"/>
  <c r="P139" i="12" s="1"/>
  <c r="Q139" i="13" s="1"/>
  <c r="D138" i="11"/>
  <c r="D138" i="18"/>
  <c r="D139" i="12" s="1"/>
  <c r="E139" i="13" s="1"/>
  <c r="S138" i="11"/>
  <c r="S138" i="18"/>
  <c r="S139" i="12" s="1"/>
  <c r="T139" i="13" s="1"/>
  <c r="L138" i="11"/>
  <c r="L138" i="18"/>
  <c r="L139" i="12" s="1"/>
  <c r="M139" i="13" s="1"/>
  <c r="Y138" i="18"/>
  <c r="Y139" i="12" s="1"/>
  <c r="Z139" i="13" s="1"/>
  <c r="BH137" i="7"/>
  <c r="V138" i="18"/>
  <c r="V139" i="12" s="1"/>
  <c r="W139" i="13" s="1"/>
  <c r="N138" i="18"/>
  <c r="N139" i="12" s="1"/>
  <c r="O139" i="13" s="1"/>
  <c r="AB138" i="18"/>
  <c r="AB139" i="12" s="1"/>
  <c r="AC139" i="13" s="1"/>
  <c r="AR153" i="12"/>
  <c r="AR152" i="13"/>
  <c r="T138" i="18"/>
  <c r="T139" i="12" s="1"/>
  <c r="U139" i="13" s="1"/>
  <c r="H138" i="18"/>
  <c r="H139" i="12" s="1"/>
  <c r="I139" i="13" s="1"/>
  <c r="X138" i="18"/>
  <c r="X139" i="12" s="1"/>
  <c r="Y139" i="13" s="1"/>
  <c r="C138" i="18"/>
  <c r="C138" i="11"/>
  <c r="R138" i="18"/>
  <c r="R139" i="12" s="1"/>
  <c r="S139" i="13" s="1"/>
  <c r="G138" i="18"/>
  <c r="G139" i="12" s="1"/>
  <c r="H139" i="13" s="1"/>
  <c r="J138" i="18"/>
  <c r="J139" i="12" s="1"/>
  <c r="K139" i="13" s="1"/>
  <c r="Z138" i="18"/>
  <c r="Z139" i="12" s="1"/>
  <c r="AA139" i="13" s="1"/>
  <c r="Q138" i="18"/>
  <c r="Q139" i="12" s="1"/>
  <c r="R139" i="13" s="1"/>
  <c r="AD140" i="12" l="1"/>
  <c r="AE141" i="12" s="1"/>
  <c r="B138" i="11"/>
  <c r="N146" i="3" s="1"/>
  <c r="Q146" i="3" s="1"/>
  <c r="S146" i="3" s="1"/>
  <c r="B138" i="18"/>
  <c r="C139" i="12"/>
  <c r="AS153" i="13"/>
  <c r="AS154" i="12"/>
  <c r="AE140" i="13" l="1"/>
  <c r="AL146" i="3"/>
  <c r="D139" i="13"/>
  <c r="B139" i="13" s="1"/>
  <c r="B139" i="12"/>
  <c r="AR163" i="12"/>
  <c r="AT154" i="13"/>
  <c r="AF141" i="13"/>
  <c r="AF142" i="12"/>
  <c r="AG142" i="13" l="1"/>
  <c r="AG143" i="12"/>
  <c r="C139" i="13"/>
  <c r="D147" i="3"/>
  <c r="AH143" i="13" l="1"/>
  <c r="AH144" i="12"/>
  <c r="AA147" i="3"/>
  <c r="AG147" i="3" s="1"/>
  <c r="B147" i="3"/>
  <c r="AI144" i="13" l="1"/>
  <c r="AI145" i="12"/>
  <c r="K147" i="3"/>
  <c r="U147" i="3"/>
  <c r="V147" i="3" s="1"/>
  <c r="X147" i="3" s="1"/>
  <c r="W147" i="3"/>
  <c r="C147" i="3"/>
  <c r="Y147" i="3"/>
  <c r="AE147" i="3" s="1"/>
  <c r="AJ147" i="3"/>
  <c r="AD147" i="3" l="1"/>
  <c r="B149" i="6"/>
  <c r="AB147" i="3"/>
  <c r="AH147" i="3" s="1"/>
  <c r="J147" i="3"/>
  <c r="M147" i="3" s="1"/>
  <c r="P147" i="3" s="1"/>
  <c r="AJ145" i="13"/>
  <c r="AJ146" i="12"/>
  <c r="AK147" i="3" l="1"/>
  <c r="R147" i="3"/>
  <c r="AK147" i="12"/>
  <c r="AK146" i="13"/>
  <c r="H149" i="6"/>
  <c r="I149" i="6"/>
  <c r="G149" i="6"/>
  <c r="J149" i="6"/>
  <c r="K149" i="6" l="1"/>
  <c r="N149" i="6" s="1"/>
  <c r="AL148" i="12"/>
  <c r="AL147" i="13"/>
  <c r="L149" i="6"/>
  <c r="O149" i="6" s="1"/>
  <c r="AO147" i="3"/>
  <c r="AN147" i="3"/>
  <c r="AM149" i="12" l="1"/>
  <c r="AM148" i="13"/>
  <c r="M149" i="6"/>
  <c r="P149" i="6" s="1"/>
  <c r="U149" i="6" l="1"/>
  <c r="S149" i="6"/>
  <c r="R149" i="6"/>
  <c r="T149" i="6"/>
  <c r="AN149" i="13"/>
  <c r="AN150" i="12"/>
  <c r="W149" i="6" l="1"/>
  <c r="Z149" i="6" s="1"/>
  <c r="AD149" i="6" s="1"/>
  <c r="B153" i="8" s="1"/>
  <c r="V149" i="6"/>
  <c r="AO150" i="13"/>
  <c r="AO151" i="12"/>
  <c r="C141" i="23" l="1"/>
  <c r="D153" i="8"/>
  <c r="E153" i="8"/>
  <c r="K153" i="8"/>
  <c r="M153" i="8"/>
  <c r="G153" i="8"/>
  <c r="N153" i="8"/>
  <c r="L153" i="8"/>
  <c r="C153" i="8"/>
  <c r="F153" i="8"/>
  <c r="O153" i="8"/>
  <c r="AP151" i="13"/>
  <c r="AP152" i="12"/>
  <c r="Y149" i="6"/>
  <c r="AC149" i="6" s="1"/>
  <c r="X149" i="6"/>
  <c r="AA149" i="6" s="1"/>
  <c r="AE149" i="6" s="1"/>
  <c r="AG149" i="6" s="1"/>
  <c r="B153" i="19" s="1"/>
  <c r="AQ152" i="13" l="1"/>
  <c r="AQ153" i="12"/>
  <c r="AH138" i="8"/>
  <c r="AW138" i="8"/>
  <c r="BC138" i="8"/>
  <c r="BA138" i="8"/>
  <c r="BD138" i="8"/>
  <c r="AV138" i="8"/>
  <c r="AP138" i="8"/>
  <c r="AY138" i="8"/>
  <c r="AU138" i="8"/>
  <c r="AK138" i="8"/>
  <c r="BG138" i="8"/>
  <c r="AQ138" i="8"/>
  <c r="AZ138" i="8"/>
  <c r="AS138" i="8"/>
  <c r="AJ138" i="8"/>
  <c r="AI138" i="8"/>
  <c r="AF138" i="8"/>
  <c r="AM138" i="8"/>
  <c r="AO138" i="8"/>
  <c r="BE138" i="8"/>
  <c r="BF138" i="8"/>
  <c r="BB138" i="8"/>
  <c r="AL138" i="8"/>
  <c r="AX138" i="8"/>
  <c r="AN138" i="8"/>
  <c r="AG138" i="8"/>
  <c r="AT138" i="8"/>
  <c r="AR138" i="8"/>
  <c r="M153" i="19"/>
  <c r="K153" i="19"/>
  <c r="L153" i="19"/>
  <c r="E153" i="19"/>
  <c r="C153" i="19"/>
  <c r="O153" i="19"/>
  <c r="N153" i="19"/>
  <c r="F153" i="19"/>
  <c r="D153" i="19"/>
  <c r="G153" i="19"/>
  <c r="B153" i="7"/>
  <c r="B141" i="23"/>
  <c r="D141" i="23" s="1"/>
  <c r="BI138" i="8" l="1"/>
  <c r="AR154" i="12"/>
  <c r="AR153" i="13"/>
  <c r="AI138" i="19"/>
  <c r="BG138" i="19"/>
  <c r="AU138" i="19"/>
  <c r="AY138" i="19"/>
  <c r="AM138" i="19"/>
  <c r="AZ138" i="19"/>
  <c r="AS138" i="19"/>
  <c r="BA138" i="19"/>
  <c r="AR138" i="19"/>
  <c r="AL138" i="19"/>
  <c r="AQ138" i="19"/>
  <c r="BD138" i="19"/>
  <c r="BC138" i="19"/>
  <c r="AJ138" i="19"/>
  <c r="AK138" i="19"/>
  <c r="BB138" i="19"/>
  <c r="AH138" i="19"/>
  <c r="BE138" i="19"/>
  <c r="AV138" i="19"/>
  <c r="AW138" i="19"/>
  <c r="AP138" i="19"/>
  <c r="AT138" i="19"/>
  <c r="BF138" i="19"/>
  <c r="AO138" i="19"/>
  <c r="AX138" i="19"/>
  <c r="AG138" i="19"/>
  <c r="AF138" i="19"/>
  <c r="AN138" i="19"/>
  <c r="E153" i="7"/>
  <c r="O153" i="7"/>
  <c r="D153" i="7"/>
  <c r="C153" i="7"/>
  <c r="M153" i="7"/>
  <c r="G153" i="7"/>
  <c r="N153" i="7"/>
  <c r="K153" i="7"/>
  <c r="F153" i="7"/>
  <c r="L153" i="7"/>
  <c r="AS154" i="13" l="1"/>
  <c r="AQ163" i="12"/>
  <c r="AN138" i="7"/>
  <c r="K139" i="9" s="1"/>
  <c r="K139" i="11" s="1"/>
  <c r="BB138" i="7"/>
  <c r="Y139" i="9" s="1"/>
  <c r="Y139" i="11" s="1"/>
  <c r="BD138" i="7"/>
  <c r="AA139" i="9" s="1"/>
  <c r="AA139" i="11" s="1"/>
  <c r="AH138" i="7"/>
  <c r="E139" i="9" s="1"/>
  <c r="AQ138" i="7"/>
  <c r="N139" i="9" s="1"/>
  <c r="N139" i="11" s="1"/>
  <c r="AZ138" i="7"/>
  <c r="W139" i="9" s="1"/>
  <c r="W139" i="11" s="1"/>
  <c r="AE138" i="7"/>
  <c r="B139" i="9" s="1"/>
  <c r="AU138" i="7"/>
  <c r="R139" i="9" s="1"/>
  <c r="R139" i="11" s="1"/>
  <c r="AI138" i="7"/>
  <c r="F139" i="9" s="1"/>
  <c r="F139" i="11" s="1"/>
  <c r="BA138" i="7"/>
  <c r="X139" i="9" s="1"/>
  <c r="AJ138" i="7"/>
  <c r="G139" i="9" s="1"/>
  <c r="G139" i="11" s="1"/>
  <c r="AO138" i="7"/>
  <c r="L139" i="9" s="1"/>
  <c r="L139" i="11" s="1"/>
  <c r="AL138" i="7"/>
  <c r="I139" i="9" s="1"/>
  <c r="I139" i="11" s="1"/>
  <c r="AK138" i="7"/>
  <c r="H139" i="9" s="1"/>
  <c r="H139" i="11" s="1"/>
  <c r="AT138" i="7"/>
  <c r="Q139" i="9" s="1"/>
  <c r="Q139" i="11" s="1"/>
  <c r="AM138" i="7"/>
  <c r="J139" i="9" s="1"/>
  <c r="J139" i="11" s="1"/>
  <c r="AF138" i="7"/>
  <c r="AS138" i="7"/>
  <c r="P139" i="9" s="1"/>
  <c r="P139" i="11" s="1"/>
  <c r="AG138" i="7"/>
  <c r="D139" i="9" s="1"/>
  <c r="D139" i="11" s="1"/>
  <c r="BE138" i="7"/>
  <c r="AB139" i="9" s="1"/>
  <c r="AB139" i="11" s="1"/>
  <c r="AY138" i="7"/>
  <c r="V139" i="9" s="1"/>
  <c r="AP138" i="7"/>
  <c r="M139" i="9" s="1"/>
  <c r="AX138" i="7"/>
  <c r="U139" i="9" s="1"/>
  <c r="U139" i="11" s="1"/>
  <c r="BF138" i="7"/>
  <c r="AC139" i="9" s="1"/>
  <c r="AC139" i="11" s="1"/>
  <c r="BC138" i="7"/>
  <c r="Z139" i="9" s="1"/>
  <c r="Z139" i="11" s="1"/>
  <c r="AW138" i="7"/>
  <c r="T139" i="9" s="1"/>
  <c r="T139" i="11" s="1"/>
  <c r="AV138" i="7"/>
  <c r="S139" i="9" s="1"/>
  <c r="AR138" i="7"/>
  <c r="O139" i="9" s="1"/>
  <c r="BI138" i="19"/>
  <c r="P139" i="18"/>
  <c r="P140" i="12" s="1"/>
  <c r="Q140" i="13" s="1"/>
  <c r="AA139" i="18"/>
  <c r="AA140" i="12" s="1"/>
  <c r="AB140" i="13" s="1"/>
  <c r="F139" i="18" l="1"/>
  <c r="F140" i="12" s="1"/>
  <c r="G140" i="13" s="1"/>
  <c r="AC139" i="18"/>
  <c r="AC140" i="12" s="1"/>
  <c r="AD140" i="13" s="1"/>
  <c r="G139" i="18"/>
  <c r="G140" i="12" s="1"/>
  <c r="H140" i="13" s="1"/>
  <c r="J139" i="18"/>
  <c r="J140" i="12" s="1"/>
  <c r="K140" i="13" s="1"/>
  <c r="K139" i="18"/>
  <c r="K140" i="12" s="1"/>
  <c r="L140" i="13" s="1"/>
  <c r="D139" i="18"/>
  <c r="D140" i="12" s="1"/>
  <c r="E140" i="13" s="1"/>
  <c r="S139" i="11"/>
  <c r="S139" i="18"/>
  <c r="S140" i="12" s="1"/>
  <c r="T140" i="13" s="1"/>
  <c r="Z139" i="18"/>
  <c r="Z140" i="12" s="1"/>
  <c r="AA140" i="13" s="1"/>
  <c r="Q139" i="18"/>
  <c r="Q140" i="12" s="1"/>
  <c r="R140" i="13" s="1"/>
  <c r="U139" i="18"/>
  <c r="U140" i="12" s="1"/>
  <c r="V140" i="13" s="1"/>
  <c r="Y139" i="18"/>
  <c r="Y140" i="12" s="1"/>
  <c r="Z140" i="13" s="1"/>
  <c r="M139" i="11"/>
  <c r="M139" i="18"/>
  <c r="M140" i="12" s="1"/>
  <c r="N140" i="13" s="1"/>
  <c r="X139" i="11"/>
  <c r="X139" i="18"/>
  <c r="X140" i="12" s="1"/>
  <c r="Y140" i="13" s="1"/>
  <c r="H139" i="18"/>
  <c r="H140" i="12" s="1"/>
  <c r="I140" i="13" s="1"/>
  <c r="V139" i="11"/>
  <c r="V139" i="18"/>
  <c r="V140" i="12" s="1"/>
  <c r="W140" i="13" s="1"/>
  <c r="BH138" i="7"/>
  <c r="C139" i="9"/>
  <c r="R139" i="18"/>
  <c r="R140" i="12" s="1"/>
  <c r="S140" i="13" s="1"/>
  <c r="I139" i="18"/>
  <c r="I140" i="12" s="1"/>
  <c r="J140" i="13" s="1"/>
  <c r="L139" i="18"/>
  <c r="L140" i="12" s="1"/>
  <c r="M140" i="13" s="1"/>
  <c r="O139" i="11"/>
  <c r="O139" i="18"/>
  <c r="O140" i="12" s="1"/>
  <c r="P140" i="13" s="1"/>
  <c r="E139" i="11"/>
  <c r="E139" i="18"/>
  <c r="E140" i="12" s="1"/>
  <c r="F140" i="13" s="1"/>
  <c r="W139" i="18"/>
  <c r="W140" i="12" s="1"/>
  <c r="X140" i="13" s="1"/>
  <c r="AB139" i="18"/>
  <c r="AB140" i="12" s="1"/>
  <c r="AC140" i="13" s="1"/>
  <c r="N139" i="18"/>
  <c r="N140" i="12" s="1"/>
  <c r="O140" i="13" s="1"/>
  <c r="T139" i="18"/>
  <c r="T140" i="12" s="1"/>
  <c r="U140" i="13" s="1"/>
  <c r="AD141" i="12" l="1"/>
  <c r="AE141" i="13" s="1"/>
  <c r="C139" i="11"/>
  <c r="B139" i="11" s="1"/>
  <c r="N147" i="3" s="1"/>
  <c r="Q147" i="3" s="1"/>
  <c r="C139" i="18"/>
  <c r="AE142" i="12" l="1"/>
  <c r="AF143" i="12" s="1"/>
  <c r="AL147" i="3"/>
  <c r="S147" i="3"/>
  <c r="B139" i="18"/>
  <c r="C140" i="12"/>
  <c r="AF142" i="13" l="1"/>
  <c r="AG144" i="12"/>
  <c r="AG143" i="13"/>
  <c r="B140" i="12"/>
  <c r="D140" i="13"/>
  <c r="B140" i="13" s="1"/>
  <c r="D148" i="3" l="1"/>
  <c r="C140" i="13"/>
  <c r="AH145" i="12"/>
  <c r="AH144" i="13"/>
  <c r="AI145" i="13" l="1"/>
  <c r="AI146" i="12"/>
  <c r="AA148" i="3"/>
  <c r="AG148" i="3" s="1"/>
  <c r="B148" i="3"/>
  <c r="K148" i="3" l="1"/>
  <c r="U148" i="3"/>
  <c r="V148" i="3" s="1"/>
  <c r="X148" i="3" s="1"/>
  <c r="Y148" i="3"/>
  <c r="AE148" i="3" s="1"/>
  <c r="AJ148" i="3"/>
  <c r="C148" i="3"/>
  <c r="W148" i="3"/>
  <c r="AJ147" i="12"/>
  <c r="AJ146" i="13"/>
  <c r="AK147" i="13" l="1"/>
  <c r="AK148" i="12"/>
  <c r="AD148" i="3"/>
  <c r="B150" i="6"/>
  <c r="J148" i="3"/>
  <c r="M148" i="3" s="1"/>
  <c r="P148" i="3" s="1"/>
  <c r="AB148" i="3"/>
  <c r="AH148" i="3" s="1"/>
  <c r="AL149" i="12" l="1"/>
  <c r="AL148" i="13"/>
  <c r="J150" i="6"/>
  <c r="H150" i="6"/>
  <c r="G150" i="6"/>
  <c r="I150" i="6"/>
  <c r="R148" i="3"/>
  <c r="AK148" i="3"/>
  <c r="L150" i="6" l="1"/>
  <c r="O150" i="6" s="1"/>
  <c r="AO148" i="3"/>
  <c r="AN148" i="3"/>
  <c r="K150" i="6"/>
  <c r="AM149" i="13"/>
  <c r="AM150" i="12"/>
  <c r="M150" i="6" l="1"/>
  <c r="P150" i="6" s="1"/>
  <c r="N150" i="6"/>
  <c r="AN151" i="12"/>
  <c r="AN150" i="13"/>
  <c r="AO152" i="12" l="1"/>
  <c r="AO151" i="13"/>
  <c r="T150" i="6"/>
  <c r="U150" i="6"/>
  <c r="R150" i="6"/>
  <c r="S150" i="6"/>
  <c r="W150" i="6" l="1"/>
  <c r="Z150" i="6" s="1"/>
  <c r="AD150" i="6" s="1"/>
  <c r="B154" i="8" s="1"/>
  <c r="V150" i="6"/>
  <c r="AP153" i="12"/>
  <c r="AP152" i="13"/>
  <c r="C142" i="23" l="1"/>
  <c r="X150" i="6"/>
  <c r="AA150" i="6" s="1"/>
  <c r="AE150" i="6" s="1"/>
  <c r="AG150" i="6" s="1"/>
  <c r="B154" i="19" s="1"/>
  <c r="Y150" i="6"/>
  <c r="AC150" i="6" s="1"/>
  <c r="AQ153" i="13"/>
  <c r="AQ154" i="12"/>
  <c r="D154" i="8"/>
  <c r="M154" i="8"/>
  <c r="L154" i="8"/>
  <c r="C154" i="8"/>
  <c r="G154" i="8"/>
  <c r="O154" i="8"/>
  <c r="E154" i="8"/>
  <c r="K154" i="8"/>
  <c r="F154" i="8"/>
  <c r="N154" i="8"/>
  <c r="AQ139" i="8" l="1"/>
  <c r="AG139" i="8"/>
  <c r="AI139" i="8"/>
  <c r="AU139" i="8"/>
  <c r="AK139" i="8"/>
  <c r="BF139" i="8"/>
  <c r="BD139" i="8"/>
  <c r="AM139" i="8"/>
  <c r="AF139" i="8"/>
  <c r="AJ139" i="8"/>
  <c r="AN139" i="8"/>
  <c r="AX139" i="8"/>
  <c r="AZ139" i="8"/>
  <c r="AY139" i="8"/>
  <c r="AT139" i="8"/>
  <c r="AL139" i="8"/>
  <c r="AR139" i="8"/>
  <c r="BB139" i="8"/>
  <c r="AP139" i="8"/>
  <c r="BE139" i="8"/>
  <c r="AH139" i="8"/>
  <c r="AV139" i="8"/>
  <c r="BC139" i="8"/>
  <c r="BG139" i="8"/>
  <c r="AW139" i="8"/>
  <c r="AO139" i="8"/>
  <c r="BA139" i="8"/>
  <c r="AS139" i="8"/>
  <c r="AR154" i="13"/>
  <c r="AP163" i="12"/>
  <c r="B154" i="7"/>
  <c r="B142" i="23"/>
  <c r="D142" i="23" s="1"/>
  <c r="K154" i="19"/>
  <c r="M154" i="19"/>
  <c r="E154" i="19"/>
  <c r="L154" i="19"/>
  <c r="F154" i="19"/>
  <c r="N154" i="19"/>
  <c r="C154" i="19"/>
  <c r="O154" i="19"/>
  <c r="G154" i="19"/>
  <c r="D154" i="19"/>
  <c r="AT139" i="19" l="1"/>
  <c r="AV139" i="19"/>
  <c r="AG139" i="19"/>
  <c r="AN139" i="19"/>
  <c r="BC139" i="19"/>
  <c r="AO139" i="19"/>
  <c r="BF139" i="19"/>
  <c r="AY139" i="19"/>
  <c r="AK139" i="19"/>
  <c r="AQ139" i="19"/>
  <c r="AW139" i="19"/>
  <c r="AX139" i="19"/>
  <c r="AH139" i="19"/>
  <c r="AZ139" i="19"/>
  <c r="AF139" i="19"/>
  <c r="AP139" i="19"/>
  <c r="AR139" i="19"/>
  <c r="BG139" i="19"/>
  <c r="AJ139" i="19"/>
  <c r="AS139" i="19"/>
  <c r="BE139" i="19"/>
  <c r="AI139" i="19"/>
  <c r="AU139" i="19"/>
  <c r="BB139" i="19"/>
  <c r="BD139" i="19"/>
  <c r="AL139" i="19"/>
  <c r="AM139" i="19"/>
  <c r="BA139" i="19"/>
  <c r="M154" i="7"/>
  <c r="K154" i="7"/>
  <c r="D154" i="7"/>
  <c r="N154" i="7"/>
  <c r="L154" i="7"/>
  <c r="C154" i="7"/>
  <c r="G154" i="7"/>
  <c r="F154" i="7"/>
  <c r="E154" i="7"/>
  <c r="O154" i="7"/>
  <c r="BI139" i="8"/>
  <c r="AO139" i="7" l="1"/>
  <c r="L140" i="9" s="1"/>
  <c r="BA139" i="7"/>
  <c r="X140" i="9" s="1"/>
  <c r="BF139" i="7"/>
  <c r="AC140" i="9" s="1"/>
  <c r="AN139" i="7"/>
  <c r="K140" i="9" s="1"/>
  <c r="AU139" i="7"/>
  <c r="R140" i="9" s="1"/>
  <c r="AG139" i="7"/>
  <c r="D140" i="9" s="1"/>
  <c r="BB139" i="7"/>
  <c r="Y140" i="9" s="1"/>
  <c r="AR139" i="7"/>
  <c r="O140" i="9" s="1"/>
  <c r="AP139" i="7"/>
  <c r="M140" i="9" s="1"/>
  <c r="BE139" i="7"/>
  <c r="AB140" i="9" s="1"/>
  <c r="BC139" i="7"/>
  <c r="Z140" i="9" s="1"/>
  <c r="AQ139" i="7"/>
  <c r="N140" i="9" s="1"/>
  <c r="AV139" i="7"/>
  <c r="S140" i="9" s="1"/>
  <c r="AY139" i="7"/>
  <c r="V140" i="9" s="1"/>
  <c r="BD139" i="7"/>
  <c r="AA140" i="9" s="1"/>
  <c r="AE139" i="7"/>
  <c r="B140" i="9" s="1"/>
  <c r="AJ139" i="7"/>
  <c r="G140" i="9" s="1"/>
  <c r="AH139" i="7"/>
  <c r="E140" i="9" s="1"/>
  <c r="AF139" i="7"/>
  <c r="AK139" i="7"/>
  <c r="H140" i="9" s="1"/>
  <c r="AZ139" i="7"/>
  <c r="W140" i="9" s="1"/>
  <c r="AL139" i="7"/>
  <c r="I140" i="9" s="1"/>
  <c r="AI139" i="7"/>
  <c r="F140" i="9" s="1"/>
  <c r="AX139" i="7"/>
  <c r="U140" i="9" s="1"/>
  <c r="AM139" i="7"/>
  <c r="J140" i="9" s="1"/>
  <c r="AW139" i="7"/>
  <c r="T140" i="9" s="1"/>
  <c r="AS139" i="7"/>
  <c r="P140" i="9" s="1"/>
  <c r="AT139" i="7"/>
  <c r="Q140" i="9" s="1"/>
  <c r="BI139" i="19"/>
  <c r="U140" i="11" l="1"/>
  <c r="U140" i="18"/>
  <c r="U141" i="12" s="1"/>
  <c r="V141" i="13" s="1"/>
  <c r="N140" i="11"/>
  <c r="N140" i="18"/>
  <c r="N141" i="12" s="1"/>
  <c r="O141" i="13" s="1"/>
  <c r="O140" i="11"/>
  <c r="O140" i="18"/>
  <c r="O141" i="12" s="1"/>
  <c r="P141" i="13" s="1"/>
  <c r="K140" i="11"/>
  <c r="K140" i="18"/>
  <c r="K141" i="12" s="1"/>
  <c r="L141" i="13" s="1"/>
  <c r="P140" i="11"/>
  <c r="P140" i="18"/>
  <c r="P141" i="12" s="1"/>
  <c r="Q141" i="13" s="1"/>
  <c r="F140" i="11"/>
  <c r="F140" i="18"/>
  <c r="F141" i="12" s="1"/>
  <c r="G141" i="13" s="1"/>
  <c r="BH139" i="7"/>
  <c r="C140" i="9"/>
  <c r="AA140" i="11"/>
  <c r="AA140" i="18"/>
  <c r="AA141" i="12" s="1"/>
  <c r="AB141" i="13" s="1"/>
  <c r="Z140" i="11"/>
  <c r="Z140" i="18"/>
  <c r="Z141" i="12" s="1"/>
  <c r="AA141" i="13" s="1"/>
  <c r="Y140" i="11"/>
  <c r="Y140" i="18"/>
  <c r="Y141" i="12" s="1"/>
  <c r="Z141" i="13" s="1"/>
  <c r="AC140" i="11"/>
  <c r="AC140" i="18"/>
  <c r="AC141" i="12" s="1"/>
  <c r="H140" i="11"/>
  <c r="H140" i="18"/>
  <c r="H141" i="12" s="1"/>
  <c r="I141" i="13" s="1"/>
  <c r="T140" i="11"/>
  <c r="T140" i="18"/>
  <c r="T141" i="12" s="1"/>
  <c r="U141" i="13" s="1"/>
  <c r="I140" i="11"/>
  <c r="I140" i="18"/>
  <c r="I141" i="12" s="1"/>
  <c r="J141" i="13" s="1"/>
  <c r="E140" i="11"/>
  <c r="E140" i="18"/>
  <c r="E141" i="12" s="1"/>
  <c r="F141" i="13" s="1"/>
  <c r="V140" i="11"/>
  <c r="V140" i="18"/>
  <c r="V141" i="12" s="1"/>
  <c r="W141" i="13" s="1"/>
  <c r="AB140" i="11"/>
  <c r="AB140" i="18"/>
  <c r="AB141" i="12" s="1"/>
  <c r="AC141" i="13" s="1"/>
  <c r="D140" i="11"/>
  <c r="D140" i="18"/>
  <c r="D141" i="12" s="1"/>
  <c r="E141" i="13" s="1"/>
  <c r="X140" i="11"/>
  <c r="X140" i="18"/>
  <c r="X141" i="12" s="1"/>
  <c r="Y141" i="13" s="1"/>
  <c r="Q140" i="11"/>
  <c r="Q140" i="18"/>
  <c r="Q141" i="12" s="1"/>
  <c r="R141" i="13" s="1"/>
  <c r="J140" i="11"/>
  <c r="J140" i="18"/>
  <c r="J141" i="12" s="1"/>
  <c r="K141" i="13" s="1"/>
  <c r="W140" i="11"/>
  <c r="W140" i="18"/>
  <c r="W141" i="12" s="1"/>
  <c r="X141" i="13" s="1"/>
  <c r="G140" i="11"/>
  <c r="G140" i="18"/>
  <c r="G141" i="12" s="1"/>
  <c r="H141" i="13" s="1"/>
  <c r="S140" i="11"/>
  <c r="S140" i="18"/>
  <c r="S141" i="12" s="1"/>
  <c r="T141" i="13" s="1"/>
  <c r="M140" i="11"/>
  <c r="M140" i="18"/>
  <c r="M141" i="12" s="1"/>
  <c r="N141" i="13" s="1"/>
  <c r="R140" i="11"/>
  <c r="R140" i="18"/>
  <c r="R141" i="12" s="1"/>
  <c r="S141" i="13" s="1"/>
  <c r="L140" i="18"/>
  <c r="L141" i="12" s="1"/>
  <c r="M141" i="13" s="1"/>
  <c r="L140" i="11"/>
  <c r="AD141" i="13" l="1"/>
  <c r="AD142" i="12"/>
  <c r="C140" i="11"/>
  <c r="B140" i="11" s="1"/>
  <c r="N148" i="3" s="1"/>
  <c r="Q148" i="3" s="1"/>
  <c r="C140" i="18"/>
  <c r="C141" i="12" l="1"/>
  <c r="B140" i="18"/>
  <c r="AE142" i="13"/>
  <c r="AE143" i="12"/>
  <c r="AL148" i="3"/>
  <c r="S148" i="3"/>
  <c r="AF143" i="13" l="1"/>
  <c r="AF144" i="12"/>
  <c r="D141" i="13"/>
  <c r="B141" i="13" s="1"/>
  <c r="B141" i="12"/>
  <c r="D149" i="3" l="1"/>
  <c r="C141" i="13"/>
  <c r="AG145" i="12"/>
  <c r="AG144" i="13"/>
  <c r="AH145" i="13" l="1"/>
  <c r="AH146" i="12"/>
  <c r="B149" i="3"/>
  <c r="AA149" i="3"/>
  <c r="AG149" i="3" s="1"/>
  <c r="W149" i="3" l="1"/>
  <c r="C149" i="3"/>
  <c r="U149" i="3"/>
  <c r="V149" i="3" s="1"/>
  <c r="X149" i="3" s="1"/>
  <c r="Y149" i="3"/>
  <c r="AE149" i="3" s="1"/>
  <c r="AJ149" i="3"/>
  <c r="AI146" i="13"/>
  <c r="AI147" i="12"/>
  <c r="K149" i="3"/>
  <c r="AJ148" i="12" l="1"/>
  <c r="AJ147" i="13"/>
  <c r="B151" i="6"/>
  <c r="AD149" i="3"/>
  <c r="J149" i="3"/>
  <c r="M149" i="3" s="1"/>
  <c r="P149" i="3" s="1"/>
  <c r="AB149" i="3"/>
  <c r="AH149" i="3" s="1"/>
  <c r="J151" i="6" l="1"/>
  <c r="H151" i="6"/>
  <c r="L151" i="6" s="1"/>
  <c r="O151" i="6" s="1"/>
  <c r="G151" i="6"/>
  <c r="I151" i="6"/>
  <c r="R149" i="3"/>
  <c r="AK149" i="3"/>
  <c r="AK148" i="13"/>
  <c r="AK149" i="12"/>
  <c r="AL149" i="13" l="1"/>
  <c r="AL150" i="12"/>
  <c r="K151" i="6"/>
  <c r="AO149" i="3"/>
  <c r="AN149" i="3"/>
  <c r="M151" i="6" l="1"/>
  <c r="P151" i="6" s="1"/>
  <c r="N151" i="6"/>
  <c r="AM151" i="12"/>
  <c r="AM150" i="13"/>
  <c r="AN151" i="13" l="1"/>
  <c r="AN152" i="12"/>
  <c r="S151" i="6"/>
  <c r="T151" i="6"/>
  <c r="U151" i="6"/>
  <c r="R151" i="6"/>
  <c r="W151" i="6" l="1"/>
  <c r="Z151" i="6" s="1"/>
  <c r="AD151" i="6" s="1"/>
  <c r="B155" i="8" s="1"/>
  <c r="V151" i="6"/>
  <c r="AO152" i="13"/>
  <c r="AO153" i="12"/>
  <c r="C143" i="23" l="1"/>
  <c r="Y151" i="6"/>
  <c r="AC151" i="6" s="1"/>
  <c r="X151" i="6"/>
  <c r="AA151" i="6" s="1"/>
  <c r="AE151" i="6" s="1"/>
  <c r="AG151" i="6" s="1"/>
  <c r="B155" i="19" s="1"/>
  <c r="AP153" i="13"/>
  <c r="AP154" i="12"/>
  <c r="O155" i="8"/>
  <c r="E155" i="8"/>
  <c r="K155" i="8"/>
  <c r="N155" i="8"/>
  <c r="C155" i="8"/>
  <c r="L155" i="8"/>
  <c r="D155" i="8"/>
  <c r="G155" i="8"/>
  <c r="F155" i="8"/>
  <c r="M155" i="8"/>
  <c r="AQ154" i="13" l="1"/>
  <c r="AO163" i="12"/>
  <c r="E155" i="19"/>
  <c r="L155" i="19"/>
  <c r="D155" i="19"/>
  <c r="M155" i="19"/>
  <c r="O155" i="19"/>
  <c r="C155" i="19"/>
  <c r="F155" i="19"/>
  <c r="G155" i="19"/>
  <c r="N155" i="19"/>
  <c r="K155" i="19"/>
  <c r="BB140" i="8"/>
  <c r="AG140" i="8"/>
  <c r="AO140" i="8"/>
  <c r="BD140" i="8"/>
  <c r="AP140" i="8"/>
  <c r="AI140" i="8"/>
  <c r="AL140" i="8"/>
  <c r="AH140" i="8"/>
  <c r="AS140" i="8"/>
  <c r="AV140" i="8"/>
  <c r="BF140" i="8"/>
  <c r="AM140" i="8"/>
  <c r="AX140" i="8"/>
  <c r="AN140" i="8"/>
  <c r="AR140" i="8"/>
  <c r="AT140" i="8"/>
  <c r="BG140" i="8"/>
  <c r="AK140" i="8"/>
  <c r="BA140" i="8"/>
  <c r="AY140" i="8"/>
  <c r="AW140" i="8"/>
  <c r="AZ140" i="8"/>
  <c r="AQ140" i="8"/>
  <c r="AU140" i="8"/>
  <c r="BE140" i="8"/>
  <c r="BC140" i="8"/>
  <c r="AF140" i="8"/>
  <c r="AJ140" i="8"/>
  <c r="B155" i="7"/>
  <c r="B143" i="23"/>
  <c r="D143" i="23" s="1"/>
  <c r="AT140" i="19" l="1"/>
  <c r="AZ140" i="19"/>
  <c r="BC140" i="19"/>
  <c r="AG140" i="19"/>
  <c r="AX140" i="19"/>
  <c r="AI140" i="19"/>
  <c r="BF140" i="19"/>
  <c r="BB140" i="19"/>
  <c r="AV140" i="19"/>
  <c r="BA140" i="19"/>
  <c r="AM140" i="19"/>
  <c r="AY140" i="19"/>
  <c r="AF140" i="19"/>
  <c r="BE140" i="19"/>
  <c r="AH140" i="19"/>
  <c r="BD140" i="19"/>
  <c r="AN140" i="19"/>
  <c r="AO140" i="19"/>
  <c r="AJ140" i="19"/>
  <c r="AQ140" i="19"/>
  <c r="AR140" i="19"/>
  <c r="AU140" i="19"/>
  <c r="BG140" i="19"/>
  <c r="AW140" i="19"/>
  <c r="AL140" i="19"/>
  <c r="AK140" i="19"/>
  <c r="AS140" i="19"/>
  <c r="AP140" i="19"/>
  <c r="BI140" i="8"/>
  <c r="C155" i="7"/>
  <c r="G155" i="7"/>
  <c r="L155" i="7"/>
  <c r="F155" i="7"/>
  <c r="K155" i="7"/>
  <c r="O155" i="7"/>
  <c r="E155" i="7"/>
  <c r="N155" i="7"/>
  <c r="D155" i="7"/>
  <c r="M155" i="7"/>
  <c r="BI140" i="19" l="1"/>
  <c r="AR140" i="7"/>
  <c r="O141" i="9" s="1"/>
  <c r="AV140" i="7"/>
  <c r="S141" i="9" s="1"/>
  <c r="AE140" i="7"/>
  <c r="B141" i="9" s="1"/>
  <c r="AO140" i="7"/>
  <c r="L141" i="9" s="1"/>
  <c r="BF140" i="7"/>
  <c r="AC141" i="9" s="1"/>
  <c r="AM140" i="7"/>
  <c r="J141" i="9" s="1"/>
  <c r="AG140" i="7"/>
  <c r="D141" i="9" s="1"/>
  <c r="AL140" i="7"/>
  <c r="I141" i="9" s="1"/>
  <c r="I141" i="11" s="1"/>
  <c r="AN140" i="7"/>
  <c r="K141" i="9" s="1"/>
  <c r="K141" i="11" s="1"/>
  <c r="AT140" i="7"/>
  <c r="Q141" i="9" s="1"/>
  <c r="AP140" i="7"/>
  <c r="M141" i="9" s="1"/>
  <c r="AX140" i="7"/>
  <c r="U141" i="9" s="1"/>
  <c r="U141" i="11" s="1"/>
  <c r="AZ140" i="7"/>
  <c r="W141" i="9" s="1"/>
  <c r="W141" i="11" s="1"/>
  <c r="BC140" i="7"/>
  <c r="Z141" i="9" s="1"/>
  <c r="AQ140" i="7"/>
  <c r="N141" i="9" s="1"/>
  <c r="AY140" i="7"/>
  <c r="V141" i="9" s="1"/>
  <c r="BD140" i="7"/>
  <c r="AA141" i="9" s="1"/>
  <c r="AA141" i="11" s="1"/>
  <c r="BE140" i="7"/>
  <c r="AB141" i="9" s="1"/>
  <c r="AB141" i="11" s="1"/>
  <c r="AS140" i="7"/>
  <c r="P141" i="9" s="1"/>
  <c r="AH140" i="7"/>
  <c r="E141" i="9" s="1"/>
  <c r="AW140" i="7"/>
  <c r="T141" i="9" s="1"/>
  <c r="AK140" i="7"/>
  <c r="H141" i="9" s="1"/>
  <c r="H141" i="11" s="1"/>
  <c r="AJ140" i="7"/>
  <c r="G141" i="9" s="1"/>
  <c r="G141" i="11" s="1"/>
  <c r="BA140" i="7"/>
  <c r="X141" i="9" s="1"/>
  <c r="AI140" i="7"/>
  <c r="F141" i="9" s="1"/>
  <c r="AF140" i="7"/>
  <c r="AU140" i="7"/>
  <c r="R141" i="9" s="1"/>
  <c r="R141" i="11" s="1"/>
  <c r="BB140" i="7"/>
  <c r="Y141" i="9" s="1"/>
  <c r="Y141" i="11" s="1"/>
  <c r="I141" i="18"/>
  <c r="I142" i="12" s="1"/>
  <c r="J142" i="13" s="1"/>
  <c r="K141" i="18" l="1"/>
  <c r="K142" i="12" s="1"/>
  <c r="L142" i="13" s="1"/>
  <c r="G141" i="18"/>
  <c r="G142" i="12" s="1"/>
  <c r="H142" i="13" s="1"/>
  <c r="AB141" i="18"/>
  <c r="AB142" i="12" s="1"/>
  <c r="AC142" i="13" s="1"/>
  <c r="R141" i="18"/>
  <c r="R142" i="12" s="1"/>
  <c r="S142" i="13" s="1"/>
  <c r="H141" i="18"/>
  <c r="H142" i="12" s="1"/>
  <c r="I142" i="13" s="1"/>
  <c r="T141" i="11"/>
  <c r="T141" i="18"/>
  <c r="T142" i="12" s="1"/>
  <c r="U142" i="13" s="1"/>
  <c r="AA141" i="18"/>
  <c r="AA142" i="12" s="1"/>
  <c r="AB142" i="13" s="1"/>
  <c r="BH140" i="7"/>
  <c r="C141" i="9"/>
  <c r="Z141" i="11"/>
  <c r="Z141" i="18"/>
  <c r="Z142" i="12" s="1"/>
  <c r="AA142" i="13" s="1"/>
  <c r="Q141" i="11"/>
  <c r="Q141" i="18"/>
  <c r="Q142" i="12" s="1"/>
  <c r="R142" i="13" s="1"/>
  <c r="J141" i="11"/>
  <c r="J141" i="18"/>
  <c r="J142" i="12" s="1"/>
  <c r="K142" i="13" s="1"/>
  <c r="S141" i="11"/>
  <c r="S141" i="18"/>
  <c r="S142" i="12" s="1"/>
  <c r="T142" i="13" s="1"/>
  <c r="F141" i="11"/>
  <c r="F141" i="18"/>
  <c r="F142" i="12" s="1"/>
  <c r="G142" i="13" s="1"/>
  <c r="O141" i="11"/>
  <c r="O141" i="18"/>
  <c r="O142" i="12" s="1"/>
  <c r="P142" i="13" s="1"/>
  <c r="E141" i="11"/>
  <c r="E141" i="18"/>
  <c r="E142" i="12" s="1"/>
  <c r="F142" i="13" s="1"/>
  <c r="V141" i="11"/>
  <c r="V141" i="18"/>
  <c r="V142" i="12" s="1"/>
  <c r="W142" i="13" s="1"/>
  <c r="L141" i="11"/>
  <c r="L141" i="18"/>
  <c r="L142" i="12" s="1"/>
  <c r="M142" i="13" s="1"/>
  <c r="AC141" i="11"/>
  <c r="AC141" i="18"/>
  <c r="AC142" i="12" s="1"/>
  <c r="X141" i="11"/>
  <c r="X141" i="18"/>
  <c r="X142" i="12" s="1"/>
  <c r="Y142" i="13" s="1"/>
  <c r="W141" i="18"/>
  <c r="W142" i="12" s="1"/>
  <c r="X142" i="13" s="1"/>
  <c r="Y141" i="18"/>
  <c r="Y142" i="12" s="1"/>
  <c r="Z142" i="13" s="1"/>
  <c r="P141" i="11"/>
  <c r="P141" i="18"/>
  <c r="P142" i="12" s="1"/>
  <c r="Q142" i="13" s="1"/>
  <c r="N141" i="11"/>
  <c r="N141" i="18"/>
  <c r="N142" i="12" s="1"/>
  <c r="O142" i="13" s="1"/>
  <c r="M141" i="11"/>
  <c r="M141" i="18"/>
  <c r="M142" i="12" s="1"/>
  <c r="N142" i="13" s="1"/>
  <c r="D141" i="18"/>
  <c r="D142" i="12" s="1"/>
  <c r="E142" i="13" s="1"/>
  <c r="D141" i="11"/>
  <c r="U141" i="18"/>
  <c r="U142" i="12" s="1"/>
  <c r="V142" i="13" s="1"/>
  <c r="AD143" i="12" l="1"/>
  <c r="AD142" i="13"/>
  <c r="C141" i="11"/>
  <c r="B141" i="11" s="1"/>
  <c r="N149" i="3" s="1"/>
  <c r="Q149" i="3" s="1"/>
  <c r="C141" i="18"/>
  <c r="S149" i="3" l="1"/>
  <c r="AL149" i="3"/>
  <c r="B141" i="18"/>
  <c r="C142" i="12"/>
  <c r="AE144" i="12"/>
  <c r="AE143" i="13"/>
  <c r="D142" i="13" l="1"/>
  <c r="B142" i="13" s="1"/>
  <c r="B142" i="12"/>
  <c r="AF144" i="13"/>
  <c r="AF145" i="12"/>
  <c r="AG145" i="13" l="1"/>
  <c r="AG146" i="12"/>
  <c r="D150" i="3"/>
  <c r="C142" i="13"/>
  <c r="AA150" i="3" l="1"/>
  <c r="AG150" i="3" s="1"/>
  <c r="B150" i="3"/>
  <c r="AH146" i="13"/>
  <c r="AH147" i="12"/>
  <c r="K150" i="3" l="1"/>
  <c r="U150" i="3"/>
  <c r="V150" i="3" s="1"/>
  <c r="X150" i="3" s="1"/>
  <c r="C150" i="3"/>
  <c r="AJ150" i="3"/>
  <c r="Y150" i="3"/>
  <c r="AE150" i="3" s="1"/>
  <c r="W150" i="3"/>
  <c r="AI148" i="12"/>
  <c r="AI147" i="13"/>
  <c r="AJ148" i="13" l="1"/>
  <c r="AJ149" i="12"/>
  <c r="AB150" i="3"/>
  <c r="AH150" i="3" s="1"/>
  <c r="J150" i="3"/>
  <c r="M150" i="3" s="1"/>
  <c r="P150" i="3" s="1"/>
  <c r="B152" i="6"/>
  <c r="AD150" i="3"/>
  <c r="AK150" i="3" l="1"/>
  <c r="R150" i="3"/>
  <c r="AK150" i="12"/>
  <c r="AK149" i="13"/>
  <c r="I152" i="6"/>
  <c r="J152" i="6"/>
  <c r="H152" i="6"/>
  <c r="G152" i="6"/>
  <c r="K152" i="6" s="1"/>
  <c r="L152" i="6" l="1"/>
  <c r="O152" i="6" s="1"/>
  <c r="AL151" i="12"/>
  <c r="AL150" i="13"/>
  <c r="N152" i="6"/>
  <c r="M152" i="6"/>
  <c r="P152" i="6" s="1"/>
  <c r="AO150" i="3"/>
  <c r="AN150" i="3"/>
  <c r="T152" i="6" l="1"/>
  <c r="R152" i="6"/>
  <c r="S152" i="6"/>
  <c r="U152" i="6"/>
  <c r="AM151" i="13"/>
  <c r="AM152" i="12"/>
  <c r="V152" i="6" l="1"/>
  <c r="W152" i="6"/>
  <c r="Z152" i="6" s="1"/>
  <c r="AD152" i="6" s="1"/>
  <c r="B156" i="8" s="1"/>
  <c r="AN153" i="12"/>
  <c r="AN152" i="13"/>
  <c r="Y152" i="6"/>
  <c r="AC152" i="6" s="1"/>
  <c r="X152" i="6" l="1"/>
  <c r="AA152" i="6" s="1"/>
  <c r="AE152" i="6" s="1"/>
  <c r="AG152" i="6" s="1"/>
  <c r="B156" i="19" s="1"/>
  <c r="D156" i="19" s="1"/>
  <c r="C144" i="23"/>
  <c r="AO154" i="12"/>
  <c r="AO153" i="13"/>
  <c r="B156" i="7"/>
  <c r="B144" i="23"/>
  <c r="D144" i="23" s="1"/>
  <c r="G156" i="8"/>
  <c r="K156" i="8"/>
  <c r="E156" i="8"/>
  <c r="N156" i="8"/>
  <c r="M156" i="8"/>
  <c r="O156" i="8"/>
  <c r="L156" i="8"/>
  <c r="F156" i="8"/>
  <c r="C156" i="8"/>
  <c r="D156" i="8"/>
  <c r="K156" i="19" l="1"/>
  <c r="L156" i="19"/>
  <c r="O156" i="19"/>
  <c r="F156" i="19"/>
  <c r="G156" i="19"/>
  <c r="E156" i="19"/>
  <c r="N156" i="19"/>
  <c r="M156" i="19"/>
  <c r="C156" i="19"/>
  <c r="BG141" i="8"/>
  <c r="BC141" i="8"/>
  <c r="AW141" i="8"/>
  <c r="AO141" i="8"/>
  <c r="AJ141" i="8"/>
  <c r="AP141" i="8"/>
  <c r="AH141" i="8"/>
  <c r="AL141" i="8"/>
  <c r="AI141" i="8"/>
  <c r="AY141" i="8"/>
  <c r="AS141" i="8"/>
  <c r="AN141" i="8"/>
  <c r="AR141" i="8"/>
  <c r="AT141" i="8"/>
  <c r="BB141" i="8"/>
  <c r="AX141" i="8"/>
  <c r="AV141" i="8"/>
  <c r="AQ141" i="8"/>
  <c r="AU141" i="8"/>
  <c r="BD141" i="8"/>
  <c r="BF141" i="8"/>
  <c r="AF141" i="8"/>
  <c r="AG141" i="8"/>
  <c r="BE141" i="8"/>
  <c r="BA141" i="8"/>
  <c r="AM141" i="8"/>
  <c r="AZ141" i="8"/>
  <c r="AK141" i="8"/>
  <c r="L156" i="7"/>
  <c r="O156" i="7"/>
  <c r="K156" i="7"/>
  <c r="N156" i="7"/>
  <c r="C156" i="7"/>
  <c r="M156" i="7"/>
  <c r="F156" i="7"/>
  <c r="E156" i="7"/>
  <c r="G156" i="7"/>
  <c r="D156" i="7"/>
  <c r="AN163" i="12"/>
  <c r="AP154" i="13"/>
  <c r="AW141" i="19" l="1"/>
  <c r="BF141" i="19"/>
  <c r="BD141" i="19"/>
  <c r="AK141" i="19"/>
  <c r="AX141" i="19"/>
  <c r="AQ141" i="19"/>
  <c r="AO141" i="19"/>
  <c r="AV141" i="19"/>
  <c r="BG141" i="19"/>
  <c r="AI141" i="19"/>
  <c r="AL141" i="19"/>
  <c r="AJ141" i="19"/>
  <c r="BA141" i="19"/>
  <c r="AY141" i="19"/>
  <c r="AN141" i="19"/>
  <c r="AR141" i="19"/>
  <c r="AT141" i="19"/>
  <c r="AS141" i="19"/>
  <c r="AM141" i="19"/>
  <c r="AP141" i="19"/>
  <c r="BE141" i="19"/>
  <c r="AU141" i="19"/>
  <c r="AF141" i="19"/>
  <c r="AG141" i="19"/>
  <c r="BB141" i="19"/>
  <c r="AH141" i="19"/>
  <c r="AZ141" i="19"/>
  <c r="BC141" i="19"/>
  <c r="BI141" i="8"/>
  <c r="BC141" i="7"/>
  <c r="Z142" i="9" s="1"/>
  <c r="AU141" i="7"/>
  <c r="R142" i="9" s="1"/>
  <c r="AO141" i="7"/>
  <c r="L142" i="9" s="1"/>
  <c r="AZ141" i="7"/>
  <c r="W142" i="9" s="1"/>
  <c r="AF141" i="7"/>
  <c r="C142" i="9" s="1"/>
  <c r="AR141" i="7"/>
  <c r="O142" i="9" s="1"/>
  <c r="AP141" i="7"/>
  <c r="M142" i="9" s="1"/>
  <c r="AX141" i="7"/>
  <c r="U142" i="9" s="1"/>
  <c r="BF141" i="7"/>
  <c r="AC142" i="9" s="1"/>
  <c r="AH141" i="7"/>
  <c r="E142" i="9" s="1"/>
  <c r="AV141" i="7"/>
  <c r="S142" i="9" s="1"/>
  <c r="AE141" i="7"/>
  <c r="B142" i="9" s="1"/>
  <c r="BB141" i="7"/>
  <c r="Y142" i="9" s="1"/>
  <c r="AS141" i="7"/>
  <c r="P142" i="9" s="1"/>
  <c r="BA141" i="7"/>
  <c r="X142" i="9" s="1"/>
  <c r="AI141" i="7"/>
  <c r="F142" i="9" s="1"/>
  <c r="AY141" i="7"/>
  <c r="V142" i="9" s="1"/>
  <c r="AN141" i="7"/>
  <c r="K142" i="9" s="1"/>
  <c r="AK141" i="7"/>
  <c r="H142" i="9" s="1"/>
  <c r="AJ141" i="7"/>
  <c r="G142" i="9" s="1"/>
  <c r="BE141" i="7"/>
  <c r="AB142" i="9" s="1"/>
  <c r="AQ141" i="7"/>
  <c r="N142" i="9" s="1"/>
  <c r="AW141" i="7"/>
  <c r="T142" i="9" s="1"/>
  <c r="AL141" i="7"/>
  <c r="I142" i="9" s="1"/>
  <c r="BD141" i="7"/>
  <c r="AA142" i="9" s="1"/>
  <c r="AM141" i="7"/>
  <c r="J142" i="9" s="1"/>
  <c r="AG141" i="7"/>
  <c r="D142" i="9" s="1"/>
  <c r="AT141" i="7"/>
  <c r="Q142" i="9" s="1"/>
  <c r="BI141" i="19" l="1"/>
  <c r="AB142" i="11"/>
  <c r="AB142" i="18"/>
  <c r="AB143" i="12" s="1"/>
  <c r="AC143" i="13" s="1"/>
  <c r="K142" i="11"/>
  <c r="K142" i="18"/>
  <c r="K143" i="12" s="1"/>
  <c r="L143" i="13" s="1"/>
  <c r="AC142" i="18"/>
  <c r="AC143" i="12" s="1"/>
  <c r="AC142" i="11"/>
  <c r="Q142" i="18"/>
  <c r="Q143" i="12" s="1"/>
  <c r="R143" i="13" s="1"/>
  <c r="Q142" i="11"/>
  <c r="Y142" i="11"/>
  <c r="Y142" i="18"/>
  <c r="Y143" i="12" s="1"/>
  <c r="Z143" i="13" s="1"/>
  <c r="C142" i="18"/>
  <c r="C142" i="11"/>
  <c r="Z142" i="11"/>
  <c r="Z142" i="18"/>
  <c r="Z143" i="12" s="1"/>
  <c r="AA143" i="13" s="1"/>
  <c r="F142" i="11"/>
  <c r="F142" i="18"/>
  <c r="F143" i="12" s="1"/>
  <c r="G143" i="13" s="1"/>
  <c r="D142" i="11"/>
  <c r="D142" i="18"/>
  <c r="D143" i="12" s="1"/>
  <c r="E143" i="13" s="1"/>
  <c r="S142" i="11"/>
  <c r="S142" i="18"/>
  <c r="S143" i="12" s="1"/>
  <c r="T143" i="13" s="1"/>
  <c r="AA142" i="18"/>
  <c r="AA143" i="12" s="1"/>
  <c r="AB143" i="13" s="1"/>
  <c r="AA142" i="11"/>
  <c r="J142" i="18"/>
  <c r="J143" i="12" s="1"/>
  <c r="K143" i="13" s="1"/>
  <c r="J142" i="11"/>
  <c r="N142" i="11"/>
  <c r="N142" i="18"/>
  <c r="N143" i="12" s="1"/>
  <c r="O143" i="13" s="1"/>
  <c r="P142" i="11"/>
  <c r="P142" i="18"/>
  <c r="P143" i="12" s="1"/>
  <c r="Q143" i="13" s="1"/>
  <c r="E142" i="11"/>
  <c r="E142" i="18"/>
  <c r="E143" i="12" s="1"/>
  <c r="F143" i="13" s="1"/>
  <c r="O142" i="18"/>
  <c r="O143" i="12" s="1"/>
  <c r="P143" i="13" s="1"/>
  <c r="O142" i="11"/>
  <c r="R142" i="11"/>
  <c r="R142" i="18"/>
  <c r="R143" i="12" s="1"/>
  <c r="S143" i="13" s="1"/>
  <c r="G142" i="11"/>
  <c r="G142" i="18"/>
  <c r="G143" i="12" s="1"/>
  <c r="H143" i="13" s="1"/>
  <c r="U142" i="18"/>
  <c r="U143" i="12" s="1"/>
  <c r="V143" i="13" s="1"/>
  <c r="U142" i="11"/>
  <c r="W142" i="11"/>
  <c r="W142" i="18"/>
  <c r="W143" i="12" s="1"/>
  <c r="X143" i="13" s="1"/>
  <c r="V142" i="18"/>
  <c r="V143" i="12" s="1"/>
  <c r="W143" i="13" s="1"/>
  <c r="V142" i="11"/>
  <c r="BH141" i="7"/>
  <c r="I142" i="18"/>
  <c r="I143" i="12" s="1"/>
  <c r="J143" i="13" s="1"/>
  <c r="I142" i="11"/>
  <c r="T142" i="11"/>
  <c r="T142" i="18"/>
  <c r="T143" i="12" s="1"/>
  <c r="U143" i="13" s="1"/>
  <c r="H142" i="11"/>
  <c r="H142" i="18"/>
  <c r="H143" i="12" s="1"/>
  <c r="I143" i="13" s="1"/>
  <c r="X142" i="11"/>
  <c r="X142" i="18"/>
  <c r="X143" i="12" s="1"/>
  <c r="Y143" i="13" s="1"/>
  <c r="M142" i="11"/>
  <c r="M142" i="18"/>
  <c r="M143" i="12" s="1"/>
  <c r="N143" i="13" s="1"/>
  <c r="L142" i="18"/>
  <c r="L143" i="12" s="1"/>
  <c r="M143" i="13" s="1"/>
  <c r="L142" i="11"/>
  <c r="B142" i="11" l="1"/>
  <c r="N150" i="3" s="1"/>
  <c r="Q150" i="3" s="1"/>
  <c r="C143" i="12"/>
  <c r="B142" i="18"/>
  <c r="AD143" i="13"/>
  <c r="AD144" i="12"/>
  <c r="D143" i="13" l="1"/>
  <c r="B143" i="13" s="1"/>
  <c r="B143" i="12"/>
  <c r="AE145" i="12"/>
  <c r="AE144" i="13"/>
  <c r="AL150" i="3"/>
  <c r="S150" i="3"/>
  <c r="AF146" i="12" l="1"/>
  <c r="AF145" i="13"/>
  <c r="D151" i="3"/>
  <c r="C143" i="13"/>
  <c r="B151" i="3" l="1"/>
  <c r="K151" i="3" s="1"/>
  <c r="AA151" i="3"/>
  <c r="AG151" i="3" s="1"/>
  <c r="AG147" i="12"/>
  <c r="AG146" i="13"/>
  <c r="AH148" i="12" l="1"/>
  <c r="AH147" i="13"/>
  <c r="AJ151" i="3"/>
  <c r="C151" i="3"/>
  <c r="U151" i="3"/>
  <c r="V151" i="3" s="1"/>
  <c r="X151" i="3" s="1"/>
  <c r="W151" i="3"/>
  <c r="Y151" i="3"/>
  <c r="AE151" i="3" s="1"/>
  <c r="AB151" i="3" l="1"/>
  <c r="AH151" i="3" s="1"/>
  <c r="J151" i="3"/>
  <c r="M151" i="3" s="1"/>
  <c r="P151" i="3" s="1"/>
  <c r="AD151" i="3"/>
  <c r="B153" i="6"/>
  <c r="AI149" i="12"/>
  <c r="AI148" i="13"/>
  <c r="H153" i="6" l="1"/>
  <c r="I153" i="6"/>
  <c r="G153" i="6"/>
  <c r="J153" i="6"/>
  <c r="R151" i="3"/>
  <c r="AK151" i="3"/>
  <c r="AJ149" i="13"/>
  <c r="AJ150" i="12"/>
  <c r="K153" i="6" l="1"/>
  <c r="N153" i="6" s="1"/>
  <c r="AO151" i="3"/>
  <c r="AN151" i="3"/>
  <c r="AK150" i="13"/>
  <c r="AK151" i="12"/>
  <c r="L153" i="6"/>
  <c r="O153" i="6" s="1"/>
  <c r="AL152" i="12" l="1"/>
  <c r="AL151" i="13"/>
  <c r="M153" i="6"/>
  <c r="P153" i="6" s="1"/>
  <c r="T153" i="6" l="1"/>
  <c r="U153" i="6"/>
  <c r="S153" i="6"/>
  <c r="R153" i="6"/>
  <c r="AM152" i="13"/>
  <c r="AM153" i="12"/>
  <c r="V153" i="6" l="1"/>
  <c r="W153" i="6"/>
  <c r="Z153" i="6" s="1"/>
  <c r="AD153" i="6" s="1"/>
  <c r="C145" i="23" s="1"/>
  <c r="AN153" i="13"/>
  <c r="AN154" i="12"/>
  <c r="Y153" i="6"/>
  <c r="AC153" i="6" s="1"/>
  <c r="X153" i="6" l="1"/>
  <c r="AA153" i="6" s="1"/>
  <c r="AE153" i="6" s="1"/>
  <c r="AG153" i="6" s="1"/>
  <c r="B157" i="19" s="1"/>
  <c r="G157" i="19" s="1"/>
  <c r="B157" i="8"/>
  <c r="G157" i="8" s="1"/>
  <c r="AM163" i="12"/>
  <c r="AO154" i="13"/>
  <c r="K157" i="19"/>
  <c r="B157" i="7"/>
  <c r="B145" i="23"/>
  <c r="D145" i="23" s="1"/>
  <c r="F157" i="8"/>
  <c r="M157" i="8"/>
  <c r="D157" i="8" l="1"/>
  <c r="E157" i="8"/>
  <c r="C157" i="8"/>
  <c r="L157" i="8"/>
  <c r="N157" i="8"/>
  <c r="O157" i="19"/>
  <c r="D157" i="19"/>
  <c r="E157" i="19"/>
  <c r="M157" i="19"/>
  <c r="K157" i="8"/>
  <c r="O157" i="8"/>
  <c r="N157" i="19"/>
  <c r="L157" i="19"/>
  <c r="C157" i="19"/>
  <c r="F157" i="19"/>
  <c r="F157" i="7"/>
  <c r="D157" i="7"/>
  <c r="G157" i="7"/>
  <c r="N157" i="7"/>
  <c r="K157" i="7"/>
  <c r="O157" i="7"/>
  <c r="M157" i="7"/>
  <c r="E157" i="7"/>
  <c r="L157" i="7"/>
  <c r="C157" i="7"/>
  <c r="BD142" i="8" l="1"/>
  <c r="AY142" i="8"/>
  <c r="AM142" i="8"/>
  <c r="BC142" i="8"/>
  <c r="AJ142" i="8"/>
  <c r="AS142" i="8"/>
  <c r="BG142" i="8"/>
  <c r="AG142" i="19"/>
  <c r="AH142" i="8"/>
  <c r="AQ142" i="8"/>
  <c r="AO142" i="8"/>
  <c r="AI142" i="8"/>
  <c r="AT142" i="8"/>
  <c r="AN142" i="8"/>
  <c r="AP142" i="8"/>
  <c r="BF142" i="8"/>
  <c r="AX142" i="8"/>
  <c r="AF142" i="8"/>
  <c r="BB142" i="8"/>
  <c r="AG142" i="8"/>
  <c r="AZ142" i="8"/>
  <c r="AK142" i="8"/>
  <c r="AQ142" i="19"/>
  <c r="AL142" i="8"/>
  <c r="AU142" i="8"/>
  <c r="AV142" i="8"/>
  <c r="AW142" i="8"/>
  <c r="BE142" i="8"/>
  <c r="BA142" i="8"/>
  <c r="AR142" i="8"/>
  <c r="BD142" i="19"/>
  <c r="BA142" i="19"/>
  <c r="AR142" i="19"/>
  <c r="AK142" i="19"/>
  <c r="AT142" i="19"/>
  <c r="BC142" i="19"/>
  <c r="AV142" i="19"/>
  <c r="AP142" i="19"/>
  <c r="AL142" i="19"/>
  <c r="AS142" i="19"/>
  <c r="AM142" i="19"/>
  <c r="AH142" i="19"/>
  <c r="BF142" i="19"/>
  <c r="AX142" i="19"/>
  <c r="AN142" i="19"/>
  <c r="AO142" i="19"/>
  <c r="AW142" i="19"/>
  <c r="AU142" i="19"/>
  <c r="AY142" i="19"/>
  <c r="BE142" i="19"/>
  <c r="BB142" i="19"/>
  <c r="AF142" i="19"/>
  <c r="AZ142" i="19"/>
  <c r="BG142" i="19"/>
  <c r="AJ142" i="19"/>
  <c r="AI142" i="19"/>
  <c r="AZ142" i="7"/>
  <c r="W143" i="9" s="1"/>
  <c r="AP142" i="7"/>
  <c r="M143" i="9" s="1"/>
  <c r="BC142" i="7"/>
  <c r="Z143" i="9" s="1"/>
  <c r="BD142" i="7"/>
  <c r="AA143" i="9" s="1"/>
  <c r="AR142" i="7"/>
  <c r="O143" i="9" s="1"/>
  <c r="AY142" i="7"/>
  <c r="AV142" i="7"/>
  <c r="S143" i="9" s="1"/>
  <c r="AG142" i="7"/>
  <c r="AT142" i="7"/>
  <c r="Q143" i="9" s="1"/>
  <c r="Q143" i="11" s="1"/>
  <c r="AK142" i="7"/>
  <c r="BE142" i="7"/>
  <c r="AE142" i="7"/>
  <c r="AX142" i="7"/>
  <c r="U143" i="9" s="1"/>
  <c r="AS142" i="7"/>
  <c r="AU142" i="7"/>
  <c r="R143" i="9" s="1"/>
  <c r="AL142" i="7"/>
  <c r="AH142" i="7"/>
  <c r="BF142" i="7"/>
  <c r="AM142" i="7"/>
  <c r="AO142" i="7"/>
  <c r="AN142" i="7"/>
  <c r="AI142" i="7"/>
  <c r="F143" i="9" s="1"/>
  <c r="AW142" i="7"/>
  <c r="BB142" i="7"/>
  <c r="Y143" i="9" s="1"/>
  <c r="BA142" i="7"/>
  <c r="AQ142" i="7"/>
  <c r="N143" i="9" s="1"/>
  <c r="AJ142" i="7"/>
  <c r="G143" i="9" s="1"/>
  <c r="AF142" i="7"/>
  <c r="C143" i="9" s="1"/>
  <c r="I143" i="9" l="1"/>
  <c r="AC143" i="9"/>
  <c r="AC143" i="11" s="1"/>
  <c r="E143" i="9"/>
  <c r="E143" i="11" s="1"/>
  <c r="D143" i="9"/>
  <c r="D143" i="11" s="1"/>
  <c r="T143" i="9"/>
  <c r="AB143" i="9"/>
  <c r="P143" i="9"/>
  <c r="P143" i="18" s="1"/>
  <c r="P144" i="12" s="1"/>
  <c r="Q144" i="13" s="1"/>
  <c r="H143" i="9"/>
  <c r="H143" i="11" s="1"/>
  <c r="BI142" i="8"/>
  <c r="J143" i="9"/>
  <c r="X143" i="9"/>
  <c r="X143" i="11" s="1"/>
  <c r="K143" i="9"/>
  <c r="K143" i="11" s="1"/>
  <c r="B143" i="9"/>
  <c r="L143" i="9"/>
  <c r="V143" i="9"/>
  <c r="V143" i="11" s="1"/>
  <c r="BI142" i="19"/>
  <c r="Q143" i="18"/>
  <c r="Q144" i="12" s="1"/>
  <c r="R144" i="13" s="1"/>
  <c r="AC143" i="18"/>
  <c r="AC144" i="12" s="1"/>
  <c r="F143" i="11"/>
  <c r="F143" i="18"/>
  <c r="F144" i="12" s="1"/>
  <c r="G144" i="13" s="1"/>
  <c r="N143" i="11"/>
  <c r="N143" i="18"/>
  <c r="N144" i="12" s="1"/>
  <c r="O144" i="13" s="1"/>
  <c r="AB143" i="11"/>
  <c r="AB143" i="18"/>
  <c r="AB144" i="12" s="1"/>
  <c r="AC144" i="13" s="1"/>
  <c r="M143" i="11"/>
  <c r="M143" i="18"/>
  <c r="M144" i="12" s="1"/>
  <c r="N144" i="13" s="1"/>
  <c r="J143" i="11"/>
  <c r="J143" i="18"/>
  <c r="J144" i="12" s="1"/>
  <c r="K144" i="13" s="1"/>
  <c r="S143" i="11"/>
  <c r="S143" i="18"/>
  <c r="S144" i="12" s="1"/>
  <c r="T144" i="13" s="1"/>
  <c r="O143" i="11"/>
  <c r="O143" i="18"/>
  <c r="O144" i="12" s="1"/>
  <c r="P144" i="13" s="1"/>
  <c r="C143" i="18"/>
  <c r="C143" i="11"/>
  <c r="T143" i="11"/>
  <c r="T143" i="18"/>
  <c r="T144" i="12" s="1"/>
  <c r="U144" i="13" s="1"/>
  <c r="R143" i="11"/>
  <c r="R143" i="18"/>
  <c r="R144" i="12" s="1"/>
  <c r="S144" i="13" s="1"/>
  <c r="Z143" i="11"/>
  <c r="Z143" i="18"/>
  <c r="Z144" i="12" s="1"/>
  <c r="AA144" i="13" s="1"/>
  <c r="AD145" i="12"/>
  <c r="AD144" i="13"/>
  <c r="G143" i="11"/>
  <c r="G143" i="18"/>
  <c r="G144" i="12" s="1"/>
  <c r="H144" i="13" s="1"/>
  <c r="E143" i="18"/>
  <c r="E144" i="12" s="1"/>
  <c r="F144" i="13" s="1"/>
  <c r="U143" i="11"/>
  <c r="U143" i="18"/>
  <c r="U144" i="12" s="1"/>
  <c r="V144" i="13" s="1"/>
  <c r="W143" i="11"/>
  <c r="W143" i="18"/>
  <c r="W144" i="12" s="1"/>
  <c r="X144" i="13" s="1"/>
  <c r="AA143" i="11"/>
  <c r="AA143" i="18"/>
  <c r="AA144" i="12" s="1"/>
  <c r="AB144" i="13" s="1"/>
  <c r="I143" i="11"/>
  <c r="I143" i="18"/>
  <c r="I144" i="12" s="1"/>
  <c r="J144" i="13" s="1"/>
  <c r="BH142" i="7"/>
  <c r="Y143" i="18"/>
  <c r="Y144" i="12" s="1"/>
  <c r="Z144" i="13" s="1"/>
  <c r="Y143" i="11"/>
  <c r="X143" i="18" l="1"/>
  <c r="X144" i="12" s="1"/>
  <c r="Y144" i="13" s="1"/>
  <c r="P143" i="11"/>
  <c r="D143" i="18"/>
  <c r="D144" i="12" s="1"/>
  <c r="E144" i="13" s="1"/>
  <c r="V143" i="18"/>
  <c r="V144" i="12" s="1"/>
  <c r="W144" i="13" s="1"/>
  <c r="K143" i="18"/>
  <c r="K144" i="12" s="1"/>
  <c r="L144" i="13" s="1"/>
  <c r="H143" i="18"/>
  <c r="H144" i="12" s="1"/>
  <c r="I144" i="13" s="1"/>
  <c r="L143" i="11"/>
  <c r="B143" i="11" s="1"/>
  <c r="N151" i="3" s="1"/>
  <c r="Q151" i="3" s="1"/>
  <c r="L143" i="18"/>
  <c r="L144" i="12" s="1"/>
  <c r="M144" i="13" s="1"/>
  <c r="AE146" i="12"/>
  <c r="AE145" i="13"/>
  <c r="C144" i="12"/>
  <c r="B143" i="18" l="1"/>
  <c r="D144" i="13"/>
  <c r="B144" i="13" s="1"/>
  <c r="B144" i="12"/>
  <c r="AF147" i="12"/>
  <c r="AF146" i="13"/>
  <c r="AL151" i="3"/>
  <c r="S151" i="3"/>
  <c r="AG147" i="13" l="1"/>
  <c r="AG148" i="12"/>
  <c r="C144" i="13"/>
  <c r="D152" i="3"/>
  <c r="AH148" i="13" l="1"/>
  <c r="AH149" i="12"/>
  <c r="AA152" i="3"/>
  <c r="AG152" i="3" s="1"/>
  <c r="B152" i="3"/>
  <c r="W152" i="3" l="1"/>
  <c r="C152" i="3"/>
  <c r="U152" i="3"/>
  <c r="V152" i="3" s="1"/>
  <c r="X152" i="3" s="1"/>
  <c r="AJ152" i="3"/>
  <c r="Y152" i="3"/>
  <c r="AE152" i="3" s="1"/>
  <c r="AI150" i="12"/>
  <c r="AI149" i="13"/>
  <c r="K152" i="3"/>
  <c r="B154" i="6" l="1"/>
  <c r="AD152" i="3"/>
  <c r="AJ150" i="13"/>
  <c r="AJ151" i="12"/>
  <c r="AB152" i="3"/>
  <c r="AH152" i="3" s="1"/>
  <c r="J152" i="3"/>
  <c r="M152" i="3" s="1"/>
  <c r="P152" i="3" s="1"/>
  <c r="AK152" i="12" l="1"/>
  <c r="AK151" i="13"/>
  <c r="R152" i="3"/>
  <c r="AK152" i="3"/>
  <c r="G154" i="6"/>
  <c r="I154" i="6"/>
  <c r="H154" i="6"/>
  <c r="J154" i="6"/>
  <c r="AN152" i="3" l="1"/>
  <c r="AO152" i="3"/>
  <c r="L154" i="6"/>
  <c r="O154" i="6" s="1"/>
  <c r="K154" i="6"/>
  <c r="AL153" i="12"/>
  <c r="AL152" i="13"/>
  <c r="N154" i="6" l="1"/>
  <c r="M154" i="6"/>
  <c r="P154" i="6" s="1"/>
  <c r="AM153" i="13"/>
  <c r="AM154" i="12"/>
  <c r="AN154" i="13" l="1"/>
  <c r="AL163" i="12"/>
  <c r="T154" i="6"/>
  <c r="U154" i="6"/>
  <c r="R154" i="6"/>
  <c r="S154" i="6"/>
  <c r="V154" i="6" l="1"/>
  <c r="Y154" i="6" s="1"/>
  <c r="AC154" i="6" s="1"/>
  <c r="W154" i="6"/>
  <c r="Z154" i="6" s="1"/>
  <c r="AD154" i="6" s="1"/>
  <c r="X154" i="6" l="1"/>
  <c r="AA154" i="6" s="1"/>
  <c r="AE154" i="6" s="1"/>
  <c r="AG154" i="6" s="1"/>
  <c r="B158" i="19" s="1"/>
  <c r="C158" i="19" s="1"/>
  <c r="B158" i="7"/>
  <c r="B146" i="23"/>
  <c r="B158" i="8"/>
  <c r="C146" i="23"/>
  <c r="O158" i="19" l="1"/>
  <c r="F158" i="19"/>
  <c r="N158" i="19"/>
  <c r="E158" i="19"/>
  <c r="K158" i="19"/>
  <c r="G158" i="19"/>
  <c r="D158" i="19"/>
  <c r="L158" i="19"/>
  <c r="M158" i="19"/>
  <c r="D146" i="23"/>
  <c r="N158" i="7"/>
  <c r="F158" i="7"/>
  <c r="O158" i="7"/>
  <c r="G158" i="7"/>
  <c r="M158" i="7"/>
  <c r="L158" i="7"/>
  <c r="K158" i="7"/>
  <c r="E158" i="7"/>
  <c r="D158" i="7"/>
  <c r="C158" i="7"/>
  <c r="L158" i="8"/>
  <c r="G158" i="8"/>
  <c r="F158" i="8"/>
  <c r="K158" i="8"/>
  <c r="M158" i="8"/>
  <c r="C158" i="8"/>
  <c r="E158" i="8"/>
  <c r="D158" i="8"/>
  <c r="O158" i="8"/>
  <c r="N158" i="8"/>
  <c r="AX143" i="19" l="1"/>
  <c r="BA143" i="19"/>
  <c r="AU143" i="19"/>
  <c r="BD143" i="19"/>
  <c r="AV143" i="19"/>
  <c r="BF143" i="19"/>
  <c r="AR143" i="19"/>
  <c r="AG143" i="19"/>
  <c r="AW143" i="19"/>
  <c r="AH143" i="19"/>
  <c r="AM143" i="19"/>
  <c r="AJ143" i="19"/>
  <c r="AN143" i="19"/>
  <c r="AY143" i="19"/>
  <c r="AT143" i="19"/>
  <c r="BB143" i="19"/>
  <c r="AL143" i="19"/>
  <c r="AZ143" i="19"/>
  <c r="AS143" i="19"/>
  <c r="AQ143" i="19"/>
  <c r="AI143" i="19"/>
  <c r="AP143" i="19"/>
  <c r="BC143" i="19"/>
  <c r="BG143" i="19"/>
  <c r="AO143" i="19"/>
  <c r="AF143" i="19"/>
  <c r="BE143" i="19"/>
  <c r="AK143" i="19"/>
  <c r="AT143" i="8"/>
  <c r="AF143" i="8"/>
  <c r="AK143" i="8"/>
  <c r="AZ143" i="8"/>
  <c r="AP143" i="8"/>
  <c r="BB143" i="8"/>
  <c r="BC143" i="8"/>
  <c r="AV143" i="8"/>
  <c r="AH143" i="8"/>
  <c r="AR143" i="8"/>
  <c r="AS143" i="8"/>
  <c r="AO143" i="8"/>
  <c r="AQ143" i="8"/>
  <c r="AY143" i="8"/>
  <c r="AG143" i="8"/>
  <c r="AJ143" i="8"/>
  <c r="AX143" i="8"/>
  <c r="AW143" i="8"/>
  <c r="AL143" i="8"/>
  <c r="AI143" i="8"/>
  <c r="AU143" i="8"/>
  <c r="BA143" i="8"/>
  <c r="BG143" i="8"/>
  <c r="AN143" i="8"/>
  <c r="AM143" i="8"/>
  <c r="BF143" i="8"/>
  <c r="BD143" i="8"/>
  <c r="BE143" i="8"/>
  <c r="BB143" i="7"/>
  <c r="AX143" i="7"/>
  <c r="AG143" i="7"/>
  <c r="AM143" i="7"/>
  <c r="J144" i="9" s="1"/>
  <c r="AY143" i="7"/>
  <c r="AP143" i="7"/>
  <c r="AJ143" i="7"/>
  <c r="G144" i="9" s="1"/>
  <c r="BC143" i="7"/>
  <c r="AN143" i="7"/>
  <c r="AV143" i="7"/>
  <c r="S144" i="9" s="1"/>
  <c r="AS143" i="7"/>
  <c r="AF143" i="7"/>
  <c r="AI143" i="7"/>
  <c r="BA143" i="7"/>
  <c r="AO143" i="7"/>
  <c r="BE143" i="7"/>
  <c r="BF143" i="7"/>
  <c r="AE143" i="7"/>
  <c r="AQ143" i="7"/>
  <c r="AW143" i="7"/>
  <c r="AZ143" i="7"/>
  <c r="AL143" i="7"/>
  <c r="AU143" i="7"/>
  <c r="AR143" i="7"/>
  <c r="BD143" i="7"/>
  <c r="AK143" i="7"/>
  <c r="AT143" i="7"/>
  <c r="AH143" i="7"/>
  <c r="E144" i="9" s="1"/>
  <c r="BI143" i="19" l="1"/>
  <c r="O144" i="9"/>
  <c r="O144" i="11" s="1"/>
  <c r="T144" i="9"/>
  <c r="T144" i="11" s="1"/>
  <c r="Q144" i="9"/>
  <c r="Q144" i="18" s="1"/>
  <c r="Q145" i="12" s="1"/>
  <c r="R145" i="13" s="1"/>
  <c r="P144" i="9"/>
  <c r="D144" i="9"/>
  <c r="D144" i="11" s="1"/>
  <c r="N144" i="9"/>
  <c r="N144" i="18" s="1"/>
  <c r="N145" i="12" s="1"/>
  <c r="O145" i="13" s="1"/>
  <c r="W144" i="9"/>
  <c r="W144" i="18" s="1"/>
  <c r="W145" i="12" s="1"/>
  <c r="X145" i="13" s="1"/>
  <c r="AA144" i="9"/>
  <c r="AA144" i="11" s="1"/>
  <c r="Z144" i="9"/>
  <c r="Z144" i="18" s="1"/>
  <c r="Z145" i="12" s="1"/>
  <c r="AA145" i="13" s="1"/>
  <c r="AC144" i="9"/>
  <c r="AC144" i="18" s="1"/>
  <c r="AC145" i="12" s="1"/>
  <c r="K144" i="9"/>
  <c r="K144" i="11" s="1"/>
  <c r="V144" i="9"/>
  <c r="V144" i="18" s="1"/>
  <c r="V145" i="12" s="1"/>
  <c r="W145" i="13" s="1"/>
  <c r="E144" i="18"/>
  <c r="E145" i="12" s="1"/>
  <c r="F145" i="13" s="1"/>
  <c r="E144" i="11"/>
  <c r="BH143" i="7"/>
  <c r="J144" i="11"/>
  <c r="J144" i="18"/>
  <c r="J145" i="12" s="1"/>
  <c r="K145" i="13" s="1"/>
  <c r="F144" i="9"/>
  <c r="R144" i="9"/>
  <c r="P144" i="11"/>
  <c r="P144" i="18"/>
  <c r="P145" i="12" s="1"/>
  <c r="Q145" i="13" s="1"/>
  <c r="S144" i="18"/>
  <c r="S145" i="12" s="1"/>
  <c r="T145" i="13" s="1"/>
  <c r="S144" i="11"/>
  <c r="AB144" i="9"/>
  <c r="U144" i="9"/>
  <c r="X144" i="9"/>
  <c r="B144" i="9"/>
  <c r="G144" i="18"/>
  <c r="G145" i="12" s="1"/>
  <c r="H145" i="13" s="1"/>
  <c r="G144" i="11"/>
  <c r="BI143" i="8"/>
  <c r="C144" i="9"/>
  <c r="H144" i="9"/>
  <c r="V144" i="11"/>
  <c r="Y144" i="9"/>
  <c r="I144" i="9"/>
  <c r="M144" i="9"/>
  <c r="L144" i="9"/>
  <c r="D144" i="18" l="1"/>
  <c r="D145" i="12" s="1"/>
  <c r="E145" i="13" s="1"/>
  <c r="Q144" i="11"/>
  <c r="O144" i="18"/>
  <c r="O145" i="12" s="1"/>
  <c r="P145" i="13" s="1"/>
  <c r="T144" i="18"/>
  <c r="T145" i="12" s="1"/>
  <c r="U145" i="13" s="1"/>
  <c r="N144" i="11"/>
  <c r="AA144" i="18"/>
  <c r="AA145" i="12" s="1"/>
  <c r="AB145" i="13" s="1"/>
  <c r="W144" i="11"/>
  <c r="Z144" i="11"/>
  <c r="K144" i="18"/>
  <c r="K145" i="12" s="1"/>
  <c r="L145" i="13" s="1"/>
  <c r="AC144" i="11"/>
  <c r="AD145" i="13"/>
  <c r="AD146" i="12"/>
  <c r="I144" i="11"/>
  <c r="I144" i="18"/>
  <c r="I145" i="12" s="1"/>
  <c r="J145" i="13" s="1"/>
  <c r="X144" i="11"/>
  <c r="X144" i="18"/>
  <c r="X145" i="12" s="1"/>
  <c r="Y145" i="13" s="1"/>
  <c r="Y144" i="18"/>
  <c r="Y145" i="12" s="1"/>
  <c r="Z145" i="13" s="1"/>
  <c r="Y144" i="11"/>
  <c r="R144" i="11"/>
  <c r="R144" i="18"/>
  <c r="R145" i="12" s="1"/>
  <c r="S145" i="13" s="1"/>
  <c r="H144" i="18"/>
  <c r="H145" i="12" s="1"/>
  <c r="I145" i="13" s="1"/>
  <c r="H144" i="11"/>
  <c r="AB144" i="11"/>
  <c r="AB144" i="18"/>
  <c r="AB145" i="12" s="1"/>
  <c r="AC145" i="13" s="1"/>
  <c r="F144" i="11"/>
  <c r="F144" i="18"/>
  <c r="F145" i="12" s="1"/>
  <c r="G145" i="13" s="1"/>
  <c r="U144" i="11"/>
  <c r="U144" i="18"/>
  <c r="U145" i="12" s="1"/>
  <c r="V145" i="13" s="1"/>
  <c r="L144" i="18"/>
  <c r="L145" i="12" s="1"/>
  <c r="M145" i="13" s="1"/>
  <c r="L144" i="11"/>
  <c r="M144" i="11"/>
  <c r="M144" i="18"/>
  <c r="M145" i="12" s="1"/>
  <c r="N145" i="13" s="1"/>
  <c r="C144" i="18"/>
  <c r="C144" i="11"/>
  <c r="B144" i="11" l="1"/>
  <c r="N152" i="3" s="1"/>
  <c r="Q152" i="3" s="1"/>
  <c r="AL152" i="3" s="1"/>
  <c r="B144" i="18"/>
  <c r="C145" i="12"/>
  <c r="AE146" i="13"/>
  <c r="AE147" i="12"/>
  <c r="S152" i="3" l="1"/>
  <c r="D145" i="13"/>
  <c r="B145" i="13" s="1"/>
  <c r="B145" i="12"/>
  <c r="AF148" i="12"/>
  <c r="AF147" i="13"/>
  <c r="AG148" i="13" l="1"/>
  <c r="AG149" i="12"/>
  <c r="D153" i="3"/>
  <c r="C145" i="13"/>
  <c r="B153" i="3" l="1"/>
  <c r="AA153" i="3"/>
  <c r="AG153" i="3" s="1"/>
  <c r="AH150" i="12"/>
  <c r="AH149" i="13"/>
  <c r="AI150" i="13" l="1"/>
  <c r="AI151" i="12"/>
  <c r="K153" i="3"/>
  <c r="U153" i="3"/>
  <c r="V153" i="3" s="1"/>
  <c r="X153" i="3" s="1"/>
  <c r="C153" i="3"/>
  <c r="AJ153" i="3"/>
  <c r="Y153" i="3"/>
  <c r="AE153" i="3" s="1"/>
  <c r="W153" i="3"/>
  <c r="AJ152" i="12" l="1"/>
  <c r="AJ151" i="13"/>
  <c r="B155" i="6"/>
  <c r="AD153" i="3"/>
  <c r="AB153" i="3"/>
  <c r="AH153" i="3" s="1"/>
  <c r="J153" i="3"/>
  <c r="M153" i="3" s="1"/>
  <c r="P153" i="3" s="1"/>
  <c r="H155" i="6" l="1"/>
  <c r="I155" i="6"/>
  <c r="G155" i="6"/>
  <c r="J155" i="6"/>
  <c r="R153" i="3"/>
  <c r="AK153" i="3"/>
  <c r="AK152" i="13"/>
  <c r="AK153" i="12"/>
  <c r="K155" i="6" l="1"/>
  <c r="N155" i="6" s="1"/>
  <c r="AN153" i="3"/>
  <c r="AO153" i="3"/>
  <c r="AL154" i="12"/>
  <c r="AL153" i="13"/>
  <c r="L155" i="6"/>
  <c r="O155" i="6" s="1"/>
  <c r="M155" i="6" l="1"/>
  <c r="P155" i="6" s="1"/>
  <c r="AK163" i="12"/>
  <c r="AM154" i="13"/>
  <c r="S155" i="6" l="1"/>
  <c r="T155" i="6"/>
  <c r="U155" i="6"/>
  <c r="R155" i="6"/>
  <c r="V155" i="6" l="1"/>
  <c r="Y155" i="6" s="1"/>
  <c r="AC155" i="6" s="1"/>
  <c r="W155" i="6"/>
  <c r="Z155" i="6" s="1"/>
  <c r="AD155" i="6" s="1"/>
  <c r="B159" i="8" l="1"/>
  <c r="C147" i="23"/>
  <c r="B159" i="7"/>
  <c r="B147" i="23"/>
  <c r="X155" i="6"/>
  <c r="AA155" i="6" s="1"/>
  <c r="AE155" i="6" s="1"/>
  <c r="AG155" i="6" s="1"/>
  <c r="B159" i="19" s="1"/>
  <c r="D147" i="23" l="1"/>
  <c r="D159" i="7"/>
  <c r="L159" i="7"/>
  <c r="K159" i="7"/>
  <c r="C159" i="7"/>
  <c r="O159" i="7"/>
  <c r="G159" i="7"/>
  <c r="E159" i="7"/>
  <c r="N159" i="7"/>
  <c r="M159" i="7"/>
  <c r="F159" i="7"/>
  <c r="N159" i="19"/>
  <c r="E159" i="19"/>
  <c r="M159" i="19"/>
  <c r="C159" i="19"/>
  <c r="K159" i="19"/>
  <c r="L159" i="19"/>
  <c r="G159" i="19"/>
  <c r="F159" i="19"/>
  <c r="O159" i="19"/>
  <c r="D159" i="19"/>
  <c r="L159" i="8"/>
  <c r="K159" i="8"/>
  <c r="D159" i="8"/>
  <c r="G159" i="8"/>
  <c r="M159" i="8"/>
  <c r="E159" i="8"/>
  <c r="O159" i="8"/>
  <c r="C159" i="8"/>
  <c r="N159" i="8"/>
  <c r="F159" i="8"/>
  <c r="AF144" i="8" l="1"/>
  <c r="BC144" i="8"/>
  <c r="AP144" i="8"/>
  <c r="BB144" i="8"/>
  <c r="AX144" i="8"/>
  <c r="BA144" i="8"/>
  <c r="AK144" i="8"/>
  <c r="AO144" i="8"/>
  <c r="AY144" i="8"/>
  <c r="AI144" i="8"/>
  <c r="AR144" i="8"/>
  <c r="AS144" i="8"/>
  <c r="AJ144" i="8"/>
  <c r="AH144" i="8"/>
  <c r="BF144" i="8"/>
  <c r="BE144" i="8"/>
  <c r="AT144" i="8"/>
  <c r="AN144" i="8"/>
  <c r="AG144" i="8"/>
  <c r="AV144" i="8"/>
  <c r="AW144" i="8"/>
  <c r="AL144" i="8"/>
  <c r="AM144" i="8"/>
  <c r="AZ144" i="8"/>
  <c r="AU144" i="8"/>
  <c r="BD144" i="8"/>
  <c r="BG144" i="8"/>
  <c r="AQ144" i="8"/>
  <c r="BB144" i="7"/>
  <c r="AM144" i="7"/>
  <c r="J145" i="9" s="1"/>
  <c r="AZ144" i="7"/>
  <c r="AW144" i="7"/>
  <c r="T145" i="9" s="1"/>
  <c r="AT144" i="7"/>
  <c r="Q145" i="9" s="1"/>
  <c r="AF144" i="7"/>
  <c r="AL144" i="7"/>
  <c r="I145" i="9" s="1"/>
  <c r="BD144" i="7"/>
  <c r="AA145" i="9" s="1"/>
  <c r="AI144" i="7"/>
  <c r="F145" i="9" s="1"/>
  <c r="AR144" i="7"/>
  <c r="AY144" i="7"/>
  <c r="AV144" i="7"/>
  <c r="S145" i="9" s="1"/>
  <c r="AS144" i="7"/>
  <c r="P145" i="9" s="1"/>
  <c r="AQ144" i="7"/>
  <c r="AK144" i="7"/>
  <c r="AP144" i="7"/>
  <c r="M145" i="9" s="1"/>
  <c r="BF144" i="7"/>
  <c r="AX144" i="7"/>
  <c r="U145" i="9" s="1"/>
  <c r="AH144" i="7"/>
  <c r="BC144" i="7"/>
  <c r="AU144" i="7"/>
  <c r="AJ144" i="7"/>
  <c r="AN144" i="7"/>
  <c r="AG144" i="7"/>
  <c r="BE144" i="7"/>
  <c r="BA144" i="7"/>
  <c r="AE144" i="7"/>
  <c r="B145" i="9" s="1"/>
  <c r="AO144" i="7"/>
  <c r="AH144" i="19"/>
  <c r="BA144" i="19"/>
  <c r="AT144" i="19"/>
  <c r="AG144" i="19"/>
  <c r="BE144" i="19"/>
  <c r="AL144" i="19"/>
  <c r="AS144" i="19"/>
  <c r="AY144" i="19"/>
  <c r="AJ144" i="19"/>
  <c r="AW144" i="19"/>
  <c r="BC144" i="19"/>
  <c r="AP144" i="19"/>
  <c r="AX144" i="19"/>
  <c r="AI144" i="19"/>
  <c r="AQ144" i="19"/>
  <c r="BF144" i="19"/>
  <c r="AN144" i="19"/>
  <c r="AM144" i="19"/>
  <c r="AF144" i="19"/>
  <c r="BG144" i="19"/>
  <c r="BD144" i="19"/>
  <c r="BB144" i="19"/>
  <c r="AU144" i="19"/>
  <c r="AK144" i="19"/>
  <c r="AZ144" i="19"/>
  <c r="AV144" i="19"/>
  <c r="AO144" i="19"/>
  <c r="AR144" i="19"/>
  <c r="D145" i="9" l="1"/>
  <c r="D145" i="18" s="1"/>
  <c r="D146" i="12" s="1"/>
  <c r="E146" i="13" s="1"/>
  <c r="Z145" i="9"/>
  <c r="Z145" i="11" s="1"/>
  <c r="E145" i="9"/>
  <c r="E145" i="18" s="1"/>
  <c r="E146" i="12" s="1"/>
  <c r="F146" i="13" s="1"/>
  <c r="H145" i="9"/>
  <c r="H145" i="18" s="1"/>
  <c r="H146" i="12" s="1"/>
  <c r="I146" i="13" s="1"/>
  <c r="W145" i="9"/>
  <c r="W145" i="18" s="1"/>
  <c r="W146" i="12" s="1"/>
  <c r="X146" i="13" s="1"/>
  <c r="Y145" i="9"/>
  <c r="Y145" i="11" s="1"/>
  <c r="L145" i="9"/>
  <c r="L145" i="11" s="1"/>
  <c r="G145" i="9"/>
  <c r="G145" i="18" s="1"/>
  <c r="G146" i="12" s="1"/>
  <c r="H146" i="13" s="1"/>
  <c r="N145" i="9"/>
  <c r="N145" i="18" s="1"/>
  <c r="N146" i="12" s="1"/>
  <c r="O146" i="13" s="1"/>
  <c r="AB145" i="9"/>
  <c r="AB145" i="11" s="1"/>
  <c r="AC145" i="9"/>
  <c r="AC145" i="18" s="1"/>
  <c r="AC146" i="12" s="1"/>
  <c r="BI144" i="19"/>
  <c r="M145" i="11"/>
  <c r="M145" i="18"/>
  <c r="M146" i="12" s="1"/>
  <c r="N146" i="13" s="1"/>
  <c r="S145" i="11"/>
  <c r="S145" i="18"/>
  <c r="S146" i="12" s="1"/>
  <c r="T146" i="13" s="1"/>
  <c r="AA145" i="18"/>
  <c r="AA146" i="12" s="1"/>
  <c r="AB146" i="13" s="1"/>
  <c r="AA145" i="11"/>
  <c r="T145" i="11"/>
  <c r="T145" i="18"/>
  <c r="T146" i="12" s="1"/>
  <c r="U146" i="13" s="1"/>
  <c r="K145" i="9"/>
  <c r="V145" i="9"/>
  <c r="I145" i="11"/>
  <c r="I145" i="18"/>
  <c r="I146" i="12" s="1"/>
  <c r="J146" i="13" s="1"/>
  <c r="W145" i="11"/>
  <c r="BI144" i="8"/>
  <c r="C145" i="9"/>
  <c r="D145" i="11"/>
  <c r="X145" i="9"/>
  <c r="U145" i="11"/>
  <c r="U145" i="18"/>
  <c r="U146" i="12" s="1"/>
  <c r="V146" i="13" s="1"/>
  <c r="O145" i="9"/>
  <c r="BH144" i="7"/>
  <c r="J145" i="11"/>
  <c r="J145" i="18"/>
  <c r="J146" i="12" s="1"/>
  <c r="K146" i="13" s="1"/>
  <c r="R145" i="9"/>
  <c r="P145" i="11"/>
  <c r="P145" i="18"/>
  <c r="P146" i="12" s="1"/>
  <c r="Q146" i="13" s="1"/>
  <c r="F145" i="11"/>
  <c r="F145" i="18"/>
  <c r="F146" i="12" s="1"/>
  <c r="G146" i="13" s="1"/>
  <c r="Q145" i="11"/>
  <c r="Q145" i="18"/>
  <c r="Q146" i="12" s="1"/>
  <c r="R146" i="13" s="1"/>
  <c r="H145" i="11" l="1"/>
  <c r="G145" i="11"/>
  <c r="Y145" i="18"/>
  <c r="Y146" i="12" s="1"/>
  <c r="Z146" i="13" s="1"/>
  <c r="E145" i="11"/>
  <c r="Z145" i="18"/>
  <c r="Z146" i="12" s="1"/>
  <c r="AA146" i="13" s="1"/>
  <c r="AC145" i="11"/>
  <c r="L145" i="18"/>
  <c r="L146" i="12" s="1"/>
  <c r="M146" i="13" s="1"/>
  <c r="AB145" i="18"/>
  <c r="AB146" i="12" s="1"/>
  <c r="AC146" i="13" s="1"/>
  <c r="N145" i="11"/>
  <c r="AD147" i="12"/>
  <c r="AD146" i="13"/>
  <c r="K145" i="11"/>
  <c r="K145" i="18"/>
  <c r="K146" i="12" s="1"/>
  <c r="L146" i="13" s="1"/>
  <c r="X145" i="11"/>
  <c r="X145" i="18"/>
  <c r="X146" i="12" s="1"/>
  <c r="Y146" i="13" s="1"/>
  <c r="C145" i="11"/>
  <c r="C145" i="18"/>
  <c r="R145" i="11"/>
  <c r="R145" i="18"/>
  <c r="R146" i="12" s="1"/>
  <c r="S146" i="13" s="1"/>
  <c r="O145" i="18"/>
  <c r="O146" i="12" s="1"/>
  <c r="P146" i="13" s="1"/>
  <c r="O145" i="11"/>
  <c r="V145" i="11"/>
  <c r="V145" i="18"/>
  <c r="V146" i="12" s="1"/>
  <c r="W146" i="13" s="1"/>
  <c r="B145" i="11" l="1"/>
  <c r="N153" i="3" s="1"/>
  <c r="Q153" i="3" s="1"/>
  <c r="S153" i="3" s="1"/>
  <c r="B145" i="18"/>
  <c r="C146" i="12"/>
  <c r="AE147" i="13"/>
  <c r="AE148" i="12"/>
  <c r="AL153" i="3" l="1"/>
  <c r="AF149" i="12"/>
  <c r="AF148" i="13"/>
  <c r="B146" i="12"/>
  <c r="D146" i="13"/>
  <c r="B146" i="13" s="1"/>
  <c r="D154" i="3" l="1"/>
  <c r="C146" i="13"/>
  <c r="AG149" i="13"/>
  <c r="AG150" i="12"/>
  <c r="AH151" i="12" l="1"/>
  <c r="AH150" i="13"/>
  <c r="B154" i="3"/>
  <c r="AA154" i="3"/>
  <c r="AG154" i="3" s="1"/>
  <c r="W154" i="3" l="1"/>
  <c r="C154" i="3"/>
  <c r="U154" i="3"/>
  <c r="V154" i="3" s="1"/>
  <c r="X154" i="3" s="1"/>
  <c r="Y154" i="3"/>
  <c r="AE154" i="3" s="1"/>
  <c r="AJ154" i="3"/>
  <c r="K154" i="3"/>
  <c r="AI152" i="12"/>
  <c r="AI151" i="13"/>
  <c r="AD154" i="3" l="1"/>
  <c r="B156" i="6"/>
  <c r="AJ153" i="12"/>
  <c r="AJ152" i="13"/>
  <c r="AB154" i="3"/>
  <c r="AH154" i="3" s="1"/>
  <c r="J154" i="3"/>
  <c r="M154" i="3" s="1"/>
  <c r="P154" i="3" s="1"/>
  <c r="AK154" i="12" l="1"/>
  <c r="AK153" i="13"/>
  <c r="AK154" i="3"/>
  <c r="R154" i="3"/>
  <c r="H156" i="6"/>
  <c r="J156" i="6"/>
  <c r="I156" i="6"/>
  <c r="G156" i="6"/>
  <c r="K156" i="6" l="1"/>
  <c r="L156" i="6"/>
  <c r="O156" i="6" s="1"/>
  <c r="AN154" i="3"/>
  <c r="AO154" i="3"/>
  <c r="N156" i="6"/>
  <c r="AL154" i="13"/>
  <c r="AJ163" i="12"/>
  <c r="M156" i="6" l="1"/>
  <c r="P156" i="6" s="1"/>
  <c r="T156" i="6" s="1"/>
  <c r="R156" i="6" l="1"/>
  <c r="V156" i="6" s="1"/>
  <c r="S156" i="6"/>
  <c r="U156" i="6"/>
  <c r="W156" i="6" l="1"/>
  <c r="Z156" i="6" s="1"/>
  <c r="AD156" i="6" s="1"/>
  <c r="C148" i="23" s="1"/>
  <c r="Y156" i="6"/>
  <c r="AC156" i="6" s="1"/>
  <c r="X156" i="6" l="1"/>
  <c r="AA156" i="6" s="1"/>
  <c r="AE156" i="6" s="1"/>
  <c r="AG156" i="6" s="1"/>
  <c r="B160" i="19" s="1"/>
  <c r="K160" i="19" s="1"/>
  <c r="B160" i="8"/>
  <c r="B160" i="7"/>
  <c r="B148" i="23"/>
  <c r="D148" i="23" s="1"/>
  <c r="N160" i="19" l="1"/>
  <c r="O160" i="19"/>
  <c r="E160" i="19"/>
  <c r="BE145" i="19" s="1"/>
  <c r="L160" i="19"/>
  <c r="G160" i="19"/>
  <c r="C160" i="19"/>
  <c r="M160" i="19"/>
  <c r="F160" i="19"/>
  <c r="D160" i="19"/>
  <c r="C160" i="8"/>
  <c r="G160" i="8"/>
  <c r="O160" i="8"/>
  <c r="K160" i="8"/>
  <c r="E160" i="8"/>
  <c r="D160" i="8"/>
  <c r="M160" i="8"/>
  <c r="N160" i="8"/>
  <c r="F160" i="8"/>
  <c r="L160" i="8"/>
  <c r="O160" i="7"/>
  <c r="F160" i="7"/>
  <c r="L160" i="7"/>
  <c r="K160" i="7"/>
  <c r="D160" i="7"/>
  <c r="E160" i="7"/>
  <c r="G160" i="7"/>
  <c r="C160" i="7"/>
  <c r="N160" i="7"/>
  <c r="M160" i="7"/>
  <c r="AR145" i="19" l="1"/>
  <c r="AG145" i="19"/>
  <c r="AT145" i="19"/>
  <c r="AU145" i="19"/>
  <c r="BF145" i="19"/>
  <c r="AN145" i="19"/>
  <c r="AS145" i="19"/>
  <c r="AW145" i="19"/>
  <c r="AL145" i="19"/>
  <c r="BG145" i="19"/>
  <c r="AM145" i="19"/>
  <c r="AQ145" i="19"/>
  <c r="AX145" i="19"/>
  <c r="BB145" i="19"/>
  <c r="BC145" i="19"/>
  <c r="AF145" i="19"/>
  <c r="AY145" i="19"/>
  <c r="AJ145" i="19"/>
  <c r="AI145" i="19"/>
  <c r="BD145" i="19"/>
  <c r="AP145" i="19"/>
  <c r="AO145" i="19"/>
  <c r="AZ145" i="19"/>
  <c r="BA145" i="19"/>
  <c r="AH145" i="19"/>
  <c r="AV145" i="19"/>
  <c r="AK145" i="19"/>
  <c r="AW145" i="8"/>
  <c r="AZ145" i="8"/>
  <c r="AP145" i="8"/>
  <c r="AL145" i="8"/>
  <c r="AR145" i="8"/>
  <c r="BB145" i="8"/>
  <c r="BC145" i="8"/>
  <c r="AJ145" i="8"/>
  <c r="AY145" i="8"/>
  <c r="BD145" i="8"/>
  <c r="AX145" i="8"/>
  <c r="AK145" i="8"/>
  <c r="AM145" i="8"/>
  <c r="AO145" i="8"/>
  <c r="AF145" i="8"/>
  <c r="BA145" i="8"/>
  <c r="AQ145" i="8"/>
  <c r="AT145" i="8"/>
  <c r="AS145" i="8"/>
  <c r="AI145" i="8"/>
  <c r="BG145" i="8"/>
  <c r="AN145" i="8"/>
  <c r="BF145" i="8"/>
  <c r="AG145" i="8"/>
  <c r="AH145" i="8"/>
  <c r="BE145" i="8"/>
  <c r="AV145" i="8"/>
  <c r="AU145" i="8"/>
  <c r="AN145" i="7"/>
  <c r="AG145" i="7"/>
  <c r="AP145" i="7"/>
  <c r="AI145" i="7"/>
  <c r="AO145" i="7"/>
  <c r="AU145" i="7"/>
  <c r="AX145" i="7"/>
  <c r="AF145" i="7"/>
  <c r="BC145" i="7"/>
  <c r="BE145" i="7"/>
  <c r="AB146" i="9" s="1"/>
  <c r="BF145" i="7"/>
  <c r="BD145" i="7"/>
  <c r="AJ145" i="7"/>
  <c r="G146" i="9" s="1"/>
  <c r="AZ145" i="7"/>
  <c r="AM145" i="7"/>
  <c r="AH145" i="7"/>
  <c r="BA145" i="7"/>
  <c r="AV145" i="7"/>
  <c r="BB145" i="7"/>
  <c r="Y146" i="9" s="1"/>
  <c r="AQ145" i="7"/>
  <c r="AE145" i="7"/>
  <c r="AY145" i="7"/>
  <c r="AS145" i="7"/>
  <c r="AW145" i="7"/>
  <c r="AT145" i="7"/>
  <c r="AL145" i="7"/>
  <c r="AK145" i="7"/>
  <c r="AR145" i="7"/>
  <c r="Q146" i="9" l="1"/>
  <c r="X146" i="9"/>
  <c r="X146" i="18" s="1"/>
  <c r="X147" i="12" s="1"/>
  <c r="Y147" i="13" s="1"/>
  <c r="Z146" i="9"/>
  <c r="K146" i="9"/>
  <c r="K146" i="11" s="1"/>
  <c r="P146" i="9"/>
  <c r="J146" i="9"/>
  <c r="J146" i="11" s="1"/>
  <c r="H146" i="9"/>
  <c r="R146" i="9"/>
  <c r="R146" i="18" s="1"/>
  <c r="R147" i="12" s="1"/>
  <c r="S147" i="13" s="1"/>
  <c r="N146" i="9"/>
  <c r="BI145" i="19"/>
  <c r="V146" i="9"/>
  <c r="V146" i="11" s="1"/>
  <c r="W146" i="9"/>
  <c r="W146" i="11" s="1"/>
  <c r="E146" i="9"/>
  <c r="F146" i="9"/>
  <c r="F146" i="18" s="1"/>
  <c r="F147" i="12" s="1"/>
  <c r="G147" i="13" s="1"/>
  <c r="AC146" i="9"/>
  <c r="U146" i="9"/>
  <c r="U146" i="11" s="1"/>
  <c r="M146" i="9"/>
  <c r="I146" i="9"/>
  <c r="I146" i="11" s="1"/>
  <c r="S146" i="9"/>
  <c r="D146" i="9"/>
  <c r="D146" i="18" s="1"/>
  <c r="D147" i="12" s="1"/>
  <c r="E147" i="13" s="1"/>
  <c r="BI145" i="8"/>
  <c r="B146" i="9"/>
  <c r="L146" i="9"/>
  <c r="L146" i="11" s="1"/>
  <c r="O146" i="9"/>
  <c r="O146" i="11" s="1"/>
  <c r="T146" i="9"/>
  <c r="AA146" i="9"/>
  <c r="AA146" i="18" s="1"/>
  <c r="AA147" i="12" s="1"/>
  <c r="AB147" i="13" s="1"/>
  <c r="H146" i="11"/>
  <c r="H146" i="18"/>
  <c r="H147" i="12" s="1"/>
  <c r="I147" i="13" s="1"/>
  <c r="P146" i="18"/>
  <c r="P147" i="12" s="1"/>
  <c r="Q147" i="13" s="1"/>
  <c r="P146" i="11"/>
  <c r="Y146" i="11"/>
  <c r="Y146" i="18"/>
  <c r="Y147" i="12" s="1"/>
  <c r="Z147" i="13" s="1"/>
  <c r="J146" i="18"/>
  <c r="J147" i="12" s="1"/>
  <c r="K147" i="13" s="1"/>
  <c r="AC146" i="18"/>
  <c r="AC147" i="12" s="1"/>
  <c r="AC146" i="11"/>
  <c r="M146" i="18"/>
  <c r="M147" i="12" s="1"/>
  <c r="N147" i="13" s="1"/>
  <c r="M146" i="11"/>
  <c r="Q146" i="18"/>
  <c r="Q147" i="12" s="1"/>
  <c r="R147" i="13" s="1"/>
  <c r="Q146" i="11"/>
  <c r="X146" i="11"/>
  <c r="G146" i="11"/>
  <c r="G146" i="18"/>
  <c r="G147" i="12" s="1"/>
  <c r="H147" i="13" s="1"/>
  <c r="Z146" i="11"/>
  <c r="Z146" i="18"/>
  <c r="Z147" i="12" s="1"/>
  <c r="AA147" i="13" s="1"/>
  <c r="S146" i="18"/>
  <c r="S147" i="12" s="1"/>
  <c r="T147" i="13" s="1"/>
  <c r="S146" i="11"/>
  <c r="AB146" i="11"/>
  <c r="AB146" i="18"/>
  <c r="AB147" i="12" s="1"/>
  <c r="AC147" i="13" s="1"/>
  <c r="T146" i="18"/>
  <c r="T147" i="12" s="1"/>
  <c r="U147" i="13" s="1"/>
  <c r="T146" i="11"/>
  <c r="N146" i="11"/>
  <c r="N146" i="18"/>
  <c r="N147" i="12" s="1"/>
  <c r="O147" i="13" s="1"/>
  <c r="E146" i="11"/>
  <c r="E146" i="18"/>
  <c r="E147" i="12" s="1"/>
  <c r="F147" i="13" s="1"/>
  <c r="BH145" i="7"/>
  <c r="C146" i="9"/>
  <c r="F146" i="11"/>
  <c r="K146" i="18" l="1"/>
  <c r="K147" i="12" s="1"/>
  <c r="L147" i="13" s="1"/>
  <c r="R146" i="11"/>
  <c r="W146" i="18"/>
  <c r="W147" i="12" s="1"/>
  <c r="X147" i="13" s="1"/>
  <c r="L146" i="18"/>
  <c r="L147" i="12" s="1"/>
  <c r="M147" i="13" s="1"/>
  <c r="D146" i="11"/>
  <c r="V146" i="18"/>
  <c r="V147" i="12" s="1"/>
  <c r="W147" i="13" s="1"/>
  <c r="U146" i="18"/>
  <c r="U147" i="12" s="1"/>
  <c r="V147" i="13" s="1"/>
  <c r="I146" i="18"/>
  <c r="I147" i="12" s="1"/>
  <c r="J147" i="13" s="1"/>
  <c r="AA146" i="11"/>
  <c r="O146" i="18"/>
  <c r="O147" i="12" s="1"/>
  <c r="P147" i="13" s="1"/>
  <c r="C146" i="18"/>
  <c r="C146" i="11"/>
  <c r="AD147" i="13"/>
  <c r="AD148" i="12"/>
  <c r="B146" i="11" l="1"/>
  <c r="N154" i="3" s="1"/>
  <c r="Q154" i="3" s="1"/>
  <c r="AL154" i="3" s="1"/>
  <c r="AE149" i="12"/>
  <c r="AE148" i="13"/>
  <c r="C147" i="12"/>
  <c r="B146" i="18"/>
  <c r="S154" i="3" l="1"/>
  <c r="D147" i="13"/>
  <c r="B147" i="13" s="1"/>
  <c r="B147" i="12"/>
  <c r="AF150" i="12"/>
  <c r="AF149" i="13"/>
  <c r="AG151" i="12" l="1"/>
  <c r="AG150" i="13"/>
  <c r="C147" i="13"/>
  <c r="D155" i="3"/>
  <c r="AA155" i="3" l="1"/>
  <c r="AG155" i="3" s="1"/>
  <c r="B155" i="3"/>
  <c r="K155" i="3" s="1"/>
  <c r="AH151" i="13"/>
  <c r="AH152" i="12"/>
  <c r="C155" i="3" l="1"/>
  <c r="Y155" i="3"/>
  <c r="AE155" i="3" s="1"/>
  <c r="AJ155" i="3"/>
  <c r="U155" i="3"/>
  <c r="V155" i="3" s="1"/>
  <c r="X155" i="3" s="1"/>
  <c r="W155" i="3"/>
  <c r="AI152" i="13"/>
  <c r="AI153" i="12"/>
  <c r="AJ154" i="12" l="1"/>
  <c r="AJ153" i="13"/>
  <c r="B157" i="6"/>
  <c r="AD155" i="3"/>
  <c r="J155" i="3"/>
  <c r="M155" i="3" s="1"/>
  <c r="P155" i="3" s="1"/>
  <c r="AB155" i="3"/>
  <c r="AH155" i="3" s="1"/>
  <c r="J157" i="6" l="1"/>
  <c r="G157" i="6"/>
  <c r="H157" i="6"/>
  <c r="I157" i="6"/>
  <c r="AK155" i="3"/>
  <c r="R155" i="3"/>
  <c r="AK154" i="13"/>
  <c r="AI163" i="12"/>
  <c r="L157" i="6" l="1"/>
  <c r="O157" i="6" s="1"/>
  <c r="K157" i="6"/>
  <c r="AN155" i="3"/>
  <c r="AO155" i="3"/>
  <c r="N157" i="6" l="1"/>
  <c r="M157" i="6"/>
  <c r="P157" i="6" s="1"/>
  <c r="U157" i="6" l="1"/>
  <c r="S157" i="6"/>
  <c r="R157" i="6"/>
  <c r="T157" i="6"/>
  <c r="W157" i="6" l="1"/>
  <c r="Z157" i="6" s="1"/>
  <c r="AD157" i="6" s="1"/>
  <c r="B161" i="8" s="1"/>
  <c r="V157" i="6"/>
  <c r="C149" i="23" l="1"/>
  <c r="O161" i="8"/>
  <c r="F161" i="8"/>
  <c r="C161" i="8"/>
  <c r="L161" i="8"/>
  <c r="N161" i="8"/>
  <c r="E161" i="8"/>
  <c r="G161" i="8"/>
  <c r="K161" i="8"/>
  <c r="M161" i="8"/>
  <c r="D161" i="8"/>
  <c r="Y157" i="6"/>
  <c r="AC157" i="6" s="1"/>
  <c r="X157" i="6"/>
  <c r="AA157" i="6" s="1"/>
  <c r="AE157" i="6" s="1"/>
  <c r="AG157" i="6" s="1"/>
  <c r="B161" i="19" s="1"/>
  <c r="N161" i="19" l="1"/>
  <c r="M161" i="19"/>
  <c r="C161" i="19"/>
  <c r="L161" i="19"/>
  <c r="E161" i="19"/>
  <c r="F161" i="19"/>
  <c r="D161" i="19"/>
  <c r="O161" i="19"/>
  <c r="G161" i="19"/>
  <c r="K161" i="19"/>
  <c r="B161" i="7"/>
  <c r="B149" i="23"/>
  <c r="D149" i="23" s="1"/>
  <c r="BE146" i="8"/>
  <c r="AZ146" i="8"/>
  <c r="AH146" i="8"/>
  <c r="BB146" i="8"/>
  <c r="AQ146" i="8"/>
  <c r="BC146" i="8"/>
  <c r="AL146" i="8"/>
  <c r="AJ146" i="8"/>
  <c r="AN146" i="8"/>
  <c r="AF146" i="8"/>
  <c r="AT146" i="8"/>
  <c r="AP146" i="8"/>
  <c r="BF146" i="8"/>
  <c r="AX146" i="8"/>
  <c r="AO146" i="8"/>
  <c r="AR146" i="8"/>
  <c r="BA146" i="8"/>
  <c r="AY146" i="8"/>
  <c r="AU146" i="8"/>
  <c r="AS146" i="8"/>
  <c r="BG146" i="8"/>
  <c r="AI146" i="8"/>
  <c r="AG146" i="8"/>
  <c r="AV146" i="8"/>
  <c r="AW146" i="8"/>
  <c r="BD146" i="8"/>
  <c r="AM146" i="8"/>
  <c r="AK146" i="8"/>
  <c r="BI146" i="8" l="1"/>
  <c r="M161" i="7"/>
  <c r="E161" i="7"/>
  <c r="K161" i="7"/>
  <c r="O161" i="7"/>
  <c r="L161" i="7"/>
  <c r="N161" i="7"/>
  <c r="C161" i="7"/>
  <c r="D161" i="7"/>
  <c r="G161" i="7"/>
  <c r="F161" i="7"/>
  <c r="BF146" i="19"/>
  <c r="AP146" i="19"/>
  <c r="AL146" i="19"/>
  <c r="AG146" i="19"/>
  <c r="AT146" i="19"/>
  <c r="AJ146" i="19"/>
  <c r="AR146" i="19"/>
  <c r="BD146" i="19"/>
  <c r="AS146" i="19"/>
  <c r="AI146" i="19"/>
  <c r="AX146" i="19"/>
  <c r="AF146" i="19"/>
  <c r="BB146" i="19"/>
  <c r="AZ146" i="19"/>
  <c r="AW146" i="19"/>
  <c r="AY146" i="19"/>
  <c r="AM146" i="19"/>
  <c r="AK146" i="19"/>
  <c r="BA146" i="19"/>
  <c r="AV146" i="19"/>
  <c r="BE146" i="19"/>
  <c r="AH146" i="19"/>
  <c r="BG146" i="19"/>
  <c r="AU146" i="19"/>
  <c r="BC146" i="19"/>
  <c r="AN146" i="19"/>
  <c r="AQ146" i="19"/>
  <c r="AO146" i="19"/>
  <c r="BI146" i="19" l="1"/>
  <c r="BE146" i="7"/>
  <c r="AB147" i="9" s="1"/>
  <c r="AT146" i="7"/>
  <c r="Q147" i="9" s="1"/>
  <c r="AF146" i="7"/>
  <c r="AW146" i="7"/>
  <c r="T147" i="9" s="1"/>
  <c r="AV146" i="7"/>
  <c r="S147" i="9" s="1"/>
  <c r="AR146" i="7"/>
  <c r="O147" i="9" s="1"/>
  <c r="AQ146" i="7"/>
  <c r="N147" i="9" s="1"/>
  <c r="AI146" i="7"/>
  <c r="F147" i="9" s="1"/>
  <c r="AO146" i="7"/>
  <c r="L147" i="9" s="1"/>
  <c r="AE146" i="7"/>
  <c r="B147" i="9" s="1"/>
  <c r="AK146" i="7"/>
  <c r="H147" i="9" s="1"/>
  <c r="AU146" i="7"/>
  <c r="R147" i="9" s="1"/>
  <c r="BA146" i="7"/>
  <c r="X147" i="9" s="1"/>
  <c r="BF146" i="7"/>
  <c r="AC147" i="9" s="1"/>
  <c r="AH146" i="7"/>
  <c r="E147" i="9" s="1"/>
  <c r="AY146" i="7"/>
  <c r="V147" i="9" s="1"/>
  <c r="AS146" i="7"/>
  <c r="P147" i="9" s="1"/>
  <c r="AX146" i="7"/>
  <c r="U147" i="9" s="1"/>
  <c r="AP146" i="7"/>
  <c r="M147" i="9" s="1"/>
  <c r="BC146" i="7"/>
  <c r="Z147" i="9" s="1"/>
  <c r="AG146" i="7"/>
  <c r="D147" i="9" s="1"/>
  <c r="AM146" i="7"/>
  <c r="J147" i="9" s="1"/>
  <c r="BB146" i="7"/>
  <c r="Y147" i="9" s="1"/>
  <c r="BD146" i="7"/>
  <c r="AA147" i="9" s="1"/>
  <c r="AA147" i="11" s="1"/>
  <c r="AJ146" i="7"/>
  <c r="G147" i="9" s="1"/>
  <c r="AL146" i="7"/>
  <c r="I147" i="9" s="1"/>
  <c r="AZ146" i="7"/>
  <c r="W147" i="9" s="1"/>
  <c r="AN146" i="7"/>
  <c r="K147" i="9" s="1"/>
  <c r="D147" i="11" l="1"/>
  <c r="D147" i="18"/>
  <c r="D148" i="12" s="1"/>
  <c r="E148" i="13" s="1"/>
  <c r="L147" i="18"/>
  <c r="L148" i="12" s="1"/>
  <c r="M148" i="13" s="1"/>
  <c r="L147" i="11"/>
  <c r="I147" i="18"/>
  <c r="I148" i="12" s="1"/>
  <c r="J148" i="13" s="1"/>
  <c r="I147" i="11"/>
  <c r="J147" i="11"/>
  <c r="J147" i="18"/>
  <c r="J148" i="12" s="1"/>
  <c r="K148" i="13" s="1"/>
  <c r="U147" i="11"/>
  <c r="U147" i="18"/>
  <c r="U148" i="12" s="1"/>
  <c r="V148" i="13" s="1"/>
  <c r="AC147" i="18"/>
  <c r="AC148" i="12" s="1"/>
  <c r="AC147" i="11"/>
  <c r="O147" i="11"/>
  <c r="O147" i="18"/>
  <c r="O148" i="12" s="1"/>
  <c r="P148" i="13" s="1"/>
  <c r="Q147" i="11"/>
  <c r="Q147" i="18"/>
  <c r="Q148" i="12" s="1"/>
  <c r="R148" i="13" s="1"/>
  <c r="P147" i="18"/>
  <c r="P148" i="12" s="1"/>
  <c r="Q148" i="13" s="1"/>
  <c r="P147" i="11"/>
  <c r="S147" i="18"/>
  <c r="S148" i="12" s="1"/>
  <c r="T148" i="13" s="1"/>
  <c r="S147" i="11"/>
  <c r="K147" i="18"/>
  <c r="K148" i="12" s="1"/>
  <c r="L148" i="13" s="1"/>
  <c r="K147" i="11"/>
  <c r="Z147" i="18"/>
  <c r="Z148" i="12" s="1"/>
  <c r="AA148" i="13" s="1"/>
  <c r="Z147" i="11"/>
  <c r="V147" i="11"/>
  <c r="V147" i="18"/>
  <c r="V148" i="12" s="1"/>
  <c r="W148" i="13" s="1"/>
  <c r="R147" i="11"/>
  <c r="R147" i="18"/>
  <c r="R148" i="12" s="1"/>
  <c r="S148" i="13" s="1"/>
  <c r="F147" i="11"/>
  <c r="F147" i="18"/>
  <c r="F148" i="12" s="1"/>
  <c r="G148" i="13" s="1"/>
  <c r="T147" i="18"/>
  <c r="T148" i="12" s="1"/>
  <c r="U148" i="13" s="1"/>
  <c r="T147" i="11"/>
  <c r="AA147" i="18"/>
  <c r="AA148" i="12" s="1"/>
  <c r="AB148" i="13" s="1"/>
  <c r="G147" i="18"/>
  <c r="G148" i="12" s="1"/>
  <c r="H148" i="13" s="1"/>
  <c r="G147" i="11"/>
  <c r="X147" i="11"/>
  <c r="X147" i="18"/>
  <c r="X148" i="12" s="1"/>
  <c r="Y148" i="13" s="1"/>
  <c r="AB147" i="18"/>
  <c r="AB148" i="12" s="1"/>
  <c r="AC148" i="13" s="1"/>
  <c r="AB147" i="11"/>
  <c r="W147" i="18"/>
  <c r="W148" i="12" s="1"/>
  <c r="X148" i="13" s="1"/>
  <c r="W147" i="11"/>
  <c r="Y147" i="11"/>
  <c r="Y147" i="18"/>
  <c r="Y148" i="12" s="1"/>
  <c r="Z148" i="13" s="1"/>
  <c r="M147" i="11"/>
  <c r="M147" i="18"/>
  <c r="M148" i="12" s="1"/>
  <c r="N148" i="13" s="1"/>
  <c r="E147" i="11"/>
  <c r="E147" i="18"/>
  <c r="E148" i="12" s="1"/>
  <c r="F148" i="13" s="1"/>
  <c r="H147" i="11"/>
  <c r="H147" i="18"/>
  <c r="H148" i="12" s="1"/>
  <c r="I148" i="13" s="1"/>
  <c r="N147" i="18"/>
  <c r="N148" i="12" s="1"/>
  <c r="O148" i="13" s="1"/>
  <c r="N147" i="11"/>
  <c r="BH146" i="7"/>
  <c r="C147" i="9"/>
  <c r="AD148" i="13" l="1"/>
  <c r="AD149" i="12"/>
  <c r="C147" i="18"/>
  <c r="C147" i="11"/>
  <c r="B147" i="11" s="1"/>
  <c r="N155" i="3" s="1"/>
  <c r="Q155" i="3" s="1"/>
  <c r="C148" i="12" l="1"/>
  <c r="B147" i="18"/>
  <c r="AL155" i="3"/>
  <c r="S155" i="3"/>
  <c r="AE149" i="13"/>
  <c r="AE150" i="12"/>
  <c r="AF150" i="13" l="1"/>
  <c r="AF151" i="12"/>
  <c r="B148" i="12"/>
  <c r="D148" i="13"/>
  <c r="B148" i="13" s="1"/>
  <c r="AG151" i="13" l="1"/>
  <c r="AG152" i="12"/>
  <c r="D156" i="3"/>
  <c r="C148" i="13"/>
  <c r="AH153" i="12" l="1"/>
  <c r="AH152" i="13"/>
  <c r="B156" i="3"/>
  <c r="AA156" i="3"/>
  <c r="AG156" i="3" s="1"/>
  <c r="W156" i="3" l="1"/>
  <c r="AJ156" i="3"/>
  <c r="U156" i="3"/>
  <c r="V156" i="3" s="1"/>
  <c r="X156" i="3" s="1"/>
  <c r="Y156" i="3"/>
  <c r="AE156" i="3" s="1"/>
  <c r="C156" i="3"/>
  <c r="K156" i="3"/>
  <c r="AI153" i="13"/>
  <c r="AI154" i="12"/>
  <c r="AH163" i="12" l="1"/>
  <c r="AJ154" i="13"/>
  <c r="B158" i="6"/>
  <c r="AD156" i="3"/>
  <c r="AB156" i="3"/>
  <c r="AH156" i="3" s="1"/>
  <c r="J156" i="3"/>
  <c r="M156" i="3" s="1"/>
  <c r="P156" i="3" s="1"/>
  <c r="H158" i="6" l="1"/>
  <c r="G158" i="6"/>
  <c r="J158" i="6"/>
  <c r="I158" i="6"/>
  <c r="R156" i="3"/>
  <c r="AK156" i="3"/>
  <c r="AN156" i="3" l="1"/>
  <c r="AO156" i="3"/>
  <c r="K158" i="6"/>
  <c r="L158" i="6"/>
  <c r="O158" i="6" s="1"/>
  <c r="M158" i="6" l="1"/>
  <c r="P158" i="6" s="1"/>
  <c r="N158" i="6"/>
  <c r="T158" i="6" l="1"/>
  <c r="S158" i="6"/>
  <c r="U158" i="6"/>
  <c r="R158" i="6"/>
  <c r="W158" i="6" l="1"/>
  <c r="Z158" i="6" s="1"/>
  <c r="AD158" i="6" s="1"/>
  <c r="V158" i="6"/>
  <c r="Y158" i="6" l="1"/>
  <c r="AC158" i="6" s="1"/>
  <c r="X158" i="6"/>
  <c r="AA158" i="6" s="1"/>
  <c r="AE158" i="6" s="1"/>
  <c r="AG158" i="6" s="1"/>
  <c r="B162" i="19" s="1"/>
  <c r="B162" i="8"/>
  <c r="C150" i="23"/>
  <c r="L162" i="8" l="1"/>
  <c r="D162" i="8"/>
  <c r="M162" i="8"/>
  <c r="K162" i="8"/>
  <c r="O162" i="8"/>
  <c r="F162" i="8"/>
  <c r="C162" i="8"/>
  <c r="E162" i="8"/>
  <c r="N162" i="8"/>
  <c r="G162" i="8"/>
  <c r="D162" i="19"/>
  <c r="M162" i="19"/>
  <c r="E162" i="19"/>
  <c r="F162" i="19"/>
  <c r="G162" i="19"/>
  <c r="O162" i="19"/>
  <c r="L162" i="19"/>
  <c r="C162" i="19"/>
  <c r="N162" i="19"/>
  <c r="K162" i="19"/>
  <c r="B162" i="7"/>
  <c r="B150" i="23"/>
  <c r="D150" i="23" s="1"/>
  <c r="AN147" i="8" l="1"/>
  <c r="AM147" i="8"/>
  <c r="BA147" i="8"/>
  <c r="AQ147" i="8"/>
  <c r="BG147" i="8"/>
  <c r="AI147" i="8"/>
  <c r="AS147" i="8"/>
  <c r="AO147" i="8"/>
  <c r="BC147" i="8"/>
  <c r="AU147" i="8"/>
  <c r="AW147" i="8"/>
  <c r="AK147" i="8"/>
  <c r="BB147" i="8"/>
  <c r="AG147" i="8"/>
  <c r="AZ147" i="8"/>
  <c r="BF147" i="8"/>
  <c r="AJ147" i="8"/>
  <c r="AH147" i="8"/>
  <c r="BD147" i="8"/>
  <c r="AF147" i="8"/>
  <c r="AR147" i="8"/>
  <c r="AX147" i="8"/>
  <c r="AY147" i="8"/>
  <c r="BE147" i="8"/>
  <c r="AV147" i="8"/>
  <c r="AP147" i="8"/>
  <c r="AT147" i="8"/>
  <c r="AL147" i="8"/>
  <c r="AK147" i="19"/>
  <c r="AO147" i="19"/>
  <c r="AY147" i="19"/>
  <c r="AQ147" i="19"/>
  <c r="AW147" i="19"/>
  <c r="AI147" i="19"/>
  <c r="AS147" i="19"/>
  <c r="AH147" i="19"/>
  <c r="AM147" i="19"/>
  <c r="AX147" i="19"/>
  <c r="AG147" i="19"/>
  <c r="BD147" i="19"/>
  <c r="BA147" i="19"/>
  <c r="AF147" i="19"/>
  <c r="AP147" i="19"/>
  <c r="AL147" i="19"/>
  <c r="BF147" i="19"/>
  <c r="AU147" i="19"/>
  <c r="AZ147" i="19"/>
  <c r="AJ147" i="19"/>
  <c r="BC147" i="19"/>
  <c r="AV147" i="19"/>
  <c r="BB147" i="19"/>
  <c r="AT147" i="19"/>
  <c r="BE147" i="19"/>
  <c r="AN147" i="19"/>
  <c r="BG147" i="19"/>
  <c r="AR147" i="19"/>
  <c r="F162" i="7"/>
  <c r="K162" i="7"/>
  <c r="L162" i="7"/>
  <c r="C162" i="7"/>
  <c r="N162" i="7"/>
  <c r="G162" i="7"/>
  <c r="D162" i="7"/>
  <c r="E162" i="7"/>
  <c r="M162" i="7"/>
  <c r="O162" i="7"/>
  <c r="BF147" i="7" l="1"/>
  <c r="AC148" i="9" s="1"/>
  <c r="AC148" i="11" s="1"/>
  <c r="AQ147" i="7"/>
  <c r="AG147" i="7"/>
  <c r="D148" i="9" s="1"/>
  <c r="D148" i="11" s="1"/>
  <c r="AE147" i="7"/>
  <c r="B148" i="9" s="1"/>
  <c r="AN147" i="7"/>
  <c r="K148" i="9" s="1"/>
  <c r="K148" i="11" s="1"/>
  <c r="AL147" i="7"/>
  <c r="I148" i="9" s="1"/>
  <c r="I148" i="11" s="1"/>
  <c r="BB147" i="7"/>
  <c r="Y148" i="9" s="1"/>
  <c r="Y148" i="11" s="1"/>
  <c r="AY147" i="7"/>
  <c r="V148" i="9" s="1"/>
  <c r="AM147" i="7"/>
  <c r="AI147" i="7"/>
  <c r="F148" i="9" s="1"/>
  <c r="F148" i="11" s="1"/>
  <c r="AH147" i="7"/>
  <c r="E148" i="9" s="1"/>
  <c r="AJ147" i="7"/>
  <c r="G148" i="9" s="1"/>
  <c r="G148" i="11" s="1"/>
  <c r="AF147" i="7"/>
  <c r="BC147" i="7"/>
  <c r="Z148" i="9" s="1"/>
  <c r="Z148" i="11" s="1"/>
  <c r="AZ147" i="7"/>
  <c r="W148" i="9" s="1"/>
  <c r="AO147" i="7"/>
  <c r="L148" i="9" s="1"/>
  <c r="BA147" i="7"/>
  <c r="X148" i="9" s="1"/>
  <c r="X148" i="11" s="1"/>
  <c r="AS147" i="7"/>
  <c r="P148" i="9" s="1"/>
  <c r="P148" i="11" s="1"/>
  <c r="AP147" i="7"/>
  <c r="M148" i="9" s="1"/>
  <c r="AK147" i="7"/>
  <c r="H148" i="9" s="1"/>
  <c r="H148" i="11" s="1"/>
  <c r="AW147" i="7"/>
  <c r="T148" i="9" s="1"/>
  <c r="T148" i="11" s="1"/>
  <c r="AU147" i="7"/>
  <c r="R148" i="9" s="1"/>
  <c r="R148" i="11" s="1"/>
  <c r="AR147" i="7"/>
  <c r="O148" i="9" s="1"/>
  <c r="AX147" i="7"/>
  <c r="U148" i="9" s="1"/>
  <c r="U148" i="11" s="1"/>
  <c r="BE147" i="7"/>
  <c r="AB148" i="9" s="1"/>
  <c r="AT147" i="7"/>
  <c r="Q148" i="9" s="1"/>
  <c r="AV147" i="7"/>
  <c r="S148" i="9" s="1"/>
  <c r="BD147" i="7"/>
  <c r="AA148" i="9" s="1"/>
  <c r="X148" i="18"/>
  <c r="X149" i="12" s="1"/>
  <c r="Y149" i="13" s="1"/>
  <c r="BI147" i="19"/>
  <c r="K148" i="18"/>
  <c r="K149" i="12" s="1"/>
  <c r="L149" i="13" s="1"/>
  <c r="C148" i="9"/>
  <c r="BI147" i="8"/>
  <c r="AC148" i="18"/>
  <c r="AC149" i="12" s="1"/>
  <c r="N148" i="9"/>
  <c r="N148" i="11" s="1"/>
  <c r="J148" i="9"/>
  <c r="J148" i="11" s="1"/>
  <c r="T148" i="18" l="1"/>
  <c r="T149" i="12" s="1"/>
  <c r="U149" i="13" s="1"/>
  <c r="Y148" i="18"/>
  <c r="Y149" i="12" s="1"/>
  <c r="Z149" i="13" s="1"/>
  <c r="I148" i="18"/>
  <c r="I149" i="12" s="1"/>
  <c r="J149" i="13" s="1"/>
  <c r="R148" i="18"/>
  <c r="R149" i="12" s="1"/>
  <c r="S149" i="13" s="1"/>
  <c r="P148" i="18"/>
  <c r="P149" i="12" s="1"/>
  <c r="Q149" i="13" s="1"/>
  <c r="Z148" i="18"/>
  <c r="Z149" i="12" s="1"/>
  <c r="AA149" i="13" s="1"/>
  <c r="F148" i="18"/>
  <c r="F149" i="12" s="1"/>
  <c r="G149" i="13" s="1"/>
  <c r="G148" i="18"/>
  <c r="G149" i="12" s="1"/>
  <c r="H149" i="13" s="1"/>
  <c r="S148" i="11"/>
  <c r="S148" i="18"/>
  <c r="S149" i="12" s="1"/>
  <c r="T149" i="13" s="1"/>
  <c r="J148" i="18"/>
  <c r="J149" i="12" s="1"/>
  <c r="K149" i="13" s="1"/>
  <c r="N148" i="18"/>
  <c r="N149" i="12" s="1"/>
  <c r="O149" i="13" s="1"/>
  <c r="D148" i="18"/>
  <c r="D149" i="12" s="1"/>
  <c r="E149" i="13" s="1"/>
  <c r="AA148" i="11"/>
  <c r="AA148" i="18"/>
  <c r="AA149" i="12" s="1"/>
  <c r="AB149" i="13" s="1"/>
  <c r="L148" i="11"/>
  <c r="L148" i="18"/>
  <c r="L149" i="12" s="1"/>
  <c r="M149" i="13" s="1"/>
  <c r="V148" i="11"/>
  <c r="V148" i="18"/>
  <c r="V149" i="12" s="1"/>
  <c r="W149" i="13" s="1"/>
  <c r="E148" i="11"/>
  <c r="E148" i="18"/>
  <c r="E149" i="12" s="1"/>
  <c r="F149" i="13" s="1"/>
  <c r="M148" i="11"/>
  <c r="M148" i="18"/>
  <c r="M149" i="12" s="1"/>
  <c r="N149" i="13" s="1"/>
  <c r="O148" i="11"/>
  <c r="O148" i="18"/>
  <c r="O149" i="12" s="1"/>
  <c r="P149" i="13" s="1"/>
  <c r="U148" i="18"/>
  <c r="U149" i="12" s="1"/>
  <c r="V149" i="13" s="1"/>
  <c r="AB148" i="11"/>
  <c r="AB148" i="18"/>
  <c r="AB149" i="12" s="1"/>
  <c r="AC149" i="13" s="1"/>
  <c r="Q148" i="18"/>
  <c r="Q149" i="12" s="1"/>
  <c r="R149" i="13" s="1"/>
  <c r="Q148" i="11"/>
  <c r="AD149" i="13"/>
  <c r="AD150" i="12"/>
  <c r="H148" i="18"/>
  <c r="H149" i="12" s="1"/>
  <c r="I149" i="13" s="1"/>
  <c r="C148" i="11"/>
  <c r="C148" i="18"/>
  <c r="W148" i="11"/>
  <c r="W148" i="18"/>
  <c r="W149" i="12" s="1"/>
  <c r="X149" i="13" s="1"/>
  <c r="BH147" i="7"/>
  <c r="AE150" i="13" l="1"/>
  <c r="AE151" i="12"/>
  <c r="B148" i="18"/>
  <c r="C149" i="12"/>
  <c r="B148" i="11"/>
  <c r="N156" i="3" s="1"/>
  <c r="Q156" i="3" s="1"/>
  <c r="D149" i="13" l="1"/>
  <c r="B149" i="13" s="1"/>
  <c r="B149" i="12"/>
  <c r="AF151" i="13"/>
  <c r="AF152" i="12"/>
  <c r="AL156" i="3"/>
  <c r="S156" i="3"/>
  <c r="AG152" i="13" l="1"/>
  <c r="AG153" i="12"/>
  <c r="D157" i="3"/>
  <c r="C149" i="13"/>
  <c r="AH153" i="13" l="1"/>
  <c r="AH154" i="12"/>
  <c r="AA157" i="3"/>
  <c r="AG157" i="3" s="1"/>
  <c r="B157" i="3"/>
  <c r="AG163" i="12" l="1"/>
  <c r="AI154" i="13"/>
  <c r="Y157" i="3"/>
  <c r="AE157" i="3" s="1"/>
  <c r="W157" i="3"/>
  <c r="AJ157" i="3"/>
  <c r="C157" i="3"/>
  <c r="U157" i="3"/>
  <c r="V157" i="3" s="1"/>
  <c r="X157" i="3" s="1"/>
  <c r="K157" i="3"/>
  <c r="AD157" i="3" l="1"/>
  <c r="B159" i="6"/>
  <c r="AB157" i="3"/>
  <c r="AH157" i="3" s="1"/>
  <c r="J157" i="3"/>
  <c r="M157" i="3" s="1"/>
  <c r="P157" i="3" s="1"/>
  <c r="AK157" i="3" l="1"/>
  <c r="R157" i="3"/>
  <c r="G159" i="6"/>
  <c r="J159" i="6"/>
  <c r="I159" i="6"/>
  <c r="H159" i="6"/>
  <c r="K159" i="6" l="1"/>
  <c r="N159" i="6" s="1"/>
  <c r="L159" i="6"/>
  <c r="O159" i="6" s="1"/>
  <c r="AN157" i="3"/>
  <c r="AO157" i="3"/>
  <c r="M159" i="6" l="1"/>
  <c r="P159" i="6" s="1"/>
  <c r="T159" i="6" l="1"/>
  <c r="S159" i="6"/>
  <c r="R159" i="6"/>
  <c r="U159" i="6"/>
  <c r="V159" i="6" l="1"/>
  <c r="Y159" i="6" s="1"/>
  <c r="AC159" i="6" s="1"/>
  <c r="W159" i="6"/>
  <c r="Z159" i="6" s="1"/>
  <c r="AD159" i="6" s="1"/>
  <c r="B163" i="7" l="1"/>
  <c r="B151" i="23"/>
  <c r="B163" i="8"/>
  <c r="C151" i="23"/>
  <c r="X159" i="6"/>
  <c r="AA159" i="6" s="1"/>
  <c r="AE159" i="6" s="1"/>
  <c r="AG159" i="6" s="1"/>
  <c r="B163" i="19" s="1"/>
  <c r="G163" i="8" l="1"/>
  <c r="O163" i="8"/>
  <c r="L163" i="8"/>
  <c r="E163" i="8"/>
  <c r="D163" i="8"/>
  <c r="N163" i="8"/>
  <c r="M163" i="8"/>
  <c r="C163" i="8"/>
  <c r="K163" i="8"/>
  <c r="F163" i="8"/>
  <c r="D151" i="23"/>
  <c r="O163" i="19"/>
  <c r="F163" i="19"/>
  <c r="M163" i="19"/>
  <c r="K163" i="19"/>
  <c r="N163" i="19"/>
  <c r="D163" i="19"/>
  <c r="E163" i="19"/>
  <c r="C163" i="19"/>
  <c r="G163" i="19"/>
  <c r="L163" i="19"/>
  <c r="C163" i="7"/>
  <c r="D163" i="7"/>
  <c r="F163" i="7"/>
  <c r="K163" i="7"/>
  <c r="O163" i="7"/>
  <c r="E163" i="7"/>
  <c r="L163" i="7"/>
  <c r="G163" i="7"/>
  <c r="N163" i="7"/>
  <c r="M163" i="7"/>
  <c r="AT148" i="8" l="1"/>
  <c r="BE148" i="8"/>
  <c r="AW148" i="8"/>
  <c r="AL148" i="8"/>
  <c r="AP148" i="8"/>
  <c r="BB148" i="8"/>
  <c r="AZ148" i="8"/>
  <c r="AU148" i="8"/>
  <c r="AY148" i="8"/>
  <c r="AQ148" i="8"/>
  <c r="AR148" i="8"/>
  <c r="BA148" i="8"/>
  <c r="AK148" i="8"/>
  <c r="AM148" i="8"/>
  <c r="AG148" i="8"/>
  <c r="AX148" i="8"/>
  <c r="BC148" i="8"/>
  <c r="AF148" i="8"/>
  <c r="AV148" i="8"/>
  <c r="AO148" i="8"/>
  <c r="BF148" i="8"/>
  <c r="AJ148" i="8"/>
  <c r="BD148" i="8"/>
  <c r="AN148" i="8"/>
  <c r="AS148" i="8"/>
  <c r="BG148" i="8"/>
  <c r="AI148" i="8"/>
  <c r="AH148" i="8"/>
  <c r="AP148" i="19"/>
  <c r="AR148" i="19"/>
  <c r="BA148" i="19"/>
  <c r="AZ148" i="19"/>
  <c r="AJ148" i="19"/>
  <c r="AX148" i="19"/>
  <c r="AF148" i="19"/>
  <c r="AT148" i="19"/>
  <c r="AQ148" i="19"/>
  <c r="AY148" i="19"/>
  <c r="AO148" i="19"/>
  <c r="AI148" i="19"/>
  <c r="AH148" i="19"/>
  <c r="AM148" i="19"/>
  <c r="BB148" i="19"/>
  <c r="BF148" i="19"/>
  <c r="AS148" i="19"/>
  <c r="BE148" i="19"/>
  <c r="AG148" i="19"/>
  <c r="BC148" i="19"/>
  <c r="BD148" i="19"/>
  <c r="AV148" i="19"/>
  <c r="AU148" i="19"/>
  <c r="BG148" i="19"/>
  <c r="AW148" i="19"/>
  <c r="AL148" i="19"/>
  <c r="AK148" i="19"/>
  <c r="AN148" i="19"/>
  <c r="AI148" i="7"/>
  <c r="BB148" i="7"/>
  <c r="Y149" i="9" s="1"/>
  <c r="AJ148" i="7"/>
  <c r="G149" i="9" s="1"/>
  <c r="AP148" i="7"/>
  <c r="AZ148" i="7"/>
  <c r="AS148" i="7"/>
  <c r="P149" i="9" s="1"/>
  <c r="AQ148" i="7"/>
  <c r="N149" i="9" s="1"/>
  <c r="AH148" i="7"/>
  <c r="AF148" i="7"/>
  <c r="AT148" i="7"/>
  <c r="AK148" i="7"/>
  <c r="AU148" i="7"/>
  <c r="AY148" i="7"/>
  <c r="AX148" i="7"/>
  <c r="U149" i="9" s="1"/>
  <c r="AO148" i="7"/>
  <c r="L149" i="9" s="1"/>
  <c r="AV148" i="7"/>
  <c r="AM148" i="7"/>
  <c r="BC148" i="7"/>
  <c r="BD148" i="7"/>
  <c r="BE148" i="7"/>
  <c r="AB149" i="9" s="1"/>
  <c r="AR148" i="7"/>
  <c r="O149" i="9" s="1"/>
  <c r="AW148" i="7"/>
  <c r="AE148" i="7"/>
  <c r="AN148" i="7"/>
  <c r="K149" i="9" s="1"/>
  <c r="AL148" i="7"/>
  <c r="AG148" i="7"/>
  <c r="BF148" i="7"/>
  <c r="BA148" i="7"/>
  <c r="X149" i="9" s="1"/>
  <c r="S149" i="9" l="1"/>
  <c r="D149" i="9"/>
  <c r="D149" i="11" s="1"/>
  <c r="Q149" i="9"/>
  <c r="Q149" i="11" s="1"/>
  <c r="T149" i="9"/>
  <c r="T149" i="11" s="1"/>
  <c r="M149" i="9"/>
  <c r="M149" i="11" s="1"/>
  <c r="AC149" i="9"/>
  <c r="AC149" i="11" s="1"/>
  <c r="B149" i="9"/>
  <c r="AA149" i="9"/>
  <c r="AA149" i="18" s="1"/>
  <c r="AA150" i="12" s="1"/>
  <c r="AB150" i="13" s="1"/>
  <c r="I149" i="9"/>
  <c r="I149" i="18" s="1"/>
  <c r="I150" i="12" s="1"/>
  <c r="J150" i="13" s="1"/>
  <c r="F149" i="9"/>
  <c r="F149" i="11" s="1"/>
  <c r="R149" i="9"/>
  <c r="R149" i="11" s="1"/>
  <c r="E149" i="9"/>
  <c r="E149" i="18" s="1"/>
  <c r="E150" i="12" s="1"/>
  <c r="F150" i="13" s="1"/>
  <c r="Z149" i="9"/>
  <c r="Z149" i="11" s="1"/>
  <c r="V149" i="9"/>
  <c r="V149" i="11" s="1"/>
  <c r="J149" i="9"/>
  <c r="J149" i="11" s="1"/>
  <c r="X149" i="11"/>
  <c r="X149" i="18"/>
  <c r="X150" i="12" s="1"/>
  <c r="Y150" i="13" s="1"/>
  <c r="K149" i="11"/>
  <c r="K149" i="18"/>
  <c r="K150" i="12" s="1"/>
  <c r="L150" i="13" s="1"/>
  <c r="L149" i="11"/>
  <c r="L149" i="18"/>
  <c r="L150" i="12" s="1"/>
  <c r="M150" i="13" s="1"/>
  <c r="H149" i="9"/>
  <c r="N149" i="18"/>
  <c r="N150" i="12" s="1"/>
  <c r="O150" i="13" s="1"/>
  <c r="N149" i="11"/>
  <c r="G149" i="11"/>
  <c r="G149" i="18"/>
  <c r="G150" i="12" s="1"/>
  <c r="H150" i="13" s="1"/>
  <c r="BI148" i="19"/>
  <c r="BI148" i="8"/>
  <c r="C149" i="9"/>
  <c r="AB149" i="11"/>
  <c r="AB149" i="18"/>
  <c r="AB150" i="12" s="1"/>
  <c r="AC150" i="13" s="1"/>
  <c r="D149" i="18"/>
  <c r="D150" i="12" s="1"/>
  <c r="E150" i="13" s="1"/>
  <c r="U149" i="18"/>
  <c r="U150" i="12" s="1"/>
  <c r="V150" i="13" s="1"/>
  <c r="U149" i="11"/>
  <c r="P149" i="18"/>
  <c r="P150" i="12" s="1"/>
  <c r="Q150" i="13" s="1"/>
  <c r="P149" i="11"/>
  <c r="Y149" i="11"/>
  <c r="Y149" i="18"/>
  <c r="Y150" i="12" s="1"/>
  <c r="Z150" i="13" s="1"/>
  <c r="S149" i="18"/>
  <c r="S150" i="12" s="1"/>
  <c r="T150" i="13" s="1"/>
  <c r="S149" i="11"/>
  <c r="O149" i="18"/>
  <c r="O150" i="12" s="1"/>
  <c r="P150" i="13" s="1"/>
  <c r="O149" i="11"/>
  <c r="J149" i="18"/>
  <c r="J150" i="12" s="1"/>
  <c r="K150" i="13" s="1"/>
  <c r="BH148" i="7"/>
  <c r="W149" i="9"/>
  <c r="F149" i="18" l="1"/>
  <c r="F150" i="12" s="1"/>
  <c r="G150" i="13" s="1"/>
  <c r="V149" i="18"/>
  <c r="V150" i="12" s="1"/>
  <c r="W150" i="13" s="1"/>
  <c r="AC149" i="18"/>
  <c r="AC150" i="12" s="1"/>
  <c r="AD151" i="12" s="1"/>
  <c r="Q149" i="18"/>
  <c r="Q150" i="12" s="1"/>
  <c r="R150" i="13" s="1"/>
  <c r="E149" i="11"/>
  <c r="AA149" i="11"/>
  <c r="T149" i="18"/>
  <c r="T150" i="12" s="1"/>
  <c r="U150" i="13" s="1"/>
  <c r="I149" i="11"/>
  <c r="M149" i="18"/>
  <c r="M150" i="12" s="1"/>
  <c r="N150" i="13" s="1"/>
  <c r="Z149" i="18"/>
  <c r="Z150" i="12" s="1"/>
  <c r="AA150" i="13" s="1"/>
  <c r="R149" i="18"/>
  <c r="R150" i="12" s="1"/>
  <c r="S150" i="13" s="1"/>
  <c r="C149" i="11"/>
  <c r="C149" i="18"/>
  <c r="W149" i="18"/>
  <c r="W150" i="12" s="1"/>
  <c r="X150" i="13" s="1"/>
  <c r="W149" i="11"/>
  <c r="H149" i="11"/>
  <c r="H149" i="18"/>
  <c r="H150" i="12" s="1"/>
  <c r="I150" i="13" s="1"/>
  <c r="AD150" i="13" l="1"/>
  <c r="AE151" i="13"/>
  <c r="AE152" i="12"/>
  <c r="C150" i="12"/>
  <c r="B149" i="18"/>
  <c r="B149" i="11"/>
  <c r="N157" i="3" s="1"/>
  <c r="Q157" i="3" s="1"/>
  <c r="D150" i="13" l="1"/>
  <c r="B150" i="13" s="1"/>
  <c r="B150" i="12"/>
  <c r="AF152" i="13"/>
  <c r="AF153" i="12"/>
  <c r="S157" i="3"/>
  <c r="AL157" i="3"/>
  <c r="AG154" i="12" l="1"/>
  <c r="AG153" i="13"/>
  <c r="D158" i="3"/>
  <c r="C150" i="13"/>
  <c r="B158" i="3" l="1"/>
  <c r="AA158" i="3"/>
  <c r="AG158" i="3" s="1"/>
  <c r="AH154" i="13"/>
  <c r="AF163" i="12"/>
  <c r="K158" i="3" l="1"/>
  <c r="AJ158" i="3"/>
  <c r="W158" i="3"/>
  <c r="C158" i="3"/>
  <c r="Y158" i="3"/>
  <c r="AE158" i="3" s="1"/>
  <c r="U158" i="3"/>
  <c r="V158" i="3" s="1"/>
  <c r="X158" i="3" s="1"/>
  <c r="AD158" i="3" l="1"/>
  <c r="B160" i="6"/>
  <c r="J158" i="3"/>
  <c r="M158" i="3" s="1"/>
  <c r="P158" i="3" s="1"/>
  <c r="AB158" i="3"/>
  <c r="AH158" i="3" s="1"/>
  <c r="G160" i="6" l="1"/>
  <c r="H160" i="6"/>
  <c r="J160" i="6"/>
  <c r="I160" i="6"/>
  <c r="AK158" i="3"/>
  <c r="R158" i="3"/>
  <c r="L160" i="6" l="1"/>
  <c r="O160" i="6" s="1"/>
  <c r="AO158" i="3"/>
  <c r="AN158" i="3"/>
  <c r="K160" i="6"/>
  <c r="N160" i="6" l="1"/>
  <c r="M160" i="6"/>
  <c r="P160" i="6" s="1"/>
  <c r="S160" i="6" l="1"/>
  <c r="R160" i="6"/>
  <c r="U160" i="6"/>
  <c r="T160" i="6"/>
  <c r="V160" i="6" l="1"/>
  <c r="W160" i="6"/>
  <c r="Z160" i="6" s="1"/>
  <c r="AD160" i="6" s="1"/>
  <c r="B164" i="8" l="1"/>
  <c r="C152" i="23"/>
  <c r="Y160" i="6"/>
  <c r="AC160" i="6" s="1"/>
  <c r="X160" i="6"/>
  <c r="AA160" i="6" s="1"/>
  <c r="AE160" i="6" s="1"/>
  <c r="AG160" i="6" s="1"/>
  <c r="B164" i="19" s="1"/>
  <c r="B164" i="7" l="1"/>
  <c r="B152" i="23"/>
  <c r="D152" i="23" s="1"/>
  <c r="O164" i="19"/>
  <c r="G164" i="19"/>
  <c r="K164" i="19"/>
  <c r="C164" i="19"/>
  <c r="M164" i="19"/>
  <c r="F164" i="19"/>
  <c r="N164" i="19"/>
  <c r="L164" i="19"/>
  <c r="E164" i="19"/>
  <c r="D164" i="19"/>
  <c r="G164" i="8"/>
  <c r="D164" i="8"/>
  <c r="F164" i="8"/>
  <c r="O164" i="8"/>
  <c r="M164" i="8"/>
  <c r="C164" i="8"/>
  <c r="E164" i="8"/>
  <c r="N164" i="8"/>
  <c r="L164" i="8"/>
  <c r="K164" i="8"/>
  <c r="AK149" i="8" l="1"/>
  <c r="AU149" i="8"/>
  <c r="AI149" i="8"/>
  <c r="BG149" i="8"/>
  <c r="BC149" i="8"/>
  <c r="AL149" i="8"/>
  <c r="BA149" i="8"/>
  <c r="AS149" i="8"/>
  <c r="AY149" i="8"/>
  <c r="AZ149" i="8"/>
  <c r="AH149" i="8"/>
  <c r="AG149" i="8"/>
  <c r="AJ149" i="8"/>
  <c r="AT149" i="8"/>
  <c r="AQ149" i="8"/>
  <c r="AW149" i="8"/>
  <c r="AF149" i="8"/>
  <c r="BF149" i="8"/>
  <c r="AM149" i="8"/>
  <c r="BE149" i="8"/>
  <c r="AX149" i="8"/>
  <c r="AO149" i="8"/>
  <c r="AV149" i="8"/>
  <c r="BD149" i="8"/>
  <c r="AR149" i="8"/>
  <c r="BB149" i="8"/>
  <c r="AP149" i="8"/>
  <c r="AN149" i="8"/>
  <c r="AL149" i="19"/>
  <c r="AZ149" i="19"/>
  <c r="AM149" i="19"/>
  <c r="AV149" i="19"/>
  <c r="BD149" i="19"/>
  <c r="AK149" i="19"/>
  <c r="BF149" i="19"/>
  <c r="AT149" i="19"/>
  <c r="AU149" i="19"/>
  <c r="AY149" i="19"/>
  <c r="BC149" i="19"/>
  <c r="AP149" i="19"/>
  <c r="AO149" i="19"/>
  <c r="BE149" i="19"/>
  <c r="AS149" i="19"/>
  <c r="BA149" i="19"/>
  <c r="AR149" i="19"/>
  <c r="AI149" i="19"/>
  <c r="BG149" i="19"/>
  <c r="AN149" i="19"/>
  <c r="AG149" i="19"/>
  <c r="BB149" i="19"/>
  <c r="AJ149" i="19"/>
  <c r="AF149" i="19"/>
  <c r="AQ149" i="19"/>
  <c r="AH149" i="19"/>
  <c r="AW149" i="19"/>
  <c r="AX149" i="19"/>
  <c r="F164" i="7"/>
  <c r="G164" i="7"/>
  <c r="M164" i="7"/>
  <c r="K164" i="7"/>
  <c r="N164" i="7"/>
  <c r="C164" i="7"/>
  <c r="O164" i="7"/>
  <c r="E164" i="7"/>
  <c r="D164" i="7"/>
  <c r="L164" i="7"/>
  <c r="BI149" i="8" l="1"/>
  <c r="AI149" i="7"/>
  <c r="F150" i="9" s="1"/>
  <c r="BB149" i="7"/>
  <c r="Y150" i="9" s="1"/>
  <c r="Y150" i="11" s="1"/>
  <c r="BC149" i="7"/>
  <c r="Z150" i="9" s="1"/>
  <c r="BF149" i="7"/>
  <c r="AC150" i="9" s="1"/>
  <c r="AH149" i="7"/>
  <c r="E150" i="9" s="1"/>
  <c r="AP149" i="7"/>
  <c r="M150" i="9" s="1"/>
  <c r="AE149" i="7"/>
  <c r="B150" i="9" s="1"/>
  <c r="BA149" i="7"/>
  <c r="AN149" i="7"/>
  <c r="K150" i="9" s="1"/>
  <c r="AZ149" i="7"/>
  <c r="W150" i="9" s="1"/>
  <c r="AM149" i="7"/>
  <c r="J150" i="9" s="1"/>
  <c r="AS149" i="7"/>
  <c r="AJ149" i="7"/>
  <c r="G150" i="9" s="1"/>
  <c r="AW149" i="7"/>
  <c r="T150" i="9" s="1"/>
  <c r="AX149" i="7"/>
  <c r="U150" i="9" s="1"/>
  <c r="U150" i="11" s="1"/>
  <c r="AU149" i="7"/>
  <c r="R150" i="9" s="1"/>
  <c r="R150" i="11" s="1"/>
  <c r="AQ149" i="7"/>
  <c r="N150" i="9" s="1"/>
  <c r="AT149" i="7"/>
  <c r="Q150" i="9" s="1"/>
  <c r="Q150" i="11" s="1"/>
  <c r="AG149" i="7"/>
  <c r="D150" i="9" s="1"/>
  <c r="AL149" i="7"/>
  <c r="I150" i="9" s="1"/>
  <c r="AY149" i="7"/>
  <c r="V150" i="9" s="1"/>
  <c r="AR149" i="7"/>
  <c r="O150" i="9" s="1"/>
  <c r="O150" i="11" s="1"/>
  <c r="BD149" i="7"/>
  <c r="AA150" i="9" s="1"/>
  <c r="AK149" i="7"/>
  <c r="H150" i="9" s="1"/>
  <c r="BE149" i="7"/>
  <c r="AB150" i="9" s="1"/>
  <c r="AF149" i="7"/>
  <c r="AO149" i="7"/>
  <c r="L150" i="9" s="1"/>
  <c r="L150" i="11" s="1"/>
  <c r="AV149" i="7"/>
  <c r="S150" i="9" s="1"/>
  <c r="X150" i="9"/>
  <c r="X150" i="11" s="1"/>
  <c r="P150" i="9"/>
  <c r="BI149" i="19"/>
  <c r="Q150" i="18" l="1"/>
  <c r="Q151" i="12" s="1"/>
  <c r="R151" i="13" s="1"/>
  <c r="U150" i="18"/>
  <c r="U151" i="12" s="1"/>
  <c r="V151" i="13" s="1"/>
  <c r="X150" i="18"/>
  <c r="X151" i="12" s="1"/>
  <c r="Y151" i="13" s="1"/>
  <c r="S150" i="11"/>
  <c r="S150" i="18"/>
  <c r="S151" i="12" s="1"/>
  <c r="T151" i="13" s="1"/>
  <c r="I150" i="11"/>
  <c r="I150" i="18"/>
  <c r="I151" i="12" s="1"/>
  <c r="J151" i="13" s="1"/>
  <c r="V150" i="11"/>
  <c r="V150" i="18"/>
  <c r="V151" i="12" s="1"/>
  <c r="W151" i="13" s="1"/>
  <c r="AA150" i="11"/>
  <c r="AA150" i="18"/>
  <c r="AA151" i="12" s="1"/>
  <c r="AB151" i="13" s="1"/>
  <c r="D150" i="11"/>
  <c r="D150" i="18"/>
  <c r="D151" i="12" s="1"/>
  <c r="E151" i="13" s="1"/>
  <c r="Z150" i="11"/>
  <c r="Z150" i="18"/>
  <c r="Z151" i="12" s="1"/>
  <c r="AA151" i="13" s="1"/>
  <c r="K150" i="11"/>
  <c r="K150" i="18"/>
  <c r="K151" i="12" s="1"/>
  <c r="L151" i="13" s="1"/>
  <c r="T150" i="11"/>
  <c r="T150" i="18"/>
  <c r="T151" i="12" s="1"/>
  <c r="U151" i="13" s="1"/>
  <c r="M150" i="11"/>
  <c r="M150" i="18"/>
  <c r="M151" i="12" s="1"/>
  <c r="N151" i="13" s="1"/>
  <c r="N150" i="11"/>
  <c r="N150" i="18"/>
  <c r="N151" i="12" s="1"/>
  <c r="O151" i="13" s="1"/>
  <c r="P150" i="11"/>
  <c r="P150" i="18"/>
  <c r="P151" i="12" s="1"/>
  <c r="Q151" i="13" s="1"/>
  <c r="BH149" i="7"/>
  <c r="W150" i="11"/>
  <c r="W150" i="18"/>
  <c r="W151" i="12" s="1"/>
  <c r="X151" i="13" s="1"/>
  <c r="F150" i="11"/>
  <c r="F150" i="18"/>
  <c r="F151" i="12" s="1"/>
  <c r="G151" i="13" s="1"/>
  <c r="C150" i="9"/>
  <c r="H150" i="11"/>
  <c r="H150" i="18"/>
  <c r="H151" i="12" s="1"/>
  <c r="I151" i="13" s="1"/>
  <c r="AC150" i="11"/>
  <c r="AC150" i="18"/>
  <c r="AC151" i="12" s="1"/>
  <c r="Y150" i="18"/>
  <c r="Y151" i="12" s="1"/>
  <c r="Z151" i="13" s="1"/>
  <c r="R150" i="18"/>
  <c r="R151" i="12" s="1"/>
  <c r="S151" i="13" s="1"/>
  <c r="AB150" i="11"/>
  <c r="AB150" i="18"/>
  <c r="AB151" i="12" s="1"/>
  <c r="AC151" i="13" s="1"/>
  <c r="G150" i="11"/>
  <c r="G150" i="18"/>
  <c r="G151" i="12" s="1"/>
  <c r="H151" i="13" s="1"/>
  <c r="E150" i="11"/>
  <c r="E150" i="18"/>
  <c r="E151" i="12" s="1"/>
  <c r="F151" i="13" s="1"/>
  <c r="J150" i="11"/>
  <c r="J150" i="18"/>
  <c r="J151" i="12" s="1"/>
  <c r="K151" i="13" s="1"/>
  <c r="O150" i="18"/>
  <c r="O151" i="12" s="1"/>
  <c r="P151" i="13" s="1"/>
  <c r="L150" i="18"/>
  <c r="L151" i="12" s="1"/>
  <c r="M151" i="13" s="1"/>
  <c r="AD151" i="13" l="1"/>
  <c r="AD152" i="12"/>
  <c r="C150" i="11"/>
  <c r="B150" i="11" s="1"/>
  <c r="N158" i="3" s="1"/>
  <c r="Q158" i="3" s="1"/>
  <c r="C150" i="18"/>
  <c r="C151" i="12" l="1"/>
  <c r="B150" i="18"/>
  <c r="AE153" i="12"/>
  <c r="AE152" i="13"/>
  <c r="AL158" i="3"/>
  <c r="S158" i="3"/>
  <c r="AF154" i="12" l="1"/>
  <c r="AF153" i="13"/>
  <c r="D151" i="13"/>
  <c r="B151" i="13" s="1"/>
  <c r="B151" i="12"/>
  <c r="D159" i="3" l="1"/>
  <c r="C151" i="13"/>
  <c r="AG154" i="13"/>
  <c r="AE163" i="12"/>
  <c r="B159" i="3" l="1"/>
  <c r="AA159" i="3"/>
  <c r="AG159" i="3" s="1"/>
  <c r="K159" i="3" l="1"/>
  <c r="W159" i="3"/>
  <c r="U159" i="3"/>
  <c r="V159" i="3" s="1"/>
  <c r="X159" i="3" s="1"/>
  <c r="AJ159" i="3"/>
  <c r="Y159" i="3"/>
  <c r="AE159" i="3" s="1"/>
  <c r="C159" i="3"/>
  <c r="AD159" i="3" l="1"/>
  <c r="B161" i="6"/>
  <c r="AB159" i="3"/>
  <c r="AH159" i="3" s="1"/>
  <c r="J159" i="3"/>
  <c r="M159" i="3" s="1"/>
  <c r="P159" i="3" s="1"/>
  <c r="R159" i="3" l="1"/>
  <c r="AK159" i="3"/>
  <c r="J161" i="6"/>
  <c r="H161" i="6"/>
  <c r="G161" i="6"/>
  <c r="I161" i="6"/>
  <c r="L161" i="6" l="1"/>
  <c r="O161" i="6" s="1"/>
  <c r="AN159" i="3"/>
  <c r="AO159" i="3"/>
  <c r="K161" i="6"/>
  <c r="N161" i="6" l="1"/>
  <c r="M161" i="6"/>
  <c r="P161" i="6" s="1"/>
  <c r="T161" i="6" l="1"/>
  <c r="U161" i="6"/>
  <c r="S161" i="6"/>
  <c r="R161" i="6"/>
  <c r="V161" i="6" l="1"/>
  <c r="Y161" i="6" s="1"/>
  <c r="AC161" i="6" s="1"/>
  <c r="W161" i="6"/>
  <c r="Z161" i="6" s="1"/>
  <c r="AD161" i="6" s="1"/>
  <c r="C153" i="23" s="1"/>
  <c r="X161" i="6" l="1"/>
  <c r="AA161" i="6" s="1"/>
  <c r="AE161" i="6" s="1"/>
  <c r="AG161" i="6" s="1"/>
  <c r="B165" i="19" s="1"/>
  <c r="K165" i="19" s="1"/>
  <c r="B165" i="8"/>
  <c r="O165" i="8" s="1"/>
  <c r="B165" i="7"/>
  <c r="B153" i="23"/>
  <c r="D153" i="23" s="1"/>
  <c r="L165" i="8" l="1"/>
  <c r="D165" i="8"/>
  <c r="G165" i="19"/>
  <c r="O165" i="19"/>
  <c r="M165" i="19"/>
  <c r="F165" i="19"/>
  <c r="L165" i="19"/>
  <c r="N165" i="19"/>
  <c r="D165" i="19"/>
  <c r="C165" i="8"/>
  <c r="M165" i="8"/>
  <c r="N165" i="8"/>
  <c r="K165" i="8"/>
  <c r="F165" i="8"/>
  <c r="E165" i="8"/>
  <c r="G165" i="8"/>
  <c r="E165" i="19"/>
  <c r="C165" i="19"/>
  <c r="F165" i="7"/>
  <c r="O165" i="7"/>
  <c r="E165" i="7"/>
  <c r="D165" i="7"/>
  <c r="L165" i="7"/>
  <c r="M165" i="7"/>
  <c r="K165" i="7"/>
  <c r="C165" i="7"/>
  <c r="G165" i="7"/>
  <c r="N165" i="7"/>
  <c r="AQ150" i="19" l="1"/>
  <c r="AS150" i="19"/>
  <c r="AL150" i="8"/>
  <c r="AR150" i="19"/>
  <c r="AT150" i="19"/>
  <c r="BG150" i="8"/>
  <c r="AF150" i="19"/>
  <c r="AJ150" i="19"/>
  <c r="BB150" i="19"/>
  <c r="BC150" i="19"/>
  <c r="AI150" i="19"/>
  <c r="BE150" i="19"/>
  <c r="AQ150" i="8"/>
  <c r="AU150" i="19"/>
  <c r="AH150" i="19"/>
  <c r="BD150" i="19"/>
  <c r="AO150" i="19"/>
  <c r="AW150" i="19"/>
  <c r="BC150" i="8"/>
  <c r="AU150" i="8"/>
  <c r="BA150" i="19"/>
  <c r="AN150" i="19"/>
  <c r="AZ150" i="8"/>
  <c r="AK150" i="8"/>
  <c r="AP150" i="8"/>
  <c r="AZ150" i="19"/>
  <c r="AL150" i="19"/>
  <c r="AK150" i="19"/>
  <c r="AF150" i="8"/>
  <c r="AW150" i="8"/>
  <c r="AN150" i="8"/>
  <c r="AY150" i="8"/>
  <c r="AT150" i="8"/>
  <c r="AO150" i="8"/>
  <c r="BB150" i="8"/>
  <c r="AX150" i="19"/>
  <c r="BF150" i="19"/>
  <c r="AG150" i="19"/>
  <c r="AP150" i="19"/>
  <c r="AY150" i="19"/>
  <c r="AM150" i="19"/>
  <c r="AV150" i="19"/>
  <c r="AI150" i="8"/>
  <c r="BF150" i="8"/>
  <c r="AX150" i="8"/>
  <c r="AR150" i="8"/>
  <c r="AH150" i="8"/>
  <c r="AM150" i="8"/>
  <c r="AV150" i="8"/>
  <c r="AG150" i="8"/>
  <c r="BG150" i="19"/>
  <c r="BA150" i="8"/>
  <c r="AJ150" i="8"/>
  <c r="BE150" i="8"/>
  <c r="AS150" i="8"/>
  <c r="BD150" i="8"/>
  <c r="BF150" i="7"/>
  <c r="AJ150" i="7"/>
  <c r="BD150" i="7"/>
  <c r="AY150" i="7"/>
  <c r="AP150" i="7"/>
  <c r="M151" i="9" s="1"/>
  <c r="M151" i="11" s="1"/>
  <c r="AF150" i="7"/>
  <c r="AH150" i="7"/>
  <c r="E151" i="9" s="1"/>
  <c r="E151" i="11" s="1"/>
  <c r="AT150" i="7"/>
  <c r="Q151" i="9" s="1"/>
  <c r="BE150" i="7"/>
  <c r="AM150" i="7"/>
  <c r="AX150" i="7"/>
  <c r="AO150" i="7"/>
  <c r="AU150" i="7"/>
  <c r="R151" i="9" s="1"/>
  <c r="BA150" i="7"/>
  <c r="AZ150" i="7"/>
  <c r="AK150" i="7"/>
  <c r="AG150" i="7"/>
  <c r="AQ150" i="7"/>
  <c r="AR150" i="7"/>
  <c r="O151" i="9" s="1"/>
  <c r="AW150" i="7"/>
  <c r="AS150" i="7"/>
  <c r="P151" i="9" s="1"/>
  <c r="AI150" i="7"/>
  <c r="AL150" i="7"/>
  <c r="AV150" i="7"/>
  <c r="BB150" i="7"/>
  <c r="BC150" i="7"/>
  <c r="AN150" i="7"/>
  <c r="AE150" i="7"/>
  <c r="H151" i="9" l="1"/>
  <c r="V151" i="9"/>
  <c r="V151" i="11" s="1"/>
  <c r="X151" i="9"/>
  <c r="X151" i="18" s="1"/>
  <c r="X152" i="12" s="1"/>
  <c r="Y152" i="13" s="1"/>
  <c r="J151" i="9"/>
  <c r="J151" i="18" s="1"/>
  <c r="J152" i="12" s="1"/>
  <c r="K152" i="13" s="1"/>
  <c r="Y151" i="9"/>
  <c r="Y151" i="11" s="1"/>
  <c r="D151" i="9"/>
  <c r="D151" i="11" s="1"/>
  <c r="I151" i="9"/>
  <c r="I151" i="11" s="1"/>
  <c r="W151" i="9"/>
  <c r="W151" i="11" s="1"/>
  <c r="U151" i="9"/>
  <c r="U151" i="11" s="1"/>
  <c r="G151" i="9"/>
  <c r="G151" i="11" s="1"/>
  <c r="AB151" i="9"/>
  <c r="AB151" i="18" s="1"/>
  <c r="AB152" i="12" s="1"/>
  <c r="AC152" i="13" s="1"/>
  <c r="BI150" i="19"/>
  <c r="K151" i="9"/>
  <c r="K151" i="11" s="1"/>
  <c r="AC151" i="9"/>
  <c r="AC151" i="11" s="1"/>
  <c r="F151" i="9"/>
  <c r="F151" i="11" s="1"/>
  <c r="T151" i="9"/>
  <c r="T151" i="11" s="1"/>
  <c r="L151" i="9"/>
  <c r="L151" i="18" s="1"/>
  <c r="L152" i="12" s="1"/>
  <c r="M152" i="13" s="1"/>
  <c r="B151" i="9"/>
  <c r="BI150" i="8"/>
  <c r="AA151" i="9"/>
  <c r="AA151" i="18" s="1"/>
  <c r="AA152" i="12" s="1"/>
  <c r="AB152" i="13" s="1"/>
  <c r="Z151" i="9"/>
  <c r="Z151" i="11" s="1"/>
  <c r="N151" i="9"/>
  <c r="N151" i="11" s="1"/>
  <c r="S151" i="9"/>
  <c r="S151" i="11" s="1"/>
  <c r="E151" i="18"/>
  <c r="E152" i="12" s="1"/>
  <c r="F152" i="13" s="1"/>
  <c r="U151" i="18"/>
  <c r="U152" i="12" s="1"/>
  <c r="V152" i="13" s="1"/>
  <c r="N151" i="18"/>
  <c r="N152" i="12" s="1"/>
  <c r="O152" i="13" s="1"/>
  <c r="X151" i="11"/>
  <c r="BH150" i="7"/>
  <c r="C151" i="9"/>
  <c r="P151" i="18"/>
  <c r="P152" i="12" s="1"/>
  <c r="Q152" i="13" s="1"/>
  <c r="P151" i="11"/>
  <c r="D151" i="18"/>
  <c r="D152" i="12" s="1"/>
  <c r="E152" i="13" s="1"/>
  <c r="R151" i="11"/>
  <c r="R151" i="18"/>
  <c r="R152" i="12" s="1"/>
  <c r="S152" i="13" s="1"/>
  <c r="AB151" i="11"/>
  <c r="H151" i="11"/>
  <c r="H151" i="18"/>
  <c r="H152" i="12" s="1"/>
  <c r="I152" i="13" s="1"/>
  <c r="Q151" i="11"/>
  <c r="Q151" i="18"/>
  <c r="Q152" i="12" s="1"/>
  <c r="R152" i="13" s="1"/>
  <c r="M151" i="18"/>
  <c r="M152" i="12" s="1"/>
  <c r="N152" i="13" s="1"/>
  <c r="O151" i="11"/>
  <c r="O151" i="18"/>
  <c r="O152" i="12" s="1"/>
  <c r="P152" i="13" s="1"/>
  <c r="V151" i="18"/>
  <c r="V152" i="12" s="1"/>
  <c r="W152" i="13" s="1"/>
  <c r="F151" i="18" l="1"/>
  <c r="F152" i="12" s="1"/>
  <c r="G152" i="13" s="1"/>
  <c r="I151" i="18"/>
  <c r="I152" i="12" s="1"/>
  <c r="J152" i="13" s="1"/>
  <c r="W151" i="18"/>
  <c r="W152" i="12" s="1"/>
  <c r="X152" i="13" s="1"/>
  <c r="J151" i="11"/>
  <c r="T151" i="18"/>
  <c r="T152" i="12" s="1"/>
  <c r="U152" i="13" s="1"/>
  <c r="Y151" i="18"/>
  <c r="Y152" i="12" s="1"/>
  <c r="Z152" i="13" s="1"/>
  <c r="G151" i="18"/>
  <c r="G152" i="12" s="1"/>
  <c r="H152" i="13" s="1"/>
  <c r="AA151" i="11"/>
  <c r="L151" i="11"/>
  <c r="Z151" i="18"/>
  <c r="Z152" i="12" s="1"/>
  <c r="AA152" i="13" s="1"/>
  <c r="K151" i="18"/>
  <c r="K152" i="12" s="1"/>
  <c r="L152" i="13" s="1"/>
  <c r="AC151" i="18"/>
  <c r="AC152" i="12" s="1"/>
  <c r="AD152" i="13" s="1"/>
  <c r="S151" i="18"/>
  <c r="S152" i="12" s="1"/>
  <c r="T152" i="13" s="1"/>
  <c r="C151" i="11"/>
  <c r="C151" i="18"/>
  <c r="B151" i="11" l="1"/>
  <c r="N159" i="3" s="1"/>
  <c r="Q159" i="3" s="1"/>
  <c r="S159" i="3" s="1"/>
  <c r="AD153" i="12"/>
  <c r="B151" i="18"/>
  <c r="C152" i="12"/>
  <c r="AL159" i="3" l="1"/>
  <c r="AE153" i="13"/>
  <c r="AE154" i="12"/>
  <c r="B152" i="12"/>
  <c r="D152" i="13"/>
  <c r="B152" i="13" s="1"/>
  <c r="AD163" i="12" l="1"/>
  <c r="AF154" i="13"/>
  <c r="D160" i="3"/>
  <c r="C152" i="13"/>
  <c r="AA160" i="3" l="1"/>
  <c r="AG160" i="3" s="1"/>
  <c r="B160" i="3"/>
  <c r="K160" i="3" l="1"/>
  <c r="AJ160" i="3"/>
  <c r="Y160" i="3"/>
  <c r="AE160" i="3" s="1"/>
  <c r="W160" i="3"/>
  <c r="U160" i="3"/>
  <c r="V160" i="3" s="1"/>
  <c r="X160" i="3" s="1"/>
  <c r="C160" i="3"/>
  <c r="AB160" i="3" l="1"/>
  <c r="AH160" i="3" s="1"/>
  <c r="J160" i="3"/>
  <c r="M160" i="3" s="1"/>
  <c r="P160" i="3" s="1"/>
  <c r="AD160" i="3"/>
  <c r="B162" i="6"/>
  <c r="R160" i="3" l="1"/>
  <c r="AK160" i="3"/>
  <c r="H162" i="6"/>
  <c r="I162" i="6"/>
  <c r="G162" i="6"/>
  <c r="J162" i="6"/>
  <c r="L162" i="6" l="1"/>
  <c r="O162" i="6" s="1"/>
  <c r="AN160" i="3"/>
  <c r="AO160" i="3"/>
  <c r="K162" i="6"/>
  <c r="M162" i="6" l="1"/>
  <c r="P162" i="6" s="1"/>
  <c r="N162" i="6"/>
  <c r="S162" i="6" l="1"/>
  <c r="R162" i="6"/>
  <c r="T162" i="6"/>
  <c r="U162" i="6"/>
  <c r="W162" i="6" l="1"/>
  <c r="Z162" i="6" s="1"/>
  <c r="AD162" i="6" s="1"/>
  <c r="C154" i="23" s="1"/>
  <c r="V162" i="6"/>
  <c r="B166" i="8" l="1"/>
  <c r="L166" i="8" s="1"/>
  <c r="Y162" i="6"/>
  <c r="AC162" i="6" s="1"/>
  <c r="X162" i="6"/>
  <c r="AA162" i="6" s="1"/>
  <c r="AE162" i="6" s="1"/>
  <c r="AG162" i="6" s="1"/>
  <c r="B166" i="19" s="1"/>
  <c r="G166" i="8" l="1"/>
  <c r="M166" i="8"/>
  <c r="E166" i="8"/>
  <c r="D166" i="8"/>
  <c r="C166" i="8"/>
  <c r="O166" i="8"/>
  <c r="K166" i="8"/>
  <c r="F166" i="8"/>
  <c r="N166" i="8"/>
  <c r="K166" i="19"/>
  <c r="E166" i="19"/>
  <c r="N166" i="19"/>
  <c r="C166" i="19"/>
  <c r="O166" i="19"/>
  <c r="L166" i="19"/>
  <c r="M166" i="19"/>
  <c r="G166" i="19"/>
  <c r="F166" i="19"/>
  <c r="D166" i="19"/>
  <c r="B166" i="7"/>
  <c r="B154" i="23"/>
  <c r="D154" i="23" s="1"/>
  <c r="AL151" i="8" l="1"/>
  <c r="AV151" i="8"/>
  <c r="BB151" i="8"/>
  <c r="BE151" i="8"/>
  <c r="AJ151" i="8"/>
  <c r="AZ151" i="8"/>
  <c r="AK151" i="8"/>
  <c r="AN151" i="8"/>
  <c r="BC151" i="8"/>
  <c r="BG151" i="8"/>
  <c r="AH151" i="8"/>
  <c r="AP151" i="8"/>
  <c r="AQ151" i="8"/>
  <c r="BF151" i="8"/>
  <c r="AS151" i="8"/>
  <c r="AY151" i="8"/>
  <c r="AT151" i="8"/>
  <c r="AW151" i="8"/>
  <c r="AM151" i="8"/>
  <c r="AU151" i="8"/>
  <c r="AF151" i="8"/>
  <c r="AG151" i="8"/>
  <c r="AX151" i="8"/>
  <c r="AI151" i="8"/>
  <c r="BA151" i="8"/>
  <c r="AO151" i="8"/>
  <c r="BD151" i="8"/>
  <c r="AR151" i="8"/>
  <c r="AP151" i="19"/>
  <c r="AN151" i="19"/>
  <c r="BG151" i="19"/>
  <c r="AL151" i="19"/>
  <c r="AV151" i="19"/>
  <c r="BD151" i="19"/>
  <c r="AF151" i="19"/>
  <c r="AT151" i="19"/>
  <c r="AH151" i="19"/>
  <c r="AU151" i="19"/>
  <c r="AS151" i="19"/>
  <c r="BC151" i="19"/>
  <c r="AZ151" i="19"/>
  <c r="AQ151" i="19"/>
  <c r="AX151" i="19"/>
  <c r="BE151" i="19"/>
  <c r="AW151" i="19"/>
  <c r="AK151" i="19"/>
  <c r="AJ151" i="19"/>
  <c r="AI151" i="19"/>
  <c r="BF151" i="19"/>
  <c r="AY151" i="19"/>
  <c r="AM151" i="19"/>
  <c r="BB151" i="19"/>
  <c r="AO151" i="19"/>
  <c r="AR151" i="19"/>
  <c r="BA151" i="19"/>
  <c r="AG151" i="19"/>
  <c r="K166" i="7"/>
  <c r="G166" i="7"/>
  <c r="M166" i="7"/>
  <c r="N166" i="7"/>
  <c r="L166" i="7"/>
  <c r="C166" i="7"/>
  <c r="O166" i="7"/>
  <c r="E166" i="7"/>
  <c r="D166" i="7"/>
  <c r="F166" i="7"/>
  <c r="BI151" i="8" l="1"/>
  <c r="BI151" i="19"/>
  <c r="AF151" i="7"/>
  <c r="AI151" i="7"/>
  <c r="F152" i="9" s="1"/>
  <c r="AX151" i="7"/>
  <c r="U152" i="9" s="1"/>
  <c r="AY151" i="7"/>
  <c r="V152" i="9" s="1"/>
  <c r="AU151" i="7"/>
  <c r="R152" i="9" s="1"/>
  <c r="AS151" i="7"/>
  <c r="P152" i="9" s="1"/>
  <c r="AP151" i="7"/>
  <c r="M152" i="9" s="1"/>
  <c r="BD151" i="7"/>
  <c r="AA152" i="9" s="1"/>
  <c r="AT151" i="7"/>
  <c r="Q152" i="9" s="1"/>
  <c r="AR151" i="7"/>
  <c r="O152" i="9" s="1"/>
  <c r="BF151" i="7"/>
  <c r="AC152" i="9" s="1"/>
  <c r="AW151" i="7"/>
  <c r="T152" i="9" s="1"/>
  <c r="AJ151" i="7"/>
  <c r="G152" i="9" s="1"/>
  <c r="AL151" i="7"/>
  <c r="I152" i="9" s="1"/>
  <c r="BA151" i="7"/>
  <c r="X152" i="9" s="1"/>
  <c r="AK151" i="7"/>
  <c r="H152" i="9" s="1"/>
  <c r="BC151" i="7"/>
  <c r="Z152" i="9" s="1"/>
  <c r="AE151" i="7"/>
  <c r="B152" i="9" s="1"/>
  <c r="AM151" i="7"/>
  <c r="J152" i="9" s="1"/>
  <c r="AN151" i="7"/>
  <c r="K152" i="9" s="1"/>
  <c r="AH151" i="7"/>
  <c r="E152" i="9" s="1"/>
  <c r="AZ151" i="7"/>
  <c r="W152" i="9" s="1"/>
  <c r="AV151" i="7"/>
  <c r="S152" i="9" s="1"/>
  <c r="BE151" i="7"/>
  <c r="AB152" i="9" s="1"/>
  <c r="BB151" i="7"/>
  <c r="Y152" i="9" s="1"/>
  <c r="AQ151" i="7"/>
  <c r="N152" i="9" s="1"/>
  <c r="AO151" i="7"/>
  <c r="L152" i="9" s="1"/>
  <c r="AG151" i="7"/>
  <c r="D152" i="9" s="1"/>
  <c r="D152" i="11" l="1"/>
  <c r="D152" i="18"/>
  <c r="D153" i="12" s="1"/>
  <c r="E153" i="13" s="1"/>
  <c r="AB152" i="11"/>
  <c r="AB152" i="18"/>
  <c r="AB153" i="12" s="1"/>
  <c r="AC153" i="13" s="1"/>
  <c r="K152" i="11"/>
  <c r="K152" i="18"/>
  <c r="K153" i="12" s="1"/>
  <c r="L153" i="13" s="1"/>
  <c r="H152" i="11"/>
  <c r="H152" i="18"/>
  <c r="H153" i="12" s="1"/>
  <c r="I153" i="13" s="1"/>
  <c r="T152" i="11"/>
  <c r="T152" i="18"/>
  <c r="T153" i="12" s="1"/>
  <c r="U153" i="13" s="1"/>
  <c r="AA152" i="11"/>
  <c r="AA152" i="18"/>
  <c r="AA153" i="12" s="1"/>
  <c r="AB153" i="13" s="1"/>
  <c r="V152" i="11"/>
  <c r="V152" i="18"/>
  <c r="V153" i="12" s="1"/>
  <c r="W153" i="13" s="1"/>
  <c r="J152" i="11"/>
  <c r="J152" i="18"/>
  <c r="J153" i="12" s="1"/>
  <c r="K153" i="13" s="1"/>
  <c r="AC152" i="11"/>
  <c r="AC152" i="18"/>
  <c r="AC153" i="12" s="1"/>
  <c r="N152" i="11"/>
  <c r="N152" i="18"/>
  <c r="N153" i="12" s="1"/>
  <c r="O153" i="13" s="1"/>
  <c r="I152" i="11"/>
  <c r="I152" i="18"/>
  <c r="I153" i="12" s="1"/>
  <c r="J153" i="13" s="1"/>
  <c r="O152" i="11"/>
  <c r="O152" i="18"/>
  <c r="O153" i="12" s="1"/>
  <c r="P153" i="13" s="1"/>
  <c r="P152" i="11"/>
  <c r="P152" i="18"/>
  <c r="P153" i="12" s="1"/>
  <c r="Q153" i="13" s="1"/>
  <c r="F152" i="11"/>
  <c r="F152" i="18"/>
  <c r="F153" i="12" s="1"/>
  <c r="G153" i="13" s="1"/>
  <c r="L152" i="11"/>
  <c r="L152" i="18"/>
  <c r="L153" i="12" s="1"/>
  <c r="M153" i="13" s="1"/>
  <c r="S152" i="18"/>
  <c r="S153" i="12" s="1"/>
  <c r="T153" i="13" s="1"/>
  <c r="S152" i="11"/>
  <c r="X152" i="18"/>
  <c r="X153" i="12" s="1"/>
  <c r="Y153" i="13" s="1"/>
  <c r="X152" i="11"/>
  <c r="M152" i="11"/>
  <c r="M152" i="18"/>
  <c r="M153" i="12" s="1"/>
  <c r="N153" i="13" s="1"/>
  <c r="U152" i="11"/>
  <c r="U152" i="18"/>
  <c r="U153" i="12" s="1"/>
  <c r="V153" i="13" s="1"/>
  <c r="W152" i="11"/>
  <c r="W152" i="18"/>
  <c r="W153" i="12" s="1"/>
  <c r="X153" i="13" s="1"/>
  <c r="Y152" i="11"/>
  <c r="Y152" i="18"/>
  <c r="Y153" i="12" s="1"/>
  <c r="Z153" i="13" s="1"/>
  <c r="E152" i="11"/>
  <c r="E152" i="18"/>
  <c r="E153" i="12" s="1"/>
  <c r="F153" i="13" s="1"/>
  <c r="Z152" i="11"/>
  <c r="Z152" i="18"/>
  <c r="Z153" i="12" s="1"/>
  <c r="AA153" i="13" s="1"/>
  <c r="G152" i="11"/>
  <c r="G152" i="18"/>
  <c r="G153" i="12" s="1"/>
  <c r="H153" i="13" s="1"/>
  <c r="Q152" i="11"/>
  <c r="Q152" i="18"/>
  <c r="Q153" i="12" s="1"/>
  <c r="R153" i="13" s="1"/>
  <c r="R152" i="11"/>
  <c r="R152" i="18"/>
  <c r="R153" i="12" s="1"/>
  <c r="S153" i="13" s="1"/>
  <c r="BH151" i="7"/>
  <c r="C152" i="9"/>
  <c r="C152" i="11" l="1"/>
  <c r="B152" i="11" s="1"/>
  <c r="N160" i="3" s="1"/>
  <c r="Q160" i="3" s="1"/>
  <c r="C152" i="18"/>
  <c r="AD153" i="13"/>
  <c r="AD154" i="12"/>
  <c r="AE154" i="13" l="1"/>
  <c r="AC163" i="12"/>
  <c r="B152" i="18"/>
  <c r="C153" i="12"/>
  <c r="AL160" i="3"/>
  <c r="S160" i="3"/>
  <c r="B153" i="12" l="1"/>
  <c r="D153" i="13"/>
  <c r="B153" i="13" s="1"/>
  <c r="C153" i="13" l="1"/>
  <c r="D161" i="3"/>
  <c r="AA161" i="3" l="1"/>
  <c r="B161" i="3"/>
  <c r="K161" i="3" s="1"/>
  <c r="C32" i="15" s="1"/>
  <c r="P12" i="23" s="1"/>
  <c r="E10" i="15"/>
  <c r="E21" i="15" s="1"/>
  <c r="C161" i="3" l="1"/>
  <c r="Y161" i="3"/>
  <c r="AJ161" i="3"/>
  <c r="AJ171" i="3" s="1"/>
  <c r="W161" i="3"/>
  <c r="D10" i="16" s="1"/>
  <c r="D21" i="16" s="1"/>
  <c r="C10" i="15"/>
  <c r="C21" i="15" s="1"/>
  <c r="C9" i="25" s="1"/>
  <c r="U161" i="3"/>
  <c r="V161" i="3" s="1"/>
  <c r="X161" i="3" s="1"/>
  <c r="F10" i="16"/>
  <c r="AG161" i="3"/>
  <c r="AG171" i="3" s="1"/>
  <c r="S12" i="23" l="1"/>
  <c r="F21" i="16"/>
  <c r="R12" i="23"/>
  <c r="AD161" i="3"/>
  <c r="AD171" i="3" s="1"/>
  <c r="E10" i="16"/>
  <c r="E21" i="16" s="1"/>
  <c r="B163" i="6"/>
  <c r="B10" i="16"/>
  <c r="B21" i="16" s="1"/>
  <c r="D9" i="25" s="1"/>
  <c r="AE161" i="3"/>
  <c r="AE171" i="3" s="1"/>
  <c r="J161" i="3"/>
  <c r="D10" i="15"/>
  <c r="D21" i="15" s="1"/>
  <c r="AB161" i="3"/>
  <c r="J163" i="6" l="1"/>
  <c r="H163" i="6"/>
  <c r="I163" i="6"/>
  <c r="G163" i="6"/>
  <c r="G10" i="16"/>
  <c r="AH161" i="3"/>
  <c r="AH171" i="3" s="1"/>
  <c r="B32" i="15"/>
  <c r="C10" i="24" s="1"/>
  <c r="M161" i="3"/>
  <c r="L163" i="6" l="1"/>
  <c r="O163" i="6" s="1"/>
  <c r="K163" i="6"/>
  <c r="P161" i="3"/>
  <c r="E32" i="15"/>
  <c r="B10" i="24" s="1"/>
  <c r="E10" i="24"/>
  <c r="G21" i="16"/>
  <c r="F10" i="24"/>
  <c r="J10" i="15" l="1"/>
  <c r="J21" i="15" s="1"/>
  <c r="R161" i="3"/>
  <c r="H10" i="16" s="1"/>
  <c r="H21" i="16" s="1"/>
  <c r="AK161" i="3"/>
  <c r="M163" i="6"/>
  <c r="P163" i="6" s="1"/>
  <c r="N163" i="6"/>
  <c r="AO161" i="3" l="1"/>
  <c r="AO171" i="3" s="1"/>
  <c r="AK171" i="3"/>
  <c r="AN161" i="3"/>
  <c r="AN171" i="3" s="1"/>
  <c r="R163" i="6"/>
  <c r="T163" i="6"/>
  <c r="S163" i="6"/>
  <c r="U163" i="6"/>
  <c r="L9" i="25"/>
  <c r="E9" i="25"/>
  <c r="V163" i="6" l="1"/>
  <c r="Y163" i="6" s="1"/>
  <c r="AC163" i="6" s="1"/>
  <c r="W163" i="6"/>
  <c r="Z163" i="6" s="1"/>
  <c r="AD163" i="6" s="1"/>
  <c r="B167" i="8" l="1"/>
  <c r="C155" i="23"/>
  <c r="X163" i="6"/>
  <c r="AA163" i="6" s="1"/>
  <c r="AE163" i="6" s="1"/>
  <c r="AG163" i="6" s="1"/>
  <c r="B167" i="19" s="1"/>
  <c r="B167" i="7"/>
  <c r="B155" i="23"/>
  <c r="D155" i="23" l="1"/>
  <c r="K167" i="7"/>
  <c r="N167" i="7"/>
  <c r="O167" i="7"/>
  <c r="E167" i="7"/>
  <c r="C167" i="7"/>
  <c r="L167" i="7"/>
  <c r="D167" i="7"/>
  <c r="F167" i="7"/>
  <c r="M167" i="7"/>
  <c r="G167" i="7"/>
  <c r="E167" i="19"/>
  <c r="D167" i="19"/>
  <c r="C167" i="19"/>
  <c r="M167" i="19"/>
  <c r="G167" i="19"/>
  <c r="O167" i="19"/>
  <c r="K167" i="19"/>
  <c r="F167" i="19"/>
  <c r="N167" i="19"/>
  <c r="L167" i="19"/>
  <c r="D167" i="8"/>
  <c r="E167" i="8"/>
  <c r="G167" i="8"/>
  <c r="N167" i="8"/>
  <c r="O167" i="8"/>
  <c r="C167" i="8"/>
  <c r="F167" i="8"/>
  <c r="M167" i="8"/>
  <c r="K167" i="8"/>
  <c r="L167" i="8"/>
  <c r="BD152" i="8" l="1"/>
  <c r="AP152" i="8"/>
  <c r="AY152" i="8"/>
  <c r="AU152" i="8"/>
  <c r="BA152" i="8"/>
  <c r="BC152" i="8"/>
  <c r="AW152" i="8"/>
  <c r="BE152" i="8"/>
  <c r="AJ152" i="8"/>
  <c r="AR152" i="8"/>
  <c r="BB152" i="8"/>
  <c r="AV152" i="8"/>
  <c r="BG152" i="8"/>
  <c r="AQ152" i="8"/>
  <c r="AH152" i="8"/>
  <c r="AK152" i="8"/>
  <c r="AO152" i="8"/>
  <c r="AI152" i="8"/>
  <c r="BF152" i="8"/>
  <c r="AZ152" i="8"/>
  <c r="AL152" i="8"/>
  <c r="AX152" i="8"/>
  <c r="AS152" i="8"/>
  <c r="AG152" i="8"/>
  <c r="AN152" i="8"/>
  <c r="AF152" i="8"/>
  <c r="AM152" i="8"/>
  <c r="AT152" i="8"/>
  <c r="AV152" i="19"/>
  <c r="AV161" i="19" s="1"/>
  <c r="BB152" i="19"/>
  <c r="BB161" i="19" s="1"/>
  <c r="BD152" i="19"/>
  <c r="BD161" i="19" s="1"/>
  <c r="AF152" i="19"/>
  <c r="AS152" i="19"/>
  <c r="AS161" i="19" s="1"/>
  <c r="AT152" i="19"/>
  <c r="AT161" i="19" s="1"/>
  <c r="AX152" i="19"/>
  <c r="AX161" i="19" s="1"/>
  <c r="AQ152" i="19"/>
  <c r="AQ161" i="19" s="1"/>
  <c r="AN152" i="19"/>
  <c r="AN161" i="19" s="1"/>
  <c r="AM152" i="19"/>
  <c r="AM161" i="19" s="1"/>
  <c r="AU152" i="19"/>
  <c r="AU161" i="19" s="1"/>
  <c r="AY152" i="19"/>
  <c r="AY161" i="19" s="1"/>
  <c r="AK152" i="19"/>
  <c r="AK161" i="19" s="1"/>
  <c r="BF152" i="19"/>
  <c r="BF161" i="19" s="1"/>
  <c r="AO152" i="19"/>
  <c r="AO161" i="19" s="1"/>
  <c r="BA152" i="19"/>
  <c r="BA161" i="19" s="1"/>
  <c r="AP152" i="19"/>
  <c r="AP161" i="19" s="1"/>
  <c r="AW152" i="19"/>
  <c r="AW161" i="19" s="1"/>
  <c r="BG152" i="19"/>
  <c r="BG161" i="19" s="1"/>
  <c r="AZ152" i="19"/>
  <c r="AZ161" i="19" s="1"/>
  <c r="AJ152" i="19"/>
  <c r="AJ161" i="19" s="1"/>
  <c r="AI152" i="19"/>
  <c r="AI161" i="19" s="1"/>
  <c r="AL152" i="19"/>
  <c r="AL161" i="19" s="1"/>
  <c r="AG152" i="19"/>
  <c r="AR152" i="19"/>
  <c r="AR161" i="19" s="1"/>
  <c r="BC152" i="19"/>
  <c r="BC161" i="19" s="1"/>
  <c r="BE152" i="19"/>
  <c r="BE161" i="19" s="1"/>
  <c r="AH152" i="19"/>
  <c r="AH161" i="19" s="1"/>
  <c r="AK152" i="7"/>
  <c r="AX152" i="7"/>
  <c r="BD152" i="7"/>
  <c r="AR152" i="7"/>
  <c r="BA152" i="7"/>
  <c r="AM152" i="7"/>
  <c r="AH152" i="7"/>
  <c r="AY152" i="7"/>
  <c r="BB152" i="7"/>
  <c r="AN152" i="7"/>
  <c r="K153" i="9" s="1"/>
  <c r="AE152" i="7"/>
  <c r="AI152" i="7"/>
  <c r="F153" i="9" s="1"/>
  <c r="AT152" i="7"/>
  <c r="AG152" i="7"/>
  <c r="AP152" i="7"/>
  <c r="BE152" i="7"/>
  <c r="AF152" i="7"/>
  <c r="BF152" i="7"/>
  <c r="AC153" i="9" s="1"/>
  <c r="AL152" i="7"/>
  <c r="AJ152" i="7"/>
  <c r="G153" i="9" s="1"/>
  <c r="AZ152" i="7"/>
  <c r="W153" i="9" s="1"/>
  <c r="AQ152" i="7"/>
  <c r="N153" i="9" s="1"/>
  <c r="AO152" i="7"/>
  <c r="AV152" i="7"/>
  <c r="AS152" i="7"/>
  <c r="AU152" i="7"/>
  <c r="AW152" i="7"/>
  <c r="BC152" i="7"/>
  <c r="Z153" i="9" s="1"/>
  <c r="T153" i="9" l="1"/>
  <c r="L153" i="9"/>
  <c r="L153" i="18" s="1"/>
  <c r="L154" i="12" s="1"/>
  <c r="M153" i="9"/>
  <c r="L162" i="9" s="1"/>
  <c r="B153" i="9"/>
  <c r="B171" i="9" s="1"/>
  <c r="E153" i="9"/>
  <c r="Y153" i="9"/>
  <c r="X162" i="9" s="1"/>
  <c r="P153" i="9"/>
  <c r="P153" i="18" s="1"/>
  <c r="P154" i="12" s="1"/>
  <c r="Q153" i="9"/>
  <c r="P162" i="9" s="1"/>
  <c r="AB153" i="9"/>
  <c r="AA153" i="9"/>
  <c r="AA153" i="18" s="1"/>
  <c r="AA154" i="12" s="1"/>
  <c r="D153" i="9"/>
  <c r="D153" i="18" s="1"/>
  <c r="D154" i="12" s="1"/>
  <c r="U153" i="9"/>
  <c r="U153" i="11" s="1"/>
  <c r="AA162" i="9"/>
  <c r="AB153" i="11"/>
  <c r="AB153" i="18"/>
  <c r="AB154" i="12" s="1"/>
  <c r="C153" i="9"/>
  <c r="BI152" i="8"/>
  <c r="V153" i="9"/>
  <c r="R153" i="9"/>
  <c r="T153" i="11"/>
  <c r="S162" i="9"/>
  <c r="T153" i="18"/>
  <c r="T154" i="12" s="1"/>
  <c r="M153" i="11"/>
  <c r="E153" i="18"/>
  <c r="E154" i="12" s="1"/>
  <c r="D162" i="9"/>
  <c r="E153" i="11"/>
  <c r="I153" i="9"/>
  <c r="O153" i="9"/>
  <c r="X153" i="9"/>
  <c r="S153" i="9"/>
  <c r="G153" i="18"/>
  <c r="G154" i="12" s="1"/>
  <c r="G153" i="11"/>
  <c r="F162" i="9"/>
  <c r="N153" i="11"/>
  <c r="N153" i="18"/>
  <c r="N154" i="12" s="1"/>
  <c r="M162" i="9"/>
  <c r="AB162" i="9"/>
  <c r="AC153" i="11"/>
  <c r="AC153" i="18"/>
  <c r="AC154" i="12" s="1"/>
  <c r="K153" i="18"/>
  <c r="K154" i="12" s="1"/>
  <c r="J162" i="9"/>
  <c r="K153" i="11"/>
  <c r="Y162" i="9"/>
  <c r="Z153" i="11"/>
  <c r="Z153" i="18"/>
  <c r="Z154" i="12" s="1"/>
  <c r="F153" i="11"/>
  <c r="E162" i="9"/>
  <c r="F153" i="18"/>
  <c r="F154" i="12" s="1"/>
  <c r="AG161" i="19"/>
  <c r="BI161" i="19" s="1"/>
  <c r="BI152" i="19"/>
  <c r="P153" i="11"/>
  <c r="W153" i="11"/>
  <c r="V162" i="9"/>
  <c r="W153" i="18"/>
  <c r="W154" i="12" s="1"/>
  <c r="BH152" i="7"/>
  <c r="Q153" i="11"/>
  <c r="J153" i="9"/>
  <c r="H153" i="9"/>
  <c r="Y153" i="18" l="1"/>
  <c r="Y154" i="12" s="1"/>
  <c r="Z154" i="13" s="1"/>
  <c r="M153" i="18"/>
  <c r="M154" i="12" s="1"/>
  <c r="L163" i="12" s="1"/>
  <c r="O162" i="9"/>
  <c r="Q153" i="18"/>
  <c r="Q154" i="12" s="1"/>
  <c r="P163" i="12" s="1"/>
  <c r="Y153" i="11"/>
  <c r="K162" i="9"/>
  <c r="L153" i="11"/>
  <c r="Z162" i="9"/>
  <c r="AA153" i="11"/>
  <c r="U153" i="18"/>
  <c r="U154" i="12" s="1"/>
  <c r="V154" i="13" s="1"/>
  <c r="D153" i="11"/>
  <c r="C162" i="9"/>
  <c r="T162" i="9"/>
  <c r="X163" i="12"/>
  <c r="Y163" i="12"/>
  <c r="AA154" i="13"/>
  <c r="O153" i="11"/>
  <c r="N162" i="9"/>
  <c r="O153" i="18"/>
  <c r="O154" i="12" s="1"/>
  <c r="F154" i="13"/>
  <c r="D163" i="12"/>
  <c r="K163" i="12"/>
  <c r="M154" i="13"/>
  <c r="Z163" i="12"/>
  <c r="AB154" i="13"/>
  <c r="C153" i="11"/>
  <c r="B162" i="9"/>
  <c r="C153" i="18"/>
  <c r="H153" i="11"/>
  <c r="H153" i="18"/>
  <c r="H154" i="12" s="1"/>
  <c r="G162" i="9"/>
  <c r="J163" i="12"/>
  <c r="L154" i="13"/>
  <c r="H154" i="13"/>
  <c r="F163" i="12"/>
  <c r="Q162" i="9"/>
  <c r="R153" i="11"/>
  <c r="R153" i="18"/>
  <c r="R154" i="12" s="1"/>
  <c r="G154" i="13"/>
  <c r="E163" i="12"/>
  <c r="S153" i="18"/>
  <c r="S154" i="12" s="1"/>
  <c r="S153" i="11"/>
  <c r="R162" i="9"/>
  <c r="U162" i="9"/>
  <c r="V153" i="11"/>
  <c r="V153" i="18"/>
  <c r="V154" i="12" s="1"/>
  <c r="AD154" i="13"/>
  <c r="AB163" i="12"/>
  <c r="O154" i="13"/>
  <c r="M163" i="12"/>
  <c r="I153" i="18"/>
  <c r="I154" i="12" s="1"/>
  <c r="I153" i="11"/>
  <c r="H162" i="9"/>
  <c r="AA163" i="12"/>
  <c r="AC154" i="13"/>
  <c r="J153" i="11"/>
  <c r="I162" i="9"/>
  <c r="J153" i="18"/>
  <c r="J154" i="12" s="1"/>
  <c r="V163" i="12"/>
  <c r="X154" i="13"/>
  <c r="O163" i="12"/>
  <c r="Q154" i="13"/>
  <c r="E154" i="13"/>
  <c r="C163" i="12"/>
  <c r="X153" i="18"/>
  <c r="X154" i="12" s="1"/>
  <c r="W162" i="9"/>
  <c r="X153" i="11"/>
  <c r="U154" i="13"/>
  <c r="S163" i="12"/>
  <c r="N154" i="13" l="1"/>
  <c r="R154" i="13"/>
  <c r="T163" i="12"/>
  <c r="Y154" i="13"/>
  <c r="W163" i="12"/>
  <c r="K154" i="13"/>
  <c r="I163" i="12"/>
  <c r="U163" i="12"/>
  <c r="W154" i="13"/>
  <c r="Q163" i="12"/>
  <c r="S154" i="13"/>
  <c r="I154" i="13"/>
  <c r="G163" i="12"/>
  <c r="B153" i="11"/>
  <c r="N161" i="3" s="1"/>
  <c r="C154" i="12"/>
  <c r="B153" i="18"/>
  <c r="H163" i="12"/>
  <c r="J154" i="13"/>
  <c r="R163" i="12"/>
  <c r="T154" i="13"/>
  <c r="C171" i="9"/>
  <c r="N163" i="12"/>
  <c r="P154" i="13"/>
  <c r="F32" i="15" l="1"/>
  <c r="O12" i="23" s="1"/>
  <c r="Q161" i="3"/>
  <c r="D154" i="13"/>
  <c r="B154" i="13" s="1"/>
  <c r="C154" i="13" s="1"/>
  <c r="B163" i="12"/>
  <c r="B154" i="12"/>
  <c r="AL161" i="3" l="1"/>
  <c r="AL171" i="3" s="1"/>
  <c r="K10" i="15"/>
  <c r="K21" i="15" s="1"/>
  <c r="S161" i="3"/>
  <c r="I10" i="16" s="1"/>
  <c r="I21" i="16" s="1"/>
  <c r="P9" i="25" l="1"/>
  <c r="F9" i="25"/>
</calcChain>
</file>

<file path=xl/comments1.xml><?xml version="1.0" encoding="utf-8"?>
<comments xmlns="http://schemas.openxmlformats.org/spreadsheetml/2006/main">
  <authors>
    <author>Andy</author>
  </authors>
  <commentList>
    <comment ref="V10" authorId="0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Includes returns to human capital
</t>
        </r>
      </text>
    </comment>
  </commentList>
</comments>
</file>

<file path=xl/sharedStrings.xml><?xml version="1.0" encoding="utf-8"?>
<sst xmlns="http://schemas.openxmlformats.org/spreadsheetml/2006/main" count="893" uniqueCount="295">
  <si>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</si>
  <si>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</si>
  <si>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</si>
  <si>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</si>
  <si>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</si>
  <si>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</si>
  <si>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</si>
  <si>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</si>
  <si>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</si>
  <si>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</si>
  <si>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</si>
  <si>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</si>
  <si>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</si>
  <si>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</si>
  <si>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</si>
  <si>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</si>
  <si>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</si>
  <si>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</si>
  <si>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</si>
  <si>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</si>
  <si>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</si>
  <si>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</si>
  <si>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</si>
  <si>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</si>
  <si>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</si>
  <si>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</si>
  <si>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</si>
  <si>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</si>
  <si>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</si>
  <si>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</si>
  <si>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</si>
  <si>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</si>
  <si>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</si>
  <si>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</si>
  <si>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</si>
  <si>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</si>
  <si>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</si>
  <si>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</si>
  <si>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</si>
  <si>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</si>
  <si>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</si>
  <si>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</si>
  <si>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</si>
  <si>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</si>
  <si>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</si>
  <si>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</si>
  <si>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</si>
  <si>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</si>
  <si>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</si>
  <si>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</si>
  <si>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</si>
  <si>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</si>
  <si>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</si>
  <si>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</si>
  <si>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</si>
  <si>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</si>
  <si>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</si>
  <si>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</si>
  <si>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</si>
  <si>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</si>
  <si>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</si>
  <si>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</si>
  <si>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</si>
  <si>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</si>
  <si>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</si>
  <si>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</si>
  <si>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</si>
  <si>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</si>
  <si>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</si>
  <si>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</si>
  <si>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</si>
  <si>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</si>
  <si>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</si>
  <si>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</si>
  <si>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</si>
  <si>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</si>
  <si>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</si>
  <si>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</si>
  <si>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</si>
  <si>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</si>
  <si>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</si>
  <si>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</si>
  <si>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</si>
  <si>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</si>
  <si>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</si>
  <si>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</si>
  <si>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</si>
  <si>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</si>
  <si>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</si>
  <si>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</si>
  <si>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</si>
  <si>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</si>
  <si>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</si>
  <si>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</si>
  <si>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</si>
  <si>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</si>
  <si>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</si>
  <si>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</si>
  <si>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</si>
  <si>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</si>
  <si>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</si>
  <si>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K</t>
  </si>
  <si>
    <t>L</t>
  </si>
  <si>
    <t>Y</t>
  </si>
  <si>
    <t>H</t>
  </si>
  <si>
    <t>A</t>
  </si>
  <si>
    <t>AL</t>
  </si>
  <si>
    <t>l(x)</t>
  </si>
  <si>
    <t>Calculation of per capita human capital investment by age</t>
  </si>
  <si>
    <t>Year</t>
  </si>
  <si>
    <t>YoLY(t)</t>
  </si>
  <si>
    <t>Europe</t>
  </si>
  <si>
    <t>Education</t>
  </si>
  <si>
    <t>Health</t>
  </si>
  <si>
    <t>Public</t>
  </si>
  <si>
    <t>Private</t>
  </si>
  <si>
    <t>Income</t>
  </si>
  <si>
    <t>Constant</t>
  </si>
  <si>
    <t>Total</t>
  </si>
  <si>
    <t>Human capital investment</t>
  </si>
  <si>
    <t>Human capital investment(YoLYs)</t>
  </si>
  <si>
    <t>HKFI SC</t>
  </si>
  <si>
    <t>HKGI SC</t>
  </si>
  <si>
    <t>weights</t>
  </si>
  <si>
    <t>Factor income</t>
  </si>
  <si>
    <t>Yk</t>
  </si>
  <si>
    <t>Yl</t>
  </si>
  <si>
    <t>Yl/L</t>
  </si>
  <si>
    <t>Main Economic Aggregates</t>
  </si>
  <si>
    <t>Elasticities:</t>
  </si>
  <si>
    <t>K/Y:</t>
  </si>
  <si>
    <t xml:space="preserve">Initial values: </t>
  </si>
  <si>
    <t>Notes</t>
  </si>
  <si>
    <t>intercept</t>
  </si>
  <si>
    <t>YoLY</t>
  </si>
  <si>
    <t>g(YoLY)</t>
  </si>
  <si>
    <t>HK Notes</t>
  </si>
  <si>
    <t xml:space="preserve">HKI SC </t>
  </si>
  <si>
    <t xml:space="preserve">Calculates synthetic cohort values for public and private education, health care, and combined to create human capital.  Based on TFR and YoLY.   </t>
  </si>
  <si>
    <t>HKFI(x)</t>
  </si>
  <si>
    <t>Calculates public human capital spending by age from synthetic cohort values and model profiles.  All values are normalized on labor income.</t>
  </si>
  <si>
    <t>HKGI(x)</t>
  </si>
  <si>
    <t>Same as HKGI but for private consumption</t>
  </si>
  <si>
    <t>HKI(x)</t>
  </si>
  <si>
    <t xml:space="preserve">Sum of public and private human capital consumption by age; values are per capita normalized on YoLY. </t>
  </si>
  <si>
    <t>Agg HKI(x)</t>
  </si>
  <si>
    <t xml:space="preserve">Aggregate human capital investment by age; multiply by YoLY and by population at each age.  </t>
  </si>
  <si>
    <t>Cum HKI(x)</t>
  </si>
  <si>
    <t xml:space="preserve">Cumulative aggregate human capital investment by age. </t>
  </si>
  <si>
    <t>HK(x)</t>
  </si>
  <si>
    <t xml:space="preserve">Human capital by age; cumulative aggregate HK investment adjusted using participation profiles. </t>
  </si>
  <si>
    <t xml:space="preserve">Cumulative human capital expenditure at the end of the year (2010 is input; I've calculated it by cumulative synthetic cohort values and </t>
  </si>
  <si>
    <t>Human capital by age, US$</t>
  </si>
  <si>
    <t>g(Y)</t>
  </si>
  <si>
    <t>Country name:</t>
  </si>
  <si>
    <t>Initial year:</t>
  </si>
  <si>
    <t>Fertility scenario:</t>
  </si>
  <si>
    <t>Medium</t>
  </si>
  <si>
    <t xml:space="preserve">Population: </t>
  </si>
  <si>
    <t>mean age</t>
  </si>
  <si>
    <t>Variable</t>
  </si>
  <si>
    <t>Value</t>
  </si>
  <si>
    <t>YoLY(year0)</t>
  </si>
  <si>
    <t>Initial value of YoLY</t>
  </si>
  <si>
    <t>Y/N</t>
  </si>
  <si>
    <t>g(Y/N)</t>
  </si>
  <si>
    <t>L/N</t>
  </si>
  <si>
    <t>g(L/N)</t>
  </si>
  <si>
    <t>g(Y/L) or</t>
  </si>
  <si>
    <t>g(H/L)</t>
  </si>
  <si>
    <t>H/L</t>
  </si>
  <si>
    <t>K/L</t>
  </si>
  <si>
    <t>g(K/L)</t>
  </si>
  <si>
    <t>g(L)</t>
  </si>
  <si>
    <t>Elasticities</t>
  </si>
  <si>
    <t xml:space="preserve">  Capital</t>
  </si>
  <si>
    <t xml:space="preserve">  Human capital</t>
  </si>
  <si>
    <t xml:space="preserve">  Augmented labor</t>
  </si>
  <si>
    <t>Input from Mankiw, Romer and Weil</t>
  </si>
  <si>
    <t>1-alpha-beta</t>
  </si>
  <si>
    <t>Capital/GDP</t>
  </si>
  <si>
    <t>Parameters for calculation of human capital synthetic cohorts</t>
  </si>
  <si>
    <t>Policy</t>
  </si>
  <si>
    <t xml:space="preserve">Europe is not used.  But European values can be substituted into the policy variable to obtain European results.  </t>
  </si>
  <si>
    <t xml:space="preserve">0 is the default policy.  Europe values would give the Europe results.  Other values can be used.  </t>
  </si>
  <si>
    <t>Model is ln x = policy + default results</t>
  </si>
  <si>
    <t>reasonable value might be 0.3</t>
  </si>
  <si>
    <t xml:space="preserve">Net investment </t>
  </si>
  <si>
    <t>Capital</t>
  </si>
  <si>
    <t>HK</t>
  </si>
  <si>
    <t>Gross investment</t>
  </si>
  <si>
    <t>Depreciation rate</t>
  </si>
  <si>
    <t>Consumption</t>
  </si>
  <si>
    <t>Standard</t>
  </si>
  <si>
    <t>Broad</t>
  </si>
  <si>
    <t>g(N)</t>
  </si>
  <si>
    <t>g(C]</t>
  </si>
  <si>
    <t>g(C/N)</t>
  </si>
  <si>
    <t>Per capita consumption</t>
  </si>
  <si>
    <t>N</t>
  </si>
  <si>
    <t>Output and Production Factors</t>
  </si>
  <si>
    <t>1950-1975</t>
  </si>
  <si>
    <t>1975-2000</t>
  </si>
  <si>
    <t>2000-2025</t>
  </si>
  <si>
    <t>2025-2050</t>
  </si>
  <si>
    <t>2050-2075</t>
  </si>
  <si>
    <t>2075-2100</t>
  </si>
  <si>
    <t>Narrow</t>
  </si>
  <si>
    <t xml:space="preserve">Notes:  Investment and consumption values reported for 1950 are 1951 values.   Standard consumption excludes gross investment; narrow consumption excludes gross investment in human capital. </t>
  </si>
  <si>
    <t xml:space="preserve">Notes:  Net investment calculated as annual change in capital or human capital divided by GDP.  Gross investment in capital calculated using 5% depreciation rate.  Gross investment in human capital calculated as total expenditure on human capital divided by GDP.  </t>
  </si>
  <si>
    <t>Y/L</t>
  </si>
  <si>
    <t>US$</t>
  </si>
  <si>
    <t xml:space="preserve">Two approaches are used to calculated historical human capital spending (synthetic cohort values)  </t>
  </si>
  <si>
    <t>Model 1</t>
  </si>
  <si>
    <t xml:space="preserve">2)  Model 2 uses historical data on years of schooling of persons 20-24 from Barro-Lee and regression estimates from cross-national data.  </t>
  </si>
  <si>
    <t>Model 2</t>
  </si>
  <si>
    <t>+</t>
  </si>
  <si>
    <t>Years of schooling</t>
  </si>
  <si>
    <t>HKI(synthetic)</t>
  </si>
  <si>
    <t>Parameters for calculation of human capital synthetic cohort:</t>
  </si>
  <si>
    <t>Adjusted to base year</t>
  </si>
  <si>
    <t>Barro-Lee Estimates</t>
  </si>
  <si>
    <t>TFR, YoLY Based estimates</t>
  </si>
  <si>
    <t>Final estimates</t>
  </si>
  <si>
    <t>Model 1 or Model 2</t>
  </si>
  <si>
    <t xml:space="preserve">Enter value between 0 and 1 for Model 1.  0 gives all model 2; 1 gives all model 1.  </t>
  </si>
  <si>
    <t>growth rate</t>
  </si>
  <si>
    <t>l(x) normalized</t>
  </si>
  <si>
    <t>Growth rate</t>
  </si>
  <si>
    <t>…</t>
  </si>
  <si>
    <t>China</t>
  </si>
  <si>
    <t>East Asia and the Pacific</t>
  </si>
  <si>
    <t>Barro-Lee historical/</t>
  </si>
  <si>
    <t>Barro-Lee Historical</t>
  </si>
  <si>
    <t>Regression based historical</t>
  </si>
  <si>
    <t>HKI Model</t>
  </si>
  <si>
    <t>Base year human capital</t>
  </si>
  <si>
    <t>Country</t>
  </si>
  <si>
    <t>UN ISO3166n</t>
  </si>
  <si>
    <t>cohort</t>
  </si>
  <si>
    <t>x = Age</t>
  </si>
  <si>
    <t>N(x)</t>
  </si>
  <si>
    <t>yl(x)</t>
  </si>
  <si>
    <t>hki(x)</t>
  </si>
  <si>
    <t>hki(x) - BL</t>
  </si>
  <si>
    <t>l(x) - BL</t>
  </si>
  <si>
    <t>Based on TFR, YoLY regression</t>
  </si>
  <si>
    <t>Based on Barro-Lee data</t>
  </si>
  <si>
    <t xml:space="preserve">Final profile </t>
  </si>
  <si>
    <t>Labor augmenting technological growth</t>
  </si>
  <si>
    <t>IMPORTANT WARNINGS for inputs</t>
  </si>
  <si>
    <t>l(x) values have to be estimated.</t>
  </si>
  <si>
    <t>Population - deal with 80+ problem in WPP data; replace ". . ." With 0 values</t>
  </si>
  <si>
    <t>Standard consumption</t>
  </si>
  <si>
    <t>1DD</t>
  </si>
  <si>
    <t>2DD</t>
  </si>
  <si>
    <t>Narrow consumption</t>
  </si>
  <si>
    <t>CDR</t>
  </si>
  <si>
    <t>N&lt;25/N25-59</t>
  </si>
  <si>
    <t>CDR, YoLY Based estimates</t>
  </si>
  <si>
    <t>Based on CDR, YoLY regression</t>
  </si>
  <si>
    <t>TFR</t>
  </si>
  <si>
    <t>Total fertility rate</t>
  </si>
  <si>
    <t>Child dependency ratio</t>
  </si>
  <si>
    <t>Support ratio</t>
  </si>
  <si>
    <t>Pop Growth rate</t>
  </si>
  <si>
    <t>Per capita income</t>
  </si>
  <si>
    <t>Income per effective worker</t>
  </si>
  <si>
    <t>Population growth rate (%)</t>
  </si>
  <si>
    <t>Consumption per person (broad)</t>
  </si>
  <si>
    <t>Consumption per person (narrow)</t>
  </si>
  <si>
    <t>HK Summary</t>
  </si>
  <si>
    <t>HK Investment/Income</t>
  </si>
  <si>
    <t>Net</t>
  </si>
  <si>
    <t>Gross</t>
  </si>
  <si>
    <t>Human capital/ Income</t>
  </si>
  <si>
    <t>Human capital per worker</t>
  </si>
  <si>
    <t xml:space="preserve">Gross </t>
  </si>
  <si>
    <t>Capital per worker</t>
  </si>
  <si>
    <t>Capital/ Income</t>
  </si>
  <si>
    <t>Investment/Income</t>
  </si>
  <si>
    <t>Table Z.  Capital investment rates, capital relative to income, and capital per worker, 1950 to 2100.</t>
  </si>
  <si>
    <t>Table . Human capital investment rates and human capital relative to income, and human capital per worker, 1950 to 2100.</t>
  </si>
  <si>
    <t>Population</t>
  </si>
  <si>
    <t>Technology</t>
  </si>
  <si>
    <t>CDR Model</t>
  </si>
  <si>
    <t>TFR Model</t>
  </si>
  <si>
    <t>Two regression models are used to construct the human capital spending series (synthestic cohort values)</t>
  </si>
  <si>
    <t xml:space="preserve">1)  Model 1 predicted values of public and private health and education using historical values of CDR or fertility and YoLY in the past. </t>
  </si>
  <si>
    <t>Uses regression results from CDR</t>
  </si>
  <si>
    <t>Uses regression results from TFR</t>
  </si>
  <si>
    <t>Selected l(x) normalized</t>
  </si>
  <si>
    <t xml:space="preserve">Nigeria, medium fertility scenario </t>
  </si>
  <si>
    <t>Poor, Nigeria--&gt;China</t>
  </si>
  <si>
    <t>Table Z+2. Contributions to growth of oconsumption (Percent)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</si>
</sst>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\ ###\ ###\ ##0;\-#\ ###\ ###\ ##0;0"/>
    <numFmt numFmtId="165" formatCode="##0.00;\-##0.00;0"/>
    <numFmt numFmtId="166" formatCode="0.000"/>
    <numFmt numFmtId="167" formatCode="0.0"/>
  </numFmts>
  <fonts count="8" x14ac:knownFonts="1"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4">
    <xf numFmtId="0" fontId="0" fillId="0" borderId="0" xfId="0"/>
    <xf numFmtId="0" fontId="1" fillId="2" borderId="1" xfId="0" quotePrefix="1" applyFont="1" applyFill="1" applyBorder="1" applyAlignment="1">
      <alignment horizontal="right"/>
    </xf>
    <xf numFmtId="165" fontId="0" fillId="0" borderId="0" xfId="0" applyNumberFormat="1"/>
    <xf numFmtId="0" fontId="0" fillId="3" borderId="0" xfId="0" applyFill="1"/>
    <xf numFmtId="0" fontId="0" fillId="0" borderId="0" xfId="0" applyFill="1"/>
    <xf numFmtId="2" fontId="0" fillId="0" borderId="0" xfId="0" applyNumberFormat="1"/>
    <xf numFmtId="0" fontId="0" fillId="4" borderId="0" xfId="0" applyFill="1"/>
    <xf numFmtId="0" fontId="0" fillId="0" borderId="2" xfId="0" applyBorder="1"/>
    <xf numFmtId="0" fontId="0" fillId="0" borderId="0" xfId="0" applyFill="1" applyBorder="1" applyAlignment="1">
      <alignment vertical="center" wrapText="1"/>
    </xf>
    <xf numFmtId="166" fontId="0" fillId="0" borderId="0" xfId="0" applyNumberFormat="1"/>
    <xf numFmtId="0" fontId="0" fillId="0" borderId="2" xfId="0" applyFill="1" applyBorder="1"/>
    <xf numFmtId="0" fontId="0" fillId="0" borderId="0" xfId="0" applyAlignment="1">
      <alignment horizontal="left"/>
    </xf>
    <xf numFmtId="164" fontId="2" fillId="0" borderId="0" xfId="0" applyNumberFormat="1" applyFont="1" applyFill="1" applyAlignment="1">
      <alignment horizontal="right"/>
    </xf>
    <xf numFmtId="164" fontId="0" fillId="0" borderId="0" xfId="0" applyNumberFormat="1" applyFill="1"/>
    <xf numFmtId="166" fontId="0" fillId="0" borderId="0" xfId="0" applyNumberFormat="1" applyFill="1"/>
    <xf numFmtId="2" fontId="0" fillId="0" borderId="0" xfId="0" applyNumberFormat="1" applyFill="1"/>
    <xf numFmtId="167" fontId="0" fillId="0" borderId="0" xfId="0" applyNumberFormat="1" applyFill="1"/>
    <xf numFmtId="166" fontId="2" fillId="0" borderId="0" xfId="0" applyNumberFormat="1" applyFont="1" applyFill="1" applyAlignment="1">
      <alignment horizontal="right"/>
    </xf>
    <xf numFmtId="2" fontId="2" fillId="0" borderId="0" xfId="0" applyNumberFormat="1" applyFont="1" applyFill="1" applyAlignment="1">
      <alignment horizontal="right"/>
    </xf>
    <xf numFmtId="11" fontId="2" fillId="0" borderId="0" xfId="0" applyNumberFormat="1" applyFont="1" applyFill="1" applyAlignment="1">
      <alignment horizontal="right"/>
    </xf>
    <xf numFmtId="11" fontId="0" fillId="0" borderId="0" xfId="0" applyNumberFormat="1" applyFill="1"/>
    <xf numFmtId="164" fontId="0" fillId="0" borderId="0" xfId="0" applyNumberFormat="1"/>
    <xf numFmtId="0" fontId="7" fillId="0" borderId="0" xfId="0" applyFont="1"/>
    <xf numFmtId="0" fontId="0" fillId="0" borderId="1" xfId="0" applyBorder="1"/>
    <xf numFmtId="166" fontId="0" fillId="0" borderId="1" xfId="0" applyNumberFormat="1" applyBorder="1"/>
    <xf numFmtId="166" fontId="6" fillId="0" borderId="1" xfId="0" applyNumberFormat="1" applyFont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166" fontId="5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0" xfId="0" applyFill="1" applyBorder="1"/>
    <xf numFmtId="1" fontId="2" fillId="0" borderId="0" xfId="0" applyNumberFormat="1" applyFont="1" applyFill="1" applyAlignment="1">
      <alignment horizontal="right"/>
    </xf>
    <xf numFmtId="0" fontId="0" fillId="0" borderId="0" xfId="0" applyBorder="1"/>
    <xf numFmtId="0" fontId="1" fillId="0" borderId="0" xfId="0" quotePrefix="1" applyFont="1" applyFill="1" applyBorder="1" applyAlignment="1">
      <alignment horizontal="right"/>
    </xf>
    <xf numFmtId="167" fontId="0" fillId="0" borderId="0" xfId="0" applyNumberFormat="1"/>
    <xf numFmtId="167" fontId="0" fillId="0" borderId="0" xfId="0" applyNumberFormat="1" applyAlignment="1">
      <alignment horizontal="center"/>
    </xf>
    <xf numFmtId="167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/>
    <xf numFmtId="0" fontId="0" fillId="0" borderId="3" xfId="0" applyBorder="1" applyAlignment="1">
      <alignment horizontal="center"/>
    </xf>
    <xf numFmtId="166" fontId="0" fillId="0" borderId="2" xfId="0" applyNumberFormat="1" applyFill="1" applyBorder="1"/>
    <xf numFmtId="0" fontId="0" fillId="0" borderId="0" xfId="0" applyFont="1"/>
    <xf numFmtId="0" fontId="0" fillId="0" borderId="2" xfId="0" applyFont="1" applyBorder="1"/>
    <xf numFmtId="166" fontId="0" fillId="0" borderId="2" xfId="0" applyNumberFormat="1" applyFont="1" applyFill="1" applyBorder="1" applyAlignment="1">
      <alignment horizontal="center"/>
    </xf>
    <xf numFmtId="166" fontId="0" fillId="0" borderId="0" xfId="0" applyNumberFormat="1" applyFont="1" applyFill="1" applyAlignment="1">
      <alignment horizontal="center"/>
    </xf>
    <xf numFmtId="11" fontId="0" fillId="0" borderId="2" xfId="0" applyNumberFormat="1" applyFont="1" applyFill="1" applyBorder="1"/>
    <xf numFmtId="167" fontId="0" fillId="0" borderId="2" xfId="0" applyNumberFormat="1" applyFont="1" applyFill="1" applyBorder="1"/>
    <xf numFmtId="11" fontId="0" fillId="0" borderId="0" xfId="0" applyNumberFormat="1" applyFont="1" applyFill="1"/>
    <xf numFmtId="11" fontId="0" fillId="0" borderId="0" xfId="0" applyNumberFormat="1" applyFont="1" applyFill="1" applyAlignment="1">
      <alignment horizontal="right"/>
    </xf>
    <xf numFmtId="167" fontId="0" fillId="0" borderId="0" xfId="0" applyNumberFormat="1" applyFont="1" applyFill="1" applyAlignment="1">
      <alignment horizontal="right"/>
    </xf>
    <xf numFmtId="1" fontId="0" fillId="0" borderId="0" xfId="0" applyNumberFormat="1" applyFill="1" applyBorder="1"/>
    <xf numFmtId="0" fontId="0" fillId="0" borderId="0" xfId="0" applyBorder="1" applyAlignment="1"/>
    <xf numFmtId="0" fontId="0" fillId="0" borderId="2" xfId="0" applyFill="1" applyBorder="1" applyAlignment="1">
      <alignment horizontal="right"/>
    </xf>
    <xf numFmtId="164" fontId="0" fillId="0" borderId="2" xfId="0" applyNumberFormat="1" applyFill="1" applyBorder="1"/>
    <xf numFmtId="1" fontId="0" fillId="0" borderId="2" xfId="0" applyNumberFormat="1" applyFill="1" applyBorder="1"/>
    <xf numFmtId="0" fontId="0" fillId="0" borderId="2" xfId="0" applyBorder="1" applyAlignment="1">
      <alignment horizontal="right"/>
    </xf>
    <xf numFmtId="167" fontId="0" fillId="0" borderId="2" xfId="0" applyNumberFormat="1" applyBorder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vertical="center"/>
    </xf>
    <xf numFmtId="0" fontId="1" fillId="2" borderId="1" xfId="0" quotePrefix="1" applyNumberFormat="1" applyFont="1" applyFill="1" applyBorder="1" applyAlignment="1">
      <alignment horizontal="right"/>
    </xf>
    <xf numFmtId="2" fontId="1" fillId="2" borderId="1" xfId="0" quotePrefix="1" applyNumberFormat="1" applyFont="1" applyFill="1" applyBorder="1" applyAlignment="1">
      <alignment horizontal="right"/>
    </xf>
    <xf numFmtId="164" fontId="2" fillId="0" borderId="0" xfId="0" applyNumberFormat="1" applyFont="1" applyAlignment="1">
      <alignment horizontal="right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wrapText="1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  <xf numFmtId="2" fontId="0" fillId="3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1" fontId="2" fillId="0" borderId="2" xfId="0" applyNumberFormat="1" applyFont="1" applyFill="1" applyBorder="1" applyAlignment="1">
      <alignment horizontal="right"/>
    </xf>
    <xf numFmtId="166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6" fontId="0" fillId="0" borderId="2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0" fillId="0" borderId="0" xfId="0" applyFont="1" applyAlignment="1">
      <alignment horizontal="left"/>
    </xf>
    <xf numFmtId="0" fontId="0" fillId="0" borderId="2" xfId="0" applyFont="1" applyBorder="1" applyAlignment="1">
      <alignment horizontal="left"/>
    </xf>
    <xf numFmtId="167" fontId="0" fillId="0" borderId="0" xfId="0" applyNumberFormat="1" applyFont="1" applyFill="1" applyAlignment="1">
      <alignment horizontal="center"/>
    </xf>
    <xf numFmtId="167" fontId="0" fillId="0" borderId="2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5" xfId="0" applyFill="1" applyBorder="1" applyAlignment="1">
      <alignment vertical="center" wrapText="1"/>
    </xf>
    <xf numFmtId="166" fontId="5" fillId="0" borderId="5" xfId="0" applyNumberFormat="1" applyFont="1" applyBorder="1" applyAlignment="1">
      <alignment horizontal="center" vertical="center" wrapText="1"/>
    </xf>
    <xf numFmtId="166" fontId="6" fillId="0" borderId="5" xfId="0" applyNumberFormat="1" applyFont="1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0" xfId="0" applyAlignment="1">
      <alignment horizontal="right"/>
    </xf>
    <xf numFmtId="165" fontId="2" fillId="3" borderId="0" xfId="0" applyNumberFormat="1" applyFont="1" applyFill="1" applyAlignment="1">
      <alignment horizontal="right"/>
    </xf>
    <xf numFmtId="0" fontId="0" fillId="0" borderId="0" xfId="0" applyAlignment="1">
      <alignment horizontal="center" wrapText="1"/>
    </xf>
    <xf numFmtId="0" fontId="0" fillId="0" borderId="1" xfId="0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left" wrapText="1"/>
    </xf>
    <xf numFmtId="0" fontId="0" fillId="0" borderId="3" xfId="0" applyFill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0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165" fontId="2" fillId="0" borderId="0" xfId="0" applyNumberFormat="1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v>CDR based</c:v>
          </c:tx>
          <c:marker>
            <c:symbol val="none"/>
          </c:marker>
          <c:xVal>
            <c:numRef>
              <c:f>Inputs!$F$6:$CR$6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xVal>
          <c:yVal>
            <c:numRef>
              <c:f>Inputs!$F$8:$CR$8</c:f>
              <c:numCache>
                <c:formatCode>General</c:formatCode>
                <c:ptCount val="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6.4479592058925249E-3</c:v>
                </c:pt>
                <c:pt idx="16">
                  <c:v>8.387674947724133E-3</c:v>
                </c:pt>
                <c:pt idx="17">
                  <c:v>1.4951501511872677E-2</c:v>
                </c:pt>
                <c:pt idx="18">
                  <c:v>2.4455689303593292E-2</c:v>
                </c:pt>
                <c:pt idx="19">
                  <c:v>4.2182920084586614E-2</c:v>
                </c:pt>
                <c:pt idx="20">
                  <c:v>5.8150086545968788E-2</c:v>
                </c:pt>
                <c:pt idx="21">
                  <c:v>8.6631699245306365E-2</c:v>
                </c:pt>
                <c:pt idx="22">
                  <c:v>0.11642417085886032</c:v>
                </c:pt>
                <c:pt idx="23">
                  <c:v>0.15288277468332404</c:v>
                </c:pt>
                <c:pt idx="24">
                  <c:v>0.20255700881455463</c:v>
                </c:pt>
                <c:pt idx="25">
                  <c:v>0.25969361094368693</c:v>
                </c:pt>
                <c:pt idx="26">
                  <c:v>0.32443163356961291</c:v>
                </c:pt>
                <c:pt idx="27">
                  <c:v>0.37715683000418754</c:v>
                </c:pt>
                <c:pt idx="28">
                  <c:v>0.44984717865642565</c:v>
                </c:pt>
                <c:pt idx="29">
                  <c:v>0.54322522306215293</c:v>
                </c:pt>
                <c:pt idx="30">
                  <c:v>0.60735233427861823</c:v>
                </c:pt>
                <c:pt idx="31">
                  <c:v>0.70500419485720378</c:v>
                </c:pt>
                <c:pt idx="32">
                  <c:v>0.74722716568408154</c:v>
                </c:pt>
                <c:pt idx="33">
                  <c:v>0.7917835433340491</c:v>
                </c:pt>
                <c:pt idx="34">
                  <c:v>0.8468831656855752</c:v>
                </c:pt>
                <c:pt idx="35">
                  <c:v>0.88081994515763873</c:v>
                </c:pt>
                <c:pt idx="36">
                  <c:v>0.93110171888422866</c:v>
                </c:pt>
                <c:pt idx="37">
                  <c:v>0.95420533337447877</c:v>
                </c:pt>
                <c:pt idx="38">
                  <c:v>0.95016406090968719</c:v>
                </c:pt>
                <c:pt idx="39">
                  <c:v>0.99582366269415046</c:v>
                </c:pt>
                <c:pt idx="40">
                  <c:v>1.0530858718651175</c:v>
                </c:pt>
                <c:pt idx="41">
                  <c:v>1.1232563886005609</c:v>
                </c:pt>
                <c:pt idx="42">
                  <c:v>1.1342785981019101</c:v>
                </c:pt>
                <c:pt idx="43">
                  <c:v>1.1545544030766171</c:v>
                </c:pt>
                <c:pt idx="44">
                  <c:v>1.1971433689977728</c:v>
                </c:pt>
                <c:pt idx="45">
                  <c:v>1.1983616806714317</c:v>
                </c:pt>
                <c:pt idx="46">
                  <c:v>1.228871749564588</c:v>
                </c:pt>
                <c:pt idx="47">
                  <c:v>1.1772965925346772</c:v>
                </c:pt>
                <c:pt idx="48">
                  <c:v>1.1438146457052818</c:v>
                </c:pt>
                <c:pt idx="49">
                  <c:v>1.1789715760223323</c:v>
                </c:pt>
                <c:pt idx="50">
                  <c:v>1.1453189763866816</c:v>
                </c:pt>
                <c:pt idx="51">
                  <c:v>1.1665003224443533</c:v>
                </c:pt>
                <c:pt idx="52">
                  <c:v>1.1526703113822114</c:v>
                </c:pt>
                <c:pt idx="53">
                  <c:v>1.1397689146433314</c:v>
                </c:pt>
                <c:pt idx="54">
                  <c:v>1.1890588176994681</c:v>
                </c:pt>
                <c:pt idx="55">
                  <c:v>1.2046477453407807</c:v>
                </c:pt>
                <c:pt idx="56">
                  <c:v>1.1909909507782606</c:v>
                </c:pt>
                <c:pt idx="57">
                  <c:v>1.1364250782391148</c:v>
                </c:pt>
                <c:pt idx="58">
                  <c:v>1.0593491976889564</c:v>
                </c:pt>
                <c:pt idx="59">
                  <c:v>0.99700641705546733</c:v>
                </c:pt>
                <c:pt idx="60">
                  <c:v>0.88081587668773131</c:v>
                </c:pt>
                <c:pt idx="61">
                  <c:v>0.79092147357338338</c:v>
                </c:pt>
                <c:pt idx="62">
                  <c:v>0.70966526805954155</c:v>
                </c:pt>
                <c:pt idx="63">
                  <c:v>0.59898388180622308</c:v>
                </c:pt>
                <c:pt idx="64">
                  <c:v>0.63829700492983465</c:v>
                </c:pt>
                <c:pt idx="65">
                  <c:v>0.58328243031911386</c:v>
                </c:pt>
                <c:pt idx="66">
                  <c:v>0.56119732661734101</c:v>
                </c:pt>
                <c:pt idx="67">
                  <c:v>0.55813421463673907</c:v>
                </c:pt>
                <c:pt idx="68">
                  <c:v>0.56782012683711314</c:v>
                </c:pt>
                <c:pt idx="69">
                  <c:v>0.54597684629874399</c:v>
                </c:pt>
                <c:pt idx="70">
                  <c:v>0.54413260331644564</c:v>
                </c:pt>
                <c:pt idx="71">
                  <c:v>0.49746368660014523</c:v>
                </c:pt>
                <c:pt idx="72">
                  <c:v>0.48440049851686301</c:v>
                </c:pt>
                <c:pt idx="73">
                  <c:v>0.50091837487622415</c:v>
                </c:pt>
                <c:pt idx="74">
                  <c:v>0.51754158559346342</c:v>
                </c:pt>
                <c:pt idx="75">
                  <c:v>0.46949206426692169</c:v>
                </c:pt>
                <c:pt idx="76">
                  <c:v>0.54121344829161033</c:v>
                </c:pt>
                <c:pt idx="77">
                  <c:v>0.53032404925313081</c:v>
                </c:pt>
                <c:pt idx="78">
                  <c:v>0.47240525591805693</c:v>
                </c:pt>
                <c:pt idx="79">
                  <c:v>0.46751779744497807</c:v>
                </c:pt>
                <c:pt idx="80">
                  <c:v>0.39717205784119147</c:v>
                </c:pt>
                <c:pt idx="81">
                  <c:v>0.39717205784119147</c:v>
                </c:pt>
                <c:pt idx="82">
                  <c:v>0.39717205784119147</c:v>
                </c:pt>
                <c:pt idx="83">
                  <c:v>0.39717205784119147</c:v>
                </c:pt>
                <c:pt idx="84">
                  <c:v>0.39717205784119147</c:v>
                </c:pt>
                <c:pt idx="85">
                  <c:v>0.39717205784119147</c:v>
                </c:pt>
                <c:pt idx="86">
                  <c:v>0.39717205784119147</c:v>
                </c:pt>
                <c:pt idx="87">
                  <c:v>0.39717205784119147</c:v>
                </c:pt>
                <c:pt idx="88">
                  <c:v>0.39717205784119147</c:v>
                </c:pt>
                <c:pt idx="89">
                  <c:v>0.39717205784119147</c:v>
                </c:pt>
                <c:pt idx="90">
                  <c:v>0.39717205784119147</c:v>
                </c:pt>
              </c:numCache>
            </c:numRef>
          </c:yVal>
          <c:smooth val="0"/>
        </c:ser>
        <c:ser>
          <c:idx val="3"/>
          <c:order val="1"/>
          <c:tx>
            <c:v>TFR based</c:v>
          </c:tx>
          <c:marker>
            <c:symbol val="none"/>
          </c:marker>
          <c:xVal>
            <c:numRef>
              <c:f>Inputs!$F$6:$CR$6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xVal>
          <c:yVal>
            <c:numRef>
              <c:f>Inputs!$F$10:$CR$10</c:f>
              <c:numCache>
                <c:formatCode>General</c:formatCode>
                <c:ptCount val="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6.2156054542182454E-3</c:v>
                </c:pt>
                <c:pt idx="16">
                  <c:v>8.075925518262474E-3</c:v>
                </c:pt>
                <c:pt idx="17">
                  <c:v>1.4379166931505451E-2</c:v>
                </c:pt>
                <c:pt idx="18">
                  <c:v>2.3508848546807133E-2</c:v>
                </c:pt>
                <c:pt idx="19">
                  <c:v>4.0539566099586116E-2</c:v>
                </c:pt>
                <c:pt idx="20">
                  <c:v>5.5880136493388521E-2</c:v>
                </c:pt>
                <c:pt idx="21">
                  <c:v>8.3259238796235063E-2</c:v>
                </c:pt>
                <c:pt idx="22">
                  <c:v>0.11193435619964286</c:v>
                </c:pt>
                <c:pt idx="23">
                  <c:v>0.14707350336006433</c:v>
                </c:pt>
                <c:pt idx="24">
                  <c:v>0.19506390903452814</c:v>
                </c:pt>
                <c:pt idx="25">
                  <c:v>0.25038857601490322</c:v>
                </c:pt>
                <c:pt idx="26">
                  <c:v>0.31325184804482015</c:v>
                </c:pt>
                <c:pt idx="27">
                  <c:v>0.36491585660583653</c:v>
                </c:pt>
                <c:pt idx="28">
                  <c:v>0.43618678717413029</c:v>
                </c:pt>
                <c:pt idx="29">
                  <c:v>0.52786027029029692</c:v>
                </c:pt>
                <c:pt idx="30">
                  <c:v>0.59153081152648823</c:v>
                </c:pt>
                <c:pt idx="31">
                  <c:v>0.68814530564114007</c:v>
                </c:pt>
                <c:pt idx="32">
                  <c:v>0.73100585586973355</c:v>
                </c:pt>
                <c:pt idx="33">
                  <c:v>0.77650264903553401</c:v>
                </c:pt>
                <c:pt idx="34">
                  <c:v>0.83247480905200577</c:v>
                </c:pt>
                <c:pt idx="35">
                  <c:v>0.86808163186378706</c:v>
                </c:pt>
                <c:pt idx="36">
                  <c:v>0.9200572444081101</c:v>
                </c:pt>
                <c:pt idx="37">
                  <c:v>0.9453731590267338</c:v>
                </c:pt>
                <c:pt idx="38">
                  <c:v>0.94405929560654933</c:v>
                </c:pt>
                <c:pt idx="39">
                  <c:v>0.99209439659591858</c:v>
                </c:pt>
                <c:pt idx="40">
                  <c:v>1.0520828046552244</c:v>
                </c:pt>
                <c:pt idx="41">
                  <c:v>1.1252193849448335</c:v>
                </c:pt>
                <c:pt idx="42">
                  <c:v>1.1392008856377358</c:v>
                </c:pt>
                <c:pt idx="43">
                  <c:v>1.1628234027870898</c:v>
                </c:pt>
                <c:pt idx="44">
                  <c:v>1.2089025266546807</c:v>
                </c:pt>
                <c:pt idx="45">
                  <c:v>1.2128084628564717</c:v>
                </c:pt>
                <c:pt idx="46">
                  <c:v>1.2464318299406769</c:v>
                </c:pt>
                <c:pt idx="47">
                  <c:v>1.1964264447868413</c:v>
                </c:pt>
                <c:pt idx="48">
                  <c:v>1.1645182196058326</c:v>
                </c:pt>
                <c:pt idx="49">
                  <c:v>1.2022608795046132</c:v>
                </c:pt>
                <c:pt idx="50">
                  <c:v>1.1696160687210864</c:v>
                </c:pt>
                <c:pt idx="51">
                  <c:v>1.1929242851231348</c:v>
                </c:pt>
                <c:pt idx="52">
                  <c:v>1.1802502891647779</c:v>
                </c:pt>
                <c:pt idx="53">
                  <c:v>1.1682699576808748</c:v>
                </c:pt>
                <c:pt idx="54">
                  <c:v>1.2202818487977283</c:v>
                </c:pt>
                <c:pt idx="55">
                  <c:v>1.2373420888195461</c:v>
                </c:pt>
                <c:pt idx="56">
                  <c:v>1.2241885798352243</c:v>
                </c:pt>
                <c:pt idx="57">
                  <c:v>1.1687331198009105</c:v>
                </c:pt>
                <c:pt idx="58">
                  <c:v>1.0897290623377978</c:v>
                </c:pt>
                <c:pt idx="59">
                  <c:v>1.0257020940619417</c:v>
                </c:pt>
                <c:pt idx="60">
                  <c:v>0.9060416793278554</c:v>
                </c:pt>
                <c:pt idx="61">
                  <c:v>0.81315990400530747</c:v>
                </c:pt>
                <c:pt idx="62">
                  <c:v>0.73014130171872804</c:v>
                </c:pt>
                <c:pt idx="63">
                  <c:v>0.61661843797587157</c:v>
                </c:pt>
                <c:pt idx="64">
                  <c:v>0.65725537854605409</c:v>
                </c:pt>
                <c:pt idx="65">
                  <c:v>0.60086751945592454</c:v>
                </c:pt>
                <c:pt idx="66">
                  <c:v>0.5781690555874851</c:v>
                </c:pt>
                <c:pt idx="67">
                  <c:v>0.57500657463966143</c:v>
                </c:pt>
                <c:pt idx="68">
                  <c:v>0.58448748847555654</c:v>
                </c:pt>
                <c:pt idx="69">
                  <c:v>0.56157527057648038</c:v>
                </c:pt>
                <c:pt idx="70">
                  <c:v>0.55989084339588002</c:v>
                </c:pt>
                <c:pt idx="71">
                  <c:v>0.51116747146005437</c:v>
                </c:pt>
                <c:pt idx="72">
                  <c:v>0.49724972794548011</c:v>
                </c:pt>
                <c:pt idx="73">
                  <c:v>0.51388728569423281</c:v>
                </c:pt>
                <c:pt idx="74">
                  <c:v>0.53089745106664243</c:v>
                </c:pt>
                <c:pt idx="75">
                  <c:v>0.48106863298725044</c:v>
                </c:pt>
                <c:pt idx="76">
                  <c:v>0.55407798279009812</c:v>
                </c:pt>
                <c:pt idx="77">
                  <c:v>0.54225519909770026</c:v>
                </c:pt>
                <c:pt idx="78">
                  <c:v>0.4826271354826045</c:v>
                </c:pt>
                <c:pt idx="79">
                  <c:v>0.47625465376660053</c:v>
                </c:pt>
                <c:pt idx="80">
                  <c:v>0.40315804235815161</c:v>
                </c:pt>
                <c:pt idx="81">
                  <c:v>0.40315804235815161</c:v>
                </c:pt>
                <c:pt idx="82">
                  <c:v>0.40315804235815161</c:v>
                </c:pt>
                <c:pt idx="83">
                  <c:v>0.40315804235815161</c:v>
                </c:pt>
                <c:pt idx="84">
                  <c:v>0.40315804235815161</c:v>
                </c:pt>
                <c:pt idx="85">
                  <c:v>0.40315804235815161</c:v>
                </c:pt>
                <c:pt idx="86">
                  <c:v>0.40315804235815161</c:v>
                </c:pt>
                <c:pt idx="87">
                  <c:v>0.40315804235815161</c:v>
                </c:pt>
                <c:pt idx="88">
                  <c:v>0.40315804235815161</c:v>
                </c:pt>
                <c:pt idx="89">
                  <c:v>0.40315804235815161</c:v>
                </c:pt>
                <c:pt idx="90">
                  <c:v>0.40315804235815161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8208"/>
        <c:axId val="6719744"/>
      </c:scatterChart>
      <c:valAx>
        <c:axId val="671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719744"/>
        <c:crosses val="autoZero"/>
        <c:crossBetween val="midCat"/>
      </c:valAx>
      <c:valAx>
        <c:axId val="6719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l(x)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7182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Technology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cat>
            <c:strRef>
              <c:f>'Econ summary'!$I$4:$I$9</c:f>
              <c:strCache>
                <c:ptCount val="6"/>
                <c:pt idx="0">
                  <c:v>1950-1975</c:v>
                </c:pt>
                <c:pt idx="1">
                  <c:v>1975-2000</c:v>
                </c:pt>
                <c:pt idx="2">
                  <c:v>2000-2025</c:v>
                </c:pt>
                <c:pt idx="3">
                  <c:v>2025-2050</c:v>
                </c:pt>
                <c:pt idx="4">
                  <c:v>2050-2075</c:v>
                </c:pt>
                <c:pt idx="5">
                  <c:v>2075-2100</c:v>
                </c:pt>
              </c:strCache>
            </c:strRef>
          </c:cat>
          <c:val>
            <c:numRef>
              <c:f>'Econ summary'!$N$4:$N$9</c:f>
              <c:numCache>
                <c:formatCode>0.0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1"/>
          <c:order val="1"/>
          <c:tx>
            <c:v>1DD</c:v>
          </c:tx>
          <c:spPr>
            <a:solidFill>
              <a:srgbClr val="0070C0"/>
            </a:solidFill>
          </c:spPr>
          <c:invertIfNegative val="0"/>
          <c:cat>
            <c:strRef>
              <c:f>'Econ summary'!$I$4:$I$9</c:f>
              <c:strCache>
                <c:ptCount val="6"/>
                <c:pt idx="0">
                  <c:v>1950-1975</c:v>
                </c:pt>
                <c:pt idx="1">
                  <c:v>1975-2000</c:v>
                </c:pt>
                <c:pt idx="2">
                  <c:v>2000-2025</c:v>
                </c:pt>
                <c:pt idx="3">
                  <c:v>2025-2050</c:v>
                </c:pt>
                <c:pt idx="4">
                  <c:v>2050-2075</c:v>
                </c:pt>
                <c:pt idx="5">
                  <c:v>2075-2100</c:v>
                </c:pt>
              </c:strCache>
            </c:strRef>
          </c:cat>
          <c:val>
            <c:numRef>
              <c:f>'Econ summary'!$O$4:$O$9</c:f>
              <c:numCache>
                <c:formatCode>0.0</c:formatCode>
                <c:ptCount val="6"/>
                <c:pt idx="0">
                  <c:v>-0.13171121322348434</c:v>
                </c:pt>
                <c:pt idx="1">
                  <c:v>-0.22980730090228496</c:v>
                </c:pt>
                <c:pt idx="2">
                  <c:v>0.5524545687496607</c:v>
                </c:pt>
                <c:pt idx="3">
                  <c:v>1.6834646429568556</c:v>
                </c:pt>
                <c:pt idx="4">
                  <c:v>0.52486103148448038</c:v>
                </c:pt>
                <c:pt idx="5">
                  <c:v>-0.21515011827762942</c:v>
                </c:pt>
              </c:numCache>
            </c:numRef>
          </c:val>
        </c:ser>
        <c:ser>
          <c:idx val="2"/>
          <c:order val="2"/>
          <c:tx>
            <c:v>2DD</c:v>
          </c:tx>
          <c:invertIfNegative val="0"/>
          <c:cat>
            <c:strRef>
              <c:f>'Econ summary'!$I$4:$I$9</c:f>
              <c:strCache>
                <c:ptCount val="6"/>
                <c:pt idx="0">
                  <c:v>1950-1975</c:v>
                </c:pt>
                <c:pt idx="1">
                  <c:v>1975-2000</c:v>
                </c:pt>
                <c:pt idx="2">
                  <c:v>2000-2025</c:v>
                </c:pt>
                <c:pt idx="3">
                  <c:v>2025-2050</c:v>
                </c:pt>
                <c:pt idx="4">
                  <c:v>2050-2075</c:v>
                </c:pt>
                <c:pt idx="5">
                  <c:v>2075-2100</c:v>
                </c:pt>
              </c:strCache>
            </c:strRef>
          </c:cat>
          <c:val>
            <c:numRef>
              <c:f>'Econ summary'!$P$4:$P$9</c:f>
              <c:numCache>
                <c:formatCode>0.0</c:formatCode>
                <c:ptCount val="6"/>
                <c:pt idx="0">
                  <c:v>1.3799328061693039E-2</c:v>
                </c:pt>
                <c:pt idx="1">
                  <c:v>0.30053151974237613</c:v>
                </c:pt>
                <c:pt idx="2">
                  <c:v>0.32034529417570656</c:v>
                </c:pt>
                <c:pt idx="3">
                  <c:v>1.2897011439659165</c:v>
                </c:pt>
                <c:pt idx="4">
                  <c:v>2.2443494140635076</c:v>
                </c:pt>
                <c:pt idx="5">
                  <c:v>2.1146937829788501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100"/>
        <c:axId val="186051584"/>
        <c:axId val="186071680"/>
      </c:barChart>
      <c:lineChart>
        <c:grouping val="standard"/>
        <c:varyColors val="0"/>
        <c:ser>
          <c:idx val="3"/>
          <c:order val="3"/>
          <c:tx>
            <c:v>C/N</c:v>
          </c:tx>
          <c:spPr>
            <a:ln w="38100"/>
          </c:spPr>
          <c:marker>
            <c:symbol val="none"/>
          </c:marker>
          <c:cat>
            <c:strRef>
              <c:f>'Econ summary'!$I$4:$I$9</c:f>
              <c:strCache>
                <c:ptCount val="6"/>
                <c:pt idx="0">
                  <c:v>1950-1975</c:v>
                </c:pt>
                <c:pt idx="1">
                  <c:v>1975-2000</c:v>
                </c:pt>
                <c:pt idx="2">
                  <c:v>2000-2025</c:v>
                </c:pt>
                <c:pt idx="3">
                  <c:v>2025-2050</c:v>
                </c:pt>
                <c:pt idx="4">
                  <c:v>2050-2075</c:v>
                </c:pt>
                <c:pt idx="5">
                  <c:v>2075-2100</c:v>
                </c:pt>
              </c:strCache>
            </c:strRef>
          </c:cat>
          <c:val>
            <c:numRef>
              <c:f>'Econ summary'!$F$4:$F$9</c:f>
              <c:numCache>
                <c:formatCode>0.0</c:formatCode>
                <c:ptCount val="6"/>
                <c:pt idx="0">
                  <c:v>0.8820881148382087</c:v>
                </c:pt>
                <c:pt idx="1">
                  <c:v>1.0707242188400912</c:v>
                </c:pt>
                <c:pt idx="2">
                  <c:v>1.8727998629253673</c:v>
                </c:pt>
                <c:pt idx="3">
                  <c:v>3.9731657869227721</c:v>
                </c:pt>
                <c:pt idx="4">
                  <c:v>3.769210445547988</c:v>
                </c:pt>
                <c:pt idx="5">
                  <c:v>2.8995436647012207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051584"/>
        <c:axId val="186071680"/>
      </c:lineChart>
      <c:catAx>
        <c:axId val="186051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86071680"/>
        <c:crosses val="autoZero"/>
        <c:auto val="1"/>
        <c:lblAlgn val="ctr"/>
        <c:lblOffset val="100"/>
        <c:noMultiLvlLbl val="0"/>
      </c:catAx>
      <c:valAx>
        <c:axId val="1860716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 growth (%)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860515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'Econ aggregates'!$AD$12:$AD$161</c:f>
              <c:numCache>
                <c:formatCode>General</c:formatCode>
                <c:ptCount val="150"/>
                <c:pt idx="0">
                  <c:v>8.6505051180878478E-3</c:v>
                </c:pt>
                <c:pt idx="1">
                  <c:v>1.3173877425675329E-2</c:v>
                </c:pt>
                <c:pt idx="2">
                  <c:v>1.3760770954298174E-2</c:v>
                </c:pt>
                <c:pt idx="3">
                  <c:v>1.3989611293128812E-2</c:v>
                </c:pt>
                <c:pt idx="4">
                  <c:v>1.3981388893320235E-2</c:v>
                </c:pt>
                <c:pt idx="5">
                  <c:v>1.5935838197700614E-2</c:v>
                </c:pt>
                <c:pt idx="6">
                  <c:v>1.3376631868164512E-2</c:v>
                </c:pt>
                <c:pt idx="7">
                  <c:v>1.3183223846000791E-2</c:v>
                </c:pt>
                <c:pt idx="8">
                  <c:v>1.3039143724739244E-2</c:v>
                </c:pt>
                <c:pt idx="9">
                  <c:v>1.3025257770605148E-2</c:v>
                </c:pt>
                <c:pt idx="10">
                  <c:v>1.5650890922657368E-2</c:v>
                </c:pt>
                <c:pt idx="11">
                  <c:v>1.2274704326455055E-2</c:v>
                </c:pt>
                <c:pt idx="12">
                  <c:v>1.2548123219574769E-2</c:v>
                </c:pt>
                <c:pt idx="13">
                  <c:v>1.282956695929327E-2</c:v>
                </c:pt>
                <c:pt idx="14">
                  <c:v>1.2962097264356709E-2</c:v>
                </c:pt>
                <c:pt idx="15">
                  <c:v>1.4962531340276142E-2</c:v>
                </c:pt>
                <c:pt idx="16">
                  <c:v>1.2391033050021649E-2</c:v>
                </c:pt>
                <c:pt idx="17">
                  <c:v>1.2537070009339013E-2</c:v>
                </c:pt>
                <c:pt idx="18">
                  <c:v>1.2687471634057923E-2</c:v>
                </c:pt>
                <c:pt idx="19">
                  <c:v>1.2815564084785791E-2</c:v>
                </c:pt>
                <c:pt idx="20">
                  <c:v>1.4638246394545806E-2</c:v>
                </c:pt>
                <c:pt idx="21">
                  <c:v>1.2700787254738666E-2</c:v>
                </c:pt>
                <c:pt idx="22">
                  <c:v>1.2526909214632287E-2</c:v>
                </c:pt>
                <c:pt idx="23">
                  <c:v>1.2280811410160464E-2</c:v>
                </c:pt>
                <c:pt idx="24">
                  <c:v>1.2265182437380284E-2</c:v>
                </c:pt>
                <c:pt idx="25">
                  <c:v>1.432138838356023E-2</c:v>
                </c:pt>
                <c:pt idx="26">
                  <c:v>1.1835505350501041E-2</c:v>
                </c:pt>
                <c:pt idx="27">
                  <c:v>1.2496769917105688E-2</c:v>
                </c:pt>
                <c:pt idx="28">
                  <c:v>1.3213655026127258E-2</c:v>
                </c:pt>
                <c:pt idx="29">
                  <c:v>1.3634853338701403E-2</c:v>
                </c:pt>
                <c:pt idx="30">
                  <c:v>1.6268476230247852E-2</c:v>
                </c:pt>
                <c:pt idx="31">
                  <c:v>1.3501675642584976E-2</c:v>
                </c:pt>
                <c:pt idx="32">
                  <c:v>1.3388871952279002E-2</c:v>
                </c:pt>
                <c:pt idx="33">
                  <c:v>1.3159933403295909E-2</c:v>
                </c:pt>
                <c:pt idx="34">
                  <c:v>1.3046600831515542E-2</c:v>
                </c:pt>
                <c:pt idx="35">
                  <c:v>1.4474485461659414E-2</c:v>
                </c:pt>
                <c:pt idx="36">
                  <c:v>1.2809498359818816E-2</c:v>
                </c:pt>
                <c:pt idx="37">
                  <c:v>1.3063537839152373E-2</c:v>
                </c:pt>
                <c:pt idx="38">
                  <c:v>1.3350070861496643E-2</c:v>
                </c:pt>
                <c:pt idx="39">
                  <c:v>1.3550852403993119E-2</c:v>
                </c:pt>
                <c:pt idx="40">
                  <c:v>1.5274186919165933E-2</c:v>
                </c:pt>
                <c:pt idx="41">
                  <c:v>1.3407553477815082E-2</c:v>
                </c:pt>
                <c:pt idx="42">
                  <c:v>1.3452422113367168E-2</c:v>
                </c:pt>
                <c:pt idx="43">
                  <c:v>1.3491440286427014E-2</c:v>
                </c:pt>
                <c:pt idx="44">
                  <c:v>1.3571534081097347E-2</c:v>
                </c:pt>
                <c:pt idx="45">
                  <c:v>1.5548565642957257E-2</c:v>
                </c:pt>
                <c:pt idx="46">
                  <c:v>1.3441442340895504E-2</c:v>
                </c:pt>
                <c:pt idx="47">
                  <c:v>1.3567835992591704E-2</c:v>
                </c:pt>
                <c:pt idx="48">
                  <c:v>1.3706567060963293E-2</c:v>
                </c:pt>
                <c:pt idx="49">
                  <c:v>1.384849489245954E-2</c:v>
                </c:pt>
                <c:pt idx="50">
                  <c:v>1.5837345984555773E-2</c:v>
                </c:pt>
                <c:pt idx="51">
                  <c:v>1.3720584123279256E-2</c:v>
                </c:pt>
                <c:pt idx="52">
                  <c:v>1.3880943309576343E-2</c:v>
                </c:pt>
                <c:pt idx="53">
                  <c:v>1.4013782214075565E-2</c:v>
                </c:pt>
                <c:pt idx="54">
                  <c:v>1.413928467457759E-2</c:v>
                </c:pt>
                <c:pt idx="55">
                  <c:v>1.5468274933515103E-2</c:v>
                </c:pt>
                <c:pt idx="56">
                  <c:v>1.4043563753650457E-2</c:v>
                </c:pt>
                <c:pt idx="57">
                  <c:v>1.4265635595179127E-2</c:v>
                </c:pt>
                <c:pt idx="58">
                  <c:v>1.4479873883037175E-2</c:v>
                </c:pt>
                <c:pt idx="59">
                  <c:v>1.4649929164059161E-2</c:v>
                </c:pt>
                <c:pt idx="60">
                  <c:v>1.5542643822451518E-2</c:v>
                </c:pt>
                <c:pt idx="61">
                  <c:v>1.474785688482827E-2</c:v>
                </c:pt>
                <c:pt idx="62">
                  <c:v>1.6257759901421087E-2</c:v>
                </c:pt>
                <c:pt idx="63">
                  <c:v>1.174897016442622E-2</c:v>
                </c:pt>
                <c:pt idx="64">
                  <c:v>1.3266029848635563E-2</c:v>
                </c:pt>
                <c:pt idx="65">
                  <c:v>1.5182238474741316E-2</c:v>
                </c:pt>
                <c:pt idx="66">
                  <c:v>1.6027927591614866E-2</c:v>
                </c:pt>
                <c:pt idx="67">
                  <c:v>1.6177862967334589E-2</c:v>
                </c:pt>
                <c:pt idx="68">
                  <c:v>1.5473519207707342E-2</c:v>
                </c:pt>
                <c:pt idx="69">
                  <c:v>1.5843651604384501E-2</c:v>
                </c:pt>
                <c:pt idx="70">
                  <c:v>1.5840309576537592E-2</c:v>
                </c:pt>
                <c:pt idx="71">
                  <c:v>1.589772936787015E-2</c:v>
                </c:pt>
                <c:pt idx="72">
                  <c:v>1.6893934653513965E-2</c:v>
                </c:pt>
                <c:pt idx="73">
                  <c:v>1.6092665662336358E-2</c:v>
                </c:pt>
                <c:pt idx="74">
                  <c:v>1.6383086767632893E-2</c:v>
                </c:pt>
                <c:pt idx="75">
                  <c:v>1.6997652450212231E-2</c:v>
                </c:pt>
                <c:pt idx="76">
                  <c:v>1.7489298652071827E-2</c:v>
                </c:pt>
                <c:pt idx="77">
                  <c:v>1.655818153440225E-2</c:v>
                </c:pt>
                <c:pt idx="78">
                  <c:v>1.9273090191668452E-2</c:v>
                </c:pt>
                <c:pt idx="79">
                  <c:v>1.8700957025951981E-2</c:v>
                </c:pt>
                <c:pt idx="80">
                  <c:v>1.8034408163965621E-2</c:v>
                </c:pt>
                <c:pt idx="81">
                  <c:v>1.8127882552543273E-2</c:v>
                </c:pt>
                <c:pt idx="82">
                  <c:v>2.1100614940765317E-2</c:v>
                </c:pt>
                <c:pt idx="83">
                  <c:v>1.8854425209104075E-2</c:v>
                </c:pt>
                <c:pt idx="84">
                  <c:v>1.9681966407060214E-2</c:v>
                </c:pt>
                <c:pt idx="85">
                  <c:v>2.0382919634885477E-2</c:v>
                </c:pt>
                <c:pt idx="86">
                  <c:v>2.0779723914171822E-2</c:v>
                </c:pt>
                <c:pt idx="87">
                  <c:v>2.3279464771941871E-2</c:v>
                </c:pt>
                <c:pt idx="88">
                  <c:v>2.003565797694562E-2</c:v>
                </c:pt>
                <c:pt idx="89">
                  <c:v>2.1389741390880346E-2</c:v>
                </c:pt>
                <c:pt idx="90">
                  <c:v>2.2790687823152744E-2</c:v>
                </c:pt>
                <c:pt idx="91">
                  <c:v>2.3413321587786751E-2</c:v>
                </c:pt>
                <c:pt idx="92">
                  <c:v>2.0958613304527418E-2</c:v>
                </c:pt>
                <c:pt idx="93">
                  <c:v>2.5010667770966721E-2</c:v>
                </c:pt>
                <c:pt idx="94">
                  <c:v>2.42626984648453E-2</c:v>
                </c:pt>
                <c:pt idx="95">
                  <c:v>2.3162383685539245E-2</c:v>
                </c:pt>
                <c:pt idx="96">
                  <c:v>2.2833461108910713E-2</c:v>
                </c:pt>
                <c:pt idx="97">
                  <c:v>2.4542927327820374E-2</c:v>
                </c:pt>
                <c:pt idx="98">
                  <c:v>2.3530430661331536E-2</c:v>
                </c:pt>
                <c:pt idx="99">
                  <c:v>2.3772745132803585E-2</c:v>
                </c:pt>
                <c:pt idx="100">
                  <c:v>2.434940549275999E-2</c:v>
                </c:pt>
                <c:pt idx="101">
                  <c:v>2.4749399570352493E-2</c:v>
                </c:pt>
                <c:pt idx="102">
                  <c:v>2.585952161512961E-2</c:v>
                </c:pt>
                <c:pt idx="103">
                  <c:v>2.519328392041853E-2</c:v>
                </c:pt>
                <c:pt idx="104">
                  <c:v>2.5831929093443673E-2</c:v>
                </c:pt>
                <c:pt idx="105">
                  <c:v>2.6421855203957234E-2</c:v>
                </c:pt>
                <c:pt idx="106">
                  <c:v>2.6946170424288374E-2</c:v>
                </c:pt>
                <c:pt idx="107">
                  <c:v>2.7874095528609644E-2</c:v>
                </c:pt>
                <c:pt idx="108">
                  <c:v>2.8164755414963327E-2</c:v>
                </c:pt>
                <c:pt idx="109">
                  <c:v>2.8741007307117261E-2</c:v>
                </c:pt>
                <c:pt idx="110">
                  <c:v>2.9176334692385675E-2</c:v>
                </c:pt>
                <c:pt idx="111">
                  <c:v>2.9453768075801579E-2</c:v>
                </c:pt>
                <c:pt idx="112">
                  <c:v>3.0222663303488995E-2</c:v>
                </c:pt>
                <c:pt idx="113">
                  <c:v>3.0156112117017519E-2</c:v>
                </c:pt>
                <c:pt idx="114">
                  <c:v>3.0362194454419456E-2</c:v>
                </c:pt>
                <c:pt idx="115">
                  <c:v>3.0492018678865529E-2</c:v>
                </c:pt>
                <c:pt idx="116">
                  <c:v>3.0398798477755395E-2</c:v>
                </c:pt>
                <c:pt idx="117">
                  <c:v>3.027754868885868E-2</c:v>
                </c:pt>
                <c:pt idx="118">
                  <c:v>3.0439738839275199E-2</c:v>
                </c:pt>
                <c:pt idx="119">
                  <c:v>3.0064342105686315E-2</c:v>
                </c:pt>
                <c:pt idx="120">
                  <c:v>2.9682027378562292E-2</c:v>
                </c:pt>
                <c:pt idx="121">
                  <c:v>2.9404976427263252E-2</c:v>
                </c:pt>
                <c:pt idx="122">
                  <c:v>2.9653330179861825E-2</c:v>
                </c:pt>
                <c:pt idx="123">
                  <c:v>2.9566262194318904E-2</c:v>
                </c:pt>
                <c:pt idx="124">
                  <c:v>2.9474497612413941E-2</c:v>
                </c:pt>
                <c:pt idx="125">
                  <c:v>2.9559327667484592E-2</c:v>
                </c:pt>
                <c:pt idx="126">
                  <c:v>2.9538964089342201E-2</c:v>
                </c:pt>
                <c:pt idx="127">
                  <c:v>3.002904501905812E-2</c:v>
                </c:pt>
                <c:pt idx="128">
                  <c:v>2.9856353300845573E-2</c:v>
                </c:pt>
                <c:pt idx="129">
                  <c:v>2.9797777887432098E-2</c:v>
                </c:pt>
                <c:pt idx="130">
                  <c:v>2.9662638206604752E-2</c:v>
                </c:pt>
                <c:pt idx="131">
                  <c:v>2.9474549212016532E-2</c:v>
                </c:pt>
                <c:pt idx="132">
                  <c:v>2.9618250864016593E-2</c:v>
                </c:pt>
                <c:pt idx="133">
                  <c:v>2.9495564269188312E-2</c:v>
                </c:pt>
                <c:pt idx="134">
                  <c:v>2.9413960494206304E-2</c:v>
                </c:pt>
                <c:pt idx="135">
                  <c:v>2.9295367548290319E-2</c:v>
                </c:pt>
                <c:pt idx="136">
                  <c:v>2.9156246915581052E-2</c:v>
                </c:pt>
                <c:pt idx="137">
                  <c:v>2.9492761307316373E-2</c:v>
                </c:pt>
                <c:pt idx="138">
                  <c:v>2.9452104407323043E-2</c:v>
                </c:pt>
                <c:pt idx="139">
                  <c:v>2.9420889337026468E-2</c:v>
                </c:pt>
                <c:pt idx="140">
                  <c:v>2.9386934308271107E-2</c:v>
                </c:pt>
                <c:pt idx="141">
                  <c:v>2.9282368256066782E-2</c:v>
                </c:pt>
                <c:pt idx="142">
                  <c:v>2.9581374364361146E-2</c:v>
                </c:pt>
                <c:pt idx="143">
                  <c:v>2.9421280595394839E-2</c:v>
                </c:pt>
                <c:pt idx="144">
                  <c:v>2.9195777859869043E-2</c:v>
                </c:pt>
                <c:pt idx="145">
                  <c:v>2.8813654238879938E-2</c:v>
                </c:pt>
                <c:pt idx="146">
                  <c:v>2.8468171063360304E-2</c:v>
                </c:pt>
                <c:pt idx="147">
                  <c:v>2.8559091546045856E-2</c:v>
                </c:pt>
                <c:pt idx="148">
                  <c:v>2.7969060054572115E-2</c:v>
                </c:pt>
                <c:pt idx="149">
                  <c:v>2.7539863673941456E-2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val>
            <c:numRef>
              <c:f>'Econ aggregates'!$AE$12:$AE$161</c:f>
              <c:numCache>
                <c:formatCode>General</c:formatCode>
                <c:ptCount val="150"/>
                <c:pt idx="0">
                  <c:v>5.466978387839827E-3</c:v>
                </c:pt>
                <c:pt idx="1">
                  <c:v>1.2013763286753854E-2</c:v>
                </c:pt>
                <c:pt idx="2">
                  <c:v>1.3539468718231307E-2</c:v>
                </c:pt>
                <c:pt idx="3">
                  <c:v>1.4227534851237733E-2</c:v>
                </c:pt>
                <c:pt idx="4">
                  <c:v>1.4600342308171532E-2</c:v>
                </c:pt>
                <c:pt idx="5">
                  <c:v>1.2852488774332427E-2</c:v>
                </c:pt>
                <c:pt idx="6">
                  <c:v>1.1245810942734247E-2</c:v>
                </c:pt>
                <c:pt idx="7">
                  <c:v>1.2134273480577829E-2</c:v>
                </c:pt>
                <c:pt idx="8">
                  <c:v>1.3085154655287701E-2</c:v>
                </c:pt>
                <c:pt idx="9">
                  <c:v>1.394004363051593E-2</c:v>
                </c:pt>
                <c:pt idx="10">
                  <c:v>1.1982238296236014E-2</c:v>
                </c:pt>
                <c:pt idx="11">
                  <c:v>1.0484883032688019E-2</c:v>
                </c:pt>
                <c:pt idx="12">
                  <c:v>1.207309853357641E-2</c:v>
                </c:pt>
                <c:pt idx="13">
                  <c:v>1.3148140485386595E-2</c:v>
                </c:pt>
                <c:pt idx="14">
                  <c:v>1.3796826972151566E-2</c:v>
                </c:pt>
                <c:pt idx="15">
                  <c:v>1.2204496156298594E-2</c:v>
                </c:pt>
                <c:pt idx="16">
                  <c:v>1.090371751941821E-2</c:v>
                </c:pt>
                <c:pt idx="17">
                  <c:v>1.1909108379944522E-2</c:v>
                </c:pt>
                <c:pt idx="18">
                  <c:v>1.2494837678563409E-2</c:v>
                </c:pt>
                <c:pt idx="19">
                  <c:v>1.2703244093051014E-2</c:v>
                </c:pt>
                <c:pt idx="20">
                  <c:v>1.1098638899128987E-2</c:v>
                </c:pt>
                <c:pt idx="21">
                  <c:v>9.4945586376511404E-3</c:v>
                </c:pt>
                <c:pt idx="22">
                  <c:v>9.6454541269950234E-3</c:v>
                </c:pt>
                <c:pt idx="23">
                  <c:v>9.7798569637490562E-3</c:v>
                </c:pt>
                <c:pt idx="24">
                  <c:v>1.0025068808448223E-2</c:v>
                </c:pt>
                <c:pt idx="25">
                  <c:v>8.2148169879643351E-3</c:v>
                </c:pt>
                <c:pt idx="26">
                  <c:v>7.3255062353494438E-3</c:v>
                </c:pt>
                <c:pt idx="27">
                  <c:v>9.2014821200958608E-3</c:v>
                </c:pt>
                <c:pt idx="28">
                  <c:v>1.0831009199991692E-2</c:v>
                </c:pt>
                <c:pt idx="29">
                  <c:v>1.2060380058314779E-2</c:v>
                </c:pt>
                <c:pt idx="30">
                  <c:v>1.051982959770581E-2</c:v>
                </c:pt>
                <c:pt idx="31">
                  <c:v>8.6312091976123995E-3</c:v>
                </c:pt>
                <c:pt idx="32">
                  <c:v>9.2436617041034008E-3</c:v>
                </c:pt>
                <c:pt idx="33">
                  <c:v>9.6733238811623767E-3</c:v>
                </c:pt>
                <c:pt idx="34">
                  <c:v>1.0143620146283672E-2</c:v>
                </c:pt>
                <c:pt idx="35">
                  <c:v>9.3313165091697403E-3</c:v>
                </c:pt>
                <c:pt idx="36">
                  <c:v>9.1250719340310038E-3</c:v>
                </c:pt>
                <c:pt idx="37">
                  <c:v>1.0606920316524882E-2</c:v>
                </c:pt>
                <c:pt idx="38">
                  <c:v>1.1883845333290788E-2</c:v>
                </c:pt>
                <c:pt idx="39">
                  <c:v>1.2908057743939549E-2</c:v>
                </c:pt>
                <c:pt idx="40">
                  <c:v>1.2086711657516735E-2</c:v>
                </c:pt>
                <c:pt idx="41">
                  <c:v>1.1398633615181675E-2</c:v>
                </c:pt>
                <c:pt idx="42">
                  <c:v>1.2523391558199704E-2</c:v>
                </c:pt>
                <c:pt idx="43">
                  <c:v>1.353820534280592E-2</c:v>
                </c:pt>
                <c:pt idx="44">
                  <c:v>1.4433642520318868E-2</c:v>
                </c:pt>
                <c:pt idx="45">
                  <c:v>1.3316346351955222E-2</c:v>
                </c:pt>
                <c:pt idx="46">
                  <c:v>1.2451310669298499E-2</c:v>
                </c:pt>
                <c:pt idx="47">
                  <c:v>1.3641323202445044E-2</c:v>
                </c:pt>
                <c:pt idx="48">
                  <c:v>1.4659423748507594E-2</c:v>
                </c:pt>
                <c:pt idx="49">
                  <c:v>1.5487247567614437E-2</c:v>
                </c:pt>
                <c:pt idx="50">
                  <c:v>1.4288573378953728E-2</c:v>
                </c:pt>
                <c:pt idx="51">
                  <c:v>1.3332468480405701E-2</c:v>
                </c:pt>
                <c:pt idx="52">
                  <c:v>1.4358243941816173E-2</c:v>
                </c:pt>
                <c:pt idx="53">
                  <c:v>1.5109448087309074E-2</c:v>
                </c:pt>
                <c:pt idx="54">
                  <c:v>1.5665653659121315E-2</c:v>
                </c:pt>
                <c:pt idx="55">
                  <c:v>1.4908482241592802E-2</c:v>
                </c:pt>
                <c:pt idx="56">
                  <c:v>1.4374039465261168E-2</c:v>
                </c:pt>
                <c:pt idx="57">
                  <c:v>1.5183006802348187E-2</c:v>
                </c:pt>
                <c:pt idx="58">
                  <c:v>1.5707083799424426E-2</c:v>
                </c:pt>
                <c:pt idx="59">
                  <c:v>1.6015806976032776E-2</c:v>
                </c:pt>
                <c:pt idx="60">
                  <c:v>1.5415307880260354E-2</c:v>
                </c:pt>
                <c:pt idx="61">
                  <c:v>1.4905830472289328E-2</c:v>
                </c:pt>
                <c:pt idx="62">
                  <c:v>1.6745147696428209E-2</c:v>
                </c:pt>
                <c:pt idx="63">
                  <c:v>1.6669439645846662E-2</c:v>
                </c:pt>
                <c:pt idx="64">
                  <c:v>2.0863220842841868E-2</c:v>
                </c:pt>
                <c:pt idx="65">
                  <c:v>2.318159504569306E-2</c:v>
                </c:pt>
                <c:pt idx="66">
                  <c:v>2.3878526117841359E-2</c:v>
                </c:pt>
                <c:pt idx="67">
                  <c:v>2.4019227695959655E-2</c:v>
                </c:pt>
                <c:pt idx="68">
                  <c:v>2.4590583363552465E-2</c:v>
                </c:pt>
                <c:pt idx="69">
                  <c:v>2.6194529568463576E-2</c:v>
                </c:pt>
                <c:pt idx="70">
                  <c:v>2.8131662104924127E-2</c:v>
                </c:pt>
                <c:pt idx="71">
                  <c:v>3.0530304620762561E-2</c:v>
                </c:pt>
                <c:pt idx="72">
                  <c:v>3.2206667216031271E-2</c:v>
                </c:pt>
                <c:pt idx="73">
                  <c:v>3.4083453997591606E-2</c:v>
                </c:pt>
                <c:pt idx="74">
                  <c:v>3.628333386670124E-2</c:v>
                </c:pt>
                <c:pt idx="75">
                  <c:v>3.7230913277243705E-2</c:v>
                </c:pt>
                <c:pt idx="76">
                  <c:v>3.6988317312028673E-2</c:v>
                </c:pt>
                <c:pt idx="77">
                  <c:v>3.7590035960708423E-2</c:v>
                </c:pt>
                <c:pt idx="78">
                  <c:v>3.7483281984625583E-2</c:v>
                </c:pt>
                <c:pt idx="79">
                  <c:v>3.5429290387419821E-2</c:v>
                </c:pt>
                <c:pt idx="80">
                  <c:v>3.485149541292798E-2</c:v>
                </c:pt>
                <c:pt idx="81">
                  <c:v>3.5370049298917072E-2</c:v>
                </c:pt>
                <c:pt idx="82">
                  <c:v>3.3496675286823541E-2</c:v>
                </c:pt>
                <c:pt idx="83">
                  <c:v>3.1976798303334553E-2</c:v>
                </c:pt>
                <c:pt idx="84">
                  <c:v>3.3440587304458314E-2</c:v>
                </c:pt>
                <c:pt idx="85">
                  <c:v>3.5108495632151682E-2</c:v>
                </c:pt>
                <c:pt idx="86">
                  <c:v>3.7032902148657731E-2</c:v>
                </c:pt>
                <c:pt idx="87">
                  <c:v>3.6977898175239554E-2</c:v>
                </c:pt>
                <c:pt idx="88">
                  <c:v>3.800268917482108E-2</c:v>
                </c:pt>
                <c:pt idx="89">
                  <c:v>4.1468981868745702E-2</c:v>
                </c:pt>
                <c:pt idx="90">
                  <c:v>4.2473122674607788E-2</c:v>
                </c:pt>
                <c:pt idx="91">
                  <c:v>4.1688729606621067E-2</c:v>
                </c:pt>
                <c:pt idx="92">
                  <c:v>4.3193782450079654E-2</c:v>
                </c:pt>
                <c:pt idx="93">
                  <c:v>4.3857733227521623E-2</c:v>
                </c:pt>
                <c:pt idx="94">
                  <c:v>4.1184606561852188E-2</c:v>
                </c:pt>
                <c:pt idx="95">
                  <c:v>4.0259271829673704E-2</c:v>
                </c:pt>
                <c:pt idx="96">
                  <c:v>4.0732483952642617E-2</c:v>
                </c:pt>
                <c:pt idx="97">
                  <c:v>4.036534931639113E-2</c:v>
                </c:pt>
                <c:pt idx="98">
                  <c:v>3.9266802798985534E-2</c:v>
                </c:pt>
                <c:pt idx="99">
                  <c:v>3.9239971742052848E-2</c:v>
                </c:pt>
                <c:pt idx="100">
                  <c:v>3.8783843469467394E-2</c:v>
                </c:pt>
                <c:pt idx="101">
                  <c:v>3.7839761717276321E-2</c:v>
                </c:pt>
                <c:pt idx="102">
                  <c:v>3.6359885317117868E-2</c:v>
                </c:pt>
                <c:pt idx="103">
                  <c:v>3.5376552074409817E-2</c:v>
                </c:pt>
                <c:pt idx="104">
                  <c:v>3.537173686319206E-2</c:v>
                </c:pt>
                <c:pt idx="105">
                  <c:v>3.5237532101560554E-2</c:v>
                </c:pt>
                <c:pt idx="106">
                  <c:v>3.5131045318582466E-2</c:v>
                </c:pt>
                <c:pt idx="107">
                  <c:v>3.5060289331484418E-2</c:v>
                </c:pt>
                <c:pt idx="108">
                  <c:v>3.5284726849981629E-2</c:v>
                </c:pt>
                <c:pt idx="109">
                  <c:v>3.5650866339993037E-2</c:v>
                </c:pt>
                <c:pt idx="110">
                  <c:v>3.5859654529448504E-2</c:v>
                </c:pt>
                <c:pt idx="111">
                  <c:v>3.598254988491334E-2</c:v>
                </c:pt>
                <c:pt idx="112">
                  <c:v>3.5824235371768154E-2</c:v>
                </c:pt>
                <c:pt idx="113">
                  <c:v>3.5462437705457983E-2</c:v>
                </c:pt>
                <c:pt idx="114">
                  <c:v>3.5034366460721111E-2</c:v>
                </c:pt>
                <c:pt idx="115">
                  <c:v>3.4200624993282025E-2</c:v>
                </c:pt>
                <c:pt idx="116">
                  <c:v>3.3156031722123558E-2</c:v>
                </c:pt>
                <c:pt idx="117">
                  <c:v>3.2425953701537003E-2</c:v>
                </c:pt>
                <c:pt idx="118">
                  <c:v>3.1764533455949318E-2</c:v>
                </c:pt>
                <c:pt idx="119">
                  <c:v>3.0859449621481128E-2</c:v>
                </c:pt>
                <c:pt idx="120">
                  <c:v>3.0227956340969531E-2</c:v>
                </c:pt>
                <c:pt idx="121">
                  <c:v>2.9795454441043923E-2</c:v>
                </c:pt>
                <c:pt idx="122">
                  <c:v>2.9377999790558329E-2</c:v>
                </c:pt>
                <c:pt idx="123">
                  <c:v>2.9093505288713795E-2</c:v>
                </c:pt>
                <c:pt idx="124">
                  <c:v>2.879772166948591E-2</c:v>
                </c:pt>
                <c:pt idx="125">
                  <c:v>2.8448455834818365E-2</c:v>
                </c:pt>
                <c:pt idx="126">
                  <c:v>2.8051410587505821E-2</c:v>
                </c:pt>
                <c:pt idx="127">
                  <c:v>2.7484049226930818E-2</c:v>
                </c:pt>
                <c:pt idx="128">
                  <c:v>2.7310987700307043E-2</c:v>
                </c:pt>
                <c:pt idx="129">
                  <c:v>2.7335995523318779E-2</c:v>
                </c:pt>
                <c:pt idx="130">
                  <c:v>2.7431319834296142E-2</c:v>
                </c:pt>
                <c:pt idx="131">
                  <c:v>2.7597264355956996E-2</c:v>
                </c:pt>
                <c:pt idx="132">
                  <c:v>2.7872428723371367E-2</c:v>
                </c:pt>
                <c:pt idx="133">
                  <c:v>2.839952029201398E-2</c:v>
                </c:pt>
                <c:pt idx="134">
                  <c:v>2.8749120242908655E-2</c:v>
                </c:pt>
                <c:pt idx="135">
                  <c:v>2.8922557815687311E-2</c:v>
                </c:pt>
                <c:pt idx="136">
                  <c:v>2.8971749109060418E-2</c:v>
                </c:pt>
                <c:pt idx="137">
                  <c:v>2.9007775683098203E-2</c:v>
                </c:pt>
                <c:pt idx="138">
                  <c:v>2.89483019022303E-2</c:v>
                </c:pt>
                <c:pt idx="139">
                  <c:v>2.8628869256485112E-2</c:v>
                </c:pt>
                <c:pt idx="140">
                  <c:v>2.8003818264036751E-2</c:v>
                </c:pt>
                <c:pt idx="141">
                  <c:v>2.7135026793413619E-2</c:v>
                </c:pt>
                <c:pt idx="142">
                  <c:v>2.6301883496120837E-2</c:v>
                </c:pt>
                <c:pt idx="143">
                  <c:v>2.5537984768809752E-2</c:v>
                </c:pt>
                <c:pt idx="144">
                  <c:v>2.4931668656451578E-2</c:v>
                </c:pt>
                <c:pt idx="145">
                  <c:v>2.4390927759790904E-2</c:v>
                </c:pt>
                <c:pt idx="146">
                  <c:v>2.4031272969541995E-2</c:v>
                </c:pt>
                <c:pt idx="147">
                  <c:v>2.4046142560810058E-2</c:v>
                </c:pt>
                <c:pt idx="148">
                  <c:v>2.4139649240982886E-2</c:v>
                </c:pt>
                <c:pt idx="149">
                  <c:v>2.4474431891274184E-2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val>
            <c:numRef>
              <c:f>'Econ aggregates'!$AF$12:$AF$161</c:f>
              <c:numCache>
                <c:formatCode>General</c:formatCode>
                <c:ptCount val="150"/>
                <c:pt idx="0">
                  <c:v>-3.1562238001111576E-3</c:v>
                </c:pt>
                <c:pt idx="1">
                  <c:v>-1.1450296585509001E-3</c:v>
                </c:pt>
                <c:pt idx="2">
                  <c:v>-2.182982833894842E-4</c:v>
                </c:pt>
                <c:pt idx="3">
                  <c:v>2.3464102142556342E-4</c:v>
                </c:pt>
                <c:pt idx="4">
                  <c:v>6.1041891067348253E-4</c:v>
                </c:pt>
                <c:pt idx="5">
                  <c:v>-3.034984402989549E-3</c:v>
                </c:pt>
                <c:pt idx="6">
                  <c:v>-2.1026939623642882E-3</c:v>
                </c:pt>
                <c:pt idx="7">
                  <c:v>-1.0353017506954387E-3</c:v>
                </c:pt>
                <c:pt idx="8">
                  <c:v>4.5418709468281193E-5</c:v>
                </c:pt>
                <c:pt idx="9">
                  <c:v>9.0302374288664389E-4</c:v>
                </c:pt>
                <c:pt idx="10">
                  <c:v>-3.6121197344578526E-3</c:v>
                </c:pt>
                <c:pt idx="11">
                  <c:v>-1.7681181660645917E-3</c:v>
                </c:pt>
                <c:pt idx="12">
                  <c:v>-4.6913788599811657E-4</c:v>
                </c:pt>
                <c:pt idx="13">
                  <c:v>3.145381379907608E-4</c:v>
                </c:pt>
                <c:pt idx="14">
                  <c:v>8.2404831340610052E-4</c:v>
                </c:pt>
                <c:pt idx="15">
                  <c:v>-2.7173763551009422E-3</c:v>
                </c:pt>
                <c:pt idx="16">
                  <c:v>-1.4691117187420888E-3</c:v>
                </c:pt>
                <c:pt idx="17">
                  <c:v>-6.2018631020477333E-4</c:v>
                </c:pt>
                <c:pt idx="18">
                  <c:v>-1.9022053781680981E-4</c:v>
                </c:pt>
                <c:pt idx="19">
                  <c:v>-1.1089876154901646E-4</c:v>
                </c:pt>
                <c:pt idx="20">
                  <c:v>-3.4885413673242383E-3</c:v>
                </c:pt>
                <c:pt idx="21">
                  <c:v>-3.1660176998372647E-3</c:v>
                </c:pt>
                <c:pt idx="22">
                  <c:v>-2.8458059350464637E-3</c:v>
                </c:pt>
                <c:pt idx="23">
                  <c:v>-2.4706133102804229E-3</c:v>
                </c:pt>
                <c:pt idx="24">
                  <c:v>-2.2129711342421254E-3</c:v>
                </c:pt>
                <c:pt idx="25">
                  <c:v>-6.0203516020965742E-3</c:v>
                </c:pt>
                <c:pt idx="26">
                  <c:v>-4.4572453637997667E-3</c:v>
                </c:pt>
                <c:pt idx="27">
                  <c:v>-3.254615614506573E-3</c:v>
                </c:pt>
                <c:pt idx="28">
                  <c:v>-2.3515729523738704E-3</c:v>
                </c:pt>
                <c:pt idx="29">
                  <c:v>-1.5532943398707255E-3</c:v>
                </c:pt>
                <c:pt idx="30">
                  <c:v>-5.6566220117998389E-3</c:v>
                </c:pt>
                <c:pt idx="31">
                  <c:v>-4.8055830217396123E-3</c:v>
                </c:pt>
                <c:pt idx="32">
                  <c:v>-4.0904438196461834E-3</c:v>
                </c:pt>
                <c:pt idx="33">
                  <c:v>-3.441321954394172E-3</c:v>
                </c:pt>
                <c:pt idx="34">
                  <c:v>-2.8655944187061522E-3</c:v>
                </c:pt>
                <c:pt idx="35">
                  <c:v>-5.0697864029072282E-3</c:v>
                </c:pt>
                <c:pt idx="36">
                  <c:v>-3.6378276781117158E-3</c:v>
                </c:pt>
                <c:pt idx="37">
                  <c:v>-2.4249392371451517E-3</c:v>
                </c:pt>
                <c:pt idx="38">
                  <c:v>-1.4469091880158214E-3</c:v>
                </c:pt>
                <c:pt idx="39">
                  <c:v>-6.3420069997399686E-4</c:v>
                </c:pt>
                <c:pt idx="40">
                  <c:v>-3.1395216215645005E-3</c:v>
                </c:pt>
                <c:pt idx="41">
                  <c:v>-1.9823415127895316E-3</c:v>
                </c:pt>
                <c:pt idx="42">
                  <c:v>-9.1669873680932934E-4</c:v>
                </c:pt>
                <c:pt idx="43">
                  <c:v>4.6142527228010266E-5</c:v>
                </c:pt>
                <c:pt idx="44">
                  <c:v>8.5056496777347057E-4</c:v>
                </c:pt>
                <c:pt idx="45">
                  <c:v>-2.1980428770423943E-3</c:v>
                </c:pt>
                <c:pt idx="46">
                  <c:v>-9.7699939062090291E-4</c:v>
                </c:pt>
                <c:pt idx="47">
                  <c:v>7.2503494333631124E-5</c:v>
                </c:pt>
                <c:pt idx="48">
                  <c:v>9.3997288614455776E-4</c:v>
                </c:pt>
                <c:pt idx="49">
                  <c:v>1.6163684055465755E-3</c:v>
                </c:pt>
                <c:pt idx="50">
                  <c:v>-1.5246265671605697E-3</c:v>
                </c:pt>
                <c:pt idx="51">
                  <c:v>-3.8286254511576967E-4</c:v>
                </c:pt>
                <c:pt idx="52">
                  <c:v>4.7076595668316124E-4</c:v>
                </c:pt>
                <c:pt idx="53">
                  <c:v>1.080523650123455E-3</c:v>
                </c:pt>
                <c:pt idx="54">
                  <c:v>1.5050881152225415E-3</c:v>
                </c:pt>
                <c:pt idx="55">
                  <c:v>-5.5126556460793896E-4</c:v>
                </c:pt>
                <c:pt idx="56">
                  <c:v>3.2589892922119112E-4</c:v>
                </c:pt>
                <c:pt idx="57">
                  <c:v>9.0446839069957541E-4</c:v>
                </c:pt>
                <c:pt idx="58">
                  <c:v>1.2096937041148337E-3</c:v>
                </c:pt>
                <c:pt idx="59">
                  <c:v>1.3461567115062856E-3</c:v>
                </c:pt>
                <c:pt idx="60">
                  <c:v>-1.2538709522980085E-4</c:v>
                </c:pt>
                <c:pt idx="61">
                  <c:v>1.5567767538415822E-4</c:v>
                </c:pt>
                <c:pt idx="62">
                  <c:v>4.7959072416259296E-4</c:v>
                </c:pt>
                <c:pt idx="63">
                  <c:v>4.8633303581429033E-3</c:v>
                </c:pt>
                <c:pt idx="64">
                  <c:v>7.4977259381145966E-3</c:v>
                </c:pt>
                <c:pt idx="65">
                  <c:v>7.8797247112700752E-3</c:v>
                </c:pt>
                <c:pt idx="66">
                  <c:v>7.7267546619859129E-3</c:v>
                </c:pt>
                <c:pt idx="67">
                  <c:v>7.71652779930454E-3</c:v>
                </c:pt>
                <c:pt idx="68">
                  <c:v>8.9781407229196919E-3</c:v>
                </c:pt>
                <c:pt idx="69">
                  <c:v>1.0189440026259211E-2</c:v>
                </c:pt>
                <c:pt idx="70">
                  <c:v>1.2099689697793403E-2</c:v>
                </c:pt>
                <c:pt idx="71">
                  <c:v>1.4403590863420135E-2</c:v>
                </c:pt>
                <c:pt idx="72">
                  <c:v>1.5058337984614756E-2</c:v>
                </c:pt>
                <c:pt idx="73">
                  <c:v>1.7705853947413308E-2</c:v>
                </c:pt>
                <c:pt idx="74">
                  <c:v>1.9579474863514745E-2</c:v>
                </c:pt>
                <c:pt idx="75">
                  <c:v>1.9895090985002639E-2</c:v>
                </c:pt>
                <c:pt idx="76">
                  <c:v>1.9163856254594824E-2</c:v>
                </c:pt>
                <c:pt idx="77">
                  <c:v>2.0689277611794399E-2</c:v>
                </c:pt>
                <c:pt idx="78">
                  <c:v>1.7865861434184449E-2</c:v>
                </c:pt>
                <c:pt idx="79">
                  <c:v>1.6421240449508767E-2</c:v>
                </c:pt>
                <c:pt idx="80">
                  <c:v>1.6519173727430392E-2</c:v>
                </c:pt>
                <c:pt idx="81">
                  <c:v>1.693516800968653E-2</c:v>
                </c:pt>
                <c:pt idx="82">
                  <c:v>1.2139900970265405E-2</c:v>
                </c:pt>
                <c:pt idx="83">
                  <c:v>1.2879536830334937E-2</c:v>
                </c:pt>
                <c:pt idx="84">
                  <c:v>1.3493051118554256E-2</c:v>
                </c:pt>
                <c:pt idx="85">
                  <c:v>1.4431421492761665E-2</c:v>
                </c:pt>
                <c:pt idx="86">
                  <c:v>1.5922316885530918E-2</c:v>
                </c:pt>
                <c:pt idx="87">
                  <c:v>1.3386795958375552E-2</c:v>
                </c:pt>
                <c:pt idx="88">
                  <c:v>1.7614120699966263E-2</c:v>
                </c:pt>
                <c:pt idx="89">
                  <c:v>1.9658745006115197E-2</c:v>
                </c:pt>
                <c:pt idx="90">
                  <c:v>1.9243854178361719E-2</c:v>
                </c:pt>
                <c:pt idx="91">
                  <c:v>1.7857309098225027E-2</c:v>
                </c:pt>
                <c:pt idx="92">
                  <c:v>2.1778717428695638E-2</c:v>
                </c:pt>
                <c:pt idx="93">
                  <c:v>1.8387189567051543E-2</c:v>
                </c:pt>
                <c:pt idx="94">
                  <c:v>1.6521062538320752E-2</c:v>
                </c:pt>
                <c:pt idx="95">
                  <c:v>1.6709848228146917E-2</c:v>
                </c:pt>
                <c:pt idx="96">
                  <c:v>1.7499449836463787E-2</c:v>
                </c:pt>
                <c:pt idx="97">
                  <c:v>1.5443395846612695E-2</c:v>
                </c:pt>
                <c:pt idx="98">
                  <c:v>1.5374601151317169E-2</c:v>
                </c:pt>
                <c:pt idx="99">
                  <c:v>1.5108066397335973E-2</c:v>
                </c:pt>
                <c:pt idx="100">
                  <c:v>1.4091322647630689E-2</c:v>
                </c:pt>
                <c:pt idx="101">
                  <c:v>1.2774208164856971E-2</c:v>
                </c:pt>
                <c:pt idx="102">
                  <c:v>1.0235674067201828E-2</c:v>
                </c:pt>
                <c:pt idx="103">
                  <c:v>9.9330226930962606E-3</c:v>
                </c:pt>
                <c:pt idx="104">
                  <c:v>9.2995816363199424E-3</c:v>
                </c:pt>
                <c:pt idx="105">
                  <c:v>8.588746286829263E-3</c:v>
                </c:pt>
                <c:pt idx="106">
                  <c:v>7.9701109269560977E-3</c:v>
                </c:pt>
                <c:pt idx="107">
                  <c:v>6.9913171604729651E-3</c:v>
                </c:pt>
                <c:pt idx="108">
                  <c:v>6.9249324074962537E-3</c:v>
                </c:pt>
                <c:pt idx="109">
                  <c:v>6.7168111155235799E-3</c:v>
                </c:pt>
                <c:pt idx="110">
                  <c:v>6.4938530082510049E-3</c:v>
                </c:pt>
                <c:pt idx="111">
                  <c:v>6.3419864121871949E-3</c:v>
                </c:pt>
                <c:pt idx="112">
                  <c:v>5.4372440714101078E-3</c:v>
                </c:pt>
                <c:pt idx="113">
                  <c:v>5.1509917050687193E-3</c:v>
                </c:pt>
                <c:pt idx="114">
                  <c:v>4.5344947936252211E-3</c:v>
                </c:pt>
                <c:pt idx="115">
                  <c:v>3.5988695178552632E-3</c:v>
                </c:pt>
                <c:pt idx="116">
                  <c:v>2.6758894211071915E-3</c:v>
                </c:pt>
                <c:pt idx="117">
                  <c:v>2.0852682031284875E-3</c:v>
                </c:pt>
                <c:pt idx="118">
                  <c:v>1.2856594779295794E-3</c:v>
                </c:pt>
                <c:pt idx="119">
                  <c:v>7.7190082531086723E-4</c:v>
                </c:pt>
                <c:pt idx="120">
                  <c:v>5.3019179503133174E-4</c:v>
                </c:pt>
                <c:pt idx="121">
                  <c:v>3.7932400048767967E-4</c:v>
                </c:pt>
                <c:pt idx="122">
                  <c:v>-2.6740105745615139E-4</c:v>
                </c:pt>
                <c:pt idx="123">
                  <c:v>-4.5918065010952525E-4</c:v>
                </c:pt>
                <c:pt idx="124">
                  <c:v>-6.57399425141314E-4</c:v>
                </c:pt>
                <c:pt idx="125">
                  <c:v>-1.0789779693249901E-3</c:v>
                </c:pt>
                <c:pt idx="126">
                  <c:v>-1.4448734372595196E-3</c:v>
                </c:pt>
                <c:pt idx="127">
                  <c:v>-2.4708000268868213E-3</c:v>
                </c:pt>
                <c:pt idx="128">
                  <c:v>-2.4715734309740389E-3</c:v>
                </c:pt>
                <c:pt idx="129">
                  <c:v>-2.3905493068394623E-3</c:v>
                </c:pt>
                <c:pt idx="130">
                  <c:v>-2.1670382992580173E-3</c:v>
                </c:pt>
                <c:pt idx="131">
                  <c:v>-1.8235369271601964E-3</c:v>
                </c:pt>
                <c:pt idx="132">
                  <c:v>-1.6956013932153402E-3</c:v>
                </c:pt>
                <c:pt idx="133">
                  <c:v>-1.0646417674974318E-3</c:v>
                </c:pt>
                <c:pt idx="134">
                  <c:v>-6.4584343792895016E-4</c:v>
                </c:pt>
                <c:pt idx="135">
                  <c:v>-3.6219898034806075E-4</c:v>
                </c:pt>
                <c:pt idx="136">
                  <c:v>-1.7927093876546341E-4</c:v>
                </c:pt>
                <c:pt idx="137">
                  <c:v>-4.7109182545612693E-4</c:v>
                </c:pt>
                <c:pt idx="138">
                  <c:v>-4.8938897005135207E-4</c:v>
                </c:pt>
                <c:pt idx="139">
                  <c:v>-7.6938411561788822E-4</c:v>
                </c:pt>
                <c:pt idx="140">
                  <c:v>-1.3436308526334484E-3</c:v>
                </c:pt>
                <c:pt idx="141">
                  <c:v>-2.0862510899625208E-3</c:v>
                </c:pt>
                <c:pt idx="142">
                  <c:v>-3.1852663129856573E-3</c:v>
                </c:pt>
                <c:pt idx="143">
                  <c:v>-3.772309645997618E-3</c:v>
                </c:pt>
                <c:pt idx="144">
                  <c:v>-4.1431468095256552E-3</c:v>
                </c:pt>
                <c:pt idx="145">
                  <c:v>-4.2988605962476223E-3</c:v>
                </c:pt>
                <c:pt idx="146">
                  <c:v>-4.3140840121778101E-3</c:v>
                </c:pt>
                <c:pt idx="147">
                  <c:v>-4.3876419180274295E-3</c:v>
                </c:pt>
                <c:pt idx="148">
                  <c:v>-3.7252199140955788E-3</c:v>
                </c:pt>
                <c:pt idx="149">
                  <c:v>-2.9832728549400445E-3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val>
            <c:numRef>
              <c:f>'Econ aggregates'!$AG$12:$AG$161</c:f>
              <c:numCache>
                <c:formatCode>General</c:formatCode>
                <c:ptCount val="150"/>
                <c:pt idx="0">
                  <c:v>-2.5727044363015317E-3</c:v>
                </c:pt>
                <c:pt idx="1">
                  <c:v>6.3934371546845448E-3</c:v>
                </c:pt>
                <c:pt idx="2">
                  <c:v>7.5597065939736474E-3</c:v>
                </c:pt>
                <c:pt idx="3">
                  <c:v>8.0146390297950454E-3</c:v>
                </c:pt>
                <c:pt idx="4">
                  <c:v>7.998291198064944E-3</c:v>
                </c:pt>
                <c:pt idx="5">
                  <c:v>1.1887869935750528E-2</c:v>
                </c:pt>
                <c:pt idx="6">
                  <c:v>6.7962725651626865E-3</c:v>
                </c:pt>
                <c:pt idx="7">
                  <c:v>6.4120049833080728E-3</c:v>
                </c:pt>
                <c:pt idx="8">
                  <c:v>6.1257909005425493E-3</c:v>
                </c:pt>
                <c:pt idx="9">
                  <c:v>6.0982087070566848E-3</c:v>
                </c:pt>
                <c:pt idx="10">
                  <c:v>1.1320325717637969E-2</c:v>
                </c:pt>
                <c:pt idx="11">
                  <c:v>4.6079186462855137E-3</c:v>
                </c:pt>
                <c:pt idx="12">
                  <c:v>5.1506880740026517E-3</c:v>
                </c:pt>
                <c:pt idx="13">
                  <c:v>5.7095408891665311E-3</c:v>
                </c:pt>
                <c:pt idx="14">
                  <c:v>5.9727553864732386E-3</c:v>
                </c:pt>
                <c:pt idx="15">
                  <c:v>9.9499412006487375E-3</c:v>
                </c:pt>
                <c:pt idx="16">
                  <c:v>4.8388272549897415E-3</c:v>
                </c:pt>
                <c:pt idx="17">
                  <c:v>5.1287432775466435E-3</c:v>
                </c:pt>
                <c:pt idx="18">
                  <c:v>5.4273678476288723E-3</c:v>
                </c:pt>
                <c:pt idx="19">
                  <c:v>5.6817322082167721E-3</c:v>
                </c:pt>
                <c:pt idx="20">
                  <c:v>9.3046774966656365E-3</c:v>
                </c:pt>
                <c:pt idx="21">
                  <c:v>5.45380833957676E-3</c:v>
                </c:pt>
                <c:pt idx="22">
                  <c:v>5.1085704742499516E-3</c:v>
                </c:pt>
                <c:pt idx="23">
                  <c:v>4.620040342366627E-3</c:v>
                </c:pt>
                <c:pt idx="24">
                  <c:v>4.5890191911588385E-3</c:v>
                </c:pt>
                <c:pt idx="25">
                  <c:v>8.6743911101510029E-3</c:v>
                </c:pt>
                <c:pt idx="26">
                  <c:v>3.7363626352007184E-3</c:v>
                </c:pt>
                <c:pt idx="27">
                  <c:v>5.0487344044820581E-3</c:v>
                </c:pt>
                <c:pt idx="28">
                  <c:v>6.472461501377591E-3</c:v>
                </c:pt>
                <c:pt idx="29">
                  <c:v>7.3094273558518275E-3</c:v>
                </c:pt>
                <c:pt idx="30">
                  <c:v>1.2550603705245411E-2</c:v>
                </c:pt>
                <c:pt idx="31">
                  <c:v>7.0447515003215777E-3</c:v>
                </c:pt>
                <c:pt idx="32">
                  <c:v>6.8205939183436648E-3</c:v>
                </c:pt>
                <c:pt idx="33">
                  <c:v>6.3657359350703935E-3</c:v>
                </c:pt>
                <c:pt idx="34">
                  <c:v>6.1406033885194056E-3</c:v>
                </c:pt>
                <c:pt idx="35">
                  <c:v>8.9789035810736717E-3</c:v>
                </c:pt>
                <c:pt idx="36">
                  <c:v>5.6696862430112294E-3</c:v>
                </c:pt>
                <c:pt idx="37">
                  <c:v>6.1742467639001042E-3</c:v>
                </c:pt>
                <c:pt idx="38">
                  <c:v>6.7434961911776448E-3</c:v>
                </c:pt>
                <c:pt idx="39">
                  <c:v>7.142480792999395E-3</c:v>
                </c:pt>
                <c:pt idx="40">
                  <c:v>1.0570269239583707E-2</c:v>
                </c:pt>
                <c:pt idx="41">
                  <c:v>6.8577151430286865E-3</c:v>
                </c:pt>
                <c:pt idx="42">
                  <c:v>6.9468743994629545E-3</c:v>
                </c:pt>
                <c:pt idx="43">
                  <c:v>7.0244113077031489E-3</c:v>
                </c:pt>
                <c:pt idx="44">
                  <c:v>7.183583038732122E-3</c:v>
                </c:pt>
                <c:pt idx="45">
                  <c:v>1.1116558019085954E-2</c:v>
                </c:pt>
                <c:pt idx="46">
                  <c:v>6.9250559352884711E-3</c:v>
                </c:pt>
                <c:pt idx="47">
                  <c:v>7.1762334889267088E-3</c:v>
                </c:pt>
                <c:pt idx="48">
                  <c:v>7.4519648063970934E-3</c:v>
                </c:pt>
                <c:pt idx="49">
                  <c:v>7.734088819317364E-3</c:v>
                </c:pt>
                <c:pt idx="50">
                  <c:v>1.1691679898965468E-2</c:v>
                </c:pt>
                <c:pt idx="51">
                  <c:v>7.4798261522004417E-3</c:v>
                </c:pt>
                <c:pt idx="52">
                  <c:v>7.7985953003090192E-3</c:v>
                </c:pt>
                <c:pt idx="53">
                  <c:v>8.0626965883285884E-3</c:v>
                </c:pt>
                <c:pt idx="54">
                  <c:v>8.312243843398015E-3</c:v>
                </c:pt>
                <c:pt idx="55">
                  <c:v>1.0956683722007865E-2</c:v>
                </c:pt>
                <c:pt idx="56">
                  <c:v>8.1219109707870718E-3</c:v>
                </c:pt>
                <c:pt idx="57">
                  <c:v>8.5635093620519687E-3</c:v>
                </c:pt>
                <c:pt idx="58">
                  <c:v>8.9896220722991416E-3</c:v>
                </c:pt>
                <c:pt idx="59">
                  <c:v>9.3279203457110604E-3</c:v>
                </c:pt>
                <c:pt idx="60">
                  <c:v>1.1104766099896635E-2</c:v>
                </c:pt>
                <c:pt idx="61">
                  <c:v>9.5227578944658831E-3</c:v>
                </c:pt>
                <c:pt idx="62">
                  <c:v>1.2529249568483225E-2</c:v>
                </c:pt>
                <c:pt idx="63">
                  <c:v>3.5646849301742556E-3</c:v>
                </c:pt>
                <c:pt idx="64">
                  <c:v>6.5765169070735041E-3</c:v>
                </c:pt>
                <c:pt idx="65">
                  <c:v>1.038723266136099E-2</c:v>
                </c:pt>
                <c:pt idx="66">
                  <c:v>1.2071323182462512E-2</c:v>
                </c:pt>
                <c:pt idx="67">
                  <c:v>1.2370048220445629E-2</c:v>
                </c:pt>
                <c:pt idx="68">
                  <c:v>1.0967125698123636E-2</c:v>
                </c:pt>
                <c:pt idx="69">
                  <c:v>1.1704239710719433E-2</c:v>
                </c:pt>
                <c:pt idx="70">
                  <c:v>1.1697582902502113E-2</c:v>
                </c:pt>
                <c:pt idx="71">
                  <c:v>1.1811957387055205E-2</c:v>
                </c:pt>
                <c:pt idx="72">
                  <c:v>1.3797327779515811E-2</c:v>
                </c:pt>
                <c:pt idx="73">
                  <c:v>1.2200299228226186E-2</c:v>
                </c:pt>
                <c:pt idx="74">
                  <c:v>1.2778999085587772E-2</c:v>
                </c:pt>
                <c:pt idx="75">
                  <c:v>1.4004142244357087E-2</c:v>
                </c:pt>
                <c:pt idx="76">
                  <c:v>1.4984777324988485E-2</c:v>
                </c:pt>
                <c:pt idx="77">
                  <c:v>1.3127976906399663E-2</c:v>
                </c:pt>
                <c:pt idx="78">
                  <c:v>1.8546698420464081E-2</c:v>
                </c:pt>
                <c:pt idx="79">
                  <c:v>1.7403568476069387E-2</c:v>
                </c:pt>
                <c:pt idx="80">
                  <c:v>1.6072604123289702E-2</c:v>
                </c:pt>
                <c:pt idx="81">
                  <c:v>1.6259201206787033E-2</c:v>
                </c:pt>
                <c:pt idx="82">
                  <c:v>2.2202417482758641E-2</c:v>
                </c:pt>
                <c:pt idx="83">
                  <c:v>1.7710137027620476E-2</c:v>
                </c:pt>
                <c:pt idx="84">
                  <c:v>1.9364031976244478E-2</c:v>
                </c:pt>
                <c:pt idx="85">
                  <c:v>2.0765983022170698E-2</c:v>
                </c:pt>
                <c:pt idx="86">
                  <c:v>2.1560043876755808E-2</c:v>
                </c:pt>
                <c:pt idx="87">
                  <c:v>2.656947355289474E-2</c:v>
                </c:pt>
                <c:pt idx="88">
                  <c:v>2.0071317200450745E-2</c:v>
                </c:pt>
                <c:pt idx="89">
                  <c:v>2.2781376292676736E-2</c:v>
                </c:pt>
                <c:pt idx="90">
                  <c:v>2.5589010880155971E-2</c:v>
                </c:pt>
                <c:pt idx="91">
                  <c:v>2.6838065493474561E-2</c:v>
                </c:pt>
                <c:pt idx="92">
                  <c:v>2.1918127530101916E-2</c:v>
                </c:pt>
                <c:pt idx="93">
                  <c:v>3.0045950043416925E-2</c:v>
                </c:pt>
                <c:pt idx="94">
                  <c:v>2.8543211241649713E-2</c:v>
                </c:pt>
                <c:pt idx="95">
                  <c:v>2.6334571950074048E-2</c:v>
                </c:pt>
                <c:pt idx="96">
                  <c:v>2.5674793298075205E-2</c:v>
                </c:pt>
                <c:pt idx="97">
                  <c:v>2.9106088173976419E-2</c:v>
                </c:pt>
                <c:pt idx="98">
                  <c:v>2.707308087232474E-2</c:v>
                </c:pt>
                <c:pt idx="99">
                  <c:v>2.7559444781135589E-2</c:v>
                </c:pt>
                <c:pt idx="100">
                  <c:v>2.871735738565806E-2</c:v>
                </c:pt>
                <c:pt idx="101">
                  <c:v>2.9520913646859492E-2</c:v>
                </c:pt>
                <c:pt idx="102">
                  <c:v>3.1752704008256583E-2</c:v>
                </c:pt>
                <c:pt idx="103">
                  <c:v>3.0413009211305075E-2</c:v>
                </c:pt>
                <c:pt idx="104">
                  <c:v>3.1697202693701909E-2</c:v>
                </c:pt>
                <c:pt idx="105">
                  <c:v>3.2884142000328298E-2</c:v>
                </c:pt>
                <c:pt idx="106">
                  <c:v>3.3939644067756181E-2</c:v>
                </c:pt>
                <c:pt idx="107">
                  <c:v>3.5808976724270192E-2</c:v>
                </c:pt>
                <c:pt idx="108">
                  <c:v>3.639486693873617E-2</c:v>
                </c:pt>
                <c:pt idx="109">
                  <c:v>3.7556921681633826E-2</c:v>
                </c:pt>
                <c:pt idx="110">
                  <c:v>3.8435223422402132E-2</c:v>
                </c:pt>
                <c:pt idx="111">
                  <c:v>3.8995157456340079E-2</c:v>
                </c:pt>
                <c:pt idx="112">
                  <c:v>4.0547780376603226E-2</c:v>
                </c:pt>
                <c:pt idx="113">
                  <c:v>4.0413348364752633E-2</c:v>
                </c:pt>
                <c:pt idx="114">
                  <c:v>4.082965858914589E-2</c:v>
                </c:pt>
                <c:pt idx="115">
                  <c:v>4.1091961334158711E-2</c:v>
                </c:pt>
                <c:pt idx="116">
                  <c:v>4.0903611670981332E-2</c:v>
                </c:pt>
                <c:pt idx="117">
                  <c:v>4.0658654247376136E-2</c:v>
                </c:pt>
                <c:pt idx="118">
                  <c:v>4.0986328803094052E-2</c:v>
                </c:pt>
                <c:pt idx="119">
                  <c:v>4.0227989095705796E-2</c:v>
                </c:pt>
                <c:pt idx="120">
                  <c:v>3.9455958339633668E-2</c:v>
                </c:pt>
                <c:pt idx="121">
                  <c:v>3.8896672052173509E-2</c:v>
                </c:pt>
                <c:pt idx="122">
                  <c:v>3.9398019951446761E-2</c:v>
                </c:pt>
                <c:pt idx="123">
                  <c:v>3.922224338115865E-2</c:v>
                </c:pt>
                <c:pt idx="124">
                  <c:v>3.9037001210131539E-2</c:v>
                </c:pt>
                <c:pt idx="125">
                  <c:v>3.9208244301101036E-2</c:v>
                </c:pt>
                <c:pt idx="126">
                  <c:v>3.9167135860933122E-2</c:v>
                </c:pt>
                <c:pt idx="127">
                  <c:v>4.0156699591050948E-2</c:v>
                </c:pt>
                <c:pt idx="128">
                  <c:v>3.9807949445215263E-2</c:v>
                </c:pt>
                <c:pt idx="129">
                  <c:v>3.9689669943030692E-2</c:v>
                </c:pt>
                <c:pt idx="130">
                  <c:v>3.9416812273126212E-2</c:v>
                </c:pt>
                <c:pt idx="131">
                  <c:v>3.903710536792504E-2</c:v>
                </c:pt>
                <c:pt idx="132">
                  <c:v>3.9327198541444952E-2</c:v>
                </c:pt>
                <c:pt idx="133">
                  <c:v>3.9079526323466451E-2</c:v>
                </c:pt>
                <c:pt idx="134">
                  <c:v>3.8914805941535624E-2</c:v>
                </c:pt>
                <c:pt idx="135">
                  <c:v>3.8675444761149924E-2</c:v>
                </c:pt>
                <c:pt idx="136">
                  <c:v>3.8394686828788105E-2</c:v>
                </c:pt>
                <c:pt idx="137">
                  <c:v>3.9073868219767993E-2</c:v>
                </c:pt>
                <c:pt idx="138">
                  <c:v>3.8991799283006667E-2</c:v>
                </c:pt>
                <c:pt idx="139">
                  <c:v>3.8928791571993138E-2</c:v>
                </c:pt>
                <c:pt idx="140">
                  <c:v>3.886025541625604E-2</c:v>
                </c:pt>
                <c:pt idx="141">
                  <c:v>3.8649209414526542E-2</c:v>
                </c:pt>
                <c:pt idx="142">
                  <c:v>3.9252751409811104E-2</c:v>
                </c:pt>
                <c:pt idx="143">
                  <c:v>3.8929581316335726E-2</c:v>
                </c:pt>
                <c:pt idx="144">
                  <c:v>3.8474459965275098E-2</c:v>
                </c:pt>
                <c:pt idx="145">
                  <c:v>3.7703465831724126E-2</c:v>
                </c:pt>
                <c:pt idx="146">
                  <c:v>3.7006645970994345E-2</c:v>
                </c:pt>
                <c:pt idx="147">
                  <c:v>3.7190004707869484E-2</c:v>
                </c:pt>
                <c:pt idx="148">
                  <c:v>3.6000380813215882E-2</c:v>
                </c:pt>
                <c:pt idx="149">
                  <c:v>3.5135462195159173E-2</c:v>
                </c:pt>
              </c:numCache>
            </c:numRef>
          </c:val>
          <c:smooth val="0"/>
        </c:ser>
        <c:ser>
          <c:idx val="4"/>
          <c:order val="4"/>
          <c:marker>
            <c:symbol val="none"/>
          </c:marker>
          <c:val>
            <c:numRef>
              <c:f>'Econ aggregates'!$AJ$12:$AJ$161</c:f>
              <c:numCache>
                <c:formatCode>General</c:formatCode>
                <c:ptCount val="150"/>
                <c:pt idx="0">
                  <c:v>2.0646764193390732E-2</c:v>
                </c:pt>
                <c:pt idx="1">
                  <c:v>2.8300962793004647E-2</c:v>
                </c:pt>
                <c:pt idx="2">
                  <c:v>3.0616969351016321E-2</c:v>
                </c:pt>
                <c:pt idx="3">
                  <c:v>3.1902152603966227E-2</c:v>
                </c:pt>
                <c:pt idx="4">
                  <c:v>3.2746773650203398E-2</c:v>
                </c:pt>
                <c:pt idx="5">
                  <c:v>3.137082560150839E-2</c:v>
                </c:pt>
                <c:pt idx="6">
                  <c:v>3.0127725081755319E-2</c:v>
                </c:pt>
                <c:pt idx="7">
                  <c:v>3.1457503030496881E-2</c:v>
                </c:pt>
                <c:pt idx="8">
                  <c:v>3.2909266611365728E-2</c:v>
                </c:pt>
                <c:pt idx="9">
                  <c:v>3.4313367898978209E-2</c:v>
                </c:pt>
                <c:pt idx="10">
                  <c:v>3.2855501447176527E-2</c:v>
                </c:pt>
                <c:pt idx="11">
                  <c:v>3.1807501343847466E-2</c:v>
                </c:pt>
                <c:pt idx="12">
                  <c:v>3.3780432424198148E-2</c:v>
                </c:pt>
                <c:pt idx="13">
                  <c:v>3.5069700254930725E-2</c:v>
                </c:pt>
                <c:pt idx="14">
                  <c:v>3.5832607433144092E-2</c:v>
                </c:pt>
                <c:pt idx="15">
                  <c:v>3.4323043103542616E-2</c:v>
                </c:pt>
                <c:pt idx="16">
                  <c:v>3.3199085335065215E-2</c:v>
                </c:pt>
                <c:pt idx="17">
                  <c:v>3.4511428143104261E-2</c:v>
                </c:pt>
                <c:pt idx="18">
                  <c:v>3.5497582699340668E-2</c:v>
                </c:pt>
                <c:pt idx="19">
                  <c:v>3.619628897314886E-2</c:v>
                </c:pt>
                <c:pt idx="20">
                  <c:v>3.4909742556497481E-2</c:v>
                </c:pt>
                <c:pt idx="21">
                  <c:v>3.3664381225131379E-2</c:v>
                </c:pt>
                <c:pt idx="22">
                  <c:v>3.4636037881986104E-2</c:v>
                </c:pt>
                <c:pt idx="23">
                  <c:v>3.6103614988110877E-2</c:v>
                </c:pt>
                <c:pt idx="24">
                  <c:v>3.7923348623302378E-2</c:v>
                </c:pt>
                <c:pt idx="25">
                  <c:v>3.7738157443999221E-2</c:v>
                </c:pt>
                <c:pt idx="26">
                  <c:v>3.8094154917586165E-2</c:v>
                </c:pt>
                <c:pt idx="27">
                  <c:v>4.0435963593530966E-2</c:v>
                </c:pt>
                <c:pt idx="28">
                  <c:v>4.1470273231972055E-2</c:v>
                </c:pt>
                <c:pt idx="29">
                  <c:v>4.1437300279905109E-2</c:v>
                </c:pt>
                <c:pt idx="30">
                  <c:v>3.8374629093035351E-2</c:v>
                </c:pt>
                <c:pt idx="31">
                  <c:v>3.5271995691467328E-2</c:v>
                </c:pt>
                <c:pt idx="32">
                  <c:v>3.5205270324203397E-2</c:v>
                </c:pt>
                <c:pt idx="33">
                  <c:v>3.5582172387378597E-2</c:v>
                </c:pt>
                <c:pt idx="34">
                  <c:v>3.6409816876965984E-2</c:v>
                </c:pt>
                <c:pt idx="35">
                  <c:v>3.5995377349749003E-2</c:v>
                </c:pt>
                <c:pt idx="36">
                  <c:v>3.6016240485737594E-2</c:v>
                </c:pt>
                <c:pt idx="37">
                  <c:v>3.7590948498949173E-2</c:v>
                </c:pt>
                <c:pt idx="38">
                  <c:v>3.870592548970575E-2</c:v>
                </c:pt>
                <c:pt idx="39">
                  <c:v>3.9405813828266467E-2</c:v>
                </c:pt>
                <c:pt idx="40">
                  <c:v>3.8210143046956357E-2</c:v>
                </c:pt>
                <c:pt idx="41">
                  <c:v>3.7247991207493225E-2</c:v>
                </c:pt>
                <c:pt idx="42">
                  <c:v>3.8215959824210444E-2</c:v>
                </c:pt>
                <c:pt idx="43">
                  <c:v>3.9165833520267812E-2</c:v>
                </c:pt>
                <c:pt idx="44">
                  <c:v>4.0065098545909228E-2</c:v>
                </c:pt>
                <c:pt idx="45">
                  <c:v>3.8936753433733484E-2</c:v>
                </c:pt>
                <c:pt idx="46">
                  <c:v>3.8073304179898182E-2</c:v>
                </c:pt>
                <c:pt idx="47">
                  <c:v>3.9323881283781725E-2</c:v>
                </c:pt>
                <c:pt idx="48">
                  <c:v>4.0397789257838879E-2</c:v>
                </c:pt>
                <c:pt idx="49">
                  <c:v>4.1290021996041704E-2</c:v>
                </c:pt>
                <c:pt idx="50">
                  <c:v>4.0110903786576335E-2</c:v>
                </c:pt>
                <c:pt idx="51">
                  <c:v>3.922489398693263E-2</c:v>
                </c:pt>
                <c:pt idx="52">
                  <c:v>4.0462037969920761E-2</c:v>
                </c:pt>
                <c:pt idx="53">
                  <c:v>4.152373855392022E-2</c:v>
                </c:pt>
                <c:pt idx="54">
                  <c:v>4.245130193075175E-2</c:v>
                </c:pt>
                <c:pt idx="55">
                  <c:v>4.2021623630873028E-2</c:v>
                </c:pt>
                <c:pt idx="56">
                  <c:v>4.1782957981080671E-2</c:v>
                </c:pt>
                <c:pt idx="57">
                  <c:v>4.2914830509995561E-2</c:v>
                </c:pt>
                <c:pt idx="58">
                  <c:v>4.3737892194518624E-2</c:v>
                </c:pt>
                <c:pt idx="59">
                  <c:v>4.4307914679995397E-2</c:v>
                </c:pt>
                <c:pt idx="60">
                  <c:v>4.393167002030629E-2</c:v>
                </c:pt>
                <c:pt idx="61">
                  <c:v>4.3591760382199363E-2</c:v>
                </c:pt>
                <c:pt idx="62">
                  <c:v>4.2670887246867739E-2</c:v>
                </c:pt>
                <c:pt idx="63">
                  <c:v>4.4968264440227168E-2</c:v>
                </c:pt>
                <c:pt idx="64">
                  <c:v>5.0535194676422979E-2</c:v>
                </c:pt>
                <c:pt idx="65">
                  <c:v>5.2752056439310246E-2</c:v>
                </c:pt>
                <c:pt idx="66">
                  <c:v>5.2313377869413591E-2</c:v>
                </c:pt>
                <c:pt idx="67">
                  <c:v>5.1067160699040937E-2</c:v>
                </c:pt>
                <c:pt idx="68">
                  <c:v>5.0545521735425369E-2</c:v>
                </c:pt>
                <c:pt idx="69">
                  <c:v>5.0652726100262946E-2</c:v>
                </c:pt>
                <c:pt idx="70">
                  <c:v>5.0686488388127726E-2</c:v>
                </c:pt>
                <c:pt idx="71">
                  <c:v>5.0996160340470276E-2</c:v>
                </c:pt>
                <c:pt idx="72">
                  <c:v>5.0581379798567694E-2</c:v>
                </c:pt>
                <c:pt idx="73">
                  <c:v>5.0540390483306163E-2</c:v>
                </c:pt>
                <c:pt idx="74">
                  <c:v>5.1488255649745351E-2</c:v>
                </c:pt>
                <c:pt idx="75">
                  <c:v>5.2016534588990915E-2</c:v>
                </c:pt>
                <c:pt idx="76">
                  <c:v>5.1974620393673066E-2</c:v>
                </c:pt>
                <c:pt idx="77">
                  <c:v>5.2994167847044915E-2</c:v>
                </c:pt>
                <c:pt idx="78">
                  <c:v>5.2971440096062805E-2</c:v>
                </c:pt>
                <c:pt idx="79">
                  <c:v>5.1405680987656188E-2</c:v>
                </c:pt>
                <c:pt idx="80">
                  <c:v>5.1817774631977676E-2</c:v>
                </c:pt>
                <c:pt idx="81">
                  <c:v>5.3555729362361859E-2</c:v>
                </c:pt>
                <c:pt idx="82">
                  <c:v>5.2872053343295811E-2</c:v>
                </c:pt>
                <c:pt idx="83">
                  <c:v>5.2352875481777028E-2</c:v>
                </c:pt>
                <c:pt idx="84">
                  <c:v>5.3975768985227601E-2</c:v>
                </c:pt>
                <c:pt idx="85">
                  <c:v>5.467544053214346E-2</c:v>
                </c:pt>
                <c:pt idx="86">
                  <c:v>5.4875704432811423E-2</c:v>
                </c:pt>
                <c:pt idx="87">
                  <c:v>5.2706149049284168E-2</c:v>
                </c:pt>
                <c:pt idx="88">
                  <c:v>5.2157812901035827E-2</c:v>
                </c:pt>
                <c:pt idx="89">
                  <c:v>5.4146516388367649E-2</c:v>
                </c:pt>
                <c:pt idx="90">
                  <c:v>5.3811065691282911E-2</c:v>
                </c:pt>
                <c:pt idx="91">
                  <c:v>5.1856478137929374E-2</c:v>
                </c:pt>
                <c:pt idx="92">
                  <c:v>5.2226456842614732E-2</c:v>
                </c:pt>
                <c:pt idx="93">
                  <c:v>5.1679484626057093E-2</c:v>
                </c:pt>
                <c:pt idx="94">
                  <c:v>4.8125752190822935E-2</c:v>
                </c:pt>
                <c:pt idx="95">
                  <c:v>4.6775430875367618E-2</c:v>
                </c:pt>
                <c:pt idx="96">
                  <c:v>4.71406965284491E-2</c:v>
                </c:pt>
                <c:pt idx="97">
                  <c:v>4.6366970680125519E-2</c:v>
                </c:pt>
                <c:pt idx="98">
                  <c:v>4.5227147569738113E-2</c:v>
                </c:pt>
                <c:pt idx="99">
                  <c:v>4.5244683100529981E-2</c:v>
                </c:pt>
                <c:pt idx="100">
                  <c:v>4.4869227255158517E-2</c:v>
                </c:pt>
                <c:pt idx="101">
                  <c:v>4.4034819881180187E-2</c:v>
                </c:pt>
                <c:pt idx="102">
                  <c:v>4.2336571198456907E-2</c:v>
                </c:pt>
                <c:pt idx="103">
                  <c:v>4.1485852127204126E-2</c:v>
                </c:pt>
                <c:pt idx="104">
                  <c:v>4.16193702497345E-2</c:v>
                </c:pt>
                <c:pt idx="105">
                  <c:v>4.156661296669939E-2</c:v>
                </c:pt>
                <c:pt idx="106">
                  <c:v>4.1503980399698603E-2</c:v>
                </c:pt>
                <c:pt idx="107">
                  <c:v>4.1075243268913209E-2</c:v>
                </c:pt>
                <c:pt idx="108">
                  <c:v>4.1264111460756148E-2</c:v>
                </c:pt>
                <c:pt idx="109">
                  <c:v>4.1517241306659347E-2</c:v>
                </c:pt>
                <c:pt idx="110">
                  <c:v>4.1522561207445685E-2</c:v>
                </c:pt>
                <c:pt idx="111">
                  <c:v>4.1363213120199971E-2</c:v>
                </c:pt>
                <c:pt idx="112">
                  <c:v>4.0490366397010868E-2</c:v>
                </c:pt>
                <c:pt idx="113">
                  <c:v>3.9755404042838061E-2</c:v>
                </c:pt>
                <c:pt idx="114">
                  <c:v>3.8940893521048459E-2</c:v>
                </c:pt>
                <c:pt idx="115">
                  <c:v>3.7708454665710489E-2</c:v>
                </c:pt>
                <c:pt idx="116">
                  <c:v>3.6266134414761009E-2</c:v>
                </c:pt>
                <c:pt idx="117">
                  <c:v>3.4759087497054475E-2</c:v>
                </c:pt>
                <c:pt idx="118">
                  <c:v>3.360291137682192E-2</c:v>
                </c:pt>
                <c:pt idx="119">
                  <c:v>3.2287046637858863E-2</c:v>
                </c:pt>
                <c:pt idx="120">
                  <c:v>3.1335290142918026E-2</c:v>
                </c:pt>
                <c:pt idx="121">
                  <c:v>3.0665323286204416E-2</c:v>
                </c:pt>
                <c:pt idx="122">
                  <c:v>2.9671425785165129E-2</c:v>
                </c:pt>
                <c:pt idx="123">
                  <c:v>2.9072431346420124E-2</c:v>
                </c:pt>
                <c:pt idx="124">
                  <c:v>2.8518650021001513E-2</c:v>
                </c:pt>
                <c:pt idx="125">
                  <c:v>2.7936495918787108E-2</c:v>
                </c:pt>
                <c:pt idx="126">
                  <c:v>2.7381638617174575E-2</c:v>
                </c:pt>
                <c:pt idx="127">
                  <c:v>2.6383858756855227E-2</c:v>
                </c:pt>
                <c:pt idx="128">
                  <c:v>2.5981888853115365E-2</c:v>
                </c:pt>
                <c:pt idx="129">
                  <c:v>2.5817569882558677E-2</c:v>
                </c:pt>
                <c:pt idx="130">
                  <c:v>2.5751255300799913E-2</c:v>
                </c:pt>
                <c:pt idx="131">
                  <c:v>2.5788820178749505E-2</c:v>
                </c:pt>
                <c:pt idx="132">
                  <c:v>2.5562658400836824E-2</c:v>
                </c:pt>
                <c:pt idx="133">
                  <c:v>2.5857776421907896E-2</c:v>
                </c:pt>
                <c:pt idx="134">
                  <c:v>2.6061922678319416E-2</c:v>
                </c:pt>
                <c:pt idx="135">
                  <c:v>2.6155294473354962E-2</c:v>
                </c:pt>
                <c:pt idx="136">
                  <c:v>2.6139506223967768E-2</c:v>
                </c:pt>
                <c:pt idx="137">
                  <c:v>2.5517982752498503E-2</c:v>
                </c:pt>
                <c:pt idx="138">
                  <c:v>2.5240353250472136E-2</c:v>
                </c:pt>
                <c:pt idx="139">
                  <c:v>2.4712881200102288E-2</c:v>
                </c:pt>
                <c:pt idx="140">
                  <c:v>2.3938262398663035E-2</c:v>
                </c:pt>
                <c:pt idx="141">
                  <c:v>2.303483182675703E-2</c:v>
                </c:pt>
                <c:pt idx="142">
                  <c:v>2.1643327707818294E-2</c:v>
                </c:pt>
                <c:pt idx="143">
                  <c:v>2.0682008388686057E-2</c:v>
                </c:pt>
                <c:pt idx="144">
                  <c:v>1.9907539691164544E-2</c:v>
                </c:pt>
                <c:pt idx="145">
                  <c:v>1.9395904499268202E-2</c:v>
                </c:pt>
                <c:pt idx="146">
                  <c:v>1.9135287387093802E-2</c:v>
                </c:pt>
                <c:pt idx="147">
                  <c:v>1.8567677689429019E-2</c:v>
                </c:pt>
                <c:pt idx="148">
                  <c:v>1.8512316277327301E-2</c:v>
                </c:pt>
                <c:pt idx="149">
                  <c:v>1.8828856430780583E-2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71040"/>
        <c:axId val="46472576"/>
      </c:lineChart>
      <c:catAx>
        <c:axId val="46471040"/>
        <c:scaling>
          <c:orientation val="minMax"/>
        </c:scaling>
        <c:delete val="0"/>
        <c:axPos val="b"/>
        <c:majorTickMark val="out"/>
        <c:minorTickMark val="none"/>
        <c:tickLblPos val="nextTo"/>
        <c:crossAx val="46472576"/>
        <c:crosses val="autoZero"/>
        <c:auto val="1"/>
        <c:lblAlgn val="ctr"/>
        <c:lblOffset val="100"/>
        <c:noMultiLvlLbl val="0"/>
      </c:catAx>
      <c:valAx>
        <c:axId val="46472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471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'Econ aggregates'!$AL$13:$AL$161</c:f>
              <c:numCache>
                <c:formatCode>General</c:formatCode>
                <c:ptCount val="149"/>
                <c:pt idx="0">
                  <c:v>-3.4175125713379328E-3</c:v>
                </c:pt>
                <c:pt idx="1">
                  <c:v>2.0660414175921682E-2</c:v>
                </c:pt>
                <c:pt idx="2">
                  <c:v>2.6359491125469647E-2</c:v>
                </c:pt>
                <c:pt idx="3">
                  <c:v>2.9193058688196549E-2</c:v>
                </c:pt>
                <c:pt idx="4">
                  <c:v>3.7563483560668631E-2</c:v>
                </c:pt>
                <c:pt idx="5">
                  <c:v>3.5665058463673738E-2</c:v>
                </c:pt>
                <c:pt idx="6">
                  <c:v>2.6014492006461776E-2</c:v>
                </c:pt>
                <c:pt idx="7">
                  <c:v>2.6908375686826025E-2</c:v>
                </c:pt>
                <c:pt idx="8">
                  <c:v>2.8509679603605731E-2</c:v>
                </c:pt>
                <c:pt idx="9">
                  <c:v>3.9604481865728847E-2</c:v>
                </c:pt>
                <c:pt idx="10">
                  <c:v>3.6510839348756985E-2</c:v>
                </c:pt>
                <c:pt idx="11">
                  <c:v>2.5447622906631606E-2</c:v>
                </c:pt>
                <c:pt idx="12">
                  <c:v>2.9600185710733751E-2</c:v>
                </c:pt>
                <c:pt idx="13">
                  <c:v>3.2640944545071937E-2</c:v>
                </c:pt>
                <c:pt idx="14">
                  <c:v>4.1083060214744282E-2</c:v>
                </c:pt>
                <c:pt idx="15">
                  <c:v>3.80934226246743E-2</c:v>
                </c:pt>
                <c:pt idx="16">
                  <c:v>2.8886881671104092E-2</c:v>
                </c:pt>
                <c:pt idx="17">
                  <c:v>3.1278277484788397E-2</c:v>
                </c:pt>
                <c:pt idx="18">
                  <c:v>3.3290006681363726E-2</c:v>
                </c:pt>
                <c:pt idx="19">
                  <c:v>4.0698430432626997E-2</c:v>
                </c:pt>
                <c:pt idx="20">
                  <c:v>3.9150967852920049E-2</c:v>
                </c:pt>
                <c:pt idx="21">
                  <c:v>3.0605957009940177E-2</c:v>
                </c:pt>
                <c:pt idx="22">
                  <c:v>2.998274998068684E-2</c:v>
                </c:pt>
                <c:pt idx="23">
                  <c:v>3.0345395541943487E-2</c:v>
                </c:pt>
                <c:pt idx="24">
                  <c:v>3.8866034397368576E-2</c:v>
                </c:pt>
                <c:pt idx="25">
                  <c:v>3.6758937467907815E-2</c:v>
                </c:pt>
                <c:pt idx="26">
                  <c:v>3.041109728601965E-2</c:v>
                </c:pt>
                <c:pt idx="27">
                  <c:v>3.7058431217130705E-2</c:v>
                </c:pt>
                <c:pt idx="28">
                  <c:v>4.1671568624795263E-2</c:v>
                </c:pt>
                <c:pt idx="29">
                  <c:v>5.2059437908227535E-2</c:v>
                </c:pt>
                <c:pt idx="30">
                  <c:v>4.8810647035089527E-2</c:v>
                </c:pt>
                <c:pt idx="31">
                  <c:v>3.5441993018393791E-2</c:v>
                </c:pt>
                <c:pt idx="32">
                  <c:v>3.3859764734552655E-2</c:v>
                </c:pt>
                <c:pt idx="33">
                  <c:v>3.2732855436754082E-2</c:v>
                </c:pt>
                <c:pt idx="34">
                  <c:v>3.7595253371208504E-2</c:v>
                </c:pt>
                <c:pt idx="35">
                  <c:v>3.562780946144839E-2</c:v>
                </c:pt>
                <c:pt idx="36">
                  <c:v>3.0464935045427133E-2</c:v>
                </c:pt>
                <c:pt idx="37">
                  <c:v>3.3575452334577927E-2</c:v>
                </c:pt>
                <c:pt idx="38">
                  <c:v>3.6147587898521572E-2</c:v>
                </c:pt>
                <c:pt idx="39">
                  <c:v>4.3257753504287511E-2</c:v>
                </c:pt>
                <c:pt idx="40">
                  <c:v>4.1263256378311297E-2</c:v>
                </c:pt>
                <c:pt idx="41">
                  <c:v>3.3877718515100685E-2</c:v>
                </c:pt>
                <c:pt idx="42">
                  <c:v>3.4925101028049577E-2</c:v>
                </c:pt>
                <c:pt idx="43">
                  <c:v>3.6082437127247458E-2</c:v>
                </c:pt>
                <c:pt idx="44">
                  <c:v>4.3857850407631904E-2</c:v>
                </c:pt>
                <c:pt idx="45">
                  <c:v>4.1775605194149579E-2</c:v>
                </c:pt>
                <c:pt idx="46">
                  <c:v>3.3816978404003883E-2</c:v>
                </c:pt>
                <c:pt idx="47">
                  <c:v>3.5675425081235224E-2</c:v>
                </c:pt>
                <c:pt idx="48">
                  <c:v>3.7411595058799207E-2</c:v>
                </c:pt>
                <c:pt idx="49">
                  <c:v>4.539066699803862E-2</c:v>
                </c:pt>
                <c:pt idx="50">
                  <c:v>4.3123276608871386E-2</c:v>
                </c:pt>
                <c:pt idx="51">
                  <c:v>3.5046668774701972E-2</c:v>
                </c:pt>
                <c:pt idx="52">
                  <c:v>3.6866752758784038E-2</c:v>
                </c:pt>
                <c:pt idx="53">
                  <c:v>3.8405116873301282E-2</c:v>
                </c:pt>
                <c:pt idx="54">
                  <c:v>4.401482676915891E-2</c:v>
                </c:pt>
                <c:pt idx="55">
                  <c:v>4.284671219285463E-2</c:v>
                </c:pt>
                <c:pt idx="56">
                  <c:v>3.791219270755164E-2</c:v>
                </c:pt>
                <c:pt idx="57">
                  <c:v>4.0106688802382884E-2</c:v>
                </c:pt>
                <c:pt idx="58">
                  <c:v>4.184254966784362E-2</c:v>
                </c:pt>
                <c:pt idx="59">
                  <c:v>4.568162323392122E-2</c:v>
                </c:pt>
                <c:pt idx="60">
                  <c:v>4.5166076077661321E-2</c:v>
                </c:pt>
                <c:pt idx="61">
                  <c:v>4.6881956681415815E-2</c:v>
                </c:pt>
                <c:pt idx="62">
                  <c:v>3.4523139794464308E-2</c:v>
                </c:pt>
                <c:pt idx="63">
                  <c:v>2.5221178417061285E-2</c:v>
                </c:pt>
                <c:pt idx="64">
                  <c:v>4.2222959195576948E-2</c:v>
                </c:pt>
                <c:pt idx="65">
                  <c:v>5.4044891510742321E-2</c:v>
                </c:pt>
                <c:pt idx="66">
                  <c:v>5.6748158589175146E-2</c:v>
                </c:pt>
                <c:pt idx="67">
                  <c:v>5.2894410396612024E-2</c:v>
                </c:pt>
                <c:pt idx="68">
                  <c:v>5.0052238430642992E-2</c:v>
                </c:pt>
                <c:pt idx="69">
                  <c:v>5.0317235133150007E-2</c:v>
                </c:pt>
                <c:pt idx="70">
                  <c:v>4.924059932836311E-2</c:v>
                </c:pt>
                <c:pt idx="71">
                  <c:v>5.1918247919757299E-2</c:v>
                </c:pt>
                <c:pt idx="72">
                  <c:v>5.0105219806683809E-2</c:v>
                </c:pt>
                <c:pt idx="73">
                  <c:v>4.6586811069605938E-2</c:v>
                </c:pt>
                <c:pt idx="74">
                  <c:v>4.9218039912926281E-2</c:v>
                </c:pt>
                <c:pt idx="75">
                  <c:v>5.2080182239716999E-2</c:v>
                </c:pt>
                <c:pt idx="76">
                  <c:v>4.8094070370507058E-2</c:v>
                </c:pt>
                <c:pt idx="77">
                  <c:v>5.3820729127205702E-2</c:v>
                </c:pt>
                <c:pt idx="78">
                  <c:v>5.9874180387943232E-2</c:v>
                </c:pt>
                <c:pt idx="79">
                  <c:v>5.1155101030543548E-2</c:v>
                </c:pt>
                <c:pt idx="80">
                  <c:v>4.6574703622645819E-2</c:v>
                </c:pt>
                <c:pt idx="81">
                  <c:v>5.7283849519318419E-2</c:v>
                </c:pt>
                <c:pt idx="82">
                  <c:v>5.5920491577810649E-2</c:v>
                </c:pt>
                <c:pt idx="83">
                  <c:v>4.7860735837299995E-2</c:v>
                </c:pt>
                <c:pt idx="84">
                  <c:v>5.3013796863240259E-2</c:v>
                </c:pt>
                <c:pt idx="85">
                  <c:v>5.5802549619651476E-2</c:v>
                </c:pt>
                <c:pt idx="86">
                  <c:v>6.4250124798455932E-2</c:v>
                </c:pt>
                <c:pt idx="87">
                  <c:v>5.508294895064636E-2</c:v>
                </c:pt>
                <c:pt idx="88">
                  <c:v>4.4834172614170109E-2</c:v>
                </c:pt>
                <c:pt idx="89">
                  <c:v>5.4765346754583222E-2</c:v>
                </c:pt>
                <c:pt idx="90">
                  <c:v>6.0128350627621563E-2</c:v>
                </c:pt>
                <c:pt idx="91">
                  <c:v>4.9010487430495298E-2</c:v>
                </c:pt>
                <c:pt idx="92">
                  <c:v>5.3115681792419878E-2</c:v>
                </c:pt>
                <c:pt idx="93">
                  <c:v>6.3673589078537596E-2</c:v>
                </c:pt>
                <c:pt idx="94">
                  <c:v>5.2504602856945359E-2</c:v>
                </c:pt>
                <c:pt idx="95">
                  <c:v>4.5499801189444966E-2</c:v>
                </c:pt>
                <c:pt idx="96">
                  <c:v>5.0478784284390121E-2</c:v>
                </c:pt>
                <c:pt idx="97">
                  <c:v>5.1521953912042839E-2</c:v>
                </c:pt>
                <c:pt idx="98">
                  <c:v>4.6800218586388054E-2</c:v>
                </c:pt>
                <c:pt idx="99">
                  <c:v>4.8426468815110146E-2</c:v>
                </c:pt>
                <c:pt idx="100">
                  <c:v>4.977086692403665E-2</c:v>
                </c:pt>
                <c:pt idx="101">
                  <c:v>5.2133655348031827E-2</c:v>
                </c:pt>
                <c:pt idx="102">
                  <c:v>4.7541604364547574E-2</c:v>
                </c:pt>
                <c:pt idx="103">
                  <c:v>4.3287189793871805E-2</c:v>
                </c:pt>
                <c:pt idx="104">
                  <c:v>4.3805295707647351E-2</c:v>
                </c:pt>
                <c:pt idx="105">
                  <c:v>4.3407214217890733E-2</c:v>
                </c:pt>
                <c:pt idx="106">
                  <c:v>4.4023103809400332E-2</c:v>
                </c:pt>
                <c:pt idx="107">
                  <c:v>4.0921253679311986E-2</c:v>
                </c:pt>
                <c:pt idx="108">
                  <c:v>4.0469646481749777E-2</c:v>
                </c:pt>
                <c:pt idx="109">
                  <c:v>4.1484771757037242E-2</c:v>
                </c:pt>
                <c:pt idx="110">
                  <c:v>4.2181415116504528E-2</c:v>
                </c:pt>
                <c:pt idx="111">
                  <c:v>4.4351217655415942E-2</c:v>
                </c:pt>
                <c:pt idx="112">
                  <c:v>4.3018937599022866E-2</c:v>
                </c:pt>
                <c:pt idx="113">
                  <c:v>4.2601176502513605E-2</c:v>
                </c:pt>
                <c:pt idx="114">
                  <c:v>4.3239380308597086E-2</c:v>
                </c:pt>
                <c:pt idx="115">
                  <c:v>4.2801344690519771E-2</c:v>
                </c:pt>
                <c:pt idx="116">
                  <c:v>4.1542882073897891E-2</c:v>
                </c:pt>
                <c:pt idx="117">
                  <c:v>3.9167768550257387E-2</c:v>
                </c:pt>
                <c:pt idx="118">
                  <c:v>3.866175555465845E-2</c:v>
                </c:pt>
                <c:pt idx="119">
                  <c:v>3.6135198198454122E-2</c:v>
                </c:pt>
                <c:pt idx="120">
                  <c:v>3.4174951304351664E-2</c:v>
                </c:pt>
                <c:pt idx="121">
                  <c:v>3.4567207297441005E-2</c:v>
                </c:pt>
                <c:pt idx="122">
                  <c:v>3.2482822500189412E-2</c:v>
                </c:pt>
                <c:pt idx="123">
                  <c:v>3.1831730419267235E-2</c:v>
                </c:pt>
                <c:pt idx="124">
                  <c:v>3.1377795718484203E-2</c:v>
                </c:pt>
                <c:pt idx="125">
                  <c:v>3.0691936263843145E-2</c:v>
                </c:pt>
                <c:pt idx="126">
                  <c:v>3.1424385357226692E-2</c:v>
                </c:pt>
                <c:pt idx="127">
                  <c:v>2.8506817520086658E-2</c:v>
                </c:pt>
                <c:pt idx="128">
                  <c:v>2.7269746294652064E-2</c:v>
                </c:pt>
                <c:pt idx="129">
                  <c:v>2.6677099426130946E-2</c:v>
                </c:pt>
                <c:pt idx="130">
                  <c:v>2.613845166119666E-2</c:v>
                </c:pt>
                <c:pt idx="131">
                  <c:v>2.6738658561001882E-2</c:v>
                </c:pt>
                <c:pt idx="132">
                  <c:v>2.4699054766400108E-2</c:v>
                </c:pt>
                <c:pt idx="133">
                  <c:v>2.5128454704537839E-2</c:v>
                </c:pt>
                <c:pt idx="134">
                  <c:v>2.5673663835776184E-2</c:v>
                </c:pt>
                <c:pt idx="135">
                  <c:v>2.6187353618076559E-2</c:v>
                </c:pt>
                <c:pt idx="136">
                  <c:v>2.7962553758735798E-2</c:v>
                </c:pt>
                <c:pt idx="137">
                  <c:v>2.6308948456144066E-2</c:v>
                </c:pt>
                <c:pt idx="138">
                  <c:v>2.6851743475226453E-2</c:v>
                </c:pt>
                <c:pt idx="139">
                  <c:v>2.7186021691829154E-2</c:v>
                </c:pt>
                <c:pt idx="140">
                  <c:v>2.6946355311326498E-2</c:v>
                </c:pt>
                <c:pt idx="141">
                  <c:v>2.75706225550163E-2</c:v>
                </c:pt>
                <c:pt idx="142">
                  <c:v>2.5058133985139674E-2</c:v>
                </c:pt>
                <c:pt idx="143">
                  <c:v>2.3637289432862696E-2</c:v>
                </c:pt>
                <c:pt idx="144">
                  <c:v>2.2036310716619711E-2</c:v>
                </c:pt>
                <c:pt idx="145">
                  <c:v>2.0651352887880892E-2</c:v>
                </c:pt>
                <c:pt idx="146">
                  <c:v>2.1131501482700488E-2</c:v>
                </c:pt>
                <c:pt idx="147">
                  <c:v>1.8970119702330868E-2</c:v>
                </c:pt>
                <c:pt idx="148">
                  <c:v>1.775268548597464E-2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84480"/>
        <c:axId val="46490368"/>
      </c:lineChart>
      <c:catAx>
        <c:axId val="46484480"/>
        <c:scaling>
          <c:orientation val="minMax"/>
        </c:scaling>
        <c:delete val="0"/>
        <c:axPos val="b"/>
        <c:majorTickMark val="out"/>
        <c:minorTickMark val="none"/>
        <c:tickLblPos val="nextTo"/>
        <c:crossAx val="46490368"/>
        <c:crosses val="autoZero"/>
        <c:auto val="1"/>
        <c:lblAlgn val="ctr"/>
        <c:lblOffset val="100"/>
        <c:noMultiLvlLbl val="0"/>
      </c:catAx>
      <c:valAx>
        <c:axId val="46490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4844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'Econ aggregates'!$AI$12:$AI$161</c:f>
              <c:numCache>
                <c:formatCode>General</c:formatCode>
                <c:ptCount val="150"/>
                <c:pt idx="0">
                  <c:v>1.1893375370786829E-2</c:v>
                </c:pt>
                <c:pt idx="1">
                  <c:v>1.4930394184426543E-2</c:v>
                </c:pt>
                <c:pt idx="2">
                  <c:v>1.6627392654827933E-2</c:v>
                </c:pt>
                <c:pt idx="3">
                  <c:v>1.7665409104136165E-2</c:v>
                </c:pt>
                <c:pt idx="4">
                  <c:v>1.8506636277973554E-2</c:v>
                </c:pt>
                <c:pt idx="5">
                  <c:v>1.5192876187131832E-2</c:v>
                </c:pt>
                <c:pt idx="6">
                  <c:v>1.6529977785959327E-2</c:v>
                </c:pt>
                <c:pt idx="7">
                  <c:v>1.803649996801937E-2</c:v>
                </c:pt>
                <c:pt idx="8">
                  <c:v>1.9614368319044617E-2</c:v>
                </c:pt>
                <c:pt idx="9">
                  <c:v>2.1014392252393099E-2</c:v>
                </c:pt>
                <c:pt idx="10">
                  <c:v>1.6939492377040732E-2</c:v>
                </c:pt>
                <c:pt idx="11">
                  <c:v>1.9295944997844261E-2</c:v>
                </c:pt>
                <c:pt idx="12">
                  <c:v>2.0969185283867375E-2</c:v>
                </c:pt>
                <c:pt idx="13">
                  <c:v>2.195841632310036E-2</c:v>
                </c:pt>
                <c:pt idx="14">
                  <c:v>2.2577853831404093E-2</c:v>
                </c:pt>
                <c:pt idx="15">
                  <c:v>1.9075099981967547E-2</c:v>
                </c:pt>
                <c:pt idx="16">
                  <c:v>2.0553374739358921E-2</c:v>
                </c:pt>
                <c:pt idx="17">
                  <c:v>2.1702275190341958E-2</c:v>
                </c:pt>
                <c:pt idx="18">
                  <c:v>2.2524334213868347E-2</c:v>
                </c:pt>
                <c:pt idx="19">
                  <c:v>2.3084879140350401E-2</c:v>
                </c:pt>
                <c:pt idx="20">
                  <c:v>1.9979038079813494E-2</c:v>
                </c:pt>
                <c:pt idx="21">
                  <c:v>2.0700679049753257E-2</c:v>
                </c:pt>
                <c:pt idx="22">
                  <c:v>2.1835596136899449E-2</c:v>
                </c:pt>
                <c:pt idx="23">
                  <c:v>2.353378954676022E-2</c:v>
                </c:pt>
                <c:pt idx="24">
                  <c:v>2.5347277206691166E-2</c:v>
                </c:pt>
                <c:pt idx="25">
                  <c:v>2.3086143434041473E-2</c:v>
                </c:pt>
                <c:pt idx="26">
                  <c:v>2.5951500444717945E-2</c:v>
                </c:pt>
                <c:pt idx="27">
                  <c:v>2.7594353391085624E-2</c:v>
                </c:pt>
                <c:pt idx="28">
                  <c:v>2.7888114284362109E-2</c:v>
                </c:pt>
                <c:pt idx="29">
                  <c:v>2.7428463859177965E-2</c:v>
                </c:pt>
                <c:pt idx="30">
                  <c:v>2.1752276470080156E-2</c:v>
                </c:pt>
                <c:pt idx="31">
                  <c:v>2.1480300005502606E-2</c:v>
                </c:pt>
                <c:pt idx="32">
                  <c:v>2.152816058646434E-2</c:v>
                </c:pt>
                <c:pt idx="33">
                  <c:v>2.2130996543422654E-2</c:v>
                </c:pt>
                <c:pt idx="34">
                  <c:v>2.3062331018408821E-2</c:v>
                </c:pt>
                <c:pt idx="35">
                  <c:v>2.1213832576869374E-2</c:v>
                </c:pt>
                <c:pt idx="36">
                  <c:v>2.2913235078759309E-2</c:v>
                </c:pt>
                <c:pt idx="37">
                  <c:v>2.4211127677256528E-2</c:v>
                </c:pt>
                <c:pt idx="38">
                  <c:v>2.5021811669340588E-2</c:v>
                </c:pt>
                <c:pt idx="39">
                  <c:v>2.5509288816588871E-2</c:v>
                </c:pt>
                <c:pt idx="40">
                  <c:v>2.2590898521107183E-2</c:v>
                </c:pt>
                <c:pt idx="41">
                  <c:v>2.3525024702906849E-2</c:v>
                </c:pt>
                <c:pt idx="42">
                  <c:v>2.4434830062573187E-2</c:v>
                </c:pt>
                <c:pt idx="43">
                  <c:v>2.53326197077548E-2</c:v>
                </c:pt>
                <c:pt idx="44">
                  <c:v>2.6138820570598353E-2</c:v>
                </c:pt>
                <c:pt idx="45">
                  <c:v>2.30301027267652E-2</c:v>
                </c:pt>
                <c:pt idx="46">
                  <c:v>2.430516536022731E-2</c:v>
                </c:pt>
                <c:pt idx="47">
                  <c:v>2.5411269356201638E-2</c:v>
                </c:pt>
                <c:pt idx="48">
                  <c:v>2.6330323847324921E-2</c:v>
                </c:pt>
                <c:pt idx="49">
                  <c:v>2.7066694128192514E-2</c:v>
                </c:pt>
                <c:pt idx="50">
                  <c:v>2.3895122479962172E-2</c:v>
                </c:pt>
                <c:pt idx="51">
                  <c:v>2.5159112148946505E-2</c:v>
                </c:pt>
                <c:pt idx="52">
                  <c:v>2.6217175533033377E-2</c:v>
                </c:pt>
                <c:pt idx="53">
                  <c:v>2.7129765711642717E-2</c:v>
                </c:pt>
                <c:pt idx="54">
                  <c:v>2.791728679089589E-2</c:v>
                </c:pt>
                <c:pt idx="55">
                  <c:v>2.6148870775009048E-2</c:v>
                </c:pt>
                <c:pt idx="56">
                  <c:v>2.7355229320472407E-2</c:v>
                </c:pt>
                <c:pt idx="57">
                  <c:v>2.8246244286887157E-2</c:v>
                </c:pt>
                <c:pt idx="58">
                  <c:v>2.8840412771811152E-2</c:v>
                </c:pt>
                <c:pt idx="59">
                  <c:v>2.922977143493255E-2</c:v>
                </c:pt>
                <c:pt idx="60">
                  <c:v>2.7954538758707459E-2</c:v>
                </c:pt>
                <c:pt idx="61">
                  <c:v>2.8424700088472088E-2</c:v>
                </c:pt>
                <c:pt idx="62">
                  <c:v>2.5990578756327265E-2</c:v>
                </c:pt>
                <c:pt idx="63">
                  <c:v>3.2833534063694048E-2</c:v>
                </c:pt>
                <c:pt idx="64">
                  <c:v>3.6781224012172764E-2</c:v>
                </c:pt>
                <c:pt idx="65">
                  <c:v>3.7007954375773755E-2</c:v>
                </c:pt>
                <c:pt idx="66">
                  <c:v>3.5713044191422405E-2</c:v>
                </c:pt>
                <c:pt idx="67">
                  <c:v>3.433384942063844E-2</c:v>
                </c:pt>
                <c:pt idx="68">
                  <c:v>3.4537584549798828E-2</c:v>
                </c:pt>
                <c:pt idx="69">
                  <c:v>3.4266173186102256E-2</c:v>
                </c:pt>
                <c:pt idx="70">
                  <c:v>3.4302811655619436E-2</c:v>
                </c:pt>
                <c:pt idx="71">
                  <c:v>3.4549177498841122E-2</c:v>
                </c:pt>
                <c:pt idx="72">
                  <c:v>3.3127786484961064E-2</c:v>
                </c:pt>
                <c:pt idx="73">
                  <c:v>3.3902148873907301E-2</c:v>
                </c:pt>
                <c:pt idx="74">
                  <c:v>3.4539308395770352E-2</c:v>
                </c:pt>
                <c:pt idx="75">
                  <c:v>3.4433591910865147E-2</c:v>
                </c:pt>
                <c:pt idx="76">
                  <c:v>3.3892564557962412E-2</c:v>
                </c:pt>
                <c:pt idx="77">
                  <c:v>3.5842499696028929E-2</c:v>
                </c:pt>
                <c:pt idx="78">
                  <c:v>3.3061159201267509E-2</c:v>
                </c:pt>
                <c:pt idx="79">
                  <c:v>3.2104342040851774E-2</c:v>
                </c:pt>
                <c:pt idx="80">
                  <c:v>3.3184896499658167E-2</c:v>
                </c:pt>
                <c:pt idx="81">
                  <c:v>3.4797049974702121E-2</c:v>
                </c:pt>
                <c:pt idx="82">
                  <c:v>3.1114894984539232E-2</c:v>
                </c:pt>
                <c:pt idx="83">
                  <c:v>3.287854421969838E-2</c:v>
                </c:pt>
                <c:pt idx="84">
                  <c:v>3.3631861411656416E-2</c:v>
                </c:pt>
                <c:pt idx="85">
                  <c:v>3.3607501887162439E-2</c:v>
                </c:pt>
                <c:pt idx="86">
                  <c:v>3.3401898293883514E-2</c:v>
                </c:pt>
                <c:pt idx="87">
                  <c:v>2.8757231323801147E-2</c:v>
                </c:pt>
                <c:pt idx="88">
                  <c:v>3.1491207854241754E-2</c:v>
                </c:pt>
                <c:pt idx="89">
                  <c:v>3.2070789112176312E-2</c:v>
                </c:pt>
                <c:pt idx="90">
                  <c:v>3.0329155552004661E-2</c:v>
                </c:pt>
                <c:pt idx="91">
                  <c:v>2.7792443141168244E-2</c:v>
                </c:pt>
                <c:pt idx="92">
                  <c:v>3.0625965764550234E-2</c:v>
                </c:pt>
                <c:pt idx="93">
                  <c:v>2.6018087122044786E-2</c:v>
                </c:pt>
                <c:pt idx="94">
                  <c:v>2.3297786555874112E-2</c:v>
                </c:pt>
                <c:pt idx="95">
                  <c:v>2.3078494251099757E-2</c:v>
                </c:pt>
                <c:pt idx="96">
                  <c:v>2.3764607185597697E-2</c:v>
                </c:pt>
                <c:pt idx="97">
                  <c:v>2.1301248361770275E-2</c:v>
                </c:pt>
                <c:pt idx="98">
                  <c:v>2.1197920705090745E-2</c:v>
                </c:pt>
                <c:pt idx="99">
                  <c:v>2.0973344006087302E-2</c:v>
                </c:pt>
                <c:pt idx="100">
                  <c:v>2.0032053176745279E-2</c:v>
                </c:pt>
                <c:pt idx="101">
                  <c:v>1.8819645387363471E-2</c:v>
                </c:pt>
                <c:pt idx="102">
                  <c:v>1.6061701662022587E-2</c:v>
                </c:pt>
                <c:pt idx="103">
                  <c:v>1.5892191708944292E-2</c:v>
                </c:pt>
                <c:pt idx="104">
                  <c:v>1.5389890593718203E-2</c:v>
                </c:pt>
                <c:pt idx="105">
                  <c:v>1.4754905778709082E-2</c:v>
                </c:pt>
                <c:pt idx="106">
                  <c:v>1.417582575861398E-2</c:v>
                </c:pt>
                <c:pt idx="107">
                  <c:v>1.2843156372682518E-2</c:v>
                </c:pt>
                <c:pt idx="108">
                  <c:v>1.2740522349947714E-2</c:v>
                </c:pt>
                <c:pt idx="109">
                  <c:v>1.2419291064313276E-2</c:v>
                </c:pt>
                <c:pt idx="110">
                  <c:v>1.1996220763033749E-2</c:v>
                </c:pt>
                <c:pt idx="111">
                  <c:v>1.1568703145026893E-2</c:v>
                </c:pt>
                <c:pt idx="112">
                  <c:v>9.9664892447597353E-3</c:v>
                </c:pt>
                <c:pt idx="113">
                  <c:v>9.3182885709368612E-3</c:v>
                </c:pt>
                <c:pt idx="114">
                  <c:v>8.3259062811127382E-3</c:v>
                </c:pt>
                <c:pt idx="115">
                  <c:v>7.0029033277685393E-3</c:v>
                </c:pt>
                <c:pt idx="116">
                  <c:v>5.6942379452242786E-3</c:v>
                </c:pt>
                <c:pt idx="117">
                  <c:v>4.3498364240770471E-3</c:v>
                </c:pt>
                <c:pt idx="118">
                  <c:v>3.0697307356466474E-3</c:v>
                </c:pt>
                <c:pt idx="119">
                  <c:v>2.1578307697058818E-3</c:v>
                </c:pt>
                <c:pt idx="120">
                  <c:v>1.6056051483821498E-3</c:v>
                </c:pt>
                <c:pt idx="121">
                  <c:v>1.224345022418083E-3</c:v>
                </c:pt>
                <c:pt idx="122">
                  <c:v>1.757446392192108E-5</c:v>
                </c:pt>
                <c:pt idx="123">
                  <c:v>-4.7964940774769538E-4</c:v>
                </c:pt>
                <c:pt idx="124">
                  <c:v>-9.2848107809306857E-4</c:v>
                </c:pt>
                <c:pt idx="125">
                  <c:v>-1.5762391783424867E-3</c:v>
                </c:pt>
                <c:pt idx="126">
                  <c:v>-2.0954286796476262E-3</c:v>
                </c:pt>
                <c:pt idx="127">
                  <c:v>-3.5389159944858584E-3</c:v>
                </c:pt>
                <c:pt idx="128">
                  <c:v>-3.7621406473939967E-3</c:v>
                </c:pt>
                <c:pt idx="129">
                  <c:v>-3.8650384476831556E-3</c:v>
                </c:pt>
                <c:pt idx="130">
                  <c:v>-3.7987033428906747E-3</c:v>
                </c:pt>
                <c:pt idx="131">
                  <c:v>-3.5802041304353605E-3</c:v>
                </c:pt>
                <c:pt idx="132">
                  <c:v>-3.9389282967511319E-3</c:v>
                </c:pt>
                <c:pt idx="133">
                  <c:v>-3.5335634008902828E-3</c:v>
                </c:pt>
                <c:pt idx="134">
                  <c:v>-3.2562583610947771E-3</c:v>
                </c:pt>
                <c:pt idx="135">
                  <c:v>-3.0507016488520167E-3</c:v>
                </c:pt>
                <c:pt idx="136">
                  <c:v>-2.9312756937098783E-3</c:v>
                </c:pt>
                <c:pt idx="137">
                  <c:v>-3.8609096675632504E-3</c:v>
                </c:pt>
                <c:pt idx="138">
                  <c:v>-4.0912550849326879E-3</c:v>
                </c:pt>
                <c:pt idx="139">
                  <c:v>-4.5734530799701467E-3</c:v>
                </c:pt>
                <c:pt idx="140">
                  <c:v>-5.2931232445352361E-3</c:v>
                </c:pt>
                <c:pt idx="141">
                  <c:v>-6.0697983585351611E-3</c:v>
                </c:pt>
                <c:pt idx="142">
                  <c:v>-7.7099749997356914E-3</c:v>
                </c:pt>
                <c:pt idx="143">
                  <c:v>-8.4895002380892537E-3</c:v>
                </c:pt>
                <c:pt idx="144">
                  <c:v>-9.0247534711215271E-3</c:v>
                </c:pt>
                <c:pt idx="145">
                  <c:v>-9.1539898414149112E-3</c:v>
                </c:pt>
                <c:pt idx="146">
                  <c:v>-9.0745478944838087E-3</c:v>
                </c:pt>
                <c:pt idx="147">
                  <c:v>-9.7139910956388631E-3</c:v>
                </c:pt>
                <c:pt idx="148">
                  <c:v>-9.1994439762056457E-3</c:v>
                </c:pt>
                <c:pt idx="149">
                  <c:v>-8.477537029089155E-3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98176"/>
        <c:axId val="46499712"/>
      </c:lineChart>
      <c:catAx>
        <c:axId val="46498176"/>
        <c:scaling>
          <c:orientation val="minMax"/>
        </c:scaling>
        <c:delete val="0"/>
        <c:axPos val="b"/>
        <c:majorTickMark val="out"/>
        <c:minorTickMark val="none"/>
        <c:tickLblPos val="nextTo"/>
        <c:crossAx val="46499712"/>
        <c:crosses val="autoZero"/>
        <c:auto val="1"/>
        <c:lblAlgn val="ctr"/>
        <c:lblOffset val="100"/>
        <c:noMultiLvlLbl val="0"/>
      </c:catAx>
      <c:valAx>
        <c:axId val="46499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4981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'Econ aggregates'!$R$12:$R$161</c:f>
              <c:numCache>
                <c:formatCode>General</c:formatCode>
                <c:ptCount val="150"/>
                <c:pt idx="0">
                  <c:v>102.00149141753761</c:v>
                </c:pt>
                <c:pt idx="1">
                  <c:v>100.36557544573483</c:v>
                </c:pt>
                <c:pt idx="2">
                  <c:v>100.85545551649734</c:v>
                </c:pt>
                <c:pt idx="3">
                  <c:v>101.80299698152835</c:v>
                </c:pt>
                <c:pt idx="4">
                  <c:v>102.9650415805919</c:v>
                </c:pt>
                <c:pt idx="5">
                  <c:v>104.82379535440944</c:v>
                </c:pt>
                <c:pt idx="6">
                  <c:v>106.49301148774326</c:v>
                </c:pt>
                <c:pt idx="7">
                  <c:v>107.25432531862725</c:v>
                </c:pt>
                <c:pt idx="8">
                  <c:v>108.07215867971284</c:v>
                </c:pt>
                <c:pt idx="9">
                  <c:v>109.00599930133815</c:v>
                </c:pt>
                <c:pt idx="10">
                  <c:v>110.91391050502091</c:v>
                </c:pt>
                <c:pt idx="11">
                  <c:v>112.51501866124399</c:v>
                </c:pt>
                <c:pt idx="12">
                  <c:v>113.03929118708865</c:v>
                </c:pt>
                <c:pt idx="13">
                  <c:v>113.97503381771817</c:v>
                </c:pt>
                <c:pt idx="14">
                  <c:v>115.21792820129944</c:v>
                </c:pt>
                <c:pt idx="15">
                  <c:v>117.28471937320194</c:v>
                </c:pt>
                <c:pt idx="16">
                  <c:v>119.06205492829494</c:v>
                </c:pt>
                <c:pt idx="17">
                  <c:v>119.89110505795374</c:v>
                </c:pt>
                <c:pt idx="18">
                  <c:v>120.94208440759535</c:v>
                </c:pt>
                <c:pt idx="19">
                  <c:v>122.15820383914328</c:v>
                </c:pt>
                <c:pt idx="20">
                  <c:v>124.11053833128558</c:v>
                </c:pt>
                <c:pt idx="21">
                  <c:v>125.87327162332537</c:v>
                </c:pt>
                <c:pt idx="22">
                  <c:v>126.62692848769555</c:v>
                </c:pt>
                <c:pt idx="23">
                  <c:v>127.16471911625102</c:v>
                </c:pt>
                <c:pt idx="24">
                  <c:v>127.564906544745</c:v>
                </c:pt>
                <c:pt idx="25">
                  <c:v>128.70243015797118</c:v>
                </c:pt>
                <c:pt idx="26">
                  <c:v>129.47176474711216</c:v>
                </c:pt>
                <c:pt idx="27">
                  <c:v>129.51443060744859</c:v>
                </c:pt>
                <c:pt idx="28">
                  <c:v>130.40603719333672</c:v>
                </c:pt>
                <c:pt idx="29">
                  <c:v>131.99525977545349</c:v>
                </c:pt>
                <c:pt idx="30">
                  <c:v>134.93491940320251</c:v>
                </c:pt>
                <c:pt idx="31">
                  <c:v>137.69390272305074</c:v>
                </c:pt>
                <c:pt idx="32">
                  <c:v>139.00140923625671</c:v>
                </c:pt>
                <c:pt idx="33">
                  <c:v>140.14811243896469</c:v>
                </c:pt>
                <c:pt idx="34">
                  <c:v>141.13124693237296</c:v>
                </c:pt>
                <c:pt idx="35">
                  <c:v>142.66971209107356</c:v>
                </c:pt>
                <c:pt idx="36">
                  <c:v>143.9603257482058</c:v>
                </c:pt>
                <c:pt idx="37">
                  <c:v>144.62989819213533</c:v>
                </c:pt>
                <c:pt idx="38">
                  <c:v>145.73594662087777</c:v>
                </c:pt>
                <c:pt idx="39">
                  <c:v>147.22822217255612</c:v>
                </c:pt>
                <c:pt idx="40">
                  <c:v>149.68045205908874</c:v>
                </c:pt>
                <c:pt idx="41">
                  <c:v>151.93525338481754</c:v>
                </c:pt>
                <c:pt idx="42">
                  <c:v>153.27912310494486</c:v>
                </c:pt>
                <c:pt idx="43">
                  <c:v>154.79942097689499</c:v>
                </c:pt>
                <c:pt idx="44">
                  <c:v>156.50184076563275</c:v>
                </c:pt>
                <c:pt idx="45">
                  <c:v>159.26230651046467</c:v>
                </c:pt>
                <c:pt idx="46">
                  <c:v>161.77041198513206</c:v>
                </c:pt>
                <c:pt idx="47">
                  <c:v>163.2065860290644</c:v>
                </c:pt>
                <c:pt idx="48">
                  <c:v>164.92917277329767</c:v>
                </c:pt>
                <c:pt idx="49">
                  <c:v>166.91932411679556</c:v>
                </c:pt>
                <c:pt idx="50">
                  <c:v>170.06076610680935</c:v>
                </c:pt>
                <c:pt idx="51">
                  <c:v>172.90519253410554</c:v>
                </c:pt>
                <c:pt idx="52">
                  <c:v>174.57070781024177</c:v>
                </c:pt>
                <c:pt idx="53">
                  <c:v>176.49812676537596</c:v>
                </c:pt>
                <c:pt idx="54">
                  <c:v>178.63405314202828</c:v>
                </c:pt>
                <c:pt idx="55">
                  <c:v>181.59280728671675</c:v>
                </c:pt>
                <c:pt idx="56">
                  <c:v>184.3696832355175</c:v>
                </c:pt>
                <c:pt idx="57">
                  <c:v>186.36730060603387</c:v>
                </c:pt>
                <c:pt idx="58">
                  <c:v>188.70359199053468</c:v>
                </c:pt>
                <c:pt idx="59">
                  <c:v>191.31052987807959</c:v>
                </c:pt>
                <c:pt idx="60">
                  <c:v>194.53793591482884</c:v>
                </c:pt>
                <c:pt idx="61">
                  <c:v>197.69302767509069</c:v>
                </c:pt>
                <c:pt idx="62">
                  <c:v>201.70762653694368</c:v>
                </c:pt>
                <c:pt idx="63">
                  <c:v>203.28622227708098</c:v>
                </c:pt>
                <c:pt idx="64">
                  <c:v>203.1479385072233</c:v>
                </c:pt>
                <c:pt idx="65">
                  <c:v>206.08599747677107</c:v>
                </c:pt>
                <c:pt idx="66">
                  <c:v>211.36528688984595</c:v>
                </c:pt>
                <c:pt idx="67">
                  <c:v>217.48599361460899</c:v>
                </c:pt>
                <c:pt idx="68">
                  <c:v>223.28254245726635</c:v>
                </c:pt>
                <c:pt idx="69">
                  <c:v>229.03671099063371</c:v>
                </c:pt>
                <c:pt idx="70">
                  <c:v>235.4492635097738</c:v>
                </c:pt>
                <c:pt idx="71">
                  <c:v>242.34816841280556</c:v>
                </c:pt>
                <c:pt idx="72">
                  <c:v>250.55359275766975</c:v>
                </c:pt>
                <c:pt idx="73">
                  <c:v>259.13423848982245</c:v>
                </c:pt>
                <c:pt idx="74">
                  <c:v>267.55688903638151</c:v>
                </c:pt>
                <c:pt idx="75">
                  <c:v>276.95277622152736</c:v>
                </c:pt>
                <c:pt idx="76">
                  <c:v>287.24329881044571</c:v>
                </c:pt>
                <c:pt idx="77">
                  <c:v>296.86812426115813</c:v>
                </c:pt>
                <c:pt idx="78">
                  <c:v>308.02281099549475</c:v>
                </c:pt>
                <c:pt idx="79">
                  <c:v>320.8715299704532</c:v>
                </c:pt>
                <c:pt idx="80">
                  <c:v>331.52659312047405</c:v>
                </c:pt>
                <c:pt idx="81">
                  <c:v>340.95279053135772</c:v>
                </c:pt>
                <c:pt idx="82">
                  <c:v>353.3076844844291</c:v>
                </c:pt>
                <c:pt idx="83">
                  <c:v>365.33820727576011</c:v>
                </c:pt>
                <c:pt idx="84">
                  <c:v>375.19031708580781</c:v>
                </c:pt>
                <c:pt idx="85">
                  <c:v>387.30959245102463</c:v>
                </c:pt>
                <c:pt idx="86">
                  <c:v>401.34047288432936</c:v>
                </c:pt>
                <c:pt idx="87">
                  <c:v>419.696367226598</c:v>
                </c:pt>
                <c:pt idx="88">
                  <c:v>436.57053039410829</c:v>
                </c:pt>
                <c:pt idx="89">
                  <c:v>451.18714595868846</c:v>
                </c:pt>
                <c:pt idx="90">
                  <c:v>470.96276462304695</c:v>
                </c:pt>
                <c:pt idx="91">
                  <c:v>494.32109759405847</c:v>
                </c:pt>
                <c:pt idx="92">
                  <c:v>514.93613684883758</c:v>
                </c:pt>
                <c:pt idx="93">
                  <c:v>538.65693723454001</c:v>
                </c:pt>
                <c:pt idx="94">
                  <c:v>568.56195158751245</c:v>
                </c:pt>
                <c:pt idx="95">
                  <c:v>594.51787735786559</c:v>
                </c:pt>
                <c:pt idx="96">
                  <c:v>617.87010181597202</c:v>
                </c:pt>
                <c:pt idx="97">
                  <c:v>644.71535937705369</c:v>
                </c:pt>
                <c:pt idx="98">
                  <c:v>672.95274261939016</c:v>
                </c:pt>
                <c:pt idx="99">
                  <c:v>699.31263023174006</c:v>
                </c:pt>
                <c:pt idx="100">
                  <c:v>727.47501073874923</c:v>
                </c:pt>
                <c:pt idx="101">
                  <c:v>757.4048157625333</c:v>
                </c:pt>
                <c:pt idx="102">
                  <c:v>790.02344834136068</c:v>
                </c:pt>
                <c:pt idx="103">
                  <c:v>820.61272784523476</c:v>
                </c:pt>
                <c:pt idx="104">
                  <c:v>849.20977455525031</c:v>
                </c:pt>
                <c:pt idx="105">
                  <c:v>879.30948681459688</c:v>
                </c:pt>
                <c:pt idx="106">
                  <c:v>910.41643358751253</c:v>
                </c:pt>
                <c:pt idx="107">
                  <c:v>943.86622550074298</c:v>
                </c:pt>
                <c:pt idx="108">
                  <c:v>976.47219621220029</c:v>
                </c:pt>
                <c:pt idx="109">
                  <c:v>1010.3157177075758</c:v>
                </c:pt>
                <c:pt idx="110">
                  <c:v>1046.5242098998133</c:v>
                </c:pt>
                <c:pt idx="111">
                  <c:v>1084.8350624450577</c:v>
                </c:pt>
                <c:pt idx="112">
                  <c:v>1127.4142023732884</c:v>
                </c:pt>
                <c:pt idx="113">
                  <c:v>1170.639794364927</c:v>
                </c:pt>
                <c:pt idx="114">
                  <c:v>1215.3798777630652</c:v>
                </c:pt>
                <c:pt idx="115">
                  <c:v>1262.7910608390946</c:v>
                </c:pt>
                <c:pt idx="116">
                  <c:v>1311.7449435524079</c:v>
                </c:pt>
                <c:pt idx="117">
                  <c:v>1361.9440299555965</c:v>
                </c:pt>
                <c:pt idx="118">
                  <c:v>1411.2880106201312</c:v>
                </c:pt>
                <c:pt idx="119">
                  <c:v>1461.9928586129517</c:v>
                </c:pt>
                <c:pt idx="120">
                  <c:v>1511.5279508119906</c:v>
                </c:pt>
                <c:pt idx="121">
                  <c:v>1560.4431510477159</c:v>
                </c:pt>
                <c:pt idx="122">
                  <c:v>1612.2182770556699</c:v>
                </c:pt>
                <c:pt idx="123">
                  <c:v>1662.8083808743718</c:v>
                </c:pt>
                <c:pt idx="124">
                  <c:v>1714.2023834574486</c:v>
                </c:pt>
                <c:pt idx="125">
                  <c:v>1766.7666112098927</c:v>
                </c:pt>
                <c:pt idx="126">
                  <c:v>1820.0523039752923</c:v>
                </c:pt>
                <c:pt idx="127">
                  <c:v>1876.9684934121037</c:v>
                </c:pt>
                <c:pt idx="128">
                  <c:v>1931.0873579549955</c:v>
                </c:pt>
                <c:pt idx="129">
                  <c:v>1985.0760383920897</c:v>
                </c:pt>
                <c:pt idx="130">
                  <c:v>2040.0271785077989</c:v>
                </c:pt>
                <c:pt idx="131">
                  <c:v>2096.0365223508707</c:v>
                </c:pt>
                <c:pt idx="132">
                  <c:v>2156.2520288611968</c:v>
                </c:pt>
                <c:pt idx="133">
                  <c:v>2215.0814080534819</c:v>
                </c:pt>
                <c:pt idx="134">
                  <c:v>2277.0508837689158</c:v>
                </c:pt>
                <c:pt idx="135">
                  <c:v>2342.1034985094966</c:v>
                </c:pt>
                <c:pt idx="136">
                  <c:v>2410.0984746460472</c:v>
                </c:pt>
                <c:pt idx="137">
                  <c:v>2485.6904562632517</c:v>
                </c:pt>
                <c:pt idx="138">
                  <c:v>2560.2600989735151</c:v>
                </c:pt>
                <c:pt idx="139">
                  <c:v>2638.6683085289533</c:v>
                </c:pt>
                <c:pt idx="140">
                  <c:v>2720.2866397048319</c:v>
                </c:pt>
                <c:pt idx="141">
                  <c:v>2803.3715916515475</c:v>
                </c:pt>
                <c:pt idx="142">
                  <c:v>2891.7919127302416</c:v>
                </c:pt>
                <c:pt idx="143">
                  <c:v>2976.0716096913593</c:v>
                </c:pt>
                <c:pt idx="144">
                  <c:v>3058.8962287114678</c:v>
                </c:pt>
                <c:pt idx="145">
                  <c:v>3139.3506025724901</c:v>
                </c:pt>
                <c:pt idx="146">
                  <c:v>3217.8444133199905</c:v>
                </c:pt>
                <c:pt idx="147">
                  <c:v>3302.0318759888801</c:v>
                </c:pt>
                <c:pt idx="148">
                  <c:v>3382.4224973228193</c:v>
                </c:pt>
                <c:pt idx="149">
                  <c:v>3461.2189160152079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val>
            <c:numRef>
              <c:f>'Econ aggregates'!$S$12:$S$161</c:f>
              <c:numCache>
                <c:formatCode>General</c:formatCode>
                <c:ptCount val="150"/>
                <c:pt idx="0">
                  <c:v>92.106918861713126</c:v>
                </c:pt>
                <c:pt idx="1">
                  <c:v>90.33825187283729</c:v>
                </c:pt>
                <c:pt idx="2">
                  <c:v>90.676830189370463</c:v>
                </c:pt>
                <c:pt idx="3">
                  <c:v>91.472955451886023</c:v>
                </c:pt>
                <c:pt idx="4">
                  <c:v>92.489134898975394</c:v>
                </c:pt>
                <c:pt idx="5">
                  <c:v>94.240320212996352</c:v>
                </c:pt>
                <c:pt idx="6">
                  <c:v>95.812403945512685</c:v>
                </c:pt>
                <c:pt idx="7">
                  <c:v>96.463279769041577</c:v>
                </c:pt>
                <c:pt idx="8">
                  <c:v>97.157760962152594</c:v>
                </c:pt>
                <c:pt idx="9">
                  <c:v>97.959377889911437</c:v>
                </c:pt>
                <c:pt idx="10">
                  <c:v>99.780915545276699</c:v>
                </c:pt>
                <c:pt idx="11">
                  <c:v>101.28671184786188</c:v>
                </c:pt>
                <c:pt idx="12">
                  <c:v>101.68327580615433</c:v>
                </c:pt>
                <c:pt idx="13">
                  <c:v>102.47584242165348</c:v>
                </c:pt>
                <c:pt idx="14">
                  <c:v>103.569573432163</c:v>
                </c:pt>
                <c:pt idx="15">
                  <c:v>105.5187479624163</c:v>
                </c:pt>
                <c:pt idx="16">
                  <c:v>107.17459459124903</c:v>
                </c:pt>
                <c:pt idx="17">
                  <c:v>107.86131030877479</c:v>
                </c:pt>
                <c:pt idx="18">
                  <c:v>108.76402975921454</c:v>
                </c:pt>
                <c:pt idx="19">
                  <c:v>109.83675352286943</c:v>
                </c:pt>
                <c:pt idx="20">
                  <c:v>111.67697400058998</c:v>
                </c:pt>
                <c:pt idx="21">
                  <c:v>113.33569582149306</c:v>
                </c:pt>
                <c:pt idx="22">
                  <c:v>113.98315043825973</c:v>
                </c:pt>
                <c:pt idx="23">
                  <c:v>114.41793935517185</c:v>
                </c:pt>
                <c:pt idx="24">
                  <c:v>114.72123878078992</c:v>
                </c:pt>
                <c:pt idx="25">
                  <c:v>115.78936305545307</c:v>
                </c:pt>
                <c:pt idx="26">
                  <c:v>116.48755717155696</c:v>
                </c:pt>
                <c:pt idx="27">
                  <c:v>116.42670034653462</c:v>
                </c:pt>
                <c:pt idx="28">
                  <c:v>117.18917417619679</c:v>
                </c:pt>
                <c:pt idx="29">
                  <c:v>118.62919945349536</c:v>
                </c:pt>
                <c:pt idx="30">
                  <c:v>121.45702752044626</c:v>
                </c:pt>
                <c:pt idx="31">
                  <c:v>124.10739824451473</c:v>
                </c:pt>
                <c:pt idx="32">
                  <c:v>125.2832472982964</c:v>
                </c:pt>
                <c:pt idx="33">
                  <c:v>126.28476264339388</c:v>
                </c:pt>
                <c:pt idx="34">
                  <c:v>127.11317118563845</c:v>
                </c:pt>
                <c:pt idx="35">
                  <c:v>128.49743559278039</c:v>
                </c:pt>
                <c:pt idx="36">
                  <c:v>129.621367087333</c:v>
                </c:pt>
                <c:pt idx="37">
                  <c:v>130.09658869936419</c:v>
                </c:pt>
                <c:pt idx="38">
                  <c:v>130.99241485372852</c:v>
                </c:pt>
                <c:pt idx="39">
                  <c:v>132.26735018731017</c:v>
                </c:pt>
                <c:pt idx="40">
                  <c:v>134.51686257034461</c:v>
                </c:pt>
                <c:pt idx="41">
                  <c:v>136.57683147045137</c:v>
                </c:pt>
                <c:pt idx="42">
                  <c:v>137.70939594205791</c:v>
                </c:pt>
                <c:pt idx="43">
                  <c:v>139.00414748452835</c:v>
                </c:pt>
                <c:pt idx="44">
                  <c:v>140.47052032925345</c:v>
                </c:pt>
                <c:pt idx="45">
                  <c:v>143.01529663701078</c:v>
                </c:pt>
                <c:pt idx="46">
                  <c:v>145.31244130138526</c:v>
                </c:pt>
                <c:pt idx="47">
                  <c:v>146.51424791632741</c:v>
                </c:pt>
                <c:pt idx="48">
                  <c:v>147.98728545911734</c:v>
                </c:pt>
                <c:pt idx="49">
                  <c:v>149.71946577146841</c:v>
                </c:pt>
                <c:pt idx="50">
                  <c:v>152.62960172453199</c:v>
                </c:pt>
                <c:pt idx="51">
                  <c:v>155.24471494811795</c:v>
                </c:pt>
                <c:pt idx="52">
                  <c:v>156.65414120880601</c:v>
                </c:pt>
                <c:pt idx="53">
                  <c:v>158.31006462294505</c:v>
                </c:pt>
                <c:pt idx="54">
                  <c:v>160.16600234236702</c:v>
                </c:pt>
                <c:pt idx="55">
                  <c:v>162.86477108984292</c:v>
                </c:pt>
                <c:pt idx="56">
                  <c:v>165.37448573107889</c:v>
                </c:pt>
                <c:pt idx="57">
                  <c:v>167.08005772595118</c:v>
                </c:pt>
                <c:pt idx="58">
                  <c:v>169.11399020830663</c:v>
                </c:pt>
                <c:pt idx="59">
                  <c:v>171.41685481083334</c:v>
                </c:pt>
                <c:pt idx="60">
                  <c:v>174.35107576543024</c:v>
                </c:pt>
                <c:pt idx="61">
                  <c:v>177.21686205665856</c:v>
                </c:pt>
                <c:pt idx="62">
                  <c:v>180.91210122592247</c:v>
                </c:pt>
                <c:pt idx="63">
                  <c:v>182.08932879889207</c:v>
                </c:pt>
                <c:pt idx="64">
                  <c:v>181.40907757409181</c:v>
                </c:pt>
                <c:pt idx="65">
                  <c:v>183.75800706464958</c:v>
                </c:pt>
                <c:pt idx="66">
                  <c:v>188.45545931520141</c:v>
                </c:pt>
                <c:pt idx="67">
                  <c:v>194.02507799524108</c:v>
                </c:pt>
                <c:pt idx="68">
                  <c:v>199.24075149216202</c:v>
                </c:pt>
                <c:pt idx="69">
                  <c:v>204.34291277684437</c:v>
                </c:pt>
                <c:pt idx="70">
                  <c:v>210.01758402538252</c:v>
                </c:pt>
                <c:pt idx="71">
                  <c:v>216.0679657609295</c:v>
                </c:pt>
                <c:pt idx="72">
                  <c:v>223.31059713047992</c:v>
                </c:pt>
                <c:pt idx="73">
                  <c:v>230.82613768864266</c:v>
                </c:pt>
                <c:pt idx="74">
                  <c:v>238.08625819495447</c:v>
                </c:pt>
                <c:pt idx="75">
                  <c:v>246.29350821129296</c:v>
                </c:pt>
                <c:pt idx="76">
                  <c:v>255.42911946088194</c:v>
                </c:pt>
                <c:pt idx="77">
                  <c:v>263.79739158065325</c:v>
                </c:pt>
                <c:pt idx="78">
                  <c:v>273.90612841917846</c:v>
                </c:pt>
                <c:pt idx="79">
                  <c:v>285.89475552037226</c:v>
                </c:pt>
                <c:pt idx="80">
                  <c:v>295.6722163639414</c:v>
                </c:pt>
                <c:pt idx="81">
                  <c:v>304.1016907288278</c:v>
                </c:pt>
                <c:pt idx="82">
                  <c:v>315.60503168879995</c:v>
                </c:pt>
                <c:pt idx="83">
                  <c:v>326.80122648055897</c:v>
                </c:pt>
                <c:pt idx="84">
                  <c:v>335.7701870109729</c:v>
                </c:pt>
                <c:pt idx="85">
                  <c:v>347.01099379512846</c:v>
                </c:pt>
                <c:pt idx="86">
                  <c:v>360.17800327555074</c:v>
                </c:pt>
                <c:pt idx="87">
                  <c:v>377.59239287923128</c:v>
                </c:pt>
                <c:pt idx="88">
                  <c:v>393.03156891307526</c:v>
                </c:pt>
                <c:pt idx="89">
                  <c:v>405.71415981601956</c:v>
                </c:pt>
                <c:pt idx="90">
                  <c:v>423.32910692840659</c:v>
                </c:pt>
                <c:pt idx="91">
                  <c:v>444.44503465021427</c:v>
                </c:pt>
                <c:pt idx="92">
                  <c:v>462.22524494043518</c:v>
                </c:pt>
                <c:pt idx="93">
                  <c:v>483.15630572451727</c:v>
                </c:pt>
                <c:pt idx="94">
                  <c:v>510.51719554306067</c:v>
                </c:pt>
                <c:pt idx="95">
                  <c:v>533.97687982123739</c:v>
                </c:pt>
                <c:pt idx="96">
                  <c:v>554.85624644007066</c:v>
                </c:pt>
                <c:pt idx="97">
                  <c:v>579.52159236504599</c:v>
                </c:pt>
                <c:pt idx="98">
                  <c:v>605.90472628107921</c:v>
                </c:pt>
                <c:pt idx="99">
                  <c:v>630.6175024205811</c:v>
                </c:pt>
                <c:pt idx="100">
                  <c:v>657.30546683200703</c:v>
                </c:pt>
                <c:pt idx="101">
                  <c:v>685.9257118661194</c:v>
                </c:pt>
                <c:pt idx="102">
                  <c:v>717.54743157706514</c:v>
                </c:pt>
                <c:pt idx="103">
                  <c:v>747.25158588574516</c:v>
                </c:pt>
                <c:pt idx="104">
                  <c:v>774.92197795890877</c:v>
                </c:pt>
                <c:pt idx="105">
                  <c:v>803.95257894955728</c:v>
                </c:pt>
                <c:pt idx="106">
                  <c:v>833.71702047043277</c:v>
                </c:pt>
                <c:pt idx="107">
                  <c:v>865.39086234582328</c:v>
                </c:pt>
                <c:pt idx="108">
                  <c:v>895.63094036393113</c:v>
                </c:pt>
                <c:pt idx="109">
                  <c:v>926.62798573696273</c:v>
                </c:pt>
                <c:pt idx="110">
                  <c:v>959.82171881162481</c:v>
                </c:pt>
                <c:pt idx="111">
                  <c:v>995.13982199141481</c:v>
                </c:pt>
                <c:pt idx="112">
                  <c:v>1034.6148020059427</c:v>
                </c:pt>
                <c:pt idx="113">
                  <c:v>1074.6673241229139</c:v>
                </c:pt>
                <c:pt idx="114">
                  <c:v>1116.2364087976887</c:v>
                </c:pt>
                <c:pt idx="115">
                  <c:v>1160.5653424505967</c:v>
                </c:pt>
                <c:pt idx="116">
                  <c:v>1206.6068591502751</c:v>
                </c:pt>
                <c:pt idx="117">
                  <c:v>1253.8991543136192</c:v>
                </c:pt>
                <c:pt idx="118">
                  <c:v>1300.6940349141084</c:v>
                </c:pt>
                <c:pt idx="119">
                  <c:v>1349.1128160615242</c:v>
                </c:pt>
                <c:pt idx="120">
                  <c:v>1396.362404036068</c:v>
                </c:pt>
                <c:pt idx="121">
                  <c:v>1442.8642329042837</c:v>
                </c:pt>
                <c:pt idx="122">
                  <c:v>1492.3146330556299</c:v>
                </c:pt>
                <c:pt idx="123">
                  <c:v>1540.8207775712792</c:v>
                </c:pt>
                <c:pt idx="124">
                  <c:v>1590.2991537025398</c:v>
                </c:pt>
                <c:pt idx="125">
                  <c:v>1641.0161307556846</c:v>
                </c:pt>
                <c:pt idx="126">
                  <c:v>1692.4847412566801</c:v>
                </c:pt>
                <c:pt idx="127">
                  <c:v>1747.5412340344178</c:v>
                </c:pt>
                <c:pt idx="128">
                  <c:v>1799.6864441666016</c:v>
                </c:pt>
                <c:pt idx="129">
                  <c:v>1851.4999954245379</c:v>
                </c:pt>
                <c:pt idx="130">
                  <c:v>1904.0060920323922</c:v>
                </c:pt>
                <c:pt idx="131">
                  <c:v>1957.2183255780799</c:v>
                </c:pt>
                <c:pt idx="132">
                  <c:v>2014.0776267780434</c:v>
                </c:pt>
                <c:pt idx="133">
                  <c:v>2068.9369275562035</c:v>
                </c:pt>
                <c:pt idx="134">
                  <c:v>2126.4806997712017</c:v>
                </c:pt>
                <c:pt idx="135">
                  <c:v>2186.9570205672453</c:v>
                </c:pt>
                <c:pt idx="136">
                  <c:v>2250.4219196907943</c:v>
                </c:pt>
                <c:pt idx="137">
                  <c:v>2321.2216908450014</c:v>
                </c:pt>
                <c:pt idx="138">
                  <c:v>2390.9065344418527</c:v>
                </c:pt>
                <c:pt idx="139">
                  <c:v>2464.4888475115067</c:v>
                </c:pt>
                <c:pt idx="140">
                  <c:v>2541.53979208495</c:v>
                </c:pt>
                <c:pt idx="141">
                  <c:v>2620.4856784740387</c:v>
                </c:pt>
                <c:pt idx="142">
                  <c:v>2705.0126043610248</c:v>
                </c:pt>
                <c:pt idx="143">
                  <c:v>2785.9869676819471</c:v>
                </c:pt>
                <c:pt idx="144">
                  <c:v>2865.8884927051818</c:v>
                </c:pt>
                <c:pt idx="145">
                  <c:v>2943.3943604069818</c:v>
                </c:pt>
                <c:pt idx="146">
                  <c:v>3018.6116899122026</c:v>
                </c:pt>
                <c:pt idx="147">
                  <c:v>3098.9784713913091</c:v>
                </c:pt>
                <c:pt idx="148">
                  <c:v>3175.2132861716245</c:v>
                </c:pt>
                <c:pt idx="149">
                  <c:v>3249.4888203837168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6480"/>
        <c:axId val="46518272"/>
      </c:lineChart>
      <c:catAx>
        <c:axId val="46516480"/>
        <c:scaling>
          <c:orientation val="minMax"/>
        </c:scaling>
        <c:delete val="0"/>
        <c:axPos val="b"/>
        <c:majorTickMark val="out"/>
        <c:minorTickMark val="none"/>
        <c:tickLblPos val="nextTo"/>
        <c:crossAx val="46518272"/>
        <c:crosses val="autoZero"/>
        <c:auto val="1"/>
        <c:lblAlgn val="ctr"/>
        <c:lblOffset val="100"/>
        <c:noMultiLvlLbl val="0"/>
      </c:catAx>
      <c:valAx>
        <c:axId val="46518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5164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'Labor(x)'!$A$156</c:f>
              <c:strCache>
                <c:ptCount val="1"/>
                <c:pt idx="0">
                  <c:v>1950</c:v>
                </c:pt>
              </c:strCache>
            </c:strRef>
          </c:tx>
          <c:marker>
            <c:symbol val="none"/>
          </c:marker>
          <c:cat>
            <c:numRef>
              <c:f>'Labor(x)'!$E$155:$DA$155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'Labor(x)'!$E$156:$DA$156</c:f>
              <c:numCache>
                <c:formatCode>#\ ###\ ###\ ##0;\-#\ ###\ ###\ ##0;0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5.1901235638030405</c:v>
                </c:pt>
                <c:pt idx="16">
                  <c:v>6.5654441776561177</c:v>
                </c:pt>
                <c:pt idx="17">
                  <c:v>11.381023144831435</c:v>
                </c:pt>
                <c:pt idx="18">
                  <c:v>18.100927349433185</c:v>
                </c:pt>
                <c:pt idx="19">
                  <c:v>30.356643158432167</c:v>
                </c:pt>
                <c:pt idx="20">
                  <c:v>40.69005785984929</c:v>
                </c:pt>
                <c:pt idx="21">
                  <c:v>58.94212900572456</c:v>
                </c:pt>
                <c:pt idx="22">
                  <c:v>77.025416471025977</c:v>
                </c:pt>
                <c:pt idx="23">
                  <c:v>98.366764707321565</c:v>
                </c:pt>
                <c:pt idx="24">
                  <c:v>126.74721246758415</c:v>
                </c:pt>
                <c:pt idx="25">
                  <c:v>157.99915105980477</c:v>
                </c:pt>
                <c:pt idx="26">
                  <c:v>191.87211240940476</c:v>
                </c:pt>
                <c:pt idx="27">
                  <c:v>216.7271378526263</c:v>
                </c:pt>
                <c:pt idx="28">
                  <c:v>251.01112691285624</c:v>
                </c:pt>
                <c:pt idx="29">
                  <c:v>294.14450733324844</c:v>
                </c:pt>
                <c:pt idx="30">
                  <c:v>319.05736500491514</c:v>
                </c:pt>
                <c:pt idx="31">
                  <c:v>359.31455296350708</c:v>
                </c:pt>
                <c:pt idx="32">
                  <c:v>368.75810071942561</c:v>
                </c:pt>
                <c:pt idx="33">
                  <c:v>377.22230749875098</c:v>
                </c:pt>
                <c:pt idx="34">
                  <c:v>388.67618200822909</c:v>
                </c:pt>
                <c:pt idx="35">
                  <c:v>389.27044738291198</c:v>
                </c:pt>
                <c:pt idx="36">
                  <c:v>395.83368713893884</c:v>
                </c:pt>
                <c:pt idx="37">
                  <c:v>390.88639799552175</c:v>
                </c:pt>
                <c:pt idx="38">
                  <c:v>376.39514059658075</c:v>
                </c:pt>
                <c:pt idx="39">
                  <c:v>382.42815283175997</c:v>
                </c:pt>
                <c:pt idx="40">
                  <c:v>392.00068494307135</c:v>
                </c:pt>
                <c:pt idx="41">
                  <c:v>405.61012843643971</c:v>
                </c:pt>
                <c:pt idx="42">
                  <c:v>396.79560774520638</c:v>
                </c:pt>
                <c:pt idx="43">
                  <c:v>390.16780586690578</c:v>
                </c:pt>
                <c:pt idx="44">
                  <c:v>390.17655825386112</c:v>
                </c:pt>
                <c:pt idx="45">
                  <c:v>376.79606980679557</c:v>
                </c:pt>
                <c:pt idx="46">
                  <c:v>372.29284088933974</c:v>
                </c:pt>
                <c:pt idx="47">
                  <c:v>345.45531644404286</c:v>
                </c:pt>
                <c:pt idx="48">
                  <c:v>328.00257543173802</c:v>
                </c:pt>
                <c:pt idx="49">
                  <c:v>332.28252795771016</c:v>
                </c:pt>
                <c:pt idx="50">
                  <c:v>316.96702671501413</c:v>
                </c:pt>
                <c:pt idx="51">
                  <c:v>317.26475769841522</c:v>
                </c:pt>
                <c:pt idx="52">
                  <c:v>306.23453230615763</c:v>
                </c:pt>
                <c:pt idx="53">
                  <c:v>292.63338929684602</c:v>
                </c:pt>
                <c:pt idx="54">
                  <c:v>292.59527044776121</c:v>
                </c:pt>
                <c:pt idx="55">
                  <c:v>283.91860850838725</c:v>
                </c:pt>
                <c:pt idx="56">
                  <c:v>268.28976751801565</c:v>
                </c:pt>
                <c:pt idx="57">
                  <c:v>243.88250391550523</c:v>
                </c:pt>
                <c:pt idx="58">
                  <c:v>215.92820631413767</c:v>
                </c:pt>
                <c:pt idx="59">
                  <c:v>192.39930734411291</c:v>
                </c:pt>
                <c:pt idx="60">
                  <c:v>160.29175405551004</c:v>
                </c:pt>
                <c:pt idx="61">
                  <c:v>135.15898877600836</c:v>
                </c:pt>
                <c:pt idx="62">
                  <c:v>113.55992652961979</c:v>
                </c:pt>
                <c:pt idx="63">
                  <c:v>89.572648669184403</c:v>
                </c:pt>
                <c:pt idx="64">
                  <c:v>88.969666329149931</c:v>
                </c:pt>
                <c:pt idx="65">
                  <c:v>75.441166255043868</c:v>
                </c:pt>
                <c:pt idx="66">
                  <c:v>67.040071440380942</c:v>
                </c:pt>
                <c:pt idx="67">
                  <c:v>61.327229370070256</c:v>
                </c:pt>
                <c:pt idx="68">
                  <c:v>57.148824485648092</c:v>
                </c:pt>
                <c:pt idx="69">
                  <c:v>50.094467601602354</c:v>
                </c:pt>
                <c:pt idx="70">
                  <c:v>45.253876220018839</c:v>
                </c:pt>
                <c:pt idx="71">
                  <c:v>37.276943891695282</c:v>
                </c:pt>
                <c:pt idx="72">
                  <c:v>32.459193005116475</c:v>
                </c:pt>
                <c:pt idx="73">
                  <c:v>29.745034018525065</c:v>
                </c:pt>
                <c:pt idx="74">
                  <c:v>26.965986775761817</c:v>
                </c:pt>
                <c:pt idx="75">
                  <c:v>21.2360650509214</c:v>
                </c:pt>
                <c:pt idx="76">
                  <c:v>20.966608986816986</c:v>
                </c:pt>
                <c:pt idx="77">
                  <c:v>17.422735990113107</c:v>
                </c:pt>
                <c:pt idx="78">
                  <c:v>13.079011915347325</c:v>
                </c:pt>
                <c:pt idx="79">
                  <c:v>10.817894315079347</c:v>
                </c:pt>
                <c:pt idx="80">
                  <c:v>7.276471761426019</c:v>
                </c:pt>
                <c:pt idx="81">
                  <c:v>5.7532524261400804</c:v>
                </c:pt>
                <c:pt idx="82">
                  <c:v>4.4620729812362221</c:v>
                </c:pt>
                <c:pt idx="83">
                  <c:v>3.4283973378674863</c:v>
                </c:pt>
                <c:pt idx="84">
                  <c:v>2.6087776976289958</c:v>
                </c:pt>
                <c:pt idx="85">
                  <c:v>1.9190240042710123</c:v>
                </c:pt>
                <c:pt idx="86">
                  <c:v>1.3564307172335244</c:v>
                </c:pt>
                <c:pt idx="87">
                  <c:v>0.92115698596123896</c:v>
                </c:pt>
                <c:pt idx="88">
                  <c:v>0.59792446376233155</c:v>
                </c:pt>
                <c:pt idx="89">
                  <c:v>0.37034075783203224</c:v>
                </c:pt>
                <c:pt idx="90">
                  <c:v>0.23203989038208125</c:v>
                </c:pt>
                <c:pt idx="91">
                  <c:v>0.17713333195833775</c:v>
                </c:pt>
                <c:pt idx="92">
                  <c:v>0.13830086744995101</c:v>
                </c:pt>
                <c:pt idx="93">
                  <c:v>7.8142377350892925E-2</c:v>
                </c:pt>
                <c:pt idx="94">
                  <c:v>1.3050254465933239E-2</c:v>
                </c:pt>
                <c:pt idx="95">
                  <c:v>1.3050254465933239E-2</c:v>
                </c:pt>
                <c:pt idx="96">
                  <c:v>1.0344713905922689E-2</c:v>
                </c:pt>
                <c:pt idx="97">
                  <c:v>7.7983227906186442E-3</c:v>
                </c:pt>
                <c:pt idx="98">
                  <c:v>5.0927822306080931E-3</c:v>
                </c:pt>
                <c:pt idx="99">
                  <c:v>2.5463911153040465E-3</c:v>
                </c:pt>
                <c:pt idx="100">
                  <c:v>1.1140461129455206E-3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'Labor(x)'!$A$157</c:f>
              <c:strCache>
                <c:ptCount val="1"/>
                <c:pt idx="0">
                  <c:v>1975</c:v>
                </c:pt>
              </c:strCache>
            </c:strRef>
          </c:tx>
          <c:marker>
            <c:symbol val="none"/>
          </c:marker>
          <c:cat>
            <c:numRef>
              <c:f>'Labor(x)'!$E$155:$DA$155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'Labor(x)'!$E$157:$DA$157</c:f>
              <c:numCache>
                <c:formatCode>#\ ###\ ###\ ##0;\-#\ ###\ ###\ ##0;0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8.7606616301884088</c:v>
                </c:pt>
                <c:pt idx="16">
                  <c:v>11.053093517262013</c:v>
                </c:pt>
                <c:pt idx="17">
                  <c:v>19.076800197016492</c:v>
                </c:pt>
                <c:pt idx="18">
                  <c:v>30.121730135585604</c:v>
                </c:pt>
                <c:pt idx="19">
                  <c:v>50.060032032422065</c:v>
                </c:pt>
                <c:pt idx="20">
                  <c:v>66.501485675527732</c:v>
                </c:pt>
                <c:pt idx="21">
                  <c:v>95.401686055006465</c:v>
                </c:pt>
                <c:pt idx="22">
                  <c:v>123.8729893104102</c:v>
                </c:pt>
                <c:pt idx="23">
                  <c:v>158.09821765887096</c:v>
                </c:pt>
                <c:pt idx="24">
                  <c:v>204.44605547875918</c:v>
                </c:pt>
                <c:pt idx="25">
                  <c:v>255.78678026065009</c:v>
                </c:pt>
                <c:pt idx="26">
                  <c:v>312.04678038972651</c:v>
                </c:pt>
                <c:pt idx="27">
                  <c:v>353.92472358958963</c:v>
                </c:pt>
                <c:pt idx="28">
                  <c:v>410.89491145656575</c:v>
                </c:pt>
                <c:pt idx="29">
                  <c:v>482.13791705314463</c:v>
                </c:pt>
                <c:pt idx="30">
                  <c:v>524.08129248734826</c:v>
                </c:pt>
                <c:pt idx="31">
                  <c:v>591.61766519412481</c:v>
                </c:pt>
                <c:pt idx="32">
                  <c:v>608.90271445414146</c:v>
                </c:pt>
                <c:pt idx="33">
                  <c:v>625.1416116697917</c:v>
                </c:pt>
                <c:pt idx="34">
                  <c:v>646.71978882629253</c:v>
                </c:pt>
                <c:pt idx="35">
                  <c:v>650.31465042955563</c:v>
                </c:pt>
                <c:pt idx="36">
                  <c:v>664.23493082794437</c:v>
                </c:pt>
                <c:pt idx="37">
                  <c:v>657.41312330301446</c:v>
                </c:pt>
                <c:pt idx="38">
                  <c:v>632.06338577803763</c:v>
                </c:pt>
                <c:pt idx="39">
                  <c:v>639.47214829369943</c:v>
                </c:pt>
                <c:pt idx="40">
                  <c:v>652.40986550962134</c:v>
                </c:pt>
                <c:pt idx="41">
                  <c:v>670.87049437362793</c:v>
                </c:pt>
                <c:pt idx="42">
                  <c:v>653.73239578725111</c:v>
                </c:pt>
                <c:pt idx="43">
                  <c:v>643.3292589383218</c:v>
                </c:pt>
                <c:pt idx="44">
                  <c:v>645.7582875313027</c:v>
                </c:pt>
                <c:pt idx="45">
                  <c:v>625.53281369368062</c:v>
                </c:pt>
                <c:pt idx="46">
                  <c:v>620.60112434985956</c:v>
                </c:pt>
                <c:pt idx="47">
                  <c:v>575.17649135896431</c:v>
                </c:pt>
                <c:pt idx="48">
                  <c:v>540.4592829836198</c:v>
                </c:pt>
                <c:pt idx="49">
                  <c:v>538.53063649548085</c:v>
                </c:pt>
                <c:pt idx="50">
                  <c:v>505.51172724574241</c:v>
                </c:pt>
                <c:pt idx="51">
                  <c:v>497.22192894222803</c:v>
                </c:pt>
                <c:pt idx="52">
                  <c:v>473.73827661559784</c:v>
                </c:pt>
                <c:pt idx="53">
                  <c:v>450.62815624470466</c:v>
                </c:pt>
                <c:pt idx="54">
                  <c:v>451.23236355231808</c:v>
                </c:pt>
                <c:pt idx="55">
                  <c:v>438.23278003879591</c:v>
                </c:pt>
                <c:pt idx="56">
                  <c:v>414.82214815606818</c:v>
                </c:pt>
                <c:pt idx="57">
                  <c:v>377.62041639791897</c:v>
                </c:pt>
                <c:pt idx="58">
                  <c:v>334.18123855376052</c:v>
                </c:pt>
                <c:pt idx="59">
                  <c:v>297.2903644568504</c:v>
                </c:pt>
                <c:pt idx="60">
                  <c:v>247.58589233052433</c:v>
                </c:pt>
                <c:pt idx="61">
                  <c:v>208.81355100252964</c:v>
                </c:pt>
                <c:pt idx="62">
                  <c:v>175.70318505778965</c:v>
                </c:pt>
                <c:pt idx="63">
                  <c:v>139.06728580671444</c:v>
                </c:pt>
                <c:pt idx="64">
                  <c:v>138.81874752315522</c:v>
                </c:pt>
                <c:pt idx="65">
                  <c:v>118.37950236298543</c:v>
                </c:pt>
                <c:pt idx="66">
                  <c:v>105.95012688406767</c:v>
                </c:pt>
                <c:pt idx="67">
                  <c:v>97.438513057067269</c:v>
                </c:pt>
                <c:pt idx="68">
                  <c:v>90.892103343070374</c:v>
                </c:pt>
                <c:pt idx="69">
                  <c:v>79.477849515708158</c:v>
                </c:pt>
                <c:pt idx="70">
                  <c:v>71.604041668221029</c:v>
                </c:pt>
                <c:pt idx="71">
                  <c:v>58.719121175221346</c:v>
                </c:pt>
                <c:pt idx="72">
                  <c:v>51.002528488840511</c:v>
                </c:pt>
                <c:pt idx="73">
                  <c:v>46.884958051664825</c:v>
                </c:pt>
                <c:pt idx="74">
                  <c:v>42.848820496039622</c:v>
                </c:pt>
                <c:pt idx="75">
                  <c:v>34.043339072058757</c:v>
                </c:pt>
                <c:pt idx="76">
                  <c:v>34.033125268921331</c:v>
                </c:pt>
                <c:pt idx="77">
                  <c:v>28.496962786616983</c:v>
                </c:pt>
                <c:pt idx="78">
                  <c:v>21.242647142867266</c:v>
                </c:pt>
                <c:pt idx="79">
                  <c:v>17.171461182356598</c:v>
                </c:pt>
                <c:pt idx="80">
                  <c:v>10.604478101292338</c:v>
                </c:pt>
                <c:pt idx="81">
                  <c:v>8.3845909617400771</c:v>
                </c:pt>
                <c:pt idx="82">
                  <c:v>6.5028707273667106</c:v>
                </c:pt>
                <c:pt idx="83">
                  <c:v>4.9964276209627876</c:v>
                </c:pt>
                <c:pt idx="84">
                  <c:v>3.801942324891932</c:v>
                </c:pt>
                <c:pt idx="85">
                  <c:v>2.7967191650528869</c:v>
                </c:pt>
                <c:pt idx="86">
                  <c:v>1.9768151802741545</c:v>
                </c:pt>
                <c:pt idx="87">
                  <c:v>1.3424623094481762</c:v>
                </c:pt>
                <c:pt idx="88">
                  <c:v>0.87139441890062175</c:v>
                </c:pt>
                <c:pt idx="89">
                  <c:v>0.53972180271007353</c:v>
                </c:pt>
                <c:pt idx="90">
                  <c:v>0.33816690517889442</c:v>
                </c:pt>
                <c:pt idx="91">
                  <c:v>0.25814798728676919</c:v>
                </c:pt>
                <c:pt idx="92">
                  <c:v>0.20155489753117919</c:v>
                </c:pt>
                <c:pt idx="93">
                  <c:v>0.11388199618850285</c:v>
                </c:pt>
                <c:pt idx="94">
                  <c:v>1.9018989180157299E-2</c:v>
                </c:pt>
                <c:pt idx="95">
                  <c:v>1.9018989180157299E-2</c:v>
                </c:pt>
                <c:pt idx="96">
                  <c:v>1.5076028008661273E-2</c:v>
                </c:pt>
                <c:pt idx="97">
                  <c:v>1.1365005729606192E-2</c:v>
                </c:pt>
                <c:pt idx="98">
                  <c:v>7.422044558110164E-3</c:v>
                </c:pt>
                <c:pt idx="99">
                  <c:v>3.711022279055082E-3</c:v>
                </c:pt>
                <c:pt idx="100">
                  <c:v>1.623572247086599E-3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'Labor(x)'!$A$158</c:f>
              <c:strCache>
                <c:ptCount val="1"/>
                <c:pt idx="0">
                  <c:v>2000</c:v>
                </c:pt>
              </c:strCache>
            </c:strRef>
          </c:tx>
          <c:marker>
            <c:symbol val="none"/>
          </c:marker>
          <c:cat>
            <c:numRef>
              <c:f>'Labor(x)'!$E$155:$DA$155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'Labor(x)'!$E$158:$DA$158</c:f>
              <c:numCache>
                <c:formatCode>#\ ###\ ###\ ##0;\-#\ ###\ ###\ ##0;0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18.178918379989767</c:v>
                </c:pt>
                <c:pt idx="16">
                  <c:v>23.13157190920835</c:v>
                </c:pt>
                <c:pt idx="17">
                  <c:v>40.216802942160825</c:v>
                </c:pt>
                <c:pt idx="18">
                  <c:v>63.849965228461414</c:v>
                </c:pt>
                <c:pt idx="19">
                  <c:v>106.49500004554736</c:v>
                </c:pt>
                <c:pt idx="20">
                  <c:v>141.88557152121183</c:v>
                </c:pt>
                <c:pt idx="21">
                  <c:v>204.10601605592669</c:v>
                </c:pt>
                <c:pt idx="22">
                  <c:v>264.31732940418715</c:v>
                </c:pt>
                <c:pt idx="23">
                  <c:v>333.70869850939266</c:v>
                </c:pt>
                <c:pt idx="24">
                  <c:v>424.27206207979867</c:v>
                </c:pt>
                <c:pt idx="25">
                  <c:v>521.28714034503787</c:v>
                </c:pt>
                <c:pt idx="26">
                  <c:v>623.28961919146752</c:v>
                </c:pt>
                <c:pt idx="27">
                  <c:v>693.11053541944545</c:v>
                </c:pt>
                <c:pt idx="28">
                  <c:v>790.86957708818215</c:v>
                </c:pt>
                <c:pt idx="29">
                  <c:v>913.82705086573014</c:v>
                </c:pt>
                <c:pt idx="30">
                  <c:v>976.82176508566147</c:v>
                </c:pt>
                <c:pt idx="31">
                  <c:v>1082.8533081035066</c:v>
                </c:pt>
                <c:pt idx="32">
                  <c:v>1099.3631981028648</c:v>
                </c:pt>
                <c:pt idx="33">
                  <c:v>1121.8543490437141</c:v>
                </c:pt>
                <c:pt idx="34">
                  <c:v>1160.1613394528176</c:v>
                </c:pt>
                <c:pt idx="35">
                  <c:v>1166.9155482645108</c:v>
                </c:pt>
                <c:pt idx="36">
                  <c:v>1194.1733363343408</c:v>
                </c:pt>
                <c:pt idx="37">
                  <c:v>1183.8558393683813</c:v>
                </c:pt>
                <c:pt idx="38">
                  <c:v>1137.7245462051376</c:v>
                </c:pt>
                <c:pt idx="39">
                  <c:v>1148.9435007173283</c:v>
                </c:pt>
                <c:pt idx="40">
                  <c:v>1171.9603112529958</c:v>
                </c:pt>
                <c:pt idx="41">
                  <c:v>1206.8873197574269</c:v>
                </c:pt>
                <c:pt idx="42">
                  <c:v>1175.1251046981579</c:v>
                </c:pt>
                <c:pt idx="43">
                  <c:v>1150.7940193857967</c:v>
                </c:pt>
                <c:pt idx="44">
                  <c:v>1146.4144187364923</c:v>
                </c:pt>
                <c:pt idx="45">
                  <c:v>1102.4280346869609</c:v>
                </c:pt>
                <c:pt idx="46">
                  <c:v>1084.9094241030966</c:v>
                </c:pt>
                <c:pt idx="47">
                  <c:v>1000.7338906624741</c:v>
                </c:pt>
                <c:pt idx="48">
                  <c:v>941.64883852081039</c:v>
                </c:pt>
                <c:pt idx="49">
                  <c:v>943.77853632163715</c:v>
                </c:pt>
                <c:pt idx="50">
                  <c:v>891.01120555080638</c:v>
                </c:pt>
                <c:pt idx="51">
                  <c:v>882.22536036498695</c:v>
                </c:pt>
                <c:pt idx="52">
                  <c:v>845.58395571594235</c:v>
                </c:pt>
                <c:pt idx="53">
                  <c:v>807.45675012100708</c:v>
                </c:pt>
                <c:pt idx="54">
                  <c:v>810.5611820258265</c:v>
                </c:pt>
                <c:pt idx="55">
                  <c:v>789.87307084700581</c:v>
                </c:pt>
                <c:pt idx="56">
                  <c:v>750.54344132524727</c:v>
                </c:pt>
                <c:pt idx="57">
                  <c:v>685.89390167153067</c:v>
                </c:pt>
                <c:pt idx="58">
                  <c:v>609.43829668446813</c:v>
                </c:pt>
                <c:pt idx="59">
                  <c:v>544.38544384062629</c:v>
                </c:pt>
                <c:pt idx="60">
                  <c:v>455.30253481865515</c:v>
                </c:pt>
                <c:pt idx="61">
                  <c:v>385.8186131023586</c:v>
                </c:pt>
                <c:pt idx="62">
                  <c:v>325.85274314329132</c:v>
                </c:pt>
                <c:pt idx="63">
                  <c:v>258.37109843323253</c:v>
                </c:pt>
                <c:pt idx="64">
                  <c:v>258.01560681776243</c:v>
                </c:pt>
                <c:pt idx="65">
                  <c:v>220.06954454725008</c:v>
                </c:pt>
                <c:pt idx="66">
                  <c:v>196.79843370886266</c:v>
                </c:pt>
                <c:pt idx="67">
                  <c:v>181.27306276657865</c:v>
                </c:pt>
                <c:pt idx="68">
                  <c:v>170.22509236411761</c:v>
                </c:pt>
                <c:pt idx="69">
                  <c:v>150.46903493254865</c:v>
                </c:pt>
                <c:pt idx="70">
                  <c:v>137.16277011359634</c:v>
                </c:pt>
                <c:pt idx="71">
                  <c:v>114.1166773150135</c:v>
                </c:pt>
                <c:pt idx="72">
                  <c:v>100.32418724782751</c:v>
                </c:pt>
                <c:pt idx="73">
                  <c:v>92.686429658472377</c:v>
                </c:pt>
                <c:pt idx="74">
                  <c:v>84.608733495990592</c:v>
                </c:pt>
                <c:pt idx="75">
                  <c:v>67.139243158426865</c:v>
                </c:pt>
                <c:pt idx="76">
                  <c:v>66.863133042290414</c:v>
                </c:pt>
                <c:pt idx="77">
                  <c:v>55.937520067121731</c:v>
                </c:pt>
                <c:pt idx="78">
                  <c:v>42.077136144621328</c:v>
                </c:pt>
                <c:pt idx="79">
                  <c:v>34.696833337379047</c:v>
                </c:pt>
                <c:pt idx="80">
                  <c:v>24.001901799458885</c:v>
                </c:pt>
                <c:pt idx="81">
                  <c:v>18.935177857578804</c:v>
                </c:pt>
                <c:pt idx="82">
                  <c:v>14.640556396142001</c:v>
                </c:pt>
                <c:pt idx="83">
                  <c:v>11.263402388318349</c:v>
                </c:pt>
                <c:pt idx="84">
                  <c:v>8.6301516448312494</c:v>
                </c:pt>
                <c:pt idx="85">
                  <c:v>6.3674624313099821</c:v>
                </c:pt>
                <c:pt idx="86">
                  <c:v>4.4884414256633045</c:v>
                </c:pt>
                <c:pt idx="87">
                  <c:v>3.0343945219067026</c:v>
                </c:pt>
                <c:pt idx="88">
                  <c:v>1.9663988583717389</c:v>
                </c:pt>
                <c:pt idx="89">
                  <c:v>1.2240842822665521</c:v>
                </c:pt>
                <c:pt idx="90">
                  <c:v>0.76614489957565834</c:v>
                </c:pt>
                <c:pt idx="91">
                  <c:v>0.57788534415893367</c:v>
                </c:pt>
                <c:pt idx="92">
                  <c:v>0.44522987683997561</c:v>
                </c:pt>
                <c:pt idx="93">
                  <c:v>0.24902688026642705</c:v>
                </c:pt>
                <c:pt idx="94">
                  <c:v>3.7731345494913193E-2</c:v>
                </c:pt>
                <c:pt idx="95">
                  <c:v>4.567478665173702E-2</c:v>
                </c:pt>
                <c:pt idx="96">
                  <c:v>3.6142657263548421E-2</c:v>
                </c:pt>
                <c:pt idx="97">
                  <c:v>2.7404871991042214E-2</c:v>
                </c:pt>
                <c:pt idx="98">
                  <c:v>1.7872742602853615E-2</c:v>
                </c:pt>
                <c:pt idx="99">
                  <c:v>9.1349573303474031E-3</c:v>
                </c:pt>
                <c:pt idx="100">
                  <c:v>4.7660646940942981E-3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'Labor(x)'!$A$159</c:f>
              <c:strCache>
                <c:ptCount val="1"/>
                <c:pt idx="0">
                  <c:v>2025</c:v>
                </c:pt>
              </c:strCache>
            </c:strRef>
          </c:tx>
          <c:marker>
            <c:symbol val="none"/>
          </c:marker>
          <c:cat>
            <c:numRef>
              <c:f>'Labor(x)'!$E$155:$DA$155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'Labor(x)'!$E$159:$DA$159</c:f>
              <c:numCache>
                <c:formatCode>#\ ###\ ###\ ##0;\-#\ ###\ ###\ ##0;0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37.794059955044482</c:v>
                </c:pt>
                <c:pt idx="16">
                  <c:v>49.237031118329874</c:v>
                </c:pt>
                <c:pt idx="17">
                  <c:v>85.716039674160356</c:v>
                </c:pt>
                <c:pt idx="18">
                  <c:v>133.31790547253851</c:v>
                </c:pt>
                <c:pt idx="19">
                  <c:v>211.99005471836085</c:v>
                </c:pt>
                <c:pt idx="20">
                  <c:v>272.11953608743363</c:v>
                </c:pt>
                <c:pt idx="21">
                  <c:v>391.18077775128756</c:v>
                </c:pt>
                <c:pt idx="22">
                  <c:v>517.81748188874758</c:v>
                </c:pt>
                <c:pt idx="23">
                  <c:v>659.03304442974195</c:v>
                </c:pt>
                <c:pt idx="24">
                  <c:v>839.46544451193165</c:v>
                </c:pt>
                <c:pt idx="25">
                  <c:v>1035.8865237267973</c:v>
                </c:pt>
                <c:pt idx="26">
                  <c:v>1247.6022079836871</c:v>
                </c:pt>
                <c:pt idx="27">
                  <c:v>1399.9283321319028</c:v>
                </c:pt>
                <c:pt idx="28">
                  <c:v>1611.8256115874194</c:v>
                </c:pt>
                <c:pt idx="29">
                  <c:v>1879.4551981209161</c:v>
                </c:pt>
                <c:pt idx="30">
                  <c:v>2029.4751514898546</c:v>
                </c:pt>
                <c:pt idx="31">
                  <c:v>2275.4684252223597</c:v>
                </c:pt>
                <c:pt idx="32">
                  <c:v>2332.4098211286732</c:v>
                </c:pt>
                <c:pt idx="33">
                  <c:v>2394.3796236431208</c:v>
                </c:pt>
                <c:pt idx="34">
                  <c:v>2484.1722240502809</c:v>
                </c:pt>
                <c:pt idx="35">
                  <c:v>2507.7913206456315</c:v>
                </c:pt>
                <c:pt idx="36">
                  <c:v>2575.6494244404948</c:v>
                </c:pt>
                <c:pt idx="37">
                  <c:v>2566.6505858086216</c:v>
                </c:pt>
                <c:pt idx="38">
                  <c:v>2485.2535714572646</c:v>
                </c:pt>
                <c:pt idx="39">
                  <c:v>2532.4704387013398</c:v>
                </c:pt>
                <c:pt idx="40">
                  <c:v>2604.0435110571816</c:v>
                </c:pt>
                <c:pt idx="41">
                  <c:v>2701.0019368230114</c:v>
                </c:pt>
                <c:pt idx="42">
                  <c:v>2646.6408699063004</c:v>
                </c:pt>
                <c:pt idx="43">
                  <c:v>2605.4300159067207</c:v>
                </c:pt>
                <c:pt idx="44">
                  <c:v>2605.8559273837877</c:v>
                </c:pt>
                <c:pt idx="45">
                  <c:v>2512.8578188789938</c:v>
                </c:pt>
                <c:pt idx="46">
                  <c:v>2477.519159042447</c:v>
                </c:pt>
                <c:pt idx="47">
                  <c:v>2275.8553841809858</c:v>
                </c:pt>
                <c:pt idx="48">
                  <c:v>2114.8649401332677</c:v>
                </c:pt>
                <c:pt idx="49">
                  <c:v>2079.7609769595751</c:v>
                </c:pt>
                <c:pt idx="50">
                  <c:v>1925.5446447907636</c:v>
                </c:pt>
                <c:pt idx="51">
                  <c:v>1867.9996916586422</c:v>
                </c:pt>
                <c:pt idx="52">
                  <c:v>1757.0197763593519</c:v>
                </c:pt>
                <c:pt idx="53">
                  <c:v>1651.7275681435513</c:v>
                </c:pt>
                <c:pt idx="54">
                  <c:v>1636.7507586198469</c:v>
                </c:pt>
                <c:pt idx="55">
                  <c:v>1571.5266468816264</c:v>
                </c:pt>
                <c:pt idx="56">
                  <c:v>1468.1759160613838</c:v>
                </c:pt>
                <c:pt idx="57">
                  <c:v>1325.8148718496716</c:v>
                </c:pt>
                <c:pt idx="58">
                  <c:v>1175.0881791857294</c:v>
                </c:pt>
                <c:pt idx="59">
                  <c:v>1055.0086485437885</c:v>
                </c:pt>
                <c:pt idx="60">
                  <c:v>887.6870303225935</c:v>
                </c:pt>
                <c:pt idx="61">
                  <c:v>757.74072405387574</c:v>
                </c:pt>
                <c:pt idx="62">
                  <c:v>643.85952310744347</c:v>
                </c:pt>
                <c:pt idx="63">
                  <c:v>512.35846694618829</c:v>
                </c:pt>
                <c:pt idx="64">
                  <c:v>512.49389055962251</c:v>
                </c:pt>
                <c:pt idx="65">
                  <c:v>439.25985628588694</c:v>
                </c:pt>
                <c:pt idx="66">
                  <c:v>396.47214699665875</c:v>
                </c:pt>
                <c:pt idx="67">
                  <c:v>369.01188644287276</c:v>
                </c:pt>
                <c:pt idx="68">
                  <c:v>349.55884531868224</c:v>
                </c:pt>
                <c:pt idx="69">
                  <c:v>311.73409441988616</c:v>
                </c:pt>
                <c:pt idx="70">
                  <c:v>286.75610787171053</c:v>
                </c:pt>
                <c:pt idx="71">
                  <c:v>240.21349790808438</c:v>
                </c:pt>
                <c:pt idx="72">
                  <c:v>213.71195955887333</c:v>
                </c:pt>
                <c:pt idx="73">
                  <c:v>202.19781204303044</c:v>
                </c:pt>
                <c:pt idx="74">
                  <c:v>190.90754513451182</c:v>
                </c:pt>
                <c:pt idx="75">
                  <c:v>157.73898515672238</c:v>
                </c:pt>
                <c:pt idx="76">
                  <c:v>165.1949493055584</c:v>
                </c:pt>
                <c:pt idx="77">
                  <c:v>145.64133438457304</c:v>
                </c:pt>
                <c:pt idx="78">
                  <c:v>114.75071301791458</c:v>
                </c:pt>
                <c:pt idx="79">
                  <c:v>98.511286536504713</c:v>
                </c:pt>
                <c:pt idx="80">
                  <c:v>66.286185460873952</c:v>
                </c:pt>
                <c:pt idx="81">
                  <c:v>57.885159982638029</c:v>
                </c:pt>
                <c:pt idx="82">
                  <c:v>49.062893854713586</c:v>
                </c:pt>
                <c:pt idx="83">
                  <c:v>41.129888412713406</c:v>
                </c:pt>
                <c:pt idx="84">
                  <c:v>33.852816567308551</c:v>
                </c:pt>
                <c:pt idx="85">
                  <c:v>27.553675117471283</c:v>
                </c:pt>
                <c:pt idx="86">
                  <c:v>22.343439936940417</c:v>
                </c:pt>
                <c:pt idx="87">
                  <c:v>18.082736652516942</c:v>
                </c:pt>
                <c:pt idx="88">
                  <c:v>14.415488385159236</c:v>
                </c:pt>
                <c:pt idx="89">
                  <c:v>11.336138148738364</c:v>
                </c:pt>
                <c:pt idx="90">
                  <c:v>8.520513566030111</c:v>
                </c:pt>
                <c:pt idx="91">
                  <c:v>6.2808838460536665</c:v>
                </c:pt>
                <c:pt idx="92">
                  <c:v>4.5789570552889911</c:v>
                </c:pt>
                <c:pt idx="93">
                  <c:v>4.9754709997942443</c:v>
                </c:pt>
                <c:pt idx="94">
                  <c:v>3.4719701853110201</c:v>
                </c:pt>
                <c:pt idx="95">
                  <c:v>2.3916035886960487</c:v>
                </c:pt>
                <c:pt idx="96">
                  <c:v>1.6159577607765876</c:v>
                </c:pt>
                <c:pt idx="97">
                  <c:v>1.0812113881891652</c:v>
                </c:pt>
                <c:pt idx="98">
                  <c:v>0.72670069164968598</c:v>
                </c:pt>
                <c:pt idx="99">
                  <c:v>0.49263074585762179</c:v>
                </c:pt>
                <c:pt idx="100">
                  <c:v>0.3312380744188772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'Labor(x)'!$A$160</c:f>
              <c:strCache>
                <c:ptCount val="1"/>
                <c:pt idx="0">
                  <c:v>2050</c:v>
                </c:pt>
              </c:strCache>
            </c:strRef>
          </c:tx>
          <c:marker>
            <c:symbol val="none"/>
          </c:marker>
          <c:cat>
            <c:numRef>
              <c:f>'Labor(x)'!$E$155:$DA$155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'Labor(x)'!$E$160:$DA$160</c:f>
              <c:numCache>
                <c:formatCode>#\ ###\ ###\ ##0;\-#\ ###\ ###\ ##0;0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42.147857211241771</c:v>
                </c:pt>
                <c:pt idx="16">
                  <c:v>53.18509546203007</c:v>
                </c:pt>
                <c:pt idx="17">
                  <c:v>88.652508154097987</c:v>
                </c:pt>
                <c:pt idx="18">
                  <c:v>135.5865595687014</c:v>
                </c:pt>
                <c:pt idx="19">
                  <c:v>217.02692676254173</c:v>
                </c:pt>
                <c:pt idx="20">
                  <c:v>279.79450973117173</c:v>
                </c:pt>
                <c:pt idx="21">
                  <c:v>399.47167206234411</c:v>
                </c:pt>
                <c:pt idx="22">
                  <c:v>525.07596378369703</c:v>
                </c:pt>
                <c:pt idx="23">
                  <c:v>670.65397983093931</c:v>
                </c:pt>
                <c:pt idx="24">
                  <c:v>858.89660583206114</c:v>
                </c:pt>
                <c:pt idx="25">
                  <c:v>1100.0178372519815</c:v>
                </c:pt>
                <c:pt idx="26">
                  <c:v>1438.9841740223194</c:v>
                </c:pt>
                <c:pt idx="27">
                  <c:v>1796.2314540565517</c:v>
                </c:pt>
                <c:pt idx="28">
                  <c:v>2284.705552892699</c:v>
                </c:pt>
                <c:pt idx="29">
                  <c:v>2939.8963381456033</c:v>
                </c:pt>
                <c:pt idx="30">
                  <c:v>3439.6188658981141</c:v>
                </c:pt>
                <c:pt idx="31">
                  <c:v>4067.7729376786815</c:v>
                </c:pt>
                <c:pt idx="32">
                  <c:v>4314.2083307832718</c:v>
                </c:pt>
                <c:pt idx="33">
                  <c:v>4581.7708521430304</c:v>
                </c:pt>
                <c:pt idx="34">
                  <c:v>4907.5244547482953</c:v>
                </c:pt>
                <c:pt idx="35">
                  <c:v>5057.9936376048308</c:v>
                </c:pt>
                <c:pt idx="36">
                  <c:v>5228.5387766983085</c:v>
                </c:pt>
                <c:pt idx="37">
                  <c:v>5185.896663484682</c:v>
                </c:pt>
                <c:pt idx="38">
                  <c:v>4983.082810539041</c:v>
                </c:pt>
                <c:pt idx="39">
                  <c:v>5467.4050079841818</c:v>
                </c:pt>
                <c:pt idx="40">
                  <c:v>5928.2937921868643</c:v>
                </c:pt>
                <c:pt idx="41">
                  <c:v>6323.638275322447</c:v>
                </c:pt>
                <c:pt idx="42">
                  <c:v>6227.7612962357716</c:v>
                </c:pt>
                <c:pt idx="43">
                  <c:v>6016.9342252185515</c:v>
                </c:pt>
                <c:pt idx="44">
                  <c:v>5738.9708568175638</c:v>
                </c:pt>
                <c:pt idx="45">
                  <c:v>5335.2360608846029</c:v>
                </c:pt>
                <c:pt idx="46">
                  <c:v>5263.678243769069</c:v>
                </c:pt>
                <c:pt idx="47">
                  <c:v>4952.8507727571669</c:v>
                </c:pt>
                <c:pt idx="48">
                  <c:v>4650.7778982290274</c:v>
                </c:pt>
                <c:pt idx="49">
                  <c:v>4596.3288780298681</c:v>
                </c:pt>
                <c:pt idx="50">
                  <c:v>4285.3532180244329</c:v>
                </c:pt>
                <c:pt idx="51">
                  <c:v>4192.7640962105379</c:v>
                </c:pt>
                <c:pt idx="52">
                  <c:v>3980.5308798975161</c:v>
                </c:pt>
                <c:pt idx="53">
                  <c:v>3778.2744461591078</c:v>
                </c:pt>
                <c:pt idx="54">
                  <c:v>3779.0312480720313</c:v>
                </c:pt>
                <c:pt idx="55">
                  <c:v>3668.917516209694</c:v>
                </c:pt>
                <c:pt idx="56">
                  <c:v>3478.2664348896983</c:v>
                </c:pt>
                <c:pt idx="57">
                  <c:v>3187.4689112718379</c:v>
                </c:pt>
                <c:pt idx="58">
                  <c:v>2853.7182831465375</c:v>
                </c:pt>
                <c:pt idx="59">
                  <c:v>2578.4366129426026</c:v>
                </c:pt>
                <c:pt idx="60">
                  <c:v>2184.2657681073097</c:v>
                </c:pt>
                <c:pt idx="61">
                  <c:v>1879.1728340519526</c:v>
                </c:pt>
                <c:pt idx="62">
                  <c:v>1614.6748765805537</c:v>
                </c:pt>
                <c:pt idx="63">
                  <c:v>1304.3891570895846</c:v>
                </c:pt>
                <c:pt idx="64">
                  <c:v>1330.0281930455242</c:v>
                </c:pt>
                <c:pt idx="65">
                  <c:v>1159.5710005980586</c:v>
                </c:pt>
                <c:pt idx="66">
                  <c:v>1059.3153232104164</c:v>
                </c:pt>
                <c:pt idx="67">
                  <c:v>993.97064880462187</c:v>
                </c:pt>
                <c:pt idx="68">
                  <c:v>949.93262425026091</c:v>
                </c:pt>
                <c:pt idx="69">
                  <c:v>854.6172583321104</c:v>
                </c:pt>
                <c:pt idx="70">
                  <c:v>793.77818365504538</c:v>
                </c:pt>
                <c:pt idx="71">
                  <c:v>672.35634663242661</c:v>
                </c:pt>
                <c:pt idx="72">
                  <c:v>602.01792083211615</c:v>
                </c:pt>
                <c:pt idx="73">
                  <c:v>568.31709450915741</c:v>
                </c:pt>
                <c:pt idx="74">
                  <c:v>531.49295171445249</c:v>
                </c:pt>
                <c:pt idx="75">
                  <c:v>434.09237801870461</c:v>
                </c:pt>
                <c:pt idx="76">
                  <c:v>449.05851408329005</c:v>
                </c:pt>
                <c:pt idx="77">
                  <c:v>393.12709202240956</c:v>
                </c:pt>
                <c:pt idx="78">
                  <c:v>310.08581353573891</c:v>
                </c:pt>
                <c:pt idx="79">
                  <c:v>269.25770052604844</c:v>
                </c:pt>
                <c:pt idx="80">
                  <c:v>198.38462257934358</c:v>
                </c:pt>
                <c:pt idx="81">
                  <c:v>170.15693732100922</c:v>
                </c:pt>
                <c:pt idx="82">
                  <c:v>145.34250673363923</c:v>
                </c:pt>
                <c:pt idx="83">
                  <c:v>123.89032418024152</c:v>
                </c:pt>
                <c:pt idx="84">
                  <c:v>105.22097596191175</c:v>
                </c:pt>
                <c:pt idx="85">
                  <c:v>88.73653567216904</c:v>
                </c:pt>
                <c:pt idx="86">
                  <c:v>73.960586658096986</c:v>
                </c:pt>
                <c:pt idx="87">
                  <c:v>60.371213722479474</c:v>
                </c:pt>
                <c:pt idx="88">
                  <c:v>47.924093766386427</c:v>
                </c:pt>
                <c:pt idx="89">
                  <c:v>36.495309807461616</c:v>
                </c:pt>
                <c:pt idx="90">
                  <c:v>27.111082937825103</c:v>
                </c:pt>
                <c:pt idx="91">
                  <c:v>20.772689474528683</c:v>
                </c:pt>
                <c:pt idx="92">
                  <c:v>16.230745058326733</c:v>
                </c:pt>
                <c:pt idx="93">
                  <c:v>12.383187282063817</c:v>
                </c:pt>
                <c:pt idx="94">
                  <c:v>9.4903332551917341</c:v>
                </c:pt>
                <c:pt idx="95">
                  <c:v>7.3073249567385501</c:v>
                </c:pt>
                <c:pt idx="96">
                  <c:v>5.6258884655002683</c:v>
                </c:pt>
                <c:pt idx="97">
                  <c:v>4.3261415917521013</c:v>
                </c:pt>
                <c:pt idx="98">
                  <c:v>3.2844286306219432</c:v>
                </c:pt>
                <c:pt idx="99">
                  <c:v>2.5152927830699556</c:v>
                </c:pt>
                <c:pt idx="100">
                  <c:v>1.9507643170519404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'Labor(x)'!$A$161</c:f>
              <c:strCache>
                <c:ptCount val="1"/>
                <c:pt idx="0">
                  <c:v>2075</c:v>
                </c:pt>
              </c:strCache>
            </c:strRef>
          </c:tx>
          <c:marker>
            <c:symbol val="none"/>
          </c:marker>
          <c:cat>
            <c:numRef>
              <c:f>'Labor(x)'!$E$155:$DA$155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'Labor(x)'!$E$161:$DA$161</c:f>
              <c:numCache>
                <c:formatCode>#\ ###\ ###\ ##0;\-#\ ###\ ###\ ##0;0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27.424505451199813</c:v>
                </c:pt>
                <c:pt idx="16">
                  <c:v>35.411596950012061</c:v>
                </c:pt>
                <c:pt idx="17">
                  <c:v>62.068499509339077</c:v>
                </c:pt>
                <c:pt idx="18">
                  <c:v>99.814937932040863</c:v>
                </c:pt>
                <c:pt idx="19">
                  <c:v>169.16222784876075</c:v>
                </c:pt>
                <c:pt idx="20">
                  <c:v>228.48867996213167</c:v>
                </c:pt>
                <c:pt idx="21">
                  <c:v>332.7122836543345</c:v>
                </c:pt>
                <c:pt idx="22">
                  <c:v>436.69882845191501</c:v>
                </c:pt>
                <c:pt idx="23">
                  <c:v>560.91852800210074</c:v>
                </c:pt>
                <c:pt idx="24">
                  <c:v>728.57072791674614</c:v>
                </c:pt>
                <c:pt idx="25">
                  <c:v>921.0326590139797</c:v>
                </c:pt>
                <c:pt idx="26">
                  <c:v>1144.0473474302726</c:v>
                </c:pt>
                <c:pt idx="27">
                  <c:v>1333.6527634101169</c:v>
                </c:pt>
                <c:pt idx="28">
                  <c:v>1601.5329058095454</c:v>
                </c:pt>
                <c:pt idx="29">
                  <c:v>1951.560813796691</c:v>
                </c:pt>
                <c:pt idx="30">
                  <c:v>2243.0012682892998</c:v>
                </c:pt>
                <c:pt idx="31">
                  <c:v>2740.4103170043481</c:v>
                </c:pt>
                <c:pt idx="32">
                  <c:v>3097.1699270793652</c:v>
                </c:pt>
                <c:pt idx="33">
                  <c:v>3477.1466232793036</c:v>
                </c:pt>
                <c:pt idx="34">
                  <c:v>3910.964577926396</c:v>
                </c:pt>
                <c:pt idx="35">
                  <c:v>4306.5392243860215</c:v>
                </c:pt>
                <c:pt idx="36">
                  <c:v>4862.1619931948017</c:v>
                </c:pt>
                <c:pt idx="37">
                  <c:v>5316.4879974584583</c:v>
                </c:pt>
                <c:pt idx="38">
                  <c:v>5608.9888253637837</c:v>
                </c:pt>
                <c:pt idx="39">
                  <c:v>6229.035846666523</c:v>
                </c:pt>
                <c:pt idx="40">
                  <c:v>6727.6645135869248</c:v>
                </c:pt>
                <c:pt idx="41">
                  <c:v>6953.8036014711051</c:v>
                </c:pt>
                <c:pt idx="42">
                  <c:v>6556.9271157998746</c:v>
                </c:pt>
                <c:pt idx="43">
                  <c:v>6229.6597950569685</c:v>
                </c:pt>
                <c:pt idx="44">
                  <c:v>5980.3683835325483</c:v>
                </c:pt>
                <c:pt idx="45">
                  <c:v>5586.4826079584345</c:v>
                </c:pt>
                <c:pt idx="46">
                  <c:v>5482.4665715579822</c:v>
                </c:pt>
                <c:pt idx="47">
                  <c:v>5132.6749362411338</c:v>
                </c:pt>
                <c:pt idx="48">
                  <c:v>4843.4023848022734</c:v>
                </c:pt>
                <c:pt idx="49">
                  <c:v>4816.26991734493</c:v>
                </c:pt>
                <c:pt idx="50">
                  <c:v>4663.3114117311416</c:v>
                </c:pt>
                <c:pt idx="51">
                  <c:v>4961.4070900444631</c:v>
                </c:pt>
                <c:pt idx="52">
                  <c:v>5251.4413385611251</c:v>
                </c:pt>
                <c:pt idx="53">
                  <c:v>5523.8612025295461</c:v>
                </c:pt>
                <c:pt idx="54">
                  <c:v>6126.0798843741168</c:v>
                </c:pt>
                <c:pt idx="55">
                  <c:v>6472.8403715396744</c:v>
                </c:pt>
                <c:pt idx="56">
                  <c:v>6487.5270094271273</c:v>
                </c:pt>
                <c:pt idx="57">
                  <c:v>6155.3038098001507</c:v>
                </c:pt>
                <c:pt idx="58">
                  <c:v>5713.1587063947563</c:v>
                </c:pt>
                <c:pt idx="59">
                  <c:v>5347.0567714940335</c:v>
                </c:pt>
                <c:pt idx="60">
                  <c:v>4644.6282246058454</c:v>
                </c:pt>
                <c:pt idx="61">
                  <c:v>4041.8769468465398</c:v>
                </c:pt>
                <c:pt idx="62">
                  <c:v>3473.6586077035327</c:v>
                </c:pt>
                <c:pt idx="63">
                  <c:v>2794.9072537723082</c:v>
                </c:pt>
                <c:pt idx="64">
                  <c:v>3072.4550069034967</c:v>
                </c:pt>
                <c:pt idx="65">
                  <c:v>2835.3288091211175</c:v>
                </c:pt>
                <c:pt idx="66">
                  <c:v>2688.3025027864905</c:v>
                </c:pt>
                <c:pt idx="67">
                  <c:v>2567.3600972526988</c:v>
                </c:pt>
                <c:pt idx="68">
                  <c:v>2433.7172415082882</c:v>
                </c:pt>
                <c:pt idx="69">
                  <c:v>2107.947619765695</c:v>
                </c:pt>
                <c:pt idx="70">
                  <c:v>1896.6345071475532</c:v>
                </c:pt>
                <c:pt idx="71">
                  <c:v>1609.8805488609225</c:v>
                </c:pt>
                <c:pt idx="72">
                  <c:v>1482.9976456468262</c:v>
                </c:pt>
                <c:pt idx="73">
                  <c:v>1429.9758892611846</c:v>
                </c:pt>
                <c:pt idx="74">
                  <c:v>1369.0023953815944</c:v>
                </c:pt>
                <c:pt idx="75">
                  <c:v>1151.4141289500744</c:v>
                </c:pt>
                <c:pt idx="76">
                  <c:v>1224.3525652653054</c:v>
                </c:pt>
                <c:pt idx="77">
                  <c:v>1094.802983584023</c:v>
                </c:pt>
                <c:pt idx="78">
                  <c:v>880.09277413806763</c:v>
                </c:pt>
                <c:pt idx="79">
                  <c:v>771.77412505299424</c:v>
                </c:pt>
                <c:pt idx="80">
                  <c:v>574.68394591181118</c:v>
                </c:pt>
                <c:pt idx="81">
                  <c:v>506.55780064742561</c:v>
                </c:pt>
                <c:pt idx="82">
                  <c:v>450.62444439514121</c:v>
                </c:pt>
                <c:pt idx="83">
                  <c:v>394.55866006350544</c:v>
                </c:pt>
                <c:pt idx="84">
                  <c:v>340.2603441286434</c:v>
                </c:pt>
                <c:pt idx="85">
                  <c:v>288.32318291374293</c:v>
                </c:pt>
                <c:pt idx="86">
                  <c:v>239.49703030694204</c:v>
                </c:pt>
                <c:pt idx="87">
                  <c:v>195.97454740786154</c:v>
                </c:pt>
                <c:pt idx="88">
                  <c:v>159.22508855216952</c:v>
                </c:pt>
                <c:pt idx="89">
                  <c:v>128.88256727343682</c:v>
                </c:pt>
                <c:pt idx="90">
                  <c:v>102.97726913206267</c:v>
                </c:pt>
                <c:pt idx="91">
                  <c:v>81.413097204901533</c:v>
                </c:pt>
                <c:pt idx="92">
                  <c:v>62.812720436542655</c:v>
                </c:pt>
                <c:pt idx="93">
                  <c:v>47.456659463161103</c:v>
                </c:pt>
                <c:pt idx="94">
                  <c:v>35.956296197787353</c:v>
                </c:pt>
                <c:pt idx="95">
                  <c:v>27.666243491536587</c:v>
                </c:pt>
                <c:pt idx="96">
                  <c:v>21.671760298951881</c:v>
                </c:pt>
                <c:pt idx="97">
                  <c:v>16.970300857398513</c:v>
                </c:pt>
                <c:pt idx="98">
                  <c:v>12.811417640247862</c:v>
                </c:pt>
                <c:pt idx="99">
                  <c:v>9.5096522658594616</c:v>
                </c:pt>
                <c:pt idx="100">
                  <c:v>7.1202366451299266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'Labor(x)'!$A$162</c:f>
              <c:strCache>
                <c:ptCount val="1"/>
                <c:pt idx="0">
                  <c:v>2100</c:v>
                </c:pt>
              </c:strCache>
            </c:strRef>
          </c:tx>
          <c:marker>
            <c:symbol val="none"/>
          </c:marker>
          <c:cat>
            <c:numRef>
              <c:f>'Labor(x)'!$E$155:$DA$155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'Labor(x)'!$E$162:$DA$162</c:f>
              <c:numCache>
                <c:formatCode>#\ ###\ ###\ ##0;\-#\ ###\ ###\ ##0;0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20.714745103609737</c:v>
                </c:pt>
                <c:pt idx="16">
                  <c:v>26.936389946483761</c:v>
                </c:pt>
                <c:pt idx="17">
                  <c:v>47.947723534401675</c:v>
                </c:pt>
                <c:pt idx="18">
                  <c:v>78.346148172939508</c:v>
                </c:pt>
                <c:pt idx="19">
                  <c:v>135.07348354069043</c:v>
                </c:pt>
                <c:pt idx="20">
                  <c:v>186.06163753925321</c:v>
                </c:pt>
                <c:pt idx="21">
                  <c:v>276.87220966058391</c:v>
                </c:pt>
                <c:pt idx="22">
                  <c:v>371.76993237810257</c:v>
                </c:pt>
                <c:pt idx="23">
                  <c:v>488.36760021754463</c:v>
                </c:pt>
                <c:pt idx="24">
                  <c:v>648.00697715521187</c:v>
                </c:pt>
                <c:pt idx="25">
                  <c:v>834.39953292176938</c:v>
                </c:pt>
                <c:pt idx="26">
                  <c:v>1050.8993298453347</c:v>
                </c:pt>
                <c:pt idx="27">
                  <c:v>1235.5539892579345</c:v>
                </c:pt>
                <c:pt idx="28">
                  <c:v>1491.4301739006503</c:v>
                </c:pt>
                <c:pt idx="29">
                  <c:v>1822.7908138992302</c:v>
                </c:pt>
                <c:pt idx="30">
                  <c:v>2073.3103093278228</c:v>
                </c:pt>
                <c:pt idx="31">
                  <c:v>2465.2021683144899</c:v>
                </c:pt>
                <c:pt idx="32">
                  <c:v>2686.3361245948854</c:v>
                </c:pt>
                <c:pt idx="33">
                  <c:v>2921.2161665568688</c:v>
                </c:pt>
                <c:pt idx="34">
                  <c:v>3201.1539895875671</c:v>
                </c:pt>
                <c:pt idx="35">
                  <c:v>3406.2010034237169</c:v>
                </c:pt>
                <c:pt idx="36">
                  <c:v>3675.9489038662327</c:v>
                </c:pt>
                <c:pt idx="37">
                  <c:v>3835.321996241476</c:v>
                </c:pt>
                <c:pt idx="38">
                  <c:v>3881.3626172186205</c:v>
                </c:pt>
                <c:pt idx="39">
                  <c:v>4131.1351797498228</c:v>
                </c:pt>
                <c:pt idx="40">
                  <c:v>4394.073765649744</c:v>
                </c:pt>
                <c:pt idx="41">
                  <c:v>4650.7890954210006</c:v>
                </c:pt>
                <c:pt idx="42">
                  <c:v>4616.1246282084303</c:v>
                </c:pt>
                <c:pt idx="43">
                  <c:v>4617.3464385862253</c:v>
                </c:pt>
                <c:pt idx="44">
                  <c:v>4701.2339316323332</c:v>
                </c:pt>
                <c:pt idx="45">
                  <c:v>4608.3129850231717</c:v>
                </c:pt>
                <c:pt idx="46">
                  <c:v>4616.4577525643881</c:v>
                </c:pt>
                <c:pt idx="47">
                  <c:v>4317.1324945474507</c:v>
                </c:pt>
                <c:pt idx="48">
                  <c:v>4099.1196634049111</c:v>
                </c:pt>
                <c:pt idx="49">
                  <c:v>4136.7276049958236</c:v>
                </c:pt>
                <c:pt idx="50">
                  <c:v>3957.6697017113565</c:v>
                </c:pt>
                <c:pt idx="51">
                  <c:v>4004.0717797255002</c:v>
                </c:pt>
                <c:pt idx="52">
                  <c:v>3963.7795693409444</c:v>
                </c:pt>
                <c:pt idx="53">
                  <c:v>3939.4791293322069</c:v>
                </c:pt>
                <c:pt idx="54">
                  <c:v>4136.8498432636907</c:v>
                </c:pt>
                <c:pt idx="55">
                  <c:v>4296.3018469342933</c:v>
                </c:pt>
                <c:pt idx="56">
                  <c:v>4458.0154886358523</c:v>
                </c:pt>
                <c:pt idx="57">
                  <c:v>4521.8364061609927</c:v>
                </c:pt>
                <c:pt idx="58">
                  <c:v>4450.7478049925303</c:v>
                </c:pt>
                <c:pt idx="59">
                  <c:v>4390.2156872579553</c:v>
                </c:pt>
                <c:pt idx="60">
                  <c:v>4083.6204898704154</c:v>
                </c:pt>
                <c:pt idx="61">
                  <c:v>3884.1477959091276</c:v>
                </c:pt>
                <c:pt idx="62">
                  <c:v>3683.4217609423845</c:v>
                </c:pt>
                <c:pt idx="63">
                  <c:v>3264.6201593218584</c:v>
                </c:pt>
                <c:pt idx="64">
                  <c:v>3653.8893888901093</c:v>
                </c:pt>
                <c:pt idx="65">
                  <c:v>3379.8907457927312</c:v>
                </c:pt>
                <c:pt idx="66">
                  <c:v>3119.6217157314541</c:v>
                </c:pt>
                <c:pt idx="67">
                  <c:v>2860.6598524960013</c:v>
                </c:pt>
                <c:pt idx="68">
                  <c:v>2672.0401624486067</c:v>
                </c:pt>
                <c:pt idx="69">
                  <c:v>2325.6053072482368</c:v>
                </c:pt>
                <c:pt idx="70">
                  <c:v>2112.2679086411258</c:v>
                </c:pt>
                <c:pt idx="71">
                  <c:v>1811.9065981090048</c:v>
                </c:pt>
                <c:pt idx="72">
                  <c:v>1693.9279448182731</c:v>
                </c:pt>
                <c:pt idx="73">
                  <c:v>1662.382696210484</c:v>
                </c:pt>
                <c:pt idx="74">
                  <c:v>1612.6410829262798</c:v>
                </c:pt>
                <c:pt idx="75">
                  <c:v>1404.2525467090002</c:v>
                </c:pt>
                <c:pt idx="76">
                  <c:v>1610.9268767670012</c:v>
                </c:pt>
                <c:pt idx="77">
                  <c:v>1605.3873925350899</c:v>
                </c:pt>
                <c:pt idx="78">
                  <c:v>1451.0508569814624</c:v>
                </c:pt>
                <c:pt idx="79">
                  <c:v>1464.2948690756598</c:v>
                </c:pt>
                <c:pt idx="80">
                  <c:v>1233.7889004061383</c:v>
                </c:pt>
                <c:pt idx="81">
                  <c:v>1167.3745713381068</c:v>
                </c:pt>
                <c:pt idx="82">
                  <c:v>1063.8112553139006</c:v>
                </c:pt>
                <c:pt idx="83">
                  <c:v>966.491699173808</c:v>
                </c:pt>
                <c:pt idx="84">
                  <c:v>869.44377082637379</c:v>
                </c:pt>
                <c:pt idx="85">
                  <c:v>768.95040995961233</c:v>
                </c:pt>
                <c:pt idx="86">
                  <c:v>668.39404027538808</c:v>
                </c:pt>
                <c:pt idx="87">
                  <c:v>569.27850287839294</c:v>
                </c:pt>
                <c:pt idx="88">
                  <c:v>469.24386459950279</c:v>
                </c:pt>
                <c:pt idx="89">
                  <c:v>400.5416851516751</c:v>
                </c:pt>
                <c:pt idx="90">
                  <c:v>329.17261270821348</c:v>
                </c:pt>
                <c:pt idx="91">
                  <c:v>274.53107080491435</c:v>
                </c:pt>
                <c:pt idx="92">
                  <c:v>228.22141097523405</c:v>
                </c:pt>
                <c:pt idx="93">
                  <c:v>178.21417466909782</c:v>
                </c:pt>
                <c:pt idx="94">
                  <c:v>132.96515050047529</c:v>
                </c:pt>
                <c:pt idx="95">
                  <c:v>98.761373636817808</c:v>
                </c:pt>
                <c:pt idx="96">
                  <c:v>75.646532183462398</c:v>
                </c:pt>
                <c:pt idx="97">
                  <c:v>59.685349811773982</c:v>
                </c:pt>
                <c:pt idx="98">
                  <c:v>46.199631474960761</c:v>
                </c:pt>
                <c:pt idx="99">
                  <c:v>36.437232915843261</c:v>
                </c:pt>
                <c:pt idx="100">
                  <c:v>29.701447675981274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92192"/>
        <c:axId val="47593728"/>
      </c:lineChart>
      <c:catAx>
        <c:axId val="4759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7593728"/>
        <c:crosses val="autoZero"/>
        <c:auto val="1"/>
        <c:lblAlgn val="ctr"/>
        <c:lblOffset val="100"/>
        <c:noMultiLvlLbl val="0"/>
      </c:catAx>
      <c:valAx>
        <c:axId val="47593728"/>
        <c:scaling>
          <c:orientation val="minMax"/>
        </c:scaling>
        <c:delete val="0"/>
        <c:axPos val="l"/>
        <c:majorGridlines/>
        <c:numFmt formatCode="#\ ###\ ###\ ##0;\-#\ ###\ ###\ ##0;0" sourceLinked="1"/>
        <c:majorTickMark val="out"/>
        <c:minorTickMark val="none"/>
        <c:tickLblPos val="nextTo"/>
        <c:crossAx val="47592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'Labor(x)'!$B$3:$B$60</c:f>
              <c:numCache>
                <c:formatCode>#\ ###\ ###\ ##0;\-#\ ###\ ###\ ##0;0</c:formatCode>
                <c:ptCount val="58"/>
                <c:pt idx="0">
                  <c:v>12975.856153500807</c:v>
                </c:pt>
                <c:pt idx="1">
                  <c:v>13130.182881491726</c:v>
                </c:pt>
                <c:pt idx="2">
                  <c:v>13326.221687626006</c:v>
                </c:pt>
                <c:pt idx="3">
                  <c:v>13547.802008231447</c:v>
                </c:pt>
                <c:pt idx="4">
                  <c:v>13787.129473168692</c:v>
                </c:pt>
                <c:pt idx="5">
                  <c:v>14042.282863645954</c:v>
                </c:pt>
                <c:pt idx="6">
                  <c:v>14255.625528578012</c:v>
                </c:pt>
                <c:pt idx="7">
                  <c:v>14491.27070189036</c:v>
                </c:pt>
                <c:pt idx="8">
                  <c:v>14752.642505441565</c:v>
                </c:pt>
                <c:pt idx="9">
                  <c:v>15042.006269222487</c:v>
                </c:pt>
                <c:pt idx="10">
                  <c:v>15358.104889226885</c:v>
                </c:pt>
                <c:pt idx="11">
                  <c:v>15618.263389923735</c:v>
                </c:pt>
                <c:pt idx="12">
                  <c:v>15919.632541257548</c:v>
                </c:pt>
                <c:pt idx="13">
                  <c:v>16253.454265666262</c:v>
                </c:pt>
                <c:pt idx="14">
                  <c:v>16610.354381120233</c:v>
                </c:pt>
                <c:pt idx="15">
                  <c:v>16985.380534424989</c:v>
                </c:pt>
                <c:pt idx="16">
                  <c:v>17309.378366350909</c:v>
                </c:pt>
                <c:pt idx="17">
                  <c:v>17665.144506419871</c:v>
                </c:pt>
                <c:pt idx="18">
                  <c:v>18048.518333775351</c:v>
                </c:pt>
                <c:pt idx="19">
                  <c:v>18455.049192790437</c:v>
                </c:pt>
                <c:pt idx="20">
                  <c:v>18881.081772935224</c:v>
                </c:pt>
                <c:pt idx="21">
                  <c:v>19258.307624664769</c:v>
                </c:pt>
                <c:pt idx="22">
                  <c:v>19656.967669844369</c:v>
                </c:pt>
                <c:pt idx="23">
                  <c:v>20086.189277159181</c:v>
                </c:pt>
                <c:pt idx="24">
                  <c:v>20558.893428404237</c:v>
                </c:pt>
                <c:pt idx="25">
                  <c:v>21080.00539919682</c:v>
                </c:pt>
                <c:pt idx="26">
                  <c:v>21566.661427433046</c:v>
                </c:pt>
                <c:pt idx="27">
                  <c:v>22126.348651058157</c:v>
                </c:pt>
                <c:pt idx="28">
                  <c:v>22736.910934989828</c:v>
                </c:pt>
                <c:pt idx="29">
                  <c:v>23371.000505618187</c:v>
                </c:pt>
                <c:pt idx="30">
                  <c:v>24012.031148339367</c:v>
                </c:pt>
                <c:pt idx="31">
                  <c:v>24534.347488486219</c:v>
                </c:pt>
                <c:pt idx="32">
                  <c:v>25061.352632978153</c:v>
                </c:pt>
                <c:pt idx="33">
                  <c:v>25600.877456974918</c:v>
                </c:pt>
                <c:pt idx="34">
                  <c:v>26167.450387483819</c:v>
                </c:pt>
                <c:pt idx="35">
                  <c:v>26770.932790227762</c:v>
                </c:pt>
                <c:pt idx="36">
                  <c:v>27338.846876366279</c:v>
                </c:pt>
                <c:pt idx="37">
                  <c:v>27965.268301626664</c:v>
                </c:pt>
                <c:pt idx="38">
                  <c:v>28642.338983006081</c:v>
                </c:pt>
                <c:pt idx="39">
                  <c:v>29359.022194808269</c:v>
                </c:pt>
                <c:pt idx="40">
                  <c:v>30107.949971348276</c:v>
                </c:pt>
                <c:pt idx="41">
                  <c:v>30788.115613829577</c:v>
                </c:pt>
                <c:pt idx="42">
                  <c:v>31512.40679420087</c:v>
                </c:pt>
                <c:pt idx="43">
                  <c:v>32282.407099079846</c:v>
                </c:pt>
                <c:pt idx="44">
                  <c:v>33100.205041371759</c:v>
                </c:pt>
                <c:pt idx="45">
                  <c:v>33965.405361798192</c:v>
                </c:pt>
                <c:pt idx="46">
                  <c:v>34747.632136436623</c:v>
                </c:pt>
                <c:pt idx="47">
                  <c:v>35592.179081389062</c:v>
                </c:pt>
                <c:pt idx="48">
                  <c:v>36496.621531000405</c:v>
                </c:pt>
                <c:pt idx="49">
                  <c:v>37457.589395244897</c:v>
                </c:pt>
                <c:pt idx="50">
                  <c:v>38471.442510185414</c:v>
                </c:pt>
                <c:pt idx="51">
                  <c:v>39390.722340947119</c:v>
                </c:pt>
                <c:pt idx="52">
                  <c:v>40381.757941951022</c:v>
                </c:pt>
                <c:pt idx="53">
                  <c:v>41440.453578247616</c:v>
                </c:pt>
                <c:pt idx="54">
                  <c:v>42564.723374809677</c:v>
                </c:pt>
                <c:pt idx="55">
                  <c:v>43753.01496443939</c:v>
                </c:pt>
                <c:pt idx="56">
                  <c:v>44897.106898761551</c:v>
                </c:pt>
                <c:pt idx="57">
                  <c:v>46125.277553802938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09728"/>
        <c:axId val="47611264"/>
      </c:lineChart>
      <c:catAx>
        <c:axId val="47609728"/>
        <c:scaling>
          <c:orientation val="minMax"/>
        </c:scaling>
        <c:delete val="0"/>
        <c:axPos val="b"/>
        <c:majorTickMark val="out"/>
        <c:minorTickMark val="none"/>
        <c:tickLblPos val="nextTo"/>
        <c:crossAx val="47611264"/>
        <c:crosses val="autoZero"/>
        <c:auto val="1"/>
        <c:lblAlgn val="ctr"/>
        <c:lblOffset val="100"/>
        <c:noMultiLvlLbl val="0"/>
      </c:catAx>
      <c:valAx>
        <c:axId val="47611264"/>
        <c:scaling>
          <c:orientation val="minMax"/>
        </c:scaling>
        <c:delete val="0"/>
        <c:axPos val="l"/>
        <c:majorGridlines/>
        <c:numFmt formatCode="#\ ###\ ###\ ##0;\-#\ ###\ ###\ ##0;0" sourceLinked="1"/>
        <c:majorTickMark val="out"/>
        <c:minorTickMark val="none"/>
        <c:tickLblPos val="nextTo"/>
        <c:crossAx val="47609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Public</c:v>
          </c:tx>
          <c:invertIfNegative val="0"/>
          <c:cat>
            <c:numRef>
              <c:f>'HKI SC'!$A$13:$A$163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'HKI SC'!$AC$13:$AC$163</c:f>
              <c:numCache>
                <c:formatCode>General</c:formatCode>
                <c:ptCount val="151"/>
                <c:pt idx="0">
                  <c:v>0.51100990647832101</c:v>
                </c:pt>
                <c:pt idx="1">
                  <c:v>0.51026944163244747</c:v>
                </c:pt>
                <c:pt idx="2">
                  <c:v>0.51127199009919799</c:v>
                </c:pt>
                <c:pt idx="3">
                  <c:v>0.51284428151621619</c:v>
                </c:pt>
                <c:pt idx="4">
                  <c:v>0.51464841074140966</c:v>
                </c:pt>
                <c:pt idx="5">
                  <c:v>0.51663298818454551</c:v>
                </c:pt>
                <c:pt idx="6">
                  <c:v>0.51640113284176625</c:v>
                </c:pt>
                <c:pt idx="7">
                  <c:v>0.51640167105110979</c:v>
                </c:pt>
                <c:pt idx="8">
                  <c:v>0.51704582083506134</c:v>
                </c:pt>
                <c:pt idx="9">
                  <c:v>0.51845613125641432</c:v>
                </c:pt>
                <c:pt idx="10">
                  <c:v>0.52056436141632312</c:v>
                </c:pt>
                <c:pt idx="11">
                  <c:v>0.52011472978011153</c:v>
                </c:pt>
                <c:pt idx="12">
                  <c:v>0.52059883491575187</c:v>
                </c:pt>
                <c:pt idx="13">
                  <c:v>0.52201873514297281</c:v>
                </c:pt>
                <c:pt idx="14">
                  <c:v>0.52399741420308565</c:v>
                </c:pt>
                <c:pt idx="15">
                  <c:v>0.52632237168005791</c:v>
                </c:pt>
                <c:pt idx="16">
                  <c:v>0.5265997341826073</c:v>
                </c:pt>
                <c:pt idx="17">
                  <c:v>0.52741082473764511</c:v>
                </c:pt>
                <c:pt idx="18">
                  <c:v>0.52874608474468832</c:v>
                </c:pt>
                <c:pt idx="19">
                  <c:v>0.53027361033249221</c:v>
                </c:pt>
                <c:pt idx="20">
                  <c:v>0.53172862946021882</c:v>
                </c:pt>
                <c:pt idx="21">
                  <c:v>0.53114992437728392</c:v>
                </c:pt>
                <c:pt idx="22">
                  <c:v>0.53048283294608622</c:v>
                </c:pt>
                <c:pt idx="23">
                  <c:v>0.52986665493410889</c:v>
                </c:pt>
                <c:pt idx="24">
                  <c:v>0.52925129270338789</c:v>
                </c:pt>
                <c:pt idx="25">
                  <c:v>0.528565977418049</c:v>
                </c:pt>
                <c:pt idx="26">
                  <c:v>0.52595335355246209</c:v>
                </c:pt>
                <c:pt idx="27">
                  <c:v>0.523950240661752</c:v>
                </c:pt>
                <c:pt idx="28">
                  <c:v>0.52277069912442176</c:v>
                </c:pt>
                <c:pt idx="29">
                  <c:v>0.52237670249873835</c:v>
                </c:pt>
                <c:pt idx="30">
                  <c:v>0.52274583884042991</c:v>
                </c:pt>
                <c:pt idx="31">
                  <c:v>0.52040792280513559</c:v>
                </c:pt>
                <c:pt idx="32">
                  <c:v>0.51845153333240312</c:v>
                </c:pt>
                <c:pt idx="33">
                  <c:v>0.51703783889773647</c:v>
                </c:pt>
                <c:pt idx="34">
                  <c:v>0.51604916315353522</c:v>
                </c:pt>
                <c:pt idx="35">
                  <c:v>0.5154232426359262</c:v>
                </c:pt>
                <c:pt idx="36">
                  <c:v>0.51408000567728696</c:v>
                </c:pt>
                <c:pt idx="37">
                  <c:v>0.51349248378578694</c:v>
                </c:pt>
                <c:pt idx="38">
                  <c:v>0.5136771039954916</c:v>
                </c:pt>
                <c:pt idx="39">
                  <c:v>0.51442780890548145</c:v>
                </c:pt>
                <c:pt idx="40">
                  <c:v>0.51561265128717781</c:v>
                </c:pt>
                <c:pt idx="41">
                  <c:v>0.51558109844342648</c:v>
                </c:pt>
                <c:pt idx="42">
                  <c:v>0.51597036657479078</c:v>
                </c:pt>
                <c:pt idx="43">
                  <c:v>0.51703225780769635</c:v>
                </c:pt>
                <c:pt idx="44">
                  <c:v>0.51883732755745526</c:v>
                </c:pt>
                <c:pt idx="45">
                  <c:v>0.52136540312274426</c:v>
                </c:pt>
                <c:pt idx="46">
                  <c:v>0.52260903087934951</c:v>
                </c:pt>
                <c:pt idx="47">
                  <c:v>0.5244809835909926</c:v>
                </c:pt>
                <c:pt idx="48">
                  <c:v>0.52710749970647996</c:v>
                </c:pt>
                <c:pt idx="49">
                  <c:v>0.53036274756390667</c:v>
                </c:pt>
                <c:pt idx="50">
                  <c:v>0.53411749204280778</c:v>
                </c:pt>
                <c:pt idx="51">
                  <c:v>0.5363369239094623</c:v>
                </c:pt>
                <c:pt idx="52">
                  <c:v>0.53902061286713665</c:v>
                </c:pt>
                <c:pt idx="53">
                  <c:v>0.54221369583299495</c:v>
                </c:pt>
                <c:pt idx="54">
                  <c:v>0.54572694773934305</c:v>
                </c:pt>
                <c:pt idx="55">
                  <c:v>0.54941958593074514</c:v>
                </c:pt>
                <c:pt idx="56">
                  <c:v>0.55191957868261265</c:v>
                </c:pt>
                <c:pt idx="57">
                  <c:v>0.5546897882011862</c:v>
                </c:pt>
                <c:pt idx="58">
                  <c:v>0.55766951927857189</c:v>
                </c:pt>
                <c:pt idx="59">
                  <c:v>0.56060371298037792</c:v>
                </c:pt>
                <c:pt idx="60">
                  <c:v>0.56334539425650754</c:v>
                </c:pt>
                <c:pt idx="61">
                  <c:v>0.56512111989839153</c:v>
                </c:pt>
                <c:pt idx="62">
                  <c:v>0.5667423977402547</c:v>
                </c:pt>
                <c:pt idx="63">
                  <c:v>0.56859222953020172</c:v>
                </c:pt>
                <c:pt idx="64">
                  <c:v>0.57274280572916425</c:v>
                </c:pt>
                <c:pt idx="65">
                  <c:v>0.57880261701847013</c:v>
                </c:pt>
                <c:pt idx="66">
                  <c:v>0.58532039869911368</c:v>
                </c:pt>
                <c:pt idx="67">
                  <c:v>0.5918383047891298</c:v>
                </c:pt>
                <c:pt idx="68">
                  <c:v>0.59860824936216439</c:v>
                </c:pt>
                <c:pt idx="69">
                  <c:v>0.60642676476140644</c:v>
                </c:pt>
                <c:pt idx="70">
                  <c:v>0.61548440887248279</c:v>
                </c:pt>
                <c:pt idx="71">
                  <c:v>0.62632802554307521</c:v>
                </c:pt>
                <c:pt idx="72">
                  <c:v>0.63940156005671078</c:v>
                </c:pt>
                <c:pt idx="73">
                  <c:v>0.65400380083875698</c:v>
                </c:pt>
                <c:pt idx="74">
                  <c:v>0.67135738342267304</c:v>
                </c:pt>
                <c:pt idx="75">
                  <c:v>0.69126039146922758</c:v>
                </c:pt>
                <c:pt idx="76">
                  <c:v>0.7126033308553289</c:v>
                </c:pt>
                <c:pt idx="77">
                  <c:v>0.73448782402872637</c:v>
                </c:pt>
                <c:pt idx="78">
                  <c:v>0.75903813935005615</c:v>
                </c:pt>
                <c:pt idx="79">
                  <c:v>0.78103088382917596</c:v>
                </c:pt>
                <c:pt idx="80">
                  <c:v>0.80217277840549484</c:v>
                </c:pt>
                <c:pt idx="81">
                  <c:v>0.82621610901686249</c:v>
                </c:pt>
                <c:pt idx="82">
                  <c:v>0.85477148448848339</c:v>
                </c:pt>
                <c:pt idx="83">
                  <c:v>0.88047567195418697</c:v>
                </c:pt>
                <c:pt idx="84">
                  <c:v>0.90713246920090251</c:v>
                </c:pt>
                <c:pt idx="85">
                  <c:v>0.93361604969541268</c:v>
                </c:pt>
                <c:pt idx="86">
                  <c:v>0.9588289839605435</c:v>
                </c:pt>
                <c:pt idx="87">
                  <c:v>0.98250435378014089</c:v>
                </c:pt>
                <c:pt idx="88">
                  <c:v>1.0050104805025564</c:v>
                </c:pt>
                <c:pt idx="89">
                  <c:v>1.0359705279190312</c:v>
                </c:pt>
                <c:pt idx="90">
                  <c:v>1.0732471343233083</c:v>
                </c:pt>
                <c:pt idx="91">
                  <c:v>1.1121216653019508</c:v>
                </c:pt>
                <c:pt idx="92">
                  <c:v>1.1496691983702185</c:v>
                </c:pt>
                <c:pt idx="93">
                  <c:v>1.197521813781226</c:v>
                </c:pt>
                <c:pt idx="94">
                  <c:v>1.2413983279416716</c:v>
                </c:pt>
                <c:pt idx="95">
                  <c:v>1.2814804652879113</c:v>
                </c:pt>
                <c:pt idx="96">
                  <c:v>1.3201417688777151</c:v>
                </c:pt>
                <c:pt idx="97">
                  <c:v>1.3578489630700681</c:v>
                </c:pt>
                <c:pt idx="98">
                  <c:v>1.3883235244970247</c:v>
                </c:pt>
                <c:pt idx="99">
                  <c:v>1.4150638690125434</c:v>
                </c:pt>
                <c:pt idx="100">
                  <c:v>1.4401161417128514</c:v>
                </c:pt>
                <c:pt idx="101">
                  <c:v>1.465129100462387</c:v>
                </c:pt>
                <c:pt idx="102">
                  <c:v>1.4915662495176565</c:v>
                </c:pt>
                <c:pt idx="103">
                  <c:v>1.5157301817578002</c:v>
                </c:pt>
                <c:pt idx="104">
                  <c:v>1.5423700523348614</c:v>
                </c:pt>
                <c:pt idx="105">
                  <c:v>1.5724156801089426</c:v>
                </c:pt>
                <c:pt idx="106">
                  <c:v>1.6077911320482594</c:v>
                </c:pt>
                <c:pt idx="107">
                  <c:v>1.6499333929822924</c:v>
                </c:pt>
                <c:pt idx="108">
                  <c:v>1.6983560997168687</c:v>
                </c:pt>
                <c:pt idx="109">
                  <c:v>1.7561564412989821</c:v>
                </c:pt>
                <c:pt idx="110">
                  <c:v>1.8194933461337484</c:v>
                </c:pt>
                <c:pt idx="111">
                  <c:v>1.881580903244535</c:v>
                </c:pt>
                <c:pt idx="112">
                  <c:v>1.9372455830867128</c:v>
                </c:pt>
                <c:pt idx="113">
                  <c:v>1.9854423007021624</c:v>
                </c:pt>
                <c:pt idx="114">
                  <c:v>2.0276258522360626</c:v>
                </c:pt>
                <c:pt idx="115">
                  <c:v>2.0625609397573781</c:v>
                </c:pt>
                <c:pt idx="116">
                  <c:v>2.0890417592717507</c:v>
                </c:pt>
                <c:pt idx="117">
                  <c:v>2.1068270914539835</c:v>
                </c:pt>
                <c:pt idx="118">
                  <c:v>2.1192991794857003</c:v>
                </c:pt>
                <c:pt idx="119">
                  <c:v>2.1231572932675644</c:v>
                </c:pt>
                <c:pt idx="120">
                  <c:v>2.1220481295061973</c:v>
                </c:pt>
                <c:pt idx="121">
                  <c:v>2.1206815150895371</c:v>
                </c:pt>
                <c:pt idx="122">
                  <c:v>2.1220453707992015</c:v>
                </c:pt>
                <c:pt idx="123">
                  <c:v>2.1207583090559625</c:v>
                </c:pt>
                <c:pt idx="124">
                  <c:v>2.1179523662662438</c:v>
                </c:pt>
                <c:pt idx="125">
                  <c:v>2.1151921962777123</c:v>
                </c:pt>
                <c:pt idx="126">
                  <c:v>2.1140726359646815</c:v>
                </c:pt>
                <c:pt idx="127">
                  <c:v>2.1155854885164089</c:v>
                </c:pt>
                <c:pt idx="128">
                  <c:v>2.1170930689022653</c:v>
                </c:pt>
                <c:pt idx="129">
                  <c:v>2.1224215522997429</c:v>
                </c:pt>
                <c:pt idx="130">
                  <c:v>2.1321136634513098</c:v>
                </c:pt>
                <c:pt idx="131">
                  <c:v>2.1470721114862732</c:v>
                </c:pt>
                <c:pt idx="132">
                  <c:v>2.1678696034029472</c:v>
                </c:pt>
                <c:pt idx="133">
                  <c:v>2.1931412295364945</c:v>
                </c:pt>
                <c:pt idx="134">
                  <c:v>2.2253900428499649</c:v>
                </c:pt>
                <c:pt idx="135">
                  <c:v>2.2618130506144536</c:v>
                </c:pt>
                <c:pt idx="136">
                  <c:v>2.298200068763169</c:v>
                </c:pt>
                <c:pt idx="137">
                  <c:v>2.3315136486791812</c:v>
                </c:pt>
                <c:pt idx="138">
                  <c:v>2.3613080203004881</c:v>
                </c:pt>
                <c:pt idx="139">
                  <c:v>2.3884060766305057</c:v>
                </c:pt>
                <c:pt idx="140">
                  <c:v>2.4110198798963163</c:v>
                </c:pt>
                <c:pt idx="141">
                  <c:v>2.4269187557499761</c:v>
                </c:pt>
                <c:pt idx="142">
                  <c:v>2.4347345399645848</c:v>
                </c:pt>
                <c:pt idx="143">
                  <c:v>2.4337953307964466</c:v>
                </c:pt>
                <c:pt idx="144">
                  <c:v>2.4240283108447902</c:v>
                </c:pt>
                <c:pt idx="145">
                  <c:v>2.4086557191372715</c:v>
                </c:pt>
                <c:pt idx="146">
                  <c:v>2.3928671949565441</c:v>
                </c:pt>
                <c:pt idx="147">
                  <c:v>2.3802687569349881</c:v>
                </c:pt>
                <c:pt idx="148">
                  <c:v>2.3701370450330863</c:v>
                </c:pt>
                <c:pt idx="149">
                  <c:v>2.3634090792797258</c:v>
                </c:pt>
                <c:pt idx="150">
                  <c:v>2.360393109415106</c:v>
                </c:pt>
              </c:numCache>
            </c:numRef>
          </c:val>
        </c:ser>
        <c:ser>
          <c:idx val="1"/>
          <c:order val="1"/>
          <c:tx>
            <c:v>Private</c:v>
          </c:tx>
          <c:invertIfNegative val="0"/>
          <c:cat>
            <c:numRef>
              <c:f>'HKI SC'!$A$13:$A$163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'HKI SC'!$AD$13:$AD$163</c:f>
              <c:numCache>
                <c:formatCode>General</c:formatCode>
                <c:ptCount val="151"/>
                <c:pt idx="0">
                  <c:v>1.2161700901000376</c:v>
                </c:pt>
                <c:pt idx="1">
                  <c:v>1.2088204690889528</c:v>
                </c:pt>
                <c:pt idx="2">
                  <c:v>1.2039950384852831</c:v>
                </c:pt>
                <c:pt idx="3">
                  <c:v>1.2005075139324763</c:v>
                </c:pt>
                <c:pt idx="4">
                  <c:v>1.1975566445272159</c:v>
                </c:pt>
                <c:pt idx="5">
                  <c:v>1.1951206677728321</c:v>
                </c:pt>
                <c:pt idx="6">
                  <c:v>1.1851766927357055</c:v>
                </c:pt>
                <c:pt idx="7">
                  <c:v>1.1774422580713408</c:v>
                </c:pt>
                <c:pt idx="8">
                  <c:v>1.171690257009611</c:v>
                </c:pt>
                <c:pt idx="9">
                  <c:v>1.1681999274923334</c:v>
                </c:pt>
                <c:pt idx="10">
                  <c:v>1.1666681161756067</c:v>
                </c:pt>
                <c:pt idx="11">
                  <c:v>1.1565302897769145</c:v>
                </c:pt>
                <c:pt idx="12">
                  <c:v>1.1509372882288904</c:v>
                </c:pt>
                <c:pt idx="13">
                  <c:v>1.1477822372376694</c:v>
                </c:pt>
                <c:pt idx="14">
                  <c:v>1.1459912334173192</c:v>
                </c:pt>
                <c:pt idx="15">
                  <c:v>1.1450475275710221</c:v>
                </c:pt>
                <c:pt idx="16">
                  <c:v>1.1374509351132687</c:v>
                </c:pt>
                <c:pt idx="17">
                  <c:v>1.132745621138618</c:v>
                </c:pt>
                <c:pt idx="18">
                  <c:v>1.1293707709464889</c:v>
                </c:pt>
                <c:pt idx="19">
                  <c:v>1.1264230726200499</c:v>
                </c:pt>
                <c:pt idx="20">
                  <c:v>1.1232105092319502</c:v>
                </c:pt>
                <c:pt idx="21">
                  <c:v>1.1136962304870714</c:v>
                </c:pt>
                <c:pt idx="22">
                  <c:v>1.1050751830188523</c:v>
                </c:pt>
                <c:pt idx="23">
                  <c:v>1.0967463759131091</c:v>
                </c:pt>
                <c:pt idx="24">
                  <c:v>1.0886145260383602</c:v>
                </c:pt>
                <c:pt idx="25">
                  <c:v>1.0803757375860319</c:v>
                </c:pt>
                <c:pt idx="26">
                  <c:v>1.0662884156797674</c:v>
                </c:pt>
                <c:pt idx="27">
                  <c:v>1.0551536924789437</c:v>
                </c:pt>
                <c:pt idx="28">
                  <c:v>1.0458287828767443</c:v>
                </c:pt>
                <c:pt idx="29">
                  <c:v>1.0381554256094538</c:v>
                </c:pt>
                <c:pt idx="30">
                  <c:v>1.0321922724085997</c:v>
                </c:pt>
                <c:pt idx="31">
                  <c:v>1.0184198560333455</c:v>
                </c:pt>
                <c:pt idx="32">
                  <c:v>1.0070744706956625</c:v>
                </c:pt>
                <c:pt idx="33">
                  <c:v>0.99719084700308713</c:v>
                </c:pt>
                <c:pt idx="34">
                  <c:v>0.98851284741652223</c:v>
                </c:pt>
                <c:pt idx="35">
                  <c:v>0.98081324988369123</c:v>
                </c:pt>
                <c:pt idx="36">
                  <c:v>0.97084458568683263</c:v>
                </c:pt>
                <c:pt idx="37">
                  <c:v>0.96348551148847561</c:v>
                </c:pt>
                <c:pt idx="38">
                  <c:v>0.95783216804110149</c:v>
                </c:pt>
                <c:pt idx="39">
                  <c:v>0.95336761516943613</c:v>
                </c:pt>
                <c:pt idx="40">
                  <c:v>0.94980995127010781</c:v>
                </c:pt>
                <c:pt idx="41">
                  <c:v>0.94275296476502091</c:v>
                </c:pt>
                <c:pt idx="42">
                  <c:v>0.93752541902381148</c:v>
                </c:pt>
                <c:pt idx="43">
                  <c:v>0.93379294248799194</c:v>
                </c:pt>
                <c:pt idx="44">
                  <c:v>0.9316850205837931</c:v>
                </c:pt>
                <c:pt idx="45">
                  <c:v>0.9311110220460882</c:v>
                </c:pt>
                <c:pt idx="46">
                  <c:v>0.92684110945299103</c:v>
                </c:pt>
                <c:pt idx="47">
                  <c:v>0.9248721695369776</c:v>
                </c:pt>
                <c:pt idx="48">
                  <c:v>0.92445470179129385</c:v>
                </c:pt>
                <c:pt idx="49">
                  <c:v>0.92528940035959883</c:v>
                </c:pt>
                <c:pt idx="50">
                  <c:v>0.92708072559507049</c:v>
                </c:pt>
                <c:pt idx="51">
                  <c:v>0.92469195926438863</c:v>
                </c:pt>
                <c:pt idx="52">
                  <c:v>0.9242018280082448</c:v>
                </c:pt>
                <c:pt idx="53">
                  <c:v>0.92467627842807398</c:v>
                </c:pt>
                <c:pt idx="54">
                  <c:v>0.92571827409601781</c:v>
                </c:pt>
                <c:pt idx="55">
                  <c:v>0.92703020042037831</c:v>
                </c:pt>
                <c:pt idx="56">
                  <c:v>0.9252484472112622</c:v>
                </c:pt>
                <c:pt idx="57">
                  <c:v>0.92463147636596821</c:v>
                </c:pt>
                <c:pt idx="58">
                  <c:v>0.9243135381359685</c:v>
                </c:pt>
                <c:pt idx="59">
                  <c:v>0.92377593963843385</c:v>
                </c:pt>
                <c:pt idx="60">
                  <c:v>0.92274500869544118</c:v>
                </c:pt>
                <c:pt idx="61">
                  <c:v>0.91936423985129412</c:v>
                </c:pt>
                <c:pt idx="62">
                  <c:v>0.916028598693576</c:v>
                </c:pt>
                <c:pt idx="63">
                  <c:v>0.91248312107877483</c:v>
                </c:pt>
                <c:pt idx="64">
                  <c:v>0.91542231423001941</c:v>
                </c:pt>
                <c:pt idx="65">
                  <c:v>0.92137262158317157</c:v>
                </c:pt>
                <c:pt idx="66">
                  <c:v>0.92728021143149786</c:v>
                </c:pt>
                <c:pt idx="67">
                  <c:v>0.93271166577147746</c:v>
                </c:pt>
                <c:pt idx="68">
                  <c:v>0.93846142163849899</c:v>
                </c:pt>
                <c:pt idx="69">
                  <c:v>0.9464459517497833</c:v>
                </c:pt>
                <c:pt idx="70">
                  <c:v>0.95652465085773486</c:v>
                </c:pt>
                <c:pt idx="71">
                  <c:v>0.96989673819182332</c:v>
                </c:pt>
                <c:pt idx="72">
                  <c:v>0.98736731367272601</c:v>
                </c:pt>
                <c:pt idx="73">
                  <c:v>1.0071228858032262</c:v>
                </c:pt>
                <c:pt idx="74">
                  <c:v>1.0323760012384193</c:v>
                </c:pt>
                <c:pt idx="75">
                  <c:v>1.0622236187890457</c:v>
                </c:pt>
                <c:pt idx="76">
                  <c:v>1.0943637265879176</c:v>
                </c:pt>
                <c:pt idx="77">
                  <c:v>1.1271039352755718</c:v>
                </c:pt>
                <c:pt idx="78">
                  <c:v>1.1653547234351191</c:v>
                </c:pt>
                <c:pt idx="79">
                  <c:v>1.1968653513415026</c:v>
                </c:pt>
                <c:pt idx="80">
                  <c:v>1.2267779933943292</c:v>
                </c:pt>
                <c:pt idx="81">
                  <c:v>1.2624846761024955</c:v>
                </c:pt>
                <c:pt idx="82">
                  <c:v>1.3067076461330183</c:v>
                </c:pt>
                <c:pt idx="83">
                  <c:v>1.3431201540984981</c:v>
                </c:pt>
                <c:pt idx="84">
                  <c:v>1.3825474799549602</c:v>
                </c:pt>
                <c:pt idx="85">
                  <c:v>1.4207354339273766</c:v>
                </c:pt>
                <c:pt idx="86">
                  <c:v>1.4555559453603943</c:v>
                </c:pt>
                <c:pt idx="87">
                  <c:v>1.4866653084607029</c:v>
                </c:pt>
                <c:pt idx="88">
                  <c:v>1.5131869771661677</c:v>
                </c:pt>
                <c:pt idx="89">
                  <c:v>1.5582394792088792</c:v>
                </c:pt>
                <c:pt idx="90">
                  <c:v>1.6141767130013291</c:v>
                </c:pt>
                <c:pt idx="91">
                  <c:v>1.6716188739584572</c:v>
                </c:pt>
                <c:pt idx="92">
                  <c:v>1.7253450601539957</c:v>
                </c:pt>
                <c:pt idx="93">
                  <c:v>1.8009632199888743</c:v>
                </c:pt>
                <c:pt idx="94">
                  <c:v>1.8644863183304545</c:v>
                </c:pt>
                <c:pt idx="95">
                  <c:v>1.9204430720867838</c:v>
                </c:pt>
                <c:pt idx="96">
                  <c:v>1.9739243077933575</c:v>
                </c:pt>
                <c:pt idx="97">
                  <c:v>2.0251451969092531</c:v>
                </c:pt>
                <c:pt idx="98">
                  <c:v>2.0596437653005526</c:v>
                </c:pt>
                <c:pt idx="99">
                  <c:v>2.0871974101328346</c:v>
                </c:pt>
                <c:pt idx="100">
                  <c:v>2.1106051233182379</c:v>
                </c:pt>
                <c:pt idx="101">
                  <c:v>2.132743887688533</c:v>
                </c:pt>
                <c:pt idx="102">
                  <c:v>2.1566019126517157</c:v>
                </c:pt>
                <c:pt idx="103">
                  <c:v>2.1742820666616116</c:v>
                </c:pt>
                <c:pt idx="104">
                  <c:v>2.1968073866869697</c:v>
                </c:pt>
                <c:pt idx="105">
                  <c:v>2.2244020366661958</c:v>
                </c:pt>
                <c:pt idx="106">
                  <c:v>2.260584938107784</c:v>
                </c:pt>
                <c:pt idx="107">
                  <c:v>2.3079237284702456</c:v>
                </c:pt>
                <c:pt idx="108">
                  <c:v>2.3648321155788654</c:v>
                </c:pt>
                <c:pt idx="109">
                  <c:v>2.4376261378041444</c:v>
                </c:pt>
                <c:pt idx="110">
                  <c:v>2.5186616304648952</c:v>
                </c:pt>
                <c:pt idx="111">
                  <c:v>2.595414871880235</c:v>
                </c:pt>
                <c:pt idx="112">
                  <c:v>2.6585022513257033</c:v>
                </c:pt>
                <c:pt idx="113">
                  <c:v>2.7054476148071811</c:v>
                </c:pt>
                <c:pt idx="114">
                  <c:v>2.740253934023912</c:v>
                </c:pt>
                <c:pt idx="115">
                  <c:v>2.7605803566915745</c:v>
                </c:pt>
                <c:pt idx="116">
                  <c:v>2.7647556882948434</c:v>
                </c:pt>
                <c:pt idx="117">
                  <c:v>2.7531744428753182</c:v>
                </c:pt>
                <c:pt idx="118">
                  <c:v>2.7323237180508944</c:v>
                </c:pt>
                <c:pt idx="119">
                  <c:v>2.6965507771473374</c:v>
                </c:pt>
                <c:pt idx="120">
                  <c:v>2.6533803241022822</c:v>
                </c:pt>
                <c:pt idx="121">
                  <c:v>2.6109781484479146</c:v>
                </c:pt>
                <c:pt idx="122">
                  <c:v>2.5740624799377025</c:v>
                </c:pt>
                <c:pt idx="123">
                  <c:v>2.5330901352276709</c:v>
                </c:pt>
                <c:pt idx="124">
                  <c:v>2.4904784428259692</c:v>
                </c:pt>
                <c:pt idx="125">
                  <c:v>2.448763576271165</c:v>
                </c:pt>
                <c:pt idx="126">
                  <c:v>2.4101503692972579</c:v>
                </c:pt>
                <c:pt idx="127">
                  <c:v>2.3761372569373012</c:v>
                </c:pt>
                <c:pt idx="128">
                  <c:v>2.3420115918672337</c:v>
                </c:pt>
                <c:pt idx="129">
                  <c:v>2.3141628065229627</c:v>
                </c:pt>
                <c:pt idx="130">
                  <c:v>2.2929844158488133</c:v>
                </c:pt>
                <c:pt idx="131">
                  <c:v>2.2795871202293476</c:v>
                </c:pt>
                <c:pt idx="132">
                  <c:v>2.2745502395540789</c:v>
                </c:pt>
                <c:pt idx="133">
                  <c:v>2.2753057233576421</c:v>
                </c:pt>
                <c:pt idx="134">
                  <c:v>2.2854155039909569</c:v>
                </c:pt>
                <c:pt idx="135">
                  <c:v>2.3007277437727449</c:v>
                </c:pt>
                <c:pt idx="136">
                  <c:v>2.3154368632018367</c:v>
                </c:pt>
                <c:pt idx="137">
                  <c:v>2.3255052826136886</c:v>
                </c:pt>
                <c:pt idx="138">
                  <c:v>2.3299101803047932</c:v>
                </c:pt>
                <c:pt idx="139">
                  <c:v>2.3303325552229603</c:v>
                </c:pt>
                <c:pt idx="140">
                  <c:v>2.3245664960453327</c:v>
                </c:pt>
                <c:pt idx="141">
                  <c:v>2.3099692502940048</c:v>
                </c:pt>
                <c:pt idx="142">
                  <c:v>2.2852297160728088</c:v>
                </c:pt>
                <c:pt idx="143">
                  <c:v>2.2494787033543369</c:v>
                </c:pt>
                <c:pt idx="144">
                  <c:v>2.2036624831291811</c:v>
                </c:pt>
                <c:pt idx="145">
                  <c:v>2.1522480658901797</c:v>
                </c:pt>
                <c:pt idx="146">
                  <c:v>2.1018474580900652</c:v>
                </c:pt>
                <c:pt idx="147">
                  <c:v>2.0565813618868951</c:v>
                </c:pt>
                <c:pt idx="148">
                  <c:v>2.0149454477089614</c:v>
                </c:pt>
                <c:pt idx="149">
                  <c:v>1.9785261152854647</c:v>
                </c:pt>
                <c:pt idx="150">
                  <c:v>1.9472789158737545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804800"/>
        <c:axId val="47806336"/>
      </c:barChart>
      <c:catAx>
        <c:axId val="4780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7806336"/>
        <c:crosses val="autoZero"/>
        <c:auto val="1"/>
        <c:lblAlgn val="ctr"/>
        <c:lblOffset val="100"/>
        <c:noMultiLvlLbl val="0"/>
      </c:catAx>
      <c:valAx>
        <c:axId val="47806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HK Investment, YoLYs, Syn cohort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78048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CDR based</c:v>
          </c:tx>
          <c:marker>
            <c:symbol val="none"/>
          </c:marker>
          <c:cat>
            <c:numRef>
              <c:f>'HKI SC'!$A$13:$A$163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'HKI SC'!$P$13:$P$163</c:f>
              <c:numCache>
                <c:formatCode>0.00</c:formatCode>
                <c:ptCount val="151"/>
                <c:pt idx="0">
                  <c:v>1.7271799965783587</c:v>
                </c:pt>
                <c:pt idx="1">
                  <c:v>1.7190899107214004</c:v>
                </c:pt>
                <c:pt idx="2">
                  <c:v>1.7152670285844813</c:v>
                </c:pt>
                <c:pt idx="3">
                  <c:v>1.7133517954486925</c:v>
                </c:pt>
                <c:pt idx="4">
                  <c:v>1.7122050552686257</c:v>
                </c:pt>
                <c:pt idx="5">
                  <c:v>1.7117536559573776</c:v>
                </c:pt>
                <c:pt idx="6">
                  <c:v>1.7015778255774716</c:v>
                </c:pt>
                <c:pt idx="7">
                  <c:v>1.6938439291224507</c:v>
                </c:pt>
                <c:pt idx="8">
                  <c:v>1.6887360778446723</c:v>
                </c:pt>
                <c:pt idx="9">
                  <c:v>1.6866560587487476</c:v>
                </c:pt>
                <c:pt idx="10">
                  <c:v>1.6872324775919298</c:v>
                </c:pt>
                <c:pt idx="11">
                  <c:v>1.6766450195570262</c:v>
                </c:pt>
                <c:pt idx="12">
                  <c:v>1.6715361231446422</c:v>
                </c:pt>
                <c:pt idx="13">
                  <c:v>1.669800972380642</c:v>
                </c:pt>
                <c:pt idx="14">
                  <c:v>1.6699886476204049</c:v>
                </c:pt>
                <c:pt idx="15">
                  <c:v>1.6713698992510799</c:v>
                </c:pt>
                <c:pt idx="16">
                  <c:v>1.6640506692958763</c:v>
                </c:pt>
                <c:pt idx="17">
                  <c:v>1.660156445876263</c:v>
                </c:pt>
                <c:pt idx="18">
                  <c:v>1.6581168556911772</c:v>
                </c:pt>
                <c:pt idx="19">
                  <c:v>1.6566966829525422</c:v>
                </c:pt>
                <c:pt idx="20">
                  <c:v>1.6549391386921692</c:v>
                </c:pt>
                <c:pt idx="21">
                  <c:v>1.6448461548643554</c:v>
                </c:pt>
                <c:pt idx="22">
                  <c:v>1.6355580159649385</c:v>
                </c:pt>
                <c:pt idx="23">
                  <c:v>1.626613030847218</c:v>
                </c:pt>
                <c:pt idx="24">
                  <c:v>1.6178658187417478</c:v>
                </c:pt>
                <c:pt idx="25">
                  <c:v>1.608941715004081</c:v>
                </c:pt>
                <c:pt idx="26">
                  <c:v>1.5922417692322295</c:v>
                </c:pt>
                <c:pt idx="27">
                  <c:v>1.5791039331406957</c:v>
                </c:pt>
                <c:pt idx="28">
                  <c:v>1.5685994820011664</c:v>
                </c:pt>
                <c:pt idx="29">
                  <c:v>1.5605321281081921</c:v>
                </c:pt>
                <c:pt idx="30">
                  <c:v>1.5549381112490295</c:v>
                </c:pt>
                <c:pt idx="31">
                  <c:v>1.538827778838481</c:v>
                </c:pt>
                <c:pt idx="32">
                  <c:v>1.5255260040280656</c:v>
                </c:pt>
                <c:pt idx="33">
                  <c:v>1.5142286859008236</c:v>
                </c:pt>
                <c:pt idx="34">
                  <c:v>1.5045620105700575</c:v>
                </c:pt>
                <c:pt idx="35">
                  <c:v>1.4962364925196174</c:v>
                </c:pt>
                <c:pt idx="36">
                  <c:v>1.4849245913641196</c:v>
                </c:pt>
                <c:pt idx="37">
                  <c:v>1.4769779952742625</c:v>
                </c:pt>
                <c:pt idx="38">
                  <c:v>1.471509272036593</c:v>
                </c:pt>
                <c:pt idx="39">
                  <c:v>1.4677954240749176</c:v>
                </c:pt>
                <c:pt idx="40">
                  <c:v>1.4654226025572856</c:v>
                </c:pt>
                <c:pt idx="41">
                  <c:v>1.4583340632084474</c:v>
                </c:pt>
                <c:pt idx="42">
                  <c:v>1.4534957855986024</c:v>
                </c:pt>
                <c:pt idx="43">
                  <c:v>1.4508252002956883</c:v>
                </c:pt>
                <c:pt idx="44">
                  <c:v>1.4505223481412486</c:v>
                </c:pt>
                <c:pt idx="45">
                  <c:v>1.4524764251688325</c:v>
                </c:pt>
                <c:pt idx="46">
                  <c:v>1.4494501403323405</c:v>
                </c:pt>
                <c:pt idx="47">
                  <c:v>1.4493531531279702</c:v>
                </c:pt>
                <c:pt idx="48">
                  <c:v>1.4515622014977736</c:v>
                </c:pt>
                <c:pt idx="49">
                  <c:v>1.4556521479235054</c:v>
                </c:pt>
                <c:pt idx="50">
                  <c:v>1.4611982176378782</c:v>
                </c:pt>
                <c:pt idx="51">
                  <c:v>1.4610288831738512</c:v>
                </c:pt>
                <c:pt idx="52">
                  <c:v>1.4632224408753813</c:v>
                </c:pt>
                <c:pt idx="53">
                  <c:v>1.4668899742610688</c:v>
                </c:pt>
                <c:pt idx="54">
                  <c:v>1.4714452218353609</c:v>
                </c:pt>
                <c:pt idx="55">
                  <c:v>1.4764497863511232</c:v>
                </c:pt>
                <c:pt idx="56">
                  <c:v>1.4771680258938749</c:v>
                </c:pt>
                <c:pt idx="57">
                  <c:v>1.4793212645671543</c:v>
                </c:pt>
                <c:pt idx="58">
                  <c:v>1.4819830574145405</c:v>
                </c:pt>
                <c:pt idx="59">
                  <c:v>1.4843796526188118</c:v>
                </c:pt>
                <c:pt idx="60">
                  <c:v>1.4860904029519488</c:v>
                </c:pt>
                <c:pt idx="61">
                  <c:v>1.4844853597496857</c:v>
                </c:pt>
                <c:pt idx="62">
                  <c:v>1.4827709964338307</c:v>
                </c:pt>
                <c:pt idx="63">
                  <c:v>1.4810753506089764</c:v>
                </c:pt>
                <c:pt idx="64">
                  <c:v>1.4881651199591837</c:v>
                </c:pt>
                <c:pt idx="65">
                  <c:v>1.5001752386016418</c:v>
                </c:pt>
                <c:pt idx="66">
                  <c:v>1.5126006101306118</c:v>
                </c:pt>
                <c:pt idx="67">
                  <c:v>1.5245499705606074</c:v>
                </c:pt>
                <c:pt idx="68">
                  <c:v>1.5370696710006635</c:v>
                </c:pt>
                <c:pt idx="69">
                  <c:v>1.55287271651119</c:v>
                </c:pt>
                <c:pt idx="70">
                  <c:v>1.5720090597302174</c:v>
                </c:pt>
                <c:pt idx="71">
                  <c:v>1.5962247637348983</c:v>
                </c:pt>
                <c:pt idx="72">
                  <c:v>1.6267688737294368</c:v>
                </c:pt>
                <c:pt idx="73">
                  <c:v>1.6611266866419832</c:v>
                </c:pt>
                <c:pt idx="74">
                  <c:v>1.7037333846610923</c:v>
                </c:pt>
                <c:pt idx="75">
                  <c:v>1.7534840102582732</c:v>
                </c:pt>
                <c:pt idx="76">
                  <c:v>1.8069670574432464</c:v>
                </c:pt>
                <c:pt idx="77">
                  <c:v>1.8615917593042983</c:v>
                </c:pt>
                <c:pt idx="78">
                  <c:v>1.9243928627851752</c:v>
                </c:pt>
                <c:pt idx="79">
                  <c:v>1.9778962351706786</c:v>
                </c:pt>
                <c:pt idx="80">
                  <c:v>2.0289507717998241</c:v>
                </c:pt>
                <c:pt idx="81">
                  <c:v>2.0887007851193582</c:v>
                </c:pt>
                <c:pt idx="82">
                  <c:v>2.1614791306215015</c:v>
                </c:pt>
                <c:pt idx="83">
                  <c:v>2.2235958260526854</c:v>
                </c:pt>
                <c:pt idx="84">
                  <c:v>2.2896799491558628</c:v>
                </c:pt>
                <c:pt idx="85">
                  <c:v>2.3543514836227892</c:v>
                </c:pt>
                <c:pt idx="86">
                  <c:v>2.4143849293209381</c:v>
                </c:pt>
                <c:pt idx="87">
                  <c:v>2.4691696622408439</c:v>
                </c:pt>
                <c:pt idx="88">
                  <c:v>2.5181974576687245</c:v>
                </c:pt>
                <c:pt idx="89">
                  <c:v>2.5942100071279106</c:v>
                </c:pt>
                <c:pt idx="90">
                  <c:v>2.6874238473246379</c:v>
                </c:pt>
                <c:pt idx="91">
                  <c:v>2.7837405392604078</c:v>
                </c:pt>
                <c:pt idx="92">
                  <c:v>2.8750142585242142</c:v>
                </c:pt>
                <c:pt idx="93">
                  <c:v>2.9984850337701001</c:v>
                </c:pt>
                <c:pt idx="94">
                  <c:v>3.1058846462721261</c:v>
                </c:pt>
                <c:pt idx="95">
                  <c:v>3.2019235373746953</c:v>
                </c:pt>
                <c:pt idx="96">
                  <c:v>3.294066076671073</c:v>
                </c:pt>
                <c:pt idx="97">
                  <c:v>3.3829941599793214</c:v>
                </c:pt>
                <c:pt idx="98">
                  <c:v>3.4479672897975773</c:v>
                </c:pt>
                <c:pt idx="99">
                  <c:v>3.5022612791453778</c:v>
                </c:pt>
                <c:pt idx="100">
                  <c:v>3.5507212650310893</c:v>
                </c:pt>
                <c:pt idx="101">
                  <c:v>3.5978729881509199</c:v>
                </c:pt>
                <c:pt idx="102">
                  <c:v>3.6481681621693722</c:v>
                </c:pt>
                <c:pt idx="103">
                  <c:v>3.6900122484194124</c:v>
                </c:pt>
                <c:pt idx="104">
                  <c:v>3.7391774390218306</c:v>
                </c:pt>
                <c:pt idx="105">
                  <c:v>3.7968177167751378</c:v>
                </c:pt>
                <c:pt idx="106">
                  <c:v>3.8683760701560437</c:v>
                </c:pt>
                <c:pt idx="107">
                  <c:v>3.957857121452538</c:v>
                </c:pt>
                <c:pt idx="108">
                  <c:v>4.0631882152957344</c:v>
                </c:pt>
                <c:pt idx="109">
                  <c:v>4.193782579103126</c:v>
                </c:pt>
                <c:pt idx="110">
                  <c:v>4.3381549765986431</c:v>
                </c:pt>
                <c:pt idx="111">
                  <c:v>4.4769957751247693</c:v>
                </c:pt>
                <c:pt idx="112">
                  <c:v>4.5957478344124159</c:v>
                </c:pt>
                <c:pt idx="113">
                  <c:v>4.6908899155093442</c:v>
                </c:pt>
                <c:pt idx="114">
                  <c:v>4.7678797862599751</c:v>
                </c:pt>
                <c:pt idx="115">
                  <c:v>4.8231412964489531</c:v>
                </c:pt>
                <c:pt idx="116">
                  <c:v>4.8537974475665946</c:v>
                </c:pt>
                <c:pt idx="117">
                  <c:v>4.8600015343293013</c:v>
                </c:pt>
                <c:pt idx="118">
                  <c:v>4.8516228975365943</c:v>
                </c:pt>
                <c:pt idx="119">
                  <c:v>4.8197080704149027</c:v>
                </c:pt>
                <c:pt idx="120">
                  <c:v>4.7754284536084795</c:v>
                </c:pt>
                <c:pt idx="121">
                  <c:v>4.7316596635374513</c:v>
                </c:pt>
                <c:pt idx="122">
                  <c:v>4.6961078507369036</c:v>
                </c:pt>
                <c:pt idx="123">
                  <c:v>4.6538484442836339</c:v>
                </c:pt>
                <c:pt idx="124">
                  <c:v>4.608430809092213</c:v>
                </c:pt>
                <c:pt idx="125">
                  <c:v>4.5639557725488764</c:v>
                </c:pt>
                <c:pt idx="126">
                  <c:v>4.5242230052619394</c:v>
                </c:pt>
                <c:pt idx="127">
                  <c:v>4.4917227454537096</c:v>
                </c:pt>
                <c:pt idx="128">
                  <c:v>4.4591046607694995</c:v>
                </c:pt>
                <c:pt idx="129">
                  <c:v>4.4365843588227047</c:v>
                </c:pt>
                <c:pt idx="130">
                  <c:v>4.4250980793001231</c:v>
                </c:pt>
                <c:pt idx="131">
                  <c:v>4.4266592317156208</c:v>
                </c:pt>
                <c:pt idx="132">
                  <c:v>4.4424198429570261</c:v>
                </c:pt>
                <c:pt idx="133">
                  <c:v>4.4684469528941371</c:v>
                </c:pt>
                <c:pt idx="134">
                  <c:v>4.5108055468409214</c:v>
                </c:pt>
                <c:pt idx="135">
                  <c:v>4.5625407943871981</c:v>
                </c:pt>
                <c:pt idx="136">
                  <c:v>4.6136369319650052</c:v>
                </c:pt>
                <c:pt idx="137">
                  <c:v>4.6570189312928694</c:v>
                </c:pt>
                <c:pt idx="138">
                  <c:v>4.6912182006052818</c:v>
                </c:pt>
                <c:pt idx="139">
                  <c:v>4.7187386318534656</c:v>
                </c:pt>
                <c:pt idx="140">
                  <c:v>4.735586375941649</c:v>
                </c:pt>
                <c:pt idx="141">
                  <c:v>4.7368880060439809</c:v>
                </c:pt>
                <c:pt idx="142">
                  <c:v>4.7199642560373931</c:v>
                </c:pt>
                <c:pt idx="143">
                  <c:v>4.6832740341507835</c:v>
                </c:pt>
                <c:pt idx="144">
                  <c:v>4.6276907939739713</c:v>
                </c:pt>
                <c:pt idx="145">
                  <c:v>4.5609037850274508</c:v>
                </c:pt>
                <c:pt idx="146">
                  <c:v>4.4947146530466098</c:v>
                </c:pt>
                <c:pt idx="147">
                  <c:v>4.4368501188218827</c:v>
                </c:pt>
                <c:pt idx="148">
                  <c:v>4.3850824927420478</c:v>
                </c:pt>
                <c:pt idx="149">
                  <c:v>4.3419351945651909</c:v>
                </c:pt>
                <c:pt idx="150">
                  <c:v>4.307672025288861</c:v>
                </c:pt>
              </c:numCache>
            </c:numRef>
          </c:val>
          <c:smooth val="0"/>
        </c:ser>
        <c:ser>
          <c:idx val="1"/>
          <c:order val="1"/>
          <c:tx>
            <c:v>Barro-Lee</c:v>
          </c:tx>
          <c:marker>
            <c:symbol val="none"/>
          </c:marker>
          <c:cat>
            <c:numRef>
              <c:f>'HKI SC'!$A$13:$A$163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'HKI SC'!$AF$13:$AF$163</c:f>
              <c:numCache>
                <c:formatCode>General</c:formatCode>
                <c:ptCount val="151"/>
                <c:pt idx="0">
                  <c:v>1.2012013732046738</c:v>
                </c:pt>
                <c:pt idx="1">
                  <c:v>1.2041605531111659</c:v>
                </c:pt>
                <c:pt idx="2">
                  <c:v>1.2071311804964135</c:v>
                </c:pt>
                <c:pt idx="3">
                  <c:v>1.210113299644568</c:v>
                </c:pt>
                <c:pt idx="4">
                  <c:v>1.213106955011092</c:v>
                </c:pt>
                <c:pt idx="5">
                  <c:v>1.2161121912234221</c:v>
                </c:pt>
                <c:pt idx="6">
                  <c:v>1.2476464243417891</c:v>
                </c:pt>
                <c:pt idx="7">
                  <c:v>1.2804557673090455</c:v>
                </c:pt>
                <c:pt idx="8">
                  <c:v>1.3145917801273215</c:v>
                </c:pt>
                <c:pt idx="9">
                  <c:v>1.3501081076652557</c:v>
                </c:pt>
                <c:pt idx="10">
                  <c:v>1.3870605639611029</c:v>
                </c:pt>
                <c:pt idx="11">
                  <c:v>1.3902474898248882</c:v>
                </c:pt>
                <c:pt idx="12">
                  <c:v>1.3934450976420081</c:v>
                </c:pt>
                <c:pt idx="13">
                  <c:v>1.3966534232162846</c:v>
                </c:pt>
                <c:pt idx="14">
                  <c:v>1.399872502471547</c:v>
                </c:pt>
                <c:pt idx="15">
                  <c:v>1.4031023714520348</c:v>
                </c:pt>
                <c:pt idx="16">
                  <c:v>1.4237263840834917</c:v>
                </c:pt>
                <c:pt idx="17">
                  <c:v>1.4447903300852938</c:v>
                </c:pt>
                <c:pt idx="18">
                  <c:v>1.466303593730705</c:v>
                </c:pt>
                <c:pt idx="19">
                  <c:v>1.4882757594700862</c:v>
                </c:pt>
                <c:pt idx="20">
                  <c:v>1.5107166162008976</c:v>
                </c:pt>
                <c:pt idx="21">
                  <c:v>1.5123773019479507</c:v>
                </c:pt>
                <c:pt idx="22">
                  <c:v>1.5140405544396014</c:v>
                </c:pt>
                <c:pt idx="23">
                  <c:v>1.5157063776429931</c:v>
                </c:pt>
                <c:pt idx="24">
                  <c:v>1.5173747755313995</c:v>
                </c:pt>
                <c:pt idx="25">
                  <c:v>1.5190457520842375</c:v>
                </c:pt>
                <c:pt idx="26">
                  <c:v>1.555891232151364</c:v>
                </c:pt>
                <c:pt idx="27">
                  <c:v>1.5939904957377207</c:v>
                </c:pt>
                <c:pt idx="28">
                  <c:v>1.6333862067768548</c:v>
                </c:pt>
                <c:pt idx="29">
                  <c:v>1.6741224809770401</c:v>
                </c:pt>
                <c:pt idx="30">
                  <c:v>1.716244935222484</c:v>
                </c:pt>
                <c:pt idx="31">
                  <c:v>1.7208658399749406</c:v>
                </c:pt>
                <c:pt idx="32">
                  <c:v>1.7255034266592153</c:v>
                </c:pt>
                <c:pt idx="33">
                  <c:v>1.7301577554987633</c:v>
                </c:pt>
                <c:pt idx="34">
                  <c:v>1.7348288869344519</c:v>
                </c:pt>
                <c:pt idx="35">
                  <c:v>1.7395168816253466</c:v>
                </c:pt>
                <c:pt idx="36">
                  <c:v>1.7482681045488222</c:v>
                </c:pt>
                <c:pt idx="37">
                  <c:v>1.7570780905703449</c:v>
                </c:pt>
                <c:pt idx="38">
                  <c:v>1.7659472342749603</c:v>
                </c:pt>
                <c:pt idx="39">
                  <c:v>1.7748759328972907</c:v>
                </c:pt>
                <c:pt idx="40">
                  <c:v>1.7838645863393261</c:v>
                </c:pt>
                <c:pt idx="41">
                  <c:v>1.8172239717745986</c:v>
                </c:pt>
                <c:pt idx="42">
                  <c:v>1.85140914966529</c:v>
                </c:pt>
                <c:pt idx="43">
                  <c:v>1.8864405620300579</c:v>
                </c:pt>
                <c:pt idx="44">
                  <c:v>1.9223391569180062</c:v>
                </c:pt>
                <c:pt idx="45">
                  <c:v>1.9591264009351823</c:v>
                </c:pt>
                <c:pt idx="46">
                  <c:v>1.9776617273836776</c:v>
                </c:pt>
                <c:pt idx="47">
                  <c:v>1.9964226523760307</c:v>
                </c:pt>
                <c:pt idx="48">
                  <c:v>2.0154119217340174</c:v>
                </c:pt>
                <c:pt idx="49">
                  <c:v>2.0346323146995653</c:v>
                </c:pt>
                <c:pt idx="50">
                  <c:v>2.0540866443415156</c:v>
                </c:pt>
                <c:pt idx="51">
                  <c:v>2.067887388522458</c:v>
                </c:pt>
                <c:pt idx="52">
                  <c:v>2.0818058582690333</c:v>
                </c:pt>
                <c:pt idx="53">
                  <c:v>2.0958430578248266</c:v>
                </c:pt>
                <c:pt idx="54">
                  <c:v>2.11</c:v>
                </c:pt>
                <c:pt idx="55">
                  <c:v>2.1242777062443676</c:v>
                </c:pt>
                <c:pt idx="56">
                  <c:v>2.1190717755366304</c:v>
                </c:pt>
                <c:pt idx="57">
                  <c:v>2.1138819000991385</c:v>
                </c:pt>
                <c:pt idx="58">
                  <c:v>2.1087080304168841</c:v>
                </c:pt>
                <c:pt idx="59">
                  <c:v>2.1035501171275643</c:v>
                </c:pt>
                <c:pt idx="60">
                  <c:v>2.0984081110211124</c:v>
                </c:pt>
              </c:numCache>
            </c:numRef>
          </c:val>
          <c:smooth val="0"/>
        </c:ser>
        <c:ser>
          <c:idx val="2"/>
          <c:order val="2"/>
          <c:tx>
            <c:v>Final</c:v>
          </c:tx>
          <c:marker>
            <c:symbol val="none"/>
          </c:marker>
          <c:cat>
            <c:numRef>
              <c:f>'HKI SC'!$A$13:$A$163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'HKI SC'!$AG$13:$AG$163</c:f>
              <c:numCache>
                <c:formatCode>General</c:formatCode>
                <c:ptCount val="151"/>
                <c:pt idx="0">
                  <c:v>1.7271799965783587</c:v>
                </c:pt>
                <c:pt idx="1">
                  <c:v>1.7190899107214004</c:v>
                </c:pt>
                <c:pt idx="2">
                  <c:v>1.7152670285844813</c:v>
                </c:pt>
                <c:pt idx="3">
                  <c:v>1.7133517954486925</c:v>
                </c:pt>
                <c:pt idx="4">
                  <c:v>1.7122050552686257</c:v>
                </c:pt>
                <c:pt idx="5">
                  <c:v>1.7117536559573776</c:v>
                </c:pt>
                <c:pt idx="6">
                  <c:v>1.7015778255774716</c:v>
                </c:pt>
                <c:pt idx="7">
                  <c:v>1.6938439291224507</c:v>
                </c:pt>
                <c:pt idx="8">
                  <c:v>1.6887360778446723</c:v>
                </c:pt>
                <c:pt idx="9">
                  <c:v>1.6866560587487476</c:v>
                </c:pt>
                <c:pt idx="10">
                  <c:v>1.6872324775919298</c:v>
                </c:pt>
                <c:pt idx="11">
                  <c:v>1.6766450195570262</c:v>
                </c:pt>
                <c:pt idx="12">
                  <c:v>1.6715361231446422</c:v>
                </c:pt>
                <c:pt idx="13">
                  <c:v>1.669800972380642</c:v>
                </c:pt>
                <c:pt idx="14">
                  <c:v>1.6699886476204049</c:v>
                </c:pt>
                <c:pt idx="15">
                  <c:v>1.6713698992510799</c:v>
                </c:pt>
                <c:pt idx="16">
                  <c:v>1.6640506692958763</c:v>
                </c:pt>
                <c:pt idx="17">
                  <c:v>1.660156445876263</c:v>
                </c:pt>
                <c:pt idx="18">
                  <c:v>1.6581168556911772</c:v>
                </c:pt>
                <c:pt idx="19">
                  <c:v>1.6566966829525422</c:v>
                </c:pt>
                <c:pt idx="20">
                  <c:v>1.6549391386921692</c:v>
                </c:pt>
                <c:pt idx="21">
                  <c:v>1.6448461548643554</c:v>
                </c:pt>
                <c:pt idx="22">
                  <c:v>1.6355580159649385</c:v>
                </c:pt>
                <c:pt idx="23">
                  <c:v>1.626613030847218</c:v>
                </c:pt>
                <c:pt idx="24">
                  <c:v>1.6178658187417478</c:v>
                </c:pt>
                <c:pt idx="25">
                  <c:v>1.608941715004081</c:v>
                </c:pt>
                <c:pt idx="26">
                  <c:v>1.5922417692322295</c:v>
                </c:pt>
                <c:pt idx="27">
                  <c:v>1.5791039331406957</c:v>
                </c:pt>
                <c:pt idx="28">
                  <c:v>1.5685994820011664</c:v>
                </c:pt>
                <c:pt idx="29">
                  <c:v>1.5605321281081921</c:v>
                </c:pt>
                <c:pt idx="30">
                  <c:v>1.5549381112490295</c:v>
                </c:pt>
                <c:pt idx="31">
                  <c:v>1.538827778838481</c:v>
                </c:pt>
                <c:pt idx="32">
                  <c:v>1.5255260040280656</c:v>
                </c:pt>
                <c:pt idx="33">
                  <c:v>1.5142286859008236</c:v>
                </c:pt>
                <c:pt idx="34">
                  <c:v>1.5045620105700575</c:v>
                </c:pt>
                <c:pt idx="35">
                  <c:v>1.4962364925196174</c:v>
                </c:pt>
                <c:pt idx="36">
                  <c:v>1.4849245913641196</c:v>
                </c:pt>
                <c:pt idx="37">
                  <c:v>1.4769779952742625</c:v>
                </c:pt>
                <c:pt idx="38">
                  <c:v>1.471509272036593</c:v>
                </c:pt>
                <c:pt idx="39">
                  <c:v>1.4677954240749176</c:v>
                </c:pt>
                <c:pt idx="40">
                  <c:v>1.4654226025572856</c:v>
                </c:pt>
                <c:pt idx="41">
                  <c:v>1.4583340632084474</c:v>
                </c:pt>
                <c:pt idx="42">
                  <c:v>1.4534957855986024</c:v>
                </c:pt>
                <c:pt idx="43">
                  <c:v>1.4508252002956883</c:v>
                </c:pt>
                <c:pt idx="44">
                  <c:v>1.4505223481412486</c:v>
                </c:pt>
                <c:pt idx="45">
                  <c:v>1.4524764251688325</c:v>
                </c:pt>
                <c:pt idx="46">
                  <c:v>1.4494501403323405</c:v>
                </c:pt>
                <c:pt idx="47">
                  <c:v>1.4493531531279702</c:v>
                </c:pt>
                <c:pt idx="48">
                  <c:v>1.4515622014977736</c:v>
                </c:pt>
                <c:pt idx="49">
                  <c:v>1.4556521479235054</c:v>
                </c:pt>
                <c:pt idx="50">
                  <c:v>1.4611982176378782</c:v>
                </c:pt>
                <c:pt idx="51">
                  <c:v>1.4610288831738512</c:v>
                </c:pt>
                <c:pt idx="52">
                  <c:v>1.4632224408753813</c:v>
                </c:pt>
                <c:pt idx="53">
                  <c:v>1.4668899742610688</c:v>
                </c:pt>
                <c:pt idx="54">
                  <c:v>1.4714452218353609</c:v>
                </c:pt>
                <c:pt idx="55">
                  <c:v>1.4764497863511232</c:v>
                </c:pt>
                <c:pt idx="56">
                  <c:v>1.4771680258938749</c:v>
                </c:pt>
                <c:pt idx="57">
                  <c:v>1.4793212645671543</c:v>
                </c:pt>
                <c:pt idx="58">
                  <c:v>1.4819830574145405</c:v>
                </c:pt>
                <c:pt idx="59">
                  <c:v>1.4843796526188118</c:v>
                </c:pt>
                <c:pt idx="60">
                  <c:v>1.4860904029519488</c:v>
                </c:pt>
                <c:pt idx="61">
                  <c:v>1.4844853597496857</c:v>
                </c:pt>
                <c:pt idx="62">
                  <c:v>1.4827709964338307</c:v>
                </c:pt>
                <c:pt idx="63">
                  <c:v>1.4810753506089764</c:v>
                </c:pt>
                <c:pt idx="64">
                  <c:v>1.4881651199591837</c:v>
                </c:pt>
                <c:pt idx="65">
                  <c:v>1.5001752386016418</c:v>
                </c:pt>
                <c:pt idx="66">
                  <c:v>1.5126006101306118</c:v>
                </c:pt>
                <c:pt idx="67">
                  <c:v>1.5245499705606074</c:v>
                </c:pt>
                <c:pt idx="68">
                  <c:v>1.5370696710006635</c:v>
                </c:pt>
                <c:pt idx="69">
                  <c:v>1.55287271651119</c:v>
                </c:pt>
                <c:pt idx="70">
                  <c:v>1.5720090597302174</c:v>
                </c:pt>
                <c:pt idx="71">
                  <c:v>1.5962247637348983</c:v>
                </c:pt>
                <c:pt idx="72">
                  <c:v>1.6267688737294368</c:v>
                </c:pt>
                <c:pt idx="73">
                  <c:v>1.6611266866419832</c:v>
                </c:pt>
                <c:pt idx="74">
                  <c:v>1.7037333846610923</c:v>
                </c:pt>
                <c:pt idx="75">
                  <c:v>1.7534840102582732</c:v>
                </c:pt>
                <c:pt idx="76">
                  <c:v>1.8069670574432464</c:v>
                </c:pt>
                <c:pt idx="77">
                  <c:v>1.8615917593042983</c:v>
                </c:pt>
                <c:pt idx="78">
                  <c:v>1.9243928627851752</c:v>
                </c:pt>
                <c:pt idx="79">
                  <c:v>1.9778962351706786</c:v>
                </c:pt>
                <c:pt idx="80">
                  <c:v>2.0289507717998241</c:v>
                </c:pt>
                <c:pt idx="81">
                  <c:v>2.0887007851193582</c:v>
                </c:pt>
                <c:pt idx="82">
                  <c:v>2.1614791306215015</c:v>
                </c:pt>
                <c:pt idx="83">
                  <c:v>2.2235958260526854</c:v>
                </c:pt>
                <c:pt idx="84">
                  <c:v>2.2896799491558628</c:v>
                </c:pt>
                <c:pt idx="85">
                  <c:v>2.3543514836227892</c:v>
                </c:pt>
                <c:pt idx="86">
                  <c:v>2.4143849293209381</c:v>
                </c:pt>
                <c:pt idx="87">
                  <c:v>2.4691696622408439</c:v>
                </c:pt>
                <c:pt idx="88">
                  <c:v>2.5181974576687245</c:v>
                </c:pt>
                <c:pt idx="89">
                  <c:v>2.5942100071279106</c:v>
                </c:pt>
                <c:pt idx="90">
                  <c:v>2.6874238473246379</c:v>
                </c:pt>
                <c:pt idx="91">
                  <c:v>2.7837405392604078</c:v>
                </c:pt>
                <c:pt idx="92">
                  <c:v>2.8750142585242142</c:v>
                </c:pt>
                <c:pt idx="93">
                  <c:v>2.9984850337701001</c:v>
                </c:pt>
                <c:pt idx="94">
                  <c:v>3.1058846462721261</c:v>
                </c:pt>
                <c:pt idx="95">
                  <c:v>3.2019235373746953</c:v>
                </c:pt>
                <c:pt idx="96">
                  <c:v>3.294066076671073</c:v>
                </c:pt>
                <c:pt idx="97">
                  <c:v>3.3829941599793214</c:v>
                </c:pt>
                <c:pt idx="98">
                  <c:v>3.4479672897975773</c:v>
                </c:pt>
                <c:pt idx="99">
                  <c:v>3.5022612791453778</c:v>
                </c:pt>
                <c:pt idx="100">
                  <c:v>3.5507212650310893</c:v>
                </c:pt>
                <c:pt idx="101">
                  <c:v>3.5978729881509199</c:v>
                </c:pt>
                <c:pt idx="102">
                  <c:v>3.6481681621693722</c:v>
                </c:pt>
                <c:pt idx="103">
                  <c:v>3.6900122484194124</c:v>
                </c:pt>
                <c:pt idx="104">
                  <c:v>3.7391774390218306</c:v>
                </c:pt>
                <c:pt idx="105">
                  <c:v>3.7968177167751378</c:v>
                </c:pt>
                <c:pt idx="106">
                  <c:v>3.8683760701560437</c:v>
                </c:pt>
                <c:pt idx="107">
                  <c:v>3.957857121452538</c:v>
                </c:pt>
                <c:pt idx="108">
                  <c:v>4.0631882152957344</c:v>
                </c:pt>
                <c:pt idx="109">
                  <c:v>4.193782579103126</c:v>
                </c:pt>
                <c:pt idx="110">
                  <c:v>4.3381549765986431</c:v>
                </c:pt>
                <c:pt idx="111">
                  <c:v>4.4769957751247693</c:v>
                </c:pt>
                <c:pt idx="112">
                  <c:v>4.5957478344124159</c:v>
                </c:pt>
                <c:pt idx="113">
                  <c:v>4.6908899155093442</c:v>
                </c:pt>
                <c:pt idx="114">
                  <c:v>4.7678797862599751</c:v>
                </c:pt>
                <c:pt idx="115">
                  <c:v>4.8231412964489531</c:v>
                </c:pt>
                <c:pt idx="116">
                  <c:v>4.8537974475665946</c:v>
                </c:pt>
                <c:pt idx="117">
                  <c:v>4.8600015343293013</c:v>
                </c:pt>
                <c:pt idx="118">
                  <c:v>4.8516228975365943</c:v>
                </c:pt>
                <c:pt idx="119">
                  <c:v>4.8197080704149027</c:v>
                </c:pt>
                <c:pt idx="120">
                  <c:v>4.7754284536084795</c:v>
                </c:pt>
                <c:pt idx="121">
                  <c:v>4.7316596635374513</c:v>
                </c:pt>
                <c:pt idx="122">
                  <c:v>4.6961078507369036</c:v>
                </c:pt>
                <c:pt idx="123">
                  <c:v>4.6538484442836339</c:v>
                </c:pt>
                <c:pt idx="124">
                  <c:v>4.608430809092213</c:v>
                </c:pt>
                <c:pt idx="125">
                  <c:v>4.5639557725488764</c:v>
                </c:pt>
                <c:pt idx="126">
                  <c:v>4.5242230052619394</c:v>
                </c:pt>
                <c:pt idx="127">
                  <c:v>4.4917227454537096</c:v>
                </c:pt>
                <c:pt idx="128">
                  <c:v>4.4591046607694995</c:v>
                </c:pt>
                <c:pt idx="129">
                  <c:v>4.4365843588227047</c:v>
                </c:pt>
                <c:pt idx="130">
                  <c:v>4.4250980793001231</c:v>
                </c:pt>
                <c:pt idx="131">
                  <c:v>4.4266592317156208</c:v>
                </c:pt>
                <c:pt idx="132">
                  <c:v>4.4424198429570261</c:v>
                </c:pt>
                <c:pt idx="133">
                  <c:v>4.4684469528941371</c:v>
                </c:pt>
                <c:pt idx="134">
                  <c:v>4.5108055468409214</c:v>
                </c:pt>
                <c:pt idx="135">
                  <c:v>4.5625407943871981</c:v>
                </c:pt>
                <c:pt idx="136">
                  <c:v>4.6136369319650052</c:v>
                </c:pt>
                <c:pt idx="137">
                  <c:v>4.6570189312928694</c:v>
                </c:pt>
                <c:pt idx="138">
                  <c:v>4.6912182006052818</c:v>
                </c:pt>
                <c:pt idx="139">
                  <c:v>4.7187386318534656</c:v>
                </c:pt>
                <c:pt idx="140">
                  <c:v>4.735586375941649</c:v>
                </c:pt>
                <c:pt idx="141">
                  <c:v>4.7368880060439809</c:v>
                </c:pt>
                <c:pt idx="142">
                  <c:v>4.7199642560373931</c:v>
                </c:pt>
                <c:pt idx="143">
                  <c:v>4.6832740341507835</c:v>
                </c:pt>
                <c:pt idx="144">
                  <c:v>4.6276907939739713</c:v>
                </c:pt>
                <c:pt idx="145">
                  <c:v>4.5609037850274508</c:v>
                </c:pt>
                <c:pt idx="146">
                  <c:v>4.4947146530466098</c:v>
                </c:pt>
                <c:pt idx="147">
                  <c:v>4.4368501188218827</c:v>
                </c:pt>
                <c:pt idx="148">
                  <c:v>4.3850824927420478</c:v>
                </c:pt>
                <c:pt idx="149">
                  <c:v>4.3419351945651909</c:v>
                </c:pt>
                <c:pt idx="150">
                  <c:v>4.307672025288861</c:v>
                </c:pt>
              </c:numCache>
            </c:numRef>
          </c:val>
          <c:smooth val="0"/>
        </c:ser>
        <c:ser>
          <c:idx val="3"/>
          <c:order val="3"/>
          <c:tx>
            <c:v>TFR based</c:v>
          </c:tx>
          <c:marker>
            <c:symbol val="none"/>
          </c:marker>
          <c:cat>
            <c:numRef>
              <c:f>'HKI SC'!$A$13:$A$163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'HKI SC'!$AA$13:$AA$163</c:f>
              <c:numCache>
                <c:formatCode>0.00</c:formatCode>
                <c:ptCount val="151"/>
                <c:pt idx="0">
                  <c:v>1.0826618076606949</c:v>
                </c:pt>
                <c:pt idx="1">
                  <c:v>1.0825977610176472</c:v>
                </c:pt>
                <c:pt idx="2">
                  <c:v>1.0825078722425026</c:v>
                </c:pt>
                <c:pt idx="3">
                  <c:v>1.0824235858780542</c:v>
                </c:pt>
                <c:pt idx="4">
                  <c:v>1.0823479560001943</c:v>
                </c:pt>
                <c:pt idx="5">
                  <c:v>1.0822825104258589</c:v>
                </c:pt>
                <c:pt idx="6">
                  <c:v>1.0822203553738703</c:v>
                </c:pt>
                <c:pt idx="7">
                  <c:v>1.0821783207350684</c:v>
                </c:pt>
                <c:pt idx="8">
                  <c:v>1.0821460272220267</c:v>
                </c:pt>
                <c:pt idx="9">
                  <c:v>1.0821230240373598</c:v>
                </c:pt>
                <c:pt idx="10">
                  <c:v>1.0821089374773498</c:v>
                </c:pt>
                <c:pt idx="11">
                  <c:v>1.0821037871577799</c:v>
                </c:pt>
                <c:pt idx="12">
                  <c:v>1.0821087510596699</c:v>
                </c:pt>
                <c:pt idx="13">
                  <c:v>1.0821220331232329</c:v>
                </c:pt>
                <c:pt idx="14">
                  <c:v>1.0821442035252384</c:v>
                </c:pt>
                <c:pt idx="15">
                  <c:v>1.08217543819018</c:v>
                </c:pt>
                <c:pt idx="16">
                  <c:v>1.0822225052798837</c:v>
                </c:pt>
                <c:pt idx="17">
                  <c:v>1.0822705239358259</c:v>
                </c:pt>
                <c:pt idx="18">
                  <c:v>1.0756459490204517</c:v>
                </c:pt>
                <c:pt idx="19">
                  <c:v>1.0691397182415228</c:v>
                </c:pt>
                <c:pt idx="20">
                  <c:v>1.0627493489666677</c:v>
                </c:pt>
                <c:pt idx="21">
                  <c:v>1.0564859704619112</c:v>
                </c:pt>
                <c:pt idx="22">
                  <c:v>1.0503187252577053</c:v>
                </c:pt>
                <c:pt idx="23">
                  <c:v>1.0466929233407416</c:v>
                </c:pt>
                <c:pt idx="24">
                  <c:v>1.0431095451158763</c:v>
                </c:pt>
                <c:pt idx="25">
                  <c:v>1.0395700137505921</c:v>
                </c:pt>
                <c:pt idx="26">
                  <c:v>1.0360985859363561</c:v>
                </c:pt>
                <c:pt idx="27">
                  <c:v>1.0326413718434919</c:v>
                </c:pt>
                <c:pt idx="28">
                  <c:v>1.0329694460486114</c:v>
                </c:pt>
                <c:pt idx="29">
                  <c:v>1.0333156591689767</c:v>
                </c:pt>
                <c:pt idx="30">
                  <c:v>1.0336771040340633</c:v>
                </c:pt>
                <c:pt idx="31">
                  <c:v>1.0340890978200712</c:v>
                </c:pt>
                <c:pt idx="32">
                  <c:v>1.0344694522100146</c:v>
                </c:pt>
                <c:pt idx="33">
                  <c:v>1.0382496289562824</c:v>
                </c:pt>
                <c:pt idx="34">
                  <c:v>1.0420634278538095</c:v>
                </c:pt>
                <c:pt idx="35">
                  <c:v>1.0459130018181764</c:v>
                </c:pt>
                <c:pt idx="36">
                  <c:v>1.0498274494811337</c:v>
                </c:pt>
                <c:pt idx="37">
                  <c:v>1.0537500832085995</c:v>
                </c:pt>
                <c:pt idx="38">
                  <c:v>1.0597305918245188</c:v>
                </c:pt>
                <c:pt idx="39">
                  <c:v>1.0658011027464229</c:v>
                </c:pt>
                <c:pt idx="40">
                  <c:v>1.071961998301163</c:v>
                </c:pt>
                <c:pt idx="41">
                  <c:v>1.0782482834394251</c:v>
                </c:pt>
                <c:pt idx="42">
                  <c:v>1.0845851047905972</c:v>
                </c:pt>
                <c:pt idx="43">
                  <c:v>1.09011951622877</c:v>
                </c:pt>
                <c:pt idx="44">
                  <c:v>1.0957252231342298</c:v>
                </c:pt>
                <c:pt idx="45">
                  <c:v>1.1014045326028239</c:v>
                </c:pt>
                <c:pt idx="46">
                  <c:v>1.1072058565898737</c:v>
                </c:pt>
                <c:pt idx="47">
                  <c:v>1.1130305157492348</c:v>
                </c:pt>
                <c:pt idx="48">
                  <c:v>1.1166778281082446</c:v>
                </c:pt>
                <c:pt idx="49">
                  <c:v>1.1203619722708247</c:v>
                </c:pt>
                <c:pt idx="50">
                  <c:v>1.124083682605719</c:v>
                </c:pt>
                <c:pt idx="51">
                  <c:v>1.1278960129444451</c:v>
                </c:pt>
                <c:pt idx="52">
                  <c:v>1.1316842337125841</c:v>
                </c:pt>
                <c:pt idx="53">
                  <c:v>1.1334144558487631</c:v>
                </c:pt>
                <c:pt idx="54">
                  <c:v>1.1351632493789736</c:v>
                </c:pt>
                <c:pt idx="55">
                  <c:v>1.1369307748095538</c:v>
                </c:pt>
                <c:pt idx="56">
                  <c:v>1.1387563978015829</c:v>
                </c:pt>
                <c:pt idx="57">
                  <c:v>1.1405519980490852</c:v>
                </c:pt>
                <c:pt idx="58">
                  <c:v>1.1410359433980486</c:v>
                </c:pt>
                <c:pt idx="59">
                  <c:v>1.1415396353112321</c:v>
                </c:pt>
                <c:pt idx="60">
                  <c:v>1.1420620760544975</c:v>
                </c:pt>
                <c:pt idx="61">
                  <c:v>1.1426302926786118</c:v>
                </c:pt>
                <c:pt idx="62">
                  <c:v>1.1431832065508281</c:v>
                </c:pt>
                <c:pt idx="63">
                  <c:v>1.1486057673533239</c:v>
                </c:pt>
                <c:pt idx="64">
                  <c:v>1.1542111086573401</c:v>
                </c:pt>
                <c:pt idx="65">
                  <c:v>1.1907406799471725</c:v>
                </c:pt>
                <c:pt idx="66">
                  <c:v>1.2302963361606751</c:v>
                </c:pt>
                <c:pt idx="67">
                  <c:v>1.2732229395084325</c:v>
                </c:pt>
                <c:pt idx="68">
                  <c:v>1.319950474951231</c:v>
                </c:pt>
                <c:pt idx="69">
                  <c:v>1.3709905378186975</c:v>
                </c:pt>
                <c:pt idx="70">
                  <c:v>1.4565038079512054</c:v>
                </c:pt>
                <c:pt idx="71">
                  <c:v>1.5560461257843117</c:v>
                </c:pt>
                <c:pt idx="72">
                  <c:v>1.6735152370046784</c:v>
                </c:pt>
                <c:pt idx="73">
                  <c:v>1.8144473998213115</c:v>
                </c:pt>
                <c:pt idx="74">
                  <c:v>1.9868226319598696</c:v>
                </c:pt>
                <c:pt idx="75">
                  <c:v>2.0232230586519471</c:v>
                </c:pt>
                <c:pt idx="76">
                  <c:v>2.061188913214147</c:v>
                </c:pt>
                <c:pt idx="77">
                  <c:v>2.1008201948588758</c:v>
                </c:pt>
                <c:pt idx="78">
                  <c:v>2.1421854120001234</c:v>
                </c:pt>
                <c:pt idx="79">
                  <c:v>2.185522312814467</c:v>
                </c:pt>
                <c:pt idx="80">
                  <c:v>2.1628353911507854</c:v>
                </c:pt>
                <c:pt idx="81">
                  <c:v>2.140766624769741</c:v>
                </c:pt>
                <c:pt idx="82">
                  <c:v>2.1193171201109609</c:v>
                </c:pt>
                <c:pt idx="83">
                  <c:v>2.0985888866485358</c:v>
                </c:pt>
                <c:pt idx="84">
                  <c:v>2.0783454584130903</c:v>
                </c:pt>
                <c:pt idx="85">
                  <c:v>2.1826710558577083</c:v>
                </c:pt>
                <c:pt idx="86">
                  <c:v>2.2998573490283398</c:v>
                </c:pt>
                <c:pt idx="87">
                  <c:v>2.4324873298783496</c:v>
                </c:pt>
                <c:pt idx="88">
                  <c:v>2.5839998678514022</c:v>
                </c:pt>
                <c:pt idx="89">
                  <c:v>2.7585864762227095</c:v>
                </c:pt>
                <c:pt idx="90">
                  <c:v>2.8772853857400627</c:v>
                </c:pt>
                <c:pt idx="91">
                  <c:v>3.0080900090027574</c:v>
                </c:pt>
                <c:pt idx="92">
                  <c:v>3.1529559575289308</c:v>
                </c:pt>
                <c:pt idx="93">
                  <c:v>3.3142494847936774</c:v>
                </c:pt>
                <c:pt idx="94">
                  <c:v>3.4952113556766915</c:v>
                </c:pt>
                <c:pt idx="95">
                  <c:v>3.4997249718313004</c:v>
                </c:pt>
                <c:pt idx="96">
                  <c:v>3.5043114233118793</c:v>
                </c:pt>
                <c:pt idx="97">
                  <c:v>3.5089848759754396</c:v>
                </c:pt>
                <c:pt idx="98">
                  <c:v>3.5138206698359689</c:v>
                </c:pt>
                <c:pt idx="99">
                  <c:v>3.5187239114931566</c:v>
                </c:pt>
                <c:pt idx="100">
                  <c:v>3.4886667011248118</c:v>
                </c:pt>
                <c:pt idx="101">
                  <c:v>3.4594173216713431</c:v>
                </c:pt>
                <c:pt idx="102">
                  <c:v>3.4309515313418646</c:v>
                </c:pt>
                <c:pt idx="103">
                  <c:v>3.4032993638170321</c:v>
                </c:pt>
                <c:pt idx="104">
                  <c:v>3.3763328477268004</c:v>
                </c:pt>
                <c:pt idx="105">
                  <c:v>3.3662138606450012</c:v>
                </c:pt>
                <c:pt idx="106">
                  <c:v>3.3563766930979972</c:v>
                </c:pt>
                <c:pt idx="107">
                  <c:v>3.3468222679290109</c:v>
                </c:pt>
                <c:pt idx="108">
                  <c:v>3.3375925548944418</c:v>
                </c:pt>
                <c:pt idx="109">
                  <c:v>3.3286389844379776</c:v>
                </c:pt>
                <c:pt idx="110">
                  <c:v>3.3213399951195002</c:v>
                </c:pt>
                <c:pt idx="111">
                  <c:v>3.3143184036559741</c:v>
                </c:pt>
                <c:pt idx="112">
                  <c:v>3.3075620353629183</c:v>
                </c:pt>
                <c:pt idx="113">
                  <c:v>3.3011310442526347</c:v>
                </c:pt>
                <c:pt idx="114">
                  <c:v>3.2949345833717447</c:v>
                </c:pt>
                <c:pt idx="115">
                  <c:v>3.2903037438750649</c:v>
                </c:pt>
                <c:pt idx="116">
                  <c:v>3.2859136763352303</c:v>
                </c:pt>
                <c:pt idx="117">
                  <c:v>3.2817346824816105</c:v>
                </c:pt>
                <c:pt idx="118">
                  <c:v>3.2777602577756055</c:v>
                </c:pt>
                <c:pt idx="119">
                  <c:v>3.2740298611148546</c:v>
                </c:pt>
                <c:pt idx="120">
                  <c:v>3.2714070035059057</c:v>
                </c:pt>
                <c:pt idx="121">
                  <c:v>3.2689278411475895</c:v>
                </c:pt>
                <c:pt idx="122">
                  <c:v>3.2666030882031625</c:v>
                </c:pt>
                <c:pt idx="123">
                  <c:v>3.2645176556036763</c:v>
                </c:pt>
                <c:pt idx="124">
                  <c:v>3.2626158478066429</c:v>
                </c:pt>
                <c:pt idx="125">
                  <c:v>3.2615090099868436</c:v>
                </c:pt>
                <c:pt idx="126">
                  <c:v>3.2606082665974707</c:v>
                </c:pt>
                <c:pt idx="127">
                  <c:v>3.25989443910085</c:v>
                </c:pt>
                <c:pt idx="128">
                  <c:v>3.2594679862587284</c:v>
                </c:pt>
                <c:pt idx="129">
                  <c:v>3.2592018298311971</c:v>
                </c:pt>
                <c:pt idx="130">
                  <c:v>3.2606191620153537</c:v>
                </c:pt>
                <c:pt idx="131">
                  <c:v>3.2621887469808155</c:v>
                </c:pt>
                <c:pt idx="132">
                  <c:v>3.2638968525694287</c:v>
                </c:pt>
                <c:pt idx="133">
                  <c:v>3.2658153171546958</c:v>
                </c:pt>
                <c:pt idx="134">
                  <c:v>3.2678851528572674</c:v>
                </c:pt>
                <c:pt idx="135">
                  <c:v>3.2704102707204812</c:v>
                </c:pt>
                <c:pt idx="136">
                  <c:v>3.2730828263718506</c:v>
                </c:pt>
                <c:pt idx="137">
                  <c:v>3.2758960244848954</c:v>
                </c:pt>
                <c:pt idx="138">
                  <c:v>3.2789680998494197</c:v>
                </c:pt>
                <c:pt idx="139">
                  <c:v>3.2822074279498619</c:v>
                </c:pt>
                <c:pt idx="140">
                  <c:v>3.2859083839166328</c:v>
                </c:pt>
                <c:pt idx="141">
                  <c:v>3.2897763556704875</c:v>
                </c:pt>
                <c:pt idx="142">
                  <c:v>3.2937916936395872</c:v>
                </c:pt>
                <c:pt idx="143">
                  <c:v>3.2980663546314837</c:v>
                </c:pt>
                <c:pt idx="144">
                  <c:v>3.302474245309261</c:v>
                </c:pt>
                <c:pt idx="145">
                  <c:v>3.3078618367910759</c:v>
                </c:pt>
                <c:pt idx="146">
                  <c:v>3.3133082067806305</c:v>
                </c:pt>
                <c:pt idx="147">
                  <c:v>3.3188185198501556</c:v>
                </c:pt>
                <c:pt idx="148">
                  <c:v>3.3245224562251185</c:v>
                </c:pt>
                <c:pt idx="149">
                  <c:v>3.3302075950225789</c:v>
                </c:pt>
                <c:pt idx="150">
                  <c:v>3.3362036834794231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76832"/>
        <c:axId val="47978368"/>
      </c:lineChart>
      <c:catAx>
        <c:axId val="4797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7978368"/>
        <c:crosses val="autoZero"/>
        <c:auto val="1"/>
        <c:lblAlgn val="ctr"/>
        <c:lblOffset val="100"/>
        <c:tickLblSkip val="25"/>
        <c:tickMarkSkip val="25"/>
        <c:noMultiLvlLbl val="0"/>
      </c:catAx>
      <c:valAx>
        <c:axId val="479783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Human capital, synthetic (YoLYs)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47976832"/>
        <c:crosses val="autoZero"/>
        <c:crossBetween val="between"/>
        <c:majorUnit val="1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'HKGI(x)'!$AF$2:$BF$2</c:f>
              <c:numCache>
                <c:formatCode>General</c:formatCode>
                <c:ptCount val="27"/>
                <c:pt idx="0">
                  <c:v>6.2074350978167849E-3</c:v>
                </c:pt>
                <c:pt idx="1">
                  <c:v>5.8487479326563858E-3</c:v>
                </c:pt>
                <c:pt idx="2">
                  <c:v>5.4891145703854288E-3</c:v>
                </c:pt>
                <c:pt idx="3">
                  <c:v>5.6788991649721387E-3</c:v>
                </c:pt>
                <c:pt idx="4">
                  <c:v>6.3531800402972741E-3</c:v>
                </c:pt>
                <c:pt idx="5">
                  <c:v>9.4283196907236598E-3</c:v>
                </c:pt>
                <c:pt idx="6">
                  <c:v>2.0753651480861102E-2</c:v>
                </c:pt>
                <c:pt idx="7">
                  <c:v>3.0996142325862643E-2</c:v>
                </c:pt>
                <c:pt idx="8">
                  <c:v>3.3642931560532739E-2</c:v>
                </c:pt>
                <c:pt idx="9">
                  <c:v>3.5165152234118098E-2</c:v>
                </c:pt>
                <c:pt idx="10">
                  <c:v>3.502294202605892E-2</c:v>
                </c:pt>
                <c:pt idx="11">
                  <c:v>3.5572330849589287E-2</c:v>
                </c:pt>
                <c:pt idx="12">
                  <c:v>3.4659720814327603E-2</c:v>
                </c:pt>
                <c:pt idx="13">
                  <c:v>3.4313083223880103E-2</c:v>
                </c:pt>
                <c:pt idx="14">
                  <c:v>3.3384424633712863E-2</c:v>
                </c:pt>
                <c:pt idx="15">
                  <c:v>3.1673273910059543E-2</c:v>
                </c:pt>
                <c:pt idx="16">
                  <c:v>2.9575339195163072E-2</c:v>
                </c:pt>
                <c:pt idx="17">
                  <c:v>2.768532742390907E-2</c:v>
                </c:pt>
                <c:pt idx="18">
                  <c:v>1.8511411281141883E-2</c:v>
                </c:pt>
                <c:pt idx="19">
                  <c:v>1.5680350099753104E-2</c:v>
                </c:pt>
                <c:pt idx="20">
                  <c:v>1.178026075987906E-2</c:v>
                </c:pt>
                <c:pt idx="21">
                  <c:v>1.123095177601199E-2</c:v>
                </c:pt>
                <c:pt idx="22">
                  <c:v>8.7526067661540998E-3</c:v>
                </c:pt>
                <c:pt idx="23">
                  <c:v>8.1762331213521347E-3</c:v>
                </c:pt>
                <c:pt idx="24">
                  <c:v>6.4213864127988024E-3</c:v>
                </c:pt>
                <c:pt idx="25">
                  <c:v>5.0724704637886116E-3</c:v>
                </c:pt>
                <c:pt idx="26">
                  <c:v>3.934219622514592E-3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val>
            <c:numRef>
              <c:f>'HKGI(x)'!$AF$92:$BF$92</c:f>
              <c:numCache>
                <c:formatCode>General</c:formatCode>
                <c:ptCount val="27"/>
                <c:pt idx="0">
                  <c:v>1.6046174013341335E-2</c:v>
                </c:pt>
                <c:pt idx="1">
                  <c:v>1.5036737201545176E-2</c:v>
                </c:pt>
                <c:pt idx="2">
                  <c:v>1.4110143137018062E-2</c:v>
                </c:pt>
                <c:pt idx="3">
                  <c:v>1.5894905860622307E-2</c:v>
                </c:pt>
                <c:pt idx="4">
                  <c:v>1.8813084459179116E-2</c:v>
                </c:pt>
                <c:pt idx="5">
                  <c:v>2.5315588248697833E-2</c:v>
                </c:pt>
                <c:pt idx="6">
                  <c:v>4.7282781001267815E-2</c:v>
                </c:pt>
                <c:pt idx="7">
                  <c:v>6.4444050517940277E-2</c:v>
                </c:pt>
                <c:pt idx="8">
                  <c:v>6.7864764874406999E-2</c:v>
                </c:pt>
                <c:pt idx="9">
                  <c:v>6.9792711404569024E-2</c:v>
                </c:pt>
                <c:pt idx="10">
                  <c:v>6.9719449339906106E-2</c:v>
                </c:pt>
                <c:pt idx="11">
                  <c:v>7.0547943537560692E-2</c:v>
                </c:pt>
                <c:pt idx="12">
                  <c:v>7.119339682301648E-2</c:v>
                </c:pt>
                <c:pt idx="13">
                  <c:v>7.1427484859151014E-2</c:v>
                </c:pt>
                <c:pt idx="14">
                  <c:v>6.9394581379531167E-2</c:v>
                </c:pt>
                <c:pt idx="15">
                  <c:v>6.4602117825319064E-2</c:v>
                </c:pt>
                <c:pt idx="16">
                  <c:v>6.0240342558939557E-2</c:v>
                </c:pt>
                <c:pt idx="17">
                  <c:v>5.5409335468826051E-2</c:v>
                </c:pt>
                <c:pt idx="18">
                  <c:v>3.8751859289890458E-2</c:v>
                </c:pt>
                <c:pt idx="19">
                  <c:v>3.3080199630933914E-2</c:v>
                </c:pt>
                <c:pt idx="20">
                  <c:v>2.7366557007301964E-2</c:v>
                </c:pt>
                <c:pt idx="21">
                  <c:v>2.4028586464962538E-2</c:v>
                </c:pt>
                <c:pt idx="22">
                  <c:v>1.9325682576281228E-2</c:v>
                </c:pt>
                <c:pt idx="23">
                  <c:v>1.5758490704604475E-2</c:v>
                </c:pt>
                <c:pt idx="24">
                  <c:v>1.1573356271111356E-2</c:v>
                </c:pt>
                <c:pt idx="25">
                  <c:v>9.1253983143395369E-3</c:v>
                </c:pt>
                <c:pt idx="26">
                  <c:v>7.1014115530447265E-3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95904"/>
        <c:axId val="48026368"/>
      </c:lineChart>
      <c:catAx>
        <c:axId val="47995904"/>
        <c:scaling>
          <c:orientation val="minMax"/>
        </c:scaling>
        <c:delete val="0"/>
        <c:axPos val="b"/>
        <c:majorTickMark val="out"/>
        <c:minorTickMark val="none"/>
        <c:tickLblPos val="nextTo"/>
        <c:crossAx val="48026368"/>
        <c:crosses val="autoZero"/>
        <c:auto val="1"/>
        <c:lblAlgn val="ctr"/>
        <c:lblOffset val="100"/>
        <c:noMultiLvlLbl val="0"/>
      </c:catAx>
      <c:valAx>
        <c:axId val="48026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7995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'HK Notes'!$F$51</c:f>
              <c:strCache>
                <c:ptCount val="1"/>
                <c:pt idx="0">
                  <c:v>Years of schooling</c:v>
                </c:pt>
              </c:strCache>
            </c:strRef>
          </c:tx>
          <c:marker>
            <c:symbol val="none"/>
          </c:marker>
          <c:xVal>
            <c:numRef>
              <c:f>'HK Notes'!$E$52:$E$112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xVal>
          <c:yVal>
            <c:numRef>
              <c:f>'HK Notes'!$F$52:$F$112</c:f>
              <c:numCache>
                <c:formatCode>General</c:formatCode>
                <c:ptCount val="61"/>
                <c:pt idx="0" formatCode="0.00">
                  <c:v>3.14</c:v>
                </c:pt>
                <c:pt idx="1">
                  <c:v>3.1700000000000004</c:v>
                </c:pt>
                <c:pt idx="2">
                  <c:v>3.2</c:v>
                </c:pt>
                <c:pt idx="3">
                  <c:v>3.2300000000000004</c:v>
                </c:pt>
                <c:pt idx="4">
                  <c:v>3.2600000000000002</c:v>
                </c:pt>
                <c:pt idx="5" formatCode="0.00">
                  <c:v>3.29</c:v>
                </c:pt>
                <c:pt idx="6">
                  <c:v>3.5980000000000003</c:v>
                </c:pt>
                <c:pt idx="7">
                  <c:v>3.9060000000000001</c:v>
                </c:pt>
                <c:pt idx="8">
                  <c:v>4.2140000000000004</c:v>
                </c:pt>
                <c:pt idx="9">
                  <c:v>4.5220000000000002</c:v>
                </c:pt>
                <c:pt idx="10" formatCode="0.00">
                  <c:v>4.83</c:v>
                </c:pt>
                <c:pt idx="11">
                  <c:v>4.8559999999999999</c:v>
                </c:pt>
                <c:pt idx="12">
                  <c:v>4.8819999999999997</c:v>
                </c:pt>
                <c:pt idx="13">
                  <c:v>4.9080000000000004</c:v>
                </c:pt>
                <c:pt idx="14">
                  <c:v>4.9340000000000002</c:v>
                </c:pt>
                <c:pt idx="15" formatCode="0.00">
                  <c:v>4.96</c:v>
                </c:pt>
                <c:pt idx="16">
                  <c:v>5.1240000000000006</c:v>
                </c:pt>
                <c:pt idx="17">
                  <c:v>5.2880000000000003</c:v>
                </c:pt>
                <c:pt idx="18">
                  <c:v>5.452</c:v>
                </c:pt>
                <c:pt idx="19">
                  <c:v>5.6160000000000005</c:v>
                </c:pt>
                <c:pt idx="20" formatCode="0.00">
                  <c:v>5.78</c:v>
                </c:pt>
                <c:pt idx="21">
                  <c:v>5.7920000000000007</c:v>
                </c:pt>
                <c:pt idx="22">
                  <c:v>5.8040000000000003</c:v>
                </c:pt>
                <c:pt idx="23">
                  <c:v>5.8160000000000007</c:v>
                </c:pt>
                <c:pt idx="24">
                  <c:v>5.8279999999999994</c:v>
                </c:pt>
                <c:pt idx="25" formatCode="0.00">
                  <c:v>5.84</c:v>
                </c:pt>
                <c:pt idx="26">
                  <c:v>6.1</c:v>
                </c:pt>
                <c:pt idx="27">
                  <c:v>6.3599999999999994</c:v>
                </c:pt>
                <c:pt idx="28">
                  <c:v>6.6199999999999992</c:v>
                </c:pt>
                <c:pt idx="29">
                  <c:v>6.88</c:v>
                </c:pt>
                <c:pt idx="30" formatCode="0.00">
                  <c:v>7.14</c:v>
                </c:pt>
                <c:pt idx="31">
                  <c:v>7.1680000000000001</c:v>
                </c:pt>
                <c:pt idx="32">
                  <c:v>7.1959999999999997</c:v>
                </c:pt>
                <c:pt idx="33">
                  <c:v>7.2240000000000002</c:v>
                </c:pt>
                <c:pt idx="34">
                  <c:v>7.2520000000000007</c:v>
                </c:pt>
                <c:pt idx="35" formatCode="0.00">
                  <c:v>7.28</c:v>
                </c:pt>
                <c:pt idx="36">
                  <c:v>7.3320000000000007</c:v>
                </c:pt>
                <c:pt idx="37">
                  <c:v>7.3840000000000003</c:v>
                </c:pt>
                <c:pt idx="38">
                  <c:v>7.4359999999999999</c:v>
                </c:pt>
                <c:pt idx="39">
                  <c:v>7.4880000000000004</c:v>
                </c:pt>
                <c:pt idx="40" formatCode="0.00">
                  <c:v>7.54</c:v>
                </c:pt>
                <c:pt idx="41">
                  <c:v>7.73</c:v>
                </c:pt>
                <c:pt idx="42">
                  <c:v>7.92</c:v>
                </c:pt>
                <c:pt idx="43">
                  <c:v>8.11</c:v>
                </c:pt>
                <c:pt idx="44">
                  <c:v>8.3000000000000007</c:v>
                </c:pt>
                <c:pt idx="45" formatCode="0.00">
                  <c:v>8.49</c:v>
                </c:pt>
                <c:pt idx="46">
                  <c:v>8.5840000000000014</c:v>
                </c:pt>
                <c:pt idx="47">
                  <c:v>8.6780000000000008</c:v>
                </c:pt>
                <c:pt idx="48">
                  <c:v>8.7720000000000002</c:v>
                </c:pt>
                <c:pt idx="49">
                  <c:v>8.8660000000000014</c:v>
                </c:pt>
                <c:pt idx="50" formatCode="0.00">
                  <c:v>8.9600000000000009</c:v>
                </c:pt>
                <c:pt idx="51">
                  <c:v>9.0260000000000016</c:v>
                </c:pt>
                <c:pt idx="52">
                  <c:v>9.0920000000000005</c:v>
                </c:pt>
                <c:pt idx="53">
                  <c:v>9.1579999999999995</c:v>
                </c:pt>
                <c:pt idx="54">
                  <c:v>9.2240000000000002</c:v>
                </c:pt>
                <c:pt idx="55" formatCode="0.00">
                  <c:v>9.2899999999999991</c:v>
                </c:pt>
                <c:pt idx="56">
                  <c:v>9.266</c:v>
                </c:pt>
                <c:pt idx="57">
                  <c:v>9.2419999999999991</c:v>
                </c:pt>
                <c:pt idx="58">
                  <c:v>9.218</c:v>
                </c:pt>
                <c:pt idx="59">
                  <c:v>9.1940000000000008</c:v>
                </c:pt>
                <c:pt idx="60" formatCode="0.00">
                  <c:v>9.17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'HK Notes'!$G$51</c:f>
              <c:strCache>
                <c:ptCount val="1"/>
                <c:pt idx="0">
                  <c:v>HKI(synthetic)</c:v>
                </c:pt>
              </c:strCache>
            </c:strRef>
          </c:tx>
          <c:marker>
            <c:symbol val="none"/>
          </c:marker>
          <c:xVal>
            <c:numRef>
              <c:f>'HK Notes'!$E$52:$E$112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xVal>
          <c:yVal>
            <c:numRef>
              <c:f>'HK Notes'!$G$52:$G$112</c:f>
              <c:numCache>
                <c:formatCode>General</c:formatCode>
                <c:ptCount val="61"/>
                <c:pt idx="0">
                  <c:v>2.352280698252001</c:v>
                </c:pt>
                <c:pt idx="1">
                  <c:v>2.3580755815513146</c:v>
                </c:pt>
                <c:pt idx="2">
                  <c:v>2.3638928821437823</c:v>
                </c:pt>
                <c:pt idx="3">
                  <c:v>2.36973268674988</c:v>
                </c:pt>
                <c:pt idx="4">
                  <c:v>2.3755950824255572</c:v>
                </c:pt>
                <c:pt idx="5">
                  <c:v>2.3814801565635366</c:v>
                </c:pt>
                <c:pt idx="6">
                  <c:v>2.4432328064965088</c:v>
                </c:pt>
                <c:pt idx="7">
                  <c:v>2.5074824701297667</c:v>
                </c:pt>
                <c:pt idx="8">
                  <c:v>2.5743301160440306</c:v>
                </c:pt>
                <c:pt idx="9">
                  <c:v>2.6438807955586499</c:v>
                </c:pt>
                <c:pt idx="10">
                  <c:v>2.7162438078201343</c:v>
                </c:pt>
                <c:pt idx="11">
                  <c:v>2.7224846799697744</c:v>
                </c:pt>
                <c:pt idx="12">
                  <c:v>2.728746470304499</c:v>
                </c:pt>
                <c:pt idx="13">
                  <c:v>2.7350292489379804</c:v>
                </c:pt>
                <c:pt idx="14">
                  <c:v>2.7413330862188983</c:v>
                </c:pt>
                <c:pt idx="15">
                  <c:v>2.7476580527317278</c:v>
                </c:pt>
                <c:pt idx="16">
                  <c:v>2.7880455080874049</c:v>
                </c:pt>
                <c:pt idx="17">
                  <c:v>2.82929447326039</c:v>
                </c:pt>
                <c:pt idx="18">
                  <c:v>2.8714233252234025</c:v>
                </c:pt>
                <c:pt idx="19">
                  <c:v>2.9144508329506467</c:v>
                </c:pt>
                <c:pt idx="20">
                  <c:v>2.9583961657796425</c:v>
                </c:pt>
                <c:pt idx="21">
                  <c:v>2.9616482425053237</c:v>
                </c:pt>
                <c:pt idx="22">
                  <c:v>2.9649053456186771</c:v>
                </c:pt>
                <c:pt idx="23">
                  <c:v>2.9681674828884543</c:v>
                </c:pt>
                <c:pt idx="24">
                  <c:v>2.9714346620954117</c:v>
                </c:pt>
                <c:pt idx="25">
                  <c:v>2.9747068910323353</c:v>
                </c:pt>
                <c:pt idx="26">
                  <c:v>3.0468604145905895</c:v>
                </c:pt>
                <c:pt idx="27">
                  <c:v>3.1214691890650186</c:v>
                </c:pt>
                <c:pt idx="28">
                  <c:v>3.1986167621018655</c:v>
                </c:pt>
                <c:pt idx="29">
                  <c:v>3.2783895243192038</c:v>
                </c:pt>
                <c:pt idx="30">
                  <c:v>3.3608768060480081</c:v>
                </c:pt>
                <c:pt idx="31">
                  <c:v>3.3699258009127622</c:v>
                </c:pt>
                <c:pt idx="32">
                  <c:v>3.3790074635608711</c:v>
                </c:pt>
                <c:pt idx="33">
                  <c:v>3.3881219119263251</c:v>
                </c:pt>
                <c:pt idx="34">
                  <c:v>3.3972692643688673</c:v>
                </c:pt>
                <c:pt idx="35">
                  <c:v>3.4064496396755315</c:v>
                </c:pt>
                <c:pt idx="36">
                  <c:v>3.4235869267517796</c:v>
                </c:pt>
                <c:pt idx="37">
                  <c:v>3.440839288039887</c:v>
                </c:pt>
                <c:pt idx="38">
                  <c:v>3.4582074962452527</c:v>
                </c:pt>
                <c:pt idx="39">
                  <c:v>3.4756923292618715</c:v>
                </c:pt>
                <c:pt idx="40">
                  <c:v>3.4932945702071736</c:v>
                </c:pt>
                <c:pt idx="41">
                  <c:v>3.5586213673749034</c:v>
                </c:pt>
                <c:pt idx="42">
                  <c:v>3.6255652919427308</c:v>
                </c:pt>
                <c:pt idx="43">
                  <c:v>3.694166374972053</c:v>
                </c:pt>
                <c:pt idx="44">
                  <c:v>3.7644656384702309</c:v>
                </c:pt>
                <c:pt idx="45">
                  <c:v>3.8365051199208944</c:v>
                </c:pt>
                <c:pt idx="46">
                  <c:v>3.8728023566816838</c:v>
                </c:pt>
                <c:pt idx="47">
                  <c:v>3.9095413770701879</c:v>
                </c:pt>
                <c:pt idx="48">
                  <c:v>3.9467275581561543</c:v>
                </c:pt>
                <c:pt idx="49">
                  <c:v>3.9843663424551239</c:v>
                </c:pt>
                <c:pt idx="50">
                  <c:v>4.022463238724983</c:v>
                </c:pt>
                <c:pt idx="51">
                  <c:v>4.0494888689669271</c:v>
                </c:pt>
                <c:pt idx="52">
                  <c:v>4.0767450380526533</c:v>
                </c:pt>
                <c:pt idx="53">
                  <c:v>4.1042337125656632</c:v>
                </c:pt>
                <c:pt idx="54">
                  <c:v>4.131956875865157</c:v>
                </c:pt>
                <c:pt idx="55">
                  <c:v>4.1599165282291368</c:v>
                </c:pt>
                <c:pt idx="56">
                  <c:v>4.1497218925973298</c:v>
                </c:pt>
                <c:pt idx="57">
                  <c:v>4.1395586975741878</c:v>
                </c:pt>
                <c:pt idx="58">
                  <c:v>4.1294268461957895</c:v>
                </c:pt>
                <c:pt idx="59">
                  <c:v>4.1193262417972489</c:v>
                </c:pt>
                <c:pt idx="60">
                  <c:v>4.1092567880118009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48640"/>
        <c:axId val="41250176"/>
      </c:scatterChart>
      <c:valAx>
        <c:axId val="4124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250176"/>
        <c:crosses val="autoZero"/>
        <c:crossBetween val="midCat"/>
      </c:valAx>
      <c:valAx>
        <c:axId val="41250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12486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'HKGI(x)'!$AF$2:$BF$2</c:f>
              <c:numCache>
                <c:formatCode>General</c:formatCode>
                <c:ptCount val="27"/>
                <c:pt idx="0">
                  <c:v>6.2074350978167849E-3</c:v>
                </c:pt>
                <c:pt idx="1">
                  <c:v>5.8487479326563858E-3</c:v>
                </c:pt>
                <c:pt idx="2">
                  <c:v>5.4891145703854288E-3</c:v>
                </c:pt>
                <c:pt idx="3">
                  <c:v>5.6788991649721387E-3</c:v>
                </c:pt>
                <c:pt idx="4">
                  <c:v>6.3531800402972741E-3</c:v>
                </c:pt>
                <c:pt idx="5">
                  <c:v>9.4283196907236598E-3</c:v>
                </c:pt>
                <c:pt idx="6">
                  <c:v>2.0753651480861102E-2</c:v>
                </c:pt>
                <c:pt idx="7">
                  <c:v>3.0996142325862643E-2</c:v>
                </c:pt>
                <c:pt idx="8">
                  <c:v>3.3642931560532739E-2</c:v>
                </c:pt>
                <c:pt idx="9">
                  <c:v>3.5165152234118098E-2</c:v>
                </c:pt>
                <c:pt idx="10">
                  <c:v>3.502294202605892E-2</c:v>
                </c:pt>
                <c:pt idx="11">
                  <c:v>3.5572330849589287E-2</c:v>
                </c:pt>
                <c:pt idx="12">
                  <c:v>3.4659720814327603E-2</c:v>
                </c:pt>
                <c:pt idx="13">
                  <c:v>3.4313083223880103E-2</c:v>
                </c:pt>
                <c:pt idx="14">
                  <c:v>3.3384424633712863E-2</c:v>
                </c:pt>
                <c:pt idx="15">
                  <c:v>3.1673273910059543E-2</c:v>
                </c:pt>
                <c:pt idx="16">
                  <c:v>2.9575339195163072E-2</c:v>
                </c:pt>
                <c:pt idx="17">
                  <c:v>2.768532742390907E-2</c:v>
                </c:pt>
                <c:pt idx="18">
                  <c:v>1.8511411281141883E-2</c:v>
                </c:pt>
                <c:pt idx="19">
                  <c:v>1.5680350099753104E-2</c:v>
                </c:pt>
                <c:pt idx="20">
                  <c:v>1.178026075987906E-2</c:v>
                </c:pt>
                <c:pt idx="21">
                  <c:v>1.123095177601199E-2</c:v>
                </c:pt>
                <c:pt idx="22">
                  <c:v>8.7526067661540998E-3</c:v>
                </c:pt>
                <c:pt idx="23">
                  <c:v>8.1762331213521347E-3</c:v>
                </c:pt>
                <c:pt idx="24">
                  <c:v>6.4213864127988024E-3</c:v>
                </c:pt>
                <c:pt idx="25">
                  <c:v>5.0724704637886116E-3</c:v>
                </c:pt>
                <c:pt idx="26">
                  <c:v>3.934219622514592E-3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val>
            <c:numRef>
              <c:f>'HKGI(x)'!$AF$92:$BF$92</c:f>
              <c:numCache>
                <c:formatCode>General</c:formatCode>
                <c:ptCount val="27"/>
                <c:pt idx="0">
                  <c:v>1.6046174013341335E-2</c:v>
                </c:pt>
                <c:pt idx="1">
                  <c:v>1.5036737201545176E-2</c:v>
                </c:pt>
                <c:pt idx="2">
                  <c:v>1.4110143137018062E-2</c:v>
                </c:pt>
                <c:pt idx="3">
                  <c:v>1.5894905860622307E-2</c:v>
                </c:pt>
                <c:pt idx="4">
                  <c:v>1.8813084459179116E-2</c:v>
                </c:pt>
                <c:pt idx="5">
                  <c:v>2.5315588248697833E-2</c:v>
                </c:pt>
                <c:pt idx="6">
                  <c:v>4.7282781001267815E-2</c:v>
                </c:pt>
                <c:pt idx="7">
                  <c:v>6.4444050517940277E-2</c:v>
                </c:pt>
                <c:pt idx="8">
                  <c:v>6.7864764874406999E-2</c:v>
                </c:pt>
                <c:pt idx="9">
                  <c:v>6.9792711404569024E-2</c:v>
                </c:pt>
                <c:pt idx="10">
                  <c:v>6.9719449339906106E-2</c:v>
                </c:pt>
                <c:pt idx="11">
                  <c:v>7.0547943537560692E-2</c:v>
                </c:pt>
                <c:pt idx="12">
                  <c:v>7.119339682301648E-2</c:v>
                </c:pt>
                <c:pt idx="13">
                  <c:v>7.1427484859151014E-2</c:v>
                </c:pt>
                <c:pt idx="14">
                  <c:v>6.9394581379531167E-2</c:v>
                </c:pt>
                <c:pt idx="15">
                  <c:v>6.4602117825319064E-2</c:v>
                </c:pt>
                <c:pt idx="16">
                  <c:v>6.0240342558939557E-2</c:v>
                </c:pt>
                <c:pt idx="17">
                  <c:v>5.5409335468826051E-2</c:v>
                </c:pt>
                <c:pt idx="18">
                  <c:v>3.8751859289890458E-2</c:v>
                </c:pt>
                <c:pt idx="19">
                  <c:v>3.3080199630933914E-2</c:v>
                </c:pt>
                <c:pt idx="20">
                  <c:v>2.7366557007301964E-2</c:v>
                </c:pt>
                <c:pt idx="21">
                  <c:v>2.4028586464962538E-2</c:v>
                </c:pt>
                <c:pt idx="22">
                  <c:v>1.9325682576281228E-2</c:v>
                </c:pt>
                <c:pt idx="23">
                  <c:v>1.5758490704604475E-2</c:v>
                </c:pt>
                <c:pt idx="24">
                  <c:v>1.1573356271111356E-2</c:v>
                </c:pt>
                <c:pt idx="25">
                  <c:v>9.1253983143395369E-3</c:v>
                </c:pt>
                <c:pt idx="26">
                  <c:v>7.1014115530447265E-3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70496"/>
        <c:axId val="48172032"/>
      </c:lineChart>
      <c:catAx>
        <c:axId val="48170496"/>
        <c:scaling>
          <c:orientation val="minMax"/>
        </c:scaling>
        <c:delete val="0"/>
        <c:axPos val="b"/>
        <c:majorTickMark val="out"/>
        <c:minorTickMark val="none"/>
        <c:tickLblPos val="nextTo"/>
        <c:crossAx val="48172032"/>
        <c:crosses val="autoZero"/>
        <c:auto val="1"/>
        <c:lblAlgn val="ctr"/>
        <c:lblOffset val="100"/>
        <c:noMultiLvlLbl val="0"/>
      </c:catAx>
      <c:valAx>
        <c:axId val="48172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170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'HKI(x)'!$A$156</c:f>
              <c:strCache>
                <c:ptCount val="1"/>
                <c:pt idx="0">
                  <c:v>1950</c:v>
                </c:pt>
              </c:strCache>
            </c:strRef>
          </c:tx>
          <c:marker>
            <c:symbol val="none"/>
          </c:marker>
          <c:xVal>
            <c:numRef>
              <c:f>'HKI(x)'!$B$155:$AB$155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'HKI(x)'!$B$156:$AB$156</c:f>
              <c:numCache>
                <c:formatCode>0.000</c:formatCode>
                <c:ptCount val="27"/>
                <c:pt idx="0">
                  <c:v>3.0202418090029041E-2</c:v>
                </c:pt>
                <c:pt idx="1">
                  <c:v>2.5348316762162586E-2</c:v>
                </c:pt>
                <c:pt idx="2">
                  <c:v>2.3302676333303209E-2</c:v>
                </c:pt>
                <c:pt idx="3">
                  <c:v>3.2296645738558116E-2</c:v>
                </c:pt>
                <c:pt idx="4">
                  <c:v>3.7329046912271929E-2</c:v>
                </c:pt>
                <c:pt idx="5">
                  <c:v>4.4080372960737094E-2</c:v>
                </c:pt>
                <c:pt idx="6">
                  <c:v>6.1983622912709133E-2</c:v>
                </c:pt>
                <c:pt idx="7">
                  <c:v>7.8314314024605605E-2</c:v>
                </c:pt>
                <c:pt idx="8">
                  <c:v>7.7767627784443488E-2</c:v>
                </c:pt>
                <c:pt idx="9">
                  <c:v>7.8588354279638478E-2</c:v>
                </c:pt>
                <c:pt idx="10">
                  <c:v>8.3648589317601704E-2</c:v>
                </c:pt>
                <c:pt idx="11">
                  <c:v>8.4509959130174062E-2</c:v>
                </c:pt>
                <c:pt idx="12">
                  <c:v>8.9679642403417775E-2</c:v>
                </c:pt>
                <c:pt idx="13">
                  <c:v>9.1306533289244513E-2</c:v>
                </c:pt>
                <c:pt idx="14">
                  <c:v>9.4556772636556763E-2</c:v>
                </c:pt>
                <c:pt idx="15">
                  <c:v>9.5681798740709409E-2</c:v>
                </c:pt>
                <c:pt idx="16">
                  <c:v>9.8279989163964687E-2</c:v>
                </c:pt>
                <c:pt idx="17">
                  <c:v>0.10059384078635003</c:v>
                </c:pt>
                <c:pt idx="18">
                  <c:v>8.512583126725938E-2</c:v>
                </c:pt>
                <c:pt idx="19">
                  <c:v>8.2213680618451343E-2</c:v>
                </c:pt>
                <c:pt idx="20">
                  <c:v>7.4525851276200344E-2</c:v>
                </c:pt>
                <c:pt idx="21">
                  <c:v>6.6007421652674272E-2</c:v>
                </c:pt>
                <c:pt idx="22">
                  <c:v>5.5697301543762325E-2</c:v>
                </c:pt>
                <c:pt idx="23">
                  <c:v>5.0205928512242932E-2</c:v>
                </c:pt>
                <c:pt idx="24">
                  <c:v>3.826065489604219E-2</c:v>
                </c:pt>
                <c:pt idx="25">
                  <c:v>2.5036463652509222E-2</c:v>
                </c:pt>
                <c:pt idx="26">
                  <c:v>2.2636341892738873E-2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'HKI(x)'!$A$157</c:f>
              <c:strCache>
                <c:ptCount val="1"/>
                <c:pt idx="0">
                  <c:v>1975</c:v>
                </c:pt>
              </c:strCache>
            </c:strRef>
          </c:tx>
          <c:marker>
            <c:symbol val="none"/>
          </c:marker>
          <c:xVal>
            <c:numRef>
              <c:f>'HKI(x)'!$B$155:$AB$155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'HKI(x)'!$B$157:$AB$157</c:f>
              <c:numCache>
                <c:formatCode>0.000</c:formatCode>
                <c:ptCount val="27"/>
                <c:pt idx="0">
                  <c:v>2.8092719743344596E-2</c:v>
                </c:pt>
                <c:pt idx="1">
                  <c:v>2.4025074832229733E-2</c:v>
                </c:pt>
                <c:pt idx="2">
                  <c:v>2.1909104834839661E-2</c:v>
                </c:pt>
                <c:pt idx="3">
                  <c:v>2.9255715092836157E-2</c:v>
                </c:pt>
                <c:pt idx="4">
                  <c:v>3.2807216775962662E-2</c:v>
                </c:pt>
                <c:pt idx="5">
                  <c:v>3.9129334718969309E-2</c:v>
                </c:pt>
                <c:pt idx="6">
                  <c:v>5.6744803521218135E-2</c:v>
                </c:pt>
                <c:pt idx="7">
                  <c:v>7.5120035117403533E-2</c:v>
                </c:pt>
                <c:pt idx="8">
                  <c:v>7.364147999353976E-2</c:v>
                </c:pt>
                <c:pt idx="9">
                  <c:v>7.5408080934820973E-2</c:v>
                </c:pt>
                <c:pt idx="10">
                  <c:v>7.9344181696702612E-2</c:v>
                </c:pt>
                <c:pt idx="11">
                  <c:v>7.9556633633496604E-2</c:v>
                </c:pt>
                <c:pt idx="12">
                  <c:v>8.4317608944134453E-2</c:v>
                </c:pt>
                <c:pt idx="13">
                  <c:v>8.5355356385063558E-2</c:v>
                </c:pt>
                <c:pt idx="14">
                  <c:v>8.8221438332753727E-2</c:v>
                </c:pt>
                <c:pt idx="15">
                  <c:v>8.9208825694511079E-2</c:v>
                </c:pt>
                <c:pt idx="16">
                  <c:v>8.9138495202321533E-2</c:v>
                </c:pt>
                <c:pt idx="17">
                  <c:v>9.2338148956248603E-2</c:v>
                </c:pt>
                <c:pt idx="18">
                  <c:v>7.8417487343051387E-2</c:v>
                </c:pt>
                <c:pt idx="19">
                  <c:v>7.4478082813647428E-2</c:v>
                </c:pt>
                <c:pt idx="20">
                  <c:v>6.7813052861938963E-2</c:v>
                </c:pt>
                <c:pt idx="21">
                  <c:v>6.1008164833146999E-2</c:v>
                </c:pt>
                <c:pt idx="22">
                  <c:v>5.2171663326716078E-2</c:v>
                </c:pt>
                <c:pt idx="23">
                  <c:v>4.9202142603586047E-2</c:v>
                </c:pt>
                <c:pt idx="24">
                  <c:v>3.6753590188623134E-2</c:v>
                </c:pt>
                <c:pt idx="25">
                  <c:v>2.3569023349734784E-2</c:v>
                </c:pt>
                <c:pt idx="26">
                  <c:v>2.191425327323929E-2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'HKI(x)'!$A$158</c:f>
              <c:strCache>
                <c:ptCount val="1"/>
                <c:pt idx="0">
                  <c:v>2000</c:v>
                </c:pt>
              </c:strCache>
            </c:strRef>
          </c:tx>
          <c:marker>
            <c:symbol val="none"/>
          </c:marker>
          <c:xVal>
            <c:numRef>
              <c:f>'HKI(x)'!$B$155:$AB$155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'HKI(x)'!$B$158:$AB$158</c:f>
              <c:numCache>
                <c:formatCode>0.000</c:formatCode>
                <c:ptCount val="27"/>
                <c:pt idx="0">
                  <c:v>2.5277760169039008E-2</c:v>
                </c:pt>
                <c:pt idx="1">
                  <c:v>2.3536201468721714E-2</c:v>
                </c:pt>
                <c:pt idx="2">
                  <c:v>2.1019884941155614E-2</c:v>
                </c:pt>
                <c:pt idx="3">
                  <c:v>2.7194731176165797E-2</c:v>
                </c:pt>
                <c:pt idx="4">
                  <c:v>3.114167384478567E-2</c:v>
                </c:pt>
                <c:pt idx="5">
                  <c:v>3.6419331369896876E-2</c:v>
                </c:pt>
                <c:pt idx="6">
                  <c:v>5.3028799569028388E-2</c:v>
                </c:pt>
                <c:pt idx="7">
                  <c:v>6.8627922842328326E-2</c:v>
                </c:pt>
                <c:pt idx="8">
                  <c:v>6.781188926751483E-2</c:v>
                </c:pt>
                <c:pt idx="9">
                  <c:v>7.1892375037203693E-2</c:v>
                </c:pt>
                <c:pt idx="10">
                  <c:v>7.1960097526958949E-2</c:v>
                </c:pt>
                <c:pt idx="11">
                  <c:v>7.3349713716365658E-2</c:v>
                </c:pt>
                <c:pt idx="12">
                  <c:v>7.8135362392401986E-2</c:v>
                </c:pt>
                <c:pt idx="13">
                  <c:v>8.0098525122262787E-2</c:v>
                </c:pt>
                <c:pt idx="14">
                  <c:v>8.0879858951920194E-2</c:v>
                </c:pt>
                <c:pt idx="15">
                  <c:v>8.2178920611792466E-2</c:v>
                </c:pt>
                <c:pt idx="16">
                  <c:v>8.1408720005470364E-2</c:v>
                </c:pt>
                <c:pt idx="17">
                  <c:v>8.4800724217960213E-2</c:v>
                </c:pt>
                <c:pt idx="18">
                  <c:v>6.8046436248362596E-2</c:v>
                </c:pt>
                <c:pt idx="19">
                  <c:v>6.3592362460102372E-2</c:v>
                </c:pt>
                <c:pt idx="20">
                  <c:v>5.8453745360639811E-2</c:v>
                </c:pt>
                <c:pt idx="21">
                  <c:v>5.3902424268833002E-2</c:v>
                </c:pt>
                <c:pt idx="22">
                  <c:v>4.6515092400200901E-2</c:v>
                </c:pt>
                <c:pt idx="23">
                  <c:v>4.2158451126457941E-2</c:v>
                </c:pt>
                <c:pt idx="24">
                  <c:v>3.0364205798265799E-2</c:v>
                </c:pt>
                <c:pt idx="25">
                  <c:v>2.1589991076344756E-2</c:v>
                </c:pt>
                <c:pt idx="26">
                  <c:v>1.7813016667698502E-2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'HKI(x)'!$A$159</c:f>
              <c:strCache>
                <c:ptCount val="1"/>
                <c:pt idx="0">
                  <c:v>2025</c:v>
                </c:pt>
              </c:strCache>
            </c:strRef>
          </c:tx>
          <c:marker>
            <c:symbol val="none"/>
          </c:marker>
          <c:xVal>
            <c:numRef>
              <c:f>'HKI(x)'!$B$155:$AB$155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'HKI(x)'!$B$159:$AB$159</c:f>
              <c:numCache>
                <c:formatCode>0.000</c:formatCode>
                <c:ptCount val="27"/>
                <c:pt idx="0">
                  <c:v>2.9727718665428674E-2</c:v>
                </c:pt>
                <c:pt idx="1">
                  <c:v>2.5821775795373102E-2</c:v>
                </c:pt>
                <c:pt idx="2">
                  <c:v>2.3544362789056576E-2</c:v>
                </c:pt>
                <c:pt idx="3">
                  <c:v>3.0812400115825436E-2</c:v>
                </c:pt>
                <c:pt idx="4">
                  <c:v>3.462453606884168E-2</c:v>
                </c:pt>
                <c:pt idx="5">
                  <c:v>4.1798077860472765E-2</c:v>
                </c:pt>
                <c:pt idx="6">
                  <c:v>6.2885592793031034E-2</c:v>
                </c:pt>
                <c:pt idx="7">
                  <c:v>8.4179906827400869E-2</c:v>
                </c:pt>
                <c:pt idx="8">
                  <c:v>8.3619077971976985E-2</c:v>
                </c:pt>
                <c:pt idx="9">
                  <c:v>8.614235657364791E-2</c:v>
                </c:pt>
                <c:pt idx="10">
                  <c:v>8.9575297457934286E-2</c:v>
                </c:pt>
                <c:pt idx="11">
                  <c:v>9.010134760075468E-2</c:v>
                </c:pt>
                <c:pt idx="12">
                  <c:v>9.4575863414253628E-2</c:v>
                </c:pt>
                <c:pt idx="13">
                  <c:v>9.5613276103103439E-2</c:v>
                </c:pt>
                <c:pt idx="14">
                  <c:v>9.7938026810220707E-2</c:v>
                </c:pt>
                <c:pt idx="15">
                  <c:v>9.8419728618663174E-2</c:v>
                </c:pt>
                <c:pt idx="16">
                  <c:v>9.7601286561843165E-2</c:v>
                </c:pt>
                <c:pt idx="17">
                  <c:v>0.10022440990273637</c:v>
                </c:pt>
                <c:pt idx="18">
                  <c:v>8.3059236723542096E-2</c:v>
                </c:pt>
                <c:pt idx="19">
                  <c:v>7.8161182435352028E-2</c:v>
                </c:pt>
                <c:pt idx="20">
                  <c:v>7.0440213289360981E-2</c:v>
                </c:pt>
                <c:pt idx="21">
                  <c:v>6.3727995466010171E-2</c:v>
                </c:pt>
                <c:pt idx="22">
                  <c:v>5.4277231611694357E-2</c:v>
                </c:pt>
                <c:pt idx="23">
                  <c:v>5.0960694467052078E-2</c:v>
                </c:pt>
                <c:pt idx="24">
                  <c:v>3.8033173029661069E-2</c:v>
                </c:pt>
                <c:pt idx="25">
                  <c:v>2.4943118952335416E-2</c:v>
                </c:pt>
                <c:pt idx="26">
                  <c:v>2.2676122352700407E-2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'HKI(x)'!$A$160</c:f>
              <c:strCache>
                <c:ptCount val="1"/>
                <c:pt idx="0">
                  <c:v>2050</c:v>
                </c:pt>
              </c:strCache>
            </c:strRef>
          </c:tx>
          <c:marker>
            <c:symbol val="none"/>
          </c:marker>
          <c:xVal>
            <c:numRef>
              <c:f>'HKI(x)'!$B$155:$AB$155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'HKI(x)'!$B$160:$AB$160</c:f>
              <c:numCache>
                <c:formatCode>0.000</c:formatCode>
                <c:ptCount val="27"/>
                <c:pt idx="0">
                  <c:v>6.4239637928268631E-2</c:v>
                </c:pt>
                <c:pt idx="1">
                  <c:v>5.5446028398864054E-2</c:v>
                </c:pt>
                <c:pt idx="2">
                  <c:v>5.1984718833562246E-2</c:v>
                </c:pt>
                <c:pt idx="3">
                  <c:v>7.6607145385594655E-2</c:v>
                </c:pt>
                <c:pt idx="4">
                  <c:v>9.9681921345643437E-2</c:v>
                </c:pt>
                <c:pt idx="5">
                  <c:v>0.11477303054294274</c:v>
                </c:pt>
                <c:pt idx="6">
                  <c:v>0.1524661826634468</c:v>
                </c:pt>
                <c:pt idx="7">
                  <c:v>0.15810018808411103</c:v>
                </c:pt>
                <c:pt idx="8">
                  <c:v>0.16597711801170351</c:v>
                </c:pt>
                <c:pt idx="9">
                  <c:v>0.16309560342308316</c:v>
                </c:pt>
                <c:pt idx="10">
                  <c:v>0.17105442287556893</c:v>
                </c:pt>
                <c:pt idx="11">
                  <c:v>0.17946944801200082</c:v>
                </c:pt>
                <c:pt idx="12">
                  <c:v>0.19298820385491777</c:v>
                </c:pt>
                <c:pt idx="13">
                  <c:v>0.20279440078526234</c:v>
                </c:pt>
                <c:pt idx="14">
                  <c:v>0.20362562801909417</c:v>
                </c:pt>
                <c:pt idx="15">
                  <c:v>0.19994115470124832</c:v>
                </c:pt>
                <c:pt idx="16">
                  <c:v>0.2187260610585611</c:v>
                </c:pt>
                <c:pt idx="17">
                  <c:v>0.20840911486765631</c:v>
                </c:pt>
                <c:pt idx="18">
                  <c:v>0.16293717115349293</c:v>
                </c:pt>
                <c:pt idx="19">
                  <c:v>0.16218017288102968</c:v>
                </c:pt>
                <c:pt idx="20">
                  <c:v>0.14697813265776938</c:v>
                </c:pt>
                <c:pt idx="21">
                  <c:v>0.12143257491714012</c:v>
                </c:pt>
                <c:pt idx="22">
                  <c:v>9.7513194255525876E-2</c:v>
                </c:pt>
                <c:pt idx="23">
                  <c:v>6.1914521933007317E-2</c:v>
                </c:pt>
                <c:pt idx="24">
                  <c:v>4.9597047892441598E-2</c:v>
                </c:pt>
                <c:pt idx="25">
                  <c:v>4.1160671874100524E-2</c:v>
                </c:pt>
                <c:pt idx="26">
                  <c:v>2.7627768675051824E-2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'HKI(x)'!$A$161</c:f>
              <c:strCache>
                <c:ptCount val="1"/>
                <c:pt idx="0">
                  <c:v>2075</c:v>
                </c:pt>
              </c:strCache>
            </c:strRef>
          </c:tx>
          <c:marker>
            <c:symbol val="none"/>
          </c:marker>
          <c:xVal>
            <c:numRef>
              <c:f>'HKI(x)'!$B$155:$AB$155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'HKI(x)'!$B$161:$AB$161</c:f>
              <c:numCache>
                <c:formatCode>0.000</c:formatCode>
                <c:ptCount val="27"/>
                <c:pt idx="0">
                  <c:v>8.8136427904513995E-2</c:v>
                </c:pt>
                <c:pt idx="1">
                  <c:v>7.3721192317862796E-2</c:v>
                </c:pt>
                <c:pt idx="2">
                  <c:v>6.9546852569496886E-2</c:v>
                </c:pt>
                <c:pt idx="3">
                  <c:v>0.1023857024852993</c:v>
                </c:pt>
                <c:pt idx="4">
                  <c:v>0.13279222223414527</c:v>
                </c:pt>
                <c:pt idx="5">
                  <c:v>0.15969678944635263</c:v>
                </c:pt>
                <c:pt idx="6">
                  <c:v>0.20348830299289811</c:v>
                </c:pt>
                <c:pt idx="7">
                  <c:v>0.20716470277568833</c:v>
                </c:pt>
                <c:pt idx="8">
                  <c:v>0.21440625757956847</c:v>
                </c:pt>
                <c:pt idx="9">
                  <c:v>0.20954724523615265</c:v>
                </c:pt>
                <c:pt idx="10">
                  <c:v>0.22031722739296755</c:v>
                </c:pt>
                <c:pt idx="11">
                  <c:v>0.2301779974029694</c:v>
                </c:pt>
                <c:pt idx="12">
                  <c:v>0.24690984143616418</c:v>
                </c:pt>
                <c:pt idx="13">
                  <c:v>0.25909558699381918</c:v>
                </c:pt>
                <c:pt idx="14">
                  <c:v>0.26039051070067165</c:v>
                </c:pt>
                <c:pt idx="15">
                  <c:v>0.25550574735450643</c:v>
                </c:pt>
                <c:pt idx="16">
                  <c:v>0.27759669503185491</c:v>
                </c:pt>
                <c:pt idx="17">
                  <c:v>0.26403303618171581</c:v>
                </c:pt>
                <c:pt idx="18">
                  <c:v>0.2046702081766405</c:v>
                </c:pt>
                <c:pt idx="19">
                  <c:v>0.20161532686202427</c:v>
                </c:pt>
                <c:pt idx="20">
                  <c:v>0.18405176348468133</c:v>
                </c:pt>
                <c:pt idx="21">
                  <c:v>0.15256512784127158</c:v>
                </c:pt>
                <c:pt idx="22">
                  <c:v>0.12189592689646653</c:v>
                </c:pt>
                <c:pt idx="23">
                  <c:v>7.6988724256227228E-2</c:v>
                </c:pt>
                <c:pt idx="24">
                  <c:v>6.151907372923493E-2</c:v>
                </c:pt>
                <c:pt idx="25">
                  <c:v>5.1141825553869813E-2</c:v>
                </c:pt>
                <c:pt idx="26">
                  <c:v>3.4595457711813465E-2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'HKI(x)'!$A$162</c:f>
              <c:strCache>
                <c:ptCount val="1"/>
                <c:pt idx="0">
                  <c:v>2100</c:v>
                </c:pt>
              </c:strCache>
            </c:strRef>
          </c:tx>
          <c:marker>
            <c:symbol val="none"/>
          </c:marker>
          <c:xVal>
            <c:numRef>
              <c:f>'HKI(x)'!$B$155:$AB$155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'HKI(x)'!$B$162:$AB$162</c:f>
              <c:numCache>
                <c:formatCode>0.000</c:formatCode>
                <c:ptCount val="27"/>
                <c:pt idx="0">
                  <c:v>8.6038586479741441E-2</c:v>
                </c:pt>
                <c:pt idx="1">
                  <c:v>6.8847865168708597E-2</c:v>
                </c:pt>
                <c:pt idx="2">
                  <c:v>6.5475756071250168E-2</c:v>
                </c:pt>
                <c:pt idx="3">
                  <c:v>9.5649226255055647E-2</c:v>
                </c:pt>
                <c:pt idx="4">
                  <c:v>0.12271313204800097</c:v>
                </c:pt>
                <c:pt idx="5">
                  <c:v>0.15774634600670695</c:v>
                </c:pt>
                <c:pt idx="6">
                  <c:v>0.196120991428542</c:v>
                </c:pt>
                <c:pt idx="7">
                  <c:v>0.20249554653765578</c:v>
                </c:pt>
                <c:pt idx="8">
                  <c:v>0.20831101402024416</c:v>
                </c:pt>
                <c:pt idx="9">
                  <c:v>0.2042289561051725</c:v>
                </c:pt>
                <c:pt idx="10">
                  <c:v>0.2147110045475325</c:v>
                </c:pt>
                <c:pt idx="11">
                  <c:v>0.2229490575769088</c:v>
                </c:pt>
                <c:pt idx="12">
                  <c:v>0.23420784986119297</c:v>
                </c:pt>
                <c:pt idx="13">
                  <c:v>0.24355096460792314</c:v>
                </c:pt>
                <c:pt idx="14">
                  <c:v>0.24520549176000156</c:v>
                </c:pt>
                <c:pt idx="15">
                  <c:v>0.24196647599333584</c:v>
                </c:pt>
                <c:pt idx="16">
                  <c:v>0.25918490214809758</c:v>
                </c:pt>
                <c:pt idx="17">
                  <c:v>0.24746697159242673</c:v>
                </c:pt>
                <c:pt idx="18">
                  <c:v>0.1869793343087866</c:v>
                </c:pt>
                <c:pt idx="19">
                  <c:v>0.18060764294964432</c:v>
                </c:pt>
                <c:pt idx="20">
                  <c:v>0.16316441481351296</c:v>
                </c:pt>
                <c:pt idx="21">
                  <c:v>0.13857041758407126</c:v>
                </c:pt>
                <c:pt idx="22">
                  <c:v>0.10926602701378135</c:v>
                </c:pt>
                <c:pt idx="23">
                  <c:v>7.2204216355169423E-2</c:v>
                </c:pt>
                <c:pt idx="24">
                  <c:v>5.8374264668453538E-2</c:v>
                </c:pt>
                <c:pt idx="25">
                  <c:v>4.8151422778932113E-2</c:v>
                </c:pt>
                <c:pt idx="26">
                  <c:v>3.3484146608011245E-2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38016"/>
        <c:axId val="49239552"/>
      </c:scatterChart>
      <c:valAx>
        <c:axId val="4923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9239552"/>
        <c:crosses val="autoZero"/>
        <c:crossBetween val="midCat"/>
      </c:valAx>
      <c:valAx>
        <c:axId val="49239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Human capital investment (YoLYs)</a:t>
                </a:r>
              </a:p>
            </c:rich>
          </c:tx>
          <c:layout/>
          <c:overlay val="0"/>
        </c:title>
        <c:numFmt formatCode="0.000" sourceLinked="1"/>
        <c:majorTickMark val="out"/>
        <c:minorTickMark val="none"/>
        <c:tickLblPos val="nextTo"/>
        <c:crossAx val="492380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'BL HKI(x)'!$AF$155</c:f>
              <c:strCache>
                <c:ptCount val="1"/>
                <c:pt idx="0">
                  <c:v>1950</c:v>
                </c:pt>
              </c:strCache>
            </c:strRef>
          </c:tx>
          <c:marker>
            <c:symbol val="none"/>
          </c:marker>
          <c:xVal>
            <c:numRef>
              <c:f>'BL HKI(x)'!$AG$154:$BG$154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'BL HKI(x)'!$AG$155:$BG$155</c:f>
              <c:numCache>
                <c:formatCode>General</c:formatCode>
                <c:ptCount val="27"/>
                <c:pt idx="0">
                  <c:v>2.7813073459302066E-2</c:v>
                </c:pt>
                <c:pt idx="1">
                  <c:v>2.4997710328839542E-2</c:v>
                </c:pt>
                <c:pt idx="2">
                  <c:v>2.3196435476433172E-2</c:v>
                </c:pt>
                <c:pt idx="3">
                  <c:v>2.6890353653774304E-2</c:v>
                </c:pt>
                <c:pt idx="4">
                  <c:v>3.0530405581266372E-2</c:v>
                </c:pt>
                <c:pt idx="5">
                  <c:v>3.708210713300833E-2</c:v>
                </c:pt>
                <c:pt idx="6">
                  <c:v>6.2401467485587177E-2</c:v>
                </c:pt>
                <c:pt idx="7">
                  <c:v>8.2358487994620241E-2</c:v>
                </c:pt>
                <c:pt idx="8">
                  <c:v>8.9296155166592714E-2</c:v>
                </c:pt>
                <c:pt idx="9">
                  <c:v>9.1049652864597569E-2</c:v>
                </c:pt>
                <c:pt idx="10">
                  <c:v>9.5346680548370477E-2</c:v>
                </c:pt>
                <c:pt idx="11">
                  <c:v>9.6239485118900472E-2</c:v>
                </c:pt>
                <c:pt idx="12">
                  <c:v>9.6477777466920267E-2</c:v>
                </c:pt>
                <c:pt idx="13">
                  <c:v>0.10226761213400906</c:v>
                </c:pt>
                <c:pt idx="14">
                  <c:v>0.10234363480913153</c:v>
                </c:pt>
                <c:pt idx="15">
                  <c:v>0.10415527589188009</c:v>
                </c:pt>
                <c:pt idx="16">
                  <c:v>0.10376694276903425</c:v>
                </c:pt>
                <c:pt idx="17">
                  <c:v>0.10588310003618691</c:v>
                </c:pt>
                <c:pt idx="18">
                  <c:v>7.7883664788835918E-2</c:v>
                </c:pt>
                <c:pt idx="19">
                  <c:v>6.8980034645747659E-2</c:v>
                </c:pt>
                <c:pt idx="20">
                  <c:v>6.0350601251525464E-2</c:v>
                </c:pt>
                <c:pt idx="21">
                  <c:v>5.6959291069563336E-2</c:v>
                </c:pt>
                <c:pt idx="22">
                  <c:v>4.7873432132121016E-2</c:v>
                </c:pt>
                <c:pt idx="23">
                  <c:v>4.180979564954395E-2</c:v>
                </c:pt>
                <c:pt idx="24">
                  <c:v>3.2338553408273123E-2</c:v>
                </c:pt>
                <c:pt idx="25">
                  <c:v>2.1840779501634489E-2</c:v>
                </c:pt>
                <c:pt idx="26">
                  <c:v>1.7240513395801092E-2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'BL HKI(x)'!$AF$156</c:f>
              <c:strCache>
                <c:ptCount val="1"/>
                <c:pt idx="0">
                  <c:v>1975</c:v>
                </c:pt>
              </c:strCache>
            </c:strRef>
          </c:tx>
          <c:marker>
            <c:symbol val="none"/>
          </c:marker>
          <c:xVal>
            <c:numRef>
              <c:f>'BL HKI(x)'!$AG$154:$BG$154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'BL HKI(x)'!$AG$156:$BG$156</c:f>
              <c:numCache>
                <c:formatCode>General</c:formatCode>
                <c:ptCount val="27"/>
                <c:pt idx="0">
                  <c:v>2.5909062286383275E-2</c:v>
                </c:pt>
                <c:pt idx="1">
                  <c:v>2.3286431644261821E-2</c:v>
                </c:pt>
                <c:pt idx="2">
                  <c:v>2.1608467415886189E-2</c:v>
                </c:pt>
                <c:pt idx="3">
                  <c:v>2.5049509495524678E-2</c:v>
                </c:pt>
                <c:pt idx="4">
                  <c:v>2.844037286965205E-2</c:v>
                </c:pt>
                <c:pt idx="5">
                  <c:v>3.4543561855014046E-2</c:v>
                </c:pt>
                <c:pt idx="6">
                  <c:v>5.8129624193153429E-2</c:v>
                </c:pt>
                <c:pt idx="7">
                  <c:v>7.6720438623488638E-2</c:v>
                </c:pt>
                <c:pt idx="8">
                  <c:v>8.31831710195991E-2</c:v>
                </c:pt>
                <c:pt idx="9">
                  <c:v>8.4816628794163851E-2</c:v>
                </c:pt>
                <c:pt idx="10">
                  <c:v>8.8819493061145838E-2</c:v>
                </c:pt>
                <c:pt idx="11">
                  <c:v>8.965117853672902E-2</c:v>
                </c:pt>
                <c:pt idx="12">
                  <c:v>8.9873158006069126E-2</c:v>
                </c:pt>
                <c:pt idx="13">
                  <c:v>9.5266635545937867E-2</c:v>
                </c:pt>
                <c:pt idx="14">
                  <c:v>9.5337453905074157E-2</c:v>
                </c:pt>
                <c:pt idx="15">
                  <c:v>9.7025074718436841E-2</c:v>
                </c:pt>
                <c:pt idx="16">
                  <c:v>9.6663325878187281E-2</c:v>
                </c:pt>
                <c:pt idx="17">
                  <c:v>9.8634616484479617E-2</c:v>
                </c:pt>
                <c:pt idx="18">
                  <c:v>7.2551950256718678E-2</c:v>
                </c:pt>
                <c:pt idx="19">
                  <c:v>6.4257839636770592E-2</c:v>
                </c:pt>
                <c:pt idx="20">
                  <c:v>5.6219154964461483E-2</c:v>
                </c:pt>
                <c:pt idx="21">
                  <c:v>5.3060005118419726E-2</c:v>
                </c:pt>
                <c:pt idx="22">
                  <c:v>4.4596140616715255E-2</c:v>
                </c:pt>
                <c:pt idx="23">
                  <c:v>3.8947605026466346E-2</c:v>
                </c:pt>
                <c:pt idx="24">
                  <c:v>3.0124739566538564E-2</c:v>
                </c:pt>
                <c:pt idx="25">
                  <c:v>2.0345616147709657E-2</c:v>
                </c:pt>
                <c:pt idx="26">
                  <c:v>1.6060272377831801E-2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'BL HKI(x)'!$AF$157</c:f>
              <c:strCache>
                <c:ptCount val="1"/>
                <c:pt idx="0">
                  <c:v>2000</c:v>
                </c:pt>
              </c:strCache>
            </c:strRef>
          </c:tx>
          <c:marker>
            <c:symbol val="none"/>
          </c:marker>
          <c:xVal>
            <c:numRef>
              <c:f>'BL HKI(x)'!$AG$154:$BG$154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'BL HKI(x)'!$AG$157:$BG$157</c:f>
              <c:numCache>
                <c:formatCode>General</c:formatCode>
                <c:ptCount val="27"/>
                <c:pt idx="0">
                  <c:v>2.3529923601636488E-2</c:v>
                </c:pt>
                <c:pt idx="1">
                  <c:v>2.1148119970060789E-2</c:v>
                </c:pt>
                <c:pt idx="2">
                  <c:v>1.9624237335346226E-2</c:v>
                </c:pt>
                <c:pt idx="3">
                  <c:v>2.2749300540990031E-2</c:v>
                </c:pt>
                <c:pt idx="4">
                  <c:v>2.5828792776366571E-2</c:v>
                </c:pt>
                <c:pt idx="5">
                  <c:v>3.1371547236738961E-2</c:v>
                </c:pt>
                <c:pt idx="6">
                  <c:v>5.2791783860722412E-2</c:v>
                </c:pt>
                <c:pt idx="7">
                  <c:v>6.9675468742976504E-2</c:v>
                </c:pt>
                <c:pt idx="8">
                  <c:v>7.5544750998638083E-2</c:v>
                </c:pt>
                <c:pt idx="9">
                  <c:v>7.7028214051726177E-2</c:v>
                </c:pt>
                <c:pt idx="10">
                  <c:v>8.0663509275795617E-2</c:v>
                </c:pt>
                <c:pt idx="11">
                  <c:v>8.141882397938284E-2</c:v>
                </c:pt>
                <c:pt idx="12">
                  <c:v>8.1620419849467662E-2</c:v>
                </c:pt>
                <c:pt idx="13">
                  <c:v>8.6518633187236765E-2</c:v>
                </c:pt>
                <c:pt idx="14">
                  <c:v>8.6582948543834859E-2</c:v>
                </c:pt>
                <c:pt idx="15">
                  <c:v>8.8115601033069285E-2</c:v>
                </c:pt>
                <c:pt idx="16">
                  <c:v>8.7787070325166125E-2</c:v>
                </c:pt>
                <c:pt idx="17">
                  <c:v>8.9577344201155068E-2</c:v>
                </c:pt>
                <c:pt idx="18">
                  <c:v>6.588975810164785E-2</c:v>
                </c:pt>
                <c:pt idx="19">
                  <c:v>5.8357266687110311E-2</c:v>
                </c:pt>
                <c:pt idx="20">
                  <c:v>5.1056746347688822E-2</c:v>
                </c:pt>
                <c:pt idx="21">
                  <c:v>4.818769019653079E-2</c:v>
                </c:pt>
                <c:pt idx="22">
                  <c:v>4.0501032806217738E-2</c:v>
                </c:pt>
                <c:pt idx="23">
                  <c:v>3.5371182507871232E-2</c:v>
                </c:pt>
                <c:pt idx="24">
                  <c:v>2.7358489963273631E-2</c:v>
                </c:pt>
                <c:pt idx="25">
                  <c:v>1.8477349287759862E-2</c:v>
                </c:pt>
                <c:pt idx="26">
                  <c:v>1.45855136667938E-2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'BL HKI(x)'!$AF$158</c:f>
              <c:strCache>
                <c:ptCount val="1"/>
                <c:pt idx="0">
                  <c:v>2025</c:v>
                </c:pt>
              </c:strCache>
            </c:strRef>
          </c:tx>
          <c:marker>
            <c:symbol val="none"/>
          </c:marker>
          <c:xVal>
            <c:numRef>
              <c:f>'BL HKI(x)'!$AG$154:$BG$154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'BL HKI(x)'!$AG$158:$BG$158</c:f>
              <c:numCache>
                <c:formatCode>General</c:formatCode>
                <c:ptCount val="27"/>
                <c:pt idx="0">
                  <c:v>2.8236651468660254E-2</c:v>
                </c:pt>
                <c:pt idx="1">
                  <c:v>2.5378411886152013E-2</c:v>
                </c:pt>
                <c:pt idx="2">
                  <c:v>2.3549704595636791E-2</c:v>
                </c:pt>
                <c:pt idx="3">
                  <c:v>2.7299879141429246E-2</c:v>
                </c:pt>
                <c:pt idx="4">
                  <c:v>3.0995367083630859E-2</c:v>
                </c:pt>
                <c:pt idx="5">
                  <c:v>3.7646847493155527E-2</c:v>
                </c:pt>
                <c:pt idx="6">
                  <c:v>6.3351807958287959E-2</c:v>
                </c:pt>
                <c:pt idx="7">
                  <c:v>8.3612763055215686E-2</c:v>
                </c:pt>
                <c:pt idx="8">
                  <c:v>9.0656087131830265E-2</c:v>
                </c:pt>
                <c:pt idx="9">
                  <c:v>9.2436289647820163E-2</c:v>
                </c:pt>
                <c:pt idx="10">
                  <c:v>9.6798758730405512E-2</c:v>
                </c:pt>
                <c:pt idx="11">
                  <c:v>9.7705160229850388E-2</c:v>
                </c:pt>
                <c:pt idx="12">
                  <c:v>9.794708164096412E-2</c:v>
                </c:pt>
                <c:pt idx="13">
                  <c:v>0.10382509234679191</c:v>
                </c:pt>
                <c:pt idx="14">
                  <c:v>0.10390227280598457</c:v>
                </c:pt>
                <c:pt idx="15">
                  <c:v>0.10574150419890238</c:v>
                </c:pt>
                <c:pt idx="16">
                  <c:v>0.1053472569734176</c:v>
                </c:pt>
                <c:pt idx="17">
                  <c:v>0.10749564216690934</c:v>
                </c:pt>
                <c:pt idx="18">
                  <c:v>7.9069790721342043E-2</c:v>
                </c:pt>
                <c:pt idx="19">
                  <c:v>7.0030563124862305E-2</c:v>
                </c:pt>
                <c:pt idx="20">
                  <c:v>6.1269708144875333E-2</c:v>
                </c:pt>
                <c:pt idx="21">
                  <c:v>5.7826750149948793E-2</c:v>
                </c:pt>
                <c:pt idx="22">
                  <c:v>4.8602518513507109E-2</c:v>
                </c:pt>
                <c:pt idx="23">
                  <c:v>4.2446536139185295E-2</c:v>
                </c:pt>
                <c:pt idx="24">
                  <c:v>3.2831052020418361E-2</c:v>
                </c:pt>
                <c:pt idx="25">
                  <c:v>2.2173402716313385E-2</c:v>
                </c:pt>
                <c:pt idx="26">
                  <c:v>1.7503077055124557E-2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'BL HKI(x)'!$AF$159</c:f>
              <c:strCache>
                <c:ptCount val="1"/>
                <c:pt idx="0">
                  <c:v>2050</c:v>
                </c:pt>
              </c:strCache>
            </c:strRef>
          </c:tx>
          <c:marker>
            <c:symbol val="none"/>
          </c:marker>
          <c:xVal>
            <c:numRef>
              <c:f>'BL HKI(x)'!$AG$154:$BG$154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'BL HKI(x)'!$AG$159:$BG$159</c:f>
              <c:numCache>
                <c:formatCode>General</c:formatCode>
                <c:ptCount val="27"/>
                <c:pt idx="0">
                  <c:v>7.0216284890132152E-2</c:v>
                </c:pt>
                <c:pt idx="1">
                  <c:v>5.2248860648917594E-2</c:v>
                </c:pt>
                <c:pt idx="2">
                  <c:v>4.9607676813809287E-2</c:v>
                </c:pt>
                <c:pt idx="3">
                  <c:v>8.5502642942495072E-2</c:v>
                </c:pt>
                <c:pt idx="4">
                  <c:v>0.10496014236256745</c:v>
                </c:pt>
                <c:pt idx="5">
                  <c:v>0.13400395715842275</c:v>
                </c:pt>
                <c:pt idx="6">
                  <c:v>0.15748504241175573</c:v>
                </c:pt>
                <c:pt idx="7">
                  <c:v>0.17064956021159475</c:v>
                </c:pt>
                <c:pt idx="8">
                  <c:v>0.16930157085248967</c:v>
                </c:pt>
                <c:pt idx="9">
                  <c:v>0.17267513086627712</c:v>
                </c:pt>
                <c:pt idx="10">
                  <c:v>0.17890463418135963</c:v>
                </c:pt>
                <c:pt idx="11">
                  <c:v>0.18594278375042744</c:v>
                </c:pt>
                <c:pt idx="12">
                  <c:v>0.1992831129826792</c:v>
                </c:pt>
                <c:pt idx="13">
                  <c:v>0.20279940869341065</c:v>
                </c:pt>
                <c:pt idx="14">
                  <c:v>0.20429161907762902</c:v>
                </c:pt>
                <c:pt idx="15">
                  <c:v>0.20209013156633987</c:v>
                </c:pt>
                <c:pt idx="16">
                  <c:v>0.2045634761390468</c:v>
                </c:pt>
                <c:pt idx="17">
                  <c:v>0.19655855482965642</c:v>
                </c:pt>
                <c:pt idx="18">
                  <c:v>0.14883748711455766</c:v>
                </c:pt>
                <c:pt idx="19">
                  <c:v>0.13757670081937126</c:v>
                </c:pt>
                <c:pt idx="20">
                  <c:v>0.12358094371850661</c:v>
                </c:pt>
                <c:pt idx="21">
                  <c:v>0.10917403679293322</c:v>
                </c:pt>
                <c:pt idx="22">
                  <c:v>9.0923206949018759E-2</c:v>
                </c:pt>
                <c:pt idx="23">
                  <c:v>7.5039694903493243E-2</c:v>
                </c:pt>
                <c:pt idx="24">
                  <c:v>5.6391125234524837E-2</c:v>
                </c:pt>
                <c:pt idx="25">
                  <c:v>4.5201502343134643E-2</c:v>
                </c:pt>
                <c:pt idx="26">
                  <c:v>3.5163152654777374E-2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'BL HKI(x)'!$AF$160</c:f>
              <c:strCache>
                <c:ptCount val="1"/>
                <c:pt idx="0">
                  <c:v>2075</c:v>
                </c:pt>
              </c:strCache>
            </c:strRef>
          </c:tx>
          <c:marker>
            <c:symbol val="none"/>
          </c:marker>
          <c:xVal>
            <c:numRef>
              <c:f>'BL HKI(x)'!$AG$154:$BG$154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'BL HKI(x)'!$AG$160:$BG$160</c:f>
              <c:numCache>
                <c:formatCode>General</c:formatCode>
                <c:ptCount val="27"/>
                <c:pt idx="0">
                  <c:v>9.4764060656392729E-2</c:v>
                </c:pt>
                <c:pt idx="1">
                  <c:v>7.3491174801357043E-2</c:v>
                </c:pt>
                <c:pt idx="2">
                  <c:v>8.488080065078274E-2</c:v>
                </c:pt>
                <c:pt idx="3">
                  <c:v>0.13176201113139158</c:v>
                </c:pt>
                <c:pt idx="4">
                  <c:v>0.16919154449954513</c:v>
                </c:pt>
                <c:pt idx="5">
                  <c:v>0.18602897709077465</c:v>
                </c:pt>
                <c:pt idx="6">
                  <c:v>0.23104630731948467</c:v>
                </c:pt>
                <c:pt idx="7">
                  <c:v>0.24192609298433304</c:v>
                </c:pt>
                <c:pt idx="8">
                  <c:v>0.2431798833237582</c:v>
                </c:pt>
                <c:pt idx="9">
                  <c:v>0.24069649190591802</c:v>
                </c:pt>
                <c:pt idx="10">
                  <c:v>0.24261892576535571</c:v>
                </c:pt>
                <c:pt idx="11">
                  <c:v>0.25150998342707781</c:v>
                </c:pt>
                <c:pt idx="12">
                  <c:v>0.26160106681703821</c:v>
                </c:pt>
                <c:pt idx="13">
                  <c:v>0.26234547395764396</c:v>
                </c:pt>
                <c:pt idx="14">
                  <c:v>0.26044025896800438</c:v>
                </c:pt>
                <c:pt idx="15">
                  <c:v>0.24897345846978691</c:v>
                </c:pt>
                <c:pt idx="16">
                  <c:v>0.25821649721047663</c:v>
                </c:pt>
                <c:pt idx="17">
                  <c:v>0.25063273810719733</c:v>
                </c:pt>
                <c:pt idx="18">
                  <c:v>0.18602944931190118</c:v>
                </c:pt>
                <c:pt idx="19">
                  <c:v>0.14673977798887233</c:v>
                </c:pt>
                <c:pt idx="20">
                  <c:v>0.12874661297727241</c:v>
                </c:pt>
                <c:pt idx="21">
                  <c:v>0.11802671867332129</c:v>
                </c:pt>
                <c:pt idx="22">
                  <c:v>9.6182249884581336E-2</c:v>
                </c:pt>
                <c:pt idx="23">
                  <c:v>7.1382227536480311E-2</c:v>
                </c:pt>
                <c:pt idx="24">
                  <c:v>5.5869534237447893E-2</c:v>
                </c:pt>
                <c:pt idx="25">
                  <c:v>4.5840294421017849E-2</c:v>
                </c:pt>
                <c:pt idx="26">
                  <c:v>3.6468635483024966E-2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'BL HKI(x)'!$AF$161</c:f>
              <c:strCache>
                <c:ptCount val="1"/>
                <c:pt idx="0">
                  <c:v>2100</c:v>
                </c:pt>
              </c:strCache>
            </c:strRef>
          </c:tx>
          <c:marker>
            <c:symbol val="none"/>
          </c:marker>
          <c:xVal>
            <c:numRef>
              <c:f>'BL HKI(x)'!$AG$154:$BG$154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'BL HKI(x)'!$AG$161:$BG$161</c:f>
              <c:numCache>
                <c:formatCode>General</c:formatCode>
                <c:ptCount val="27"/>
                <c:pt idx="0">
                  <c:v>8.7364451140329966E-2</c:v>
                </c:pt>
                <c:pt idx="1">
                  <c:v>6.5452560018835038E-2</c:v>
                </c:pt>
                <c:pt idx="2">
                  <c:v>7.2883023895206608E-2</c:v>
                </c:pt>
                <c:pt idx="3">
                  <c:v>0.12075566629775256</c:v>
                </c:pt>
                <c:pt idx="4">
                  <c:v>0.15348996323757158</c:v>
                </c:pt>
                <c:pt idx="5">
                  <c:v>0.17388034230892754</c:v>
                </c:pt>
                <c:pt idx="6">
                  <c:v>0.21045179458670726</c:v>
                </c:pt>
                <c:pt idx="7">
                  <c:v>0.22116097588490613</c:v>
                </c:pt>
                <c:pt idx="8">
                  <c:v>0.22214664702642822</c:v>
                </c:pt>
                <c:pt idx="9">
                  <c:v>0.221618465295773</c:v>
                </c:pt>
                <c:pt idx="10">
                  <c:v>0.2256823180543191</c:v>
                </c:pt>
                <c:pt idx="11">
                  <c:v>0.23466812488771441</c:v>
                </c:pt>
                <c:pt idx="12">
                  <c:v>0.24651245084901541</c:v>
                </c:pt>
                <c:pt idx="13">
                  <c:v>0.24725828250959192</c:v>
                </c:pt>
                <c:pt idx="14">
                  <c:v>0.24612068890192051</c:v>
                </c:pt>
                <c:pt idx="15">
                  <c:v>0.23794012100468284</c:v>
                </c:pt>
                <c:pt idx="16">
                  <c:v>0.24650640928781109</c:v>
                </c:pt>
                <c:pt idx="17">
                  <c:v>0.23809938858921953</c:v>
                </c:pt>
                <c:pt idx="18">
                  <c:v>0.17702699292906793</c:v>
                </c:pt>
                <c:pt idx="19">
                  <c:v>0.14506666047185032</c:v>
                </c:pt>
                <c:pt idx="20">
                  <c:v>0.12774001383495912</c:v>
                </c:pt>
                <c:pt idx="21">
                  <c:v>0.1164152048706292</c:v>
                </c:pt>
                <c:pt idx="22">
                  <c:v>9.5732070043832052E-2</c:v>
                </c:pt>
                <c:pt idx="23">
                  <c:v>7.4418520734763877E-2</c:v>
                </c:pt>
                <c:pt idx="24">
                  <c:v>5.7364407435857238E-2</c:v>
                </c:pt>
                <c:pt idx="25">
                  <c:v>4.6566705036480513E-2</c:v>
                </c:pt>
                <c:pt idx="26">
                  <c:v>3.7212947888224088E-2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73472"/>
        <c:axId val="49279360"/>
      </c:scatterChart>
      <c:valAx>
        <c:axId val="492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9279360"/>
        <c:crosses val="autoZero"/>
        <c:crossBetween val="midCat"/>
      </c:valAx>
      <c:valAx>
        <c:axId val="49279360"/>
        <c:scaling>
          <c:orientation val="minMax"/>
          <c:max val="0.2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927347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'BL HKI(x)'!$AF$155</c:f>
              <c:strCache>
                <c:ptCount val="1"/>
                <c:pt idx="0">
                  <c:v>1950</c:v>
                </c:pt>
              </c:strCache>
            </c:strRef>
          </c:tx>
          <c:marker>
            <c:symbol val="none"/>
          </c:marker>
          <c:xVal>
            <c:numRef>
              <c:f>'BL HKI(x)'!$AG$154:$BG$154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'BL HKI(x)'!$AG$155:$BG$155</c:f>
              <c:numCache>
                <c:formatCode>General</c:formatCode>
                <c:ptCount val="27"/>
                <c:pt idx="0">
                  <c:v>2.7813073459302066E-2</c:v>
                </c:pt>
                <c:pt idx="1">
                  <c:v>2.4997710328839542E-2</c:v>
                </c:pt>
                <c:pt idx="2">
                  <c:v>2.3196435476433172E-2</c:v>
                </c:pt>
                <c:pt idx="3">
                  <c:v>2.6890353653774304E-2</c:v>
                </c:pt>
                <c:pt idx="4">
                  <c:v>3.0530405581266372E-2</c:v>
                </c:pt>
                <c:pt idx="5">
                  <c:v>3.708210713300833E-2</c:v>
                </c:pt>
                <c:pt idx="6">
                  <c:v>6.2401467485587177E-2</c:v>
                </c:pt>
                <c:pt idx="7">
                  <c:v>8.2358487994620241E-2</c:v>
                </c:pt>
                <c:pt idx="8">
                  <c:v>8.9296155166592714E-2</c:v>
                </c:pt>
                <c:pt idx="9">
                  <c:v>9.1049652864597569E-2</c:v>
                </c:pt>
                <c:pt idx="10">
                  <c:v>9.5346680548370477E-2</c:v>
                </c:pt>
                <c:pt idx="11">
                  <c:v>9.6239485118900472E-2</c:v>
                </c:pt>
                <c:pt idx="12">
                  <c:v>9.6477777466920267E-2</c:v>
                </c:pt>
                <c:pt idx="13">
                  <c:v>0.10226761213400906</c:v>
                </c:pt>
                <c:pt idx="14">
                  <c:v>0.10234363480913153</c:v>
                </c:pt>
                <c:pt idx="15">
                  <c:v>0.10415527589188009</c:v>
                </c:pt>
                <c:pt idx="16">
                  <c:v>0.10376694276903425</c:v>
                </c:pt>
                <c:pt idx="17">
                  <c:v>0.10588310003618691</c:v>
                </c:pt>
                <c:pt idx="18">
                  <c:v>7.7883664788835918E-2</c:v>
                </c:pt>
                <c:pt idx="19">
                  <c:v>6.8980034645747659E-2</c:v>
                </c:pt>
                <c:pt idx="20">
                  <c:v>6.0350601251525464E-2</c:v>
                </c:pt>
                <c:pt idx="21">
                  <c:v>5.6959291069563336E-2</c:v>
                </c:pt>
                <c:pt idx="22">
                  <c:v>4.7873432132121016E-2</c:v>
                </c:pt>
                <c:pt idx="23">
                  <c:v>4.180979564954395E-2</c:v>
                </c:pt>
                <c:pt idx="24">
                  <c:v>3.2338553408273123E-2</c:v>
                </c:pt>
                <c:pt idx="25">
                  <c:v>2.1840779501634489E-2</c:v>
                </c:pt>
                <c:pt idx="26">
                  <c:v>1.7240513395801092E-2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'BL HKI(x)'!$AF$156</c:f>
              <c:strCache>
                <c:ptCount val="1"/>
                <c:pt idx="0">
                  <c:v>1975</c:v>
                </c:pt>
              </c:strCache>
            </c:strRef>
          </c:tx>
          <c:marker>
            <c:symbol val="none"/>
          </c:marker>
          <c:xVal>
            <c:numRef>
              <c:f>'BL HKI(x)'!$AG$154:$BG$154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'BL HKI(x)'!$AG$156:$BG$156</c:f>
              <c:numCache>
                <c:formatCode>General</c:formatCode>
                <c:ptCount val="27"/>
                <c:pt idx="0">
                  <c:v>2.5909062286383275E-2</c:v>
                </c:pt>
                <c:pt idx="1">
                  <c:v>2.3286431644261821E-2</c:v>
                </c:pt>
                <c:pt idx="2">
                  <c:v>2.1608467415886189E-2</c:v>
                </c:pt>
                <c:pt idx="3">
                  <c:v>2.5049509495524678E-2</c:v>
                </c:pt>
                <c:pt idx="4">
                  <c:v>2.844037286965205E-2</c:v>
                </c:pt>
                <c:pt idx="5">
                  <c:v>3.4543561855014046E-2</c:v>
                </c:pt>
                <c:pt idx="6">
                  <c:v>5.8129624193153429E-2</c:v>
                </c:pt>
                <c:pt idx="7">
                  <c:v>7.6720438623488638E-2</c:v>
                </c:pt>
                <c:pt idx="8">
                  <c:v>8.31831710195991E-2</c:v>
                </c:pt>
                <c:pt idx="9">
                  <c:v>8.4816628794163851E-2</c:v>
                </c:pt>
                <c:pt idx="10">
                  <c:v>8.8819493061145838E-2</c:v>
                </c:pt>
                <c:pt idx="11">
                  <c:v>8.965117853672902E-2</c:v>
                </c:pt>
                <c:pt idx="12">
                  <c:v>8.9873158006069126E-2</c:v>
                </c:pt>
                <c:pt idx="13">
                  <c:v>9.5266635545937867E-2</c:v>
                </c:pt>
                <c:pt idx="14">
                  <c:v>9.5337453905074157E-2</c:v>
                </c:pt>
                <c:pt idx="15">
                  <c:v>9.7025074718436841E-2</c:v>
                </c:pt>
                <c:pt idx="16">
                  <c:v>9.6663325878187281E-2</c:v>
                </c:pt>
                <c:pt idx="17">
                  <c:v>9.8634616484479617E-2</c:v>
                </c:pt>
                <c:pt idx="18">
                  <c:v>7.2551950256718678E-2</c:v>
                </c:pt>
                <c:pt idx="19">
                  <c:v>6.4257839636770592E-2</c:v>
                </c:pt>
                <c:pt idx="20">
                  <c:v>5.6219154964461483E-2</c:v>
                </c:pt>
                <c:pt idx="21">
                  <c:v>5.3060005118419726E-2</c:v>
                </c:pt>
                <c:pt idx="22">
                  <c:v>4.4596140616715255E-2</c:v>
                </c:pt>
                <c:pt idx="23">
                  <c:v>3.8947605026466346E-2</c:v>
                </c:pt>
                <c:pt idx="24">
                  <c:v>3.0124739566538564E-2</c:v>
                </c:pt>
                <c:pt idx="25">
                  <c:v>2.0345616147709657E-2</c:v>
                </c:pt>
                <c:pt idx="26">
                  <c:v>1.6060272377831801E-2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'BL HKI(x)'!$AF$157</c:f>
              <c:strCache>
                <c:ptCount val="1"/>
                <c:pt idx="0">
                  <c:v>2000</c:v>
                </c:pt>
              </c:strCache>
            </c:strRef>
          </c:tx>
          <c:marker>
            <c:symbol val="none"/>
          </c:marker>
          <c:xVal>
            <c:numRef>
              <c:f>'BL HKI(x)'!$AG$154:$BG$154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'BL HKI(x)'!$AG$157:$BG$157</c:f>
              <c:numCache>
                <c:formatCode>General</c:formatCode>
                <c:ptCount val="27"/>
                <c:pt idx="0">
                  <c:v>2.3529923601636488E-2</c:v>
                </c:pt>
                <c:pt idx="1">
                  <c:v>2.1148119970060789E-2</c:v>
                </c:pt>
                <c:pt idx="2">
                  <c:v>1.9624237335346226E-2</c:v>
                </c:pt>
                <c:pt idx="3">
                  <c:v>2.2749300540990031E-2</c:v>
                </c:pt>
                <c:pt idx="4">
                  <c:v>2.5828792776366571E-2</c:v>
                </c:pt>
                <c:pt idx="5">
                  <c:v>3.1371547236738961E-2</c:v>
                </c:pt>
                <c:pt idx="6">
                  <c:v>5.2791783860722412E-2</c:v>
                </c:pt>
                <c:pt idx="7">
                  <c:v>6.9675468742976504E-2</c:v>
                </c:pt>
                <c:pt idx="8">
                  <c:v>7.5544750998638083E-2</c:v>
                </c:pt>
                <c:pt idx="9">
                  <c:v>7.7028214051726177E-2</c:v>
                </c:pt>
                <c:pt idx="10">
                  <c:v>8.0663509275795617E-2</c:v>
                </c:pt>
                <c:pt idx="11">
                  <c:v>8.141882397938284E-2</c:v>
                </c:pt>
                <c:pt idx="12">
                  <c:v>8.1620419849467662E-2</c:v>
                </c:pt>
                <c:pt idx="13">
                  <c:v>8.6518633187236765E-2</c:v>
                </c:pt>
                <c:pt idx="14">
                  <c:v>8.6582948543834859E-2</c:v>
                </c:pt>
                <c:pt idx="15">
                  <c:v>8.8115601033069285E-2</c:v>
                </c:pt>
                <c:pt idx="16">
                  <c:v>8.7787070325166125E-2</c:v>
                </c:pt>
                <c:pt idx="17">
                  <c:v>8.9577344201155068E-2</c:v>
                </c:pt>
                <c:pt idx="18">
                  <c:v>6.588975810164785E-2</c:v>
                </c:pt>
                <c:pt idx="19">
                  <c:v>5.8357266687110311E-2</c:v>
                </c:pt>
                <c:pt idx="20">
                  <c:v>5.1056746347688822E-2</c:v>
                </c:pt>
                <c:pt idx="21">
                  <c:v>4.818769019653079E-2</c:v>
                </c:pt>
                <c:pt idx="22">
                  <c:v>4.0501032806217738E-2</c:v>
                </c:pt>
                <c:pt idx="23">
                  <c:v>3.5371182507871232E-2</c:v>
                </c:pt>
                <c:pt idx="24">
                  <c:v>2.7358489963273631E-2</c:v>
                </c:pt>
                <c:pt idx="25">
                  <c:v>1.8477349287759862E-2</c:v>
                </c:pt>
                <c:pt idx="26">
                  <c:v>1.45855136667938E-2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'BL HKI(x)'!$AF$158</c:f>
              <c:strCache>
                <c:ptCount val="1"/>
                <c:pt idx="0">
                  <c:v>2025</c:v>
                </c:pt>
              </c:strCache>
            </c:strRef>
          </c:tx>
          <c:marker>
            <c:symbol val="none"/>
          </c:marker>
          <c:xVal>
            <c:numRef>
              <c:f>'BL HKI(x)'!$AG$154:$BG$154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'BL HKI(x)'!$AG$158:$BG$158</c:f>
              <c:numCache>
                <c:formatCode>General</c:formatCode>
                <c:ptCount val="27"/>
                <c:pt idx="0">
                  <c:v>2.8236651468660254E-2</c:v>
                </c:pt>
                <c:pt idx="1">
                  <c:v>2.5378411886152013E-2</c:v>
                </c:pt>
                <c:pt idx="2">
                  <c:v>2.3549704595636791E-2</c:v>
                </c:pt>
                <c:pt idx="3">
                  <c:v>2.7299879141429246E-2</c:v>
                </c:pt>
                <c:pt idx="4">
                  <c:v>3.0995367083630859E-2</c:v>
                </c:pt>
                <c:pt idx="5">
                  <c:v>3.7646847493155527E-2</c:v>
                </c:pt>
                <c:pt idx="6">
                  <c:v>6.3351807958287959E-2</c:v>
                </c:pt>
                <c:pt idx="7">
                  <c:v>8.3612763055215686E-2</c:v>
                </c:pt>
                <c:pt idx="8">
                  <c:v>9.0656087131830265E-2</c:v>
                </c:pt>
                <c:pt idx="9">
                  <c:v>9.2436289647820163E-2</c:v>
                </c:pt>
                <c:pt idx="10">
                  <c:v>9.6798758730405512E-2</c:v>
                </c:pt>
                <c:pt idx="11">
                  <c:v>9.7705160229850388E-2</c:v>
                </c:pt>
                <c:pt idx="12">
                  <c:v>9.794708164096412E-2</c:v>
                </c:pt>
                <c:pt idx="13">
                  <c:v>0.10382509234679191</c:v>
                </c:pt>
                <c:pt idx="14">
                  <c:v>0.10390227280598457</c:v>
                </c:pt>
                <c:pt idx="15">
                  <c:v>0.10574150419890238</c:v>
                </c:pt>
                <c:pt idx="16">
                  <c:v>0.1053472569734176</c:v>
                </c:pt>
                <c:pt idx="17">
                  <c:v>0.10749564216690934</c:v>
                </c:pt>
                <c:pt idx="18">
                  <c:v>7.9069790721342043E-2</c:v>
                </c:pt>
                <c:pt idx="19">
                  <c:v>7.0030563124862305E-2</c:v>
                </c:pt>
                <c:pt idx="20">
                  <c:v>6.1269708144875333E-2</c:v>
                </c:pt>
                <c:pt idx="21">
                  <c:v>5.7826750149948793E-2</c:v>
                </c:pt>
                <c:pt idx="22">
                  <c:v>4.8602518513507109E-2</c:v>
                </c:pt>
                <c:pt idx="23">
                  <c:v>4.2446536139185295E-2</c:v>
                </c:pt>
                <c:pt idx="24">
                  <c:v>3.2831052020418361E-2</c:v>
                </c:pt>
                <c:pt idx="25">
                  <c:v>2.2173402716313385E-2</c:v>
                </c:pt>
                <c:pt idx="26">
                  <c:v>1.7503077055124557E-2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'BL HKI(x)'!$AF$159</c:f>
              <c:strCache>
                <c:ptCount val="1"/>
                <c:pt idx="0">
                  <c:v>2050</c:v>
                </c:pt>
              </c:strCache>
            </c:strRef>
          </c:tx>
          <c:marker>
            <c:symbol val="none"/>
          </c:marker>
          <c:xVal>
            <c:numRef>
              <c:f>'BL HKI(x)'!$AG$154:$BG$154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'BL HKI(x)'!$AG$159:$BG$159</c:f>
              <c:numCache>
                <c:formatCode>General</c:formatCode>
                <c:ptCount val="27"/>
                <c:pt idx="0">
                  <c:v>7.0216284890132152E-2</c:v>
                </c:pt>
                <c:pt idx="1">
                  <c:v>5.2248860648917594E-2</c:v>
                </c:pt>
                <c:pt idx="2">
                  <c:v>4.9607676813809287E-2</c:v>
                </c:pt>
                <c:pt idx="3">
                  <c:v>8.5502642942495072E-2</c:v>
                </c:pt>
                <c:pt idx="4">
                  <c:v>0.10496014236256745</c:v>
                </c:pt>
                <c:pt idx="5">
                  <c:v>0.13400395715842275</c:v>
                </c:pt>
                <c:pt idx="6">
                  <c:v>0.15748504241175573</c:v>
                </c:pt>
                <c:pt idx="7">
                  <c:v>0.17064956021159475</c:v>
                </c:pt>
                <c:pt idx="8">
                  <c:v>0.16930157085248967</c:v>
                </c:pt>
                <c:pt idx="9">
                  <c:v>0.17267513086627712</c:v>
                </c:pt>
                <c:pt idx="10">
                  <c:v>0.17890463418135963</c:v>
                </c:pt>
                <c:pt idx="11">
                  <c:v>0.18594278375042744</c:v>
                </c:pt>
                <c:pt idx="12">
                  <c:v>0.1992831129826792</c:v>
                </c:pt>
                <c:pt idx="13">
                  <c:v>0.20279940869341065</c:v>
                </c:pt>
                <c:pt idx="14">
                  <c:v>0.20429161907762902</c:v>
                </c:pt>
                <c:pt idx="15">
                  <c:v>0.20209013156633987</c:v>
                </c:pt>
                <c:pt idx="16">
                  <c:v>0.2045634761390468</c:v>
                </c:pt>
                <c:pt idx="17">
                  <c:v>0.19655855482965642</c:v>
                </c:pt>
                <c:pt idx="18">
                  <c:v>0.14883748711455766</c:v>
                </c:pt>
                <c:pt idx="19">
                  <c:v>0.13757670081937126</c:v>
                </c:pt>
                <c:pt idx="20">
                  <c:v>0.12358094371850661</c:v>
                </c:pt>
                <c:pt idx="21">
                  <c:v>0.10917403679293322</c:v>
                </c:pt>
                <c:pt idx="22">
                  <c:v>9.0923206949018759E-2</c:v>
                </c:pt>
                <c:pt idx="23">
                  <c:v>7.5039694903493243E-2</c:v>
                </c:pt>
                <c:pt idx="24">
                  <c:v>5.6391125234524837E-2</c:v>
                </c:pt>
                <c:pt idx="25">
                  <c:v>4.5201502343134643E-2</c:v>
                </c:pt>
                <c:pt idx="26">
                  <c:v>3.5163152654777374E-2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'BL HKI(x)'!$AF$160</c:f>
              <c:strCache>
                <c:ptCount val="1"/>
                <c:pt idx="0">
                  <c:v>2075</c:v>
                </c:pt>
              </c:strCache>
            </c:strRef>
          </c:tx>
          <c:marker>
            <c:symbol val="none"/>
          </c:marker>
          <c:xVal>
            <c:numRef>
              <c:f>'BL HKI(x)'!$AG$154:$BG$154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'BL HKI(x)'!$AG$160:$BG$160</c:f>
              <c:numCache>
                <c:formatCode>General</c:formatCode>
                <c:ptCount val="27"/>
                <c:pt idx="0">
                  <c:v>9.4764060656392729E-2</c:v>
                </c:pt>
                <c:pt idx="1">
                  <c:v>7.3491174801357043E-2</c:v>
                </c:pt>
                <c:pt idx="2">
                  <c:v>8.488080065078274E-2</c:v>
                </c:pt>
                <c:pt idx="3">
                  <c:v>0.13176201113139158</c:v>
                </c:pt>
                <c:pt idx="4">
                  <c:v>0.16919154449954513</c:v>
                </c:pt>
                <c:pt idx="5">
                  <c:v>0.18602897709077465</c:v>
                </c:pt>
                <c:pt idx="6">
                  <c:v>0.23104630731948467</c:v>
                </c:pt>
                <c:pt idx="7">
                  <c:v>0.24192609298433304</c:v>
                </c:pt>
                <c:pt idx="8">
                  <c:v>0.2431798833237582</c:v>
                </c:pt>
                <c:pt idx="9">
                  <c:v>0.24069649190591802</c:v>
                </c:pt>
                <c:pt idx="10">
                  <c:v>0.24261892576535571</c:v>
                </c:pt>
                <c:pt idx="11">
                  <c:v>0.25150998342707781</c:v>
                </c:pt>
                <c:pt idx="12">
                  <c:v>0.26160106681703821</c:v>
                </c:pt>
                <c:pt idx="13">
                  <c:v>0.26234547395764396</c:v>
                </c:pt>
                <c:pt idx="14">
                  <c:v>0.26044025896800438</c:v>
                </c:pt>
                <c:pt idx="15">
                  <c:v>0.24897345846978691</c:v>
                </c:pt>
                <c:pt idx="16">
                  <c:v>0.25821649721047663</c:v>
                </c:pt>
                <c:pt idx="17">
                  <c:v>0.25063273810719733</c:v>
                </c:pt>
                <c:pt idx="18">
                  <c:v>0.18602944931190118</c:v>
                </c:pt>
                <c:pt idx="19">
                  <c:v>0.14673977798887233</c:v>
                </c:pt>
                <c:pt idx="20">
                  <c:v>0.12874661297727241</c:v>
                </c:pt>
                <c:pt idx="21">
                  <c:v>0.11802671867332129</c:v>
                </c:pt>
                <c:pt idx="22">
                  <c:v>9.6182249884581336E-2</c:v>
                </c:pt>
                <c:pt idx="23">
                  <c:v>7.1382227536480311E-2</c:v>
                </c:pt>
                <c:pt idx="24">
                  <c:v>5.5869534237447893E-2</c:v>
                </c:pt>
                <c:pt idx="25">
                  <c:v>4.5840294421017849E-2</c:v>
                </c:pt>
                <c:pt idx="26">
                  <c:v>3.6468635483024966E-2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'BL HKI(x)'!$AF$161</c:f>
              <c:strCache>
                <c:ptCount val="1"/>
                <c:pt idx="0">
                  <c:v>2100</c:v>
                </c:pt>
              </c:strCache>
            </c:strRef>
          </c:tx>
          <c:marker>
            <c:symbol val="none"/>
          </c:marker>
          <c:xVal>
            <c:numRef>
              <c:f>'BL HKI(x)'!$AG$154:$BG$154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xVal>
          <c:yVal>
            <c:numRef>
              <c:f>'BL HKI(x)'!$AG$161:$BG$161</c:f>
              <c:numCache>
                <c:formatCode>General</c:formatCode>
                <c:ptCount val="27"/>
                <c:pt idx="0">
                  <c:v>8.7364451140329966E-2</c:v>
                </c:pt>
                <c:pt idx="1">
                  <c:v>6.5452560018835038E-2</c:v>
                </c:pt>
                <c:pt idx="2">
                  <c:v>7.2883023895206608E-2</c:v>
                </c:pt>
                <c:pt idx="3">
                  <c:v>0.12075566629775256</c:v>
                </c:pt>
                <c:pt idx="4">
                  <c:v>0.15348996323757158</c:v>
                </c:pt>
                <c:pt idx="5">
                  <c:v>0.17388034230892754</c:v>
                </c:pt>
                <c:pt idx="6">
                  <c:v>0.21045179458670726</c:v>
                </c:pt>
                <c:pt idx="7">
                  <c:v>0.22116097588490613</c:v>
                </c:pt>
                <c:pt idx="8">
                  <c:v>0.22214664702642822</c:v>
                </c:pt>
                <c:pt idx="9">
                  <c:v>0.221618465295773</c:v>
                </c:pt>
                <c:pt idx="10">
                  <c:v>0.2256823180543191</c:v>
                </c:pt>
                <c:pt idx="11">
                  <c:v>0.23466812488771441</c:v>
                </c:pt>
                <c:pt idx="12">
                  <c:v>0.24651245084901541</c:v>
                </c:pt>
                <c:pt idx="13">
                  <c:v>0.24725828250959192</c:v>
                </c:pt>
                <c:pt idx="14">
                  <c:v>0.24612068890192051</c:v>
                </c:pt>
                <c:pt idx="15">
                  <c:v>0.23794012100468284</c:v>
                </c:pt>
                <c:pt idx="16">
                  <c:v>0.24650640928781109</c:v>
                </c:pt>
                <c:pt idx="17">
                  <c:v>0.23809938858921953</c:v>
                </c:pt>
                <c:pt idx="18">
                  <c:v>0.17702699292906793</c:v>
                </c:pt>
                <c:pt idx="19">
                  <c:v>0.14506666047185032</c:v>
                </c:pt>
                <c:pt idx="20">
                  <c:v>0.12774001383495912</c:v>
                </c:pt>
                <c:pt idx="21">
                  <c:v>0.1164152048706292</c:v>
                </c:pt>
                <c:pt idx="22">
                  <c:v>9.5732070043832052E-2</c:v>
                </c:pt>
                <c:pt idx="23">
                  <c:v>7.4418520734763877E-2</c:v>
                </c:pt>
                <c:pt idx="24">
                  <c:v>5.7364407435857238E-2</c:v>
                </c:pt>
                <c:pt idx="25">
                  <c:v>4.6566705036480513E-2</c:v>
                </c:pt>
                <c:pt idx="26">
                  <c:v>3.7212947888224088E-2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09216"/>
        <c:axId val="50010752"/>
      </c:scatterChart>
      <c:valAx>
        <c:axId val="500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010752"/>
        <c:crosses val="autoZero"/>
        <c:crossBetween val="midCat"/>
      </c:valAx>
      <c:valAx>
        <c:axId val="50010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00092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CumHKI!$A$157</c:f>
              <c:strCache>
                <c:ptCount val="1"/>
                <c:pt idx="0">
                  <c:v>1950</c:v>
                </c:pt>
              </c:strCache>
            </c:strRef>
          </c:tx>
          <c:marker>
            <c:symbol val="none"/>
          </c:marker>
          <c:xVal>
            <c:numRef>
              <c:f>CumHKI!$B$156:$CX$156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CumHKI!$B$157:$CX$157</c:f>
              <c:numCache>
                <c:formatCode>0.00E+00</c:formatCode>
                <c:ptCount val="101"/>
                <c:pt idx="0">
                  <c:v>7.5506045225072604</c:v>
                </c:pt>
                <c:pt idx="1">
                  <c:v>13.887683713047906</c:v>
                </c:pt>
                <c:pt idx="2">
                  <c:v>19.713352796373709</c:v>
                </c:pt>
                <c:pt idx="3">
                  <c:v>27.78751423101324</c:v>
                </c:pt>
                <c:pt idx="4">
                  <c:v>37.119775959081224</c:v>
                </c:pt>
                <c:pt idx="5">
                  <c:v>48.139869199265497</c:v>
                </c:pt>
                <c:pt idx="6">
                  <c:v>63.635774927442782</c:v>
                </c:pt>
                <c:pt idx="7">
                  <c:v>83.214353433594184</c:v>
                </c:pt>
                <c:pt idx="8">
                  <c:v>102.65626037970506</c:v>
                </c:pt>
                <c:pt idx="9">
                  <c:v>122.30334894961467</c:v>
                </c:pt>
                <c:pt idx="10">
                  <c:v>143.2154962790151</c:v>
                </c:pt>
                <c:pt idx="11">
                  <c:v>164.34298606155861</c:v>
                </c:pt>
                <c:pt idx="12">
                  <c:v>186.76289666241306</c:v>
                </c:pt>
                <c:pt idx="13">
                  <c:v>209.58952998472418</c:v>
                </c:pt>
                <c:pt idx="14">
                  <c:v>233.22872314386336</c:v>
                </c:pt>
                <c:pt idx="15">
                  <c:v>257.14917282904071</c:v>
                </c:pt>
                <c:pt idx="16">
                  <c:v>281.71917012003189</c:v>
                </c:pt>
                <c:pt idx="17">
                  <c:v>306.8676303166194</c:v>
                </c:pt>
                <c:pt idx="18">
                  <c:v>328.14908813343425</c:v>
                </c:pt>
                <c:pt idx="19">
                  <c:v>348.70250828804706</c:v>
                </c:pt>
                <c:pt idx="20">
                  <c:v>367.33397110709711</c:v>
                </c:pt>
                <c:pt idx="21">
                  <c:v>383.8358265202657</c:v>
                </c:pt>
                <c:pt idx="22">
                  <c:v>397.76015190620626</c:v>
                </c:pt>
                <c:pt idx="23">
                  <c:v>410.311634034267</c:v>
                </c:pt>
                <c:pt idx="24">
                  <c:v>419.87679775827758</c:v>
                </c:pt>
                <c:pt idx="25">
                  <c:v>426.13591367140486</c:v>
                </c:pt>
                <c:pt idx="26">
                  <c:v>431.79499914458961</c:v>
                </c:pt>
                <c:pt idx="27">
                  <c:v>431.79499914458961</c:v>
                </c:pt>
                <c:pt idx="28">
                  <c:v>427.51980113325703</c:v>
                </c:pt>
                <c:pt idx="29">
                  <c:v>423.28693181510596</c:v>
                </c:pt>
                <c:pt idx="30">
                  <c:v>419.09597209416432</c:v>
                </c:pt>
                <c:pt idx="31">
                  <c:v>414.94650702392505</c:v>
                </c:pt>
                <c:pt idx="32">
                  <c:v>410.83812576626241</c:v>
                </c:pt>
                <c:pt idx="33">
                  <c:v>406.77042155075486</c:v>
                </c:pt>
                <c:pt idx="34">
                  <c:v>402.74299163441077</c:v>
                </c:pt>
                <c:pt idx="35">
                  <c:v>398.75543726179285</c:v>
                </c:pt>
                <c:pt idx="36">
                  <c:v>394.80736362553745</c:v>
                </c:pt>
                <c:pt idx="37">
                  <c:v>390.89837982726482</c:v>
                </c:pt>
                <c:pt idx="38">
                  <c:v>387.02809883887608</c:v>
                </c:pt>
                <c:pt idx="39">
                  <c:v>383.19613746423374</c:v>
                </c:pt>
                <c:pt idx="40">
                  <c:v>379.4021163012215</c:v>
                </c:pt>
                <c:pt idx="41">
                  <c:v>375.64565970417971</c:v>
                </c:pt>
                <c:pt idx="42">
                  <c:v>371.92639574671256</c:v>
                </c:pt>
                <c:pt idx="43">
                  <c:v>368.24395618486392</c:v>
                </c:pt>
                <c:pt idx="44">
                  <c:v>364.59797642065735</c:v>
                </c:pt>
                <c:pt idx="45">
                  <c:v>360.98809546599739</c:v>
                </c:pt>
                <c:pt idx="46">
                  <c:v>357.41395590692809</c:v>
                </c:pt>
                <c:pt idx="47">
                  <c:v>353.87520386824565</c:v>
                </c:pt>
                <c:pt idx="48">
                  <c:v>350.37148897846106</c:v>
                </c:pt>
                <c:pt idx="49">
                  <c:v>346.90246433510998</c:v>
                </c:pt>
                <c:pt idx="50">
                  <c:v>343.46778647040594</c:v>
                </c:pt>
                <c:pt idx="51">
                  <c:v>340.06711531723363</c:v>
                </c:pt>
                <c:pt idx="52">
                  <c:v>336.70011417547886</c:v>
                </c:pt>
                <c:pt idx="53">
                  <c:v>333.36644967869194</c:v>
                </c:pt>
                <c:pt idx="54">
                  <c:v>330.06579176108113</c:v>
                </c:pt>
                <c:pt idx="55">
                  <c:v>326.79781362483283</c:v>
                </c:pt>
                <c:pt idx="56">
                  <c:v>323.56219170775529</c:v>
                </c:pt>
                <c:pt idx="57">
                  <c:v>320.35860565124284</c:v>
                </c:pt>
                <c:pt idx="58">
                  <c:v>317.18673826855729</c:v>
                </c:pt>
                <c:pt idx="59">
                  <c:v>314.04627551342304</c:v>
                </c:pt>
                <c:pt idx="60">
                  <c:v>310.93690644893371</c:v>
                </c:pt>
                <c:pt idx="61">
                  <c:v>307.85832321676605</c:v>
                </c:pt>
                <c:pt idx="62">
                  <c:v>304.81022100669907</c:v>
                </c:pt>
                <c:pt idx="63">
                  <c:v>301.79229802643471</c:v>
                </c:pt>
                <c:pt idx="64">
                  <c:v>298.80425547171751</c:v>
                </c:pt>
                <c:pt idx="65">
                  <c:v>295.84579749674998</c:v>
                </c:pt>
                <c:pt idx="66">
                  <c:v>292.91663118490095</c:v>
                </c:pt>
                <c:pt idx="67">
                  <c:v>290.0164665197039</c:v>
                </c:pt>
                <c:pt idx="68">
                  <c:v>287.14501635614249</c:v>
                </c:pt>
                <c:pt idx="69">
                  <c:v>284.3019963922203</c:v>
                </c:pt>
                <c:pt idx="70">
                  <c:v>281.48712514081217</c:v>
                </c:pt>
                <c:pt idx="71">
                  <c:v>278.7001239017942</c:v>
                </c:pt>
                <c:pt idx="72">
                  <c:v>275.94071673444972</c:v>
                </c:pt>
                <c:pt idx="73">
                  <c:v>273.20863043014822</c:v>
                </c:pt>
                <c:pt idx="74">
                  <c:v>270.50359448529525</c:v>
                </c:pt>
                <c:pt idx="75">
                  <c:v>267.82534107454973</c:v>
                </c:pt>
                <c:pt idx="76">
                  <c:v>265.17360502430665</c:v>
                </c:pt>
                <c:pt idx="77">
                  <c:v>262.5481237864422</c:v>
                </c:pt>
                <c:pt idx="78">
                  <c:v>259.94863741231899</c:v>
                </c:pt>
                <c:pt idx="79">
                  <c:v>257.37488852704848</c:v>
                </c:pt>
                <c:pt idx="80">
                  <c:v>254.8266223040084</c:v>
                </c:pt>
                <c:pt idx="81">
                  <c:v>252.30358643961227</c:v>
                </c:pt>
                <c:pt idx="82">
                  <c:v>249.80553112832899</c:v>
                </c:pt>
                <c:pt idx="83">
                  <c:v>247.3322090379495</c:v>
                </c:pt>
                <c:pt idx="84">
                  <c:v>244.88337528509851</c:v>
                </c:pt>
                <c:pt idx="85">
                  <c:v>242.45878741098863</c:v>
                </c:pt>
                <c:pt idx="86">
                  <c:v>240.05820535741449</c:v>
                </c:pt>
                <c:pt idx="87">
                  <c:v>237.68139144298465</c:v>
                </c:pt>
                <c:pt idx="88">
                  <c:v>235.32811033958876</c:v>
                </c:pt>
                <c:pt idx="89">
                  <c:v>232.99812904909777</c:v>
                </c:pt>
                <c:pt idx="90">
                  <c:v>230.69121688029483</c:v>
                </c:pt>
                <c:pt idx="91">
                  <c:v>228.40714542603448</c:v>
                </c:pt>
                <c:pt idx="92">
                  <c:v>226.14568854062819</c:v>
                </c:pt>
                <c:pt idx="93">
                  <c:v>223.90662231745364</c:v>
                </c:pt>
                <c:pt idx="94">
                  <c:v>221.68972506678577</c:v>
                </c:pt>
                <c:pt idx="95">
                  <c:v>219.49477729384731</c:v>
                </c:pt>
                <c:pt idx="96">
                  <c:v>217.32156167707655</c:v>
                </c:pt>
                <c:pt idx="97">
                  <c:v>215.16986304661043</c:v>
                </c:pt>
                <c:pt idx="98">
                  <c:v>213.03946836298061</c:v>
                </c:pt>
                <c:pt idx="99">
                  <c:v>210.93016669602042</c:v>
                </c:pt>
                <c:pt idx="100">
                  <c:v>208.84174920398061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CumHKI!$A$158</c:f>
              <c:strCache>
                <c:ptCount val="1"/>
                <c:pt idx="0">
                  <c:v>1975</c:v>
                </c:pt>
              </c:strCache>
            </c:strRef>
          </c:tx>
          <c:marker>
            <c:symbol val="none"/>
          </c:marker>
          <c:xVal>
            <c:numRef>
              <c:f>CumHKI!$B$156:$CX$156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CumHKI!$B$158:$CX$158</c:f>
              <c:numCache>
                <c:formatCode>0.00E+00</c:formatCode>
                <c:ptCount val="101"/>
                <c:pt idx="0">
                  <c:v>9.7303056999304101</c:v>
                </c:pt>
                <c:pt idx="1">
                  <c:v>17.989682614949281</c:v>
                </c:pt>
                <c:pt idx="2">
                  <c:v>25.427139040979355</c:v>
                </c:pt>
                <c:pt idx="3">
                  <c:v>35.336629338756438</c:v>
                </c:pt>
                <c:pt idx="4">
                  <c:v>46.394694190423948</c:v>
                </c:pt>
                <c:pt idx="5">
                  <c:v>59.519606863721783</c:v>
                </c:pt>
                <c:pt idx="6">
                  <c:v>78.630236292594788</c:v>
                </c:pt>
                <c:pt idx="7">
                  <c:v>103.9389035374531</c:v>
                </c:pt>
                <c:pt idx="8">
                  <c:v>128.57035758163858</c:v>
                </c:pt>
                <c:pt idx="9">
                  <c:v>153.68016508462713</c:v>
                </c:pt>
                <c:pt idx="10">
                  <c:v>179.91664993483428</c:v>
                </c:pt>
                <c:pt idx="11">
                  <c:v>205.99847760421454</c:v>
                </c:pt>
                <c:pt idx="12">
                  <c:v>233.35343393190382</c:v>
                </c:pt>
                <c:pt idx="13">
                  <c:v>260.7903367718522</c:v>
                </c:pt>
                <c:pt idx="14">
                  <c:v>288.93606254032426</c:v>
                </c:pt>
                <c:pt idx="15">
                  <c:v>317.08179202923549</c:v>
                </c:pt>
                <c:pt idx="16">
                  <c:v>344.86638301068956</c:v>
                </c:pt>
                <c:pt idx="17">
                  <c:v>373.42775311113724</c:v>
                </c:pt>
                <c:pt idx="18">
                  <c:v>396.94941063844919</c:v>
                </c:pt>
                <c:pt idx="19">
                  <c:v>418.9145245182446</c:v>
                </c:pt>
                <c:pt idx="20">
                  <c:v>438.39863641296603</c:v>
                </c:pt>
                <c:pt idx="21">
                  <c:v>455.39800470573681</c:v>
                </c:pt>
                <c:pt idx="22">
                  <c:v>469.09217145345417</c:v>
                </c:pt>
                <c:pt idx="23">
                  <c:v>481.53234598470931</c:v>
                </c:pt>
                <c:pt idx="24">
                  <c:v>489.4969647032226</c:v>
                </c:pt>
                <c:pt idx="25">
                  <c:v>492.81628858871534</c:v>
                </c:pt>
                <c:pt idx="26">
                  <c:v>495.51957063724814</c:v>
                </c:pt>
                <c:pt idx="27">
                  <c:v>490.5408091050391</c:v>
                </c:pt>
                <c:pt idx="28">
                  <c:v>485.49876720016124</c:v>
                </c:pt>
                <c:pt idx="29">
                  <c:v>480.52432782357124</c:v>
                </c:pt>
                <c:pt idx="30">
                  <c:v>475.71934855509932</c:v>
                </c:pt>
                <c:pt idx="31">
                  <c:v>471.04082553263999</c:v>
                </c:pt>
                <c:pt idx="32">
                  <c:v>466.54103893471705</c:v>
                </c:pt>
                <c:pt idx="33">
                  <c:v>462.30438483661254</c:v>
                </c:pt>
                <c:pt idx="34">
                  <c:v>458.42324701989941</c:v>
                </c:pt>
                <c:pt idx="35">
                  <c:v>454.85422333052469</c:v>
                </c:pt>
                <c:pt idx="36">
                  <c:v>451.55443882407684</c:v>
                </c:pt>
                <c:pt idx="37">
                  <c:v>448.4884608111708</c:v>
                </c:pt>
                <c:pt idx="38">
                  <c:v>445.65892517603731</c:v>
                </c:pt>
                <c:pt idx="39">
                  <c:v>443.17514107068217</c:v>
                </c:pt>
                <c:pt idx="40">
                  <c:v>440.99140675591082</c:v>
                </c:pt>
                <c:pt idx="41">
                  <c:v>439.05964185910852</c:v>
                </c:pt>
                <c:pt idx="42">
                  <c:v>437.38485077206735</c:v>
                </c:pt>
                <c:pt idx="43">
                  <c:v>435.94214553506674</c:v>
                </c:pt>
                <c:pt idx="44">
                  <c:v>434.79366123156518</c:v>
                </c:pt>
                <c:pt idx="45">
                  <c:v>433.87834650942034</c:v>
                </c:pt>
                <c:pt idx="46">
                  <c:v>433.13787078166547</c:v>
                </c:pt>
                <c:pt idx="47">
                  <c:v>432.58336896027464</c:v>
                </c:pt>
                <c:pt idx="48">
                  <c:v>432.17988506494737</c:v>
                </c:pt>
                <c:pt idx="49">
                  <c:v>431.95142448373394</c:v>
                </c:pt>
                <c:pt idx="50">
                  <c:v>431.84321134551732</c:v>
                </c:pt>
                <c:pt idx="51">
                  <c:v>431.79499914458961</c:v>
                </c:pt>
                <c:pt idx="52">
                  <c:v>431.79499914458961</c:v>
                </c:pt>
                <c:pt idx="53">
                  <c:v>427.51980113325703</c:v>
                </c:pt>
                <c:pt idx="54">
                  <c:v>423.28693181510596</c:v>
                </c:pt>
                <c:pt idx="55">
                  <c:v>419.09597209416432</c:v>
                </c:pt>
                <c:pt idx="56">
                  <c:v>414.94650702392505</c:v>
                </c:pt>
                <c:pt idx="57">
                  <c:v>410.83812576626241</c:v>
                </c:pt>
                <c:pt idx="58">
                  <c:v>406.77042155075486</c:v>
                </c:pt>
                <c:pt idx="59">
                  <c:v>402.74299163441077</c:v>
                </c:pt>
                <c:pt idx="60">
                  <c:v>398.75543726179285</c:v>
                </c:pt>
                <c:pt idx="61">
                  <c:v>394.80736362553745</c:v>
                </c:pt>
                <c:pt idx="62">
                  <c:v>390.89837982726482</c:v>
                </c:pt>
                <c:pt idx="63">
                  <c:v>387.02809883887608</c:v>
                </c:pt>
                <c:pt idx="64">
                  <c:v>383.19613746423374</c:v>
                </c:pt>
                <c:pt idx="65">
                  <c:v>379.4021163012215</c:v>
                </c:pt>
                <c:pt idx="66">
                  <c:v>375.64565970417971</c:v>
                </c:pt>
                <c:pt idx="67">
                  <c:v>371.92639574671256</c:v>
                </c:pt>
                <c:pt idx="68">
                  <c:v>368.24395618486392</c:v>
                </c:pt>
                <c:pt idx="69">
                  <c:v>364.59797642065735</c:v>
                </c:pt>
                <c:pt idx="70">
                  <c:v>360.98809546599739</c:v>
                </c:pt>
                <c:pt idx="71">
                  <c:v>357.41395590692809</c:v>
                </c:pt>
                <c:pt idx="72">
                  <c:v>353.87520386824565</c:v>
                </c:pt>
                <c:pt idx="73">
                  <c:v>350.37148897846106</c:v>
                </c:pt>
                <c:pt idx="74">
                  <c:v>346.90246433510998</c:v>
                </c:pt>
                <c:pt idx="75">
                  <c:v>343.46778647040594</c:v>
                </c:pt>
                <c:pt idx="76">
                  <c:v>340.06711531723363</c:v>
                </c:pt>
                <c:pt idx="77">
                  <c:v>336.70011417547886</c:v>
                </c:pt>
                <c:pt idx="78">
                  <c:v>333.36644967869194</c:v>
                </c:pt>
                <c:pt idx="79">
                  <c:v>330.06579176108113</c:v>
                </c:pt>
                <c:pt idx="80">
                  <c:v>326.79781362483283</c:v>
                </c:pt>
                <c:pt idx="81">
                  <c:v>323.56219170775529</c:v>
                </c:pt>
                <c:pt idx="82">
                  <c:v>320.35860565124284</c:v>
                </c:pt>
                <c:pt idx="83">
                  <c:v>317.18673826855729</c:v>
                </c:pt>
                <c:pt idx="84">
                  <c:v>314.04627551342304</c:v>
                </c:pt>
                <c:pt idx="85">
                  <c:v>310.93690644893371</c:v>
                </c:pt>
                <c:pt idx="86">
                  <c:v>307.85832321676605</c:v>
                </c:pt>
                <c:pt idx="87">
                  <c:v>304.81022100669907</c:v>
                </c:pt>
                <c:pt idx="88">
                  <c:v>301.79229802643471</c:v>
                </c:pt>
                <c:pt idx="89">
                  <c:v>298.80425547171751</c:v>
                </c:pt>
                <c:pt idx="90">
                  <c:v>295.84579749674998</c:v>
                </c:pt>
                <c:pt idx="91">
                  <c:v>292.91663118490095</c:v>
                </c:pt>
                <c:pt idx="92">
                  <c:v>290.0164665197039</c:v>
                </c:pt>
                <c:pt idx="93">
                  <c:v>287.14501635614249</c:v>
                </c:pt>
                <c:pt idx="94">
                  <c:v>284.3019963922203</c:v>
                </c:pt>
                <c:pt idx="95">
                  <c:v>281.48712514081217</c:v>
                </c:pt>
                <c:pt idx="96">
                  <c:v>278.7001239017942</c:v>
                </c:pt>
                <c:pt idx="97">
                  <c:v>275.94071673444972</c:v>
                </c:pt>
                <c:pt idx="98">
                  <c:v>273.20863043014822</c:v>
                </c:pt>
                <c:pt idx="99">
                  <c:v>270.50359448529525</c:v>
                </c:pt>
                <c:pt idx="100">
                  <c:v>267.82534107454973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CumHKI!$A$159</c:f>
              <c:strCache>
                <c:ptCount val="1"/>
                <c:pt idx="0">
                  <c:v>2000</c:v>
                </c:pt>
              </c:strCache>
            </c:strRef>
          </c:tx>
          <c:marker>
            <c:symbol val="none"/>
          </c:marker>
          <c:xVal>
            <c:numRef>
              <c:f>CumHKI!$B$156:$CX$156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CumHKI!$B$159:$CX$159</c:f>
              <c:numCache>
                <c:formatCode>0.00E+00</c:formatCode>
                <c:ptCount val="101"/>
                <c:pt idx="0">
                  <c:v>12.289747119424144</c:v>
                </c:pt>
                <c:pt idx="1">
                  <c:v>23.526874809554315</c:v>
                </c:pt>
                <c:pt idx="2">
                  <c:v>33.376965944867067</c:v>
                </c:pt>
                <c:pt idx="3">
                  <c:v>46.092684328352135</c:v>
                </c:pt>
                <c:pt idx="4">
                  <c:v>60.555222486697488</c:v>
                </c:pt>
                <c:pt idx="5">
                  <c:v>77.380753501710132</c:v>
                </c:pt>
                <c:pt idx="6">
                  <c:v>102.00490596140007</c:v>
                </c:pt>
                <c:pt idx="7">
                  <c:v>133.84076467428059</c:v>
                </c:pt>
                <c:pt idx="8">
                  <c:v>164.77522641971325</c:v>
                </c:pt>
                <c:pt idx="9">
                  <c:v>197.22300206253107</c:v>
                </c:pt>
                <c:pt idx="10">
                  <c:v>229.25665172725866</c:v>
                </c:pt>
                <c:pt idx="11">
                  <c:v>261.4859432091385</c:v>
                </c:pt>
                <c:pt idx="12">
                  <c:v>295.61423605225531</c:v>
                </c:pt>
                <c:pt idx="13">
                  <c:v>330.24066860723144</c:v>
                </c:pt>
                <c:pt idx="14">
                  <c:v>364.82752192282373</c:v>
                </c:pt>
                <c:pt idx="15">
                  <c:v>399.7007121714073</c:v>
                </c:pt>
                <c:pt idx="16">
                  <c:v>433.78820155917492</c:v>
                </c:pt>
                <c:pt idx="17">
                  <c:v>469.17184302541347</c:v>
                </c:pt>
                <c:pt idx="18">
                  <c:v>496.04214738389385</c:v>
                </c:pt>
                <c:pt idx="19">
                  <c:v>520.56032805334405</c:v>
                </c:pt>
                <c:pt idx="20">
                  <c:v>542.4656254542233</c:v>
                </c:pt>
                <c:pt idx="21">
                  <c:v>562.03858747206414</c:v>
                </c:pt>
                <c:pt idx="22">
                  <c:v>578.02543495623593</c:v>
                </c:pt>
                <c:pt idx="23">
                  <c:v>591.98376809943727</c:v>
                </c:pt>
                <c:pt idx="24">
                  <c:v>600.28957808011887</c:v>
                </c:pt>
                <c:pt idx="25">
                  <c:v>604.50416737997841</c:v>
                </c:pt>
                <c:pt idx="26">
                  <c:v>607.06969706527025</c:v>
                </c:pt>
                <c:pt idx="27">
                  <c:v>601.1905926757579</c:v>
                </c:pt>
                <c:pt idx="28">
                  <c:v>595.65481271862529</c:v>
                </c:pt>
                <c:pt idx="29">
                  <c:v>590.40245418306006</c:v>
                </c:pt>
                <c:pt idx="30">
                  <c:v>585.43784497377908</c:v>
                </c:pt>
                <c:pt idx="31">
                  <c:v>580.73127295832558</c:v>
                </c:pt>
                <c:pt idx="32">
                  <c:v>576.23773110953971</c:v>
                </c:pt>
                <c:pt idx="33">
                  <c:v>571.99335064574484</c:v>
                </c:pt>
                <c:pt idx="34">
                  <c:v>567.97548930647429</c:v>
                </c:pt>
                <c:pt idx="35">
                  <c:v>564.07924315638365</c:v>
                </c:pt>
                <c:pt idx="36">
                  <c:v>560.24118963749186</c:v>
                </c:pt>
                <c:pt idx="37">
                  <c:v>556.29846701163194</c:v>
                </c:pt>
                <c:pt idx="38">
                  <c:v>552.43469878759686</c:v>
                </c:pt>
                <c:pt idx="39">
                  <c:v>548.58863128122016</c:v>
                </c:pt>
                <c:pt idx="40">
                  <c:v>544.595715569258</c:v>
                </c:pt>
                <c:pt idx="41">
                  <c:v>540.51803905682107</c:v>
                </c:pt>
                <c:pt idx="42">
                  <c:v>536.32775872371883</c:v>
                </c:pt>
                <c:pt idx="43">
                  <c:v>532.2107961988122</c:v>
                </c:pt>
                <c:pt idx="44">
                  <c:v>527.98907554385789</c:v>
                </c:pt>
                <c:pt idx="45">
                  <c:v>523.61808121295087</c:v>
                </c:pt>
                <c:pt idx="46">
                  <c:v>519.22231725219956</c:v>
                </c:pt>
                <c:pt idx="47">
                  <c:v>514.65545781821857</c:v>
                </c:pt>
                <c:pt idx="48">
                  <c:v>510.00311316807745</c:v>
                </c:pt>
                <c:pt idx="49">
                  <c:v>505.23767805663783</c:v>
                </c:pt>
                <c:pt idx="50">
                  <c:v>500.37444250459026</c:v>
                </c:pt>
                <c:pt idx="51">
                  <c:v>495.51957063724814</c:v>
                </c:pt>
                <c:pt idx="52">
                  <c:v>490.5408091050391</c:v>
                </c:pt>
                <c:pt idx="53">
                  <c:v>485.49876720016124</c:v>
                </c:pt>
                <c:pt idx="54">
                  <c:v>480.52432782357124</c:v>
                </c:pt>
                <c:pt idx="55">
                  <c:v>475.71934855509932</c:v>
                </c:pt>
                <c:pt idx="56">
                  <c:v>471.04082553263999</c:v>
                </c:pt>
                <c:pt idx="57">
                  <c:v>466.54103893471705</c:v>
                </c:pt>
                <c:pt idx="58">
                  <c:v>462.30438483661254</c:v>
                </c:pt>
                <c:pt idx="59">
                  <c:v>458.42324701989941</c:v>
                </c:pt>
                <c:pt idx="60">
                  <c:v>454.85422333052469</c:v>
                </c:pt>
                <c:pt idx="61">
                  <c:v>451.55443882407684</c:v>
                </c:pt>
                <c:pt idx="62">
                  <c:v>448.4884608111708</c:v>
                </c:pt>
                <c:pt idx="63">
                  <c:v>445.65892517603731</c:v>
                </c:pt>
                <c:pt idx="64">
                  <c:v>443.17514107068217</c:v>
                </c:pt>
                <c:pt idx="65">
                  <c:v>440.99140675591082</c:v>
                </c:pt>
                <c:pt idx="66">
                  <c:v>439.05964185910852</c:v>
                </c:pt>
                <c:pt idx="67">
                  <c:v>437.38485077206735</c:v>
                </c:pt>
                <c:pt idx="68">
                  <c:v>435.94214553506674</c:v>
                </c:pt>
                <c:pt idx="69">
                  <c:v>434.79366123156518</c:v>
                </c:pt>
                <c:pt idx="70">
                  <c:v>433.87834650942034</c:v>
                </c:pt>
                <c:pt idx="71">
                  <c:v>433.13787078166547</c:v>
                </c:pt>
                <c:pt idx="72">
                  <c:v>432.58336896027464</c:v>
                </c:pt>
                <c:pt idx="73">
                  <c:v>432.17988506494737</c:v>
                </c:pt>
                <c:pt idx="74">
                  <c:v>431.95142448373394</c:v>
                </c:pt>
                <c:pt idx="75">
                  <c:v>431.84321134551732</c:v>
                </c:pt>
                <c:pt idx="76">
                  <c:v>431.79499914458961</c:v>
                </c:pt>
                <c:pt idx="77">
                  <c:v>431.79499914458961</c:v>
                </c:pt>
                <c:pt idx="78">
                  <c:v>427.51980113325703</c:v>
                </c:pt>
                <c:pt idx="79">
                  <c:v>423.28693181510596</c:v>
                </c:pt>
                <c:pt idx="80">
                  <c:v>419.09597209416432</c:v>
                </c:pt>
                <c:pt idx="81">
                  <c:v>414.94650702392505</c:v>
                </c:pt>
                <c:pt idx="82">
                  <c:v>410.83812576626241</c:v>
                </c:pt>
                <c:pt idx="83">
                  <c:v>406.77042155075486</c:v>
                </c:pt>
                <c:pt idx="84">
                  <c:v>402.74299163441077</c:v>
                </c:pt>
                <c:pt idx="85">
                  <c:v>398.75543726179285</c:v>
                </c:pt>
                <c:pt idx="86">
                  <c:v>394.80736362553745</c:v>
                </c:pt>
                <c:pt idx="87">
                  <c:v>390.89837982726482</c:v>
                </c:pt>
                <c:pt idx="88">
                  <c:v>387.02809883887608</c:v>
                </c:pt>
                <c:pt idx="89">
                  <c:v>383.19613746423374</c:v>
                </c:pt>
                <c:pt idx="90">
                  <c:v>379.4021163012215</c:v>
                </c:pt>
                <c:pt idx="91">
                  <c:v>375.64565970417971</c:v>
                </c:pt>
                <c:pt idx="92">
                  <c:v>371.92639574671256</c:v>
                </c:pt>
                <c:pt idx="93">
                  <c:v>368.24395618486392</c:v>
                </c:pt>
                <c:pt idx="94">
                  <c:v>364.59797642065735</c:v>
                </c:pt>
                <c:pt idx="95">
                  <c:v>360.98809546599739</c:v>
                </c:pt>
                <c:pt idx="96">
                  <c:v>357.41395590692809</c:v>
                </c:pt>
                <c:pt idx="97">
                  <c:v>353.87520386824565</c:v>
                </c:pt>
                <c:pt idx="98">
                  <c:v>350.37148897846106</c:v>
                </c:pt>
                <c:pt idx="99">
                  <c:v>346.90246433510998</c:v>
                </c:pt>
                <c:pt idx="100">
                  <c:v>343.46778647040594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CumHKI!$A$160</c:f>
              <c:strCache>
                <c:ptCount val="1"/>
                <c:pt idx="0">
                  <c:v>2025</c:v>
                </c:pt>
              </c:strCache>
            </c:strRef>
          </c:tx>
          <c:marker>
            <c:symbol val="none"/>
          </c:marker>
          <c:xVal>
            <c:numRef>
              <c:f>CumHKI!$B$156:$CX$156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CumHKI!$B$160:$CX$160</c:f>
              <c:numCache>
                <c:formatCode>0.00E+00</c:formatCode>
                <c:ptCount val="101"/>
                <c:pt idx="0">
                  <c:v>20.988639306436205</c:v>
                </c:pt>
                <c:pt idx="1">
                  <c:v>38.323454979254386</c:v>
                </c:pt>
                <c:pt idx="2">
                  <c:v>53.632691109588109</c:v>
                </c:pt>
                <c:pt idx="3">
                  <c:v>73.674252824163062</c:v>
                </c:pt>
                <c:pt idx="4">
                  <c:v>95.779644470272729</c:v>
                </c:pt>
                <c:pt idx="5">
                  <c:v>122.40663410175058</c:v>
                </c:pt>
                <c:pt idx="6">
                  <c:v>163.11396479344927</c:v>
                </c:pt>
                <c:pt idx="7">
                  <c:v>217.42203281123082</c:v>
                </c:pt>
                <c:pt idx="8">
                  <c:v>269.1528274560261</c:v>
                </c:pt>
                <c:pt idx="9">
                  <c:v>320.73830021014311</c:v>
                </c:pt>
                <c:pt idx="10">
                  <c:v>373.29276933789311</c:v>
                </c:pt>
                <c:pt idx="11">
                  <c:v>424.36908131195383</c:v>
                </c:pt>
                <c:pt idx="12">
                  <c:v>477.16314617193757</c:v>
                </c:pt>
                <c:pt idx="13">
                  <c:v>529.40364912464759</c:v>
                </c:pt>
                <c:pt idx="14">
                  <c:v>582.1632220060626</c:v>
                </c:pt>
                <c:pt idx="15">
                  <c:v>633.94889300343664</c:v>
                </c:pt>
                <c:pt idx="16">
                  <c:v>684.00406999022539</c:v>
                </c:pt>
                <c:pt idx="17">
                  <c:v>734.83009815298556</c:v>
                </c:pt>
                <c:pt idx="18">
                  <c:v>772.64150202538792</c:v>
                </c:pt>
                <c:pt idx="19">
                  <c:v>806.2875743057225</c:v>
                </c:pt>
                <c:pt idx="20">
                  <c:v>833.92879629342985</c:v>
                </c:pt>
                <c:pt idx="21">
                  <c:v>856.6769134956894</c:v>
                </c:pt>
                <c:pt idx="22">
                  <c:v>872.95091390890366</c:v>
                </c:pt>
                <c:pt idx="23">
                  <c:v>887.4232390490331</c:v>
                </c:pt>
                <c:pt idx="24">
                  <c:v>893.00837989767206</c:v>
                </c:pt>
                <c:pt idx="25">
                  <c:v>889.78618850660325</c:v>
                </c:pt>
                <c:pt idx="26">
                  <c:v>886.02602772017406</c:v>
                </c:pt>
                <c:pt idx="27">
                  <c:v>866.95621120787609</c:v>
                </c:pt>
                <c:pt idx="28">
                  <c:v>849.31383635680129</c:v>
                </c:pt>
                <c:pt idx="29">
                  <c:v>832.91089892935952</c:v>
                </c:pt>
                <c:pt idx="30">
                  <c:v>817.54187059277535</c:v>
                </c:pt>
                <c:pt idx="31">
                  <c:v>803.0933812290815</c:v>
                </c:pt>
                <c:pt idx="32">
                  <c:v>789.44723367353595</c:v>
                </c:pt>
                <c:pt idx="33">
                  <c:v>776.40105580311001</c:v>
                </c:pt>
                <c:pt idx="34">
                  <c:v>763.83951039779379</c:v>
                </c:pt>
                <c:pt idx="35">
                  <c:v>751.75277518064763</c:v>
                </c:pt>
                <c:pt idx="36">
                  <c:v>740.06680178196461</c:v>
                </c:pt>
                <c:pt idx="37">
                  <c:v>728.78231983500734</c:v>
                </c:pt>
                <c:pt idx="38">
                  <c:v>717.82982463288567</c:v>
                </c:pt>
                <c:pt idx="39">
                  <c:v>707.21551644169085</c:v>
                </c:pt>
                <c:pt idx="40">
                  <c:v>696.90593205749713</c:v>
                </c:pt>
                <c:pt idx="41">
                  <c:v>686.86975434774638</c:v>
                </c:pt>
                <c:pt idx="42">
                  <c:v>677.1505856638264</c:v>
                </c:pt>
                <c:pt idx="43">
                  <c:v>667.81805834277748</c:v>
                </c:pt>
                <c:pt idx="44">
                  <c:v>658.8538775229606</c:v>
                </c:pt>
                <c:pt idx="45">
                  <c:v>650.25407497785147</c:v>
                </c:pt>
                <c:pt idx="46">
                  <c:v>642.00157668171153</c:v>
                </c:pt>
                <c:pt idx="47">
                  <c:v>634.16191979145742</c:v>
                </c:pt>
                <c:pt idx="48">
                  <c:v>626.79972055329915</c:v>
                </c:pt>
                <c:pt idx="49">
                  <c:v>619.84612336946122</c:v>
                </c:pt>
                <c:pt idx="50">
                  <c:v>613.27835019103736</c:v>
                </c:pt>
                <c:pt idx="51">
                  <c:v>607.06969706527025</c:v>
                </c:pt>
                <c:pt idx="52">
                  <c:v>601.1905926757579</c:v>
                </c:pt>
                <c:pt idx="53">
                  <c:v>595.65481271862529</c:v>
                </c:pt>
                <c:pt idx="54">
                  <c:v>590.40245418306006</c:v>
                </c:pt>
                <c:pt idx="55">
                  <c:v>585.43784497377908</c:v>
                </c:pt>
                <c:pt idx="56">
                  <c:v>580.73127295832558</c:v>
                </c:pt>
                <c:pt idx="57">
                  <c:v>576.23773110953971</c:v>
                </c:pt>
                <c:pt idx="58">
                  <c:v>571.99335064574484</c:v>
                </c:pt>
                <c:pt idx="59">
                  <c:v>567.97548930647429</c:v>
                </c:pt>
                <c:pt idx="60">
                  <c:v>564.07924315638365</c:v>
                </c:pt>
                <c:pt idx="61">
                  <c:v>560.24118963749186</c:v>
                </c:pt>
                <c:pt idx="62">
                  <c:v>556.29846701163194</c:v>
                </c:pt>
                <c:pt idx="63">
                  <c:v>552.43469878759686</c:v>
                </c:pt>
                <c:pt idx="64">
                  <c:v>548.58863128122016</c:v>
                </c:pt>
                <c:pt idx="65">
                  <c:v>544.595715569258</c:v>
                </c:pt>
                <c:pt idx="66">
                  <c:v>540.51803905682107</c:v>
                </c:pt>
                <c:pt idx="67">
                  <c:v>536.32775872371883</c:v>
                </c:pt>
                <c:pt idx="68">
                  <c:v>532.2107961988122</c:v>
                </c:pt>
                <c:pt idx="69">
                  <c:v>527.98907554385789</c:v>
                </c:pt>
                <c:pt idx="70">
                  <c:v>523.61808121295087</c:v>
                </c:pt>
                <c:pt idx="71">
                  <c:v>519.22231725219956</c:v>
                </c:pt>
                <c:pt idx="72">
                  <c:v>514.65545781821857</c:v>
                </c:pt>
                <c:pt idx="73">
                  <c:v>510.00311316807745</c:v>
                </c:pt>
                <c:pt idx="74">
                  <c:v>505.23767805663783</c:v>
                </c:pt>
                <c:pt idx="75">
                  <c:v>500.37444250459026</c:v>
                </c:pt>
                <c:pt idx="76">
                  <c:v>495.51957063724814</c:v>
                </c:pt>
                <c:pt idx="77">
                  <c:v>490.5408091050391</c:v>
                </c:pt>
                <c:pt idx="78">
                  <c:v>485.49876720016124</c:v>
                </c:pt>
                <c:pt idx="79">
                  <c:v>480.52432782357124</c:v>
                </c:pt>
                <c:pt idx="80">
                  <c:v>475.71934855509932</c:v>
                </c:pt>
                <c:pt idx="81">
                  <c:v>471.04082553263999</c:v>
                </c:pt>
                <c:pt idx="82">
                  <c:v>466.54103893471705</c:v>
                </c:pt>
                <c:pt idx="83">
                  <c:v>462.30438483661254</c:v>
                </c:pt>
                <c:pt idx="84">
                  <c:v>458.42324701989941</c:v>
                </c:pt>
                <c:pt idx="85">
                  <c:v>454.85422333052469</c:v>
                </c:pt>
                <c:pt idx="86">
                  <c:v>451.55443882407684</c:v>
                </c:pt>
                <c:pt idx="87">
                  <c:v>448.4884608111708</c:v>
                </c:pt>
                <c:pt idx="88">
                  <c:v>445.65892517603731</c:v>
                </c:pt>
                <c:pt idx="89">
                  <c:v>443.17514107068217</c:v>
                </c:pt>
                <c:pt idx="90">
                  <c:v>440.99140675591082</c:v>
                </c:pt>
                <c:pt idx="91">
                  <c:v>439.05964185910852</c:v>
                </c:pt>
                <c:pt idx="92">
                  <c:v>437.38485077206735</c:v>
                </c:pt>
                <c:pt idx="93">
                  <c:v>435.94214553506674</c:v>
                </c:pt>
                <c:pt idx="94">
                  <c:v>434.79366123156518</c:v>
                </c:pt>
                <c:pt idx="95">
                  <c:v>433.87834650942034</c:v>
                </c:pt>
                <c:pt idx="96">
                  <c:v>433.13787078166547</c:v>
                </c:pt>
                <c:pt idx="97">
                  <c:v>432.58336896027464</c:v>
                </c:pt>
                <c:pt idx="98">
                  <c:v>432.17988506494737</c:v>
                </c:pt>
                <c:pt idx="99">
                  <c:v>431.95142448373394</c:v>
                </c:pt>
                <c:pt idx="100">
                  <c:v>431.84321134551732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CumHKI!$A$161</c:f>
              <c:strCache>
                <c:ptCount val="1"/>
                <c:pt idx="0">
                  <c:v>2050</c:v>
                </c:pt>
              </c:strCache>
            </c:strRef>
          </c:tx>
          <c:marker>
            <c:symbol val="none"/>
          </c:marker>
          <c:xVal>
            <c:numRef>
              <c:f>CumHKI!$B$156:$CX$156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CumHKI!$B$161:$CX$161</c:f>
              <c:numCache>
                <c:formatCode>0.00E+00</c:formatCode>
                <c:ptCount val="101"/>
                <c:pt idx="0">
                  <c:v>76.246744453499389</c:v>
                </c:pt>
                <c:pt idx="1">
                  <c:v>139.05893213177234</c:v>
                </c:pt>
                <c:pt idx="2">
                  <c:v>195.13174113269002</c:v>
                </c:pt>
                <c:pt idx="3">
                  <c:v>277.75405200649169</c:v>
                </c:pt>
                <c:pt idx="4">
                  <c:v>383.72266443777363</c:v>
                </c:pt>
                <c:pt idx="5">
                  <c:v>502.6202498653164</c:v>
                </c:pt>
                <c:pt idx="6">
                  <c:v>660.45813527368341</c:v>
                </c:pt>
                <c:pt idx="7">
                  <c:v>817.14070386802041</c:v>
                </c:pt>
                <c:pt idx="8">
                  <c:v>974.91457029852495</c:v>
                </c:pt>
                <c:pt idx="9">
                  <c:v>1121.0565831293229</c:v>
                </c:pt>
                <c:pt idx="10">
                  <c:v>1268.4759905201163</c:v>
                </c:pt>
                <c:pt idx="11">
                  <c:v>1417.8827933284954</c:v>
                </c:pt>
                <c:pt idx="12">
                  <c:v>1576.1736633492596</c:v>
                </c:pt>
                <c:pt idx="13">
                  <c:v>1738.654876052047</c:v>
                </c:pt>
                <c:pt idx="14">
                  <c:v>1894.5988631809382</c:v>
                </c:pt>
                <c:pt idx="15">
                  <c:v>2039.2018628794681</c:v>
                </c:pt>
                <c:pt idx="16">
                  <c:v>2199.1128821462848</c:v>
                </c:pt>
                <c:pt idx="17">
                  <c:v>2339.8218219954888</c:v>
                </c:pt>
                <c:pt idx="18">
                  <c:v>2420.0860555443478</c:v>
                </c:pt>
                <c:pt idx="19">
                  <c:v>2494.7959418427977</c:v>
                </c:pt>
                <c:pt idx="20">
                  <c:v>2546.7963566115614</c:v>
                </c:pt>
                <c:pt idx="21">
                  <c:v>2564.6210905769735</c:v>
                </c:pt>
                <c:pt idx="22">
                  <c:v>2552.3842137301267</c:v>
                </c:pt>
                <c:pt idx="23">
                  <c:v>2497.8337158797531</c:v>
                </c:pt>
                <c:pt idx="24">
                  <c:v>2430.8243342057403</c:v>
                </c:pt>
                <c:pt idx="25">
                  <c:v>2358.0471841374383</c:v>
                </c:pt>
                <c:pt idx="26">
                  <c:v>2274.2035684665839</c:v>
                </c:pt>
                <c:pt idx="27">
                  <c:v>2162.827332399117</c:v>
                </c:pt>
                <c:pt idx="28">
                  <c:v>2058.9665210813537</c:v>
                </c:pt>
                <c:pt idx="29">
                  <c:v>1962.4056040196681</c:v>
                </c:pt>
                <c:pt idx="30">
                  <c:v>1872.3497393437833</c:v>
                </c:pt>
                <c:pt idx="31">
                  <c:v>1787.9691043348628</c:v>
                </c:pt>
                <c:pt idx="32">
                  <c:v>1708.1750884581229</c:v>
                </c:pt>
                <c:pt idx="33">
                  <c:v>1633.2973882947183</c:v>
                </c:pt>
                <c:pt idx="34">
                  <c:v>1562.9865265712456</c:v>
                </c:pt>
                <c:pt idx="35">
                  <c:v>1496.1758692140243</c:v>
                </c:pt>
                <c:pt idx="36">
                  <c:v>1432.9153203172814</c:v>
                </c:pt>
                <c:pt idx="37">
                  <c:v>1374.0500410121788</c:v>
                </c:pt>
                <c:pt idx="38">
                  <c:v>1319.3915779951933</c:v>
                </c:pt>
                <c:pt idx="39">
                  <c:v>1268.4184831235775</c:v>
                </c:pt>
                <c:pt idx="40">
                  <c:v>1221.7076356011228</c:v>
                </c:pt>
                <c:pt idx="41">
                  <c:v>1179.014216723707</c:v>
                </c:pt>
                <c:pt idx="42">
                  <c:v>1139.4971984117599</c:v>
                </c:pt>
                <c:pt idx="43">
                  <c:v>1102.5013548509223</c:v>
                </c:pt>
                <c:pt idx="44">
                  <c:v>1067.9273922151185</c:v>
                </c:pt>
                <c:pt idx="45">
                  <c:v>1036.0710724736516</c:v>
                </c:pt>
                <c:pt idx="46">
                  <c:v>1006.8338704505381</c:v>
                </c:pt>
                <c:pt idx="47">
                  <c:v>979.35124335866522</c:v>
                </c:pt>
                <c:pt idx="48">
                  <c:v>953.29131063454349</c:v>
                </c:pt>
                <c:pt idx="49">
                  <c:v>929.19590768277544</c:v>
                </c:pt>
                <c:pt idx="50">
                  <c:v>906.81016057022157</c:v>
                </c:pt>
                <c:pt idx="51">
                  <c:v>886.02602772017406</c:v>
                </c:pt>
                <c:pt idx="52">
                  <c:v>866.95621120787609</c:v>
                </c:pt>
                <c:pt idx="53">
                  <c:v>849.31383635680129</c:v>
                </c:pt>
                <c:pt idx="54">
                  <c:v>832.91089892935952</c:v>
                </c:pt>
                <c:pt idx="55">
                  <c:v>817.54187059277535</c:v>
                </c:pt>
                <c:pt idx="56">
                  <c:v>803.0933812290815</c:v>
                </c:pt>
                <c:pt idx="57">
                  <c:v>789.44723367353595</c:v>
                </c:pt>
                <c:pt idx="58">
                  <c:v>776.40105580311001</c:v>
                </c:pt>
                <c:pt idx="59">
                  <c:v>763.83951039779379</c:v>
                </c:pt>
                <c:pt idx="60">
                  <c:v>751.75277518064763</c:v>
                </c:pt>
                <c:pt idx="61">
                  <c:v>740.06680178196461</c:v>
                </c:pt>
                <c:pt idx="62">
                  <c:v>728.78231983500734</c:v>
                </c:pt>
                <c:pt idx="63">
                  <c:v>717.82982463288567</c:v>
                </c:pt>
                <c:pt idx="64">
                  <c:v>707.21551644169085</c:v>
                </c:pt>
                <c:pt idx="65">
                  <c:v>696.90593205749713</c:v>
                </c:pt>
                <c:pt idx="66">
                  <c:v>686.86975434774638</c:v>
                </c:pt>
                <c:pt idx="67">
                  <c:v>677.1505856638264</c:v>
                </c:pt>
                <c:pt idx="68">
                  <c:v>667.81805834277748</c:v>
                </c:pt>
                <c:pt idx="69">
                  <c:v>658.8538775229606</c:v>
                </c:pt>
                <c:pt idx="70">
                  <c:v>650.25407497785147</c:v>
                </c:pt>
                <c:pt idx="71">
                  <c:v>642.00157668171153</c:v>
                </c:pt>
                <c:pt idx="72">
                  <c:v>634.16191979145742</c:v>
                </c:pt>
                <c:pt idx="73">
                  <c:v>626.79972055329915</c:v>
                </c:pt>
                <c:pt idx="74">
                  <c:v>619.84612336946122</c:v>
                </c:pt>
                <c:pt idx="75">
                  <c:v>613.27835019103736</c:v>
                </c:pt>
                <c:pt idx="76">
                  <c:v>607.06969706527025</c:v>
                </c:pt>
                <c:pt idx="77">
                  <c:v>601.1905926757579</c:v>
                </c:pt>
                <c:pt idx="78">
                  <c:v>595.65481271862529</c:v>
                </c:pt>
                <c:pt idx="79">
                  <c:v>590.40245418306006</c:v>
                </c:pt>
                <c:pt idx="80">
                  <c:v>585.43784497377908</c:v>
                </c:pt>
                <c:pt idx="81">
                  <c:v>580.73127295832558</c:v>
                </c:pt>
                <c:pt idx="82">
                  <c:v>576.23773110953971</c:v>
                </c:pt>
                <c:pt idx="83">
                  <c:v>571.99335064574484</c:v>
                </c:pt>
                <c:pt idx="84">
                  <c:v>567.97548930647429</c:v>
                </c:pt>
                <c:pt idx="85">
                  <c:v>564.07924315638365</c:v>
                </c:pt>
                <c:pt idx="86">
                  <c:v>560.24118963749186</c:v>
                </c:pt>
                <c:pt idx="87">
                  <c:v>556.29846701163194</c:v>
                </c:pt>
                <c:pt idx="88">
                  <c:v>552.43469878759686</c:v>
                </c:pt>
                <c:pt idx="89">
                  <c:v>548.58863128122016</c:v>
                </c:pt>
                <c:pt idx="90">
                  <c:v>544.595715569258</c:v>
                </c:pt>
                <c:pt idx="91">
                  <c:v>540.51803905682107</c:v>
                </c:pt>
                <c:pt idx="92">
                  <c:v>536.32775872371883</c:v>
                </c:pt>
                <c:pt idx="93">
                  <c:v>532.2107961988122</c:v>
                </c:pt>
                <c:pt idx="94">
                  <c:v>527.98907554385789</c:v>
                </c:pt>
                <c:pt idx="95">
                  <c:v>523.61808121295087</c:v>
                </c:pt>
                <c:pt idx="96">
                  <c:v>519.22231725219956</c:v>
                </c:pt>
                <c:pt idx="97">
                  <c:v>514.65545781821857</c:v>
                </c:pt>
                <c:pt idx="98">
                  <c:v>510.00311316807745</c:v>
                </c:pt>
                <c:pt idx="99">
                  <c:v>505.23767805663783</c:v>
                </c:pt>
                <c:pt idx="100">
                  <c:v>500.37444250459026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CumHKI!$A$162</c:f>
              <c:strCache>
                <c:ptCount val="1"/>
                <c:pt idx="0">
                  <c:v>2075</c:v>
                </c:pt>
              </c:strCache>
            </c:strRef>
          </c:tx>
          <c:marker>
            <c:symbol val="none"/>
          </c:marker>
          <c:xVal>
            <c:numRef>
              <c:f>CumHKI!$B$156:$CX$156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CumHKI!$B$162:$CX$162</c:f>
              <c:numCache>
                <c:formatCode>0.00E+00</c:formatCode>
                <c:ptCount val="101"/>
                <c:pt idx="0">
                  <c:v>211.27774539433631</c:v>
                </c:pt>
                <c:pt idx="1">
                  <c:v>383.93323033522324</c:v>
                </c:pt>
                <c:pt idx="2">
                  <c:v>543.14246962033837</c:v>
                </c:pt>
                <c:pt idx="3">
                  <c:v>777.70499163482521</c:v>
                </c:pt>
                <c:pt idx="4">
                  <c:v>1080.4035945444348</c:v>
                </c:pt>
                <c:pt idx="5">
                  <c:v>1442.1229591927345</c:v>
                </c:pt>
                <c:pt idx="6">
                  <c:v>1901.8511653604323</c:v>
                </c:pt>
                <c:pt idx="7">
                  <c:v>2360.1567779845063</c:v>
                </c:pt>
                <c:pt idx="8">
                  <c:v>2824.1502612054196</c:v>
                </c:pt>
                <c:pt idx="9">
                  <c:v>3264.5243134481552</c:v>
                </c:pt>
                <c:pt idx="10">
                  <c:v>3718.5035804900044</c:v>
                </c:pt>
                <c:pt idx="11">
                  <c:v>4182.737636658102</c:v>
                </c:pt>
                <c:pt idx="12">
                  <c:v>4672.2448041328171</c:v>
                </c:pt>
                <c:pt idx="13">
                  <c:v>5174.1384503555964</c:v>
                </c:pt>
                <c:pt idx="14">
                  <c:v>5661.0843021071751</c:v>
                </c:pt>
                <c:pt idx="15">
                  <c:v>6116.8824893384926</c:v>
                </c:pt>
                <c:pt idx="16">
                  <c:v>6606.0871980704151</c:v>
                </c:pt>
                <c:pt idx="17">
                  <c:v>7043.4526364929243</c:v>
                </c:pt>
                <c:pt idx="18">
                  <c:v>7320.331202803045</c:v>
                </c:pt>
                <c:pt idx="19">
                  <c:v>7576.1527614090546</c:v>
                </c:pt>
                <c:pt idx="20">
                  <c:v>7777.2457554152898</c:v>
                </c:pt>
                <c:pt idx="21">
                  <c:v>7890.8630022572725</c:v>
                </c:pt>
                <c:pt idx="22">
                  <c:v>7921.5650145807085</c:v>
                </c:pt>
                <c:pt idx="23">
                  <c:v>7837.0087700854074</c:v>
                </c:pt>
                <c:pt idx="24">
                  <c:v>7710.1614794520283</c:v>
                </c:pt>
                <c:pt idx="25">
                  <c:v>7555.021917922938</c:v>
                </c:pt>
                <c:pt idx="26">
                  <c:v>7357.0214568890478</c:v>
                </c:pt>
                <c:pt idx="27">
                  <c:v>7072.4652859052121</c:v>
                </c:pt>
                <c:pt idx="28">
                  <c:v>6786.4687210786669</c:v>
                </c:pt>
                <c:pt idx="29">
                  <c:v>6501.4029943904961</c:v>
                </c:pt>
                <c:pt idx="30">
                  <c:v>6220.4543172122758</c:v>
                </c:pt>
                <c:pt idx="31">
                  <c:v>5946.1054601117385</c:v>
                </c:pt>
                <c:pt idx="32">
                  <c:v>5678.460605853541</c:v>
                </c:pt>
                <c:pt idx="33">
                  <c:v>5417.7275517865992</c:v>
                </c:pt>
                <c:pt idx="34">
                  <c:v>5164.7225993634156</c:v>
                </c:pt>
                <c:pt idx="35">
                  <c:v>4920.6045674919105</c:v>
                </c:pt>
                <c:pt idx="36">
                  <c:v>4686.5370204404344</c:v>
                </c:pt>
                <c:pt idx="37">
                  <c:v>4464.3398419299556</c:v>
                </c:pt>
                <c:pt idx="38">
                  <c:v>4255.159552446089</c:v>
                </c:pt>
                <c:pt idx="39">
                  <c:v>4058.7425494480858</c:v>
                </c:pt>
                <c:pt idx="40">
                  <c:v>3874.0552574878016</c:v>
                </c:pt>
                <c:pt idx="41">
                  <c:v>3698.8029082316648</c:v>
                </c:pt>
                <c:pt idx="42">
                  <c:v>3532.1097492946938</c:v>
                </c:pt>
                <c:pt idx="43">
                  <c:v>3372.4517667727314</c:v>
                </c:pt>
                <c:pt idx="44">
                  <c:v>3218.4992085646068</c:v>
                </c:pt>
                <c:pt idx="45">
                  <c:v>3069.1512768221864</c:v>
                </c:pt>
                <c:pt idx="46">
                  <c:v>2923.9549229526456</c:v>
                </c:pt>
                <c:pt idx="47">
                  <c:v>2783.3115121533065</c:v>
                </c:pt>
                <c:pt idx="48">
                  <c:v>2647.4006528259474</c:v>
                </c:pt>
                <c:pt idx="49">
                  <c:v>2516.492495476456</c:v>
                </c:pt>
                <c:pt idx="50">
                  <c:v>2391.9699980721889</c:v>
                </c:pt>
                <c:pt idx="51">
                  <c:v>2274.2035684665839</c:v>
                </c:pt>
                <c:pt idx="52">
                  <c:v>2162.827332399117</c:v>
                </c:pt>
                <c:pt idx="53">
                  <c:v>2058.9665210813537</c:v>
                </c:pt>
                <c:pt idx="54">
                  <c:v>1962.4056040196681</c:v>
                </c:pt>
                <c:pt idx="55">
                  <c:v>1872.3497393437833</c:v>
                </c:pt>
                <c:pt idx="56">
                  <c:v>1787.9691043348628</c:v>
                </c:pt>
                <c:pt idx="57">
                  <c:v>1708.1750884581229</c:v>
                </c:pt>
                <c:pt idx="58">
                  <c:v>1633.2973882947183</c:v>
                </c:pt>
                <c:pt idx="59">
                  <c:v>1562.9865265712456</c:v>
                </c:pt>
                <c:pt idx="60">
                  <c:v>1496.1758692140243</c:v>
                </c:pt>
                <c:pt idx="61">
                  <c:v>1432.9153203172814</c:v>
                </c:pt>
                <c:pt idx="62">
                  <c:v>1374.0500410121788</c:v>
                </c:pt>
                <c:pt idx="63">
                  <c:v>1319.3915779951933</c:v>
                </c:pt>
                <c:pt idx="64">
                  <c:v>1268.4184831235775</c:v>
                </c:pt>
                <c:pt idx="65">
                  <c:v>1221.7076356011228</c:v>
                </c:pt>
                <c:pt idx="66">
                  <c:v>1179.014216723707</c:v>
                </c:pt>
                <c:pt idx="67">
                  <c:v>1139.4971984117599</c:v>
                </c:pt>
                <c:pt idx="68">
                  <c:v>1102.5013548509223</c:v>
                </c:pt>
                <c:pt idx="69">
                  <c:v>1067.9273922151185</c:v>
                </c:pt>
                <c:pt idx="70">
                  <c:v>1036.0710724736516</c:v>
                </c:pt>
                <c:pt idx="71">
                  <c:v>1006.8338704505381</c:v>
                </c:pt>
                <c:pt idx="72">
                  <c:v>979.35124335866522</c:v>
                </c:pt>
                <c:pt idx="73">
                  <c:v>953.29131063454349</c:v>
                </c:pt>
                <c:pt idx="74">
                  <c:v>929.19590768277544</c:v>
                </c:pt>
                <c:pt idx="75">
                  <c:v>906.81016057022157</c:v>
                </c:pt>
                <c:pt idx="76">
                  <c:v>886.02602772017406</c:v>
                </c:pt>
                <c:pt idx="77">
                  <c:v>866.95621120787609</c:v>
                </c:pt>
                <c:pt idx="78">
                  <c:v>849.31383635680129</c:v>
                </c:pt>
                <c:pt idx="79">
                  <c:v>832.91089892935952</c:v>
                </c:pt>
                <c:pt idx="80">
                  <c:v>817.54187059277535</c:v>
                </c:pt>
                <c:pt idx="81">
                  <c:v>803.0933812290815</c:v>
                </c:pt>
                <c:pt idx="82">
                  <c:v>789.44723367353595</c:v>
                </c:pt>
                <c:pt idx="83">
                  <c:v>776.40105580311001</c:v>
                </c:pt>
                <c:pt idx="84">
                  <c:v>763.83951039779379</c:v>
                </c:pt>
                <c:pt idx="85">
                  <c:v>751.75277518064763</c:v>
                </c:pt>
                <c:pt idx="86">
                  <c:v>740.06680178196461</c:v>
                </c:pt>
                <c:pt idx="87">
                  <c:v>728.78231983500734</c:v>
                </c:pt>
                <c:pt idx="88">
                  <c:v>717.82982463288567</c:v>
                </c:pt>
                <c:pt idx="89">
                  <c:v>707.21551644169085</c:v>
                </c:pt>
                <c:pt idx="90">
                  <c:v>696.90593205749713</c:v>
                </c:pt>
                <c:pt idx="91">
                  <c:v>686.86975434774638</c:v>
                </c:pt>
                <c:pt idx="92">
                  <c:v>677.1505856638264</c:v>
                </c:pt>
                <c:pt idx="93">
                  <c:v>667.81805834277748</c:v>
                </c:pt>
                <c:pt idx="94">
                  <c:v>658.8538775229606</c:v>
                </c:pt>
                <c:pt idx="95">
                  <c:v>650.25407497785147</c:v>
                </c:pt>
                <c:pt idx="96">
                  <c:v>642.00157668171153</c:v>
                </c:pt>
                <c:pt idx="97">
                  <c:v>634.16191979145742</c:v>
                </c:pt>
                <c:pt idx="98">
                  <c:v>626.79972055329915</c:v>
                </c:pt>
                <c:pt idx="99">
                  <c:v>619.84612336946122</c:v>
                </c:pt>
                <c:pt idx="100">
                  <c:v>613.27835019103736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CumHKI!$A$163</c:f>
              <c:strCache>
                <c:ptCount val="1"/>
                <c:pt idx="0">
                  <c:v>2100</c:v>
                </c:pt>
              </c:strCache>
            </c:strRef>
          </c:tx>
          <c:marker>
            <c:symbol val="none"/>
          </c:marker>
          <c:xVal>
            <c:numRef>
              <c:f>CumHKI!$B$156:$CX$156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CumHKI!$B$163:$CX$163</c:f>
              <c:numCache>
                <c:formatCode>0.00E+00</c:formatCode>
                <c:ptCount val="101"/>
                <c:pt idx="0">
                  <c:v>424.14021045129641</c:v>
                </c:pt>
                <c:pt idx="1">
                  <c:v>755.06931421218098</c:v>
                </c:pt>
                <c:pt idx="2">
                  <c:v>1063.5813369272441</c:v>
                </c:pt>
                <c:pt idx="3">
                  <c:v>1515.8999974345502</c:v>
                </c:pt>
                <c:pt idx="4">
                  <c:v>2095.1830388413218</c:v>
                </c:pt>
                <c:pt idx="5">
                  <c:v>2839.9245068671298</c:v>
                </c:pt>
                <c:pt idx="6">
                  <c:v>3762.1886333705779</c:v>
                </c:pt>
                <c:pt idx="7">
                  <c:v>4699.3117178798802</c:v>
                </c:pt>
                <c:pt idx="8">
                  <c:v>5644.1518633917804</c:v>
                </c:pt>
                <c:pt idx="9">
                  <c:v>6550.2075228360372</c:v>
                </c:pt>
                <c:pt idx="10">
                  <c:v>7488.7606096861045</c:v>
                </c:pt>
                <c:pt idx="11">
                  <c:v>8445.8838896666821</c:v>
                </c:pt>
                <c:pt idx="12">
                  <c:v>9434.9197780954692</c:v>
                </c:pt>
                <c:pt idx="13">
                  <c:v>10443.051653792598</c:v>
                </c:pt>
                <c:pt idx="14">
                  <c:v>11430.410281733914</c:v>
                </c:pt>
                <c:pt idx="15">
                  <c:v>12371.375949309975</c:v>
                </c:pt>
                <c:pt idx="16">
                  <c:v>13367.785274211259</c:v>
                </c:pt>
                <c:pt idx="17">
                  <c:v>14279.510821458407</c:v>
                </c:pt>
                <c:pt idx="18">
                  <c:v>14866.596778195226</c:v>
                </c:pt>
                <c:pt idx="19">
                  <c:v>15400.502640872779</c:v>
                </c:pt>
                <c:pt idx="20">
                  <c:v>15830.823844377643</c:v>
                </c:pt>
                <c:pt idx="21">
                  <c:v>16124.529493925573</c:v>
                </c:pt>
                <c:pt idx="22">
                  <c:v>16260.508412265952</c:v>
                </c:pt>
                <c:pt idx="23">
                  <c:v>16202.939396297686</c:v>
                </c:pt>
                <c:pt idx="24">
                  <c:v>16066.914718558935</c:v>
                </c:pt>
                <c:pt idx="25">
                  <c:v>15875.166579069622</c:v>
                </c:pt>
                <c:pt idx="26">
                  <c:v>15609.901674905517</c:v>
                </c:pt>
                <c:pt idx="27">
                  <c:v>15178.182073394164</c:v>
                </c:pt>
                <c:pt idx="28">
                  <c:v>14751.143817352659</c:v>
                </c:pt>
                <c:pt idx="29">
                  <c:v>14329.687230504904</c:v>
                </c:pt>
                <c:pt idx="30">
                  <c:v>13915.656560591402</c:v>
                </c:pt>
                <c:pt idx="31">
                  <c:v>13510.678743773924</c:v>
                </c:pt>
                <c:pt idx="32">
                  <c:v>13115.980797735425</c:v>
                </c:pt>
                <c:pt idx="33">
                  <c:v>12733.522769113799</c:v>
                </c:pt>
                <c:pt idx="34">
                  <c:v>12365.541037175397</c:v>
                </c:pt>
                <c:pt idx="35">
                  <c:v>12013.025237240645</c:v>
                </c:pt>
                <c:pt idx="36">
                  <c:v>11675.812609865583</c:v>
                </c:pt>
                <c:pt idx="37">
                  <c:v>11353.10260050211</c:v>
                </c:pt>
                <c:pt idx="38">
                  <c:v>11043.049897591407</c:v>
                </c:pt>
                <c:pt idx="39">
                  <c:v>10743.580826374357</c:v>
                </c:pt>
                <c:pt idx="40">
                  <c:v>10451.285594696294</c:v>
                </c:pt>
                <c:pt idx="41">
                  <c:v>10163.792819782828</c:v>
                </c:pt>
                <c:pt idx="42">
                  <c:v>9880.2951770143536</c:v>
                </c:pt>
                <c:pt idx="43">
                  <c:v>9599.0047373362358</c:v>
                </c:pt>
                <c:pt idx="44">
                  <c:v>9319.7016528345175</c:v>
                </c:pt>
                <c:pt idx="45">
                  <c:v>9041.202942299542</c:v>
                </c:pt>
                <c:pt idx="46">
                  <c:v>8762.209444419479</c:v>
                </c:pt>
                <c:pt idx="47">
                  <c:v>8482.7606759715691</c:v>
                </c:pt>
                <c:pt idx="48">
                  <c:v>8202.4381243736498</c:v>
                </c:pt>
                <c:pt idx="49">
                  <c:v>7921.1546237859147</c:v>
                </c:pt>
                <c:pt idx="50">
                  <c:v>7639.4882387042362</c:v>
                </c:pt>
                <c:pt idx="51">
                  <c:v>7357.0214568890478</c:v>
                </c:pt>
                <c:pt idx="52">
                  <c:v>7072.4652859052121</c:v>
                </c:pt>
                <c:pt idx="53">
                  <c:v>6786.4687210786669</c:v>
                </c:pt>
                <c:pt idx="54">
                  <c:v>6501.4029943904961</c:v>
                </c:pt>
                <c:pt idx="55">
                  <c:v>6220.4543172122758</c:v>
                </c:pt>
                <c:pt idx="56">
                  <c:v>5946.1054601117385</c:v>
                </c:pt>
                <c:pt idx="57">
                  <c:v>5678.460605853541</c:v>
                </c:pt>
                <c:pt idx="58">
                  <c:v>5417.7275517865992</c:v>
                </c:pt>
                <c:pt idx="59">
                  <c:v>5164.7225993634156</c:v>
                </c:pt>
                <c:pt idx="60">
                  <c:v>4920.6045674919105</c:v>
                </c:pt>
                <c:pt idx="61">
                  <c:v>4686.5370204404344</c:v>
                </c:pt>
                <c:pt idx="62">
                  <c:v>4464.3398419299556</c:v>
                </c:pt>
                <c:pt idx="63">
                  <c:v>4255.159552446089</c:v>
                </c:pt>
                <c:pt idx="64">
                  <c:v>4058.7425494480858</c:v>
                </c:pt>
                <c:pt idx="65">
                  <c:v>3874.0552574878016</c:v>
                </c:pt>
                <c:pt idx="66">
                  <c:v>3698.8029082316648</c:v>
                </c:pt>
                <c:pt idx="67">
                  <c:v>3532.1097492946938</c:v>
                </c:pt>
                <c:pt idx="68">
                  <c:v>3372.4517667727314</c:v>
                </c:pt>
                <c:pt idx="69">
                  <c:v>3218.4992085646068</c:v>
                </c:pt>
                <c:pt idx="70">
                  <c:v>3069.1512768221864</c:v>
                </c:pt>
                <c:pt idx="71">
                  <c:v>2923.9549229526456</c:v>
                </c:pt>
                <c:pt idx="72">
                  <c:v>2783.3115121533065</c:v>
                </c:pt>
                <c:pt idx="73">
                  <c:v>2647.4006528259474</c:v>
                </c:pt>
                <c:pt idx="74">
                  <c:v>2516.492495476456</c:v>
                </c:pt>
                <c:pt idx="75">
                  <c:v>2391.9699980721889</c:v>
                </c:pt>
                <c:pt idx="76">
                  <c:v>2274.2035684665839</c:v>
                </c:pt>
                <c:pt idx="77">
                  <c:v>2162.827332399117</c:v>
                </c:pt>
                <c:pt idx="78">
                  <c:v>2058.9665210813537</c:v>
                </c:pt>
                <c:pt idx="79">
                  <c:v>1962.4056040196681</c:v>
                </c:pt>
                <c:pt idx="80">
                  <c:v>1872.3497393437833</c:v>
                </c:pt>
                <c:pt idx="81">
                  <c:v>1787.9691043348628</c:v>
                </c:pt>
                <c:pt idx="82">
                  <c:v>1708.1750884581229</c:v>
                </c:pt>
                <c:pt idx="83">
                  <c:v>1633.2973882947183</c:v>
                </c:pt>
                <c:pt idx="84">
                  <c:v>1562.9865265712456</c:v>
                </c:pt>
                <c:pt idx="85">
                  <c:v>1496.1758692140243</c:v>
                </c:pt>
                <c:pt idx="86">
                  <c:v>1432.9153203172814</c:v>
                </c:pt>
                <c:pt idx="87">
                  <c:v>1374.0500410121788</c:v>
                </c:pt>
                <c:pt idx="88">
                  <c:v>1319.3915779951933</c:v>
                </c:pt>
                <c:pt idx="89">
                  <c:v>1268.4184831235775</c:v>
                </c:pt>
                <c:pt idx="90">
                  <c:v>1221.7076356011228</c:v>
                </c:pt>
                <c:pt idx="91">
                  <c:v>1179.014216723707</c:v>
                </c:pt>
                <c:pt idx="92">
                  <c:v>1139.4971984117599</c:v>
                </c:pt>
                <c:pt idx="93">
                  <c:v>1102.5013548509223</c:v>
                </c:pt>
                <c:pt idx="94">
                  <c:v>1067.9273922151185</c:v>
                </c:pt>
                <c:pt idx="95">
                  <c:v>1036.0710724736516</c:v>
                </c:pt>
                <c:pt idx="96">
                  <c:v>1006.8338704505381</c:v>
                </c:pt>
                <c:pt idx="97">
                  <c:v>979.35124335866522</c:v>
                </c:pt>
                <c:pt idx="98">
                  <c:v>953.29131063454349</c:v>
                </c:pt>
                <c:pt idx="99">
                  <c:v>929.19590768277544</c:v>
                </c:pt>
                <c:pt idx="100">
                  <c:v>906.81016057022157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42592"/>
        <c:axId val="56944128"/>
      </c:scatterChart>
      <c:valAx>
        <c:axId val="569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944128"/>
        <c:crosses val="autoZero"/>
        <c:crossBetween val="midCat"/>
      </c:valAx>
      <c:valAx>
        <c:axId val="56944128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569425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'l(x)'!$J$2:$J$67</c:f>
              <c:numCache>
                <c:formatCode>General</c:formatCode>
                <c:ptCount val="66"/>
                <c:pt idx="0">
                  <c:v>0.10809154063463211</c:v>
                </c:pt>
                <c:pt idx="1">
                  <c:v>0.13172625005245209</c:v>
                </c:pt>
                <c:pt idx="2">
                  <c:v>0.16110821068286896</c:v>
                </c:pt>
                <c:pt idx="3">
                  <c:v>0.2131069153547287</c:v>
                </c:pt>
                <c:pt idx="4">
                  <c:v>0.2825278639793396</c:v>
                </c:pt>
                <c:pt idx="5">
                  <c:v>0.37142589688301086</c:v>
                </c:pt>
                <c:pt idx="6">
                  <c:v>0.49053749442100525</c:v>
                </c:pt>
                <c:pt idx="7">
                  <c:v>0.63905084133148193</c:v>
                </c:pt>
                <c:pt idx="8">
                  <c:v>0.81079411506652832</c:v>
                </c:pt>
                <c:pt idx="9">
                  <c:v>0.98201131820678711</c:v>
                </c:pt>
                <c:pt idx="10">
                  <c:v>1.1327816247940063</c:v>
                </c:pt>
                <c:pt idx="11">
                  <c:v>1.2683285474777222</c:v>
                </c:pt>
                <c:pt idx="12">
                  <c:v>1.4177356958389282</c:v>
                </c:pt>
                <c:pt idx="13">
                  <c:v>1.57513427734375</c:v>
                </c:pt>
                <c:pt idx="14">
                  <c:v>1.762028694152832</c:v>
                </c:pt>
                <c:pt idx="15">
                  <c:v>1.9759969711303711</c:v>
                </c:pt>
                <c:pt idx="16">
                  <c:v>2.2119519710540771</c:v>
                </c:pt>
                <c:pt idx="17">
                  <c:v>2.4598197937011719</c:v>
                </c:pt>
                <c:pt idx="18">
                  <c:v>2.6888847351074219</c:v>
                </c:pt>
                <c:pt idx="19">
                  <c:v>2.8982839584350586</c:v>
                </c:pt>
                <c:pt idx="20">
                  <c:v>3.1283013820648193</c:v>
                </c:pt>
                <c:pt idx="21">
                  <c:v>3.3565280437469482</c:v>
                </c:pt>
                <c:pt idx="22">
                  <c:v>3.5979008674621582</c:v>
                </c:pt>
                <c:pt idx="23">
                  <c:v>3.872899055480957</c:v>
                </c:pt>
                <c:pt idx="24">
                  <c:v>4.1626625061035156</c:v>
                </c:pt>
                <c:pt idx="25">
                  <c:v>4.4343080520629883</c:v>
                </c:pt>
                <c:pt idx="26">
                  <c:v>4.6847720146179199</c:v>
                </c:pt>
                <c:pt idx="27">
                  <c:v>4.8538632392883301</c:v>
                </c:pt>
                <c:pt idx="28">
                  <c:v>4.956852912902832</c:v>
                </c:pt>
                <c:pt idx="29">
                  <c:v>5.0049867630004883</c:v>
                </c:pt>
                <c:pt idx="30">
                  <c:v>4.9773292541503906</c:v>
                </c:pt>
                <c:pt idx="31">
                  <c:v>4.9124331474304199</c:v>
                </c:pt>
                <c:pt idx="32">
                  <c:v>4.8826580047607422</c:v>
                </c:pt>
                <c:pt idx="33">
                  <c:v>4.824653148651123</c:v>
                </c:pt>
                <c:pt idx="34">
                  <c:v>4.7167725563049316</c:v>
                </c:pt>
                <c:pt idx="35">
                  <c:v>4.5999851226806641</c:v>
                </c:pt>
                <c:pt idx="36">
                  <c:v>4.4709587097167969</c:v>
                </c:pt>
                <c:pt idx="37">
                  <c:v>4.3283672332763672</c:v>
                </c:pt>
                <c:pt idx="38">
                  <c:v>4.2023401260375977</c:v>
                </c:pt>
                <c:pt idx="39">
                  <c:v>4.0899572372436523</c:v>
                </c:pt>
                <c:pt idx="40">
                  <c:v>3.9562270641326904</c:v>
                </c:pt>
                <c:pt idx="41">
                  <c:v>3.7528243064880371</c:v>
                </c:pt>
                <c:pt idx="42">
                  <c:v>3.5370006561279297</c:v>
                </c:pt>
                <c:pt idx="43">
                  <c:v>3.292900562286377</c:v>
                </c:pt>
                <c:pt idx="44">
                  <c:v>2.952131986618042</c:v>
                </c:pt>
                <c:pt idx="45">
                  <c:v>2.5562231540679932</c:v>
                </c:pt>
                <c:pt idx="46">
                  <c:v>2.1879959106445313</c:v>
                </c:pt>
                <c:pt idx="47">
                  <c:v>1.8485850095748901</c:v>
                </c:pt>
                <c:pt idx="48">
                  <c:v>1.573699951171875</c:v>
                </c:pt>
                <c:pt idx="49">
                  <c:v>1.3886426687240601</c:v>
                </c:pt>
                <c:pt idx="50">
                  <c:v>1.2513886690139771</c:v>
                </c:pt>
                <c:pt idx="51">
                  <c:v>1.0990816354751587</c:v>
                </c:pt>
                <c:pt idx="52">
                  <c:v>0.93875449895858765</c:v>
                </c:pt>
                <c:pt idx="53">
                  <c:v>0.8266223669052124</c:v>
                </c:pt>
                <c:pt idx="54">
                  <c:v>0.76317322254180908</c:v>
                </c:pt>
                <c:pt idx="55">
                  <c:v>0.69607001543045044</c:v>
                </c:pt>
                <c:pt idx="56">
                  <c:v>0.65296536684036255</c:v>
                </c:pt>
                <c:pt idx="57">
                  <c:v>0.63662499189376831</c:v>
                </c:pt>
                <c:pt idx="58">
                  <c:v>0.6081814169883728</c:v>
                </c:pt>
                <c:pt idx="59">
                  <c:v>0.5758625864982605</c:v>
                </c:pt>
                <c:pt idx="60">
                  <c:v>0.62267196178436279</c:v>
                </c:pt>
                <c:pt idx="61">
                  <c:v>0.66241937875747681</c:v>
                </c:pt>
                <c:pt idx="62">
                  <c:v>0.64254236221313477</c:v>
                </c:pt>
                <c:pt idx="63">
                  <c:v>0.64195829629898071</c:v>
                </c:pt>
                <c:pt idx="64">
                  <c:v>0.68398135900497437</c:v>
                </c:pt>
                <c:pt idx="65">
                  <c:v>0.61716026067733765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val>
            <c:numRef>
              <c:f>'l(x)'!$K$2:$K$67</c:f>
              <c:numCache>
                <c:formatCode>General</c:formatCode>
                <c:ptCount val="66"/>
                <c:pt idx="0">
                  <c:v>0.10308480262756348</c:v>
                </c:pt>
                <c:pt idx="1">
                  <c:v>0.12803915143013</c:v>
                </c:pt>
                <c:pt idx="2">
                  <c:v>0.15907123684883118</c:v>
                </c:pt>
                <c:pt idx="3">
                  <c:v>0.21271976828575134</c:v>
                </c:pt>
                <c:pt idx="4">
                  <c:v>0.28493785858154297</c:v>
                </c:pt>
                <c:pt idx="5">
                  <c:v>0.37692511081695557</c:v>
                </c:pt>
                <c:pt idx="6">
                  <c:v>0.49992784857749939</c:v>
                </c:pt>
                <c:pt idx="7">
                  <c:v>0.65302181243896484</c:v>
                </c:pt>
                <c:pt idx="8">
                  <c:v>0.82621210813522339</c:v>
                </c:pt>
                <c:pt idx="9">
                  <c:v>1.0021699666976929</c:v>
                </c:pt>
                <c:pt idx="10">
                  <c:v>1.1594029664993286</c:v>
                </c:pt>
                <c:pt idx="11">
                  <c:v>1.2996903657913208</c:v>
                </c:pt>
                <c:pt idx="12">
                  <c:v>1.4560917615890503</c:v>
                </c:pt>
                <c:pt idx="13">
                  <c:v>1.6204469203948975</c:v>
                </c:pt>
                <c:pt idx="14">
                  <c:v>1.8160858154296875</c:v>
                </c:pt>
                <c:pt idx="15">
                  <c:v>2.0385892391204834</c:v>
                </c:pt>
                <c:pt idx="16">
                  <c:v>2.279874324798584</c:v>
                </c:pt>
                <c:pt idx="17">
                  <c:v>2.5246696472167969</c:v>
                </c:pt>
                <c:pt idx="18">
                  <c:v>2.7427651882171631</c:v>
                </c:pt>
                <c:pt idx="19">
                  <c:v>2.9396576881408691</c:v>
                </c:pt>
                <c:pt idx="20">
                  <c:v>3.1579263210296631</c:v>
                </c:pt>
                <c:pt idx="21">
                  <c:v>3.3800780773162842</c:v>
                </c:pt>
                <c:pt idx="22">
                  <c:v>3.6172504425048828</c:v>
                </c:pt>
                <c:pt idx="23">
                  <c:v>3.8887794017791748</c:v>
                </c:pt>
                <c:pt idx="24">
                  <c:v>4.1858229637145996</c:v>
                </c:pt>
                <c:pt idx="25">
                  <c:v>4.4717555046081543</c:v>
                </c:pt>
                <c:pt idx="26">
                  <c:v>4.7370195388793945</c:v>
                </c:pt>
                <c:pt idx="27">
                  <c:v>4.9201340675354004</c:v>
                </c:pt>
                <c:pt idx="28">
                  <c:v>5.0347309112548828</c:v>
                </c:pt>
                <c:pt idx="29">
                  <c:v>5.0903224945068359</c:v>
                </c:pt>
                <c:pt idx="30">
                  <c:v>5.0644841194152832</c:v>
                </c:pt>
                <c:pt idx="31">
                  <c:v>4.997408390045166</c:v>
                </c:pt>
                <c:pt idx="32">
                  <c:v>4.9656968116760254</c:v>
                </c:pt>
                <c:pt idx="33">
                  <c:v>4.9066767692565918</c:v>
                </c:pt>
                <c:pt idx="34">
                  <c:v>4.7931580543518066</c:v>
                </c:pt>
                <c:pt idx="35">
                  <c:v>4.6712408065795898</c:v>
                </c:pt>
                <c:pt idx="36">
                  <c:v>4.5409379005432129</c:v>
                </c:pt>
                <c:pt idx="37">
                  <c:v>4.3989772796630859</c:v>
                </c:pt>
                <c:pt idx="38">
                  <c:v>4.2718291282653809</c:v>
                </c:pt>
                <c:pt idx="39">
                  <c:v>4.1580696105957031</c:v>
                </c:pt>
                <c:pt idx="40">
                  <c:v>4.021946907043457</c:v>
                </c:pt>
                <c:pt idx="41">
                  <c:v>3.8164577484130859</c:v>
                </c:pt>
                <c:pt idx="42">
                  <c:v>3.5980634689331055</c:v>
                </c:pt>
                <c:pt idx="43">
                  <c:v>3.3485853672027588</c:v>
                </c:pt>
                <c:pt idx="44">
                  <c:v>2.9986836910247803</c:v>
                </c:pt>
                <c:pt idx="45">
                  <c:v>2.5938501358032227</c:v>
                </c:pt>
                <c:pt idx="46">
                  <c:v>2.2166271209716797</c:v>
                </c:pt>
                <c:pt idx="47">
                  <c:v>1.8705329895019531</c:v>
                </c:pt>
                <c:pt idx="48">
                  <c:v>1.5901490449905396</c:v>
                </c:pt>
                <c:pt idx="49">
                  <c:v>1.4013258218765259</c:v>
                </c:pt>
                <c:pt idx="50">
                  <c:v>1.2612763643264771</c:v>
                </c:pt>
                <c:pt idx="51">
                  <c:v>1.1073195934295654</c:v>
                </c:pt>
                <c:pt idx="52">
                  <c:v>0.9460914134979248</c:v>
                </c:pt>
                <c:pt idx="53">
                  <c:v>0.83413887023925781</c:v>
                </c:pt>
                <c:pt idx="54">
                  <c:v>0.77077078819274902</c:v>
                </c:pt>
                <c:pt idx="55">
                  <c:v>0.70429706573486328</c:v>
                </c:pt>
                <c:pt idx="56">
                  <c:v>0.66172158718109131</c:v>
                </c:pt>
                <c:pt idx="57">
                  <c:v>0.64565688371658325</c:v>
                </c:pt>
                <c:pt idx="58">
                  <c:v>0.61721420288085938</c:v>
                </c:pt>
                <c:pt idx="59">
                  <c:v>0.58506292104721069</c:v>
                </c:pt>
                <c:pt idx="60">
                  <c:v>0.63306748867034912</c:v>
                </c:pt>
                <c:pt idx="61">
                  <c:v>0.67401373386383057</c:v>
                </c:pt>
                <c:pt idx="62">
                  <c:v>0.65402728319168091</c:v>
                </c:pt>
                <c:pt idx="63">
                  <c:v>0.65356433391571045</c:v>
                </c:pt>
                <c:pt idx="64">
                  <c:v>0.6962774395942688</c:v>
                </c:pt>
                <c:pt idx="65">
                  <c:v>0.62788677215576172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val>
            <c:numRef>
              <c:f>'l(x)'!$L$2:$L$67</c:f>
              <c:numCache>
                <c:formatCode>General</c:formatCode>
                <c:ptCount val="66"/>
                <c:pt idx="0">
                  <c:v>0.10705932974815369</c:v>
                </c:pt>
                <c:pt idx="1">
                  <c:v>0.13253110647201538</c:v>
                </c:pt>
                <c:pt idx="2">
                  <c:v>0.1643589586019516</c:v>
                </c:pt>
                <c:pt idx="3">
                  <c:v>0.2190670371055603</c:v>
                </c:pt>
                <c:pt idx="4">
                  <c:v>0.29343435168266296</c:v>
                </c:pt>
                <c:pt idx="5">
                  <c:v>0.38766533136367798</c:v>
                </c:pt>
                <c:pt idx="6">
                  <c:v>0.51457804441452026</c:v>
                </c:pt>
                <c:pt idx="7">
                  <c:v>0.67186355590820313</c:v>
                </c:pt>
                <c:pt idx="8">
                  <c:v>0.85151702165603638</c:v>
                </c:pt>
                <c:pt idx="9">
                  <c:v>1.0348197221755981</c:v>
                </c:pt>
                <c:pt idx="10">
                  <c:v>1.2013648748397827</c:v>
                </c:pt>
                <c:pt idx="11">
                  <c:v>1.348462700843811</c:v>
                </c:pt>
                <c:pt idx="12">
                  <c:v>1.5123014450073242</c:v>
                </c:pt>
                <c:pt idx="13">
                  <c:v>1.6842653751373291</c:v>
                </c:pt>
                <c:pt idx="14">
                  <c:v>1.8882685899734497</c:v>
                </c:pt>
                <c:pt idx="15">
                  <c:v>2.1212444305419922</c:v>
                </c:pt>
                <c:pt idx="16">
                  <c:v>2.3765830993652344</c:v>
                </c:pt>
                <c:pt idx="17">
                  <c:v>2.6428840160369873</c:v>
                </c:pt>
                <c:pt idx="18">
                  <c:v>2.887040376663208</c:v>
                </c:pt>
                <c:pt idx="19">
                  <c:v>3.1079490184783936</c:v>
                </c:pt>
                <c:pt idx="20">
                  <c:v>3.348369836807251</c:v>
                </c:pt>
                <c:pt idx="21">
                  <c:v>3.5831539630889893</c:v>
                </c:pt>
                <c:pt idx="22">
                  <c:v>3.8293356895446777</c:v>
                </c:pt>
                <c:pt idx="23">
                  <c:v>4.1110696792602539</c:v>
                </c:pt>
                <c:pt idx="24">
                  <c:v>4.4105658531188965</c:v>
                </c:pt>
                <c:pt idx="25">
                  <c:v>4.6955595016479492</c:v>
                </c:pt>
                <c:pt idx="26">
                  <c:v>4.9602518081665039</c:v>
                </c:pt>
                <c:pt idx="27">
                  <c:v>5.137939453125</c:v>
                </c:pt>
                <c:pt idx="28">
                  <c:v>5.2428364753723145</c:v>
                </c:pt>
                <c:pt idx="29">
                  <c:v>5.2912206649780273</c:v>
                </c:pt>
                <c:pt idx="30">
                  <c:v>5.2590041160583496</c:v>
                </c:pt>
                <c:pt idx="31">
                  <c:v>5.1881370544433594</c:v>
                </c:pt>
                <c:pt idx="32">
                  <c:v>5.1538295745849609</c:v>
                </c:pt>
                <c:pt idx="33">
                  <c:v>5.0926342010498047</c:v>
                </c:pt>
                <c:pt idx="34">
                  <c:v>4.9794178009033203</c:v>
                </c:pt>
                <c:pt idx="35">
                  <c:v>4.8547143936157227</c:v>
                </c:pt>
                <c:pt idx="36">
                  <c:v>4.7175097465515137</c:v>
                </c:pt>
                <c:pt idx="37">
                  <c:v>4.5691919326782227</c:v>
                </c:pt>
                <c:pt idx="38">
                  <c:v>4.437812328338623</c:v>
                </c:pt>
                <c:pt idx="39">
                  <c:v>4.3208584785461426</c:v>
                </c:pt>
                <c:pt idx="40">
                  <c:v>4.180478572845459</c:v>
                </c:pt>
                <c:pt idx="41">
                  <c:v>3.9666728973388672</c:v>
                </c:pt>
                <c:pt idx="42">
                  <c:v>3.7411658763885498</c:v>
                </c:pt>
                <c:pt idx="43">
                  <c:v>3.484166145324707</c:v>
                </c:pt>
                <c:pt idx="44">
                  <c:v>3.1228537559509277</c:v>
                </c:pt>
                <c:pt idx="45">
                  <c:v>2.6983051300048828</c:v>
                </c:pt>
                <c:pt idx="46">
                  <c:v>2.303318977355957</c:v>
                </c:pt>
                <c:pt idx="47">
                  <c:v>1.9414812326431274</c:v>
                </c:pt>
                <c:pt idx="48">
                  <c:v>1.6478317975997925</c:v>
                </c:pt>
                <c:pt idx="49">
                  <c:v>1.4487742185592651</c:v>
                </c:pt>
                <c:pt idx="50">
                  <c:v>1.3005557060241699</c:v>
                </c:pt>
                <c:pt idx="51">
                  <c:v>1.1364117860794067</c:v>
                </c:pt>
                <c:pt idx="52">
                  <c:v>0.96486526727676392</c:v>
                </c:pt>
                <c:pt idx="53">
                  <c:v>0.84461992979049683</c:v>
                </c:pt>
                <c:pt idx="54">
                  <c:v>0.77452319860458374</c:v>
                </c:pt>
                <c:pt idx="55">
                  <c:v>0.7019849419593811</c:v>
                </c:pt>
                <c:pt idx="56">
                  <c:v>0.65418481826782227</c:v>
                </c:pt>
                <c:pt idx="57">
                  <c:v>0.6332513689994812</c:v>
                </c:pt>
                <c:pt idx="58">
                  <c:v>0.60032820701599121</c:v>
                </c:pt>
                <c:pt idx="59">
                  <c:v>0.56407231092453003</c:v>
                </c:pt>
                <c:pt idx="60">
                  <c:v>0.6051032543182373</c:v>
                </c:pt>
                <c:pt idx="61">
                  <c:v>0.63853919506072998</c:v>
                </c:pt>
                <c:pt idx="62">
                  <c:v>0.61403858661651611</c:v>
                </c:pt>
                <c:pt idx="63">
                  <c:v>0.60951101779937744</c:v>
                </c:pt>
                <c:pt idx="64">
                  <c:v>0.64551174640655518</c:v>
                </c:pt>
                <c:pt idx="65">
                  <c:v>0.57906472682952881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309440"/>
        <c:axId val="101315328"/>
      </c:lineChart>
      <c:catAx>
        <c:axId val="101309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01315328"/>
        <c:crosses val="autoZero"/>
        <c:auto val="1"/>
        <c:lblAlgn val="ctr"/>
        <c:lblOffset val="100"/>
        <c:noMultiLvlLbl val="0"/>
      </c:catAx>
      <c:valAx>
        <c:axId val="101315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13094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'HK summary'!$B$4</c:f>
              <c:strCache>
                <c:ptCount val="1"/>
                <c:pt idx="0">
                  <c:v>Public</c:v>
                </c:pt>
              </c:strCache>
            </c:strRef>
          </c:tx>
          <c:invertIfNegative val="0"/>
          <c:cat>
            <c:numRef>
              <c:f>'HK summary'!$A$5:$A$155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'HK summary'!$B$5:$B$155</c:f>
              <c:numCache>
                <c:formatCode>0.00</c:formatCode>
                <c:ptCount val="151"/>
                <c:pt idx="0">
                  <c:v>0.51100990647832101</c:v>
                </c:pt>
                <c:pt idx="1">
                  <c:v>0.51026944163244747</c:v>
                </c:pt>
                <c:pt idx="2">
                  <c:v>0.51127199009919799</c:v>
                </c:pt>
                <c:pt idx="3">
                  <c:v>0.51284428151621619</c:v>
                </c:pt>
                <c:pt idx="4">
                  <c:v>0.51464841074140966</c:v>
                </c:pt>
                <c:pt idx="5">
                  <c:v>0.51663298818454551</c:v>
                </c:pt>
                <c:pt idx="6">
                  <c:v>0.51640113284176625</c:v>
                </c:pt>
                <c:pt idx="7">
                  <c:v>0.51640167105110979</c:v>
                </c:pt>
                <c:pt idx="8">
                  <c:v>0.51704582083506134</c:v>
                </c:pt>
                <c:pt idx="9">
                  <c:v>0.51845613125641432</c:v>
                </c:pt>
                <c:pt idx="10">
                  <c:v>0.52056436141632312</c:v>
                </c:pt>
                <c:pt idx="11">
                  <c:v>0.52011472978011153</c:v>
                </c:pt>
                <c:pt idx="12">
                  <c:v>0.52059883491575187</c:v>
                </c:pt>
                <c:pt idx="13">
                  <c:v>0.52201873514297281</c:v>
                </c:pt>
                <c:pt idx="14">
                  <c:v>0.52399741420308565</c:v>
                </c:pt>
                <c:pt idx="15">
                  <c:v>0.52632237168005791</c:v>
                </c:pt>
                <c:pt idx="16">
                  <c:v>0.5265997341826073</c:v>
                </c:pt>
                <c:pt idx="17">
                  <c:v>0.52741082473764511</c:v>
                </c:pt>
                <c:pt idx="18">
                  <c:v>0.52874608474468832</c:v>
                </c:pt>
                <c:pt idx="19">
                  <c:v>0.53027361033249221</c:v>
                </c:pt>
                <c:pt idx="20">
                  <c:v>0.53172862946021882</c:v>
                </c:pt>
                <c:pt idx="21">
                  <c:v>0.53114992437728392</c:v>
                </c:pt>
                <c:pt idx="22">
                  <c:v>0.53048283294608622</c:v>
                </c:pt>
                <c:pt idx="23">
                  <c:v>0.52986665493410889</c:v>
                </c:pt>
                <c:pt idx="24">
                  <c:v>0.52925129270338789</c:v>
                </c:pt>
                <c:pt idx="25">
                  <c:v>0.528565977418049</c:v>
                </c:pt>
                <c:pt idx="26">
                  <c:v>0.52595335355246209</c:v>
                </c:pt>
                <c:pt idx="27">
                  <c:v>0.523950240661752</c:v>
                </c:pt>
                <c:pt idx="28">
                  <c:v>0.52277069912442176</c:v>
                </c:pt>
                <c:pt idx="29">
                  <c:v>0.52237670249873835</c:v>
                </c:pt>
                <c:pt idx="30">
                  <c:v>0.52274583884042991</c:v>
                </c:pt>
                <c:pt idx="31">
                  <c:v>0.52040792280513559</c:v>
                </c:pt>
                <c:pt idx="32">
                  <c:v>0.51845153333240312</c:v>
                </c:pt>
                <c:pt idx="33">
                  <c:v>0.51703783889773647</c:v>
                </c:pt>
                <c:pt idx="34">
                  <c:v>0.51604916315353522</c:v>
                </c:pt>
                <c:pt idx="35">
                  <c:v>0.5154232426359262</c:v>
                </c:pt>
                <c:pt idx="36">
                  <c:v>0.51408000567728696</c:v>
                </c:pt>
                <c:pt idx="37">
                  <c:v>0.51349248378578694</c:v>
                </c:pt>
                <c:pt idx="38">
                  <c:v>0.5136771039954916</c:v>
                </c:pt>
                <c:pt idx="39">
                  <c:v>0.51442780890548145</c:v>
                </c:pt>
                <c:pt idx="40">
                  <c:v>0.51561265128717781</c:v>
                </c:pt>
                <c:pt idx="41">
                  <c:v>0.51558109844342648</c:v>
                </c:pt>
                <c:pt idx="42">
                  <c:v>0.51597036657479078</c:v>
                </c:pt>
                <c:pt idx="43">
                  <c:v>0.51703225780769635</c:v>
                </c:pt>
                <c:pt idx="44">
                  <c:v>0.51883732755745526</c:v>
                </c:pt>
                <c:pt idx="45">
                  <c:v>0.52136540312274426</c:v>
                </c:pt>
                <c:pt idx="46">
                  <c:v>0.52260903087934951</c:v>
                </c:pt>
                <c:pt idx="47">
                  <c:v>0.5244809835909926</c:v>
                </c:pt>
                <c:pt idx="48">
                  <c:v>0.52710749970647996</c:v>
                </c:pt>
                <c:pt idx="49">
                  <c:v>0.53036274756390667</c:v>
                </c:pt>
                <c:pt idx="50">
                  <c:v>0.53411749204280778</c:v>
                </c:pt>
                <c:pt idx="51">
                  <c:v>0.5363369239094623</c:v>
                </c:pt>
                <c:pt idx="52">
                  <c:v>0.53902061286713665</c:v>
                </c:pt>
                <c:pt idx="53">
                  <c:v>0.54221369583299495</c:v>
                </c:pt>
                <c:pt idx="54">
                  <c:v>0.54572694773934305</c:v>
                </c:pt>
                <c:pt idx="55">
                  <c:v>0.54941958593074514</c:v>
                </c:pt>
                <c:pt idx="56">
                  <c:v>0.55191957868261265</c:v>
                </c:pt>
                <c:pt idx="57">
                  <c:v>0.5546897882011862</c:v>
                </c:pt>
                <c:pt idx="58">
                  <c:v>0.55766951927857189</c:v>
                </c:pt>
                <c:pt idx="59">
                  <c:v>0.56060371298037792</c:v>
                </c:pt>
                <c:pt idx="60">
                  <c:v>0.56334539425650754</c:v>
                </c:pt>
                <c:pt idx="61">
                  <c:v>0.56512111989839153</c:v>
                </c:pt>
                <c:pt idx="62">
                  <c:v>0.5667423977402547</c:v>
                </c:pt>
                <c:pt idx="63">
                  <c:v>0.56859222953020172</c:v>
                </c:pt>
                <c:pt idx="64">
                  <c:v>0.57274280572916425</c:v>
                </c:pt>
                <c:pt idx="65">
                  <c:v>0.57880261701847013</c:v>
                </c:pt>
                <c:pt idx="66">
                  <c:v>0.58532039869911368</c:v>
                </c:pt>
                <c:pt idx="67">
                  <c:v>0.5918383047891298</c:v>
                </c:pt>
                <c:pt idx="68">
                  <c:v>0.59860824936216439</c:v>
                </c:pt>
                <c:pt idx="69">
                  <c:v>0.60642676476140644</c:v>
                </c:pt>
                <c:pt idx="70">
                  <c:v>0.61548440887248279</c:v>
                </c:pt>
                <c:pt idx="71">
                  <c:v>0.62632802554307521</c:v>
                </c:pt>
                <c:pt idx="72">
                  <c:v>0.63940156005671078</c:v>
                </c:pt>
                <c:pt idx="73">
                  <c:v>0.65400380083875698</c:v>
                </c:pt>
                <c:pt idx="74">
                  <c:v>0.67135738342267304</c:v>
                </c:pt>
                <c:pt idx="75">
                  <c:v>0.69126039146922758</c:v>
                </c:pt>
                <c:pt idx="76">
                  <c:v>0.7126033308553289</c:v>
                </c:pt>
                <c:pt idx="77">
                  <c:v>0.73448782402872637</c:v>
                </c:pt>
                <c:pt idx="78">
                  <c:v>0.75903813935005615</c:v>
                </c:pt>
                <c:pt idx="79">
                  <c:v>0.78103088382917596</c:v>
                </c:pt>
                <c:pt idx="80">
                  <c:v>0.80217277840549484</c:v>
                </c:pt>
                <c:pt idx="81">
                  <c:v>0.82621610901686249</c:v>
                </c:pt>
                <c:pt idx="82">
                  <c:v>0.85477148448848339</c:v>
                </c:pt>
                <c:pt idx="83">
                  <c:v>0.88047567195418697</c:v>
                </c:pt>
                <c:pt idx="84">
                  <c:v>0.90713246920090251</c:v>
                </c:pt>
                <c:pt idx="85">
                  <c:v>0.93361604969541268</c:v>
                </c:pt>
                <c:pt idx="86">
                  <c:v>0.9588289839605435</c:v>
                </c:pt>
                <c:pt idx="87">
                  <c:v>0.98250435378014089</c:v>
                </c:pt>
                <c:pt idx="88">
                  <c:v>1.0050104805025564</c:v>
                </c:pt>
                <c:pt idx="89">
                  <c:v>1.0359705279190312</c:v>
                </c:pt>
                <c:pt idx="90">
                  <c:v>1.0732471343233083</c:v>
                </c:pt>
                <c:pt idx="91">
                  <c:v>1.1121216653019508</c:v>
                </c:pt>
                <c:pt idx="92">
                  <c:v>1.1496691983702185</c:v>
                </c:pt>
                <c:pt idx="93">
                  <c:v>1.197521813781226</c:v>
                </c:pt>
                <c:pt idx="94">
                  <c:v>1.2413983279416716</c:v>
                </c:pt>
                <c:pt idx="95">
                  <c:v>1.2814804652879113</c:v>
                </c:pt>
                <c:pt idx="96">
                  <c:v>1.3201417688777151</c:v>
                </c:pt>
                <c:pt idx="97">
                  <c:v>1.3578489630700681</c:v>
                </c:pt>
                <c:pt idx="98">
                  <c:v>1.3883235244970247</c:v>
                </c:pt>
                <c:pt idx="99">
                  <c:v>1.4150638690125434</c:v>
                </c:pt>
                <c:pt idx="100">
                  <c:v>1.4401161417128514</c:v>
                </c:pt>
                <c:pt idx="101">
                  <c:v>1.465129100462387</c:v>
                </c:pt>
                <c:pt idx="102">
                  <c:v>1.4915662495176565</c:v>
                </c:pt>
                <c:pt idx="103">
                  <c:v>1.5157301817578002</c:v>
                </c:pt>
                <c:pt idx="104">
                  <c:v>1.5423700523348614</c:v>
                </c:pt>
                <c:pt idx="105">
                  <c:v>1.5724156801089426</c:v>
                </c:pt>
                <c:pt idx="106">
                  <c:v>1.6077911320482594</c:v>
                </c:pt>
                <c:pt idx="107">
                  <c:v>1.6499333929822924</c:v>
                </c:pt>
                <c:pt idx="108">
                  <c:v>1.6983560997168687</c:v>
                </c:pt>
                <c:pt idx="109">
                  <c:v>1.7561564412989821</c:v>
                </c:pt>
                <c:pt idx="110">
                  <c:v>1.8194933461337484</c:v>
                </c:pt>
                <c:pt idx="111">
                  <c:v>1.881580903244535</c:v>
                </c:pt>
                <c:pt idx="112">
                  <c:v>1.9372455830867128</c:v>
                </c:pt>
                <c:pt idx="113">
                  <c:v>1.9854423007021624</c:v>
                </c:pt>
                <c:pt idx="114">
                  <c:v>2.0276258522360626</c:v>
                </c:pt>
                <c:pt idx="115">
                  <c:v>2.0625609397573781</c:v>
                </c:pt>
                <c:pt idx="116">
                  <c:v>2.0890417592717507</c:v>
                </c:pt>
                <c:pt idx="117">
                  <c:v>2.1068270914539835</c:v>
                </c:pt>
                <c:pt idx="118">
                  <c:v>2.1192991794857003</c:v>
                </c:pt>
                <c:pt idx="119">
                  <c:v>2.1231572932675644</c:v>
                </c:pt>
                <c:pt idx="120">
                  <c:v>2.1220481295061973</c:v>
                </c:pt>
                <c:pt idx="121">
                  <c:v>2.1206815150895371</c:v>
                </c:pt>
                <c:pt idx="122">
                  <c:v>2.1220453707992015</c:v>
                </c:pt>
                <c:pt idx="123">
                  <c:v>2.1207583090559625</c:v>
                </c:pt>
                <c:pt idx="124">
                  <c:v>2.1179523662662438</c:v>
                </c:pt>
                <c:pt idx="125">
                  <c:v>2.1151921962777123</c:v>
                </c:pt>
                <c:pt idx="126">
                  <c:v>2.1140726359646815</c:v>
                </c:pt>
                <c:pt idx="127">
                  <c:v>2.1155854885164089</c:v>
                </c:pt>
                <c:pt idx="128">
                  <c:v>2.1170930689022653</c:v>
                </c:pt>
                <c:pt idx="129">
                  <c:v>2.1224215522997429</c:v>
                </c:pt>
                <c:pt idx="130">
                  <c:v>2.1321136634513098</c:v>
                </c:pt>
                <c:pt idx="131">
                  <c:v>2.1470721114862732</c:v>
                </c:pt>
                <c:pt idx="132">
                  <c:v>2.1678696034029472</c:v>
                </c:pt>
                <c:pt idx="133">
                  <c:v>2.1931412295364945</c:v>
                </c:pt>
                <c:pt idx="134">
                  <c:v>2.2253900428499649</c:v>
                </c:pt>
                <c:pt idx="135">
                  <c:v>2.2618130506144536</c:v>
                </c:pt>
                <c:pt idx="136">
                  <c:v>2.298200068763169</c:v>
                </c:pt>
                <c:pt idx="137">
                  <c:v>2.3315136486791812</c:v>
                </c:pt>
                <c:pt idx="138">
                  <c:v>2.3613080203004881</c:v>
                </c:pt>
                <c:pt idx="139">
                  <c:v>2.3884060766305057</c:v>
                </c:pt>
                <c:pt idx="140">
                  <c:v>2.4110198798963163</c:v>
                </c:pt>
                <c:pt idx="141">
                  <c:v>2.4269187557499761</c:v>
                </c:pt>
                <c:pt idx="142">
                  <c:v>2.4347345399645848</c:v>
                </c:pt>
                <c:pt idx="143">
                  <c:v>2.4337953307964466</c:v>
                </c:pt>
                <c:pt idx="144">
                  <c:v>2.4240283108447902</c:v>
                </c:pt>
                <c:pt idx="145">
                  <c:v>2.4086557191372715</c:v>
                </c:pt>
                <c:pt idx="146">
                  <c:v>2.3928671949565441</c:v>
                </c:pt>
                <c:pt idx="147">
                  <c:v>2.3802687569349881</c:v>
                </c:pt>
                <c:pt idx="148">
                  <c:v>2.3701370450330863</c:v>
                </c:pt>
                <c:pt idx="149">
                  <c:v>2.3634090792797258</c:v>
                </c:pt>
                <c:pt idx="150">
                  <c:v>2.360393109415106</c:v>
                </c:pt>
              </c:numCache>
            </c:numRef>
          </c:val>
        </c:ser>
        <c:ser>
          <c:idx val="1"/>
          <c:order val="1"/>
          <c:tx>
            <c:strRef>
              <c:f>'HK summary'!$C$4</c:f>
              <c:strCache>
                <c:ptCount val="1"/>
                <c:pt idx="0">
                  <c:v>Private</c:v>
                </c:pt>
              </c:strCache>
            </c:strRef>
          </c:tx>
          <c:invertIfNegative val="0"/>
          <c:cat>
            <c:numRef>
              <c:f>'HK summary'!$A$5:$A$155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'HK summary'!$C$5:$C$155</c:f>
              <c:numCache>
                <c:formatCode>General</c:formatCode>
                <c:ptCount val="151"/>
                <c:pt idx="0">
                  <c:v>1.2161700901000376</c:v>
                </c:pt>
                <c:pt idx="1">
                  <c:v>1.2088204690889528</c:v>
                </c:pt>
                <c:pt idx="2">
                  <c:v>1.2039950384852831</c:v>
                </c:pt>
                <c:pt idx="3">
                  <c:v>1.2005075139324763</c:v>
                </c:pt>
                <c:pt idx="4">
                  <c:v>1.1975566445272159</c:v>
                </c:pt>
                <c:pt idx="5">
                  <c:v>1.1951206677728321</c:v>
                </c:pt>
                <c:pt idx="6">
                  <c:v>1.1851766927357055</c:v>
                </c:pt>
                <c:pt idx="7">
                  <c:v>1.1774422580713408</c:v>
                </c:pt>
                <c:pt idx="8">
                  <c:v>1.171690257009611</c:v>
                </c:pt>
                <c:pt idx="9">
                  <c:v>1.1681999274923334</c:v>
                </c:pt>
                <c:pt idx="10">
                  <c:v>1.1666681161756067</c:v>
                </c:pt>
                <c:pt idx="11">
                  <c:v>1.1565302897769145</c:v>
                </c:pt>
                <c:pt idx="12">
                  <c:v>1.1509372882288904</c:v>
                </c:pt>
                <c:pt idx="13">
                  <c:v>1.1477822372376694</c:v>
                </c:pt>
                <c:pt idx="14">
                  <c:v>1.1459912334173192</c:v>
                </c:pt>
                <c:pt idx="15">
                  <c:v>1.1450475275710221</c:v>
                </c:pt>
                <c:pt idx="16">
                  <c:v>1.1374509351132687</c:v>
                </c:pt>
                <c:pt idx="17">
                  <c:v>1.132745621138618</c:v>
                </c:pt>
                <c:pt idx="18">
                  <c:v>1.1293707709464889</c:v>
                </c:pt>
                <c:pt idx="19">
                  <c:v>1.1264230726200499</c:v>
                </c:pt>
                <c:pt idx="20">
                  <c:v>1.1232105092319502</c:v>
                </c:pt>
                <c:pt idx="21">
                  <c:v>1.1136962304870714</c:v>
                </c:pt>
                <c:pt idx="22">
                  <c:v>1.1050751830188523</c:v>
                </c:pt>
                <c:pt idx="23">
                  <c:v>1.0967463759131091</c:v>
                </c:pt>
                <c:pt idx="24">
                  <c:v>1.0886145260383602</c:v>
                </c:pt>
                <c:pt idx="25">
                  <c:v>1.0803757375860319</c:v>
                </c:pt>
                <c:pt idx="26">
                  <c:v>1.0662884156797674</c:v>
                </c:pt>
                <c:pt idx="27">
                  <c:v>1.0551536924789437</c:v>
                </c:pt>
                <c:pt idx="28">
                  <c:v>1.0458287828767443</c:v>
                </c:pt>
                <c:pt idx="29">
                  <c:v>1.0381554256094538</c:v>
                </c:pt>
                <c:pt idx="30">
                  <c:v>1.0321922724085997</c:v>
                </c:pt>
                <c:pt idx="31">
                  <c:v>1.0184198560333455</c:v>
                </c:pt>
                <c:pt idx="32">
                  <c:v>1.0070744706956625</c:v>
                </c:pt>
                <c:pt idx="33">
                  <c:v>0.99719084700308713</c:v>
                </c:pt>
                <c:pt idx="34">
                  <c:v>0.98851284741652223</c:v>
                </c:pt>
                <c:pt idx="35">
                  <c:v>0.98081324988369123</c:v>
                </c:pt>
                <c:pt idx="36">
                  <c:v>0.97084458568683263</c:v>
                </c:pt>
                <c:pt idx="37">
                  <c:v>0.96348551148847561</c:v>
                </c:pt>
                <c:pt idx="38">
                  <c:v>0.95783216804110149</c:v>
                </c:pt>
                <c:pt idx="39">
                  <c:v>0.95336761516943613</c:v>
                </c:pt>
                <c:pt idx="40">
                  <c:v>0.94980995127010781</c:v>
                </c:pt>
                <c:pt idx="41">
                  <c:v>0.94275296476502091</c:v>
                </c:pt>
                <c:pt idx="42">
                  <c:v>0.93752541902381148</c:v>
                </c:pt>
                <c:pt idx="43">
                  <c:v>0.93379294248799194</c:v>
                </c:pt>
                <c:pt idx="44">
                  <c:v>0.9316850205837931</c:v>
                </c:pt>
                <c:pt idx="45">
                  <c:v>0.9311110220460882</c:v>
                </c:pt>
                <c:pt idx="46">
                  <c:v>0.92684110945299103</c:v>
                </c:pt>
                <c:pt idx="47">
                  <c:v>0.9248721695369776</c:v>
                </c:pt>
                <c:pt idx="48">
                  <c:v>0.92445470179129385</c:v>
                </c:pt>
                <c:pt idx="49">
                  <c:v>0.92528940035959883</c:v>
                </c:pt>
                <c:pt idx="50">
                  <c:v>0.92708072559507049</c:v>
                </c:pt>
                <c:pt idx="51">
                  <c:v>0.92469195926438863</c:v>
                </c:pt>
                <c:pt idx="52">
                  <c:v>0.9242018280082448</c:v>
                </c:pt>
                <c:pt idx="53">
                  <c:v>0.92467627842807398</c:v>
                </c:pt>
                <c:pt idx="54">
                  <c:v>0.92571827409601781</c:v>
                </c:pt>
                <c:pt idx="55">
                  <c:v>0.92703020042037831</c:v>
                </c:pt>
                <c:pt idx="56">
                  <c:v>0.9252484472112622</c:v>
                </c:pt>
                <c:pt idx="57">
                  <c:v>0.92463147636596821</c:v>
                </c:pt>
                <c:pt idx="58">
                  <c:v>0.9243135381359685</c:v>
                </c:pt>
                <c:pt idx="59">
                  <c:v>0.92377593963843385</c:v>
                </c:pt>
                <c:pt idx="60">
                  <c:v>0.92274500869544118</c:v>
                </c:pt>
                <c:pt idx="61">
                  <c:v>0.91936423985129412</c:v>
                </c:pt>
                <c:pt idx="62">
                  <c:v>0.916028598693576</c:v>
                </c:pt>
                <c:pt idx="63">
                  <c:v>0.91248312107877483</c:v>
                </c:pt>
                <c:pt idx="64">
                  <c:v>0.91542231423001941</c:v>
                </c:pt>
                <c:pt idx="65">
                  <c:v>0.92137262158317157</c:v>
                </c:pt>
                <c:pt idx="66">
                  <c:v>0.92728021143149786</c:v>
                </c:pt>
                <c:pt idx="67">
                  <c:v>0.93271166577147746</c:v>
                </c:pt>
                <c:pt idx="68">
                  <c:v>0.93846142163849899</c:v>
                </c:pt>
                <c:pt idx="69">
                  <c:v>0.9464459517497833</c:v>
                </c:pt>
                <c:pt idx="70">
                  <c:v>0.95652465085773486</c:v>
                </c:pt>
                <c:pt idx="71">
                  <c:v>0.96989673819182332</c:v>
                </c:pt>
                <c:pt idx="72">
                  <c:v>0.98736731367272601</c:v>
                </c:pt>
                <c:pt idx="73">
                  <c:v>1.0071228858032262</c:v>
                </c:pt>
                <c:pt idx="74">
                  <c:v>1.0323760012384193</c:v>
                </c:pt>
                <c:pt idx="75">
                  <c:v>1.0622236187890457</c:v>
                </c:pt>
                <c:pt idx="76">
                  <c:v>1.0943637265879176</c:v>
                </c:pt>
                <c:pt idx="77">
                  <c:v>1.1271039352755718</c:v>
                </c:pt>
                <c:pt idx="78">
                  <c:v>1.1653547234351191</c:v>
                </c:pt>
                <c:pt idx="79">
                  <c:v>1.1968653513415026</c:v>
                </c:pt>
                <c:pt idx="80">
                  <c:v>1.2267779933943292</c:v>
                </c:pt>
                <c:pt idx="81">
                  <c:v>1.2624846761024955</c:v>
                </c:pt>
                <c:pt idx="82">
                  <c:v>1.3067076461330183</c:v>
                </c:pt>
                <c:pt idx="83">
                  <c:v>1.3431201540984981</c:v>
                </c:pt>
                <c:pt idx="84">
                  <c:v>1.3825474799549602</c:v>
                </c:pt>
                <c:pt idx="85">
                  <c:v>1.4207354339273766</c:v>
                </c:pt>
                <c:pt idx="86">
                  <c:v>1.4555559453603943</c:v>
                </c:pt>
                <c:pt idx="87">
                  <c:v>1.4866653084607029</c:v>
                </c:pt>
                <c:pt idx="88">
                  <c:v>1.5131869771661677</c:v>
                </c:pt>
                <c:pt idx="89">
                  <c:v>1.5582394792088792</c:v>
                </c:pt>
                <c:pt idx="90">
                  <c:v>1.6141767130013291</c:v>
                </c:pt>
                <c:pt idx="91">
                  <c:v>1.6716188739584572</c:v>
                </c:pt>
                <c:pt idx="92">
                  <c:v>1.7253450601539957</c:v>
                </c:pt>
                <c:pt idx="93">
                  <c:v>1.8009632199888743</c:v>
                </c:pt>
                <c:pt idx="94">
                  <c:v>1.8644863183304545</c:v>
                </c:pt>
                <c:pt idx="95">
                  <c:v>1.9204430720867838</c:v>
                </c:pt>
                <c:pt idx="96">
                  <c:v>1.9739243077933575</c:v>
                </c:pt>
                <c:pt idx="97">
                  <c:v>2.0251451969092531</c:v>
                </c:pt>
                <c:pt idx="98">
                  <c:v>2.0596437653005526</c:v>
                </c:pt>
                <c:pt idx="99">
                  <c:v>2.0871974101328346</c:v>
                </c:pt>
                <c:pt idx="100">
                  <c:v>2.1106051233182379</c:v>
                </c:pt>
                <c:pt idx="101">
                  <c:v>2.132743887688533</c:v>
                </c:pt>
                <c:pt idx="102">
                  <c:v>2.1566019126517157</c:v>
                </c:pt>
                <c:pt idx="103">
                  <c:v>2.1742820666616116</c:v>
                </c:pt>
                <c:pt idx="104">
                  <c:v>2.1968073866869697</c:v>
                </c:pt>
                <c:pt idx="105">
                  <c:v>2.2244020366661958</c:v>
                </c:pt>
                <c:pt idx="106">
                  <c:v>2.260584938107784</c:v>
                </c:pt>
                <c:pt idx="107">
                  <c:v>2.3079237284702456</c:v>
                </c:pt>
                <c:pt idx="108">
                  <c:v>2.3648321155788654</c:v>
                </c:pt>
                <c:pt idx="109">
                  <c:v>2.4376261378041444</c:v>
                </c:pt>
                <c:pt idx="110">
                  <c:v>2.5186616304648952</c:v>
                </c:pt>
                <c:pt idx="111">
                  <c:v>2.595414871880235</c:v>
                </c:pt>
                <c:pt idx="112">
                  <c:v>2.6585022513257033</c:v>
                </c:pt>
                <c:pt idx="113">
                  <c:v>2.7054476148071811</c:v>
                </c:pt>
                <c:pt idx="114">
                  <c:v>2.740253934023912</c:v>
                </c:pt>
                <c:pt idx="115">
                  <c:v>2.7605803566915745</c:v>
                </c:pt>
                <c:pt idx="116">
                  <c:v>2.7647556882948434</c:v>
                </c:pt>
                <c:pt idx="117">
                  <c:v>2.7531744428753182</c:v>
                </c:pt>
                <c:pt idx="118">
                  <c:v>2.7323237180508944</c:v>
                </c:pt>
                <c:pt idx="119">
                  <c:v>2.6965507771473374</c:v>
                </c:pt>
                <c:pt idx="120">
                  <c:v>2.6533803241022822</c:v>
                </c:pt>
                <c:pt idx="121">
                  <c:v>2.6109781484479146</c:v>
                </c:pt>
                <c:pt idx="122">
                  <c:v>2.5740624799377025</c:v>
                </c:pt>
                <c:pt idx="123">
                  <c:v>2.5330901352276709</c:v>
                </c:pt>
                <c:pt idx="124">
                  <c:v>2.4904784428259692</c:v>
                </c:pt>
                <c:pt idx="125">
                  <c:v>2.448763576271165</c:v>
                </c:pt>
                <c:pt idx="126">
                  <c:v>2.4101503692972579</c:v>
                </c:pt>
                <c:pt idx="127">
                  <c:v>2.3761372569373012</c:v>
                </c:pt>
                <c:pt idx="128">
                  <c:v>2.3420115918672337</c:v>
                </c:pt>
                <c:pt idx="129">
                  <c:v>2.3141628065229627</c:v>
                </c:pt>
                <c:pt idx="130">
                  <c:v>2.2929844158488133</c:v>
                </c:pt>
                <c:pt idx="131">
                  <c:v>2.2795871202293476</c:v>
                </c:pt>
                <c:pt idx="132">
                  <c:v>2.2745502395540789</c:v>
                </c:pt>
                <c:pt idx="133">
                  <c:v>2.2753057233576421</c:v>
                </c:pt>
                <c:pt idx="134">
                  <c:v>2.2854155039909569</c:v>
                </c:pt>
                <c:pt idx="135">
                  <c:v>2.3007277437727449</c:v>
                </c:pt>
                <c:pt idx="136">
                  <c:v>2.3154368632018367</c:v>
                </c:pt>
                <c:pt idx="137">
                  <c:v>2.3255052826136886</c:v>
                </c:pt>
                <c:pt idx="138">
                  <c:v>2.3299101803047932</c:v>
                </c:pt>
                <c:pt idx="139">
                  <c:v>2.3303325552229603</c:v>
                </c:pt>
                <c:pt idx="140">
                  <c:v>2.3245664960453327</c:v>
                </c:pt>
                <c:pt idx="141">
                  <c:v>2.3099692502940048</c:v>
                </c:pt>
                <c:pt idx="142">
                  <c:v>2.2852297160728088</c:v>
                </c:pt>
                <c:pt idx="143">
                  <c:v>2.2494787033543369</c:v>
                </c:pt>
                <c:pt idx="144">
                  <c:v>2.2036624831291811</c:v>
                </c:pt>
                <c:pt idx="145">
                  <c:v>2.1522480658901797</c:v>
                </c:pt>
                <c:pt idx="146">
                  <c:v>2.1018474580900652</c:v>
                </c:pt>
                <c:pt idx="147">
                  <c:v>2.0565813618868951</c:v>
                </c:pt>
                <c:pt idx="148">
                  <c:v>2.0149454477089614</c:v>
                </c:pt>
                <c:pt idx="149">
                  <c:v>1.9785261152854647</c:v>
                </c:pt>
                <c:pt idx="150">
                  <c:v>1.9472789158737545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5364352"/>
        <c:axId val="45365888"/>
      </c:barChart>
      <c:catAx>
        <c:axId val="4536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5365888"/>
        <c:crosses val="autoZero"/>
        <c:auto val="1"/>
        <c:lblAlgn val="ctr"/>
        <c:lblOffset val="100"/>
        <c:tickLblSkip val="25"/>
        <c:tickMarkSkip val="25"/>
        <c:noMultiLvlLbl val="0"/>
      </c:catAx>
      <c:valAx>
        <c:axId val="45365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Human capital investment, synthetic cohort (YoLYs)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453643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CDR based</c:v>
          </c:tx>
          <c:marker>
            <c:symbol val="none"/>
          </c:marker>
          <c:cat>
            <c:numRef>
              <c:f>'HKI SC'!$A$13:$A$163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'HKI SC'!$P$13:$P$163</c:f>
              <c:numCache>
                <c:formatCode>0.00</c:formatCode>
                <c:ptCount val="151"/>
                <c:pt idx="0">
                  <c:v>1.7271799965783587</c:v>
                </c:pt>
                <c:pt idx="1">
                  <c:v>1.7190899107214004</c:v>
                </c:pt>
                <c:pt idx="2">
                  <c:v>1.7152670285844813</c:v>
                </c:pt>
                <c:pt idx="3">
                  <c:v>1.7133517954486925</c:v>
                </c:pt>
                <c:pt idx="4">
                  <c:v>1.7122050552686257</c:v>
                </c:pt>
                <c:pt idx="5">
                  <c:v>1.7117536559573776</c:v>
                </c:pt>
                <c:pt idx="6">
                  <c:v>1.7015778255774716</c:v>
                </c:pt>
                <c:pt idx="7">
                  <c:v>1.6938439291224507</c:v>
                </c:pt>
                <c:pt idx="8">
                  <c:v>1.6887360778446723</c:v>
                </c:pt>
                <c:pt idx="9">
                  <c:v>1.6866560587487476</c:v>
                </c:pt>
                <c:pt idx="10">
                  <c:v>1.6872324775919298</c:v>
                </c:pt>
                <c:pt idx="11">
                  <c:v>1.6766450195570262</c:v>
                </c:pt>
                <c:pt idx="12">
                  <c:v>1.6715361231446422</c:v>
                </c:pt>
                <c:pt idx="13">
                  <c:v>1.669800972380642</c:v>
                </c:pt>
                <c:pt idx="14">
                  <c:v>1.6699886476204049</c:v>
                </c:pt>
                <c:pt idx="15">
                  <c:v>1.6713698992510799</c:v>
                </c:pt>
                <c:pt idx="16">
                  <c:v>1.6640506692958763</c:v>
                </c:pt>
                <c:pt idx="17">
                  <c:v>1.660156445876263</c:v>
                </c:pt>
                <c:pt idx="18">
                  <c:v>1.6581168556911772</c:v>
                </c:pt>
                <c:pt idx="19">
                  <c:v>1.6566966829525422</c:v>
                </c:pt>
                <c:pt idx="20">
                  <c:v>1.6549391386921692</c:v>
                </c:pt>
                <c:pt idx="21">
                  <c:v>1.6448461548643554</c:v>
                </c:pt>
                <c:pt idx="22">
                  <c:v>1.6355580159649385</c:v>
                </c:pt>
                <c:pt idx="23">
                  <c:v>1.626613030847218</c:v>
                </c:pt>
                <c:pt idx="24">
                  <c:v>1.6178658187417478</c:v>
                </c:pt>
                <c:pt idx="25">
                  <c:v>1.608941715004081</c:v>
                </c:pt>
                <c:pt idx="26">
                  <c:v>1.5922417692322295</c:v>
                </c:pt>
                <c:pt idx="27">
                  <c:v>1.5791039331406957</c:v>
                </c:pt>
                <c:pt idx="28">
                  <c:v>1.5685994820011664</c:v>
                </c:pt>
                <c:pt idx="29">
                  <c:v>1.5605321281081921</c:v>
                </c:pt>
                <c:pt idx="30">
                  <c:v>1.5549381112490295</c:v>
                </c:pt>
                <c:pt idx="31">
                  <c:v>1.538827778838481</c:v>
                </c:pt>
                <c:pt idx="32">
                  <c:v>1.5255260040280656</c:v>
                </c:pt>
                <c:pt idx="33">
                  <c:v>1.5142286859008236</c:v>
                </c:pt>
                <c:pt idx="34">
                  <c:v>1.5045620105700575</c:v>
                </c:pt>
                <c:pt idx="35">
                  <c:v>1.4962364925196174</c:v>
                </c:pt>
                <c:pt idx="36">
                  <c:v>1.4849245913641196</c:v>
                </c:pt>
                <c:pt idx="37">
                  <c:v>1.4769779952742625</c:v>
                </c:pt>
                <c:pt idx="38">
                  <c:v>1.471509272036593</c:v>
                </c:pt>
                <c:pt idx="39">
                  <c:v>1.4677954240749176</c:v>
                </c:pt>
                <c:pt idx="40">
                  <c:v>1.4654226025572856</c:v>
                </c:pt>
                <c:pt idx="41">
                  <c:v>1.4583340632084474</c:v>
                </c:pt>
                <c:pt idx="42">
                  <c:v>1.4534957855986024</c:v>
                </c:pt>
                <c:pt idx="43">
                  <c:v>1.4508252002956883</c:v>
                </c:pt>
                <c:pt idx="44">
                  <c:v>1.4505223481412486</c:v>
                </c:pt>
                <c:pt idx="45">
                  <c:v>1.4524764251688325</c:v>
                </c:pt>
                <c:pt idx="46">
                  <c:v>1.4494501403323405</c:v>
                </c:pt>
                <c:pt idx="47">
                  <c:v>1.4493531531279702</c:v>
                </c:pt>
                <c:pt idx="48">
                  <c:v>1.4515622014977736</c:v>
                </c:pt>
                <c:pt idx="49">
                  <c:v>1.4556521479235054</c:v>
                </c:pt>
                <c:pt idx="50">
                  <c:v>1.4611982176378782</c:v>
                </c:pt>
                <c:pt idx="51">
                  <c:v>1.4610288831738512</c:v>
                </c:pt>
                <c:pt idx="52">
                  <c:v>1.4632224408753813</c:v>
                </c:pt>
                <c:pt idx="53">
                  <c:v>1.4668899742610688</c:v>
                </c:pt>
                <c:pt idx="54">
                  <c:v>1.4714452218353609</c:v>
                </c:pt>
                <c:pt idx="55">
                  <c:v>1.4764497863511232</c:v>
                </c:pt>
                <c:pt idx="56">
                  <c:v>1.4771680258938749</c:v>
                </c:pt>
                <c:pt idx="57">
                  <c:v>1.4793212645671543</c:v>
                </c:pt>
                <c:pt idx="58">
                  <c:v>1.4819830574145405</c:v>
                </c:pt>
                <c:pt idx="59">
                  <c:v>1.4843796526188118</c:v>
                </c:pt>
                <c:pt idx="60">
                  <c:v>1.4860904029519488</c:v>
                </c:pt>
                <c:pt idx="61">
                  <c:v>1.4844853597496857</c:v>
                </c:pt>
                <c:pt idx="62">
                  <c:v>1.4827709964338307</c:v>
                </c:pt>
                <c:pt idx="63">
                  <c:v>1.4810753506089764</c:v>
                </c:pt>
                <c:pt idx="64">
                  <c:v>1.4881651199591837</c:v>
                </c:pt>
                <c:pt idx="65">
                  <c:v>1.5001752386016418</c:v>
                </c:pt>
                <c:pt idx="66">
                  <c:v>1.5126006101306118</c:v>
                </c:pt>
                <c:pt idx="67">
                  <c:v>1.5245499705606074</c:v>
                </c:pt>
                <c:pt idx="68">
                  <c:v>1.5370696710006635</c:v>
                </c:pt>
                <c:pt idx="69">
                  <c:v>1.55287271651119</c:v>
                </c:pt>
                <c:pt idx="70">
                  <c:v>1.5720090597302174</c:v>
                </c:pt>
                <c:pt idx="71">
                  <c:v>1.5962247637348983</c:v>
                </c:pt>
                <c:pt idx="72">
                  <c:v>1.6267688737294368</c:v>
                </c:pt>
                <c:pt idx="73">
                  <c:v>1.6611266866419832</c:v>
                </c:pt>
                <c:pt idx="74">
                  <c:v>1.7037333846610923</c:v>
                </c:pt>
                <c:pt idx="75">
                  <c:v>1.7534840102582732</c:v>
                </c:pt>
                <c:pt idx="76">
                  <c:v>1.8069670574432464</c:v>
                </c:pt>
                <c:pt idx="77">
                  <c:v>1.8615917593042983</c:v>
                </c:pt>
                <c:pt idx="78">
                  <c:v>1.9243928627851752</c:v>
                </c:pt>
                <c:pt idx="79">
                  <c:v>1.9778962351706786</c:v>
                </c:pt>
                <c:pt idx="80">
                  <c:v>2.0289507717998241</c:v>
                </c:pt>
                <c:pt idx="81">
                  <c:v>2.0887007851193582</c:v>
                </c:pt>
                <c:pt idx="82">
                  <c:v>2.1614791306215015</c:v>
                </c:pt>
                <c:pt idx="83">
                  <c:v>2.2235958260526854</c:v>
                </c:pt>
                <c:pt idx="84">
                  <c:v>2.2896799491558628</c:v>
                </c:pt>
                <c:pt idx="85">
                  <c:v>2.3543514836227892</c:v>
                </c:pt>
                <c:pt idx="86">
                  <c:v>2.4143849293209381</c:v>
                </c:pt>
                <c:pt idx="87">
                  <c:v>2.4691696622408439</c:v>
                </c:pt>
                <c:pt idx="88">
                  <c:v>2.5181974576687245</c:v>
                </c:pt>
                <c:pt idx="89">
                  <c:v>2.5942100071279106</c:v>
                </c:pt>
                <c:pt idx="90">
                  <c:v>2.6874238473246379</c:v>
                </c:pt>
                <c:pt idx="91">
                  <c:v>2.7837405392604078</c:v>
                </c:pt>
                <c:pt idx="92">
                  <c:v>2.8750142585242142</c:v>
                </c:pt>
                <c:pt idx="93">
                  <c:v>2.9984850337701001</c:v>
                </c:pt>
                <c:pt idx="94">
                  <c:v>3.1058846462721261</c:v>
                </c:pt>
                <c:pt idx="95">
                  <c:v>3.2019235373746953</c:v>
                </c:pt>
                <c:pt idx="96">
                  <c:v>3.294066076671073</c:v>
                </c:pt>
                <c:pt idx="97">
                  <c:v>3.3829941599793214</c:v>
                </c:pt>
                <c:pt idx="98">
                  <c:v>3.4479672897975773</c:v>
                </c:pt>
                <c:pt idx="99">
                  <c:v>3.5022612791453778</c:v>
                </c:pt>
                <c:pt idx="100">
                  <c:v>3.5507212650310893</c:v>
                </c:pt>
                <c:pt idx="101">
                  <c:v>3.5978729881509199</c:v>
                </c:pt>
                <c:pt idx="102">
                  <c:v>3.6481681621693722</c:v>
                </c:pt>
                <c:pt idx="103">
                  <c:v>3.6900122484194124</c:v>
                </c:pt>
                <c:pt idx="104">
                  <c:v>3.7391774390218306</c:v>
                </c:pt>
                <c:pt idx="105">
                  <c:v>3.7968177167751378</c:v>
                </c:pt>
                <c:pt idx="106">
                  <c:v>3.8683760701560437</c:v>
                </c:pt>
                <c:pt idx="107">
                  <c:v>3.957857121452538</c:v>
                </c:pt>
                <c:pt idx="108">
                  <c:v>4.0631882152957344</c:v>
                </c:pt>
                <c:pt idx="109">
                  <c:v>4.193782579103126</c:v>
                </c:pt>
                <c:pt idx="110">
                  <c:v>4.3381549765986431</c:v>
                </c:pt>
                <c:pt idx="111">
                  <c:v>4.4769957751247693</c:v>
                </c:pt>
                <c:pt idx="112">
                  <c:v>4.5957478344124159</c:v>
                </c:pt>
                <c:pt idx="113">
                  <c:v>4.6908899155093442</c:v>
                </c:pt>
                <c:pt idx="114">
                  <c:v>4.7678797862599751</c:v>
                </c:pt>
                <c:pt idx="115">
                  <c:v>4.8231412964489531</c:v>
                </c:pt>
                <c:pt idx="116">
                  <c:v>4.8537974475665946</c:v>
                </c:pt>
                <c:pt idx="117">
                  <c:v>4.8600015343293013</c:v>
                </c:pt>
                <c:pt idx="118">
                  <c:v>4.8516228975365943</c:v>
                </c:pt>
                <c:pt idx="119">
                  <c:v>4.8197080704149027</c:v>
                </c:pt>
                <c:pt idx="120">
                  <c:v>4.7754284536084795</c:v>
                </c:pt>
                <c:pt idx="121">
                  <c:v>4.7316596635374513</c:v>
                </c:pt>
                <c:pt idx="122">
                  <c:v>4.6961078507369036</c:v>
                </c:pt>
                <c:pt idx="123">
                  <c:v>4.6538484442836339</c:v>
                </c:pt>
                <c:pt idx="124">
                  <c:v>4.608430809092213</c:v>
                </c:pt>
                <c:pt idx="125">
                  <c:v>4.5639557725488764</c:v>
                </c:pt>
                <c:pt idx="126">
                  <c:v>4.5242230052619394</c:v>
                </c:pt>
                <c:pt idx="127">
                  <c:v>4.4917227454537096</c:v>
                </c:pt>
                <c:pt idx="128">
                  <c:v>4.4591046607694995</c:v>
                </c:pt>
                <c:pt idx="129">
                  <c:v>4.4365843588227047</c:v>
                </c:pt>
                <c:pt idx="130">
                  <c:v>4.4250980793001231</c:v>
                </c:pt>
                <c:pt idx="131">
                  <c:v>4.4266592317156208</c:v>
                </c:pt>
                <c:pt idx="132">
                  <c:v>4.4424198429570261</c:v>
                </c:pt>
                <c:pt idx="133">
                  <c:v>4.4684469528941371</c:v>
                </c:pt>
                <c:pt idx="134">
                  <c:v>4.5108055468409214</c:v>
                </c:pt>
                <c:pt idx="135">
                  <c:v>4.5625407943871981</c:v>
                </c:pt>
                <c:pt idx="136">
                  <c:v>4.6136369319650052</c:v>
                </c:pt>
                <c:pt idx="137">
                  <c:v>4.6570189312928694</c:v>
                </c:pt>
                <c:pt idx="138">
                  <c:v>4.6912182006052818</c:v>
                </c:pt>
                <c:pt idx="139">
                  <c:v>4.7187386318534656</c:v>
                </c:pt>
                <c:pt idx="140">
                  <c:v>4.735586375941649</c:v>
                </c:pt>
                <c:pt idx="141">
                  <c:v>4.7368880060439809</c:v>
                </c:pt>
                <c:pt idx="142">
                  <c:v>4.7199642560373931</c:v>
                </c:pt>
                <c:pt idx="143">
                  <c:v>4.6832740341507835</c:v>
                </c:pt>
                <c:pt idx="144">
                  <c:v>4.6276907939739713</c:v>
                </c:pt>
                <c:pt idx="145">
                  <c:v>4.5609037850274508</c:v>
                </c:pt>
                <c:pt idx="146">
                  <c:v>4.4947146530466098</c:v>
                </c:pt>
                <c:pt idx="147">
                  <c:v>4.4368501188218827</c:v>
                </c:pt>
                <c:pt idx="148">
                  <c:v>4.3850824927420478</c:v>
                </c:pt>
                <c:pt idx="149">
                  <c:v>4.3419351945651909</c:v>
                </c:pt>
                <c:pt idx="150">
                  <c:v>4.307672025288861</c:v>
                </c:pt>
              </c:numCache>
            </c:numRef>
          </c:val>
          <c:smooth val="0"/>
        </c:ser>
        <c:ser>
          <c:idx val="1"/>
          <c:order val="1"/>
          <c:tx>
            <c:v>Barro-Lee</c:v>
          </c:tx>
          <c:marker>
            <c:symbol val="none"/>
          </c:marker>
          <c:cat>
            <c:numRef>
              <c:f>'HKI SC'!$A$13:$A$163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'HKI SC'!$AF$13:$AF$163</c:f>
              <c:numCache>
                <c:formatCode>General</c:formatCode>
                <c:ptCount val="151"/>
                <c:pt idx="0">
                  <c:v>1.2012013732046738</c:v>
                </c:pt>
                <c:pt idx="1">
                  <c:v>1.2041605531111659</c:v>
                </c:pt>
                <c:pt idx="2">
                  <c:v>1.2071311804964135</c:v>
                </c:pt>
                <c:pt idx="3">
                  <c:v>1.210113299644568</c:v>
                </c:pt>
                <c:pt idx="4">
                  <c:v>1.213106955011092</c:v>
                </c:pt>
                <c:pt idx="5">
                  <c:v>1.2161121912234221</c:v>
                </c:pt>
                <c:pt idx="6">
                  <c:v>1.2476464243417891</c:v>
                </c:pt>
                <c:pt idx="7">
                  <c:v>1.2804557673090455</c:v>
                </c:pt>
                <c:pt idx="8">
                  <c:v>1.3145917801273215</c:v>
                </c:pt>
                <c:pt idx="9">
                  <c:v>1.3501081076652557</c:v>
                </c:pt>
                <c:pt idx="10">
                  <c:v>1.3870605639611029</c:v>
                </c:pt>
                <c:pt idx="11">
                  <c:v>1.3902474898248882</c:v>
                </c:pt>
                <c:pt idx="12">
                  <c:v>1.3934450976420081</c:v>
                </c:pt>
                <c:pt idx="13">
                  <c:v>1.3966534232162846</c:v>
                </c:pt>
                <c:pt idx="14">
                  <c:v>1.399872502471547</c:v>
                </c:pt>
                <c:pt idx="15">
                  <c:v>1.4031023714520348</c:v>
                </c:pt>
                <c:pt idx="16">
                  <c:v>1.4237263840834917</c:v>
                </c:pt>
                <c:pt idx="17">
                  <c:v>1.4447903300852938</c:v>
                </c:pt>
                <c:pt idx="18">
                  <c:v>1.466303593730705</c:v>
                </c:pt>
                <c:pt idx="19">
                  <c:v>1.4882757594700862</c:v>
                </c:pt>
                <c:pt idx="20">
                  <c:v>1.5107166162008976</c:v>
                </c:pt>
                <c:pt idx="21">
                  <c:v>1.5123773019479507</c:v>
                </c:pt>
                <c:pt idx="22">
                  <c:v>1.5140405544396014</c:v>
                </c:pt>
                <c:pt idx="23">
                  <c:v>1.5157063776429931</c:v>
                </c:pt>
                <c:pt idx="24">
                  <c:v>1.5173747755313995</c:v>
                </c:pt>
                <c:pt idx="25">
                  <c:v>1.5190457520842375</c:v>
                </c:pt>
                <c:pt idx="26">
                  <c:v>1.555891232151364</c:v>
                </c:pt>
                <c:pt idx="27">
                  <c:v>1.5939904957377207</c:v>
                </c:pt>
                <c:pt idx="28">
                  <c:v>1.6333862067768548</c:v>
                </c:pt>
                <c:pt idx="29">
                  <c:v>1.6741224809770401</c:v>
                </c:pt>
                <c:pt idx="30">
                  <c:v>1.716244935222484</c:v>
                </c:pt>
                <c:pt idx="31">
                  <c:v>1.7208658399749406</c:v>
                </c:pt>
                <c:pt idx="32">
                  <c:v>1.7255034266592153</c:v>
                </c:pt>
                <c:pt idx="33">
                  <c:v>1.7301577554987633</c:v>
                </c:pt>
                <c:pt idx="34">
                  <c:v>1.7348288869344519</c:v>
                </c:pt>
                <c:pt idx="35">
                  <c:v>1.7395168816253466</c:v>
                </c:pt>
                <c:pt idx="36">
                  <c:v>1.7482681045488222</c:v>
                </c:pt>
                <c:pt idx="37">
                  <c:v>1.7570780905703449</c:v>
                </c:pt>
                <c:pt idx="38">
                  <c:v>1.7659472342749603</c:v>
                </c:pt>
                <c:pt idx="39">
                  <c:v>1.7748759328972907</c:v>
                </c:pt>
                <c:pt idx="40">
                  <c:v>1.7838645863393261</c:v>
                </c:pt>
                <c:pt idx="41">
                  <c:v>1.8172239717745986</c:v>
                </c:pt>
                <c:pt idx="42">
                  <c:v>1.85140914966529</c:v>
                </c:pt>
                <c:pt idx="43">
                  <c:v>1.8864405620300579</c:v>
                </c:pt>
                <c:pt idx="44">
                  <c:v>1.9223391569180062</c:v>
                </c:pt>
                <c:pt idx="45">
                  <c:v>1.9591264009351823</c:v>
                </c:pt>
                <c:pt idx="46">
                  <c:v>1.9776617273836776</c:v>
                </c:pt>
                <c:pt idx="47">
                  <c:v>1.9964226523760307</c:v>
                </c:pt>
                <c:pt idx="48">
                  <c:v>2.0154119217340174</c:v>
                </c:pt>
                <c:pt idx="49">
                  <c:v>2.0346323146995653</c:v>
                </c:pt>
                <c:pt idx="50">
                  <c:v>2.0540866443415156</c:v>
                </c:pt>
                <c:pt idx="51">
                  <c:v>2.067887388522458</c:v>
                </c:pt>
                <c:pt idx="52">
                  <c:v>2.0818058582690333</c:v>
                </c:pt>
                <c:pt idx="53">
                  <c:v>2.0958430578248266</c:v>
                </c:pt>
                <c:pt idx="54">
                  <c:v>2.11</c:v>
                </c:pt>
                <c:pt idx="55">
                  <c:v>2.1242777062443676</c:v>
                </c:pt>
                <c:pt idx="56">
                  <c:v>2.1190717755366304</c:v>
                </c:pt>
                <c:pt idx="57">
                  <c:v>2.1138819000991385</c:v>
                </c:pt>
                <c:pt idx="58">
                  <c:v>2.1087080304168841</c:v>
                </c:pt>
                <c:pt idx="59">
                  <c:v>2.1035501171275643</c:v>
                </c:pt>
                <c:pt idx="60">
                  <c:v>2.0984081110211124</c:v>
                </c:pt>
              </c:numCache>
            </c:numRef>
          </c:val>
          <c:smooth val="0"/>
        </c:ser>
        <c:ser>
          <c:idx val="2"/>
          <c:order val="2"/>
          <c:tx>
            <c:v>Final</c:v>
          </c:tx>
          <c:marker>
            <c:symbol val="none"/>
          </c:marker>
          <c:cat>
            <c:numRef>
              <c:f>'HKI SC'!$A$13:$A$163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'HKI SC'!$AG$13:$AG$163</c:f>
              <c:numCache>
                <c:formatCode>General</c:formatCode>
                <c:ptCount val="151"/>
                <c:pt idx="0">
                  <c:v>1.7271799965783587</c:v>
                </c:pt>
                <c:pt idx="1">
                  <c:v>1.7190899107214004</c:v>
                </c:pt>
                <c:pt idx="2">
                  <c:v>1.7152670285844813</c:v>
                </c:pt>
                <c:pt idx="3">
                  <c:v>1.7133517954486925</c:v>
                </c:pt>
                <c:pt idx="4">
                  <c:v>1.7122050552686257</c:v>
                </c:pt>
                <c:pt idx="5">
                  <c:v>1.7117536559573776</c:v>
                </c:pt>
                <c:pt idx="6">
                  <c:v>1.7015778255774716</c:v>
                </c:pt>
                <c:pt idx="7">
                  <c:v>1.6938439291224507</c:v>
                </c:pt>
                <c:pt idx="8">
                  <c:v>1.6887360778446723</c:v>
                </c:pt>
                <c:pt idx="9">
                  <c:v>1.6866560587487476</c:v>
                </c:pt>
                <c:pt idx="10">
                  <c:v>1.6872324775919298</c:v>
                </c:pt>
                <c:pt idx="11">
                  <c:v>1.6766450195570262</c:v>
                </c:pt>
                <c:pt idx="12">
                  <c:v>1.6715361231446422</c:v>
                </c:pt>
                <c:pt idx="13">
                  <c:v>1.669800972380642</c:v>
                </c:pt>
                <c:pt idx="14">
                  <c:v>1.6699886476204049</c:v>
                </c:pt>
                <c:pt idx="15">
                  <c:v>1.6713698992510799</c:v>
                </c:pt>
                <c:pt idx="16">
                  <c:v>1.6640506692958763</c:v>
                </c:pt>
                <c:pt idx="17">
                  <c:v>1.660156445876263</c:v>
                </c:pt>
                <c:pt idx="18">
                  <c:v>1.6581168556911772</c:v>
                </c:pt>
                <c:pt idx="19">
                  <c:v>1.6566966829525422</c:v>
                </c:pt>
                <c:pt idx="20">
                  <c:v>1.6549391386921692</c:v>
                </c:pt>
                <c:pt idx="21">
                  <c:v>1.6448461548643554</c:v>
                </c:pt>
                <c:pt idx="22">
                  <c:v>1.6355580159649385</c:v>
                </c:pt>
                <c:pt idx="23">
                  <c:v>1.626613030847218</c:v>
                </c:pt>
                <c:pt idx="24">
                  <c:v>1.6178658187417478</c:v>
                </c:pt>
                <c:pt idx="25">
                  <c:v>1.608941715004081</c:v>
                </c:pt>
                <c:pt idx="26">
                  <c:v>1.5922417692322295</c:v>
                </c:pt>
                <c:pt idx="27">
                  <c:v>1.5791039331406957</c:v>
                </c:pt>
                <c:pt idx="28">
                  <c:v>1.5685994820011664</c:v>
                </c:pt>
                <c:pt idx="29">
                  <c:v>1.5605321281081921</c:v>
                </c:pt>
                <c:pt idx="30">
                  <c:v>1.5549381112490295</c:v>
                </c:pt>
                <c:pt idx="31">
                  <c:v>1.538827778838481</c:v>
                </c:pt>
                <c:pt idx="32">
                  <c:v>1.5255260040280656</c:v>
                </c:pt>
                <c:pt idx="33">
                  <c:v>1.5142286859008236</c:v>
                </c:pt>
                <c:pt idx="34">
                  <c:v>1.5045620105700575</c:v>
                </c:pt>
                <c:pt idx="35">
                  <c:v>1.4962364925196174</c:v>
                </c:pt>
                <c:pt idx="36">
                  <c:v>1.4849245913641196</c:v>
                </c:pt>
                <c:pt idx="37">
                  <c:v>1.4769779952742625</c:v>
                </c:pt>
                <c:pt idx="38">
                  <c:v>1.471509272036593</c:v>
                </c:pt>
                <c:pt idx="39">
                  <c:v>1.4677954240749176</c:v>
                </c:pt>
                <c:pt idx="40">
                  <c:v>1.4654226025572856</c:v>
                </c:pt>
                <c:pt idx="41">
                  <c:v>1.4583340632084474</c:v>
                </c:pt>
                <c:pt idx="42">
                  <c:v>1.4534957855986024</c:v>
                </c:pt>
                <c:pt idx="43">
                  <c:v>1.4508252002956883</c:v>
                </c:pt>
                <c:pt idx="44">
                  <c:v>1.4505223481412486</c:v>
                </c:pt>
                <c:pt idx="45">
                  <c:v>1.4524764251688325</c:v>
                </c:pt>
                <c:pt idx="46">
                  <c:v>1.4494501403323405</c:v>
                </c:pt>
                <c:pt idx="47">
                  <c:v>1.4493531531279702</c:v>
                </c:pt>
                <c:pt idx="48">
                  <c:v>1.4515622014977736</c:v>
                </c:pt>
                <c:pt idx="49">
                  <c:v>1.4556521479235054</c:v>
                </c:pt>
                <c:pt idx="50">
                  <c:v>1.4611982176378782</c:v>
                </c:pt>
                <c:pt idx="51">
                  <c:v>1.4610288831738512</c:v>
                </c:pt>
                <c:pt idx="52">
                  <c:v>1.4632224408753813</c:v>
                </c:pt>
                <c:pt idx="53">
                  <c:v>1.4668899742610688</c:v>
                </c:pt>
                <c:pt idx="54">
                  <c:v>1.4714452218353609</c:v>
                </c:pt>
                <c:pt idx="55">
                  <c:v>1.4764497863511232</c:v>
                </c:pt>
                <c:pt idx="56">
                  <c:v>1.4771680258938749</c:v>
                </c:pt>
                <c:pt idx="57">
                  <c:v>1.4793212645671543</c:v>
                </c:pt>
                <c:pt idx="58">
                  <c:v>1.4819830574145405</c:v>
                </c:pt>
                <c:pt idx="59">
                  <c:v>1.4843796526188118</c:v>
                </c:pt>
                <c:pt idx="60">
                  <c:v>1.4860904029519488</c:v>
                </c:pt>
                <c:pt idx="61">
                  <c:v>1.4844853597496857</c:v>
                </c:pt>
                <c:pt idx="62">
                  <c:v>1.4827709964338307</c:v>
                </c:pt>
                <c:pt idx="63">
                  <c:v>1.4810753506089764</c:v>
                </c:pt>
                <c:pt idx="64">
                  <c:v>1.4881651199591837</c:v>
                </c:pt>
                <c:pt idx="65">
                  <c:v>1.5001752386016418</c:v>
                </c:pt>
                <c:pt idx="66">
                  <c:v>1.5126006101306118</c:v>
                </c:pt>
                <c:pt idx="67">
                  <c:v>1.5245499705606074</c:v>
                </c:pt>
                <c:pt idx="68">
                  <c:v>1.5370696710006635</c:v>
                </c:pt>
                <c:pt idx="69">
                  <c:v>1.55287271651119</c:v>
                </c:pt>
                <c:pt idx="70">
                  <c:v>1.5720090597302174</c:v>
                </c:pt>
                <c:pt idx="71">
                  <c:v>1.5962247637348983</c:v>
                </c:pt>
                <c:pt idx="72">
                  <c:v>1.6267688737294368</c:v>
                </c:pt>
                <c:pt idx="73">
                  <c:v>1.6611266866419832</c:v>
                </c:pt>
                <c:pt idx="74">
                  <c:v>1.7037333846610923</c:v>
                </c:pt>
                <c:pt idx="75">
                  <c:v>1.7534840102582732</c:v>
                </c:pt>
                <c:pt idx="76">
                  <c:v>1.8069670574432464</c:v>
                </c:pt>
                <c:pt idx="77">
                  <c:v>1.8615917593042983</c:v>
                </c:pt>
                <c:pt idx="78">
                  <c:v>1.9243928627851752</c:v>
                </c:pt>
                <c:pt idx="79">
                  <c:v>1.9778962351706786</c:v>
                </c:pt>
                <c:pt idx="80">
                  <c:v>2.0289507717998241</c:v>
                </c:pt>
                <c:pt idx="81">
                  <c:v>2.0887007851193582</c:v>
                </c:pt>
                <c:pt idx="82">
                  <c:v>2.1614791306215015</c:v>
                </c:pt>
                <c:pt idx="83">
                  <c:v>2.2235958260526854</c:v>
                </c:pt>
                <c:pt idx="84">
                  <c:v>2.2896799491558628</c:v>
                </c:pt>
                <c:pt idx="85">
                  <c:v>2.3543514836227892</c:v>
                </c:pt>
                <c:pt idx="86">
                  <c:v>2.4143849293209381</c:v>
                </c:pt>
                <c:pt idx="87">
                  <c:v>2.4691696622408439</c:v>
                </c:pt>
                <c:pt idx="88">
                  <c:v>2.5181974576687245</c:v>
                </c:pt>
                <c:pt idx="89">
                  <c:v>2.5942100071279106</c:v>
                </c:pt>
                <c:pt idx="90">
                  <c:v>2.6874238473246379</c:v>
                </c:pt>
                <c:pt idx="91">
                  <c:v>2.7837405392604078</c:v>
                </c:pt>
                <c:pt idx="92">
                  <c:v>2.8750142585242142</c:v>
                </c:pt>
                <c:pt idx="93">
                  <c:v>2.9984850337701001</c:v>
                </c:pt>
                <c:pt idx="94">
                  <c:v>3.1058846462721261</c:v>
                </c:pt>
                <c:pt idx="95">
                  <c:v>3.2019235373746953</c:v>
                </c:pt>
                <c:pt idx="96">
                  <c:v>3.294066076671073</c:v>
                </c:pt>
                <c:pt idx="97">
                  <c:v>3.3829941599793214</c:v>
                </c:pt>
                <c:pt idx="98">
                  <c:v>3.4479672897975773</c:v>
                </c:pt>
                <c:pt idx="99">
                  <c:v>3.5022612791453778</c:v>
                </c:pt>
                <c:pt idx="100">
                  <c:v>3.5507212650310893</c:v>
                </c:pt>
                <c:pt idx="101">
                  <c:v>3.5978729881509199</c:v>
                </c:pt>
                <c:pt idx="102">
                  <c:v>3.6481681621693722</c:v>
                </c:pt>
                <c:pt idx="103">
                  <c:v>3.6900122484194124</c:v>
                </c:pt>
                <c:pt idx="104">
                  <c:v>3.7391774390218306</c:v>
                </c:pt>
                <c:pt idx="105">
                  <c:v>3.7968177167751378</c:v>
                </c:pt>
                <c:pt idx="106">
                  <c:v>3.8683760701560437</c:v>
                </c:pt>
                <c:pt idx="107">
                  <c:v>3.957857121452538</c:v>
                </c:pt>
                <c:pt idx="108">
                  <c:v>4.0631882152957344</c:v>
                </c:pt>
                <c:pt idx="109">
                  <c:v>4.193782579103126</c:v>
                </c:pt>
                <c:pt idx="110">
                  <c:v>4.3381549765986431</c:v>
                </c:pt>
                <c:pt idx="111">
                  <c:v>4.4769957751247693</c:v>
                </c:pt>
                <c:pt idx="112">
                  <c:v>4.5957478344124159</c:v>
                </c:pt>
                <c:pt idx="113">
                  <c:v>4.6908899155093442</c:v>
                </c:pt>
                <c:pt idx="114">
                  <c:v>4.7678797862599751</c:v>
                </c:pt>
                <c:pt idx="115">
                  <c:v>4.8231412964489531</c:v>
                </c:pt>
                <c:pt idx="116">
                  <c:v>4.8537974475665946</c:v>
                </c:pt>
                <c:pt idx="117">
                  <c:v>4.8600015343293013</c:v>
                </c:pt>
                <c:pt idx="118">
                  <c:v>4.8516228975365943</c:v>
                </c:pt>
                <c:pt idx="119">
                  <c:v>4.8197080704149027</c:v>
                </c:pt>
                <c:pt idx="120">
                  <c:v>4.7754284536084795</c:v>
                </c:pt>
                <c:pt idx="121">
                  <c:v>4.7316596635374513</c:v>
                </c:pt>
                <c:pt idx="122">
                  <c:v>4.6961078507369036</c:v>
                </c:pt>
                <c:pt idx="123">
                  <c:v>4.6538484442836339</c:v>
                </c:pt>
                <c:pt idx="124">
                  <c:v>4.608430809092213</c:v>
                </c:pt>
                <c:pt idx="125">
                  <c:v>4.5639557725488764</c:v>
                </c:pt>
                <c:pt idx="126">
                  <c:v>4.5242230052619394</c:v>
                </c:pt>
                <c:pt idx="127">
                  <c:v>4.4917227454537096</c:v>
                </c:pt>
                <c:pt idx="128">
                  <c:v>4.4591046607694995</c:v>
                </c:pt>
                <c:pt idx="129">
                  <c:v>4.4365843588227047</c:v>
                </c:pt>
                <c:pt idx="130">
                  <c:v>4.4250980793001231</c:v>
                </c:pt>
                <c:pt idx="131">
                  <c:v>4.4266592317156208</c:v>
                </c:pt>
                <c:pt idx="132">
                  <c:v>4.4424198429570261</c:v>
                </c:pt>
                <c:pt idx="133">
                  <c:v>4.4684469528941371</c:v>
                </c:pt>
                <c:pt idx="134">
                  <c:v>4.5108055468409214</c:v>
                </c:pt>
                <c:pt idx="135">
                  <c:v>4.5625407943871981</c:v>
                </c:pt>
                <c:pt idx="136">
                  <c:v>4.6136369319650052</c:v>
                </c:pt>
                <c:pt idx="137">
                  <c:v>4.6570189312928694</c:v>
                </c:pt>
                <c:pt idx="138">
                  <c:v>4.6912182006052818</c:v>
                </c:pt>
                <c:pt idx="139">
                  <c:v>4.7187386318534656</c:v>
                </c:pt>
                <c:pt idx="140">
                  <c:v>4.735586375941649</c:v>
                </c:pt>
                <c:pt idx="141">
                  <c:v>4.7368880060439809</c:v>
                </c:pt>
                <c:pt idx="142">
                  <c:v>4.7199642560373931</c:v>
                </c:pt>
                <c:pt idx="143">
                  <c:v>4.6832740341507835</c:v>
                </c:pt>
                <c:pt idx="144">
                  <c:v>4.6276907939739713</c:v>
                </c:pt>
                <c:pt idx="145">
                  <c:v>4.5609037850274508</c:v>
                </c:pt>
                <c:pt idx="146">
                  <c:v>4.4947146530466098</c:v>
                </c:pt>
                <c:pt idx="147">
                  <c:v>4.4368501188218827</c:v>
                </c:pt>
                <c:pt idx="148">
                  <c:v>4.3850824927420478</c:v>
                </c:pt>
                <c:pt idx="149">
                  <c:v>4.3419351945651909</c:v>
                </c:pt>
                <c:pt idx="150">
                  <c:v>4.307672025288861</c:v>
                </c:pt>
              </c:numCache>
            </c:numRef>
          </c:val>
          <c:smooth val="0"/>
        </c:ser>
        <c:ser>
          <c:idx val="3"/>
          <c:order val="3"/>
          <c:tx>
            <c:v>TFR based</c:v>
          </c:tx>
          <c:marker>
            <c:symbol val="none"/>
          </c:marker>
          <c:cat>
            <c:numRef>
              <c:f>'HKI SC'!$A$13:$A$163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'HKI SC'!$AA$13:$AA$163</c:f>
              <c:numCache>
                <c:formatCode>0.00</c:formatCode>
                <c:ptCount val="151"/>
                <c:pt idx="0">
                  <c:v>1.0826618076606949</c:v>
                </c:pt>
                <c:pt idx="1">
                  <c:v>1.0825977610176472</c:v>
                </c:pt>
                <c:pt idx="2">
                  <c:v>1.0825078722425026</c:v>
                </c:pt>
                <c:pt idx="3">
                  <c:v>1.0824235858780542</c:v>
                </c:pt>
                <c:pt idx="4">
                  <c:v>1.0823479560001943</c:v>
                </c:pt>
                <c:pt idx="5">
                  <c:v>1.0822825104258589</c:v>
                </c:pt>
                <c:pt idx="6">
                  <c:v>1.0822203553738703</c:v>
                </c:pt>
                <c:pt idx="7">
                  <c:v>1.0821783207350684</c:v>
                </c:pt>
                <c:pt idx="8">
                  <c:v>1.0821460272220267</c:v>
                </c:pt>
                <c:pt idx="9">
                  <c:v>1.0821230240373598</c:v>
                </c:pt>
                <c:pt idx="10">
                  <c:v>1.0821089374773498</c:v>
                </c:pt>
                <c:pt idx="11">
                  <c:v>1.0821037871577799</c:v>
                </c:pt>
                <c:pt idx="12">
                  <c:v>1.0821087510596699</c:v>
                </c:pt>
                <c:pt idx="13">
                  <c:v>1.0821220331232329</c:v>
                </c:pt>
                <c:pt idx="14">
                  <c:v>1.0821442035252384</c:v>
                </c:pt>
                <c:pt idx="15">
                  <c:v>1.08217543819018</c:v>
                </c:pt>
                <c:pt idx="16">
                  <c:v>1.0822225052798837</c:v>
                </c:pt>
                <c:pt idx="17">
                  <c:v>1.0822705239358259</c:v>
                </c:pt>
                <c:pt idx="18">
                  <c:v>1.0756459490204517</c:v>
                </c:pt>
                <c:pt idx="19">
                  <c:v>1.0691397182415228</c:v>
                </c:pt>
                <c:pt idx="20">
                  <c:v>1.0627493489666677</c:v>
                </c:pt>
                <c:pt idx="21">
                  <c:v>1.0564859704619112</c:v>
                </c:pt>
                <c:pt idx="22">
                  <c:v>1.0503187252577053</c:v>
                </c:pt>
                <c:pt idx="23">
                  <c:v>1.0466929233407416</c:v>
                </c:pt>
                <c:pt idx="24">
                  <c:v>1.0431095451158763</c:v>
                </c:pt>
                <c:pt idx="25">
                  <c:v>1.0395700137505921</c:v>
                </c:pt>
                <c:pt idx="26">
                  <c:v>1.0360985859363561</c:v>
                </c:pt>
                <c:pt idx="27">
                  <c:v>1.0326413718434919</c:v>
                </c:pt>
                <c:pt idx="28">
                  <c:v>1.0329694460486114</c:v>
                </c:pt>
                <c:pt idx="29">
                  <c:v>1.0333156591689767</c:v>
                </c:pt>
                <c:pt idx="30">
                  <c:v>1.0336771040340633</c:v>
                </c:pt>
                <c:pt idx="31">
                  <c:v>1.0340890978200712</c:v>
                </c:pt>
                <c:pt idx="32">
                  <c:v>1.0344694522100146</c:v>
                </c:pt>
                <c:pt idx="33">
                  <c:v>1.0382496289562824</c:v>
                </c:pt>
                <c:pt idx="34">
                  <c:v>1.0420634278538095</c:v>
                </c:pt>
                <c:pt idx="35">
                  <c:v>1.0459130018181764</c:v>
                </c:pt>
                <c:pt idx="36">
                  <c:v>1.0498274494811337</c:v>
                </c:pt>
                <c:pt idx="37">
                  <c:v>1.0537500832085995</c:v>
                </c:pt>
                <c:pt idx="38">
                  <c:v>1.0597305918245188</c:v>
                </c:pt>
                <c:pt idx="39">
                  <c:v>1.0658011027464229</c:v>
                </c:pt>
                <c:pt idx="40">
                  <c:v>1.071961998301163</c:v>
                </c:pt>
                <c:pt idx="41">
                  <c:v>1.0782482834394251</c:v>
                </c:pt>
                <c:pt idx="42">
                  <c:v>1.0845851047905972</c:v>
                </c:pt>
                <c:pt idx="43">
                  <c:v>1.09011951622877</c:v>
                </c:pt>
                <c:pt idx="44">
                  <c:v>1.0957252231342298</c:v>
                </c:pt>
                <c:pt idx="45">
                  <c:v>1.1014045326028239</c:v>
                </c:pt>
                <c:pt idx="46">
                  <c:v>1.1072058565898737</c:v>
                </c:pt>
                <c:pt idx="47">
                  <c:v>1.1130305157492348</c:v>
                </c:pt>
                <c:pt idx="48">
                  <c:v>1.1166778281082446</c:v>
                </c:pt>
                <c:pt idx="49">
                  <c:v>1.1203619722708247</c:v>
                </c:pt>
                <c:pt idx="50">
                  <c:v>1.124083682605719</c:v>
                </c:pt>
                <c:pt idx="51">
                  <c:v>1.1278960129444451</c:v>
                </c:pt>
                <c:pt idx="52">
                  <c:v>1.1316842337125841</c:v>
                </c:pt>
                <c:pt idx="53">
                  <c:v>1.1334144558487631</c:v>
                </c:pt>
                <c:pt idx="54">
                  <c:v>1.1351632493789736</c:v>
                </c:pt>
                <c:pt idx="55">
                  <c:v>1.1369307748095538</c:v>
                </c:pt>
                <c:pt idx="56">
                  <c:v>1.1387563978015829</c:v>
                </c:pt>
                <c:pt idx="57">
                  <c:v>1.1405519980490852</c:v>
                </c:pt>
                <c:pt idx="58">
                  <c:v>1.1410359433980486</c:v>
                </c:pt>
                <c:pt idx="59">
                  <c:v>1.1415396353112321</c:v>
                </c:pt>
                <c:pt idx="60">
                  <c:v>1.1420620760544975</c:v>
                </c:pt>
                <c:pt idx="61">
                  <c:v>1.1426302926786118</c:v>
                </c:pt>
                <c:pt idx="62">
                  <c:v>1.1431832065508281</c:v>
                </c:pt>
                <c:pt idx="63">
                  <c:v>1.1486057673533239</c:v>
                </c:pt>
                <c:pt idx="64">
                  <c:v>1.1542111086573401</c:v>
                </c:pt>
                <c:pt idx="65">
                  <c:v>1.1907406799471725</c:v>
                </c:pt>
                <c:pt idx="66">
                  <c:v>1.2302963361606751</c:v>
                </c:pt>
                <c:pt idx="67">
                  <c:v>1.2732229395084325</c:v>
                </c:pt>
                <c:pt idx="68">
                  <c:v>1.319950474951231</c:v>
                </c:pt>
                <c:pt idx="69">
                  <c:v>1.3709905378186975</c:v>
                </c:pt>
                <c:pt idx="70">
                  <c:v>1.4565038079512054</c:v>
                </c:pt>
                <c:pt idx="71">
                  <c:v>1.5560461257843117</c:v>
                </c:pt>
                <c:pt idx="72">
                  <c:v>1.6735152370046784</c:v>
                </c:pt>
                <c:pt idx="73">
                  <c:v>1.8144473998213115</c:v>
                </c:pt>
                <c:pt idx="74">
                  <c:v>1.9868226319598696</c:v>
                </c:pt>
                <c:pt idx="75">
                  <c:v>2.0232230586519471</c:v>
                </c:pt>
                <c:pt idx="76">
                  <c:v>2.061188913214147</c:v>
                </c:pt>
                <c:pt idx="77">
                  <c:v>2.1008201948588758</c:v>
                </c:pt>
                <c:pt idx="78">
                  <c:v>2.1421854120001234</c:v>
                </c:pt>
                <c:pt idx="79">
                  <c:v>2.185522312814467</c:v>
                </c:pt>
                <c:pt idx="80">
                  <c:v>2.1628353911507854</c:v>
                </c:pt>
                <c:pt idx="81">
                  <c:v>2.140766624769741</c:v>
                </c:pt>
                <c:pt idx="82">
                  <c:v>2.1193171201109609</c:v>
                </c:pt>
                <c:pt idx="83">
                  <c:v>2.0985888866485358</c:v>
                </c:pt>
                <c:pt idx="84">
                  <c:v>2.0783454584130903</c:v>
                </c:pt>
                <c:pt idx="85">
                  <c:v>2.1826710558577083</c:v>
                </c:pt>
                <c:pt idx="86">
                  <c:v>2.2998573490283398</c:v>
                </c:pt>
                <c:pt idx="87">
                  <c:v>2.4324873298783496</c:v>
                </c:pt>
                <c:pt idx="88">
                  <c:v>2.5839998678514022</c:v>
                </c:pt>
                <c:pt idx="89">
                  <c:v>2.7585864762227095</c:v>
                </c:pt>
                <c:pt idx="90">
                  <c:v>2.8772853857400627</c:v>
                </c:pt>
                <c:pt idx="91">
                  <c:v>3.0080900090027574</c:v>
                </c:pt>
                <c:pt idx="92">
                  <c:v>3.1529559575289308</c:v>
                </c:pt>
                <c:pt idx="93">
                  <c:v>3.3142494847936774</c:v>
                </c:pt>
                <c:pt idx="94">
                  <c:v>3.4952113556766915</c:v>
                </c:pt>
                <c:pt idx="95">
                  <c:v>3.4997249718313004</c:v>
                </c:pt>
                <c:pt idx="96">
                  <c:v>3.5043114233118793</c:v>
                </c:pt>
                <c:pt idx="97">
                  <c:v>3.5089848759754396</c:v>
                </c:pt>
                <c:pt idx="98">
                  <c:v>3.5138206698359689</c:v>
                </c:pt>
                <c:pt idx="99">
                  <c:v>3.5187239114931566</c:v>
                </c:pt>
                <c:pt idx="100">
                  <c:v>3.4886667011248118</c:v>
                </c:pt>
                <c:pt idx="101">
                  <c:v>3.4594173216713431</c:v>
                </c:pt>
                <c:pt idx="102">
                  <c:v>3.4309515313418646</c:v>
                </c:pt>
                <c:pt idx="103">
                  <c:v>3.4032993638170321</c:v>
                </c:pt>
                <c:pt idx="104">
                  <c:v>3.3763328477268004</c:v>
                </c:pt>
                <c:pt idx="105">
                  <c:v>3.3662138606450012</c:v>
                </c:pt>
                <c:pt idx="106">
                  <c:v>3.3563766930979972</c:v>
                </c:pt>
                <c:pt idx="107">
                  <c:v>3.3468222679290109</c:v>
                </c:pt>
                <c:pt idx="108">
                  <c:v>3.3375925548944418</c:v>
                </c:pt>
                <c:pt idx="109">
                  <c:v>3.3286389844379776</c:v>
                </c:pt>
                <c:pt idx="110">
                  <c:v>3.3213399951195002</c:v>
                </c:pt>
                <c:pt idx="111">
                  <c:v>3.3143184036559741</c:v>
                </c:pt>
                <c:pt idx="112">
                  <c:v>3.3075620353629183</c:v>
                </c:pt>
                <c:pt idx="113">
                  <c:v>3.3011310442526347</c:v>
                </c:pt>
                <c:pt idx="114">
                  <c:v>3.2949345833717447</c:v>
                </c:pt>
                <c:pt idx="115">
                  <c:v>3.2903037438750649</c:v>
                </c:pt>
                <c:pt idx="116">
                  <c:v>3.2859136763352303</c:v>
                </c:pt>
                <c:pt idx="117">
                  <c:v>3.2817346824816105</c:v>
                </c:pt>
                <c:pt idx="118">
                  <c:v>3.2777602577756055</c:v>
                </c:pt>
                <c:pt idx="119">
                  <c:v>3.2740298611148546</c:v>
                </c:pt>
                <c:pt idx="120">
                  <c:v>3.2714070035059057</c:v>
                </c:pt>
                <c:pt idx="121">
                  <c:v>3.2689278411475895</c:v>
                </c:pt>
                <c:pt idx="122">
                  <c:v>3.2666030882031625</c:v>
                </c:pt>
                <c:pt idx="123">
                  <c:v>3.2645176556036763</c:v>
                </c:pt>
                <c:pt idx="124">
                  <c:v>3.2626158478066429</c:v>
                </c:pt>
                <c:pt idx="125">
                  <c:v>3.2615090099868436</c:v>
                </c:pt>
                <c:pt idx="126">
                  <c:v>3.2606082665974707</c:v>
                </c:pt>
                <c:pt idx="127">
                  <c:v>3.25989443910085</c:v>
                </c:pt>
                <c:pt idx="128">
                  <c:v>3.2594679862587284</c:v>
                </c:pt>
                <c:pt idx="129">
                  <c:v>3.2592018298311971</c:v>
                </c:pt>
                <c:pt idx="130">
                  <c:v>3.2606191620153537</c:v>
                </c:pt>
                <c:pt idx="131">
                  <c:v>3.2621887469808155</c:v>
                </c:pt>
                <c:pt idx="132">
                  <c:v>3.2638968525694287</c:v>
                </c:pt>
                <c:pt idx="133">
                  <c:v>3.2658153171546958</c:v>
                </c:pt>
                <c:pt idx="134">
                  <c:v>3.2678851528572674</c:v>
                </c:pt>
                <c:pt idx="135">
                  <c:v>3.2704102707204812</c:v>
                </c:pt>
                <c:pt idx="136">
                  <c:v>3.2730828263718506</c:v>
                </c:pt>
                <c:pt idx="137">
                  <c:v>3.2758960244848954</c:v>
                </c:pt>
                <c:pt idx="138">
                  <c:v>3.2789680998494197</c:v>
                </c:pt>
                <c:pt idx="139">
                  <c:v>3.2822074279498619</c:v>
                </c:pt>
                <c:pt idx="140">
                  <c:v>3.2859083839166328</c:v>
                </c:pt>
                <c:pt idx="141">
                  <c:v>3.2897763556704875</c:v>
                </c:pt>
                <c:pt idx="142">
                  <c:v>3.2937916936395872</c:v>
                </c:pt>
                <c:pt idx="143">
                  <c:v>3.2980663546314837</c:v>
                </c:pt>
                <c:pt idx="144">
                  <c:v>3.302474245309261</c:v>
                </c:pt>
                <c:pt idx="145">
                  <c:v>3.3078618367910759</c:v>
                </c:pt>
                <c:pt idx="146">
                  <c:v>3.3133082067806305</c:v>
                </c:pt>
                <c:pt idx="147">
                  <c:v>3.3188185198501556</c:v>
                </c:pt>
                <c:pt idx="148">
                  <c:v>3.3245224562251185</c:v>
                </c:pt>
                <c:pt idx="149">
                  <c:v>3.3302075950225789</c:v>
                </c:pt>
                <c:pt idx="150">
                  <c:v>3.3362036834794231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49952"/>
        <c:axId val="69453312"/>
      </c:lineChart>
      <c:catAx>
        <c:axId val="6874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9453312"/>
        <c:crosses val="autoZero"/>
        <c:auto val="1"/>
        <c:lblAlgn val="ctr"/>
        <c:lblOffset val="100"/>
        <c:tickLblSkip val="25"/>
        <c:tickMarkSkip val="25"/>
        <c:noMultiLvlLbl val="0"/>
      </c:catAx>
      <c:valAx>
        <c:axId val="694533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Human capital, synthetic (YoLYs)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68749952"/>
        <c:crosses val="autoZero"/>
        <c:crossBetween val="between"/>
        <c:majorUnit val="1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Population!$C$20:$CY$20</c:f>
              <c:numCache>
                <c:formatCode>#\ ###\ ###\ ##0;\-#\ ###\ ###\ ##0;0</c:formatCode>
                <c:ptCount val="101"/>
                <c:pt idx="0">
                  <c:v>1974.9549999999999</c:v>
                </c:pt>
                <c:pt idx="1">
                  <c:v>1873.066</c:v>
                </c:pt>
                <c:pt idx="2">
                  <c:v>1803.6790000000001</c:v>
                </c:pt>
                <c:pt idx="3">
                  <c:v>1714.723</c:v>
                </c:pt>
                <c:pt idx="4">
                  <c:v>1633.875</c:v>
                </c:pt>
                <c:pt idx="5">
                  <c:v>1560.49</c:v>
                </c:pt>
                <c:pt idx="6">
                  <c:v>1493.9190000000001</c:v>
                </c:pt>
                <c:pt idx="7">
                  <c:v>1433.944</c:v>
                </c:pt>
                <c:pt idx="8">
                  <c:v>1380.347</c:v>
                </c:pt>
                <c:pt idx="9">
                  <c:v>1330.3389999999999</c:v>
                </c:pt>
                <c:pt idx="10">
                  <c:v>1282.414</c:v>
                </c:pt>
                <c:pt idx="11">
                  <c:v>1237.2139999999999</c:v>
                </c:pt>
                <c:pt idx="12">
                  <c:v>1196.231</c:v>
                </c:pt>
                <c:pt idx="13">
                  <c:v>1158.395</c:v>
                </c:pt>
                <c:pt idx="14">
                  <c:v>1125.191</c:v>
                </c:pt>
                <c:pt idx="15">
                  <c:v>1097.26</c:v>
                </c:pt>
                <c:pt idx="16">
                  <c:v>1073.0989999999999</c:v>
                </c:pt>
                <c:pt idx="17">
                  <c:v>1050.549</c:v>
                </c:pt>
                <c:pt idx="18">
                  <c:v>1030.019</c:v>
                </c:pt>
                <c:pt idx="19">
                  <c:v>1008.164</c:v>
                </c:pt>
                <c:pt idx="20">
                  <c:v>983.09</c:v>
                </c:pt>
                <c:pt idx="21">
                  <c:v>956.02499999999998</c:v>
                </c:pt>
                <c:pt idx="22">
                  <c:v>930.255</c:v>
                </c:pt>
                <c:pt idx="23">
                  <c:v>905.32100000000003</c:v>
                </c:pt>
                <c:pt idx="24">
                  <c:v>879.65099999999995</c:v>
                </c:pt>
                <c:pt idx="25">
                  <c:v>852.85299999999995</c:v>
                </c:pt>
                <c:pt idx="26">
                  <c:v>825.46299999999997</c:v>
                </c:pt>
                <c:pt idx="27">
                  <c:v>798.48400000000004</c:v>
                </c:pt>
                <c:pt idx="28">
                  <c:v>771.81</c:v>
                </c:pt>
                <c:pt idx="29">
                  <c:v>745.83900000000006</c:v>
                </c:pt>
                <c:pt idx="30">
                  <c:v>720.904</c:v>
                </c:pt>
                <c:pt idx="31">
                  <c:v>696.91399999999999</c:v>
                </c:pt>
                <c:pt idx="32">
                  <c:v>673.36199999999997</c:v>
                </c:pt>
                <c:pt idx="33">
                  <c:v>650.23500000000001</c:v>
                </c:pt>
                <c:pt idx="34">
                  <c:v>628.56200000000001</c:v>
                </c:pt>
                <c:pt idx="35">
                  <c:v>608.76700000000005</c:v>
                </c:pt>
                <c:pt idx="36">
                  <c:v>590.41200000000003</c:v>
                </c:pt>
                <c:pt idx="37">
                  <c:v>572.54200000000003</c:v>
                </c:pt>
                <c:pt idx="38">
                  <c:v>555.23500000000001</c:v>
                </c:pt>
                <c:pt idx="39">
                  <c:v>538.57299999999998</c:v>
                </c:pt>
                <c:pt idx="40">
                  <c:v>522.471</c:v>
                </c:pt>
                <c:pt idx="41">
                  <c:v>506.83</c:v>
                </c:pt>
                <c:pt idx="42">
                  <c:v>491.613</c:v>
                </c:pt>
                <c:pt idx="43">
                  <c:v>476.79199999999997</c:v>
                </c:pt>
                <c:pt idx="44">
                  <c:v>461.95800000000003</c:v>
                </c:pt>
                <c:pt idx="45">
                  <c:v>446.892</c:v>
                </c:pt>
                <c:pt idx="46">
                  <c:v>431.69</c:v>
                </c:pt>
                <c:pt idx="47">
                  <c:v>416.77199999999999</c:v>
                </c:pt>
                <c:pt idx="48">
                  <c:v>402.18599999999998</c:v>
                </c:pt>
                <c:pt idx="49">
                  <c:v>387.14299999999997</c:v>
                </c:pt>
                <c:pt idx="50">
                  <c:v>371.33</c:v>
                </c:pt>
                <c:pt idx="51">
                  <c:v>355.14100000000002</c:v>
                </c:pt>
                <c:pt idx="52">
                  <c:v>339.18299999999999</c:v>
                </c:pt>
                <c:pt idx="53">
                  <c:v>323.24599999999998</c:v>
                </c:pt>
                <c:pt idx="54">
                  <c:v>308.22800000000001</c:v>
                </c:pt>
                <c:pt idx="55">
                  <c:v>294.613</c:v>
                </c:pt>
                <c:pt idx="56">
                  <c:v>281.94900000000001</c:v>
                </c:pt>
                <c:pt idx="57">
                  <c:v>269.36799999999999</c:v>
                </c:pt>
                <c:pt idx="58">
                  <c:v>257.12400000000002</c:v>
                </c:pt>
                <c:pt idx="59">
                  <c:v>244.59800000000001</c:v>
                </c:pt>
                <c:pt idx="60">
                  <c:v>231.41300000000001</c:v>
                </c:pt>
                <c:pt idx="61">
                  <c:v>217.935</c:v>
                </c:pt>
                <c:pt idx="62">
                  <c:v>204.78</c:v>
                </c:pt>
                <c:pt idx="63">
                  <c:v>191.69399999999999</c:v>
                </c:pt>
                <c:pt idx="64">
                  <c:v>179.48599999999999</c:v>
                </c:pt>
                <c:pt idx="65">
                  <c:v>168.577</c:v>
                </c:pt>
                <c:pt idx="66">
                  <c:v>158.50299999999999</c:v>
                </c:pt>
                <c:pt idx="67">
                  <c:v>148.52199999999999</c:v>
                </c:pt>
                <c:pt idx="68">
                  <c:v>138.96</c:v>
                </c:pt>
                <c:pt idx="69">
                  <c:v>128.6</c:v>
                </c:pt>
                <c:pt idx="70">
                  <c:v>116.82</c:v>
                </c:pt>
                <c:pt idx="71">
                  <c:v>104.28100000000001</c:v>
                </c:pt>
                <c:pt idx="72">
                  <c:v>92.311000000000007</c:v>
                </c:pt>
                <c:pt idx="73">
                  <c:v>80.700999999999993</c:v>
                </c:pt>
                <c:pt idx="74">
                  <c:v>69.832999999999998</c:v>
                </c:pt>
                <c:pt idx="75">
                  <c:v>60.051000000000002</c:v>
                </c:pt>
                <c:pt idx="76">
                  <c:v>51.204000000000001</c:v>
                </c:pt>
                <c:pt idx="77">
                  <c:v>42.75</c:v>
                </c:pt>
                <c:pt idx="78">
                  <c:v>34.731999999999999</c:v>
                </c:pt>
                <c:pt idx="79">
                  <c:v>27.806000000000001</c:v>
                </c:pt>
                <c:pt idx="80">
                  <c:v>21.884067956588403</c:v>
                </c:pt>
                <c:pt idx="81">
                  <c:v>17.302969240188773</c:v>
                </c:pt>
                <c:pt idx="82">
                  <c:v>13.4197330176258</c:v>
                </c:pt>
                <c:pt idx="83">
                  <c:v>10.31094227862093</c:v>
                </c:pt>
                <c:pt idx="84">
                  <c:v>7.8459272969619462</c:v>
                </c:pt>
                <c:pt idx="85">
                  <c:v>5.7714855628823303</c:v>
                </c:pt>
                <c:pt idx="86">
                  <c:v>4.0794801337241751</c:v>
                </c:pt>
                <c:pt idx="87">
                  <c:v>2.7703896531732402</c:v>
                </c:pt>
                <c:pt idx="88">
                  <c:v>1.7982643273966592</c:v>
                </c:pt>
                <c:pt idx="89">
                  <c:v>1.1138038567612523</c:v>
                </c:pt>
                <c:pt idx="90">
                  <c:v>0.69786249383665921</c:v>
                </c:pt>
                <c:pt idx="91">
                  <c:v>0.53273042224979539</c:v>
                </c:pt>
                <c:pt idx="92">
                  <c:v>0.41594136292459316</c:v>
                </c:pt>
                <c:pt idx="93">
                  <c:v>0.23501404970768153</c:v>
                </c:pt>
                <c:pt idx="94">
                  <c:v>3.9248782232240098E-2</c:v>
                </c:pt>
                <c:pt idx="95">
                  <c:v>3.9248782232240098E-2</c:v>
                </c:pt>
                <c:pt idx="96">
                  <c:v>3.111183957433666E-2</c:v>
                </c:pt>
                <c:pt idx="97">
                  <c:v>2.3453540602192253E-2</c:v>
                </c:pt>
                <c:pt idx="98">
                  <c:v>1.5316597944288817E-2</c:v>
                </c:pt>
                <c:pt idx="99">
                  <c:v>7.6582989721444084E-3</c:v>
                </c:pt>
                <c:pt idx="100">
                  <c:v>3.3505058003131792E-3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val>
            <c:numRef>
              <c:f>Population!$C$21:$CY$21</c:f>
              <c:numCache>
                <c:formatCode>#\ ###\ ###\ ##0;\-#\ ###\ ###\ ##0;0</c:formatCode>
                <c:ptCount val="101"/>
                <c:pt idx="0">
                  <c:v>2018.981</c:v>
                </c:pt>
                <c:pt idx="1">
                  <c:v>1915.1849999999999</c:v>
                </c:pt>
                <c:pt idx="2">
                  <c:v>1820.2349999999999</c:v>
                </c:pt>
                <c:pt idx="3">
                  <c:v>1756.6130000000001</c:v>
                </c:pt>
                <c:pt idx="4">
                  <c:v>1674.838</c:v>
                </c:pt>
                <c:pt idx="5">
                  <c:v>1600.7639999999999</c:v>
                </c:pt>
                <c:pt idx="6">
                  <c:v>1533.6690000000001</c:v>
                </c:pt>
                <c:pt idx="7">
                  <c:v>1472.828</c:v>
                </c:pt>
                <c:pt idx="8">
                  <c:v>1418.155</c:v>
                </c:pt>
                <c:pt idx="9">
                  <c:v>1369.569</c:v>
                </c:pt>
                <c:pt idx="10">
                  <c:v>1323.133</c:v>
                </c:pt>
                <c:pt idx="11">
                  <c:v>1276.8330000000001</c:v>
                </c:pt>
                <c:pt idx="12">
                  <c:v>1231.873</c:v>
                </c:pt>
                <c:pt idx="13">
                  <c:v>1190.873</c:v>
                </c:pt>
                <c:pt idx="14">
                  <c:v>1152.5999999999999</c:v>
                </c:pt>
                <c:pt idx="15">
                  <c:v>1118.8779999999999</c:v>
                </c:pt>
                <c:pt idx="16">
                  <c:v>1090.6469999999999</c:v>
                </c:pt>
                <c:pt idx="17">
                  <c:v>1066.2929999999999</c:v>
                </c:pt>
                <c:pt idx="18">
                  <c:v>1043.241</c:v>
                </c:pt>
                <c:pt idx="19">
                  <c:v>1021.979</c:v>
                </c:pt>
                <c:pt idx="20">
                  <c:v>999.572</c:v>
                </c:pt>
                <c:pt idx="21">
                  <c:v>974.28399999999999</c:v>
                </c:pt>
                <c:pt idx="22">
                  <c:v>947.23800000000006</c:v>
                </c:pt>
                <c:pt idx="23">
                  <c:v>921.42899999999997</c:v>
                </c:pt>
                <c:pt idx="24">
                  <c:v>896.44</c:v>
                </c:pt>
                <c:pt idx="25">
                  <c:v>870.82</c:v>
                </c:pt>
                <c:pt idx="26">
                  <c:v>844.20500000000004</c:v>
                </c:pt>
                <c:pt idx="27">
                  <c:v>817.08299999999997</c:v>
                </c:pt>
                <c:pt idx="28">
                  <c:v>790.39499999999998</c:v>
                </c:pt>
                <c:pt idx="29">
                  <c:v>764.04</c:v>
                </c:pt>
                <c:pt idx="30">
                  <c:v>738.35199999999998</c:v>
                </c:pt>
                <c:pt idx="31">
                  <c:v>713.61900000000003</c:v>
                </c:pt>
                <c:pt idx="32">
                  <c:v>689.779</c:v>
                </c:pt>
                <c:pt idx="33">
                  <c:v>666.38900000000001</c:v>
                </c:pt>
                <c:pt idx="34">
                  <c:v>643.43200000000002</c:v>
                </c:pt>
                <c:pt idx="35">
                  <c:v>621.899</c:v>
                </c:pt>
                <c:pt idx="36">
                  <c:v>602.20600000000002</c:v>
                </c:pt>
                <c:pt idx="37">
                  <c:v>583.92600000000004</c:v>
                </c:pt>
                <c:pt idx="38">
                  <c:v>566.12099999999998</c:v>
                </c:pt>
                <c:pt idx="39">
                  <c:v>548.86099999999999</c:v>
                </c:pt>
                <c:pt idx="40">
                  <c:v>532.24900000000002</c:v>
                </c:pt>
                <c:pt idx="41">
                  <c:v>516.20799999999997</c:v>
                </c:pt>
                <c:pt idx="42">
                  <c:v>500.63099999999997</c:v>
                </c:pt>
                <c:pt idx="43">
                  <c:v>485.46199999999999</c:v>
                </c:pt>
                <c:pt idx="44">
                  <c:v>470.67899999999997</c:v>
                </c:pt>
                <c:pt idx="45">
                  <c:v>455.86099999999999</c:v>
                </c:pt>
                <c:pt idx="46">
                  <c:v>440.786</c:v>
                </c:pt>
                <c:pt idx="47">
                  <c:v>425.55200000000002</c:v>
                </c:pt>
                <c:pt idx="48">
                  <c:v>410.59100000000001</c:v>
                </c:pt>
                <c:pt idx="49">
                  <c:v>395.94600000000003</c:v>
                </c:pt>
                <c:pt idx="50">
                  <c:v>380.84300000000002</c:v>
                </c:pt>
                <c:pt idx="51">
                  <c:v>364.98099999999999</c:v>
                </c:pt>
                <c:pt idx="52">
                  <c:v>348.73899999999998</c:v>
                </c:pt>
                <c:pt idx="53">
                  <c:v>332.714</c:v>
                </c:pt>
                <c:pt idx="54">
                  <c:v>316.70400000000001</c:v>
                </c:pt>
                <c:pt idx="55">
                  <c:v>301.56599999999997</c:v>
                </c:pt>
                <c:pt idx="56">
                  <c:v>287.76900000000001</c:v>
                </c:pt>
                <c:pt idx="57">
                  <c:v>274.87900000000002</c:v>
                </c:pt>
                <c:pt idx="58">
                  <c:v>262.07</c:v>
                </c:pt>
                <c:pt idx="59">
                  <c:v>249.59200000000001</c:v>
                </c:pt>
                <c:pt idx="60">
                  <c:v>236.834</c:v>
                </c:pt>
                <c:pt idx="61">
                  <c:v>223.43199999999999</c:v>
                </c:pt>
                <c:pt idx="62">
                  <c:v>209.74600000000001</c:v>
                </c:pt>
                <c:pt idx="63">
                  <c:v>196.39500000000001</c:v>
                </c:pt>
                <c:pt idx="64">
                  <c:v>183.142</c:v>
                </c:pt>
                <c:pt idx="65">
                  <c:v>170.738</c:v>
                </c:pt>
                <c:pt idx="66">
                  <c:v>159.578</c:v>
                </c:pt>
                <c:pt idx="67">
                  <c:v>149.24299999999999</c:v>
                </c:pt>
                <c:pt idx="68">
                  <c:v>139.048</c:v>
                </c:pt>
                <c:pt idx="69">
                  <c:v>129.30799999999999</c:v>
                </c:pt>
                <c:pt idx="70">
                  <c:v>118.89100000000001</c:v>
                </c:pt>
                <c:pt idx="71">
                  <c:v>107.22499999999999</c:v>
                </c:pt>
                <c:pt idx="72">
                  <c:v>94.933000000000007</c:v>
                </c:pt>
                <c:pt idx="73">
                  <c:v>83.245000000000005</c:v>
                </c:pt>
                <c:pt idx="74">
                  <c:v>71.947999999999993</c:v>
                </c:pt>
                <c:pt idx="75">
                  <c:v>61.518999999999998</c:v>
                </c:pt>
                <c:pt idx="76">
                  <c:v>52.320999999999998</c:v>
                </c:pt>
                <c:pt idx="77">
                  <c:v>44.164000000000001</c:v>
                </c:pt>
                <c:pt idx="78">
                  <c:v>36.417999999999999</c:v>
                </c:pt>
                <c:pt idx="79">
                  <c:v>29.129000000000001</c:v>
                </c:pt>
                <c:pt idx="80">
                  <c:v>22.839071261764527</c:v>
                </c:pt>
                <c:pt idx="81">
                  <c:v>18.058057044088883</c:v>
                </c:pt>
                <c:pt idx="82">
                  <c:v>14.00535948395906</c:v>
                </c:pt>
                <c:pt idx="83">
                  <c:v>10.760903591805331</c:v>
                </c:pt>
                <c:pt idx="84">
                  <c:v>8.1883173185810492</c:v>
                </c:pt>
                <c:pt idx="85">
                  <c:v>6.0233485985511406</c:v>
                </c:pt>
                <c:pt idx="86">
                  <c:v>4.2575053993573873</c:v>
                </c:pt>
                <c:pt idx="87">
                  <c:v>2.891287252314978</c:v>
                </c:pt>
                <c:pt idx="88">
                  <c:v>1.8767391511657521</c:v>
                </c:pt>
                <c:pt idx="89">
                  <c:v>1.1624093704452234</c:v>
                </c:pt>
                <c:pt idx="90">
                  <c:v>0.72831665754582542</c:v>
                </c:pt>
                <c:pt idx="91">
                  <c:v>0.55597835380555816</c:v>
                </c:pt>
                <c:pt idx="92">
                  <c:v>0.43409271289939799</c:v>
                </c:pt>
                <c:pt idx="93">
                  <c:v>0.2452698757578877</c:v>
                </c:pt>
                <c:pt idx="94">
                  <c:v>4.0961567845512817E-2</c:v>
                </c:pt>
                <c:pt idx="95">
                  <c:v>4.0961567845512817E-2</c:v>
                </c:pt>
                <c:pt idx="96">
                  <c:v>3.2469535487296745E-2</c:v>
                </c:pt>
                <c:pt idx="97">
                  <c:v>2.4477034444269855E-2</c:v>
                </c:pt>
                <c:pt idx="98">
                  <c:v>1.598500208605378E-2</c:v>
                </c:pt>
                <c:pt idx="99">
                  <c:v>7.9925010430268902E-3</c:v>
                </c:pt>
                <c:pt idx="100">
                  <c:v>3.4967192063242651E-3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val>
            <c:numRef>
              <c:f>Population!$C$22:$CY$22</c:f>
              <c:numCache>
                <c:formatCode>#\ ###\ ###\ ##0;\-#\ ###\ ###\ ##0;0</c:formatCode>
                <c:ptCount val="101"/>
                <c:pt idx="0">
                  <c:v>2072.393</c:v>
                </c:pt>
                <c:pt idx="1">
                  <c:v>1964.191</c:v>
                </c:pt>
                <c:pt idx="2">
                  <c:v>1865.865</c:v>
                </c:pt>
                <c:pt idx="3">
                  <c:v>1776.6980000000001</c:v>
                </c:pt>
                <c:pt idx="4">
                  <c:v>1710.5640000000001</c:v>
                </c:pt>
                <c:pt idx="5">
                  <c:v>1635.9269999999999</c:v>
                </c:pt>
                <c:pt idx="6">
                  <c:v>1568.5909999999999</c:v>
                </c:pt>
                <c:pt idx="7">
                  <c:v>1507.752</c:v>
                </c:pt>
                <c:pt idx="8">
                  <c:v>1452.6079999999999</c:v>
                </c:pt>
                <c:pt idx="9">
                  <c:v>1403.212</c:v>
                </c:pt>
                <c:pt idx="10">
                  <c:v>1359.614</c:v>
                </c:pt>
                <c:pt idx="11">
                  <c:v>1316.7249999999999</c:v>
                </c:pt>
                <c:pt idx="12">
                  <c:v>1272.0239999999999</c:v>
                </c:pt>
                <c:pt idx="13">
                  <c:v>1227.2760000000001</c:v>
                </c:pt>
                <c:pt idx="14">
                  <c:v>1186.2349999999999</c:v>
                </c:pt>
                <c:pt idx="15">
                  <c:v>1147.501</c:v>
                </c:pt>
                <c:pt idx="16">
                  <c:v>1113.239</c:v>
                </c:pt>
                <c:pt idx="17">
                  <c:v>1084.691</c:v>
                </c:pt>
                <c:pt idx="18">
                  <c:v>1060.1300000000001</c:v>
                </c:pt>
                <c:pt idx="19">
                  <c:v>1036.559</c:v>
                </c:pt>
                <c:pt idx="20">
                  <c:v>1014.554</c:v>
                </c:pt>
                <c:pt idx="21">
                  <c:v>991.57799999999997</c:v>
                </c:pt>
                <c:pt idx="22">
                  <c:v>966.06299999999999</c:v>
                </c:pt>
                <c:pt idx="23">
                  <c:v>939.01700000000005</c:v>
                </c:pt>
                <c:pt idx="24">
                  <c:v>913.15300000000002</c:v>
                </c:pt>
                <c:pt idx="25">
                  <c:v>888.096</c:v>
                </c:pt>
                <c:pt idx="26">
                  <c:v>862.51099999999997</c:v>
                </c:pt>
                <c:pt idx="27">
                  <c:v>836.05899999999997</c:v>
                </c:pt>
                <c:pt idx="28">
                  <c:v>809.19399999999996</c:v>
                </c:pt>
                <c:pt idx="29">
                  <c:v>782.77700000000004</c:v>
                </c:pt>
                <c:pt idx="30">
                  <c:v>756.72699999999998</c:v>
                </c:pt>
                <c:pt idx="31">
                  <c:v>731.30700000000002</c:v>
                </c:pt>
                <c:pt idx="32">
                  <c:v>706.76</c:v>
                </c:pt>
                <c:pt idx="33">
                  <c:v>683.05499999999995</c:v>
                </c:pt>
                <c:pt idx="34">
                  <c:v>659.81600000000003</c:v>
                </c:pt>
                <c:pt idx="35">
                  <c:v>637.01199999999994</c:v>
                </c:pt>
                <c:pt idx="36">
                  <c:v>615.60699999999997</c:v>
                </c:pt>
                <c:pt idx="37">
                  <c:v>596.005</c:v>
                </c:pt>
                <c:pt idx="38">
                  <c:v>577.78899999999999</c:v>
                </c:pt>
                <c:pt idx="39">
                  <c:v>560.03599999999994</c:v>
                </c:pt>
                <c:pt idx="40">
                  <c:v>542.81399999999996</c:v>
                </c:pt>
                <c:pt idx="41">
                  <c:v>526.24300000000005</c:v>
                </c:pt>
                <c:pt idx="42">
                  <c:v>510.25200000000001</c:v>
                </c:pt>
                <c:pt idx="43">
                  <c:v>494.73</c:v>
                </c:pt>
                <c:pt idx="44">
                  <c:v>479.6</c:v>
                </c:pt>
                <c:pt idx="45">
                  <c:v>464.84500000000003</c:v>
                </c:pt>
                <c:pt idx="46">
                  <c:v>450.036</c:v>
                </c:pt>
                <c:pt idx="47">
                  <c:v>434.94</c:v>
                </c:pt>
                <c:pt idx="48">
                  <c:v>419.66699999999997</c:v>
                </c:pt>
                <c:pt idx="49">
                  <c:v>404.65300000000002</c:v>
                </c:pt>
                <c:pt idx="50">
                  <c:v>389.94</c:v>
                </c:pt>
                <c:pt idx="51">
                  <c:v>374.767</c:v>
                </c:pt>
                <c:pt idx="52">
                  <c:v>358.846</c:v>
                </c:pt>
                <c:pt idx="53">
                  <c:v>342.54399999999998</c:v>
                </c:pt>
                <c:pt idx="54">
                  <c:v>326.44099999999997</c:v>
                </c:pt>
                <c:pt idx="55">
                  <c:v>310.346</c:v>
                </c:pt>
                <c:pt idx="56">
                  <c:v>295.08100000000002</c:v>
                </c:pt>
                <c:pt idx="57">
                  <c:v>281.09100000000001</c:v>
                </c:pt>
                <c:pt idx="58">
                  <c:v>267.96899999999999</c:v>
                </c:pt>
                <c:pt idx="59">
                  <c:v>254.92400000000001</c:v>
                </c:pt>
                <c:pt idx="60">
                  <c:v>242.203</c:v>
                </c:pt>
                <c:pt idx="61">
                  <c:v>229.20599999999999</c:v>
                </c:pt>
                <c:pt idx="62">
                  <c:v>215.577</c:v>
                </c:pt>
                <c:pt idx="63">
                  <c:v>201.67500000000001</c:v>
                </c:pt>
                <c:pt idx="64">
                  <c:v>188.119</c:v>
                </c:pt>
                <c:pt idx="65">
                  <c:v>174.69300000000001</c:v>
                </c:pt>
                <c:pt idx="66">
                  <c:v>162.083</c:v>
                </c:pt>
                <c:pt idx="67">
                  <c:v>150.667</c:v>
                </c:pt>
                <c:pt idx="68">
                  <c:v>140.06200000000001</c:v>
                </c:pt>
                <c:pt idx="69">
                  <c:v>129.648</c:v>
                </c:pt>
                <c:pt idx="70">
                  <c:v>119.724</c:v>
                </c:pt>
                <c:pt idx="71">
                  <c:v>109.242</c:v>
                </c:pt>
                <c:pt idx="72">
                  <c:v>97.683999999999997</c:v>
                </c:pt>
                <c:pt idx="73">
                  <c:v>85.632999999999996</c:v>
                </c:pt>
                <c:pt idx="74">
                  <c:v>74.218000000000004</c:v>
                </c:pt>
                <c:pt idx="75">
                  <c:v>63.231000000000002</c:v>
                </c:pt>
                <c:pt idx="76">
                  <c:v>53.23</c:v>
                </c:pt>
                <c:pt idx="77">
                  <c:v>44.616</c:v>
                </c:pt>
                <c:pt idx="78">
                  <c:v>37.143000000000001</c:v>
                </c:pt>
                <c:pt idx="79">
                  <c:v>30.1</c:v>
                </c:pt>
                <c:pt idx="80">
                  <c:v>22.743694796785849</c:v>
                </c:pt>
                <c:pt idx="81">
                  <c:v>17.982646199860209</c:v>
                </c:pt>
                <c:pt idx="82">
                  <c:v>13.946872794065856</c:v>
                </c:pt>
                <c:pt idx="83">
                  <c:v>10.715965821227902</c:v>
                </c:pt>
                <c:pt idx="84">
                  <c:v>8.1541227249822548</c:v>
                </c:pt>
                <c:pt idx="85">
                  <c:v>5.998194962044658</c:v>
                </c:pt>
                <c:pt idx="86">
                  <c:v>4.2397259629711916</c:v>
                </c:pt>
                <c:pt idx="87">
                  <c:v>2.8792131730232615</c:v>
                </c:pt>
                <c:pt idx="88">
                  <c:v>1.8689018471058039</c:v>
                </c:pt>
                <c:pt idx="89">
                  <c:v>1.1575551232939061</c:v>
                </c:pt>
                <c:pt idx="90">
                  <c:v>0.72527519113129135</c:v>
                </c:pt>
                <c:pt idx="91">
                  <c:v>0.55365657594590356</c:v>
                </c:pt>
                <c:pt idx="92">
                  <c:v>0.43227993216261468</c:v>
                </c:pt>
                <c:pt idx="93">
                  <c:v>0.24424562335079839</c:v>
                </c:pt>
                <c:pt idx="94">
                  <c:v>4.0790511435367556E-2</c:v>
                </c:pt>
                <c:pt idx="95">
                  <c:v>4.0790511435367556E-2</c:v>
                </c:pt>
                <c:pt idx="96">
                  <c:v>3.2333941991449892E-2</c:v>
                </c:pt>
                <c:pt idx="97">
                  <c:v>2.4374817808939152E-2</c:v>
                </c:pt>
                <c:pt idx="98">
                  <c:v>1.5918248365021485E-2</c:v>
                </c:pt>
                <c:pt idx="99">
                  <c:v>7.9591241825107423E-3</c:v>
                </c:pt>
                <c:pt idx="100">
                  <c:v>3.4821168298484503E-3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val>
            <c:numRef>
              <c:f>Population!$C$23:$CY$23</c:f>
              <c:numCache>
                <c:formatCode>#\ ###\ ###\ ##0;\-#\ ###\ ###\ ##0;0</c:formatCode>
                <c:ptCount val="101"/>
                <c:pt idx="0">
                  <c:v>2137.1120000000001</c:v>
                </c:pt>
                <c:pt idx="1">
                  <c:v>2021.825</c:v>
                </c:pt>
                <c:pt idx="2">
                  <c:v>1917.8610000000001</c:v>
                </c:pt>
                <c:pt idx="3">
                  <c:v>1824.337</c:v>
                </c:pt>
                <c:pt idx="4">
                  <c:v>1740.365</c:v>
                </c:pt>
                <c:pt idx="5">
                  <c:v>1665.0640000000001</c:v>
                </c:pt>
                <c:pt idx="6">
                  <c:v>1597.5519999999999</c:v>
                </c:pt>
                <c:pt idx="7">
                  <c:v>1536.943</c:v>
                </c:pt>
                <c:pt idx="8">
                  <c:v>1482.3510000000001</c:v>
                </c:pt>
                <c:pt idx="9">
                  <c:v>1432.8979999999999</c:v>
                </c:pt>
                <c:pt idx="10">
                  <c:v>1388.768</c:v>
                </c:pt>
                <c:pt idx="11">
                  <c:v>1350.154</c:v>
                </c:pt>
                <c:pt idx="12">
                  <c:v>1310.8030000000001</c:v>
                </c:pt>
                <c:pt idx="13">
                  <c:v>1267.6859999999999</c:v>
                </c:pt>
                <c:pt idx="14">
                  <c:v>1223.136</c:v>
                </c:pt>
                <c:pt idx="15">
                  <c:v>1182.0360000000001</c:v>
                </c:pt>
                <c:pt idx="16">
                  <c:v>1142.827</c:v>
                </c:pt>
                <c:pt idx="17">
                  <c:v>1108.01</c:v>
                </c:pt>
                <c:pt idx="18">
                  <c:v>1079.134</c:v>
                </c:pt>
                <c:pt idx="19">
                  <c:v>1054.356</c:v>
                </c:pt>
                <c:pt idx="20">
                  <c:v>1030.2570000000001</c:v>
                </c:pt>
                <c:pt idx="21">
                  <c:v>1007.496</c:v>
                </c:pt>
                <c:pt idx="22">
                  <c:v>983.94399999999996</c:v>
                </c:pt>
                <c:pt idx="23">
                  <c:v>958.19</c:v>
                </c:pt>
                <c:pt idx="24">
                  <c:v>931.13499999999999</c:v>
                </c:pt>
                <c:pt idx="25">
                  <c:v>905.20699999999999</c:v>
                </c:pt>
                <c:pt idx="26">
                  <c:v>880.07</c:v>
                </c:pt>
                <c:pt idx="27">
                  <c:v>854.51</c:v>
                </c:pt>
                <c:pt idx="28">
                  <c:v>828.21500000000003</c:v>
                </c:pt>
                <c:pt idx="29">
                  <c:v>801.59299999999996</c:v>
                </c:pt>
                <c:pt idx="30">
                  <c:v>775.44</c:v>
                </c:pt>
                <c:pt idx="31">
                  <c:v>749.68600000000004</c:v>
                </c:pt>
                <c:pt idx="32">
                  <c:v>724.52300000000002</c:v>
                </c:pt>
                <c:pt idx="33">
                  <c:v>700.15599999999995</c:v>
                </c:pt>
                <c:pt idx="34">
                  <c:v>676.57500000000005</c:v>
                </c:pt>
                <c:pt idx="35">
                  <c:v>653.47799999999995</c:v>
                </c:pt>
                <c:pt idx="36">
                  <c:v>630.82100000000003</c:v>
                </c:pt>
                <c:pt idx="37">
                  <c:v>609.53499999999997</c:v>
                </c:pt>
                <c:pt idx="38">
                  <c:v>590.01700000000005</c:v>
                </c:pt>
                <c:pt idx="39">
                  <c:v>571.85699999999997</c:v>
                </c:pt>
                <c:pt idx="40">
                  <c:v>554.15099999999995</c:v>
                </c:pt>
                <c:pt idx="41">
                  <c:v>536.96100000000001</c:v>
                </c:pt>
                <c:pt idx="42">
                  <c:v>520.42200000000003</c:v>
                </c:pt>
                <c:pt idx="43">
                  <c:v>504.47800000000001</c:v>
                </c:pt>
                <c:pt idx="44">
                  <c:v>489.00400000000002</c:v>
                </c:pt>
                <c:pt idx="45">
                  <c:v>473.90699999999998</c:v>
                </c:pt>
                <c:pt idx="46">
                  <c:v>459.17500000000001</c:v>
                </c:pt>
                <c:pt idx="47">
                  <c:v>444.36799999999999</c:v>
                </c:pt>
                <c:pt idx="48">
                  <c:v>429.24700000000001</c:v>
                </c:pt>
                <c:pt idx="49">
                  <c:v>413.928</c:v>
                </c:pt>
                <c:pt idx="50">
                  <c:v>398.85700000000003</c:v>
                </c:pt>
                <c:pt idx="51">
                  <c:v>384.06799999999998</c:v>
                </c:pt>
                <c:pt idx="52">
                  <c:v>368.822</c:v>
                </c:pt>
                <c:pt idx="53">
                  <c:v>352.834</c:v>
                </c:pt>
                <c:pt idx="54">
                  <c:v>336.464</c:v>
                </c:pt>
                <c:pt idx="55">
                  <c:v>320.27800000000002</c:v>
                </c:pt>
                <c:pt idx="56">
                  <c:v>304.09300000000002</c:v>
                </c:pt>
                <c:pt idx="57">
                  <c:v>288.69299999999998</c:v>
                </c:pt>
                <c:pt idx="58">
                  <c:v>274.50599999999997</c:v>
                </c:pt>
                <c:pt idx="59">
                  <c:v>261.14499999999998</c:v>
                </c:pt>
                <c:pt idx="60">
                  <c:v>247.85900000000001</c:v>
                </c:pt>
                <c:pt idx="61">
                  <c:v>234.89099999999999</c:v>
                </c:pt>
                <c:pt idx="62">
                  <c:v>221.648</c:v>
                </c:pt>
                <c:pt idx="63">
                  <c:v>207.78700000000001</c:v>
                </c:pt>
                <c:pt idx="64">
                  <c:v>193.66300000000001</c:v>
                </c:pt>
                <c:pt idx="65">
                  <c:v>179.898</c:v>
                </c:pt>
                <c:pt idx="66">
                  <c:v>166.29</c:v>
                </c:pt>
                <c:pt idx="67">
                  <c:v>153.471</c:v>
                </c:pt>
                <c:pt idx="68">
                  <c:v>141.79400000000001</c:v>
                </c:pt>
                <c:pt idx="69">
                  <c:v>130.91499999999999</c:v>
                </c:pt>
                <c:pt idx="70">
                  <c:v>120.277</c:v>
                </c:pt>
                <c:pt idx="71">
                  <c:v>110.164</c:v>
                </c:pt>
                <c:pt idx="72">
                  <c:v>99.614999999999995</c:v>
                </c:pt>
                <c:pt idx="73">
                  <c:v>88.159000000000006</c:v>
                </c:pt>
                <c:pt idx="74">
                  <c:v>76.344999999999999</c:v>
                </c:pt>
                <c:pt idx="75">
                  <c:v>65.2</c:v>
                </c:pt>
                <c:pt idx="76">
                  <c:v>54.518000000000001</c:v>
                </c:pt>
                <c:pt idx="77">
                  <c:v>44.945</c:v>
                </c:pt>
                <c:pt idx="78">
                  <c:v>36.908999999999999</c:v>
                </c:pt>
                <c:pt idx="79">
                  <c:v>30.120999999999999</c:v>
                </c:pt>
                <c:pt idx="80">
                  <c:v>21.317754712585135</c:v>
                </c:pt>
                <c:pt idx="81">
                  <c:v>16.855205110560853</c:v>
                </c:pt>
                <c:pt idx="82">
                  <c:v>13.072458801792383</c:v>
                </c:pt>
                <c:pt idx="83">
                  <c:v>10.044116970724811</c:v>
                </c:pt>
                <c:pt idx="84">
                  <c:v>7.6428913463987129</c:v>
                </c:pt>
                <c:pt idx="85">
                  <c:v>5.622131762742538</c:v>
                </c:pt>
                <c:pt idx="86">
                  <c:v>3.9739118439089944</c:v>
                </c:pt>
                <c:pt idx="87">
                  <c:v>2.6986978473008634</c:v>
                </c:pt>
                <c:pt idx="88">
                  <c:v>1.7517290622510961</c:v>
                </c:pt>
                <c:pt idx="89">
                  <c:v>1.0849809762731701</c:v>
                </c:pt>
                <c:pt idx="90">
                  <c:v>0.67980329325581523</c:v>
                </c:pt>
                <c:pt idx="91">
                  <c:v>0.51894448929610593</c:v>
                </c:pt>
                <c:pt idx="92">
                  <c:v>0.40517768301735491</c:v>
                </c:pt>
                <c:pt idx="93">
                  <c:v>0.22893238476584724</c:v>
                </c:pt>
                <c:pt idx="94">
                  <c:v>3.823310702810484E-2</c:v>
                </c:pt>
                <c:pt idx="95">
                  <c:v>3.823310702810484E-2</c:v>
                </c:pt>
                <c:pt idx="96">
                  <c:v>3.0306731180814808E-2</c:v>
                </c:pt>
                <c:pt idx="97">
                  <c:v>2.2846612736306553E-2</c:v>
                </c:pt>
                <c:pt idx="98">
                  <c:v>1.4920236889016522E-2</c:v>
                </c:pt>
                <c:pt idx="99">
                  <c:v>7.4601184445082609E-3</c:v>
                </c:pt>
                <c:pt idx="100">
                  <c:v>3.2638018194723643E-3</c:v>
                </c:pt>
              </c:numCache>
            </c:numRef>
          </c:val>
          <c:smooth val="0"/>
        </c:ser>
        <c:ser>
          <c:idx val="4"/>
          <c:order val="4"/>
          <c:marker>
            <c:symbol val="none"/>
          </c:marker>
          <c:val>
            <c:numRef>
              <c:f>Population!$C$24:$CY$24</c:f>
              <c:numCache>
                <c:formatCode>#\ ###\ ###\ ##0;\-#\ ###\ ###\ ##0;0</c:formatCode>
                <c:ptCount val="101"/>
                <c:pt idx="0">
                  <c:v>2206.6379999999999</c:v>
                </c:pt>
                <c:pt idx="1">
                  <c:v>2086.174</c:v>
                </c:pt>
                <c:pt idx="2">
                  <c:v>1977.0719999999999</c:v>
                </c:pt>
                <c:pt idx="3">
                  <c:v>1879.373</c:v>
                </c:pt>
                <c:pt idx="4">
                  <c:v>1792.028</c:v>
                </c:pt>
                <c:pt idx="5">
                  <c:v>1713.9880000000001</c:v>
                </c:pt>
                <c:pt idx="6">
                  <c:v>1644.5139999999999</c:v>
                </c:pt>
                <c:pt idx="7">
                  <c:v>1582.865</c:v>
                </c:pt>
                <c:pt idx="8">
                  <c:v>1526.4580000000001</c:v>
                </c:pt>
                <c:pt idx="9">
                  <c:v>1473.627</c:v>
                </c:pt>
                <c:pt idx="10">
                  <c:v>1424.251</c:v>
                </c:pt>
                <c:pt idx="11">
                  <c:v>1380.1010000000001</c:v>
                </c:pt>
                <c:pt idx="12">
                  <c:v>1341.105</c:v>
                </c:pt>
                <c:pt idx="13">
                  <c:v>1301.327</c:v>
                </c:pt>
                <c:pt idx="14">
                  <c:v>1258.0719999999999</c:v>
                </c:pt>
                <c:pt idx="15">
                  <c:v>1213.527</c:v>
                </c:pt>
                <c:pt idx="16">
                  <c:v>1172.1030000000001</c:v>
                </c:pt>
                <c:pt idx="17">
                  <c:v>1132.336</c:v>
                </c:pt>
                <c:pt idx="18">
                  <c:v>1097.098</c:v>
                </c:pt>
                <c:pt idx="19">
                  <c:v>1068.08</c:v>
                </c:pt>
                <c:pt idx="20">
                  <c:v>1043.348</c:v>
                </c:pt>
                <c:pt idx="21">
                  <c:v>1019.241</c:v>
                </c:pt>
                <c:pt idx="22">
                  <c:v>996.45</c:v>
                </c:pt>
                <c:pt idx="23">
                  <c:v>972.96799999999996</c:v>
                </c:pt>
                <c:pt idx="24">
                  <c:v>947.41600000000005</c:v>
                </c:pt>
                <c:pt idx="25">
                  <c:v>920.65099999999995</c:v>
                </c:pt>
                <c:pt idx="26">
                  <c:v>895.02700000000004</c:v>
                </c:pt>
                <c:pt idx="27">
                  <c:v>870.21900000000005</c:v>
                </c:pt>
                <c:pt idx="28">
                  <c:v>844.96299999999997</c:v>
                </c:pt>
                <c:pt idx="29">
                  <c:v>818.90800000000002</c:v>
                </c:pt>
                <c:pt idx="30">
                  <c:v>792.48299999999995</c:v>
                </c:pt>
                <c:pt idx="31">
                  <c:v>766.54200000000003</c:v>
                </c:pt>
                <c:pt idx="32">
                  <c:v>741.00400000000002</c:v>
                </c:pt>
                <c:pt idx="33">
                  <c:v>716.03700000000003</c:v>
                </c:pt>
                <c:pt idx="34">
                  <c:v>691.84</c:v>
                </c:pt>
                <c:pt idx="35">
                  <c:v>668.40899999999999</c:v>
                </c:pt>
                <c:pt idx="36">
                  <c:v>645.44799999999998</c:v>
                </c:pt>
                <c:pt idx="37">
                  <c:v>622.91200000000003</c:v>
                </c:pt>
                <c:pt idx="38">
                  <c:v>601.74199999999996</c:v>
                </c:pt>
                <c:pt idx="39">
                  <c:v>582.33799999999997</c:v>
                </c:pt>
                <c:pt idx="40">
                  <c:v>564.28599999999994</c:v>
                </c:pt>
                <c:pt idx="41">
                  <c:v>546.66899999999998</c:v>
                </c:pt>
                <c:pt idx="42">
                  <c:v>529.55600000000004</c:v>
                </c:pt>
                <c:pt idx="43">
                  <c:v>513.06500000000005</c:v>
                </c:pt>
                <c:pt idx="44">
                  <c:v>497.12900000000002</c:v>
                </c:pt>
                <c:pt idx="45">
                  <c:v>481.63499999999999</c:v>
                </c:pt>
                <c:pt idx="46">
                  <c:v>466.505</c:v>
                </c:pt>
                <c:pt idx="47">
                  <c:v>451.72300000000001</c:v>
                </c:pt>
                <c:pt idx="48">
                  <c:v>436.85500000000002</c:v>
                </c:pt>
                <c:pt idx="49">
                  <c:v>421.66199999999998</c:v>
                </c:pt>
                <c:pt idx="50">
                  <c:v>406.26</c:v>
                </c:pt>
                <c:pt idx="51">
                  <c:v>391.09199999999998</c:v>
                </c:pt>
                <c:pt idx="52">
                  <c:v>376.19200000000001</c:v>
                </c:pt>
                <c:pt idx="53">
                  <c:v>360.82299999999998</c:v>
                </c:pt>
                <c:pt idx="54">
                  <c:v>344.69799999999998</c:v>
                </c:pt>
                <c:pt idx="55">
                  <c:v>328.178</c:v>
                </c:pt>
                <c:pt idx="56">
                  <c:v>311.84100000000001</c:v>
                </c:pt>
                <c:pt idx="57">
                  <c:v>295.51</c:v>
                </c:pt>
                <c:pt idx="58">
                  <c:v>279.93400000000003</c:v>
                </c:pt>
                <c:pt idx="59">
                  <c:v>265.52999999999997</c:v>
                </c:pt>
                <c:pt idx="60">
                  <c:v>251.929</c:v>
                </c:pt>
                <c:pt idx="61">
                  <c:v>238.42099999999999</c:v>
                </c:pt>
                <c:pt idx="62">
                  <c:v>225.239</c:v>
                </c:pt>
                <c:pt idx="63">
                  <c:v>211.827</c:v>
                </c:pt>
                <c:pt idx="64">
                  <c:v>197.86500000000001</c:v>
                </c:pt>
                <c:pt idx="65">
                  <c:v>183.69200000000001</c:v>
                </c:pt>
                <c:pt idx="66">
                  <c:v>169.91</c:v>
                </c:pt>
                <c:pt idx="67">
                  <c:v>156.34</c:v>
                </c:pt>
                <c:pt idx="68">
                  <c:v>143.559</c:v>
                </c:pt>
                <c:pt idx="69">
                  <c:v>131.90199999999999</c:v>
                </c:pt>
                <c:pt idx="70">
                  <c:v>121.05800000000001</c:v>
                </c:pt>
                <c:pt idx="71">
                  <c:v>110.512</c:v>
                </c:pt>
                <c:pt idx="72">
                  <c:v>100.515</c:v>
                </c:pt>
                <c:pt idx="73">
                  <c:v>90.266000000000005</c:v>
                </c:pt>
                <c:pt idx="74">
                  <c:v>79.367999999999995</c:v>
                </c:pt>
                <c:pt idx="75">
                  <c:v>68.290999999999997</c:v>
                </c:pt>
                <c:pt idx="76">
                  <c:v>57.886000000000003</c:v>
                </c:pt>
                <c:pt idx="77">
                  <c:v>47.963999999999999</c:v>
                </c:pt>
                <c:pt idx="78">
                  <c:v>39.170999999999999</c:v>
                </c:pt>
                <c:pt idx="79">
                  <c:v>31.91</c:v>
                </c:pt>
                <c:pt idx="80">
                  <c:v>24.348001257050591</c:v>
                </c:pt>
                <c:pt idx="81">
                  <c:v>19.251115361483322</c:v>
                </c:pt>
                <c:pt idx="82">
                  <c:v>14.930664492113635</c:v>
                </c:pt>
                <c:pt idx="83">
                  <c:v>11.47185413878489</c:v>
                </c:pt>
                <c:pt idx="84">
                  <c:v>8.7293024344518564</c:v>
                </c:pt>
                <c:pt idx="85">
                  <c:v>6.4212987283199414</c:v>
                </c:pt>
                <c:pt idx="86">
                  <c:v>4.5387899370932878</c:v>
                </c:pt>
                <c:pt idx="87">
                  <c:v>3.0823085950834157</c:v>
                </c:pt>
                <c:pt idx="88">
                  <c:v>2.0007314083843113</c:v>
                </c:pt>
                <c:pt idx="89">
                  <c:v>1.2392073429093136</c:v>
                </c:pt>
                <c:pt idx="90">
                  <c:v>0.77643502619758453</c:v>
                </c:pt>
                <c:pt idx="91">
                  <c:v>0.59271068872284749</c:v>
                </c:pt>
                <c:pt idx="92">
                  <c:v>0.46277231671172903</c:v>
                </c:pt>
                <c:pt idx="93">
                  <c:v>0.26147434695679972</c:v>
                </c:pt>
                <c:pt idx="94">
                  <c:v>4.3667813544720123E-2</c:v>
                </c:pt>
                <c:pt idx="95">
                  <c:v>4.3667813544720123E-2</c:v>
                </c:pt>
                <c:pt idx="96">
                  <c:v>3.4614730248863509E-2</c:v>
                </c:pt>
                <c:pt idx="97">
                  <c:v>2.609418126452788E-2</c:v>
                </c:pt>
                <c:pt idx="98">
                  <c:v>1.7041097968671266E-2</c:v>
                </c:pt>
                <c:pt idx="99">
                  <c:v>8.5205489843356332E-3</c:v>
                </c:pt>
                <c:pt idx="100">
                  <c:v>3.7277401806468397E-3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69344"/>
        <c:axId val="110570880"/>
      </c:lineChart>
      <c:catAx>
        <c:axId val="110569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10570880"/>
        <c:crosses val="autoZero"/>
        <c:auto val="1"/>
        <c:lblAlgn val="ctr"/>
        <c:lblOffset val="100"/>
        <c:noMultiLvlLbl val="0"/>
      </c:catAx>
      <c:valAx>
        <c:axId val="110570880"/>
        <c:scaling>
          <c:orientation val="minMax"/>
        </c:scaling>
        <c:delete val="0"/>
        <c:axPos val="l"/>
        <c:majorGridlines/>
        <c:numFmt formatCode="#\ ###\ ###\ ##0;\-#\ ###\ ###\ ##0;0" sourceLinked="1"/>
        <c:majorTickMark val="out"/>
        <c:minorTickMark val="none"/>
        <c:tickLblPos val="nextTo"/>
        <c:crossAx val="110569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Fertility!$D$2:$D$152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xVal>
          <c:yVal>
            <c:numRef>
              <c:f>Fertility!$E$2:$E$152</c:f>
              <c:numCache>
                <c:formatCode>##0.00;\-##0.00;0</c:formatCode>
                <c:ptCount val="151"/>
                <c:pt idx="0">
                  <c:v>6.3540000000000001</c:v>
                </c:pt>
                <c:pt idx="1">
                  <c:v>6.3540000000000001</c:v>
                </c:pt>
                <c:pt idx="2">
                  <c:v>6.3540000000000001</c:v>
                </c:pt>
                <c:pt idx="3">
                  <c:v>6.354000000000001</c:v>
                </c:pt>
                <c:pt idx="4">
                  <c:v>6.3540000000000001</c:v>
                </c:pt>
                <c:pt idx="5">
                  <c:v>6.3540000000000001</c:v>
                </c:pt>
                <c:pt idx="6">
                  <c:v>6.354000000000001</c:v>
                </c:pt>
                <c:pt idx="7">
                  <c:v>6.3540000000000001</c:v>
                </c:pt>
                <c:pt idx="8">
                  <c:v>6.354000000000001</c:v>
                </c:pt>
                <c:pt idx="9">
                  <c:v>6.3540000000000001</c:v>
                </c:pt>
                <c:pt idx="10">
                  <c:v>6.3540000000000001</c:v>
                </c:pt>
                <c:pt idx="11">
                  <c:v>6.354000000000001</c:v>
                </c:pt>
                <c:pt idx="12">
                  <c:v>6.3540000000000001</c:v>
                </c:pt>
                <c:pt idx="13">
                  <c:v>6.354000000000001</c:v>
                </c:pt>
                <c:pt idx="14">
                  <c:v>6.3540000000000001</c:v>
                </c:pt>
                <c:pt idx="15">
                  <c:v>6.3540000000000001</c:v>
                </c:pt>
                <c:pt idx="16">
                  <c:v>6.354000000000001</c:v>
                </c:pt>
                <c:pt idx="17">
                  <c:v>6.3540000000000001</c:v>
                </c:pt>
                <c:pt idx="18">
                  <c:v>6.4050000000000011</c:v>
                </c:pt>
                <c:pt idx="19">
                  <c:v>6.4559999999999995</c:v>
                </c:pt>
                <c:pt idx="20">
                  <c:v>6.5069999999999997</c:v>
                </c:pt>
                <c:pt idx="21">
                  <c:v>6.5580000000000007</c:v>
                </c:pt>
                <c:pt idx="22">
                  <c:v>6.609</c:v>
                </c:pt>
                <c:pt idx="23">
                  <c:v>6.6398000000000001</c:v>
                </c:pt>
                <c:pt idx="24">
                  <c:v>6.6706000000000003</c:v>
                </c:pt>
                <c:pt idx="25">
                  <c:v>6.7013999999999996</c:v>
                </c:pt>
                <c:pt idx="26">
                  <c:v>6.7322000000000006</c:v>
                </c:pt>
                <c:pt idx="27">
                  <c:v>6.7629999999999999</c:v>
                </c:pt>
                <c:pt idx="28">
                  <c:v>6.7616000000000005</c:v>
                </c:pt>
                <c:pt idx="29">
                  <c:v>6.7601999999999993</c:v>
                </c:pt>
                <c:pt idx="30">
                  <c:v>6.7588000000000008</c:v>
                </c:pt>
                <c:pt idx="31">
                  <c:v>6.7574000000000005</c:v>
                </c:pt>
                <c:pt idx="32">
                  <c:v>6.7560000000000002</c:v>
                </c:pt>
                <c:pt idx="33">
                  <c:v>6.7256000000000009</c:v>
                </c:pt>
                <c:pt idx="34">
                  <c:v>6.6952000000000007</c:v>
                </c:pt>
                <c:pt idx="35">
                  <c:v>6.6647999999999996</c:v>
                </c:pt>
                <c:pt idx="36">
                  <c:v>6.6344000000000012</c:v>
                </c:pt>
                <c:pt idx="37">
                  <c:v>6.6040000000000001</c:v>
                </c:pt>
                <c:pt idx="38">
                  <c:v>6.5572000000000008</c:v>
                </c:pt>
                <c:pt idx="39">
                  <c:v>6.5103999999999997</c:v>
                </c:pt>
                <c:pt idx="40">
                  <c:v>6.4636000000000005</c:v>
                </c:pt>
                <c:pt idx="41">
                  <c:v>6.4168000000000003</c:v>
                </c:pt>
                <c:pt idx="42">
                  <c:v>6.37</c:v>
                </c:pt>
                <c:pt idx="43">
                  <c:v>6.33</c:v>
                </c:pt>
                <c:pt idx="44">
                  <c:v>6.29</c:v>
                </c:pt>
                <c:pt idx="45">
                  <c:v>6.25</c:v>
                </c:pt>
                <c:pt idx="46">
                  <c:v>6.21</c:v>
                </c:pt>
                <c:pt idx="47">
                  <c:v>6.17</c:v>
                </c:pt>
                <c:pt idx="48">
                  <c:v>6.1462000000000003</c:v>
                </c:pt>
                <c:pt idx="49">
                  <c:v>6.1224000000000007</c:v>
                </c:pt>
                <c:pt idx="50">
                  <c:v>6.0985999999999994</c:v>
                </c:pt>
                <c:pt idx="51">
                  <c:v>6.0748000000000006</c:v>
                </c:pt>
                <c:pt idx="52">
                  <c:v>6.0510000000000002</c:v>
                </c:pt>
                <c:pt idx="53">
                  <c:v>6.0418000000000003</c:v>
                </c:pt>
                <c:pt idx="54">
                  <c:v>6.0326000000000004</c:v>
                </c:pt>
                <c:pt idx="55">
                  <c:v>6.0234000000000005</c:v>
                </c:pt>
                <c:pt idx="56">
                  <c:v>6.0142000000000007</c:v>
                </c:pt>
                <c:pt idx="57">
                  <c:v>6.0049999999999999</c:v>
                </c:pt>
                <c:pt idx="58">
                  <c:v>6.0050000000000008</c:v>
                </c:pt>
                <c:pt idx="59">
                  <c:v>6.0049999999999999</c:v>
                </c:pt>
                <c:pt idx="60">
                  <c:v>6.0049999999999999</c:v>
                </c:pt>
                <c:pt idx="61">
                  <c:v>6.0050000000000008</c:v>
                </c:pt>
                <c:pt idx="62">
                  <c:v>6.0049999999999999</c:v>
                </c:pt>
                <c:pt idx="63">
                  <c:v>5.9720000000000004</c:v>
                </c:pt>
                <c:pt idx="64">
                  <c:v>5.9370000000000003</c:v>
                </c:pt>
                <c:pt idx="65">
                  <c:v>5.7026000000000003</c:v>
                </c:pt>
                <c:pt idx="66">
                  <c:v>5.4682000000000004</c:v>
                </c:pt>
                <c:pt idx="67">
                  <c:v>5.2337999999999996</c:v>
                </c:pt>
                <c:pt idx="68">
                  <c:v>4.9993999999999996</c:v>
                </c:pt>
                <c:pt idx="69">
                  <c:v>4.7649999999999997</c:v>
                </c:pt>
                <c:pt idx="70">
                  <c:v>4.4147999999999996</c:v>
                </c:pt>
                <c:pt idx="71">
                  <c:v>4.0645999999999995</c:v>
                </c:pt>
                <c:pt idx="72">
                  <c:v>3.7143999999999995</c:v>
                </c:pt>
                <c:pt idx="73">
                  <c:v>3.3641999999999999</c:v>
                </c:pt>
                <c:pt idx="74">
                  <c:v>3.0139999999999998</c:v>
                </c:pt>
                <c:pt idx="75">
                  <c:v>2.9496000000000002</c:v>
                </c:pt>
                <c:pt idx="76">
                  <c:v>2.8852000000000002</c:v>
                </c:pt>
                <c:pt idx="77">
                  <c:v>2.8208000000000002</c:v>
                </c:pt>
                <c:pt idx="78">
                  <c:v>2.7564000000000002</c:v>
                </c:pt>
                <c:pt idx="79">
                  <c:v>2.6920000000000002</c:v>
                </c:pt>
                <c:pt idx="80">
                  <c:v>2.7268000000000003</c:v>
                </c:pt>
                <c:pt idx="81">
                  <c:v>2.7616000000000001</c:v>
                </c:pt>
                <c:pt idx="82">
                  <c:v>2.7964000000000002</c:v>
                </c:pt>
                <c:pt idx="83">
                  <c:v>2.8312000000000004</c:v>
                </c:pt>
                <c:pt idx="84">
                  <c:v>2.8660000000000001</c:v>
                </c:pt>
                <c:pt idx="85">
                  <c:v>2.7028000000000003</c:v>
                </c:pt>
                <c:pt idx="86">
                  <c:v>2.5396000000000001</c:v>
                </c:pt>
                <c:pt idx="87">
                  <c:v>2.3763999999999998</c:v>
                </c:pt>
                <c:pt idx="88">
                  <c:v>2.2132000000000001</c:v>
                </c:pt>
                <c:pt idx="89">
                  <c:v>2.0499999999999998</c:v>
                </c:pt>
                <c:pt idx="90">
                  <c:v>1.952</c:v>
                </c:pt>
                <c:pt idx="91">
                  <c:v>1.8539999999999999</c:v>
                </c:pt>
                <c:pt idx="92" formatCode="General">
                  <c:v>1.7559999999999998</c:v>
                </c:pt>
                <c:pt idx="93">
                  <c:v>1.6580000000000001</c:v>
                </c:pt>
                <c:pt idx="94">
                  <c:v>1.56</c:v>
                </c:pt>
                <c:pt idx="95">
                  <c:v>1.5580000000000003</c:v>
                </c:pt>
                <c:pt idx="96">
                  <c:v>1.556</c:v>
                </c:pt>
                <c:pt idx="97" formatCode="General">
                  <c:v>1.554</c:v>
                </c:pt>
                <c:pt idx="98">
                  <c:v>1.5520000000000003</c:v>
                </c:pt>
                <c:pt idx="99">
                  <c:v>1.55</c:v>
                </c:pt>
                <c:pt idx="100">
                  <c:v>1.5660000000000003</c:v>
                </c:pt>
                <c:pt idx="101">
                  <c:v>1.5819999999999999</c:v>
                </c:pt>
                <c:pt idx="102" formatCode="General">
                  <c:v>1.5979999999999999</c:v>
                </c:pt>
                <c:pt idx="103">
                  <c:v>1.6140000000000001</c:v>
                </c:pt>
                <c:pt idx="104">
                  <c:v>1.63</c:v>
                </c:pt>
                <c:pt idx="105">
                  <c:v>1.6368</c:v>
                </c:pt>
                <c:pt idx="106">
                  <c:v>1.6435999999999997</c:v>
                </c:pt>
                <c:pt idx="107" formatCode="General">
                  <c:v>1.6503999999999999</c:v>
                </c:pt>
                <c:pt idx="108">
                  <c:v>1.6572</c:v>
                </c:pt>
                <c:pt idx="109">
                  <c:v>1.6639999999999999</c:v>
                </c:pt>
                <c:pt idx="110">
                  <c:v>1.67</c:v>
                </c:pt>
                <c:pt idx="111">
                  <c:v>1.6759999999999999</c:v>
                </c:pt>
                <c:pt idx="112" formatCode="General">
                  <c:v>1.6819999999999999</c:v>
                </c:pt>
                <c:pt idx="113">
                  <c:v>1.6879999999999999</c:v>
                </c:pt>
                <c:pt idx="114">
                  <c:v>1.694</c:v>
                </c:pt>
                <c:pt idx="115">
                  <c:v>1.6992</c:v>
                </c:pt>
                <c:pt idx="116">
                  <c:v>1.7044000000000001</c:v>
                </c:pt>
                <c:pt idx="117" formatCode="General">
                  <c:v>1.7096</c:v>
                </c:pt>
                <c:pt idx="118">
                  <c:v>1.7148000000000001</c:v>
                </c:pt>
                <c:pt idx="119">
                  <c:v>1.72</c:v>
                </c:pt>
                <c:pt idx="120">
                  <c:v>1.7246000000000001</c:v>
                </c:pt>
                <c:pt idx="121">
                  <c:v>1.7292000000000001</c:v>
                </c:pt>
                <c:pt idx="122" formatCode="General">
                  <c:v>1.7338</c:v>
                </c:pt>
                <c:pt idx="123">
                  <c:v>1.7384000000000002</c:v>
                </c:pt>
                <c:pt idx="124">
                  <c:v>1.7430000000000001</c:v>
                </c:pt>
                <c:pt idx="125">
                  <c:v>1.7472000000000001</c:v>
                </c:pt>
                <c:pt idx="126">
                  <c:v>1.7514000000000001</c:v>
                </c:pt>
                <c:pt idx="127" formatCode="General">
                  <c:v>1.7556</c:v>
                </c:pt>
                <c:pt idx="128">
                  <c:v>1.7598</c:v>
                </c:pt>
                <c:pt idx="129">
                  <c:v>1.764</c:v>
                </c:pt>
                <c:pt idx="130">
                  <c:v>1.7672000000000001</c:v>
                </c:pt>
                <c:pt idx="131">
                  <c:v>1.7704</c:v>
                </c:pt>
                <c:pt idx="132" formatCode="General">
                  <c:v>1.7736000000000001</c:v>
                </c:pt>
                <c:pt idx="133">
                  <c:v>1.7768000000000002</c:v>
                </c:pt>
                <c:pt idx="134">
                  <c:v>1.78</c:v>
                </c:pt>
                <c:pt idx="135">
                  <c:v>1.7830000000000001</c:v>
                </c:pt>
                <c:pt idx="136">
                  <c:v>1.786</c:v>
                </c:pt>
                <c:pt idx="137" formatCode="General">
                  <c:v>1.7890000000000001</c:v>
                </c:pt>
                <c:pt idx="138">
                  <c:v>1.792</c:v>
                </c:pt>
                <c:pt idx="139">
                  <c:v>1.7949999999999999</c:v>
                </c:pt>
                <c:pt idx="140">
                  <c:v>1.7978000000000001</c:v>
                </c:pt>
                <c:pt idx="141">
                  <c:v>1.8006</c:v>
                </c:pt>
                <c:pt idx="142" formatCode="General">
                  <c:v>1.8033999999999999</c:v>
                </c:pt>
                <c:pt idx="143">
                  <c:v>1.8062</c:v>
                </c:pt>
                <c:pt idx="144">
                  <c:v>1.8089999999999999</c:v>
                </c:pt>
                <c:pt idx="145">
                  <c:v>1.8112000000000001</c:v>
                </c:pt>
                <c:pt idx="146">
                  <c:v>1.8134000000000001</c:v>
                </c:pt>
                <c:pt idx="147" formatCode="General">
                  <c:v>1.8156000000000001</c:v>
                </c:pt>
                <c:pt idx="148" formatCode="General">
                  <c:v>1.8178000000000001</c:v>
                </c:pt>
                <c:pt idx="149" formatCode="General">
                  <c:v>1.82</c:v>
                </c:pt>
                <c:pt idx="150" formatCode="General">
                  <c:v>1.8220000000000003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904832"/>
        <c:axId val="113296128"/>
      </c:scatterChart>
      <c:valAx>
        <c:axId val="11290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3296128"/>
        <c:crosses val="autoZero"/>
        <c:crossBetween val="midCat"/>
      </c:valAx>
      <c:valAx>
        <c:axId val="113296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Total fertility rate</a:t>
                </a:r>
              </a:p>
            </c:rich>
          </c:tx>
          <c:layout/>
          <c:overlay val="0"/>
        </c:title>
        <c:numFmt formatCode="##0.00;\-##0.00;0" sourceLinked="1"/>
        <c:majorTickMark val="out"/>
        <c:minorTickMark val="none"/>
        <c:tickLblPos val="nextTo"/>
        <c:crossAx val="1129048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89129483814522"/>
          <c:y val="5.1400554097404488E-2"/>
          <c:w val="0.76808092738407696"/>
          <c:h val="0.8418788276465442"/>
        </c:manualLayout>
      </c:layout>
      <c:scatterChart>
        <c:scatterStyle val="lineMarker"/>
        <c:varyColors val="0"/>
        <c:ser>
          <c:idx val="1"/>
          <c:order val="1"/>
          <c:tx>
            <c:strRef>
              <c:f>'Pop summary'!$C$1</c:f>
              <c:strCache>
                <c:ptCount val="1"/>
                <c:pt idx="0">
                  <c:v>CDR</c:v>
                </c:pt>
              </c:strCache>
            </c:strRef>
          </c:tx>
          <c:marker>
            <c:symbol val="none"/>
          </c:marker>
          <c:xVal>
            <c:numRef>
              <c:f>'Pop summary'!$A$2:$A$152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xVal>
          <c:yVal>
            <c:numRef>
              <c:f>'Pop summary'!$C$2:$C$152</c:f>
              <c:numCache>
                <c:formatCode>General</c:formatCode>
                <c:ptCount val="151"/>
                <c:pt idx="0">
                  <c:v>1.7614719127117777</c:v>
                </c:pt>
                <c:pt idx="1">
                  <c:v>1.7688162950525503</c:v>
                </c:pt>
                <c:pt idx="2">
                  <c:v>1.7708942339178917</c:v>
                </c:pt>
                <c:pt idx="3">
                  <c:v>1.7708318115902522</c:v>
                </c:pt>
                <c:pt idx="4">
                  <c:v>1.7699148046728954</c:v>
                </c:pt>
                <c:pt idx="5">
                  <c:v>1.7682580036644315</c:v>
                </c:pt>
                <c:pt idx="6">
                  <c:v>1.7769705984414945</c:v>
                </c:pt>
                <c:pt idx="7">
                  <c:v>1.7834977052311278</c:v>
                </c:pt>
                <c:pt idx="8">
                  <c:v>1.7871998232501856</c:v>
                </c:pt>
                <c:pt idx="9">
                  <c:v>1.7875668988144247</c:v>
                </c:pt>
                <c:pt idx="10">
                  <c:v>1.784974554752722</c:v>
                </c:pt>
                <c:pt idx="11">
                  <c:v>1.7945833049570017</c:v>
                </c:pt>
                <c:pt idx="12">
                  <c:v>1.7985809681866047</c:v>
                </c:pt>
                <c:pt idx="13">
                  <c:v>1.7987185917802935</c:v>
                </c:pt>
                <c:pt idx="14">
                  <c:v>1.7966322643003831</c:v>
                </c:pt>
                <c:pt idx="15">
                  <c:v>1.7931805654605022</c:v>
                </c:pt>
                <c:pt idx="16">
                  <c:v>1.7994085739019887</c:v>
                </c:pt>
                <c:pt idx="17">
                  <c:v>1.8021251038633752</c:v>
                </c:pt>
                <c:pt idx="18">
                  <c:v>1.8027033729273687</c:v>
                </c:pt>
                <c:pt idx="19">
                  <c:v>1.802559831004783</c:v>
                </c:pt>
                <c:pt idx="20">
                  <c:v>1.8028052952407412</c:v>
                </c:pt>
                <c:pt idx="21">
                  <c:v>1.8125650656484942</c:v>
                </c:pt>
                <c:pt idx="22">
                  <c:v>1.8217971395335135</c:v>
                </c:pt>
                <c:pt idx="23">
                  <c:v>1.8307814917779053</c:v>
                </c:pt>
                <c:pt idx="24">
                  <c:v>1.839692880207604</c:v>
                </c:pt>
                <c:pt idx="25">
                  <c:v>1.8489556137736107</c:v>
                </c:pt>
                <c:pt idx="26">
                  <c:v>1.8678341581339095</c:v>
                </c:pt>
                <c:pt idx="27">
                  <c:v>1.8829501706395169</c:v>
                </c:pt>
                <c:pt idx="28">
                  <c:v>1.8948521622966166</c:v>
                </c:pt>
                <c:pt idx="29">
                  <c:v>1.9036496533025353</c:v>
                </c:pt>
                <c:pt idx="30">
                  <c:v>1.9092317451478327</c:v>
                </c:pt>
                <c:pt idx="31">
                  <c:v>1.9287150682665701</c:v>
                </c:pt>
                <c:pt idx="32">
                  <c:v>1.945179077235863</c:v>
                </c:pt>
                <c:pt idx="33">
                  <c:v>1.9591960620571478</c:v>
                </c:pt>
                <c:pt idx="34">
                  <c:v>1.9711841830326531</c:v>
                </c:pt>
                <c:pt idx="35">
                  <c:v>1.9814535080138362</c:v>
                </c:pt>
                <c:pt idx="36">
                  <c:v>1.9960781301658843</c:v>
                </c:pt>
                <c:pt idx="37">
                  <c:v>2.0061908612106536</c:v>
                </c:pt>
                <c:pt idx="38">
                  <c:v>2.0127036143079899</c:v>
                </c:pt>
                <c:pt idx="39">
                  <c:v>2.0166138272731509</c:v>
                </c:pt>
                <c:pt idx="40">
                  <c:v>2.0185163975247074</c:v>
                </c:pt>
                <c:pt idx="41">
                  <c:v>2.02741901641325</c:v>
                </c:pt>
                <c:pt idx="42">
                  <c:v>2.0332116006282468</c:v>
                </c:pt>
                <c:pt idx="43">
                  <c:v>2.0357142559183683</c:v>
                </c:pt>
                <c:pt idx="44">
                  <c:v>2.0345800729075818</c:v>
                </c:pt>
                <c:pt idx="45">
                  <c:v>2.0299732215378739</c:v>
                </c:pt>
                <c:pt idx="46">
                  <c:v>2.0328453276850018</c:v>
                </c:pt>
                <c:pt idx="47">
                  <c:v>2.031457927658415</c:v>
                </c:pt>
                <c:pt idx="48">
                  <c:v>2.0265149562500357</c:v>
                </c:pt>
                <c:pt idx="49">
                  <c:v>2.0187058729127205</c:v>
                </c:pt>
                <c:pt idx="50">
                  <c:v>2.0087324152843706</c:v>
                </c:pt>
                <c:pt idx="51">
                  <c:v>2.0072765552898417</c:v>
                </c:pt>
                <c:pt idx="52">
                  <c:v>2.0024904428278671</c:v>
                </c:pt>
                <c:pt idx="53">
                  <c:v>1.9955023674033034</c:v>
                </c:pt>
                <c:pt idx="54">
                  <c:v>1.9872290930501728</c:v>
                </c:pt>
                <c:pt idx="55">
                  <c:v>1.9783488817784478</c:v>
                </c:pt>
                <c:pt idx="56">
                  <c:v>1.9757322117636076</c:v>
                </c:pt>
                <c:pt idx="57">
                  <c:v>1.9711645269432925</c:v>
                </c:pt>
                <c:pt idx="58">
                  <c:v>1.9658611042999456</c:v>
                </c:pt>
                <c:pt idx="59">
                  <c:v>1.9609628009084781</c:v>
                </c:pt>
                <c:pt idx="60">
                  <c:v>1.9570826960954444</c:v>
                </c:pt>
                <c:pt idx="61">
                  <c:v>1.9579798801484001</c:v>
                </c:pt>
                <c:pt idx="62">
                  <c:v>1.9591384147219988</c:v>
                </c:pt>
                <c:pt idx="63">
                  <c:v>1.9601643927132968</c:v>
                </c:pt>
                <c:pt idx="64">
                  <c:v>1.9487757782120358</c:v>
                </c:pt>
                <c:pt idx="65">
                  <c:v>1.9303461021140611</c:v>
                </c:pt>
                <c:pt idx="66">
                  <c:v>1.9115077663458853</c:v>
                </c:pt>
                <c:pt idx="67">
                  <c:v>1.8936049833759532</c:v>
                </c:pt>
                <c:pt idx="68">
                  <c:v>1.8752423423128306</c:v>
                </c:pt>
                <c:pt idx="69">
                  <c:v>1.8529427201514637</c:v>
                </c:pt>
                <c:pt idx="70">
                  <c:v>1.8268434862529082</c:v>
                </c:pt>
                <c:pt idx="71">
                  <c:v>1.7951446736541721</c:v>
                </c:pt>
                <c:pt idx="72">
                  <c:v>1.7569691402219754</c:v>
                </c:pt>
                <c:pt idx="73">
                  <c:v>1.715966358902518</c:v>
                </c:pt>
                <c:pt idx="74">
                  <c:v>1.6680133382770053</c:v>
                </c:pt>
                <c:pt idx="75">
                  <c:v>1.6154507529625299</c:v>
                </c:pt>
                <c:pt idx="76">
                  <c:v>1.5625473390390863</c:v>
                </c:pt>
                <c:pt idx="77">
                  <c:v>1.511954818859355</c:v>
                </c:pt>
                <c:pt idx="78">
                  <c:v>1.4579056422749122</c:v>
                </c:pt>
                <c:pt idx="79">
                  <c:v>1.4144879365498391</c:v>
                </c:pt>
                <c:pt idx="80">
                  <c:v>1.375359352338873</c:v>
                </c:pt>
                <c:pt idx="81">
                  <c:v>1.3324323773634503</c:v>
                </c:pt>
                <c:pt idx="82">
                  <c:v>1.2838376662463133</c:v>
                </c:pt>
                <c:pt idx="83">
                  <c:v>1.2447541859031279</c:v>
                </c:pt>
                <c:pt idx="84">
                  <c:v>1.2058749382747864</c:v>
                </c:pt>
                <c:pt idx="85">
                  <c:v>1.1700254323737234</c:v>
                </c:pt>
                <c:pt idx="86">
                  <c:v>1.1384728267479789</c:v>
                </c:pt>
                <c:pt idx="87">
                  <c:v>1.1109946527670966</c:v>
                </c:pt>
                <c:pt idx="88">
                  <c:v>1.087249329073781</c:v>
                </c:pt>
                <c:pt idx="89">
                  <c:v>1.0531026999180095</c:v>
                </c:pt>
                <c:pt idx="90">
                  <c:v>1.0141764292994104</c:v>
                </c:pt>
                <c:pt idx="91">
                  <c:v>0.97682054578280253</c:v>
                </c:pt>
                <c:pt idx="92">
                  <c:v>0.94377635978552277</c:v>
                </c:pt>
                <c:pt idx="93">
                  <c:v>0.90290225242242295</c:v>
                </c:pt>
                <c:pt idx="94">
                  <c:v>0.86984154866228502</c:v>
                </c:pt>
                <c:pt idx="95">
                  <c:v>0.84216596476134364</c:v>
                </c:pt>
                <c:pt idx="96">
                  <c:v>0.81720117983993901</c:v>
                </c:pt>
                <c:pt idx="97">
                  <c:v>0.79443306765321953</c:v>
                </c:pt>
                <c:pt idx="98">
                  <c:v>0.778277943599614</c:v>
                </c:pt>
                <c:pt idx="99">
                  <c:v>0.765148635931448</c:v>
                </c:pt>
                <c:pt idx="100">
                  <c:v>0.75368848464219995</c:v>
                </c:pt>
                <c:pt idx="101">
                  <c:v>0.74280949020558906</c:v>
                </c:pt>
                <c:pt idx="102">
                  <c:v>0.73157522604048064</c:v>
                </c:pt>
                <c:pt idx="103">
                  <c:v>0.72230525262716427</c:v>
                </c:pt>
                <c:pt idx="104">
                  <c:v>0.71186272790618321</c:v>
                </c:pt>
                <c:pt idx="105">
                  <c:v>0.70009901053695778</c:v>
                </c:pt>
                <c:pt idx="106">
                  <c:v>0.6861746946615912</c:v>
                </c:pt>
                <c:pt idx="107">
                  <c:v>0.66967541235864914</c:v>
                </c:pt>
                <c:pt idx="108">
                  <c:v>0.65132526388728618</c:v>
                </c:pt>
                <c:pt idx="109">
                  <c:v>0.6300667524545529</c:v>
                </c:pt>
                <c:pt idx="110">
                  <c:v>0.60816271774789021</c:v>
                </c:pt>
                <c:pt idx="111">
                  <c:v>0.58843164405589476</c:v>
                </c:pt>
                <c:pt idx="112">
                  <c:v>0.57242063356295902</c:v>
                </c:pt>
                <c:pt idx="113">
                  <c:v>0.56004232093526951</c:v>
                </c:pt>
                <c:pt idx="114">
                  <c:v>0.55027370980623624</c:v>
                </c:pt>
                <c:pt idx="115">
                  <c:v>0.54327690559766439</c:v>
                </c:pt>
                <c:pt idx="116">
                  <c:v>0.53918800757170926</c:v>
                </c:pt>
                <c:pt idx="117">
                  <c:v>0.53788262303556811</c:v>
                </c:pt>
                <c:pt idx="118">
                  <c:v>0.53823241104173936</c:v>
                </c:pt>
                <c:pt idx="119">
                  <c:v>0.54126463181574669</c:v>
                </c:pt>
                <c:pt idx="120">
                  <c:v>0.54580642101190158</c:v>
                </c:pt>
                <c:pt idx="121">
                  <c:v>0.55042036977435482</c:v>
                </c:pt>
                <c:pt idx="122">
                  <c:v>0.55417848199810371</c:v>
                </c:pt>
                <c:pt idx="123">
                  <c:v>0.55884666907304126</c:v>
                </c:pt>
                <c:pt idx="124">
                  <c:v>0.56403780429074724</c:v>
                </c:pt>
                <c:pt idx="125">
                  <c:v>0.5692578517338106</c:v>
                </c:pt>
                <c:pt idx="126">
                  <c:v>0.57400751770075475</c:v>
                </c:pt>
                <c:pt idx="127">
                  <c:v>0.57792812153996687</c:v>
                </c:pt>
                <c:pt idx="128">
                  <c:v>0.58195689935901462</c:v>
                </c:pt>
                <c:pt idx="129">
                  <c:v>0.58471409174496403</c:v>
                </c:pt>
                <c:pt idx="130">
                  <c:v>0.58602469978477245</c:v>
                </c:pt>
                <c:pt idx="131">
                  <c:v>0.58558580093471135</c:v>
                </c:pt>
                <c:pt idx="132">
                  <c:v>0.58324020618149941</c:v>
                </c:pt>
                <c:pt idx="133">
                  <c:v>0.5795508113846457</c:v>
                </c:pt>
                <c:pt idx="134">
                  <c:v>0.57376560762536022</c:v>
                </c:pt>
                <c:pt idx="135">
                  <c:v>0.56689725069077823</c:v>
                </c:pt>
                <c:pt idx="136">
                  <c:v>0.5602814349055748</c:v>
                </c:pt>
                <c:pt idx="137">
                  <c:v>0.55477906997889737</c:v>
                </c:pt>
                <c:pt idx="138">
                  <c:v>0.55050985105096262</c:v>
                </c:pt>
                <c:pt idx="139">
                  <c:v>0.54712309615992138</c:v>
                </c:pt>
                <c:pt idx="140">
                  <c:v>0.54506764908167704</c:v>
                </c:pt>
                <c:pt idx="141">
                  <c:v>0.5449013147092503</c:v>
                </c:pt>
                <c:pt idx="142">
                  <c:v>0.54695134462610628</c:v>
                </c:pt>
                <c:pt idx="143">
                  <c:v>0.55146772569863312</c:v>
                </c:pt>
                <c:pt idx="144">
                  <c:v>0.55847422093446308</c:v>
                </c:pt>
                <c:pt idx="145">
                  <c:v>0.56716586142558667</c:v>
                </c:pt>
                <c:pt idx="146">
                  <c:v>0.57610203326607901</c:v>
                </c:pt>
                <c:pt idx="147">
                  <c:v>0.58421474371687276</c:v>
                </c:pt>
                <c:pt idx="148">
                  <c:v>0.59173577687603929</c:v>
                </c:pt>
                <c:pt idx="149">
                  <c:v>0.59823021779442276</c:v>
                </c:pt>
                <c:pt idx="150">
                  <c:v>0.60357875096169056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89888"/>
        <c:axId val="128391808"/>
      </c:scatterChart>
      <c:scatterChart>
        <c:scatterStyle val="lineMarker"/>
        <c:varyColors val="0"/>
        <c:ser>
          <c:idx val="0"/>
          <c:order val="0"/>
          <c:tx>
            <c:strRef>
              <c:f>'Pop summary'!$B$1</c:f>
              <c:strCache>
                <c:ptCount val="1"/>
                <c:pt idx="0">
                  <c:v>TFR</c:v>
                </c:pt>
              </c:strCache>
            </c:strRef>
          </c:tx>
          <c:marker>
            <c:symbol val="none"/>
          </c:marker>
          <c:xVal>
            <c:numRef>
              <c:f>'Pop summary'!$A$2:$A$152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xVal>
          <c:yVal>
            <c:numRef>
              <c:f>'Pop summary'!$B$2:$B$152</c:f>
              <c:numCache>
                <c:formatCode>General</c:formatCode>
                <c:ptCount val="151"/>
                <c:pt idx="0">
                  <c:v>6.3540000000000001</c:v>
                </c:pt>
                <c:pt idx="1">
                  <c:v>6.3540000000000001</c:v>
                </c:pt>
                <c:pt idx="2">
                  <c:v>6.3540000000000001</c:v>
                </c:pt>
                <c:pt idx="3">
                  <c:v>6.354000000000001</c:v>
                </c:pt>
                <c:pt idx="4">
                  <c:v>6.3540000000000001</c:v>
                </c:pt>
                <c:pt idx="5">
                  <c:v>6.3540000000000001</c:v>
                </c:pt>
                <c:pt idx="6">
                  <c:v>6.354000000000001</c:v>
                </c:pt>
                <c:pt idx="7">
                  <c:v>6.3540000000000001</c:v>
                </c:pt>
                <c:pt idx="8">
                  <c:v>6.354000000000001</c:v>
                </c:pt>
                <c:pt idx="9">
                  <c:v>6.3540000000000001</c:v>
                </c:pt>
                <c:pt idx="10">
                  <c:v>6.3540000000000001</c:v>
                </c:pt>
                <c:pt idx="11">
                  <c:v>6.354000000000001</c:v>
                </c:pt>
                <c:pt idx="12">
                  <c:v>6.3540000000000001</c:v>
                </c:pt>
                <c:pt idx="13">
                  <c:v>6.354000000000001</c:v>
                </c:pt>
                <c:pt idx="14">
                  <c:v>6.3540000000000001</c:v>
                </c:pt>
                <c:pt idx="15">
                  <c:v>6.3540000000000001</c:v>
                </c:pt>
                <c:pt idx="16">
                  <c:v>6.354000000000001</c:v>
                </c:pt>
                <c:pt idx="17">
                  <c:v>6.3540000000000001</c:v>
                </c:pt>
                <c:pt idx="18">
                  <c:v>6.4050000000000011</c:v>
                </c:pt>
                <c:pt idx="19">
                  <c:v>6.4559999999999995</c:v>
                </c:pt>
                <c:pt idx="20">
                  <c:v>6.5069999999999997</c:v>
                </c:pt>
                <c:pt idx="21">
                  <c:v>6.5580000000000007</c:v>
                </c:pt>
                <c:pt idx="22">
                  <c:v>6.609</c:v>
                </c:pt>
                <c:pt idx="23">
                  <c:v>6.6398000000000001</c:v>
                </c:pt>
                <c:pt idx="24">
                  <c:v>6.6706000000000003</c:v>
                </c:pt>
                <c:pt idx="25">
                  <c:v>6.7013999999999996</c:v>
                </c:pt>
                <c:pt idx="26">
                  <c:v>6.7322000000000006</c:v>
                </c:pt>
                <c:pt idx="27">
                  <c:v>6.7629999999999999</c:v>
                </c:pt>
                <c:pt idx="28">
                  <c:v>6.7616000000000005</c:v>
                </c:pt>
                <c:pt idx="29">
                  <c:v>6.7601999999999993</c:v>
                </c:pt>
                <c:pt idx="30">
                  <c:v>6.7588000000000008</c:v>
                </c:pt>
                <c:pt idx="31">
                  <c:v>6.7574000000000005</c:v>
                </c:pt>
                <c:pt idx="32">
                  <c:v>6.7560000000000002</c:v>
                </c:pt>
                <c:pt idx="33">
                  <c:v>6.7256000000000009</c:v>
                </c:pt>
                <c:pt idx="34">
                  <c:v>6.6952000000000007</c:v>
                </c:pt>
                <c:pt idx="35">
                  <c:v>6.6647999999999996</c:v>
                </c:pt>
                <c:pt idx="36">
                  <c:v>6.6344000000000012</c:v>
                </c:pt>
                <c:pt idx="37">
                  <c:v>6.6040000000000001</c:v>
                </c:pt>
                <c:pt idx="38">
                  <c:v>6.5572000000000008</c:v>
                </c:pt>
                <c:pt idx="39">
                  <c:v>6.5103999999999997</c:v>
                </c:pt>
                <c:pt idx="40">
                  <c:v>6.4636000000000005</c:v>
                </c:pt>
                <c:pt idx="41">
                  <c:v>6.4168000000000003</c:v>
                </c:pt>
                <c:pt idx="42">
                  <c:v>6.37</c:v>
                </c:pt>
                <c:pt idx="43">
                  <c:v>6.33</c:v>
                </c:pt>
                <c:pt idx="44">
                  <c:v>6.29</c:v>
                </c:pt>
                <c:pt idx="45">
                  <c:v>6.25</c:v>
                </c:pt>
                <c:pt idx="46">
                  <c:v>6.21</c:v>
                </c:pt>
                <c:pt idx="47">
                  <c:v>6.17</c:v>
                </c:pt>
                <c:pt idx="48">
                  <c:v>6.1462000000000003</c:v>
                </c:pt>
                <c:pt idx="49">
                  <c:v>6.1224000000000007</c:v>
                </c:pt>
                <c:pt idx="50">
                  <c:v>6.0985999999999994</c:v>
                </c:pt>
                <c:pt idx="51">
                  <c:v>6.0748000000000006</c:v>
                </c:pt>
                <c:pt idx="52">
                  <c:v>6.0510000000000002</c:v>
                </c:pt>
                <c:pt idx="53">
                  <c:v>6.0418000000000003</c:v>
                </c:pt>
                <c:pt idx="54">
                  <c:v>6.0326000000000004</c:v>
                </c:pt>
                <c:pt idx="55">
                  <c:v>6.0234000000000005</c:v>
                </c:pt>
                <c:pt idx="56">
                  <c:v>6.0142000000000007</c:v>
                </c:pt>
                <c:pt idx="57">
                  <c:v>6.0049999999999999</c:v>
                </c:pt>
                <c:pt idx="58">
                  <c:v>6.0050000000000008</c:v>
                </c:pt>
                <c:pt idx="59">
                  <c:v>6.0049999999999999</c:v>
                </c:pt>
                <c:pt idx="60">
                  <c:v>6.0049999999999999</c:v>
                </c:pt>
                <c:pt idx="61">
                  <c:v>6.0050000000000008</c:v>
                </c:pt>
                <c:pt idx="62">
                  <c:v>6.0049999999999999</c:v>
                </c:pt>
                <c:pt idx="63">
                  <c:v>5.9720000000000004</c:v>
                </c:pt>
                <c:pt idx="64">
                  <c:v>5.9370000000000003</c:v>
                </c:pt>
                <c:pt idx="65">
                  <c:v>5.7026000000000003</c:v>
                </c:pt>
                <c:pt idx="66">
                  <c:v>5.4682000000000004</c:v>
                </c:pt>
                <c:pt idx="67">
                  <c:v>5.2337999999999996</c:v>
                </c:pt>
                <c:pt idx="68">
                  <c:v>4.9993999999999996</c:v>
                </c:pt>
                <c:pt idx="69">
                  <c:v>4.7649999999999997</c:v>
                </c:pt>
                <c:pt idx="70">
                  <c:v>4.4147999999999996</c:v>
                </c:pt>
                <c:pt idx="71">
                  <c:v>4.0645999999999995</c:v>
                </c:pt>
                <c:pt idx="72">
                  <c:v>3.7143999999999995</c:v>
                </c:pt>
                <c:pt idx="73">
                  <c:v>3.3641999999999999</c:v>
                </c:pt>
                <c:pt idx="74">
                  <c:v>3.0139999999999998</c:v>
                </c:pt>
                <c:pt idx="75">
                  <c:v>2.9496000000000002</c:v>
                </c:pt>
                <c:pt idx="76">
                  <c:v>2.8852000000000002</c:v>
                </c:pt>
                <c:pt idx="77">
                  <c:v>2.8208000000000002</c:v>
                </c:pt>
                <c:pt idx="78">
                  <c:v>2.7564000000000002</c:v>
                </c:pt>
                <c:pt idx="79">
                  <c:v>2.6920000000000002</c:v>
                </c:pt>
                <c:pt idx="80">
                  <c:v>2.7268000000000003</c:v>
                </c:pt>
                <c:pt idx="81">
                  <c:v>2.7616000000000001</c:v>
                </c:pt>
                <c:pt idx="82">
                  <c:v>2.7964000000000002</c:v>
                </c:pt>
                <c:pt idx="83">
                  <c:v>2.8312000000000004</c:v>
                </c:pt>
                <c:pt idx="84">
                  <c:v>2.8660000000000001</c:v>
                </c:pt>
                <c:pt idx="85">
                  <c:v>2.7028000000000003</c:v>
                </c:pt>
                <c:pt idx="86">
                  <c:v>2.5396000000000001</c:v>
                </c:pt>
                <c:pt idx="87">
                  <c:v>2.3763999999999998</c:v>
                </c:pt>
                <c:pt idx="88">
                  <c:v>2.2132000000000001</c:v>
                </c:pt>
                <c:pt idx="89">
                  <c:v>2.0499999999999998</c:v>
                </c:pt>
                <c:pt idx="90">
                  <c:v>1.952</c:v>
                </c:pt>
                <c:pt idx="91">
                  <c:v>1.8539999999999999</c:v>
                </c:pt>
                <c:pt idx="92">
                  <c:v>1.7559999999999998</c:v>
                </c:pt>
                <c:pt idx="93">
                  <c:v>1.6580000000000001</c:v>
                </c:pt>
                <c:pt idx="94">
                  <c:v>1.56</c:v>
                </c:pt>
                <c:pt idx="95">
                  <c:v>1.5580000000000003</c:v>
                </c:pt>
                <c:pt idx="96">
                  <c:v>1.556</c:v>
                </c:pt>
                <c:pt idx="97">
                  <c:v>1.554</c:v>
                </c:pt>
                <c:pt idx="98">
                  <c:v>1.5520000000000003</c:v>
                </c:pt>
                <c:pt idx="99">
                  <c:v>1.55</c:v>
                </c:pt>
                <c:pt idx="100">
                  <c:v>1.5660000000000003</c:v>
                </c:pt>
                <c:pt idx="101">
                  <c:v>1.5819999999999999</c:v>
                </c:pt>
                <c:pt idx="102">
                  <c:v>1.5979999999999999</c:v>
                </c:pt>
                <c:pt idx="103">
                  <c:v>1.6140000000000001</c:v>
                </c:pt>
                <c:pt idx="104">
                  <c:v>1.63</c:v>
                </c:pt>
                <c:pt idx="105">
                  <c:v>1.6368</c:v>
                </c:pt>
                <c:pt idx="106">
                  <c:v>1.6435999999999997</c:v>
                </c:pt>
                <c:pt idx="107">
                  <c:v>1.6503999999999999</c:v>
                </c:pt>
                <c:pt idx="108">
                  <c:v>1.6572</c:v>
                </c:pt>
                <c:pt idx="109">
                  <c:v>1.6639999999999999</c:v>
                </c:pt>
                <c:pt idx="110">
                  <c:v>1.67</c:v>
                </c:pt>
                <c:pt idx="111">
                  <c:v>1.6759999999999999</c:v>
                </c:pt>
                <c:pt idx="112">
                  <c:v>1.6819999999999999</c:v>
                </c:pt>
                <c:pt idx="113">
                  <c:v>1.6879999999999999</c:v>
                </c:pt>
                <c:pt idx="114">
                  <c:v>1.694</c:v>
                </c:pt>
                <c:pt idx="115">
                  <c:v>1.6992</c:v>
                </c:pt>
                <c:pt idx="116">
                  <c:v>1.7044000000000001</c:v>
                </c:pt>
                <c:pt idx="117">
                  <c:v>1.7096</c:v>
                </c:pt>
                <c:pt idx="118">
                  <c:v>1.7148000000000001</c:v>
                </c:pt>
                <c:pt idx="119">
                  <c:v>1.72</c:v>
                </c:pt>
                <c:pt idx="120">
                  <c:v>1.7246000000000001</c:v>
                </c:pt>
                <c:pt idx="121">
                  <c:v>1.7292000000000001</c:v>
                </c:pt>
                <c:pt idx="122">
                  <c:v>1.7338</c:v>
                </c:pt>
                <c:pt idx="123">
                  <c:v>1.7384000000000002</c:v>
                </c:pt>
                <c:pt idx="124">
                  <c:v>1.7430000000000001</c:v>
                </c:pt>
                <c:pt idx="125">
                  <c:v>1.7472000000000001</c:v>
                </c:pt>
                <c:pt idx="126">
                  <c:v>1.7514000000000001</c:v>
                </c:pt>
                <c:pt idx="127">
                  <c:v>1.7556</c:v>
                </c:pt>
                <c:pt idx="128">
                  <c:v>1.7598</c:v>
                </c:pt>
                <c:pt idx="129">
                  <c:v>1.764</c:v>
                </c:pt>
                <c:pt idx="130">
                  <c:v>1.7672000000000001</c:v>
                </c:pt>
                <c:pt idx="131">
                  <c:v>1.7704</c:v>
                </c:pt>
                <c:pt idx="132">
                  <c:v>1.7736000000000001</c:v>
                </c:pt>
                <c:pt idx="133">
                  <c:v>1.7768000000000002</c:v>
                </c:pt>
                <c:pt idx="134">
                  <c:v>1.78</c:v>
                </c:pt>
                <c:pt idx="135">
                  <c:v>1.7830000000000001</c:v>
                </c:pt>
                <c:pt idx="136">
                  <c:v>1.786</c:v>
                </c:pt>
                <c:pt idx="137">
                  <c:v>1.7890000000000001</c:v>
                </c:pt>
                <c:pt idx="138">
                  <c:v>1.792</c:v>
                </c:pt>
                <c:pt idx="139">
                  <c:v>1.7949999999999999</c:v>
                </c:pt>
                <c:pt idx="140">
                  <c:v>1.7978000000000001</c:v>
                </c:pt>
                <c:pt idx="141">
                  <c:v>1.8006</c:v>
                </c:pt>
                <c:pt idx="142">
                  <c:v>1.8033999999999999</c:v>
                </c:pt>
                <c:pt idx="143">
                  <c:v>1.8062</c:v>
                </c:pt>
                <c:pt idx="144">
                  <c:v>1.8089999999999999</c:v>
                </c:pt>
                <c:pt idx="145">
                  <c:v>1.8112000000000001</c:v>
                </c:pt>
                <c:pt idx="146">
                  <c:v>1.8134000000000001</c:v>
                </c:pt>
                <c:pt idx="147">
                  <c:v>1.8156000000000001</c:v>
                </c:pt>
                <c:pt idx="148">
                  <c:v>1.8178000000000001</c:v>
                </c:pt>
                <c:pt idx="149">
                  <c:v>1.82</c:v>
                </c:pt>
                <c:pt idx="150">
                  <c:v>1.8220000000000003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16416"/>
        <c:axId val="131114496"/>
      </c:scatterChart>
      <c:valAx>
        <c:axId val="128389888"/>
        <c:scaling>
          <c:orientation val="minMax"/>
          <c:max val="2100"/>
          <c:min val="1950"/>
        </c:scaling>
        <c:delete val="0"/>
        <c:axPos val="b"/>
        <c:numFmt formatCode="General" sourceLinked="1"/>
        <c:majorTickMark val="out"/>
        <c:minorTickMark val="none"/>
        <c:tickLblPos val="nextTo"/>
        <c:crossAx val="128391808"/>
        <c:crosses val="autoZero"/>
        <c:crossBetween val="midCat"/>
        <c:majorUnit val="25"/>
      </c:valAx>
      <c:valAx>
        <c:axId val="1283918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Child dependency ratio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8389888"/>
        <c:crosses val="autoZero"/>
        <c:crossBetween val="midCat"/>
      </c:valAx>
      <c:valAx>
        <c:axId val="1311144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Total fertility rate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31116416"/>
        <c:crosses val="max"/>
        <c:crossBetween val="midCat"/>
      </c:valAx>
      <c:valAx>
        <c:axId val="1311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114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0302777777777763"/>
          <c:y val="0.12442403032954216"/>
          <c:w val="0.13030555555555556"/>
          <c:h val="0.2511515748031495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08573928258966"/>
          <c:y val="5.1400554097404488E-2"/>
          <c:w val="0.76808092738407696"/>
          <c:h val="0.8418788276465442"/>
        </c:manualLayout>
      </c:layout>
      <c:scatterChart>
        <c:scatterStyle val="lineMarker"/>
        <c:varyColors val="0"/>
        <c:ser>
          <c:idx val="2"/>
          <c:order val="0"/>
          <c:tx>
            <c:strRef>
              <c:f>'Pop summary'!$D$1</c:f>
              <c:strCache>
                <c:ptCount val="1"/>
                <c:pt idx="0">
                  <c:v>L/N</c:v>
                </c:pt>
              </c:strCache>
            </c:strRef>
          </c:tx>
          <c:marker>
            <c:symbol val="none"/>
          </c:marker>
          <c:xVal>
            <c:numRef>
              <c:f>'Pop summary'!$A$2:$A$152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xVal>
          <c:yVal>
            <c:numRef>
              <c:f>'Pop summary'!$D$2:$D$152</c:f>
              <c:numCache>
                <c:formatCode>0.00</c:formatCode>
                <c:ptCount val="151"/>
                <c:pt idx="0">
                  <c:v>0.34273491531006678</c:v>
                </c:pt>
                <c:pt idx="1">
                  <c:v>0.34165316721323608</c:v>
                </c:pt>
                <c:pt idx="2">
                  <c:v>0.34126196420383909</c:v>
                </c:pt>
                <c:pt idx="3">
                  <c:v>0.34118746730286725</c:v>
                </c:pt>
                <c:pt idx="4">
                  <c:v>0.3412675238786928</c:v>
                </c:pt>
                <c:pt idx="5">
                  <c:v>0.34147584002886705</c:v>
                </c:pt>
                <c:pt idx="6">
                  <c:v>0.34043946618038168</c:v>
                </c:pt>
                <c:pt idx="7">
                  <c:v>0.33972362617029367</c:v>
                </c:pt>
                <c:pt idx="8">
                  <c:v>0.33937190970536696</c:v>
                </c:pt>
                <c:pt idx="9">
                  <c:v>0.33938732353953555</c:v>
                </c:pt>
                <c:pt idx="10">
                  <c:v>0.33969379835072649</c:v>
                </c:pt>
                <c:pt idx="11">
                  <c:v>0.3384667836780309</c:v>
                </c:pt>
                <c:pt idx="12">
                  <c:v>0.33786833440920033</c:v>
                </c:pt>
                <c:pt idx="13">
                  <c:v>0.3377098275730499</c:v>
                </c:pt>
                <c:pt idx="14">
                  <c:v>0.33781605019339594</c:v>
                </c:pt>
                <c:pt idx="15">
                  <c:v>0.3380944269397993</c:v>
                </c:pt>
                <c:pt idx="16">
                  <c:v>0.33717569713824169</c:v>
                </c:pt>
                <c:pt idx="17">
                  <c:v>0.33668034837030086</c:v>
                </c:pt>
                <c:pt idx="18">
                  <c:v>0.33647154382732664</c:v>
                </c:pt>
                <c:pt idx="19">
                  <c:v>0.33640754002929973</c:v>
                </c:pt>
                <c:pt idx="20">
                  <c:v>0.33637023284973472</c:v>
                </c:pt>
                <c:pt idx="21">
                  <c:v>0.33519679137770192</c:v>
                </c:pt>
                <c:pt idx="22">
                  <c:v>0.33413555240327147</c:v>
                </c:pt>
                <c:pt idx="23">
                  <c:v>0.3331846674651322</c:v>
                </c:pt>
                <c:pt idx="24">
                  <c:v>0.3323614969909115</c:v>
                </c:pt>
                <c:pt idx="25">
                  <c:v>0.33162599059193709</c:v>
                </c:pt>
                <c:pt idx="26">
                  <c:v>0.32962948552818006</c:v>
                </c:pt>
                <c:pt idx="27">
                  <c:v>0.32816024603203786</c:v>
                </c:pt>
                <c:pt idx="28">
                  <c:v>0.32709221057124166</c:v>
                </c:pt>
                <c:pt idx="29">
                  <c:v>0.32632302937593016</c:v>
                </c:pt>
                <c:pt idx="30">
                  <c:v>0.32581615366143107</c:v>
                </c:pt>
                <c:pt idx="31">
                  <c:v>0.32397313483482987</c:v>
                </c:pt>
                <c:pt idx="32">
                  <c:v>0.32241625503856786</c:v>
                </c:pt>
                <c:pt idx="33">
                  <c:v>0.32109742946079189</c:v>
                </c:pt>
                <c:pt idx="34">
                  <c:v>0.31999242982728893</c:v>
                </c:pt>
                <c:pt idx="35">
                  <c:v>0.31907546130634762</c:v>
                </c:pt>
                <c:pt idx="36">
                  <c:v>0.31745781687111535</c:v>
                </c:pt>
                <c:pt idx="37">
                  <c:v>0.31630296003826869</c:v>
                </c:pt>
                <c:pt idx="38">
                  <c:v>0.31553594457964673</c:v>
                </c:pt>
                <c:pt idx="39">
                  <c:v>0.31507939272228519</c:v>
                </c:pt>
                <c:pt idx="40">
                  <c:v>0.31487956915087334</c:v>
                </c:pt>
                <c:pt idx="41">
                  <c:v>0.31389099793533526</c:v>
                </c:pt>
                <c:pt idx="42">
                  <c:v>0.31326875877963711</c:v>
                </c:pt>
                <c:pt idx="43">
                  <c:v>0.312981585704182</c:v>
                </c:pt>
                <c:pt idx="44">
                  <c:v>0.31299602746552219</c:v>
                </c:pt>
                <c:pt idx="45">
                  <c:v>0.31326225092153664</c:v>
                </c:pt>
                <c:pt idx="46">
                  <c:v>0.3125736870622523</c:v>
                </c:pt>
                <c:pt idx="47">
                  <c:v>0.31226830276046835</c:v>
                </c:pt>
                <c:pt idx="48">
                  <c:v>0.31229094330358809</c:v>
                </c:pt>
                <c:pt idx="49">
                  <c:v>0.31258448832288194</c:v>
                </c:pt>
                <c:pt idx="50">
                  <c:v>0.31308974001387097</c:v>
                </c:pt>
                <c:pt idx="51">
                  <c:v>0.31261239507834043</c:v>
                </c:pt>
                <c:pt idx="52">
                  <c:v>0.31249270750112601</c:v>
                </c:pt>
                <c:pt idx="53">
                  <c:v>0.31263981842952931</c:v>
                </c:pt>
                <c:pt idx="54">
                  <c:v>0.31297763314731269</c:v>
                </c:pt>
                <c:pt idx="55">
                  <c:v>0.31344869206329318</c:v>
                </c:pt>
                <c:pt idx="56">
                  <c:v>0.3132758985930873</c:v>
                </c:pt>
                <c:pt idx="57">
                  <c:v>0.31337799487298962</c:v>
                </c:pt>
                <c:pt idx="58">
                  <c:v>0.31366143536369306</c:v>
                </c:pt>
                <c:pt idx="59">
                  <c:v>0.31404086962727618</c:v>
                </c:pt>
                <c:pt idx="60">
                  <c:v>0.3144636178516122</c:v>
                </c:pt>
                <c:pt idx="61">
                  <c:v>0.31442418817201434</c:v>
                </c:pt>
                <c:pt idx="62">
                  <c:v>0.31447313699871354</c:v>
                </c:pt>
                <c:pt idx="63">
                  <c:v>0.31462395539821647</c:v>
                </c:pt>
                <c:pt idx="64">
                  <c:v>0.31615407563190362</c:v>
                </c:pt>
                <c:pt idx="65">
                  <c:v>0.31852451224520956</c:v>
                </c:pt>
                <c:pt idx="66">
                  <c:v>0.32103439771549336</c:v>
                </c:pt>
                <c:pt idx="67">
                  <c:v>0.32351495174469941</c:v>
                </c:pt>
                <c:pt idx="68">
                  <c:v>0.32601136386332802</c:v>
                </c:pt>
                <c:pt idx="69">
                  <c:v>0.32893833976536396</c:v>
                </c:pt>
                <c:pt idx="70">
                  <c:v>0.33229003725074041</c:v>
                </c:pt>
                <c:pt idx="71">
                  <c:v>0.3363106435911426</c:v>
                </c:pt>
                <c:pt idx="72">
                  <c:v>0.3411547245044429</c:v>
                </c:pt>
                <c:pt idx="73">
                  <c:v>0.3462919476510789</c:v>
                </c:pt>
                <c:pt idx="74">
                  <c:v>0.35242334229935418</c:v>
                </c:pt>
                <c:pt idx="75">
                  <c:v>0.35932360627122023</c:v>
                </c:pt>
                <c:pt idx="76">
                  <c:v>0.36647238211104544</c:v>
                </c:pt>
                <c:pt idx="77">
                  <c:v>0.37349540616310045</c:v>
                </c:pt>
                <c:pt idx="78">
                  <c:v>0.38122275630793878</c:v>
                </c:pt>
                <c:pt idx="79">
                  <c:v>0.38803362924769425</c:v>
                </c:pt>
                <c:pt idx="80">
                  <c:v>0.39440562277606617</c:v>
                </c:pt>
                <c:pt idx="81">
                  <c:v>0.40092087777777935</c:v>
                </c:pt>
                <c:pt idx="82">
                  <c:v>0.40771054020153707</c:v>
                </c:pt>
                <c:pt idx="83">
                  <c:v>0.41266010578411716</c:v>
                </c:pt>
                <c:pt idx="84">
                  <c:v>0.41797497681497359</c:v>
                </c:pt>
                <c:pt idx="85">
                  <c:v>0.42361473454341453</c:v>
                </c:pt>
                <c:pt idx="86">
                  <c:v>0.42972809732815492</c:v>
                </c:pt>
                <c:pt idx="87">
                  <c:v>0.43657036426843004</c:v>
                </c:pt>
                <c:pt idx="88">
                  <c:v>0.44241464265636521</c:v>
                </c:pt>
                <c:pt idx="89">
                  <c:v>0.45020738757154682</c:v>
                </c:pt>
                <c:pt idx="90">
                  <c:v>0.45905789980368517</c:v>
                </c:pt>
                <c:pt idx="91">
                  <c:v>0.46789194308693227</c:v>
                </c:pt>
                <c:pt idx="92">
                  <c:v>0.47624723413920478</c:v>
                </c:pt>
                <c:pt idx="93">
                  <c:v>0.48661928807772037</c:v>
                </c:pt>
                <c:pt idx="94">
                  <c:v>0.4955668491745891</c:v>
                </c:pt>
                <c:pt idx="95">
                  <c:v>0.50375414008172104</c:v>
                </c:pt>
                <c:pt idx="96">
                  <c:v>0.51217179530678725</c:v>
                </c:pt>
                <c:pt idx="97">
                  <c:v>0.52113451994641002</c:v>
                </c:pt>
                <c:pt idx="98">
                  <c:v>0.5291826066272769</c:v>
                </c:pt>
                <c:pt idx="99">
                  <c:v>0.53731857814038564</c:v>
                </c:pt>
                <c:pt idx="100">
                  <c:v>0.5454364228954528</c:v>
                </c:pt>
                <c:pt idx="101">
                  <c:v>0.55312234351424217</c:v>
                </c:pt>
                <c:pt idx="102">
                  <c:v>0.56018804347092666</c:v>
                </c:pt>
                <c:pt idx="103">
                  <c:v>0.56592194570023857</c:v>
                </c:pt>
                <c:pt idx="104">
                  <c:v>0.57154326122940025</c:v>
                </c:pt>
                <c:pt idx="105">
                  <c:v>0.57685837444589161</c:v>
                </c:pt>
                <c:pt idx="106">
                  <c:v>0.58181286466744009</c:v>
                </c:pt>
                <c:pt idx="107">
                  <c:v>0.58644997773756968</c:v>
                </c:pt>
                <c:pt idx="108">
                  <c:v>0.5905500355306853</c:v>
                </c:pt>
                <c:pt idx="109">
                  <c:v>0.59463955460997975</c:v>
                </c:pt>
                <c:pt idx="110">
                  <c:v>0.59863363618011411</c:v>
                </c:pt>
                <c:pt idx="111">
                  <c:v>0.60252107501926255</c:v>
                </c:pt>
                <c:pt idx="112">
                  <c:v>0.60634225549009113</c:v>
                </c:pt>
                <c:pt idx="113">
                  <c:v>0.6096390863240001</c:v>
                </c:pt>
                <c:pt idx="114">
                  <c:v>0.61277933220074066</c:v>
                </c:pt>
                <c:pt idx="115">
                  <c:v>0.61555797689224612</c:v>
                </c:pt>
                <c:pt idx="116">
                  <c:v>0.61777328973175627</c:v>
                </c:pt>
                <c:pt idx="117">
                  <c:v>0.61942638274239203</c:v>
                </c:pt>
                <c:pt idx="118">
                  <c:v>0.6207180528825037</c:v>
                </c:pt>
                <c:pt idx="119">
                  <c:v>0.62151608493031407</c:v>
                </c:pt>
                <c:pt idx="120">
                  <c:v>0.62199583370921574</c:v>
                </c:pt>
                <c:pt idx="121">
                  <c:v>0.62232561079679205</c:v>
                </c:pt>
                <c:pt idx="122">
                  <c:v>0.62256167383708549</c:v>
                </c:pt>
                <c:pt idx="123">
                  <c:v>0.62239520018716976</c:v>
                </c:pt>
                <c:pt idx="124">
                  <c:v>0.62210940835452277</c:v>
                </c:pt>
                <c:pt idx="125">
                  <c:v>0.62170043398709551</c:v>
                </c:pt>
                <c:pt idx="126">
                  <c:v>0.62102963291530366</c:v>
                </c:pt>
                <c:pt idx="127">
                  <c:v>0.6201323236949533</c:v>
                </c:pt>
                <c:pt idx="128">
                  <c:v>0.6186001007328944</c:v>
                </c:pt>
                <c:pt idx="129">
                  <c:v>0.61707118515952508</c:v>
                </c:pt>
                <c:pt idx="130">
                  <c:v>0.61559604606557139</c:v>
                </c:pt>
                <c:pt idx="131">
                  <c:v>0.6142620258568755</c:v>
                </c:pt>
                <c:pt idx="132">
                  <c:v>0.61314189636977323</c:v>
                </c:pt>
                <c:pt idx="133">
                  <c:v>0.61210225211604996</c:v>
                </c:pt>
                <c:pt idx="134">
                  <c:v>0.61145058249246798</c:v>
                </c:pt>
                <c:pt idx="135">
                  <c:v>0.61105568114614739</c:v>
                </c:pt>
                <c:pt idx="136">
                  <c:v>0.61083435740150038</c:v>
                </c:pt>
                <c:pt idx="137">
                  <c:v>0.61072485255281883</c:v>
                </c:pt>
                <c:pt idx="138">
                  <c:v>0.61043714506717828</c:v>
                </c:pt>
                <c:pt idx="139">
                  <c:v>0.61013840386147278</c:v>
                </c:pt>
                <c:pt idx="140">
                  <c:v>0.60966897306521328</c:v>
                </c:pt>
                <c:pt idx="141">
                  <c:v>0.60884980302310954</c:v>
                </c:pt>
                <c:pt idx="142">
                  <c:v>0.60757958945792911</c:v>
                </c:pt>
                <c:pt idx="143">
                  <c:v>0.60564428665917114</c:v>
                </c:pt>
                <c:pt idx="144">
                  <c:v>0.60335960887456341</c:v>
                </c:pt>
                <c:pt idx="145">
                  <c:v>0.60085980143605811</c:v>
                </c:pt>
                <c:pt idx="146">
                  <c:v>0.59827678891179548</c:v>
                </c:pt>
                <c:pt idx="147">
                  <c:v>0.59569577258189399</c:v>
                </c:pt>
                <c:pt idx="148">
                  <c:v>0.59308207283972192</c:v>
                </c:pt>
                <c:pt idx="149">
                  <c:v>0.5908727116912863</c:v>
                </c:pt>
                <c:pt idx="150">
                  <c:v>0.58910997716977287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769728"/>
        <c:axId val="142058240"/>
      </c:scatterChart>
      <c:valAx>
        <c:axId val="141769728"/>
        <c:scaling>
          <c:orientation val="minMax"/>
          <c:max val="2100"/>
          <c:min val="1950"/>
        </c:scaling>
        <c:delete val="0"/>
        <c:axPos val="b"/>
        <c:numFmt formatCode="General" sourceLinked="1"/>
        <c:majorTickMark val="out"/>
        <c:minorTickMark val="none"/>
        <c:tickLblPos val="nextTo"/>
        <c:crossAx val="142058240"/>
        <c:crosses val="autoZero"/>
        <c:crossBetween val="midCat"/>
        <c:majorUnit val="25"/>
      </c:valAx>
      <c:valAx>
        <c:axId val="142058240"/>
        <c:scaling>
          <c:orientation val="minMax"/>
          <c:max val="0.60000000000000009"/>
          <c:min val="0.30000000000000004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Support ratio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1417697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'HK summary'!$B$4</c:f>
              <c:strCache>
                <c:ptCount val="1"/>
                <c:pt idx="0">
                  <c:v>Public</c:v>
                </c:pt>
              </c:strCache>
            </c:strRef>
          </c:tx>
          <c:invertIfNegative val="0"/>
          <c:cat>
            <c:numRef>
              <c:f>'HK summary'!$A$5:$A$155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'HK summary'!$B$5:$B$155</c:f>
              <c:numCache>
                <c:formatCode>0.00</c:formatCode>
                <c:ptCount val="151"/>
                <c:pt idx="0">
                  <c:v>0.51100990647832101</c:v>
                </c:pt>
                <c:pt idx="1">
                  <c:v>0.51026944163244747</c:v>
                </c:pt>
                <c:pt idx="2">
                  <c:v>0.51127199009919799</c:v>
                </c:pt>
                <c:pt idx="3">
                  <c:v>0.51284428151621619</c:v>
                </c:pt>
                <c:pt idx="4">
                  <c:v>0.51464841074140966</c:v>
                </c:pt>
                <c:pt idx="5">
                  <c:v>0.51663298818454551</c:v>
                </c:pt>
                <c:pt idx="6">
                  <c:v>0.51640113284176625</c:v>
                </c:pt>
                <c:pt idx="7">
                  <c:v>0.51640167105110979</c:v>
                </c:pt>
                <c:pt idx="8">
                  <c:v>0.51704582083506134</c:v>
                </c:pt>
                <c:pt idx="9">
                  <c:v>0.51845613125641432</c:v>
                </c:pt>
                <c:pt idx="10">
                  <c:v>0.52056436141632312</c:v>
                </c:pt>
                <c:pt idx="11">
                  <c:v>0.52011472978011153</c:v>
                </c:pt>
                <c:pt idx="12">
                  <c:v>0.52059883491575187</c:v>
                </c:pt>
                <c:pt idx="13">
                  <c:v>0.52201873514297281</c:v>
                </c:pt>
                <c:pt idx="14">
                  <c:v>0.52399741420308565</c:v>
                </c:pt>
                <c:pt idx="15">
                  <c:v>0.52632237168005791</c:v>
                </c:pt>
                <c:pt idx="16">
                  <c:v>0.5265997341826073</c:v>
                </c:pt>
                <c:pt idx="17">
                  <c:v>0.52741082473764511</c:v>
                </c:pt>
                <c:pt idx="18">
                  <c:v>0.52874608474468832</c:v>
                </c:pt>
                <c:pt idx="19">
                  <c:v>0.53027361033249221</c:v>
                </c:pt>
                <c:pt idx="20">
                  <c:v>0.53172862946021882</c:v>
                </c:pt>
                <c:pt idx="21">
                  <c:v>0.53114992437728392</c:v>
                </c:pt>
                <c:pt idx="22">
                  <c:v>0.53048283294608622</c:v>
                </c:pt>
                <c:pt idx="23">
                  <c:v>0.52986665493410889</c:v>
                </c:pt>
                <c:pt idx="24">
                  <c:v>0.52925129270338789</c:v>
                </c:pt>
                <c:pt idx="25">
                  <c:v>0.528565977418049</c:v>
                </c:pt>
                <c:pt idx="26">
                  <c:v>0.52595335355246209</c:v>
                </c:pt>
                <c:pt idx="27">
                  <c:v>0.523950240661752</c:v>
                </c:pt>
                <c:pt idx="28">
                  <c:v>0.52277069912442176</c:v>
                </c:pt>
                <c:pt idx="29">
                  <c:v>0.52237670249873835</c:v>
                </c:pt>
                <c:pt idx="30">
                  <c:v>0.52274583884042991</c:v>
                </c:pt>
                <c:pt idx="31">
                  <c:v>0.52040792280513559</c:v>
                </c:pt>
                <c:pt idx="32">
                  <c:v>0.51845153333240312</c:v>
                </c:pt>
                <c:pt idx="33">
                  <c:v>0.51703783889773647</c:v>
                </c:pt>
                <c:pt idx="34">
                  <c:v>0.51604916315353522</c:v>
                </c:pt>
                <c:pt idx="35">
                  <c:v>0.5154232426359262</c:v>
                </c:pt>
                <c:pt idx="36">
                  <c:v>0.51408000567728696</c:v>
                </c:pt>
                <c:pt idx="37">
                  <c:v>0.51349248378578694</c:v>
                </c:pt>
                <c:pt idx="38">
                  <c:v>0.5136771039954916</c:v>
                </c:pt>
                <c:pt idx="39">
                  <c:v>0.51442780890548145</c:v>
                </c:pt>
                <c:pt idx="40">
                  <c:v>0.51561265128717781</c:v>
                </c:pt>
                <c:pt idx="41">
                  <c:v>0.51558109844342648</c:v>
                </c:pt>
                <c:pt idx="42">
                  <c:v>0.51597036657479078</c:v>
                </c:pt>
                <c:pt idx="43">
                  <c:v>0.51703225780769635</c:v>
                </c:pt>
                <c:pt idx="44">
                  <c:v>0.51883732755745526</c:v>
                </c:pt>
                <c:pt idx="45">
                  <c:v>0.52136540312274426</c:v>
                </c:pt>
                <c:pt idx="46">
                  <c:v>0.52260903087934951</c:v>
                </c:pt>
                <c:pt idx="47">
                  <c:v>0.5244809835909926</c:v>
                </c:pt>
                <c:pt idx="48">
                  <c:v>0.52710749970647996</c:v>
                </c:pt>
                <c:pt idx="49">
                  <c:v>0.53036274756390667</c:v>
                </c:pt>
                <c:pt idx="50">
                  <c:v>0.53411749204280778</c:v>
                </c:pt>
                <c:pt idx="51">
                  <c:v>0.5363369239094623</c:v>
                </c:pt>
                <c:pt idx="52">
                  <c:v>0.53902061286713665</c:v>
                </c:pt>
                <c:pt idx="53">
                  <c:v>0.54221369583299495</c:v>
                </c:pt>
                <c:pt idx="54">
                  <c:v>0.54572694773934305</c:v>
                </c:pt>
                <c:pt idx="55">
                  <c:v>0.54941958593074514</c:v>
                </c:pt>
                <c:pt idx="56">
                  <c:v>0.55191957868261265</c:v>
                </c:pt>
                <c:pt idx="57">
                  <c:v>0.5546897882011862</c:v>
                </c:pt>
                <c:pt idx="58">
                  <c:v>0.55766951927857189</c:v>
                </c:pt>
                <c:pt idx="59">
                  <c:v>0.56060371298037792</c:v>
                </c:pt>
                <c:pt idx="60">
                  <c:v>0.56334539425650754</c:v>
                </c:pt>
                <c:pt idx="61">
                  <c:v>0.56512111989839153</c:v>
                </c:pt>
                <c:pt idx="62">
                  <c:v>0.5667423977402547</c:v>
                </c:pt>
                <c:pt idx="63">
                  <c:v>0.56859222953020172</c:v>
                </c:pt>
                <c:pt idx="64">
                  <c:v>0.57274280572916425</c:v>
                </c:pt>
                <c:pt idx="65">
                  <c:v>0.57880261701847013</c:v>
                </c:pt>
                <c:pt idx="66">
                  <c:v>0.58532039869911368</c:v>
                </c:pt>
                <c:pt idx="67">
                  <c:v>0.5918383047891298</c:v>
                </c:pt>
                <c:pt idx="68">
                  <c:v>0.59860824936216439</c:v>
                </c:pt>
                <c:pt idx="69">
                  <c:v>0.60642676476140644</c:v>
                </c:pt>
                <c:pt idx="70">
                  <c:v>0.61548440887248279</c:v>
                </c:pt>
                <c:pt idx="71">
                  <c:v>0.62632802554307521</c:v>
                </c:pt>
                <c:pt idx="72">
                  <c:v>0.63940156005671078</c:v>
                </c:pt>
                <c:pt idx="73">
                  <c:v>0.65400380083875698</c:v>
                </c:pt>
                <c:pt idx="74">
                  <c:v>0.67135738342267304</c:v>
                </c:pt>
                <c:pt idx="75">
                  <c:v>0.69126039146922758</c:v>
                </c:pt>
                <c:pt idx="76">
                  <c:v>0.7126033308553289</c:v>
                </c:pt>
                <c:pt idx="77">
                  <c:v>0.73448782402872637</c:v>
                </c:pt>
                <c:pt idx="78">
                  <c:v>0.75903813935005615</c:v>
                </c:pt>
                <c:pt idx="79">
                  <c:v>0.78103088382917596</c:v>
                </c:pt>
                <c:pt idx="80">
                  <c:v>0.80217277840549484</c:v>
                </c:pt>
                <c:pt idx="81">
                  <c:v>0.82621610901686249</c:v>
                </c:pt>
                <c:pt idx="82">
                  <c:v>0.85477148448848339</c:v>
                </c:pt>
                <c:pt idx="83">
                  <c:v>0.88047567195418697</c:v>
                </c:pt>
                <c:pt idx="84">
                  <c:v>0.90713246920090251</c:v>
                </c:pt>
                <c:pt idx="85">
                  <c:v>0.93361604969541268</c:v>
                </c:pt>
                <c:pt idx="86">
                  <c:v>0.9588289839605435</c:v>
                </c:pt>
                <c:pt idx="87">
                  <c:v>0.98250435378014089</c:v>
                </c:pt>
                <c:pt idx="88">
                  <c:v>1.0050104805025564</c:v>
                </c:pt>
                <c:pt idx="89">
                  <c:v>1.0359705279190312</c:v>
                </c:pt>
                <c:pt idx="90">
                  <c:v>1.0732471343233083</c:v>
                </c:pt>
                <c:pt idx="91">
                  <c:v>1.1121216653019508</c:v>
                </c:pt>
                <c:pt idx="92">
                  <c:v>1.1496691983702185</c:v>
                </c:pt>
                <c:pt idx="93">
                  <c:v>1.197521813781226</c:v>
                </c:pt>
                <c:pt idx="94">
                  <c:v>1.2413983279416716</c:v>
                </c:pt>
                <c:pt idx="95">
                  <c:v>1.2814804652879113</c:v>
                </c:pt>
                <c:pt idx="96">
                  <c:v>1.3201417688777151</c:v>
                </c:pt>
                <c:pt idx="97">
                  <c:v>1.3578489630700681</c:v>
                </c:pt>
                <c:pt idx="98">
                  <c:v>1.3883235244970247</c:v>
                </c:pt>
                <c:pt idx="99">
                  <c:v>1.4150638690125434</c:v>
                </c:pt>
                <c:pt idx="100">
                  <c:v>1.4401161417128514</c:v>
                </c:pt>
                <c:pt idx="101">
                  <c:v>1.465129100462387</c:v>
                </c:pt>
                <c:pt idx="102">
                  <c:v>1.4915662495176565</c:v>
                </c:pt>
                <c:pt idx="103">
                  <c:v>1.5157301817578002</c:v>
                </c:pt>
                <c:pt idx="104">
                  <c:v>1.5423700523348614</c:v>
                </c:pt>
                <c:pt idx="105">
                  <c:v>1.5724156801089426</c:v>
                </c:pt>
                <c:pt idx="106">
                  <c:v>1.6077911320482594</c:v>
                </c:pt>
                <c:pt idx="107">
                  <c:v>1.6499333929822924</c:v>
                </c:pt>
                <c:pt idx="108">
                  <c:v>1.6983560997168687</c:v>
                </c:pt>
                <c:pt idx="109">
                  <c:v>1.7561564412989821</c:v>
                </c:pt>
                <c:pt idx="110">
                  <c:v>1.8194933461337484</c:v>
                </c:pt>
                <c:pt idx="111">
                  <c:v>1.881580903244535</c:v>
                </c:pt>
                <c:pt idx="112">
                  <c:v>1.9372455830867128</c:v>
                </c:pt>
                <c:pt idx="113">
                  <c:v>1.9854423007021624</c:v>
                </c:pt>
                <c:pt idx="114">
                  <c:v>2.0276258522360626</c:v>
                </c:pt>
                <c:pt idx="115">
                  <c:v>2.0625609397573781</c:v>
                </c:pt>
                <c:pt idx="116">
                  <c:v>2.0890417592717507</c:v>
                </c:pt>
                <c:pt idx="117">
                  <c:v>2.1068270914539835</c:v>
                </c:pt>
                <c:pt idx="118">
                  <c:v>2.1192991794857003</c:v>
                </c:pt>
                <c:pt idx="119">
                  <c:v>2.1231572932675644</c:v>
                </c:pt>
                <c:pt idx="120">
                  <c:v>2.1220481295061973</c:v>
                </c:pt>
                <c:pt idx="121">
                  <c:v>2.1206815150895371</c:v>
                </c:pt>
                <c:pt idx="122">
                  <c:v>2.1220453707992015</c:v>
                </c:pt>
                <c:pt idx="123">
                  <c:v>2.1207583090559625</c:v>
                </c:pt>
                <c:pt idx="124">
                  <c:v>2.1179523662662438</c:v>
                </c:pt>
                <c:pt idx="125">
                  <c:v>2.1151921962777123</c:v>
                </c:pt>
                <c:pt idx="126">
                  <c:v>2.1140726359646815</c:v>
                </c:pt>
                <c:pt idx="127">
                  <c:v>2.1155854885164089</c:v>
                </c:pt>
                <c:pt idx="128">
                  <c:v>2.1170930689022653</c:v>
                </c:pt>
                <c:pt idx="129">
                  <c:v>2.1224215522997429</c:v>
                </c:pt>
                <c:pt idx="130">
                  <c:v>2.1321136634513098</c:v>
                </c:pt>
                <c:pt idx="131">
                  <c:v>2.1470721114862732</c:v>
                </c:pt>
                <c:pt idx="132">
                  <c:v>2.1678696034029472</c:v>
                </c:pt>
                <c:pt idx="133">
                  <c:v>2.1931412295364945</c:v>
                </c:pt>
                <c:pt idx="134">
                  <c:v>2.2253900428499649</c:v>
                </c:pt>
                <c:pt idx="135">
                  <c:v>2.2618130506144536</c:v>
                </c:pt>
                <c:pt idx="136">
                  <c:v>2.298200068763169</c:v>
                </c:pt>
                <c:pt idx="137">
                  <c:v>2.3315136486791812</c:v>
                </c:pt>
                <c:pt idx="138">
                  <c:v>2.3613080203004881</c:v>
                </c:pt>
                <c:pt idx="139">
                  <c:v>2.3884060766305057</c:v>
                </c:pt>
                <c:pt idx="140">
                  <c:v>2.4110198798963163</c:v>
                </c:pt>
                <c:pt idx="141">
                  <c:v>2.4269187557499761</c:v>
                </c:pt>
                <c:pt idx="142">
                  <c:v>2.4347345399645848</c:v>
                </c:pt>
                <c:pt idx="143">
                  <c:v>2.4337953307964466</c:v>
                </c:pt>
                <c:pt idx="144">
                  <c:v>2.4240283108447902</c:v>
                </c:pt>
                <c:pt idx="145">
                  <c:v>2.4086557191372715</c:v>
                </c:pt>
                <c:pt idx="146">
                  <c:v>2.3928671949565441</c:v>
                </c:pt>
                <c:pt idx="147">
                  <c:v>2.3802687569349881</c:v>
                </c:pt>
                <c:pt idx="148">
                  <c:v>2.3701370450330863</c:v>
                </c:pt>
                <c:pt idx="149">
                  <c:v>2.3634090792797258</c:v>
                </c:pt>
                <c:pt idx="150">
                  <c:v>2.360393109415106</c:v>
                </c:pt>
              </c:numCache>
            </c:numRef>
          </c:val>
        </c:ser>
        <c:ser>
          <c:idx val="1"/>
          <c:order val="1"/>
          <c:tx>
            <c:strRef>
              <c:f>'HK summary'!$C$4</c:f>
              <c:strCache>
                <c:ptCount val="1"/>
                <c:pt idx="0">
                  <c:v>Private</c:v>
                </c:pt>
              </c:strCache>
            </c:strRef>
          </c:tx>
          <c:invertIfNegative val="0"/>
          <c:cat>
            <c:numRef>
              <c:f>'HK summary'!$A$5:$A$155</c:f>
              <c:numCache>
                <c:formatCode>General</c:formatCode>
                <c:ptCount val="15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  <c:pt idx="101">
                  <c:v>2051</c:v>
                </c:pt>
                <c:pt idx="102">
                  <c:v>2052</c:v>
                </c:pt>
                <c:pt idx="103">
                  <c:v>2053</c:v>
                </c:pt>
                <c:pt idx="104">
                  <c:v>2054</c:v>
                </c:pt>
                <c:pt idx="105">
                  <c:v>2055</c:v>
                </c:pt>
                <c:pt idx="106">
                  <c:v>2056</c:v>
                </c:pt>
                <c:pt idx="107">
                  <c:v>2057</c:v>
                </c:pt>
                <c:pt idx="108">
                  <c:v>2058</c:v>
                </c:pt>
                <c:pt idx="109">
                  <c:v>2059</c:v>
                </c:pt>
                <c:pt idx="110">
                  <c:v>2060</c:v>
                </c:pt>
                <c:pt idx="111">
                  <c:v>2061</c:v>
                </c:pt>
                <c:pt idx="112">
                  <c:v>2062</c:v>
                </c:pt>
                <c:pt idx="113">
                  <c:v>2063</c:v>
                </c:pt>
                <c:pt idx="114">
                  <c:v>2064</c:v>
                </c:pt>
                <c:pt idx="115">
                  <c:v>2065</c:v>
                </c:pt>
                <c:pt idx="116">
                  <c:v>2066</c:v>
                </c:pt>
                <c:pt idx="117">
                  <c:v>2067</c:v>
                </c:pt>
                <c:pt idx="118">
                  <c:v>2068</c:v>
                </c:pt>
                <c:pt idx="119">
                  <c:v>2069</c:v>
                </c:pt>
                <c:pt idx="120">
                  <c:v>2070</c:v>
                </c:pt>
                <c:pt idx="121">
                  <c:v>2071</c:v>
                </c:pt>
                <c:pt idx="122">
                  <c:v>2072</c:v>
                </c:pt>
                <c:pt idx="123">
                  <c:v>2073</c:v>
                </c:pt>
                <c:pt idx="124">
                  <c:v>2074</c:v>
                </c:pt>
                <c:pt idx="125">
                  <c:v>2075</c:v>
                </c:pt>
                <c:pt idx="126">
                  <c:v>2076</c:v>
                </c:pt>
                <c:pt idx="127">
                  <c:v>2077</c:v>
                </c:pt>
                <c:pt idx="128">
                  <c:v>2078</c:v>
                </c:pt>
                <c:pt idx="129">
                  <c:v>2079</c:v>
                </c:pt>
                <c:pt idx="130">
                  <c:v>2080</c:v>
                </c:pt>
                <c:pt idx="131">
                  <c:v>2081</c:v>
                </c:pt>
                <c:pt idx="132">
                  <c:v>2082</c:v>
                </c:pt>
                <c:pt idx="133">
                  <c:v>2083</c:v>
                </c:pt>
                <c:pt idx="134">
                  <c:v>2084</c:v>
                </c:pt>
                <c:pt idx="135">
                  <c:v>2085</c:v>
                </c:pt>
                <c:pt idx="136">
                  <c:v>2086</c:v>
                </c:pt>
                <c:pt idx="137">
                  <c:v>2087</c:v>
                </c:pt>
                <c:pt idx="138">
                  <c:v>2088</c:v>
                </c:pt>
                <c:pt idx="139">
                  <c:v>2089</c:v>
                </c:pt>
                <c:pt idx="140">
                  <c:v>2090</c:v>
                </c:pt>
                <c:pt idx="141">
                  <c:v>2091</c:v>
                </c:pt>
                <c:pt idx="142">
                  <c:v>2092</c:v>
                </c:pt>
                <c:pt idx="143">
                  <c:v>2093</c:v>
                </c:pt>
                <c:pt idx="144">
                  <c:v>2094</c:v>
                </c:pt>
                <c:pt idx="145">
                  <c:v>2095</c:v>
                </c:pt>
                <c:pt idx="146">
                  <c:v>2096</c:v>
                </c:pt>
                <c:pt idx="147">
                  <c:v>2097</c:v>
                </c:pt>
                <c:pt idx="148">
                  <c:v>2098</c:v>
                </c:pt>
                <c:pt idx="149">
                  <c:v>2099</c:v>
                </c:pt>
                <c:pt idx="150">
                  <c:v>2100</c:v>
                </c:pt>
              </c:numCache>
            </c:numRef>
          </c:cat>
          <c:val>
            <c:numRef>
              <c:f>'HK summary'!$C$5:$C$155</c:f>
              <c:numCache>
                <c:formatCode>General</c:formatCode>
                <c:ptCount val="151"/>
                <c:pt idx="0">
                  <c:v>1.2161700901000376</c:v>
                </c:pt>
                <c:pt idx="1">
                  <c:v>1.2088204690889528</c:v>
                </c:pt>
                <c:pt idx="2">
                  <c:v>1.2039950384852831</c:v>
                </c:pt>
                <c:pt idx="3">
                  <c:v>1.2005075139324763</c:v>
                </c:pt>
                <c:pt idx="4">
                  <c:v>1.1975566445272159</c:v>
                </c:pt>
                <c:pt idx="5">
                  <c:v>1.1951206677728321</c:v>
                </c:pt>
                <c:pt idx="6">
                  <c:v>1.1851766927357055</c:v>
                </c:pt>
                <c:pt idx="7">
                  <c:v>1.1774422580713408</c:v>
                </c:pt>
                <c:pt idx="8">
                  <c:v>1.171690257009611</c:v>
                </c:pt>
                <c:pt idx="9">
                  <c:v>1.1681999274923334</c:v>
                </c:pt>
                <c:pt idx="10">
                  <c:v>1.1666681161756067</c:v>
                </c:pt>
                <c:pt idx="11">
                  <c:v>1.1565302897769145</c:v>
                </c:pt>
                <c:pt idx="12">
                  <c:v>1.1509372882288904</c:v>
                </c:pt>
                <c:pt idx="13">
                  <c:v>1.1477822372376694</c:v>
                </c:pt>
                <c:pt idx="14">
                  <c:v>1.1459912334173192</c:v>
                </c:pt>
                <c:pt idx="15">
                  <c:v>1.1450475275710221</c:v>
                </c:pt>
                <c:pt idx="16">
                  <c:v>1.1374509351132687</c:v>
                </c:pt>
                <c:pt idx="17">
                  <c:v>1.132745621138618</c:v>
                </c:pt>
                <c:pt idx="18">
                  <c:v>1.1293707709464889</c:v>
                </c:pt>
                <c:pt idx="19">
                  <c:v>1.1264230726200499</c:v>
                </c:pt>
                <c:pt idx="20">
                  <c:v>1.1232105092319502</c:v>
                </c:pt>
                <c:pt idx="21">
                  <c:v>1.1136962304870714</c:v>
                </c:pt>
                <c:pt idx="22">
                  <c:v>1.1050751830188523</c:v>
                </c:pt>
                <c:pt idx="23">
                  <c:v>1.0967463759131091</c:v>
                </c:pt>
                <c:pt idx="24">
                  <c:v>1.0886145260383602</c:v>
                </c:pt>
                <c:pt idx="25">
                  <c:v>1.0803757375860319</c:v>
                </c:pt>
                <c:pt idx="26">
                  <c:v>1.0662884156797674</c:v>
                </c:pt>
                <c:pt idx="27">
                  <c:v>1.0551536924789437</c:v>
                </c:pt>
                <c:pt idx="28">
                  <c:v>1.0458287828767443</c:v>
                </c:pt>
                <c:pt idx="29">
                  <c:v>1.0381554256094538</c:v>
                </c:pt>
                <c:pt idx="30">
                  <c:v>1.0321922724085997</c:v>
                </c:pt>
                <c:pt idx="31">
                  <c:v>1.0184198560333455</c:v>
                </c:pt>
                <c:pt idx="32">
                  <c:v>1.0070744706956625</c:v>
                </c:pt>
                <c:pt idx="33">
                  <c:v>0.99719084700308713</c:v>
                </c:pt>
                <c:pt idx="34">
                  <c:v>0.98851284741652223</c:v>
                </c:pt>
                <c:pt idx="35">
                  <c:v>0.98081324988369123</c:v>
                </c:pt>
                <c:pt idx="36">
                  <c:v>0.97084458568683263</c:v>
                </c:pt>
                <c:pt idx="37">
                  <c:v>0.96348551148847561</c:v>
                </c:pt>
                <c:pt idx="38">
                  <c:v>0.95783216804110149</c:v>
                </c:pt>
                <c:pt idx="39">
                  <c:v>0.95336761516943613</c:v>
                </c:pt>
                <c:pt idx="40">
                  <c:v>0.94980995127010781</c:v>
                </c:pt>
                <c:pt idx="41">
                  <c:v>0.94275296476502091</c:v>
                </c:pt>
                <c:pt idx="42">
                  <c:v>0.93752541902381148</c:v>
                </c:pt>
                <c:pt idx="43">
                  <c:v>0.93379294248799194</c:v>
                </c:pt>
                <c:pt idx="44">
                  <c:v>0.9316850205837931</c:v>
                </c:pt>
                <c:pt idx="45">
                  <c:v>0.9311110220460882</c:v>
                </c:pt>
                <c:pt idx="46">
                  <c:v>0.92684110945299103</c:v>
                </c:pt>
                <c:pt idx="47">
                  <c:v>0.9248721695369776</c:v>
                </c:pt>
                <c:pt idx="48">
                  <c:v>0.92445470179129385</c:v>
                </c:pt>
                <c:pt idx="49">
                  <c:v>0.92528940035959883</c:v>
                </c:pt>
                <c:pt idx="50">
                  <c:v>0.92708072559507049</c:v>
                </c:pt>
                <c:pt idx="51">
                  <c:v>0.92469195926438863</c:v>
                </c:pt>
                <c:pt idx="52">
                  <c:v>0.9242018280082448</c:v>
                </c:pt>
                <c:pt idx="53">
                  <c:v>0.92467627842807398</c:v>
                </c:pt>
                <c:pt idx="54">
                  <c:v>0.92571827409601781</c:v>
                </c:pt>
                <c:pt idx="55">
                  <c:v>0.92703020042037831</c:v>
                </c:pt>
                <c:pt idx="56">
                  <c:v>0.9252484472112622</c:v>
                </c:pt>
                <c:pt idx="57">
                  <c:v>0.92463147636596821</c:v>
                </c:pt>
                <c:pt idx="58">
                  <c:v>0.9243135381359685</c:v>
                </c:pt>
                <c:pt idx="59">
                  <c:v>0.92377593963843385</c:v>
                </c:pt>
                <c:pt idx="60">
                  <c:v>0.92274500869544118</c:v>
                </c:pt>
                <c:pt idx="61">
                  <c:v>0.91936423985129412</c:v>
                </c:pt>
                <c:pt idx="62">
                  <c:v>0.916028598693576</c:v>
                </c:pt>
                <c:pt idx="63">
                  <c:v>0.91248312107877483</c:v>
                </c:pt>
                <c:pt idx="64">
                  <c:v>0.91542231423001941</c:v>
                </c:pt>
                <c:pt idx="65">
                  <c:v>0.92137262158317157</c:v>
                </c:pt>
                <c:pt idx="66">
                  <c:v>0.92728021143149786</c:v>
                </c:pt>
                <c:pt idx="67">
                  <c:v>0.93271166577147746</c:v>
                </c:pt>
                <c:pt idx="68">
                  <c:v>0.93846142163849899</c:v>
                </c:pt>
                <c:pt idx="69">
                  <c:v>0.9464459517497833</c:v>
                </c:pt>
                <c:pt idx="70">
                  <c:v>0.95652465085773486</c:v>
                </c:pt>
                <c:pt idx="71">
                  <c:v>0.96989673819182332</c:v>
                </c:pt>
                <c:pt idx="72">
                  <c:v>0.98736731367272601</c:v>
                </c:pt>
                <c:pt idx="73">
                  <c:v>1.0071228858032262</c:v>
                </c:pt>
                <c:pt idx="74">
                  <c:v>1.0323760012384193</c:v>
                </c:pt>
                <c:pt idx="75">
                  <c:v>1.0622236187890457</c:v>
                </c:pt>
                <c:pt idx="76">
                  <c:v>1.0943637265879176</c:v>
                </c:pt>
                <c:pt idx="77">
                  <c:v>1.1271039352755718</c:v>
                </c:pt>
                <c:pt idx="78">
                  <c:v>1.1653547234351191</c:v>
                </c:pt>
                <c:pt idx="79">
                  <c:v>1.1968653513415026</c:v>
                </c:pt>
                <c:pt idx="80">
                  <c:v>1.2267779933943292</c:v>
                </c:pt>
                <c:pt idx="81">
                  <c:v>1.2624846761024955</c:v>
                </c:pt>
                <c:pt idx="82">
                  <c:v>1.3067076461330183</c:v>
                </c:pt>
                <c:pt idx="83">
                  <c:v>1.3431201540984981</c:v>
                </c:pt>
                <c:pt idx="84">
                  <c:v>1.3825474799549602</c:v>
                </c:pt>
                <c:pt idx="85">
                  <c:v>1.4207354339273766</c:v>
                </c:pt>
                <c:pt idx="86">
                  <c:v>1.4555559453603943</c:v>
                </c:pt>
                <c:pt idx="87">
                  <c:v>1.4866653084607029</c:v>
                </c:pt>
                <c:pt idx="88">
                  <c:v>1.5131869771661677</c:v>
                </c:pt>
                <c:pt idx="89">
                  <c:v>1.5582394792088792</c:v>
                </c:pt>
                <c:pt idx="90">
                  <c:v>1.6141767130013291</c:v>
                </c:pt>
                <c:pt idx="91">
                  <c:v>1.6716188739584572</c:v>
                </c:pt>
                <c:pt idx="92">
                  <c:v>1.7253450601539957</c:v>
                </c:pt>
                <c:pt idx="93">
                  <c:v>1.8009632199888743</c:v>
                </c:pt>
                <c:pt idx="94">
                  <c:v>1.8644863183304545</c:v>
                </c:pt>
                <c:pt idx="95">
                  <c:v>1.9204430720867838</c:v>
                </c:pt>
                <c:pt idx="96">
                  <c:v>1.9739243077933575</c:v>
                </c:pt>
                <c:pt idx="97">
                  <c:v>2.0251451969092531</c:v>
                </c:pt>
                <c:pt idx="98">
                  <c:v>2.0596437653005526</c:v>
                </c:pt>
                <c:pt idx="99">
                  <c:v>2.0871974101328346</c:v>
                </c:pt>
                <c:pt idx="100">
                  <c:v>2.1106051233182379</c:v>
                </c:pt>
                <c:pt idx="101">
                  <c:v>2.132743887688533</c:v>
                </c:pt>
                <c:pt idx="102">
                  <c:v>2.1566019126517157</c:v>
                </c:pt>
                <c:pt idx="103">
                  <c:v>2.1742820666616116</c:v>
                </c:pt>
                <c:pt idx="104">
                  <c:v>2.1968073866869697</c:v>
                </c:pt>
                <c:pt idx="105">
                  <c:v>2.2244020366661958</c:v>
                </c:pt>
                <c:pt idx="106">
                  <c:v>2.260584938107784</c:v>
                </c:pt>
                <c:pt idx="107">
                  <c:v>2.3079237284702456</c:v>
                </c:pt>
                <c:pt idx="108">
                  <c:v>2.3648321155788654</c:v>
                </c:pt>
                <c:pt idx="109">
                  <c:v>2.4376261378041444</c:v>
                </c:pt>
                <c:pt idx="110">
                  <c:v>2.5186616304648952</c:v>
                </c:pt>
                <c:pt idx="111">
                  <c:v>2.595414871880235</c:v>
                </c:pt>
                <c:pt idx="112">
                  <c:v>2.6585022513257033</c:v>
                </c:pt>
                <c:pt idx="113">
                  <c:v>2.7054476148071811</c:v>
                </c:pt>
                <c:pt idx="114">
                  <c:v>2.740253934023912</c:v>
                </c:pt>
                <c:pt idx="115">
                  <c:v>2.7605803566915745</c:v>
                </c:pt>
                <c:pt idx="116">
                  <c:v>2.7647556882948434</c:v>
                </c:pt>
                <c:pt idx="117">
                  <c:v>2.7531744428753182</c:v>
                </c:pt>
                <c:pt idx="118">
                  <c:v>2.7323237180508944</c:v>
                </c:pt>
                <c:pt idx="119">
                  <c:v>2.6965507771473374</c:v>
                </c:pt>
                <c:pt idx="120">
                  <c:v>2.6533803241022822</c:v>
                </c:pt>
                <c:pt idx="121">
                  <c:v>2.6109781484479146</c:v>
                </c:pt>
                <c:pt idx="122">
                  <c:v>2.5740624799377025</c:v>
                </c:pt>
                <c:pt idx="123">
                  <c:v>2.5330901352276709</c:v>
                </c:pt>
                <c:pt idx="124">
                  <c:v>2.4904784428259692</c:v>
                </c:pt>
                <c:pt idx="125">
                  <c:v>2.448763576271165</c:v>
                </c:pt>
                <c:pt idx="126">
                  <c:v>2.4101503692972579</c:v>
                </c:pt>
                <c:pt idx="127">
                  <c:v>2.3761372569373012</c:v>
                </c:pt>
                <c:pt idx="128">
                  <c:v>2.3420115918672337</c:v>
                </c:pt>
                <c:pt idx="129">
                  <c:v>2.3141628065229627</c:v>
                </c:pt>
                <c:pt idx="130">
                  <c:v>2.2929844158488133</c:v>
                </c:pt>
                <c:pt idx="131">
                  <c:v>2.2795871202293476</c:v>
                </c:pt>
                <c:pt idx="132">
                  <c:v>2.2745502395540789</c:v>
                </c:pt>
                <c:pt idx="133">
                  <c:v>2.2753057233576421</c:v>
                </c:pt>
                <c:pt idx="134">
                  <c:v>2.2854155039909569</c:v>
                </c:pt>
                <c:pt idx="135">
                  <c:v>2.3007277437727449</c:v>
                </c:pt>
                <c:pt idx="136">
                  <c:v>2.3154368632018367</c:v>
                </c:pt>
                <c:pt idx="137">
                  <c:v>2.3255052826136886</c:v>
                </c:pt>
                <c:pt idx="138">
                  <c:v>2.3299101803047932</c:v>
                </c:pt>
                <c:pt idx="139">
                  <c:v>2.3303325552229603</c:v>
                </c:pt>
                <c:pt idx="140">
                  <c:v>2.3245664960453327</c:v>
                </c:pt>
                <c:pt idx="141">
                  <c:v>2.3099692502940048</c:v>
                </c:pt>
                <c:pt idx="142">
                  <c:v>2.2852297160728088</c:v>
                </c:pt>
                <c:pt idx="143">
                  <c:v>2.2494787033543369</c:v>
                </c:pt>
                <c:pt idx="144">
                  <c:v>2.2036624831291811</c:v>
                </c:pt>
                <c:pt idx="145">
                  <c:v>2.1522480658901797</c:v>
                </c:pt>
                <c:pt idx="146">
                  <c:v>2.1018474580900652</c:v>
                </c:pt>
                <c:pt idx="147">
                  <c:v>2.0565813618868951</c:v>
                </c:pt>
                <c:pt idx="148">
                  <c:v>2.0149454477089614</c:v>
                </c:pt>
                <c:pt idx="149">
                  <c:v>1.9785261152854647</c:v>
                </c:pt>
                <c:pt idx="150">
                  <c:v>1.9472789158737545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5909632"/>
        <c:axId val="165911936"/>
      </c:barChart>
      <c:catAx>
        <c:axId val="16590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911936"/>
        <c:crosses val="autoZero"/>
        <c:auto val="1"/>
        <c:lblAlgn val="ctr"/>
        <c:lblOffset val="100"/>
        <c:tickLblSkip val="25"/>
        <c:tickMarkSkip val="25"/>
        <c:noMultiLvlLbl val="0"/>
      </c:catAx>
      <c:valAx>
        <c:axId val="165911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Human capital investment, synthetic cohort (YoLYs)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1659096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18</xdr:row>
      <xdr:rowOff>95250</xdr:rowOff>
    </xdr:from>
    <xdr:to>
      <xdr:col>16</xdr:col>
      <xdr:colOff>419100</xdr:colOff>
      <xdr:row>30</xdr:row>
      <xdr:rowOff>171450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133350</xdr:colOff>
      <xdr:row>3</xdr:row>
      <xdr:rowOff>28575</xdr:rowOff>
    </xdr:from>
    <xdr:to>
      <xdr:col>40</xdr:col>
      <xdr:colOff>438150</xdr:colOff>
      <xdr:row>17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142875</xdr:colOff>
      <xdr:row>18</xdr:row>
      <xdr:rowOff>0</xdr:rowOff>
    </xdr:from>
    <xdr:to>
      <xdr:col>40</xdr:col>
      <xdr:colOff>447675</xdr:colOff>
      <xdr:row>32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581025</xdr:colOff>
      <xdr:row>85</xdr:row>
      <xdr:rowOff>23812</xdr:rowOff>
    </xdr:from>
    <xdr:to>
      <xdr:col>35</xdr:col>
      <xdr:colOff>276225</xdr:colOff>
      <xdr:row>99</xdr:row>
      <xdr:rowOff>100012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581025</xdr:colOff>
      <xdr:row>85</xdr:row>
      <xdr:rowOff>23812</xdr:rowOff>
    </xdr:from>
    <xdr:to>
      <xdr:col>36</xdr:col>
      <xdr:colOff>276225</xdr:colOff>
      <xdr:row>99</xdr:row>
      <xdr:rowOff>100012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847725</xdr:colOff>
      <xdr:row>163</xdr:row>
      <xdr:rowOff>180975</xdr:rowOff>
    </xdr:from>
    <xdr:to>
      <xdr:col>9</xdr:col>
      <xdr:colOff>276225</xdr:colOff>
      <xdr:row>178</xdr:row>
      <xdr:rowOff>66675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847725</xdr:colOff>
      <xdr:row>163</xdr:row>
      <xdr:rowOff>180975</xdr:rowOff>
    </xdr:from>
    <xdr:to>
      <xdr:col>15</xdr:col>
      <xdr:colOff>276225</xdr:colOff>
      <xdr:row>178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15</xdr:row>
      <xdr:rowOff>0</xdr:rowOff>
    </xdr:from>
    <xdr:to>
      <xdr:col>25</xdr:col>
      <xdr:colOff>304800</xdr:colOff>
      <xdr:row>29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164</xdr:row>
      <xdr:rowOff>0</xdr:rowOff>
    </xdr:from>
    <xdr:to>
      <xdr:col>7</xdr:col>
      <xdr:colOff>180975</xdr:colOff>
      <xdr:row>178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190500</xdr:colOff>
      <xdr:row>35</xdr:row>
      <xdr:rowOff>100012</xdr:rowOff>
    </xdr:from>
    <xdr:to>
      <xdr:col>23</xdr:col>
      <xdr:colOff>495300</xdr:colOff>
      <xdr:row>49</xdr:row>
      <xdr:rowOff>176212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142875</xdr:colOff>
      <xdr:row>48</xdr:row>
      <xdr:rowOff>4762</xdr:rowOff>
    </xdr:from>
    <xdr:to>
      <xdr:col>17</xdr:col>
      <xdr:colOff>447675</xdr:colOff>
      <xdr:row>62</xdr:row>
      <xdr:rowOff>80962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647700</xdr:colOff>
      <xdr:row>31</xdr:row>
      <xdr:rowOff>180975</xdr:rowOff>
    </xdr:from>
    <xdr:to>
      <xdr:col>8</xdr:col>
      <xdr:colOff>247650</xdr:colOff>
      <xdr:row>46</xdr:row>
      <xdr:rowOff>66675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304800</xdr:colOff>
      <xdr:row>46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89</xdr:col>
      <xdr:colOff>466725</xdr:colOff>
      <xdr:row>5</xdr:row>
      <xdr:rowOff>185737</xdr:rowOff>
    </xdr:from>
    <xdr:to>
      <xdr:col>97</xdr:col>
      <xdr:colOff>161925</xdr:colOff>
      <xdr:row>20</xdr:row>
      <xdr:rowOff>71437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14</xdr:col>
      <xdr:colOff>304800</xdr:colOff>
      <xdr:row>15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304800</xdr:colOff>
      <xdr:row>15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16</xdr:row>
      <xdr:rowOff>0</xdr:rowOff>
    </xdr:from>
    <xdr:to>
      <xdr:col>15</xdr:col>
      <xdr:colOff>304800</xdr:colOff>
      <xdr:row>30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304800</xdr:colOff>
      <xdr:row>2</xdr:row>
      <xdr:rowOff>138112</xdr:rowOff>
    </xdr:from>
    <xdr:to>
      <xdr:col>12</xdr:col>
      <xdr:colOff>0</xdr:colOff>
      <xdr:row>17</xdr:row>
      <xdr:rowOff>23812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376237</xdr:colOff>
      <xdr:row>12</xdr:row>
      <xdr:rowOff>71437</xdr:rowOff>
    </xdr:from>
    <xdr:to>
      <xdr:col>14</xdr:col>
      <xdr:colOff>71437</xdr:colOff>
      <xdr:row>26</xdr:row>
      <xdr:rowOff>147637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304800</xdr:colOff>
      <xdr:row>3</xdr:row>
      <xdr:rowOff>123825</xdr:rowOff>
    </xdr:from>
    <xdr:to>
      <xdr:col>51</xdr:col>
      <xdr:colOff>0</xdr:colOff>
      <xdr:row>20</xdr:row>
      <xdr:rowOff>9525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228600</xdr:colOff>
      <xdr:row>35</xdr:row>
      <xdr:rowOff>185737</xdr:rowOff>
    </xdr:from>
    <xdr:to>
      <xdr:col>19</xdr:col>
      <xdr:colOff>104775</xdr:colOff>
      <xdr:row>50</xdr:row>
      <xdr:rowOff>71437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466725</xdr:colOff>
      <xdr:row>141</xdr:row>
      <xdr:rowOff>185737</xdr:rowOff>
    </xdr:from>
    <xdr:to>
      <xdr:col>32</xdr:col>
      <xdr:colOff>161925</xdr:colOff>
      <xdr:row>156</xdr:row>
      <xdr:rowOff>71437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323850</xdr:colOff>
      <xdr:row>13</xdr:row>
      <xdr:rowOff>157162</xdr:rowOff>
    </xdr:from>
    <xdr:to>
      <xdr:col>26</xdr:col>
      <xdr:colOff>381000</xdr:colOff>
      <xdr:row>28</xdr:row>
      <xdr:rowOff>42862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342900</xdr:colOff>
      <xdr:row>162</xdr:row>
      <xdr:rowOff>142875</xdr:rowOff>
    </xdr:from>
    <xdr:to>
      <xdr:col>16</xdr:col>
      <xdr:colOff>38100</xdr:colOff>
      <xdr:row>177</xdr:row>
      <xdr:rowOff>28575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466725</xdr:colOff>
      <xdr:row>5</xdr:row>
      <xdr:rowOff>185737</xdr:rowOff>
    </xdr:from>
    <xdr:to>
      <xdr:col>16</xdr:col>
      <xdr:colOff>161925</xdr:colOff>
      <xdr:row>20</xdr:row>
      <xdr:rowOff>71437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G30"/>
  <sheetViews>
    <sheetView tabSelected="1" workbookViewId="0">
      <selection activeCell="B20" sqref="B20"/>
    </sheetView>
  </sheetViews>
  <sheetFormatPr defaultRowHeight="15" x14ac:dyDescent="0.25"/>
  <cols>
    <col min="1" max="1" width="18" customWidth="1"/>
    <col min="2" max="2" width="33.140625" customWidth="1"/>
  </cols>
  <sheetData>
    <row r="1" spans="1:111" x14ac:dyDescent="0.25">
      <c r="A1" t="s">
        <v>160</v>
      </c>
      <c r="B1" t="s">
        <v>161</v>
      </c>
      <c r="C1" t="s">
        <v>132</v>
      </c>
    </row>
    <row r="2" spans="1:111" x14ac:dyDescent="0.25">
      <c r="A2" t="s">
        <v>154</v>
      </c>
      <c r="B2" s="3" t="s">
        <v>293</v>
      </c>
    </row>
    <row r="3" spans="1:111" x14ac:dyDescent="0.25">
      <c r="A3" t="s">
        <v>155</v>
      </c>
      <c r="B3">
        <v>1950</v>
      </c>
    </row>
    <row r="4" spans="1:111" x14ac:dyDescent="0.25">
      <c r="A4" t="s">
        <v>158</v>
      </c>
      <c r="B4" t="s">
        <v>292</v>
      </c>
    </row>
    <row r="5" spans="1:111" s="4" customFormat="1" x14ac:dyDescent="0.25">
      <c r="A5" t="s">
        <v>156</v>
      </c>
      <c r="B5" t="s">
        <v>157</v>
      </c>
      <c r="C5"/>
      <c r="D5"/>
      <c r="E5"/>
    </row>
    <row r="6" spans="1:111" x14ac:dyDescent="0.25">
      <c r="F6">
        <v>0</v>
      </c>
      <c r="G6">
        <v>1</v>
      </c>
      <c r="H6">
        <v>2</v>
      </c>
      <c r="I6">
        <v>3</v>
      </c>
      <c r="J6">
        <v>4</v>
      </c>
      <c r="K6">
        <v>5</v>
      </c>
      <c r="L6">
        <v>6</v>
      </c>
      <c r="M6">
        <v>7</v>
      </c>
      <c r="N6">
        <v>8</v>
      </c>
      <c r="O6">
        <v>9</v>
      </c>
      <c r="P6">
        <v>10</v>
      </c>
      <c r="Q6">
        <v>11</v>
      </c>
      <c r="R6">
        <v>12</v>
      </c>
      <c r="S6">
        <v>13</v>
      </c>
      <c r="T6">
        <v>14</v>
      </c>
      <c r="U6">
        <v>15</v>
      </c>
      <c r="V6">
        <v>16</v>
      </c>
      <c r="W6">
        <v>17</v>
      </c>
      <c r="X6">
        <v>18</v>
      </c>
      <c r="Y6">
        <v>19</v>
      </c>
      <c r="Z6">
        <v>20</v>
      </c>
      <c r="AA6">
        <v>21</v>
      </c>
      <c r="AB6">
        <v>22</v>
      </c>
      <c r="AC6">
        <v>23</v>
      </c>
      <c r="AD6">
        <v>24</v>
      </c>
      <c r="AE6">
        <v>25</v>
      </c>
      <c r="AF6">
        <v>26</v>
      </c>
      <c r="AG6">
        <v>27</v>
      </c>
      <c r="AH6">
        <v>28</v>
      </c>
      <c r="AI6">
        <v>29</v>
      </c>
      <c r="AJ6">
        <v>30</v>
      </c>
      <c r="AK6">
        <v>31</v>
      </c>
      <c r="AL6">
        <v>32</v>
      </c>
      <c r="AM6">
        <v>33</v>
      </c>
      <c r="AN6">
        <v>34</v>
      </c>
      <c r="AO6">
        <v>35</v>
      </c>
      <c r="AP6">
        <v>36</v>
      </c>
      <c r="AQ6">
        <v>37</v>
      </c>
      <c r="AR6">
        <v>38</v>
      </c>
      <c r="AS6">
        <v>39</v>
      </c>
      <c r="AT6">
        <v>40</v>
      </c>
      <c r="AU6">
        <v>41</v>
      </c>
      <c r="AV6">
        <v>42</v>
      </c>
      <c r="AW6">
        <v>43</v>
      </c>
      <c r="AX6">
        <v>44</v>
      </c>
      <c r="AY6">
        <v>45</v>
      </c>
      <c r="AZ6">
        <v>46</v>
      </c>
      <c r="BA6">
        <v>47</v>
      </c>
      <c r="BB6">
        <v>48</v>
      </c>
      <c r="BC6">
        <v>49</v>
      </c>
      <c r="BD6">
        <v>50</v>
      </c>
      <c r="BE6">
        <v>51</v>
      </c>
      <c r="BF6">
        <v>52</v>
      </c>
      <c r="BG6">
        <v>53</v>
      </c>
      <c r="BH6">
        <v>54</v>
      </c>
      <c r="BI6">
        <v>55</v>
      </c>
      <c r="BJ6">
        <v>56</v>
      </c>
      <c r="BK6">
        <v>57</v>
      </c>
      <c r="BL6">
        <v>58</v>
      </c>
      <c r="BM6">
        <v>59</v>
      </c>
      <c r="BN6">
        <v>60</v>
      </c>
      <c r="BO6">
        <v>61</v>
      </c>
      <c r="BP6">
        <v>62</v>
      </c>
      <c r="BQ6">
        <v>63</v>
      </c>
      <c r="BR6">
        <v>64</v>
      </c>
      <c r="BS6">
        <v>65</v>
      </c>
      <c r="BT6">
        <v>66</v>
      </c>
      <c r="BU6">
        <v>67</v>
      </c>
      <c r="BV6">
        <v>68</v>
      </c>
      <c r="BW6">
        <v>69</v>
      </c>
      <c r="BX6">
        <v>70</v>
      </c>
      <c r="BY6">
        <v>71</v>
      </c>
      <c r="BZ6">
        <v>72</v>
      </c>
      <c r="CA6">
        <v>73</v>
      </c>
      <c r="CB6">
        <v>74</v>
      </c>
      <c r="CC6">
        <v>75</v>
      </c>
      <c r="CD6">
        <v>76</v>
      </c>
      <c r="CE6">
        <v>77</v>
      </c>
      <c r="CF6">
        <v>78</v>
      </c>
      <c r="CG6">
        <v>79</v>
      </c>
      <c r="CH6">
        <v>80</v>
      </c>
      <c r="CI6">
        <v>81</v>
      </c>
      <c r="CJ6">
        <v>82</v>
      </c>
      <c r="CK6">
        <v>83</v>
      </c>
      <c r="CL6">
        <v>84</v>
      </c>
      <c r="CM6">
        <v>85</v>
      </c>
      <c r="CN6">
        <v>86</v>
      </c>
      <c r="CO6">
        <v>87</v>
      </c>
      <c r="CP6">
        <v>88</v>
      </c>
      <c r="CQ6">
        <v>89</v>
      </c>
      <c r="CR6">
        <v>90</v>
      </c>
    </row>
    <row r="7" spans="1:111" x14ac:dyDescent="0.25">
      <c r="A7" s="4" t="s">
        <v>213</v>
      </c>
      <c r="B7" t="s">
        <v>260</v>
      </c>
      <c r="C7" s="4" t="s">
        <v>107</v>
      </c>
      <c r="D7" s="4"/>
      <c r="E7" s="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>
        <v>1.3791901059448719E-2</v>
      </c>
      <c r="V7">
        <v>1.7940867692232132E-2</v>
      </c>
      <c r="W7">
        <v>3.1980603933334351E-2</v>
      </c>
      <c r="X7">
        <v>5.2309643477201462E-2</v>
      </c>
      <c r="Y7">
        <v>9.0227410197257996E-2</v>
      </c>
      <c r="Z7">
        <v>0.12438047677278519</v>
      </c>
      <c r="AA7">
        <v>0.18530139327049255</v>
      </c>
      <c r="AB7">
        <v>0.24902617931365967</v>
      </c>
      <c r="AC7">
        <v>0.32700952887535095</v>
      </c>
      <c r="AD7">
        <v>0.43326053023338318</v>
      </c>
      <c r="AE7">
        <v>0.5554732084274292</v>
      </c>
      <c r="AF7">
        <v>0.69394499063491821</v>
      </c>
      <c r="AG7">
        <v>0.80672186613082886</v>
      </c>
      <c r="AH7">
        <v>0.96220332384109497</v>
      </c>
      <c r="AI7">
        <v>1.1619348526000977</v>
      </c>
      <c r="AJ7">
        <v>1.2990999221801758</v>
      </c>
      <c r="AK7">
        <v>1.5079729557037354</v>
      </c>
      <c r="AL7">
        <v>1.5982860326766968</v>
      </c>
      <c r="AM7">
        <v>1.6935901641845703</v>
      </c>
      <c r="AN7">
        <v>1.8114458322525024</v>
      </c>
      <c r="AO7">
        <v>1.8840351104736328</v>
      </c>
      <c r="AP7">
        <v>1.9915856122970581</v>
      </c>
      <c r="AQ7">
        <v>2.0410032272338867</v>
      </c>
      <c r="AR7">
        <v>2.0323591232299805</v>
      </c>
      <c r="AS7">
        <v>2.1300230026245117</v>
      </c>
      <c r="AT7">
        <v>2.2525043487548828</v>
      </c>
      <c r="AU7">
        <v>2.4025959968566895</v>
      </c>
      <c r="AV7">
        <v>2.4261720180511475</v>
      </c>
      <c r="AW7">
        <v>2.469541072845459</v>
      </c>
      <c r="AX7">
        <v>2.5606369972229004</v>
      </c>
      <c r="AY7">
        <v>2.5632429122924805</v>
      </c>
      <c r="AZ7">
        <v>2.6285026073455811</v>
      </c>
      <c r="BA7">
        <v>2.5181856155395508</v>
      </c>
      <c r="BB7">
        <v>2.4465692043304443</v>
      </c>
      <c r="BC7">
        <v>2.52176833152771</v>
      </c>
      <c r="BD7">
        <v>2.449786901473999</v>
      </c>
      <c r="BE7">
        <v>2.4950928688049316</v>
      </c>
      <c r="BF7">
        <v>2.4655110836029053</v>
      </c>
      <c r="BG7">
        <v>2.437915563583374</v>
      </c>
      <c r="BH7">
        <v>2.5433444976806641</v>
      </c>
      <c r="BI7">
        <v>2.5766885280609131</v>
      </c>
      <c r="BJ7">
        <v>2.5474772453308105</v>
      </c>
      <c r="BK7">
        <v>2.4307632446289062</v>
      </c>
      <c r="BL7">
        <v>2.2659013271331787</v>
      </c>
      <c r="BM7">
        <v>2.1325528621673584</v>
      </c>
      <c r="BN7">
        <v>1.8840264081954956</v>
      </c>
      <c r="BO7">
        <v>1.6917462348937988</v>
      </c>
      <c r="BP7">
        <v>1.5179427862167358</v>
      </c>
      <c r="BQ7">
        <v>1.2812001705169678</v>
      </c>
      <c r="BR7">
        <v>1.3652892112731934</v>
      </c>
      <c r="BS7">
        <v>1.2476154565811157</v>
      </c>
      <c r="BT7">
        <v>1.2003763914108276</v>
      </c>
      <c r="BU7">
        <v>1.1938245296478271</v>
      </c>
      <c r="BV7">
        <v>1.2145422697067261</v>
      </c>
      <c r="BW7">
        <v>1.1678204536437988</v>
      </c>
      <c r="BX7">
        <v>1.1638756990432739</v>
      </c>
      <c r="BY7">
        <v>1.064052939414978</v>
      </c>
      <c r="BZ7">
        <v>1.0361113548278809</v>
      </c>
      <c r="CA7">
        <v>1.0714423656463623</v>
      </c>
      <c r="CB7">
        <v>1.1069986820220947</v>
      </c>
      <c r="CC7">
        <v>1.0042228698730469</v>
      </c>
      <c r="CD7">
        <v>1.1576317548751831</v>
      </c>
      <c r="CE7">
        <v>1.1343398094177246</v>
      </c>
      <c r="CF7">
        <v>1.0104540586471558</v>
      </c>
      <c r="CG7">
        <v>1</v>
      </c>
      <c r="CH7">
        <v>0.8495335578918457</v>
      </c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</row>
    <row r="8" spans="1:111" x14ac:dyDescent="0.25">
      <c r="A8" s="4"/>
      <c r="C8" s="4" t="s">
        <v>227</v>
      </c>
      <c r="D8" s="4"/>
      <c r="E8" s="4"/>
      <c r="F8" s="4">
        <f>F7/AVERAGE($AJ$7:$BC$7)</f>
        <v>0</v>
      </c>
      <c r="G8" s="4">
        <f t="shared" ref="G8:BR8" si="0">G7/AVERAGE($AJ$7:$BC$7)</f>
        <v>0</v>
      </c>
      <c r="H8" s="4">
        <f t="shared" si="0"/>
        <v>0</v>
      </c>
      <c r="I8" s="4">
        <f t="shared" si="0"/>
        <v>0</v>
      </c>
      <c r="J8" s="4">
        <f t="shared" si="0"/>
        <v>0</v>
      </c>
      <c r="K8" s="4">
        <f t="shared" si="0"/>
        <v>0</v>
      </c>
      <c r="L8" s="4">
        <f t="shared" si="0"/>
        <v>0</v>
      </c>
      <c r="M8" s="4">
        <f t="shared" si="0"/>
        <v>0</v>
      </c>
      <c r="N8" s="4">
        <f t="shared" si="0"/>
        <v>0</v>
      </c>
      <c r="O8" s="4">
        <f t="shared" si="0"/>
        <v>0</v>
      </c>
      <c r="P8" s="4">
        <f t="shared" si="0"/>
        <v>0</v>
      </c>
      <c r="Q8" s="4">
        <f t="shared" si="0"/>
        <v>0</v>
      </c>
      <c r="R8" s="4">
        <f t="shared" si="0"/>
        <v>0</v>
      </c>
      <c r="S8" s="4">
        <f t="shared" si="0"/>
        <v>0</v>
      </c>
      <c r="T8" s="4">
        <f t="shared" si="0"/>
        <v>0</v>
      </c>
      <c r="U8" s="4">
        <f t="shared" si="0"/>
        <v>6.4479592058925249E-3</v>
      </c>
      <c r="V8" s="4">
        <f t="shared" si="0"/>
        <v>8.387674947724133E-3</v>
      </c>
      <c r="W8" s="4">
        <f t="shared" si="0"/>
        <v>1.4951501511872677E-2</v>
      </c>
      <c r="X8" s="4">
        <f t="shared" si="0"/>
        <v>2.4455689303593292E-2</v>
      </c>
      <c r="Y8" s="4">
        <f t="shared" si="0"/>
        <v>4.2182920084586614E-2</v>
      </c>
      <c r="Z8" s="4">
        <f t="shared" si="0"/>
        <v>5.8150086545968788E-2</v>
      </c>
      <c r="AA8" s="4">
        <f t="shared" si="0"/>
        <v>8.6631699245306365E-2</v>
      </c>
      <c r="AB8" s="4">
        <f t="shared" si="0"/>
        <v>0.11642417085886032</v>
      </c>
      <c r="AC8" s="4">
        <f t="shared" si="0"/>
        <v>0.15288277468332404</v>
      </c>
      <c r="AD8" s="4">
        <f t="shared" si="0"/>
        <v>0.20255700881455463</v>
      </c>
      <c r="AE8" s="4">
        <f t="shared" si="0"/>
        <v>0.25969361094368693</v>
      </c>
      <c r="AF8" s="4">
        <f t="shared" si="0"/>
        <v>0.32443163356961291</v>
      </c>
      <c r="AG8" s="4">
        <f t="shared" si="0"/>
        <v>0.37715683000418754</v>
      </c>
      <c r="AH8" s="4">
        <f t="shared" si="0"/>
        <v>0.44984717865642565</v>
      </c>
      <c r="AI8" s="4">
        <f t="shared" si="0"/>
        <v>0.54322522306215293</v>
      </c>
      <c r="AJ8" s="4">
        <f t="shared" si="0"/>
        <v>0.60735233427861823</v>
      </c>
      <c r="AK8" s="4">
        <f t="shared" si="0"/>
        <v>0.70500419485720378</v>
      </c>
      <c r="AL8" s="4">
        <f t="shared" si="0"/>
        <v>0.74722716568408154</v>
      </c>
      <c r="AM8" s="4">
        <f t="shared" si="0"/>
        <v>0.7917835433340491</v>
      </c>
      <c r="AN8" s="4">
        <f t="shared" si="0"/>
        <v>0.8468831656855752</v>
      </c>
      <c r="AO8" s="4">
        <f t="shared" si="0"/>
        <v>0.88081994515763873</v>
      </c>
      <c r="AP8" s="4">
        <f t="shared" si="0"/>
        <v>0.93110171888422866</v>
      </c>
      <c r="AQ8" s="4">
        <f t="shared" si="0"/>
        <v>0.95420533337447877</v>
      </c>
      <c r="AR8" s="4">
        <f t="shared" si="0"/>
        <v>0.95016406090968719</v>
      </c>
      <c r="AS8" s="4">
        <f t="shared" si="0"/>
        <v>0.99582366269415046</v>
      </c>
      <c r="AT8" s="4">
        <f t="shared" si="0"/>
        <v>1.0530858718651175</v>
      </c>
      <c r="AU8" s="4">
        <f t="shared" si="0"/>
        <v>1.1232563886005609</v>
      </c>
      <c r="AV8" s="4">
        <f t="shared" si="0"/>
        <v>1.1342785981019101</v>
      </c>
      <c r="AW8" s="4">
        <f t="shared" si="0"/>
        <v>1.1545544030766171</v>
      </c>
      <c r="AX8" s="4">
        <f t="shared" si="0"/>
        <v>1.1971433689977728</v>
      </c>
      <c r="AY8" s="4">
        <f t="shared" si="0"/>
        <v>1.1983616806714317</v>
      </c>
      <c r="AZ8" s="4">
        <f t="shared" si="0"/>
        <v>1.228871749564588</v>
      </c>
      <c r="BA8" s="4">
        <f t="shared" si="0"/>
        <v>1.1772965925346772</v>
      </c>
      <c r="BB8" s="4">
        <f t="shared" si="0"/>
        <v>1.1438146457052818</v>
      </c>
      <c r="BC8" s="4">
        <f t="shared" si="0"/>
        <v>1.1789715760223323</v>
      </c>
      <c r="BD8" s="4">
        <f t="shared" si="0"/>
        <v>1.1453189763866816</v>
      </c>
      <c r="BE8" s="4">
        <f t="shared" si="0"/>
        <v>1.1665003224443533</v>
      </c>
      <c r="BF8" s="4">
        <f t="shared" si="0"/>
        <v>1.1526703113822114</v>
      </c>
      <c r="BG8" s="4">
        <f t="shared" si="0"/>
        <v>1.1397689146433314</v>
      </c>
      <c r="BH8" s="4">
        <f t="shared" si="0"/>
        <v>1.1890588176994681</v>
      </c>
      <c r="BI8" s="4">
        <f t="shared" si="0"/>
        <v>1.2046477453407807</v>
      </c>
      <c r="BJ8" s="4">
        <f t="shared" si="0"/>
        <v>1.1909909507782606</v>
      </c>
      <c r="BK8" s="4">
        <f t="shared" si="0"/>
        <v>1.1364250782391148</v>
      </c>
      <c r="BL8" s="4">
        <f t="shared" si="0"/>
        <v>1.0593491976889564</v>
      </c>
      <c r="BM8" s="4">
        <f t="shared" si="0"/>
        <v>0.99700641705546733</v>
      </c>
      <c r="BN8" s="4">
        <f t="shared" si="0"/>
        <v>0.88081587668773131</v>
      </c>
      <c r="BO8" s="4">
        <f t="shared" si="0"/>
        <v>0.79092147357338338</v>
      </c>
      <c r="BP8" s="4">
        <f t="shared" si="0"/>
        <v>0.70966526805954155</v>
      </c>
      <c r="BQ8" s="4">
        <f t="shared" si="0"/>
        <v>0.59898388180622308</v>
      </c>
      <c r="BR8" s="4">
        <f t="shared" si="0"/>
        <v>0.63829700492983465</v>
      </c>
      <c r="BS8" s="4">
        <f t="shared" ref="BS8:CH8" si="1">BS7/AVERAGE($AJ$7:$BC$7)</f>
        <v>0.58328243031911386</v>
      </c>
      <c r="BT8" s="4">
        <f t="shared" si="1"/>
        <v>0.56119732661734101</v>
      </c>
      <c r="BU8" s="4">
        <f t="shared" si="1"/>
        <v>0.55813421463673907</v>
      </c>
      <c r="BV8" s="4">
        <f t="shared" si="1"/>
        <v>0.56782012683711314</v>
      </c>
      <c r="BW8" s="4">
        <f t="shared" si="1"/>
        <v>0.54597684629874399</v>
      </c>
      <c r="BX8" s="4">
        <f t="shared" si="1"/>
        <v>0.54413260331644564</v>
      </c>
      <c r="BY8" s="4">
        <f t="shared" si="1"/>
        <v>0.49746368660014523</v>
      </c>
      <c r="BZ8" s="4">
        <f t="shared" si="1"/>
        <v>0.48440049851686301</v>
      </c>
      <c r="CA8" s="4">
        <f t="shared" si="1"/>
        <v>0.50091837487622415</v>
      </c>
      <c r="CB8" s="4">
        <f t="shared" si="1"/>
        <v>0.51754158559346342</v>
      </c>
      <c r="CC8" s="4">
        <f t="shared" si="1"/>
        <v>0.46949206426692169</v>
      </c>
      <c r="CD8" s="4">
        <f t="shared" si="1"/>
        <v>0.54121344829161033</v>
      </c>
      <c r="CE8" s="4">
        <f t="shared" si="1"/>
        <v>0.53032404925313081</v>
      </c>
      <c r="CF8" s="4">
        <f t="shared" si="1"/>
        <v>0.47240525591805693</v>
      </c>
      <c r="CG8" s="4">
        <f t="shared" si="1"/>
        <v>0.46751779744497807</v>
      </c>
      <c r="CH8" s="4">
        <f t="shared" si="1"/>
        <v>0.39717205784119147</v>
      </c>
      <c r="CI8" s="4">
        <f>CH8</f>
        <v>0.39717205784119147</v>
      </c>
      <c r="CJ8" s="4">
        <f t="shared" ref="CJ8:DG8" si="2">CI8</f>
        <v>0.39717205784119147</v>
      </c>
      <c r="CK8" s="4">
        <f t="shared" si="2"/>
        <v>0.39717205784119147</v>
      </c>
      <c r="CL8" s="4">
        <f t="shared" si="2"/>
        <v>0.39717205784119147</v>
      </c>
      <c r="CM8" s="4">
        <f t="shared" si="2"/>
        <v>0.39717205784119147</v>
      </c>
      <c r="CN8" s="4">
        <f t="shared" si="2"/>
        <v>0.39717205784119147</v>
      </c>
      <c r="CO8" s="4">
        <f t="shared" si="2"/>
        <v>0.39717205784119147</v>
      </c>
      <c r="CP8" s="4">
        <f t="shared" si="2"/>
        <v>0.39717205784119147</v>
      </c>
      <c r="CQ8" s="4">
        <f t="shared" si="2"/>
        <v>0.39717205784119147</v>
      </c>
      <c r="CR8" s="4">
        <f t="shared" si="2"/>
        <v>0.39717205784119147</v>
      </c>
      <c r="CS8" s="4">
        <f t="shared" si="2"/>
        <v>0.39717205784119147</v>
      </c>
      <c r="CT8" s="4">
        <f t="shared" si="2"/>
        <v>0.39717205784119147</v>
      </c>
      <c r="CU8" s="4">
        <f t="shared" si="2"/>
        <v>0.39717205784119147</v>
      </c>
      <c r="CV8" s="4">
        <f t="shared" si="2"/>
        <v>0.39717205784119147</v>
      </c>
      <c r="CW8" s="4">
        <f t="shared" si="2"/>
        <v>0.39717205784119147</v>
      </c>
      <c r="CX8" s="4">
        <f t="shared" si="2"/>
        <v>0.39717205784119147</v>
      </c>
      <c r="CY8" s="4">
        <f t="shared" si="2"/>
        <v>0.39717205784119147</v>
      </c>
      <c r="CZ8" s="4">
        <f t="shared" si="2"/>
        <v>0.39717205784119147</v>
      </c>
      <c r="DA8" s="4">
        <f t="shared" si="2"/>
        <v>0.39717205784119147</v>
      </c>
      <c r="DB8" s="4">
        <f t="shared" si="2"/>
        <v>0.39717205784119147</v>
      </c>
      <c r="DC8" s="4">
        <f t="shared" si="2"/>
        <v>0.39717205784119147</v>
      </c>
      <c r="DD8" s="4">
        <f t="shared" si="2"/>
        <v>0.39717205784119147</v>
      </c>
      <c r="DE8" s="4">
        <f t="shared" si="2"/>
        <v>0.39717205784119147</v>
      </c>
      <c r="DF8" s="4">
        <f t="shared" si="2"/>
        <v>0.39717205784119147</v>
      </c>
      <c r="DG8" s="4">
        <f t="shared" si="2"/>
        <v>0.39717205784119147</v>
      </c>
    </row>
    <row r="9" spans="1:111" x14ac:dyDescent="0.25">
      <c r="A9" s="4"/>
      <c r="B9" t="s">
        <v>246</v>
      </c>
      <c r="C9" s="4" t="s">
        <v>107</v>
      </c>
      <c r="D9" s="4"/>
      <c r="E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>
        <v>1.305101253092289E-2</v>
      </c>
      <c r="V9">
        <v>1.6957158222794533E-2</v>
      </c>
      <c r="W9">
        <v>3.0192181468009949E-2</v>
      </c>
      <c r="X9">
        <v>4.9361929297447205E-2</v>
      </c>
      <c r="Y9">
        <v>8.5121616721153259E-2</v>
      </c>
      <c r="Z9">
        <v>0.11733247339725494</v>
      </c>
      <c r="AA9">
        <v>0.17482084035873413</v>
      </c>
      <c r="AB9">
        <v>0.23503047227859497</v>
      </c>
      <c r="AC9">
        <v>0.30881273746490479</v>
      </c>
      <c r="AD9">
        <v>0.40957900881767273</v>
      </c>
      <c r="AE9">
        <v>0.52574515342712402</v>
      </c>
      <c r="AF9">
        <v>0.65774023532867432</v>
      </c>
      <c r="AG9">
        <v>0.76622003316879272</v>
      </c>
      <c r="AH9">
        <v>0.91586881875991821</v>
      </c>
      <c r="AI9">
        <v>1.1083571910858154</v>
      </c>
      <c r="AJ9">
        <v>1.2420473098754883</v>
      </c>
      <c r="AK9">
        <v>1.4449104070663452</v>
      </c>
      <c r="AL9">
        <v>1.5349054336547852</v>
      </c>
      <c r="AM9">
        <v>1.6304358243942261</v>
      </c>
      <c r="AN9">
        <v>1.7479615211486816</v>
      </c>
      <c r="AO9">
        <v>1.822725772857666</v>
      </c>
      <c r="AP9">
        <v>1.9318598508834839</v>
      </c>
      <c r="AQ9">
        <v>1.9850161075592041</v>
      </c>
      <c r="AR9">
        <v>1.9822573661804199</v>
      </c>
      <c r="AS9">
        <v>2.0831174850463867</v>
      </c>
      <c r="AT9">
        <v>2.2090761661529541</v>
      </c>
      <c r="AU9">
        <v>2.3626422882080078</v>
      </c>
      <c r="AV9">
        <v>2.3919994831085205</v>
      </c>
      <c r="AW9">
        <v>2.4416000843048096</v>
      </c>
      <c r="AX9">
        <v>2.5383532047271729</v>
      </c>
      <c r="AY9">
        <v>2.5465545654296875</v>
      </c>
      <c r="AZ9">
        <v>2.6171541213989258</v>
      </c>
      <c r="BA9">
        <v>2.5121569633483887</v>
      </c>
      <c r="BB9">
        <v>2.4451587200164795</v>
      </c>
      <c r="BC9">
        <v>2.5244076251983643</v>
      </c>
      <c r="BD9">
        <v>2.4558627605438232</v>
      </c>
      <c r="BE9">
        <v>2.5048034191131592</v>
      </c>
      <c r="BF9">
        <v>2.478191614151001</v>
      </c>
      <c r="BG9">
        <v>2.4530363082885742</v>
      </c>
      <c r="BH9">
        <v>2.562246561050415</v>
      </c>
      <c r="BI9">
        <v>2.5980682373046875</v>
      </c>
      <c r="BJ9">
        <v>2.5704495906829834</v>
      </c>
      <c r="BK9">
        <v>2.4540088176727295</v>
      </c>
      <c r="BL9">
        <v>2.2881226539611816</v>
      </c>
      <c r="BM9">
        <v>2.153684139251709</v>
      </c>
      <c r="BN9">
        <v>1.9024311304092407</v>
      </c>
      <c r="BO9">
        <v>1.707405686378479</v>
      </c>
      <c r="BP9">
        <v>1.5330901145935059</v>
      </c>
      <c r="BQ9">
        <v>1.2947242259979248</v>
      </c>
      <c r="BR9">
        <v>1.3800503015518188</v>
      </c>
      <c r="BS9">
        <v>1.2616517543792725</v>
      </c>
      <c r="BT9">
        <v>1.2139914035797119</v>
      </c>
      <c r="BU9">
        <v>1.2073510885238647</v>
      </c>
      <c r="BV9">
        <v>1.2272583246231079</v>
      </c>
      <c r="BW9">
        <v>1.1791491508483887</v>
      </c>
      <c r="BX9">
        <v>1.1756123304367065</v>
      </c>
      <c r="BY9">
        <v>1.0733070373535156</v>
      </c>
      <c r="BZ9">
        <v>1.0440837144851685</v>
      </c>
      <c r="CA9">
        <v>1.0790178775787354</v>
      </c>
      <c r="CB9">
        <v>1.114734411239624</v>
      </c>
      <c r="CC9">
        <v>1.0101079940795898</v>
      </c>
      <c r="CD9">
        <v>1.1634069681167603</v>
      </c>
      <c r="CE9">
        <v>1.1385824680328369</v>
      </c>
      <c r="CF9">
        <v>1.0133804082870483</v>
      </c>
      <c r="CG9">
        <v>1</v>
      </c>
      <c r="CH9">
        <v>0.84651780128479004</v>
      </c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</row>
    <row r="10" spans="1:111" x14ac:dyDescent="0.25">
      <c r="A10" s="4"/>
      <c r="C10" s="4" t="s">
        <v>227</v>
      </c>
      <c r="D10" s="4"/>
      <c r="E10" s="4"/>
      <c r="F10" s="4">
        <f>F9/AVERAGE($AJ$9:$BC$9)</f>
        <v>0</v>
      </c>
      <c r="G10" s="4">
        <f t="shared" ref="G10:BR10" si="3">G9/AVERAGE($AJ$9:$BC$9)</f>
        <v>0</v>
      </c>
      <c r="H10" s="4">
        <f t="shared" si="3"/>
        <v>0</v>
      </c>
      <c r="I10" s="4">
        <f t="shared" si="3"/>
        <v>0</v>
      </c>
      <c r="J10" s="4">
        <f t="shared" si="3"/>
        <v>0</v>
      </c>
      <c r="K10" s="4">
        <f t="shared" si="3"/>
        <v>0</v>
      </c>
      <c r="L10" s="4">
        <f t="shared" si="3"/>
        <v>0</v>
      </c>
      <c r="M10" s="4">
        <f t="shared" si="3"/>
        <v>0</v>
      </c>
      <c r="N10" s="4">
        <f t="shared" si="3"/>
        <v>0</v>
      </c>
      <c r="O10" s="4">
        <f t="shared" si="3"/>
        <v>0</v>
      </c>
      <c r="P10" s="4">
        <f t="shared" si="3"/>
        <v>0</v>
      </c>
      <c r="Q10" s="4">
        <f t="shared" si="3"/>
        <v>0</v>
      </c>
      <c r="R10" s="4">
        <f t="shared" si="3"/>
        <v>0</v>
      </c>
      <c r="S10" s="4">
        <f t="shared" si="3"/>
        <v>0</v>
      </c>
      <c r="T10" s="4">
        <f t="shared" si="3"/>
        <v>0</v>
      </c>
      <c r="U10" s="4">
        <f t="shared" si="3"/>
        <v>6.2156054542182454E-3</v>
      </c>
      <c r="V10" s="4">
        <f t="shared" si="3"/>
        <v>8.075925518262474E-3</v>
      </c>
      <c r="W10" s="4">
        <f t="shared" si="3"/>
        <v>1.4379166931505451E-2</v>
      </c>
      <c r="X10" s="4">
        <f t="shared" si="3"/>
        <v>2.3508848546807133E-2</v>
      </c>
      <c r="Y10" s="4">
        <f t="shared" si="3"/>
        <v>4.0539566099586116E-2</v>
      </c>
      <c r="Z10" s="4">
        <f t="shared" si="3"/>
        <v>5.5880136493388521E-2</v>
      </c>
      <c r="AA10" s="4">
        <f t="shared" si="3"/>
        <v>8.3259238796235063E-2</v>
      </c>
      <c r="AB10" s="4">
        <f t="shared" si="3"/>
        <v>0.11193435619964286</v>
      </c>
      <c r="AC10" s="4">
        <f t="shared" si="3"/>
        <v>0.14707350336006433</v>
      </c>
      <c r="AD10" s="4">
        <f t="shared" si="3"/>
        <v>0.19506390903452814</v>
      </c>
      <c r="AE10" s="4">
        <f t="shared" si="3"/>
        <v>0.25038857601490322</v>
      </c>
      <c r="AF10" s="4">
        <f t="shared" si="3"/>
        <v>0.31325184804482015</v>
      </c>
      <c r="AG10" s="4">
        <f t="shared" si="3"/>
        <v>0.36491585660583653</v>
      </c>
      <c r="AH10" s="4">
        <f t="shared" si="3"/>
        <v>0.43618678717413029</v>
      </c>
      <c r="AI10" s="4">
        <f t="shared" si="3"/>
        <v>0.52786027029029692</v>
      </c>
      <c r="AJ10" s="4">
        <f t="shared" si="3"/>
        <v>0.59153081152648823</v>
      </c>
      <c r="AK10" s="4">
        <f t="shared" si="3"/>
        <v>0.68814530564114007</v>
      </c>
      <c r="AL10" s="4">
        <f t="shared" si="3"/>
        <v>0.73100585586973355</v>
      </c>
      <c r="AM10" s="4">
        <f t="shared" si="3"/>
        <v>0.77650264903553401</v>
      </c>
      <c r="AN10" s="4">
        <f t="shared" si="3"/>
        <v>0.83247480905200577</v>
      </c>
      <c r="AO10" s="4">
        <f t="shared" si="3"/>
        <v>0.86808163186378706</v>
      </c>
      <c r="AP10" s="4">
        <f t="shared" si="3"/>
        <v>0.9200572444081101</v>
      </c>
      <c r="AQ10" s="4">
        <f t="shared" si="3"/>
        <v>0.9453731590267338</v>
      </c>
      <c r="AR10" s="4">
        <f t="shared" si="3"/>
        <v>0.94405929560654933</v>
      </c>
      <c r="AS10" s="4">
        <f t="shared" si="3"/>
        <v>0.99209439659591858</v>
      </c>
      <c r="AT10" s="4">
        <f t="shared" si="3"/>
        <v>1.0520828046552244</v>
      </c>
      <c r="AU10" s="4">
        <f t="shared" si="3"/>
        <v>1.1252193849448335</v>
      </c>
      <c r="AV10" s="4">
        <f t="shared" si="3"/>
        <v>1.1392008856377358</v>
      </c>
      <c r="AW10" s="4">
        <f t="shared" si="3"/>
        <v>1.1628234027870898</v>
      </c>
      <c r="AX10" s="4">
        <f t="shared" si="3"/>
        <v>1.2089025266546807</v>
      </c>
      <c r="AY10" s="4">
        <f t="shared" si="3"/>
        <v>1.2128084628564717</v>
      </c>
      <c r="AZ10" s="4">
        <f t="shared" si="3"/>
        <v>1.2464318299406769</v>
      </c>
      <c r="BA10" s="4">
        <f t="shared" si="3"/>
        <v>1.1964264447868413</v>
      </c>
      <c r="BB10" s="4">
        <f t="shared" si="3"/>
        <v>1.1645182196058326</v>
      </c>
      <c r="BC10" s="4">
        <f t="shared" si="3"/>
        <v>1.2022608795046132</v>
      </c>
      <c r="BD10" s="4">
        <f t="shared" si="3"/>
        <v>1.1696160687210864</v>
      </c>
      <c r="BE10" s="4">
        <f t="shared" si="3"/>
        <v>1.1929242851231348</v>
      </c>
      <c r="BF10" s="4">
        <f t="shared" si="3"/>
        <v>1.1802502891647779</v>
      </c>
      <c r="BG10" s="4">
        <f t="shared" si="3"/>
        <v>1.1682699576808748</v>
      </c>
      <c r="BH10" s="4">
        <f t="shared" si="3"/>
        <v>1.2202818487977283</v>
      </c>
      <c r="BI10" s="4">
        <f t="shared" si="3"/>
        <v>1.2373420888195461</v>
      </c>
      <c r="BJ10" s="4">
        <f t="shared" si="3"/>
        <v>1.2241885798352243</v>
      </c>
      <c r="BK10" s="4">
        <f t="shared" si="3"/>
        <v>1.1687331198009105</v>
      </c>
      <c r="BL10" s="4">
        <f t="shared" si="3"/>
        <v>1.0897290623377978</v>
      </c>
      <c r="BM10" s="4">
        <f t="shared" si="3"/>
        <v>1.0257020940619417</v>
      </c>
      <c r="BN10" s="4">
        <f t="shared" si="3"/>
        <v>0.9060416793278554</v>
      </c>
      <c r="BO10" s="4">
        <f t="shared" si="3"/>
        <v>0.81315990400530747</v>
      </c>
      <c r="BP10" s="4">
        <f t="shared" si="3"/>
        <v>0.73014130171872804</v>
      </c>
      <c r="BQ10" s="4">
        <f t="shared" si="3"/>
        <v>0.61661843797587157</v>
      </c>
      <c r="BR10" s="4">
        <f t="shared" si="3"/>
        <v>0.65725537854605409</v>
      </c>
      <c r="BS10" s="4">
        <f t="shared" ref="BS10:CH10" si="4">BS9/AVERAGE($AJ$9:$BC$9)</f>
        <v>0.60086751945592454</v>
      </c>
      <c r="BT10" s="4">
        <f t="shared" si="4"/>
        <v>0.5781690555874851</v>
      </c>
      <c r="BU10" s="4">
        <f t="shared" si="4"/>
        <v>0.57500657463966143</v>
      </c>
      <c r="BV10" s="4">
        <f t="shared" si="4"/>
        <v>0.58448748847555654</v>
      </c>
      <c r="BW10" s="4">
        <f t="shared" si="4"/>
        <v>0.56157527057648038</v>
      </c>
      <c r="BX10" s="4">
        <f t="shared" si="4"/>
        <v>0.55989084339588002</v>
      </c>
      <c r="BY10" s="4">
        <f t="shared" si="4"/>
        <v>0.51116747146005437</v>
      </c>
      <c r="BZ10" s="4">
        <f t="shared" si="4"/>
        <v>0.49724972794548011</v>
      </c>
      <c r="CA10" s="4">
        <f t="shared" si="4"/>
        <v>0.51388728569423281</v>
      </c>
      <c r="CB10" s="4">
        <f t="shared" si="4"/>
        <v>0.53089745106664243</v>
      </c>
      <c r="CC10" s="4">
        <f t="shared" si="4"/>
        <v>0.48106863298725044</v>
      </c>
      <c r="CD10" s="4">
        <f t="shared" si="4"/>
        <v>0.55407798279009812</v>
      </c>
      <c r="CE10" s="4">
        <f t="shared" si="4"/>
        <v>0.54225519909770026</v>
      </c>
      <c r="CF10" s="4">
        <f t="shared" si="4"/>
        <v>0.4826271354826045</v>
      </c>
      <c r="CG10" s="4">
        <f t="shared" si="4"/>
        <v>0.47625465376660053</v>
      </c>
      <c r="CH10" s="4">
        <f t="shared" si="4"/>
        <v>0.40315804235815161</v>
      </c>
      <c r="CI10" s="4">
        <f>CH10</f>
        <v>0.40315804235815161</v>
      </c>
      <c r="CJ10" s="4">
        <f t="shared" ref="CJ10:DG10" si="5">CI10</f>
        <v>0.40315804235815161</v>
      </c>
      <c r="CK10" s="4">
        <f t="shared" si="5"/>
        <v>0.40315804235815161</v>
      </c>
      <c r="CL10" s="4">
        <f t="shared" si="5"/>
        <v>0.40315804235815161</v>
      </c>
      <c r="CM10" s="4">
        <f t="shared" si="5"/>
        <v>0.40315804235815161</v>
      </c>
      <c r="CN10" s="4">
        <f t="shared" si="5"/>
        <v>0.40315804235815161</v>
      </c>
      <c r="CO10" s="4">
        <f t="shared" si="5"/>
        <v>0.40315804235815161</v>
      </c>
      <c r="CP10" s="4">
        <f t="shared" si="5"/>
        <v>0.40315804235815161</v>
      </c>
      <c r="CQ10" s="4">
        <f t="shared" si="5"/>
        <v>0.40315804235815161</v>
      </c>
      <c r="CR10" s="4">
        <f t="shared" si="5"/>
        <v>0.40315804235815161</v>
      </c>
      <c r="CS10" s="4">
        <f t="shared" si="5"/>
        <v>0.40315804235815161</v>
      </c>
      <c r="CT10" s="4">
        <f t="shared" si="5"/>
        <v>0.40315804235815161</v>
      </c>
      <c r="CU10" s="4">
        <f t="shared" si="5"/>
        <v>0.40315804235815161</v>
      </c>
      <c r="CV10" s="4">
        <f t="shared" si="5"/>
        <v>0.40315804235815161</v>
      </c>
      <c r="CW10" s="4">
        <f t="shared" si="5"/>
        <v>0.40315804235815161</v>
      </c>
      <c r="CX10" s="4">
        <f t="shared" si="5"/>
        <v>0.40315804235815161</v>
      </c>
      <c r="CY10" s="4">
        <f t="shared" si="5"/>
        <v>0.40315804235815161</v>
      </c>
      <c r="CZ10" s="4">
        <f t="shared" si="5"/>
        <v>0.40315804235815161</v>
      </c>
      <c r="DA10" s="4">
        <f t="shared" si="5"/>
        <v>0.40315804235815161</v>
      </c>
      <c r="DB10" s="4">
        <f t="shared" si="5"/>
        <v>0.40315804235815161</v>
      </c>
      <c r="DC10" s="4">
        <f t="shared" si="5"/>
        <v>0.40315804235815161</v>
      </c>
      <c r="DD10" s="4">
        <f t="shared" si="5"/>
        <v>0.40315804235815161</v>
      </c>
      <c r="DE10" s="4">
        <f t="shared" si="5"/>
        <v>0.40315804235815161</v>
      </c>
      <c r="DF10" s="4">
        <f t="shared" si="5"/>
        <v>0.40315804235815161</v>
      </c>
      <c r="DG10" s="4">
        <f t="shared" si="5"/>
        <v>0.40315804235815161</v>
      </c>
    </row>
    <row r="11" spans="1:111" x14ac:dyDescent="0.25">
      <c r="A11" s="4"/>
      <c r="B11" t="s">
        <v>291</v>
      </c>
      <c r="C11" s="4"/>
      <c r="D11" s="4"/>
      <c r="E11" s="4"/>
      <c r="F11" s="4">
        <f t="shared" ref="F11:AK11" si="6">CDR*F8+(1-CDR)*F10</f>
        <v>0</v>
      </c>
      <c r="G11" s="4">
        <f t="shared" si="6"/>
        <v>0</v>
      </c>
      <c r="H11" s="4">
        <f t="shared" si="6"/>
        <v>0</v>
      </c>
      <c r="I11" s="4">
        <f t="shared" si="6"/>
        <v>0</v>
      </c>
      <c r="J11" s="4">
        <f t="shared" si="6"/>
        <v>0</v>
      </c>
      <c r="K11" s="4">
        <f t="shared" si="6"/>
        <v>0</v>
      </c>
      <c r="L11" s="4">
        <f t="shared" si="6"/>
        <v>0</v>
      </c>
      <c r="M11" s="4">
        <f t="shared" si="6"/>
        <v>0</v>
      </c>
      <c r="N11" s="4">
        <f t="shared" si="6"/>
        <v>0</v>
      </c>
      <c r="O11" s="4">
        <f t="shared" si="6"/>
        <v>0</v>
      </c>
      <c r="P11" s="4">
        <f t="shared" si="6"/>
        <v>0</v>
      </c>
      <c r="Q11" s="4">
        <f t="shared" si="6"/>
        <v>0</v>
      </c>
      <c r="R11" s="4">
        <f t="shared" si="6"/>
        <v>0</v>
      </c>
      <c r="S11" s="4">
        <f t="shared" si="6"/>
        <v>0</v>
      </c>
      <c r="T11" s="4">
        <f t="shared" si="6"/>
        <v>0</v>
      </c>
      <c r="U11" s="4">
        <f t="shared" si="6"/>
        <v>6.4479592058925249E-3</v>
      </c>
      <c r="V11" s="4">
        <f t="shared" si="6"/>
        <v>8.387674947724133E-3</v>
      </c>
      <c r="W11" s="4">
        <f t="shared" si="6"/>
        <v>1.4951501511872677E-2</v>
      </c>
      <c r="X11" s="4">
        <f t="shared" si="6"/>
        <v>2.4455689303593292E-2</v>
      </c>
      <c r="Y11" s="4">
        <f t="shared" si="6"/>
        <v>4.2182920084586614E-2</v>
      </c>
      <c r="Z11" s="4">
        <f t="shared" si="6"/>
        <v>5.8150086545968788E-2</v>
      </c>
      <c r="AA11" s="4">
        <f t="shared" si="6"/>
        <v>8.6631699245306365E-2</v>
      </c>
      <c r="AB11" s="4">
        <f t="shared" si="6"/>
        <v>0.11642417085886032</v>
      </c>
      <c r="AC11" s="4">
        <f t="shared" si="6"/>
        <v>0.15288277468332404</v>
      </c>
      <c r="AD11" s="4">
        <f t="shared" si="6"/>
        <v>0.20255700881455463</v>
      </c>
      <c r="AE11" s="4">
        <f t="shared" si="6"/>
        <v>0.25969361094368693</v>
      </c>
      <c r="AF11" s="4">
        <f t="shared" si="6"/>
        <v>0.32443163356961291</v>
      </c>
      <c r="AG11" s="4">
        <f t="shared" si="6"/>
        <v>0.37715683000418754</v>
      </c>
      <c r="AH11" s="4">
        <f t="shared" si="6"/>
        <v>0.44984717865642565</v>
      </c>
      <c r="AI11" s="4">
        <f t="shared" si="6"/>
        <v>0.54322522306215293</v>
      </c>
      <c r="AJ11" s="4">
        <f t="shared" si="6"/>
        <v>0.60735233427861823</v>
      </c>
      <c r="AK11" s="4">
        <f t="shared" si="6"/>
        <v>0.70500419485720378</v>
      </c>
      <c r="AL11" s="4">
        <f t="shared" ref="AL11:BQ11" si="7">CDR*AL8+(1-CDR)*AL10</f>
        <v>0.74722716568408154</v>
      </c>
      <c r="AM11" s="4">
        <f t="shared" si="7"/>
        <v>0.7917835433340491</v>
      </c>
      <c r="AN11" s="4">
        <f t="shared" si="7"/>
        <v>0.8468831656855752</v>
      </c>
      <c r="AO11" s="4">
        <f t="shared" si="7"/>
        <v>0.88081994515763873</v>
      </c>
      <c r="AP11" s="4">
        <f t="shared" si="7"/>
        <v>0.93110171888422866</v>
      </c>
      <c r="AQ11" s="4">
        <f t="shared" si="7"/>
        <v>0.95420533337447877</v>
      </c>
      <c r="AR11" s="4">
        <f t="shared" si="7"/>
        <v>0.95016406090968719</v>
      </c>
      <c r="AS11" s="4">
        <f t="shared" si="7"/>
        <v>0.99582366269415046</v>
      </c>
      <c r="AT11" s="4">
        <f t="shared" si="7"/>
        <v>1.0530858718651175</v>
      </c>
      <c r="AU11" s="4">
        <f t="shared" si="7"/>
        <v>1.1232563886005609</v>
      </c>
      <c r="AV11" s="4">
        <f t="shared" si="7"/>
        <v>1.1342785981019101</v>
      </c>
      <c r="AW11" s="4">
        <f t="shared" si="7"/>
        <v>1.1545544030766171</v>
      </c>
      <c r="AX11" s="4">
        <f t="shared" si="7"/>
        <v>1.1971433689977728</v>
      </c>
      <c r="AY11" s="4">
        <f t="shared" si="7"/>
        <v>1.1983616806714317</v>
      </c>
      <c r="AZ11" s="4">
        <f t="shared" si="7"/>
        <v>1.228871749564588</v>
      </c>
      <c r="BA11" s="4">
        <f t="shared" si="7"/>
        <v>1.1772965925346772</v>
      </c>
      <c r="BB11" s="4">
        <f t="shared" si="7"/>
        <v>1.1438146457052818</v>
      </c>
      <c r="BC11" s="4">
        <f t="shared" si="7"/>
        <v>1.1789715760223323</v>
      </c>
      <c r="BD11" s="4">
        <f t="shared" si="7"/>
        <v>1.1453189763866816</v>
      </c>
      <c r="BE11" s="4">
        <f t="shared" si="7"/>
        <v>1.1665003224443533</v>
      </c>
      <c r="BF11" s="4">
        <f t="shared" si="7"/>
        <v>1.1526703113822114</v>
      </c>
      <c r="BG11" s="4">
        <f t="shared" si="7"/>
        <v>1.1397689146433314</v>
      </c>
      <c r="BH11" s="4">
        <f t="shared" si="7"/>
        <v>1.1890588176994681</v>
      </c>
      <c r="BI11" s="4">
        <f t="shared" si="7"/>
        <v>1.2046477453407807</v>
      </c>
      <c r="BJ11" s="4">
        <f t="shared" si="7"/>
        <v>1.1909909507782606</v>
      </c>
      <c r="BK11" s="4">
        <f t="shared" si="7"/>
        <v>1.1364250782391148</v>
      </c>
      <c r="BL11" s="4">
        <f t="shared" si="7"/>
        <v>1.0593491976889564</v>
      </c>
      <c r="BM11" s="4">
        <f t="shared" si="7"/>
        <v>0.99700641705546733</v>
      </c>
      <c r="BN11" s="4">
        <f t="shared" si="7"/>
        <v>0.88081587668773131</v>
      </c>
      <c r="BO11" s="4">
        <f t="shared" si="7"/>
        <v>0.79092147357338338</v>
      </c>
      <c r="BP11" s="4">
        <f t="shared" si="7"/>
        <v>0.70966526805954155</v>
      </c>
      <c r="BQ11" s="4">
        <f t="shared" si="7"/>
        <v>0.59898388180622308</v>
      </c>
      <c r="BR11" s="4">
        <f t="shared" ref="BR11:CW11" si="8">CDR*BR8+(1-CDR)*BR10</f>
        <v>0.63829700492983465</v>
      </c>
      <c r="BS11" s="4">
        <f t="shared" si="8"/>
        <v>0.58328243031911386</v>
      </c>
      <c r="BT11" s="4">
        <f t="shared" si="8"/>
        <v>0.56119732661734101</v>
      </c>
      <c r="BU11" s="4">
        <f t="shared" si="8"/>
        <v>0.55813421463673907</v>
      </c>
      <c r="BV11" s="4">
        <f t="shared" si="8"/>
        <v>0.56782012683711314</v>
      </c>
      <c r="BW11" s="4">
        <f t="shared" si="8"/>
        <v>0.54597684629874399</v>
      </c>
      <c r="BX11" s="4">
        <f t="shared" si="8"/>
        <v>0.54413260331644564</v>
      </c>
      <c r="BY11" s="4">
        <f t="shared" si="8"/>
        <v>0.49746368660014523</v>
      </c>
      <c r="BZ11" s="4">
        <f t="shared" si="8"/>
        <v>0.48440049851686301</v>
      </c>
      <c r="CA11" s="4">
        <f t="shared" si="8"/>
        <v>0.50091837487622415</v>
      </c>
      <c r="CB11" s="4">
        <f t="shared" si="8"/>
        <v>0.51754158559346342</v>
      </c>
      <c r="CC11" s="4">
        <f t="shared" si="8"/>
        <v>0.46949206426692169</v>
      </c>
      <c r="CD11" s="4">
        <f t="shared" si="8"/>
        <v>0.54121344829161033</v>
      </c>
      <c r="CE11" s="4">
        <f t="shared" si="8"/>
        <v>0.53032404925313081</v>
      </c>
      <c r="CF11" s="4">
        <f t="shared" si="8"/>
        <v>0.47240525591805693</v>
      </c>
      <c r="CG11" s="4">
        <f t="shared" si="8"/>
        <v>0.46751779744497807</v>
      </c>
      <c r="CH11" s="4">
        <f t="shared" si="8"/>
        <v>0.39717205784119147</v>
      </c>
      <c r="CI11" s="4">
        <f t="shared" si="8"/>
        <v>0.39717205784119147</v>
      </c>
      <c r="CJ11" s="4">
        <f t="shared" si="8"/>
        <v>0.39717205784119147</v>
      </c>
      <c r="CK11" s="4">
        <f t="shared" si="8"/>
        <v>0.39717205784119147</v>
      </c>
      <c r="CL11" s="4">
        <f t="shared" si="8"/>
        <v>0.39717205784119147</v>
      </c>
      <c r="CM11" s="4">
        <f t="shared" si="8"/>
        <v>0.39717205784119147</v>
      </c>
      <c r="CN11" s="4">
        <f t="shared" si="8"/>
        <v>0.39717205784119147</v>
      </c>
      <c r="CO11" s="4">
        <f t="shared" si="8"/>
        <v>0.39717205784119147</v>
      </c>
      <c r="CP11" s="4">
        <f t="shared" si="8"/>
        <v>0.39717205784119147</v>
      </c>
      <c r="CQ11" s="4">
        <f t="shared" si="8"/>
        <v>0.39717205784119147</v>
      </c>
      <c r="CR11" s="4">
        <f t="shared" si="8"/>
        <v>0.39717205784119147</v>
      </c>
      <c r="CS11" s="4">
        <f t="shared" si="8"/>
        <v>0.39717205784119147</v>
      </c>
      <c r="CT11" s="4">
        <f t="shared" si="8"/>
        <v>0.39717205784119147</v>
      </c>
      <c r="CU11" s="4">
        <f t="shared" si="8"/>
        <v>0.39717205784119147</v>
      </c>
      <c r="CV11" s="4">
        <f t="shared" si="8"/>
        <v>0.39717205784119147</v>
      </c>
      <c r="CW11" s="4">
        <f t="shared" si="8"/>
        <v>0.39717205784119147</v>
      </c>
      <c r="CX11" s="4">
        <f t="shared" ref="CX11:DG11" si="9">CDR*CX8+(1-CDR)*CX10</f>
        <v>0.39717205784119147</v>
      </c>
      <c r="CY11" s="4">
        <f t="shared" si="9"/>
        <v>0.39717205784119147</v>
      </c>
      <c r="CZ11" s="4">
        <f t="shared" si="9"/>
        <v>0.39717205784119147</v>
      </c>
      <c r="DA11" s="4">
        <f t="shared" si="9"/>
        <v>0.39717205784119147</v>
      </c>
      <c r="DB11" s="4">
        <f t="shared" si="9"/>
        <v>0.39717205784119147</v>
      </c>
      <c r="DC11" s="4">
        <f t="shared" si="9"/>
        <v>0.39717205784119147</v>
      </c>
      <c r="DD11" s="4">
        <f t="shared" si="9"/>
        <v>0.39717205784119147</v>
      </c>
      <c r="DE11" s="4">
        <f t="shared" si="9"/>
        <v>0.39717205784119147</v>
      </c>
      <c r="DF11" s="4">
        <f t="shared" si="9"/>
        <v>0.39717205784119147</v>
      </c>
      <c r="DG11" s="4">
        <f t="shared" si="9"/>
        <v>0.39717205784119147</v>
      </c>
    </row>
    <row r="12" spans="1:111" x14ac:dyDescent="0.25">
      <c r="A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</row>
    <row r="13" spans="1:111" x14ac:dyDescent="0.25">
      <c r="A13" s="4" t="s">
        <v>215</v>
      </c>
      <c r="B13" t="s">
        <v>247</v>
      </c>
      <c r="C13" s="4" t="s">
        <v>107</v>
      </c>
      <c r="D13" s="4"/>
      <c r="E13" s="4"/>
      <c r="U13">
        <v>0.10308480262756348</v>
      </c>
      <c r="V13">
        <v>0.12803915143013</v>
      </c>
      <c r="W13">
        <v>0.15907123684883118</v>
      </c>
      <c r="X13">
        <v>0.21271976828575134</v>
      </c>
      <c r="Y13">
        <v>0.28493785858154297</v>
      </c>
      <c r="Z13">
        <v>0.37692511081695557</v>
      </c>
      <c r="AA13">
        <v>0.49992784857749939</v>
      </c>
      <c r="AB13">
        <v>0.65302181243896484</v>
      </c>
      <c r="AC13">
        <v>0.82621210813522339</v>
      </c>
      <c r="AD13">
        <v>1.0021699666976929</v>
      </c>
      <c r="AE13">
        <v>1.1594029664993286</v>
      </c>
      <c r="AF13">
        <v>1.2996903657913208</v>
      </c>
      <c r="AG13">
        <v>1.4560917615890503</v>
      </c>
      <c r="AH13">
        <v>1.6204469203948975</v>
      </c>
      <c r="AI13">
        <v>1.8160858154296875</v>
      </c>
      <c r="AJ13">
        <v>2.0385892391204834</v>
      </c>
      <c r="AK13">
        <v>2.279874324798584</v>
      </c>
      <c r="AL13">
        <v>2.5246696472167969</v>
      </c>
      <c r="AM13">
        <v>2.7427651882171631</v>
      </c>
      <c r="AN13">
        <v>2.9396576881408691</v>
      </c>
      <c r="AO13">
        <v>3.1579263210296631</v>
      </c>
      <c r="AP13">
        <v>3.3800780773162842</v>
      </c>
      <c r="AQ13">
        <v>3.6172504425048828</v>
      </c>
      <c r="AR13">
        <v>3.8887794017791748</v>
      </c>
      <c r="AS13">
        <v>4.1858229637145996</v>
      </c>
      <c r="AT13">
        <v>4.4717555046081543</v>
      </c>
      <c r="AU13">
        <v>4.7370195388793945</v>
      </c>
      <c r="AV13">
        <v>4.9201340675354004</v>
      </c>
      <c r="AW13">
        <v>5.0347309112548828</v>
      </c>
      <c r="AX13">
        <v>5.0903224945068359</v>
      </c>
      <c r="AY13">
        <v>5.0644841194152832</v>
      </c>
      <c r="AZ13">
        <v>4.997408390045166</v>
      </c>
      <c r="BA13">
        <v>4.9656968116760254</v>
      </c>
      <c r="BB13">
        <v>4.9066767692565918</v>
      </c>
      <c r="BC13">
        <v>4.7931580543518066</v>
      </c>
      <c r="BD13">
        <v>4.6712408065795898</v>
      </c>
      <c r="BE13">
        <v>4.5409379005432129</v>
      </c>
      <c r="BF13">
        <v>4.3989772796630859</v>
      </c>
      <c r="BG13">
        <v>4.2718291282653809</v>
      </c>
      <c r="BH13">
        <v>4.1580696105957031</v>
      </c>
      <c r="BI13">
        <v>4.021946907043457</v>
      </c>
      <c r="BJ13">
        <v>3.8164577484130859</v>
      </c>
      <c r="BK13">
        <v>3.5980634689331055</v>
      </c>
      <c r="BL13">
        <v>3.3485853672027588</v>
      </c>
      <c r="BM13">
        <v>2.9986836910247803</v>
      </c>
      <c r="BN13">
        <v>2.5938501358032227</v>
      </c>
      <c r="BO13">
        <v>2.2166271209716797</v>
      </c>
      <c r="BP13">
        <v>1.8705329895019531</v>
      </c>
      <c r="BQ13">
        <v>1.5901490449905396</v>
      </c>
      <c r="BR13">
        <v>1.4013258218765259</v>
      </c>
      <c r="BS13">
        <v>1.2612763643264771</v>
      </c>
      <c r="BT13">
        <v>1.1073195934295654</v>
      </c>
      <c r="BU13">
        <v>0.9460914134979248</v>
      </c>
      <c r="BV13">
        <v>0.83413887023925781</v>
      </c>
      <c r="BW13">
        <v>0.77077078819274902</v>
      </c>
      <c r="BX13">
        <v>0.70429706573486328</v>
      </c>
      <c r="BY13">
        <v>0.66172158718109131</v>
      </c>
      <c r="BZ13">
        <v>0.64565688371658325</v>
      </c>
      <c r="CA13">
        <v>0.61721420288085938</v>
      </c>
      <c r="CB13">
        <v>0.58506292104721069</v>
      </c>
      <c r="CC13">
        <v>0.63306748867034912</v>
      </c>
      <c r="CD13">
        <v>0.67401373386383057</v>
      </c>
      <c r="CE13">
        <v>0.65402728319168091</v>
      </c>
      <c r="CF13">
        <v>0.65356433391571045</v>
      </c>
      <c r="CG13">
        <v>0.6962774395942688</v>
      </c>
      <c r="CH13">
        <v>0.62788677215576172</v>
      </c>
      <c r="CI13" s="4"/>
      <c r="CJ13" s="4"/>
      <c r="CK13" s="4"/>
      <c r="CL13" s="4"/>
      <c r="CM13" s="4"/>
      <c r="CN13" s="4"/>
      <c r="CO13" s="4"/>
      <c r="CP13" s="4"/>
      <c r="CQ13" s="4"/>
      <c r="CR13" s="4"/>
    </row>
    <row r="14" spans="1:111" x14ac:dyDescent="0.25">
      <c r="A14" s="4"/>
      <c r="C14" s="4" t="s">
        <v>227</v>
      </c>
      <c r="D14" s="4"/>
      <c r="E14" s="4"/>
      <c r="F14" s="3">
        <f>F13/AVERAGE($AJ$13:$BC$13)</f>
        <v>0</v>
      </c>
      <c r="G14" s="3">
        <f t="shared" ref="G14:T14" si="10">G13/AVERAGE($AJ$13:$BC$13)</f>
        <v>0</v>
      </c>
      <c r="H14" s="3">
        <f t="shared" si="10"/>
        <v>0</v>
      </c>
      <c r="I14" s="3">
        <f t="shared" si="10"/>
        <v>0</v>
      </c>
      <c r="J14" s="3">
        <f t="shared" si="10"/>
        <v>0</v>
      </c>
      <c r="K14" s="3">
        <f t="shared" si="10"/>
        <v>0</v>
      </c>
      <c r="L14" s="3">
        <f t="shared" si="10"/>
        <v>0</v>
      </c>
      <c r="M14" s="3">
        <f t="shared" si="10"/>
        <v>0</v>
      </c>
      <c r="N14" s="3">
        <f t="shared" si="10"/>
        <v>0</v>
      </c>
      <c r="O14" s="3">
        <f t="shared" si="10"/>
        <v>0</v>
      </c>
      <c r="P14" s="3">
        <f t="shared" si="10"/>
        <v>0</v>
      </c>
      <c r="Q14" s="3">
        <f t="shared" si="10"/>
        <v>0</v>
      </c>
      <c r="R14" s="3">
        <f t="shared" si="10"/>
        <v>0</v>
      </c>
      <c r="S14" s="3">
        <f t="shared" si="10"/>
        <v>0</v>
      </c>
      <c r="T14" s="3">
        <f t="shared" si="10"/>
        <v>0</v>
      </c>
      <c r="U14" s="3">
        <v>0.10456088930368423</v>
      </c>
      <c r="V14" s="3">
        <v>0.12957827746868134</v>
      </c>
      <c r="W14" s="3">
        <v>0.16108380258083344</v>
      </c>
      <c r="X14" s="3">
        <v>0.21635483205318451</v>
      </c>
      <c r="Y14" s="3">
        <v>0.29166731238365173</v>
      </c>
      <c r="Z14" s="3">
        <v>0.38793560862541199</v>
      </c>
      <c r="AA14" s="3">
        <v>0.51710891723632813</v>
      </c>
      <c r="AB14" s="3">
        <v>0.67898201942443848</v>
      </c>
      <c r="AC14" s="3">
        <v>0.86581611633300781</v>
      </c>
      <c r="AD14" s="3">
        <v>1.0573655366897583</v>
      </c>
      <c r="AE14" s="3">
        <v>1.2324982881546021</v>
      </c>
      <c r="AF14" s="3">
        <v>1.3901228904724121</v>
      </c>
      <c r="AG14" s="3">
        <v>1.5691112279891968</v>
      </c>
      <c r="AH14" s="3">
        <v>1.755029559135437</v>
      </c>
      <c r="AI14" s="3">
        <v>1.9704023599624634</v>
      </c>
      <c r="AJ14" s="3">
        <v>2.2106201648712158</v>
      </c>
      <c r="AK14" s="3">
        <v>2.4700186252593994</v>
      </c>
      <c r="AL14" s="3">
        <v>2.7337815761566162</v>
      </c>
      <c r="AM14" s="3">
        <v>2.9659981727600098</v>
      </c>
      <c r="AN14" s="3">
        <v>3.1657705307006836</v>
      </c>
      <c r="AO14" s="3">
        <v>3.3793118000030518</v>
      </c>
      <c r="AP14" s="3">
        <v>3.5871787071228027</v>
      </c>
      <c r="AQ14" s="3">
        <v>3.8044266700744629</v>
      </c>
      <c r="AR14" s="3">
        <v>4.0538620948791504</v>
      </c>
      <c r="AS14" s="3">
        <v>4.3230090141296387</v>
      </c>
      <c r="AT14" s="3">
        <v>4.5816941261291504</v>
      </c>
      <c r="AU14" s="3">
        <v>4.821418285369873</v>
      </c>
      <c r="AV14" s="3">
        <v>4.9777054786682129</v>
      </c>
      <c r="AW14" s="3">
        <v>5.0643153190612793</v>
      </c>
      <c r="AX14" s="3">
        <v>5.0942649841308594</v>
      </c>
      <c r="AY14" s="3">
        <v>5.0447745323181152</v>
      </c>
      <c r="AZ14" s="3">
        <v>4.9536213874816895</v>
      </c>
      <c r="BA14" s="3">
        <v>4.8947386741638184</v>
      </c>
      <c r="BB14" s="3">
        <v>4.8081564903259277</v>
      </c>
      <c r="BC14" s="3">
        <v>4.6649441719055176</v>
      </c>
      <c r="BD14" s="3">
        <v>4.5137052536010742</v>
      </c>
      <c r="BE14" s="3">
        <v>4.3569116592407227</v>
      </c>
      <c r="BF14" s="3">
        <v>4.1899433135986328</v>
      </c>
      <c r="BG14" s="3">
        <v>4.0395469665527344</v>
      </c>
      <c r="BH14" s="3">
        <v>3.9038674831390381</v>
      </c>
      <c r="BI14" s="3">
        <v>3.7505178451538086</v>
      </c>
      <c r="BJ14" s="3">
        <v>3.5362544059753418</v>
      </c>
      <c r="BK14" s="3">
        <v>3.314828634262085</v>
      </c>
      <c r="BL14" s="3">
        <v>3.0686526298522949</v>
      </c>
      <c r="BM14" s="3">
        <v>2.7351503372192383</v>
      </c>
      <c r="BN14" s="3">
        <v>2.360844612121582</v>
      </c>
      <c r="BO14" s="3">
        <v>2.0126452445983887</v>
      </c>
      <c r="BP14" s="3">
        <v>1.6952058076858521</v>
      </c>
      <c r="BQ14" s="3">
        <v>1.4408868551254272</v>
      </c>
      <c r="BR14" s="3">
        <v>1.271931529045105</v>
      </c>
      <c r="BS14" s="3">
        <v>1.1476502418518066</v>
      </c>
      <c r="BT14" s="3">
        <v>1.0107251405715942</v>
      </c>
      <c r="BU14" s="3">
        <v>0.86608672142028809</v>
      </c>
      <c r="BV14" s="3">
        <v>0.765921950340271</v>
      </c>
      <c r="BW14" s="3">
        <v>0.70981776714324951</v>
      </c>
      <c r="BX14" s="3">
        <v>0.65080046653747559</v>
      </c>
      <c r="BY14" s="3">
        <v>0.61372953653335571</v>
      </c>
      <c r="BZ14" s="3">
        <v>0.6013302206993103</v>
      </c>
      <c r="CA14" s="3">
        <v>0.57745069265365601</v>
      </c>
      <c r="CB14" s="3">
        <v>0.5501369833946228</v>
      </c>
      <c r="CC14" s="3">
        <v>0.59831410646438599</v>
      </c>
      <c r="CD14" s="3">
        <v>0.64194107055664063</v>
      </c>
      <c r="CE14" s="3">
        <v>0.62757158279418945</v>
      </c>
      <c r="CF14" s="3">
        <v>0.63119477033615112</v>
      </c>
      <c r="CG14" s="3">
        <v>0.67761701345443726</v>
      </c>
      <c r="CH14" s="3">
        <v>0.61557328701019287</v>
      </c>
      <c r="CI14" s="3">
        <f>CH14</f>
        <v>0.61557328701019287</v>
      </c>
      <c r="CJ14" s="3">
        <f t="shared" ref="CJ14:DG14" si="11">CI14</f>
        <v>0.61557328701019287</v>
      </c>
      <c r="CK14" s="3">
        <f t="shared" si="11"/>
        <v>0.61557328701019287</v>
      </c>
      <c r="CL14" s="3">
        <f t="shared" si="11"/>
        <v>0.61557328701019287</v>
      </c>
      <c r="CM14" s="3">
        <f t="shared" si="11"/>
        <v>0.61557328701019287</v>
      </c>
      <c r="CN14" s="3">
        <f t="shared" si="11"/>
        <v>0.61557328701019287</v>
      </c>
      <c r="CO14" s="3">
        <f t="shared" si="11"/>
        <v>0.61557328701019287</v>
      </c>
      <c r="CP14" s="3">
        <f t="shared" si="11"/>
        <v>0.61557328701019287</v>
      </c>
      <c r="CQ14" s="3">
        <f t="shared" si="11"/>
        <v>0.61557328701019287</v>
      </c>
      <c r="CR14" s="3">
        <f t="shared" si="11"/>
        <v>0.61557328701019287</v>
      </c>
      <c r="CS14" s="3">
        <f t="shared" si="11"/>
        <v>0.61557328701019287</v>
      </c>
      <c r="CT14" s="3">
        <f t="shared" si="11"/>
        <v>0.61557328701019287</v>
      </c>
      <c r="CU14" s="3">
        <f t="shared" si="11"/>
        <v>0.61557328701019287</v>
      </c>
      <c r="CV14" s="3">
        <f t="shared" si="11"/>
        <v>0.61557328701019287</v>
      </c>
      <c r="CW14" s="3">
        <f t="shared" si="11"/>
        <v>0.61557328701019287</v>
      </c>
      <c r="CX14" s="3">
        <f t="shared" si="11"/>
        <v>0.61557328701019287</v>
      </c>
      <c r="CY14" s="3">
        <f t="shared" si="11"/>
        <v>0.61557328701019287</v>
      </c>
      <c r="CZ14" s="3">
        <f t="shared" si="11"/>
        <v>0.61557328701019287</v>
      </c>
      <c r="DA14" s="3">
        <f t="shared" si="11"/>
        <v>0.61557328701019287</v>
      </c>
      <c r="DB14" s="3">
        <f t="shared" si="11"/>
        <v>0.61557328701019287</v>
      </c>
      <c r="DC14" s="3">
        <f t="shared" si="11"/>
        <v>0.61557328701019287</v>
      </c>
      <c r="DD14" s="3">
        <f t="shared" si="11"/>
        <v>0.61557328701019287</v>
      </c>
      <c r="DE14" s="3">
        <f t="shared" si="11"/>
        <v>0.61557328701019287</v>
      </c>
      <c r="DF14" s="3">
        <f t="shared" si="11"/>
        <v>0.61557328701019287</v>
      </c>
      <c r="DG14" s="3">
        <f t="shared" si="11"/>
        <v>0.61557328701019287</v>
      </c>
    </row>
    <row r="15" spans="1:111" x14ac:dyDescent="0.25">
      <c r="B15" t="s">
        <v>248</v>
      </c>
      <c r="C15" s="4" t="s">
        <v>227</v>
      </c>
      <c r="D15" s="4"/>
      <c r="E15" s="4"/>
      <c r="F15" s="4">
        <f t="shared" ref="F15:T15" si="12">F8*model1+F14*(1-model1)</f>
        <v>0</v>
      </c>
      <c r="G15" s="4">
        <f t="shared" si="12"/>
        <v>0</v>
      </c>
      <c r="H15" s="4">
        <f t="shared" si="12"/>
        <v>0</v>
      </c>
      <c r="I15" s="4">
        <f t="shared" si="12"/>
        <v>0</v>
      </c>
      <c r="J15" s="4">
        <f t="shared" si="12"/>
        <v>0</v>
      </c>
      <c r="K15" s="4">
        <f t="shared" si="12"/>
        <v>0</v>
      </c>
      <c r="L15" s="4">
        <f t="shared" si="12"/>
        <v>0</v>
      </c>
      <c r="M15" s="4">
        <f t="shared" si="12"/>
        <v>0</v>
      </c>
      <c r="N15" s="4">
        <f t="shared" si="12"/>
        <v>0</v>
      </c>
      <c r="O15" s="4">
        <f t="shared" si="12"/>
        <v>0</v>
      </c>
      <c r="P15" s="4">
        <f t="shared" si="12"/>
        <v>0</v>
      </c>
      <c r="Q15" s="4">
        <f t="shared" si="12"/>
        <v>0</v>
      </c>
      <c r="R15" s="4">
        <f t="shared" si="12"/>
        <v>0</v>
      </c>
      <c r="S15" s="4">
        <f t="shared" si="12"/>
        <v>0</v>
      </c>
      <c r="T15" s="4">
        <f t="shared" si="12"/>
        <v>0</v>
      </c>
      <c r="U15" s="4">
        <f t="shared" ref="U15:AZ15" si="13">U11*model1+U14*(1-model1)</f>
        <v>6.4479592058925249E-3</v>
      </c>
      <c r="V15" s="4">
        <f t="shared" si="13"/>
        <v>8.387674947724133E-3</v>
      </c>
      <c r="W15" s="4">
        <f t="shared" si="13"/>
        <v>1.4951501511872677E-2</v>
      </c>
      <c r="X15" s="4">
        <f t="shared" si="13"/>
        <v>2.4455689303593292E-2</v>
      </c>
      <c r="Y15" s="4">
        <f t="shared" si="13"/>
        <v>4.2182920084586614E-2</v>
      </c>
      <c r="Z15" s="4">
        <f t="shared" si="13"/>
        <v>5.8150086545968788E-2</v>
      </c>
      <c r="AA15" s="4">
        <f t="shared" si="13"/>
        <v>8.6631699245306365E-2</v>
      </c>
      <c r="AB15" s="4">
        <f t="shared" si="13"/>
        <v>0.11642417085886032</v>
      </c>
      <c r="AC15" s="4">
        <f t="shared" si="13"/>
        <v>0.15288277468332404</v>
      </c>
      <c r="AD15" s="4">
        <f t="shared" si="13"/>
        <v>0.20255700881455463</v>
      </c>
      <c r="AE15" s="4">
        <f t="shared" si="13"/>
        <v>0.25969361094368693</v>
      </c>
      <c r="AF15" s="4">
        <f t="shared" si="13"/>
        <v>0.32443163356961291</v>
      </c>
      <c r="AG15" s="4">
        <f t="shared" si="13"/>
        <v>0.37715683000418754</v>
      </c>
      <c r="AH15" s="4">
        <f t="shared" si="13"/>
        <v>0.44984717865642565</v>
      </c>
      <c r="AI15" s="4">
        <f t="shared" si="13"/>
        <v>0.54322522306215293</v>
      </c>
      <c r="AJ15" s="4">
        <f t="shared" si="13"/>
        <v>0.60735233427861823</v>
      </c>
      <c r="AK15" s="4">
        <f t="shared" si="13"/>
        <v>0.70500419485720378</v>
      </c>
      <c r="AL15" s="4">
        <f t="shared" si="13"/>
        <v>0.74722716568408154</v>
      </c>
      <c r="AM15" s="4">
        <f t="shared" si="13"/>
        <v>0.7917835433340491</v>
      </c>
      <c r="AN15" s="4">
        <f t="shared" si="13"/>
        <v>0.8468831656855752</v>
      </c>
      <c r="AO15" s="4">
        <f t="shared" si="13"/>
        <v>0.88081994515763873</v>
      </c>
      <c r="AP15" s="4">
        <f t="shared" si="13"/>
        <v>0.93110171888422866</v>
      </c>
      <c r="AQ15" s="4">
        <f t="shared" si="13"/>
        <v>0.95420533337447877</v>
      </c>
      <c r="AR15" s="4">
        <f t="shared" si="13"/>
        <v>0.95016406090968719</v>
      </c>
      <c r="AS15" s="4">
        <f t="shared" si="13"/>
        <v>0.99582366269415046</v>
      </c>
      <c r="AT15" s="4">
        <f t="shared" si="13"/>
        <v>1.0530858718651175</v>
      </c>
      <c r="AU15" s="4">
        <f t="shared" si="13"/>
        <v>1.1232563886005609</v>
      </c>
      <c r="AV15" s="4">
        <f t="shared" si="13"/>
        <v>1.1342785981019101</v>
      </c>
      <c r="AW15" s="4">
        <f t="shared" si="13"/>
        <v>1.1545544030766171</v>
      </c>
      <c r="AX15" s="4">
        <f t="shared" si="13"/>
        <v>1.1971433689977728</v>
      </c>
      <c r="AY15" s="4">
        <f t="shared" si="13"/>
        <v>1.1983616806714317</v>
      </c>
      <c r="AZ15" s="4">
        <f t="shared" si="13"/>
        <v>1.228871749564588</v>
      </c>
      <c r="BA15" s="4">
        <f t="shared" ref="BA15:CF15" si="14">BA11*model1+BA14*(1-model1)</f>
        <v>1.1772965925346772</v>
      </c>
      <c r="BB15" s="4">
        <f t="shared" si="14"/>
        <v>1.1438146457052818</v>
      </c>
      <c r="BC15" s="4">
        <f t="shared" si="14"/>
        <v>1.1789715760223323</v>
      </c>
      <c r="BD15" s="4">
        <f t="shared" si="14"/>
        <v>1.1453189763866816</v>
      </c>
      <c r="BE15" s="4">
        <f t="shared" si="14"/>
        <v>1.1665003224443533</v>
      </c>
      <c r="BF15" s="4">
        <f t="shared" si="14"/>
        <v>1.1526703113822114</v>
      </c>
      <c r="BG15" s="4">
        <f t="shared" si="14"/>
        <v>1.1397689146433314</v>
      </c>
      <c r="BH15" s="4">
        <f t="shared" si="14"/>
        <v>1.1890588176994681</v>
      </c>
      <c r="BI15" s="4">
        <f t="shared" si="14"/>
        <v>1.2046477453407807</v>
      </c>
      <c r="BJ15" s="4">
        <f t="shared" si="14"/>
        <v>1.1909909507782606</v>
      </c>
      <c r="BK15" s="4">
        <f t="shared" si="14"/>
        <v>1.1364250782391148</v>
      </c>
      <c r="BL15" s="4">
        <f t="shared" si="14"/>
        <v>1.0593491976889564</v>
      </c>
      <c r="BM15" s="4">
        <f t="shared" si="14"/>
        <v>0.99700641705546733</v>
      </c>
      <c r="BN15" s="4">
        <f t="shared" si="14"/>
        <v>0.88081587668773131</v>
      </c>
      <c r="BO15" s="4">
        <f t="shared" si="14"/>
        <v>0.79092147357338338</v>
      </c>
      <c r="BP15" s="4">
        <f t="shared" si="14"/>
        <v>0.70966526805954155</v>
      </c>
      <c r="BQ15" s="4">
        <f t="shared" si="14"/>
        <v>0.59898388180622308</v>
      </c>
      <c r="BR15" s="4">
        <f t="shared" si="14"/>
        <v>0.63829700492983465</v>
      </c>
      <c r="BS15" s="4">
        <f t="shared" si="14"/>
        <v>0.58328243031911386</v>
      </c>
      <c r="BT15" s="4">
        <f t="shared" si="14"/>
        <v>0.56119732661734101</v>
      </c>
      <c r="BU15" s="4">
        <f t="shared" si="14"/>
        <v>0.55813421463673907</v>
      </c>
      <c r="BV15" s="4">
        <f t="shared" si="14"/>
        <v>0.56782012683711314</v>
      </c>
      <c r="BW15" s="4">
        <f t="shared" si="14"/>
        <v>0.54597684629874399</v>
      </c>
      <c r="BX15" s="4">
        <f t="shared" si="14"/>
        <v>0.54413260331644564</v>
      </c>
      <c r="BY15" s="4">
        <f t="shared" si="14"/>
        <v>0.49746368660014523</v>
      </c>
      <c r="BZ15" s="4">
        <f t="shared" si="14"/>
        <v>0.48440049851686301</v>
      </c>
      <c r="CA15" s="4">
        <f t="shared" si="14"/>
        <v>0.50091837487622415</v>
      </c>
      <c r="CB15" s="4">
        <f t="shared" si="14"/>
        <v>0.51754158559346342</v>
      </c>
      <c r="CC15" s="4">
        <f t="shared" si="14"/>
        <v>0.46949206426692169</v>
      </c>
      <c r="CD15" s="4">
        <f t="shared" si="14"/>
        <v>0.54121344829161033</v>
      </c>
      <c r="CE15" s="4">
        <f t="shared" si="14"/>
        <v>0.53032404925313081</v>
      </c>
      <c r="CF15" s="4">
        <f t="shared" si="14"/>
        <v>0.47240525591805693</v>
      </c>
      <c r="CG15" s="4">
        <f t="shared" ref="CG15:DG15" si="15">CG11*model1+CG14*(1-model1)</f>
        <v>0.46751779744497807</v>
      </c>
      <c r="CH15" s="4">
        <f t="shared" si="15"/>
        <v>0.39717205784119147</v>
      </c>
      <c r="CI15" s="4">
        <f t="shared" si="15"/>
        <v>0.39717205784119147</v>
      </c>
      <c r="CJ15" s="4">
        <f t="shared" si="15"/>
        <v>0.39717205784119147</v>
      </c>
      <c r="CK15" s="4">
        <f t="shared" si="15"/>
        <v>0.39717205784119147</v>
      </c>
      <c r="CL15" s="4">
        <f t="shared" si="15"/>
        <v>0.39717205784119147</v>
      </c>
      <c r="CM15" s="4">
        <f t="shared" si="15"/>
        <v>0.39717205784119147</v>
      </c>
      <c r="CN15" s="4">
        <f t="shared" si="15"/>
        <v>0.39717205784119147</v>
      </c>
      <c r="CO15" s="4">
        <f t="shared" si="15"/>
        <v>0.39717205784119147</v>
      </c>
      <c r="CP15" s="4">
        <f t="shared" si="15"/>
        <v>0.39717205784119147</v>
      </c>
      <c r="CQ15" s="4">
        <f t="shared" si="15"/>
        <v>0.39717205784119147</v>
      </c>
      <c r="CR15" s="4">
        <f t="shared" si="15"/>
        <v>0.39717205784119147</v>
      </c>
      <c r="CS15" s="4">
        <f t="shared" si="15"/>
        <v>0.39717205784119147</v>
      </c>
      <c r="CT15" s="4">
        <f t="shared" si="15"/>
        <v>0.39717205784119147</v>
      </c>
      <c r="CU15" s="4">
        <f t="shared" si="15"/>
        <v>0.39717205784119147</v>
      </c>
      <c r="CV15" s="4">
        <f t="shared" si="15"/>
        <v>0.39717205784119147</v>
      </c>
      <c r="CW15" s="4">
        <f t="shared" si="15"/>
        <v>0.39717205784119147</v>
      </c>
      <c r="CX15" s="4">
        <f t="shared" si="15"/>
        <v>0.39717205784119147</v>
      </c>
      <c r="CY15" s="4">
        <f t="shared" si="15"/>
        <v>0.39717205784119147</v>
      </c>
      <c r="CZ15" s="4">
        <f t="shared" si="15"/>
        <v>0.39717205784119147</v>
      </c>
      <c r="DA15" s="4">
        <f t="shared" si="15"/>
        <v>0.39717205784119147</v>
      </c>
      <c r="DB15" s="4">
        <f t="shared" si="15"/>
        <v>0.39717205784119147</v>
      </c>
      <c r="DC15" s="4">
        <f t="shared" si="15"/>
        <v>0.39717205784119147</v>
      </c>
      <c r="DD15" s="4">
        <f t="shared" si="15"/>
        <v>0.39717205784119147</v>
      </c>
      <c r="DE15" s="4">
        <f t="shared" si="15"/>
        <v>0.39717205784119147</v>
      </c>
      <c r="DF15" s="4">
        <f t="shared" si="15"/>
        <v>0.39717205784119147</v>
      </c>
      <c r="DG15" s="4">
        <f t="shared" si="15"/>
        <v>0.39717205784119147</v>
      </c>
    </row>
    <row r="16" spans="1:111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</row>
    <row r="17" spans="1:111" x14ac:dyDescent="0.25"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</row>
    <row r="19" spans="1:111" ht="45" x14ac:dyDescent="0.25">
      <c r="A19" s="65" t="s">
        <v>249</v>
      </c>
      <c r="B19" s="66">
        <v>0.02</v>
      </c>
      <c r="C19" s="89" t="str">
        <f>"This value of labor augmenting technological growth produces overall productivity growth of "&amp;prod/2</f>
        <v>This value of labor augmenting technological growth produces overall productivity growth of 0.01</v>
      </c>
      <c r="D19" s="89"/>
      <c r="E19" s="89"/>
      <c r="F19" s="89"/>
    </row>
    <row r="20" spans="1:111" x14ac:dyDescent="0.25">
      <c r="A20" t="s">
        <v>162</v>
      </c>
      <c r="B20" s="67">
        <v>250</v>
      </c>
      <c r="C20" t="s">
        <v>163</v>
      </c>
    </row>
    <row r="21" spans="1:111" x14ac:dyDescent="0.25">
      <c r="A21" s="22" t="s">
        <v>174</v>
      </c>
      <c r="B21" s="68"/>
    </row>
    <row r="22" spans="1:111" x14ac:dyDescent="0.25">
      <c r="A22" t="s">
        <v>175</v>
      </c>
      <c r="B22" s="69">
        <f>1/3</f>
        <v>0.33333333333333331</v>
      </c>
      <c r="C22" t="s">
        <v>178</v>
      </c>
    </row>
    <row r="23" spans="1:111" x14ac:dyDescent="0.25">
      <c r="A23" t="s">
        <v>176</v>
      </c>
      <c r="B23" s="69">
        <f>1/3</f>
        <v>0.33333333333333331</v>
      </c>
      <c r="C23" t="s">
        <v>178</v>
      </c>
    </row>
    <row r="24" spans="1:111" x14ac:dyDescent="0.25">
      <c r="A24" t="s">
        <v>177</v>
      </c>
      <c r="B24" s="70">
        <f>1-alpha-B23</f>
        <v>0.33333333333333343</v>
      </c>
      <c r="C24" t="s">
        <v>179</v>
      </c>
    </row>
    <row r="25" spans="1:111" x14ac:dyDescent="0.25">
      <c r="A25" t="s">
        <v>180</v>
      </c>
      <c r="B25" s="67">
        <v>3</v>
      </c>
    </row>
    <row r="26" spans="1:111" x14ac:dyDescent="0.25">
      <c r="A26" t="s">
        <v>191</v>
      </c>
      <c r="B26" s="68">
        <v>0.05</v>
      </c>
    </row>
    <row r="28" spans="1:111" x14ac:dyDescent="0.25">
      <c r="A28" t="s">
        <v>250</v>
      </c>
    </row>
    <row r="29" spans="1:111" x14ac:dyDescent="0.25">
      <c r="A29" t="s">
        <v>252</v>
      </c>
    </row>
    <row r="30" spans="1:111" x14ac:dyDescent="0.25">
      <c r="A30" t="s">
        <v>251</v>
      </c>
    </row>
  </sheetData>
  <mergeCells count="1">
    <mergeCell ref="C19:F19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155"/>
  <sheetViews>
    <sheetView workbookViewId="0">
      <selection activeCell="N2" sqref="N2:S12"/>
    </sheetView>
  </sheetViews>
  <sheetFormatPr defaultRowHeight="15" x14ac:dyDescent="0.25"/>
  <cols>
    <col min="15" max="16" width="10.5703125" customWidth="1"/>
    <col min="17" max="17" width="2.28515625" customWidth="1"/>
    <col min="18" max="18" width="15" customWidth="1"/>
    <col min="19" max="19" width="13.28515625" customWidth="1"/>
  </cols>
  <sheetData>
    <row r="1" spans="1:19" x14ac:dyDescent="0.25">
      <c r="A1" t="s">
        <v>271</v>
      </c>
    </row>
    <row r="2" spans="1:19" x14ac:dyDescent="0.25">
      <c r="N2" s="97" t="s">
        <v>282</v>
      </c>
      <c r="O2" s="97"/>
      <c r="P2" s="97"/>
      <c r="Q2" s="97"/>
      <c r="R2" s="97"/>
      <c r="S2" s="97"/>
    </row>
    <row r="3" spans="1:19" x14ac:dyDescent="0.25">
      <c r="N3" s="98"/>
      <c r="O3" s="98"/>
      <c r="P3" s="98"/>
      <c r="Q3" s="98"/>
      <c r="R3" s="98"/>
      <c r="S3" s="98"/>
    </row>
    <row r="4" spans="1:19" x14ac:dyDescent="0.25">
      <c r="A4" s="7"/>
      <c r="B4" t="s">
        <v>114</v>
      </c>
      <c r="C4" t="s">
        <v>115</v>
      </c>
      <c r="O4" s="92" t="s">
        <v>272</v>
      </c>
      <c r="P4" s="92"/>
      <c r="Q4" s="31"/>
      <c r="R4" s="95" t="s">
        <v>275</v>
      </c>
      <c r="S4" s="95" t="s">
        <v>276</v>
      </c>
    </row>
    <row r="5" spans="1:19" x14ac:dyDescent="0.25">
      <c r="A5">
        <f>year0</f>
        <v>1950</v>
      </c>
      <c r="B5" s="5">
        <f>'HKI SC'!AC13</f>
        <v>0.51100990647832101</v>
      </c>
      <c r="C5">
        <f>'HKI SC'!AD13</f>
        <v>1.2161700901000376</v>
      </c>
      <c r="D5">
        <f>B5+C5</f>
        <v>1.7271799965783585</v>
      </c>
      <c r="O5" s="63" t="s">
        <v>274</v>
      </c>
      <c r="P5" s="63" t="s">
        <v>273</v>
      </c>
      <c r="Q5" s="7"/>
      <c r="R5" s="96"/>
      <c r="S5" s="96"/>
    </row>
    <row r="6" spans="1:19" x14ac:dyDescent="0.25">
      <c r="A6">
        <f>A5+1</f>
        <v>1951</v>
      </c>
      <c r="B6" s="5">
        <f>'HKI SC'!AC14</f>
        <v>0.51026944163244747</v>
      </c>
      <c r="C6">
        <f>'HKI SC'!AD14</f>
        <v>1.2088204690889528</v>
      </c>
      <c r="D6">
        <f t="shared" ref="D6:D69" si="0">B6+C6</f>
        <v>1.7190899107214004</v>
      </c>
      <c r="N6" s="77">
        <v>1950</v>
      </c>
      <c r="O6" s="43">
        <f>'Agg Summary'!F26</f>
        <v>7.6566643365830397E-2</v>
      </c>
      <c r="P6" s="72">
        <f>'Agg Summary'!C26</f>
        <v>8.8313174403005755E-3</v>
      </c>
      <c r="Q6" s="68"/>
      <c r="R6" s="70">
        <f>'PC Summary'!F4/'PC Summary'!D4</f>
        <v>0.97024595694767191</v>
      </c>
      <c r="S6" s="73">
        <f>'PC Summary'!F4</f>
        <v>363.842233855377</v>
      </c>
    </row>
    <row r="7" spans="1:19" x14ac:dyDescent="0.25">
      <c r="A7">
        <f t="shared" ref="A7:A70" si="1">A6+1</f>
        <v>1952</v>
      </c>
      <c r="B7" s="5">
        <f>'HKI SC'!AC15</f>
        <v>0.51127199009919799</v>
      </c>
      <c r="C7">
        <f>'HKI SC'!AD15</f>
        <v>1.2039950384852831</v>
      </c>
      <c r="D7">
        <f t="shared" si="0"/>
        <v>1.7152670285844811</v>
      </c>
      <c r="N7" s="77">
        <v>1975</v>
      </c>
      <c r="O7" s="43">
        <f>'Agg Summary'!F27</f>
        <v>7.454466121155541E-2</v>
      </c>
      <c r="P7" s="72">
        <f>'Agg Summary'!C27</f>
        <v>2.390523973846503E-2</v>
      </c>
      <c r="Q7" s="68"/>
      <c r="R7" s="70">
        <f>'PC Summary'!F5/'PC Summary'!D5</f>
        <v>0.81935146993857433</v>
      </c>
      <c r="S7" s="73">
        <f>'PC Summary'!F5</f>
        <v>425.6907314969975</v>
      </c>
    </row>
    <row r="8" spans="1:19" x14ac:dyDescent="0.25">
      <c r="A8">
        <f t="shared" si="1"/>
        <v>1953</v>
      </c>
      <c r="B8" s="5">
        <f>'HKI SC'!AC16</f>
        <v>0.51284428151621619</v>
      </c>
      <c r="C8">
        <f>'HKI SC'!AD16</f>
        <v>1.2005075139324763</v>
      </c>
      <c r="D8">
        <f t="shared" si="0"/>
        <v>1.7133517954486925</v>
      </c>
      <c r="N8" s="77">
        <v>2000</v>
      </c>
      <c r="O8" s="43">
        <f>'Agg Summary'!F28</f>
        <v>7.5328690439445997E-2</v>
      </c>
      <c r="P8" s="72">
        <f>'Agg Summary'!C28</f>
        <v>2.3713005155513469E-2</v>
      </c>
      <c r="Q8" s="68"/>
      <c r="R8" s="70">
        <f>'PC Summary'!F6/'PC Summary'!D6</f>
        <v>0.7010316125122108</v>
      </c>
      <c r="S8" s="73">
        <f>'PC Summary'!F6</f>
        <v>511.24988030286841</v>
      </c>
    </row>
    <row r="9" spans="1:19" x14ac:dyDescent="0.25">
      <c r="A9">
        <f t="shared" si="1"/>
        <v>1954</v>
      </c>
      <c r="B9" s="5">
        <f>'HKI SC'!AC17</f>
        <v>0.51464841074140966</v>
      </c>
      <c r="C9">
        <f>'HKI SC'!AD17</f>
        <v>1.1975566445272159</v>
      </c>
      <c r="D9">
        <f t="shared" si="0"/>
        <v>1.7122050552686257</v>
      </c>
      <c r="N9" s="77">
        <v>2025</v>
      </c>
      <c r="O9" s="43">
        <f>'Agg Summary'!F29</f>
        <v>7.7444346906320238E-2</v>
      </c>
      <c r="P9" s="72">
        <f>'Agg Summary'!C29</f>
        <v>2.8284690109339396E-2</v>
      </c>
      <c r="Q9" s="68"/>
      <c r="R9" s="70">
        <f>'PC Summary'!F7/'PC Summary'!D7</f>
        <v>0.6205140975770056</v>
      </c>
      <c r="S9" s="73">
        <f>'PC Summary'!F7</f>
        <v>657.15166669087182</v>
      </c>
    </row>
    <row r="10" spans="1:19" x14ac:dyDescent="0.25">
      <c r="A10">
        <f t="shared" si="1"/>
        <v>1955</v>
      </c>
      <c r="B10" s="5">
        <f>'HKI SC'!AC18</f>
        <v>0.51663298818454551</v>
      </c>
      <c r="C10">
        <f>'HKI SC'!AD18</f>
        <v>1.1951206677728321</v>
      </c>
      <c r="D10">
        <f t="shared" si="0"/>
        <v>1.7117536559573776</v>
      </c>
      <c r="N10" s="77">
        <v>2050</v>
      </c>
      <c r="O10" s="43">
        <f>'Agg Summary'!F30</f>
        <v>7.0741183374505162E-2</v>
      </c>
      <c r="P10" s="72">
        <f>'Agg Summary'!C30</f>
        <v>2.976449712024137E-2</v>
      </c>
      <c r="Q10" s="68"/>
      <c r="R10" s="70">
        <f>'PC Summary'!F8/'PC Summary'!D8</f>
        <v>0.63583272657507861</v>
      </c>
      <c r="S10" s="73">
        <f>'PC Summary'!F8</f>
        <v>1132.0154576324614</v>
      </c>
    </row>
    <row r="11" spans="1:19" x14ac:dyDescent="0.25">
      <c r="A11">
        <f t="shared" si="1"/>
        <v>1956</v>
      </c>
      <c r="B11" s="5">
        <f>'HKI SC'!AC19</f>
        <v>0.51640113284176625</v>
      </c>
      <c r="C11">
        <f>'HKI SC'!AD19</f>
        <v>1.1851766927357055</v>
      </c>
      <c r="D11">
        <f t="shared" si="0"/>
        <v>1.7015778255774716</v>
      </c>
      <c r="N11" s="77">
        <v>2075</v>
      </c>
      <c r="O11" s="43">
        <f>'Agg Summary'!F31</f>
        <v>5.5425789594365282E-2</v>
      </c>
      <c r="P11" s="72">
        <f>'Agg Summary'!C31</f>
        <v>2.8707799772917916E-2</v>
      </c>
      <c r="Q11" s="68"/>
      <c r="R11" s="70">
        <f>'PC Summary'!F9/'PC Summary'!D9</f>
        <v>0.78274206122839962</v>
      </c>
      <c r="S11" s="73">
        <f>'PC Summary'!F9</f>
        <v>2814.5452769112385</v>
      </c>
    </row>
    <row r="12" spans="1:19" x14ac:dyDescent="0.25">
      <c r="A12">
        <f t="shared" si="1"/>
        <v>1957</v>
      </c>
      <c r="B12" s="5">
        <f>'HKI SC'!AC20</f>
        <v>0.51640167105110979</v>
      </c>
      <c r="C12">
        <f>'HKI SC'!AD20</f>
        <v>1.1774422580713408</v>
      </c>
      <c r="D12">
        <f t="shared" si="0"/>
        <v>1.6938439291224507</v>
      </c>
      <c r="N12" s="78">
        <v>2100</v>
      </c>
      <c r="O12" s="42">
        <f>'Agg Summary'!F32</f>
        <v>4.860475696047898E-2</v>
      </c>
      <c r="P12" s="74">
        <f>'Agg Summary'!C32</f>
        <v>2.519874712841693E-2</v>
      </c>
      <c r="Q12" s="63"/>
      <c r="R12" s="75">
        <f>'PC Summary'!F10/'PC Summary'!D10</f>
        <v>0.98114286393298433</v>
      </c>
      <c r="S12" s="76">
        <f>'PC Summary'!F10</f>
        <v>7255.0379629256468</v>
      </c>
    </row>
    <row r="13" spans="1:19" x14ac:dyDescent="0.25">
      <c r="A13">
        <f t="shared" si="1"/>
        <v>1958</v>
      </c>
      <c r="B13" s="5">
        <f>'HKI SC'!AC21</f>
        <v>0.51704582083506134</v>
      </c>
      <c r="C13">
        <f>'HKI SC'!AD21</f>
        <v>1.171690257009611</v>
      </c>
      <c r="D13">
        <f t="shared" si="0"/>
        <v>1.6887360778446725</v>
      </c>
    </row>
    <row r="14" spans="1:19" x14ac:dyDescent="0.25">
      <c r="A14">
        <f t="shared" si="1"/>
        <v>1959</v>
      </c>
      <c r="B14" s="5">
        <f>'HKI SC'!AC22</f>
        <v>0.51845613125641432</v>
      </c>
      <c r="C14">
        <f>'HKI SC'!AD22</f>
        <v>1.1681999274923334</v>
      </c>
      <c r="D14">
        <f t="shared" si="0"/>
        <v>1.6866560587487478</v>
      </c>
    </row>
    <row r="15" spans="1:19" x14ac:dyDescent="0.25">
      <c r="A15">
        <f t="shared" si="1"/>
        <v>1960</v>
      </c>
      <c r="B15" s="5">
        <f>'HKI SC'!AC23</f>
        <v>0.52056436141632312</v>
      </c>
      <c r="C15">
        <f>'HKI SC'!AD23</f>
        <v>1.1666681161756067</v>
      </c>
      <c r="D15">
        <f t="shared" si="0"/>
        <v>1.6872324775919298</v>
      </c>
    </row>
    <row r="16" spans="1:19" x14ac:dyDescent="0.25">
      <c r="A16">
        <f t="shared" si="1"/>
        <v>1961</v>
      </c>
      <c r="B16" s="5">
        <f>'HKI SC'!AC24</f>
        <v>0.52011472978011153</v>
      </c>
      <c r="C16">
        <f>'HKI SC'!AD24</f>
        <v>1.1565302897769145</v>
      </c>
      <c r="D16">
        <f t="shared" si="0"/>
        <v>1.6766450195570259</v>
      </c>
    </row>
    <row r="17" spans="1:4" x14ac:dyDescent="0.25">
      <c r="A17">
        <f t="shared" si="1"/>
        <v>1962</v>
      </c>
      <c r="B17" s="5">
        <f>'HKI SC'!AC25</f>
        <v>0.52059883491575187</v>
      </c>
      <c r="C17">
        <f>'HKI SC'!AD25</f>
        <v>1.1509372882288904</v>
      </c>
      <c r="D17">
        <f t="shared" si="0"/>
        <v>1.6715361231446422</v>
      </c>
    </row>
    <row r="18" spans="1:4" x14ac:dyDescent="0.25">
      <c r="A18">
        <f t="shared" si="1"/>
        <v>1963</v>
      </c>
      <c r="B18" s="5">
        <f>'HKI SC'!AC26</f>
        <v>0.52201873514297281</v>
      </c>
      <c r="C18">
        <f>'HKI SC'!AD26</f>
        <v>1.1477822372376694</v>
      </c>
      <c r="D18">
        <f t="shared" si="0"/>
        <v>1.6698009723806422</v>
      </c>
    </row>
    <row r="19" spans="1:4" x14ac:dyDescent="0.25">
      <c r="A19">
        <f t="shared" si="1"/>
        <v>1964</v>
      </c>
      <c r="B19" s="5">
        <f>'HKI SC'!AC27</f>
        <v>0.52399741420308565</v>
      </c>
      <c r="C19">
        <f>'HKI SC'!AD27</f>
        <v>1.1459912334173192</v>
      </c>
      <c r="D19">
        <f t="shared" si="0"/>
        <v>1.6699886476204049</v>
      </c>
    </row>
    <row r="20" spans="1:4" x14ac:dyDescent="0.25">
      <c r="A20">
        <f t="shared" si="1"/>
        <v>1965</v>
      </c>
      <c r="B20" s="5">
        <f>'HKI SC'!AC28</f>
        <v>0.52632237168005791</v>
      </c>
      <c r="C20">
        <f>'HKI SC'!AD28</f>
        <v>1.1450475275710221</v>
      </c>
      <c r="D20">
        <f t="shared" si="0"/>
        <v>1.6713698992510801</v>
      </c>
    </row>
    <row r="21" spans="1:4" x14ac:dyDescent="0.25">
      <c r="A21">
        <f t="shared" si="1"/>
        <v>1966</v>
      </c>
      <c r="B21" s="5">
        <f>'HKI SC'!AC29</f>
        <v>0.5265997341826073</v>
      </c>
      <c r="C21">
        <f>'HKI SC'!AD29</f>
        <v>1.1374509351132687</v>
      </c>
      <c r="D21">
        <f t="shared" si="0"/>
        <v>1.6640506692958761</v>
      </c>
    </row>
    <row r="22" spans="1:4" x14ac:dyDescent="0.25">
      <c r="A22">
        <f t="shared" si="1"/>
        <v>1967</v>
      </c>
      <c r="B22" s="5">
        <f>'HKI SC'!AC30</f>
        <v>0.52741082473764511</v>
      </c>
      <c r="C22">
        <f>'HKI SC'!AD30</f>
        <v>1.132745621138618</v>
      </c>
      <c r="D22">
        <f t="shared" si="0"/>
        <v>1.6601564458762632</v>
      </c>
    </row>
    <row r="23" spans="1:4" x14ac:dyDescent="0.25">
      <c r="A23">
        <f t="shared" si="1"/>
        <v>1968</v>
      </c>
      <c r="B23" s="5">
        <f>'HKI SC'!AC31</f>
        <v>0.52874608474468832</v>
      </c>
      <c r="C23">
        <f>'HKI SC'!AD31</f>
        <v>1.1293707709464889</v>
      </c>
      <c r="D23">
        <f t="shared" si="0"/>
        <v>1.6581168556911772</v>
      </c>
    </row>
    <row r="24" spans="1:4" x14ac:dyDescent="0.25">
      <c r="A24">
        <f t="shared" si="1"/>
        <v>1969</v>
      </c>
      <c r="B24" s="5">
        <f>'HKI SC'!AC32</f>
        <v>0.53027361033249221</v>
      </c>
      <c r="C24">
        <f>'HKI SC'!AD32</f>
        <v>1.1264230726200499</v>
      </c>
      <c r="D24">
        <f t="shared" si="0"/>
        <v>1.6566966829525422</v>
      </c>
    </row>
    <row r="25" spans="1:4" x14ac:dyDescent="0.25">
      <c r="A25">
        <f t="shared" si="1"/>
        <v>1970</v>
      </c>
      <c r="B25" s="5">
        <f>'HKI SC'!AC33</f>
        <v>0.53172862946021882</v>
      </c>
      <c r="C25">
        <f>'HKI SC'!AD33</f>
        <v>1.1232105092319502</v>
      </c>
      <c r="D25">
        <f t="shared" si="0"/>
        <v>1.654939138692169</v>
      </c>
    </row>
    <row r="26" spans="1:4" x14ac:dyDescent="0.25">
      <c r="A26">
        <f t="shared" si="1"/>
        <v>1971</v>
      </c>
      <c r="B26" s="5">
        <f>'HKI SC'!AC34</f>
        <v>0.53114992437728392</v>
      </c>
      <c r="C26">
        <f>'HKI SC'!AD34</f>
        <v>1.1136962304870714</v>
      </c>
      <c r="D26">
        <f t="shared" si="0"/>
        <v>1.6448461548643554</v>
      </c>
    </row>
    <row r="27" spans="1:4" x14ac:dyDescent="0.25">
      <c r="A27">
        <f t="shared" si="1"/>
        <v>1972</v>
      </c>
      <c r="B27" s="5">
        <f>'HKI SC'!AC35</f>
        <v>0.53048283294608622</v>
      </c>
      <c r="C27">
        <f>'HKI SC'!AD35</f>
        <v>1.1050751830188523</v>
      </c>
      <c r="D27">
        <f t="shared" si="0"/>
        <v>1.6355580159649385</v>
      </c>
    </row>
    <row r="28" spans="1:4" x14ac:dyDescent="0.25">
      <c r="A28">
        <f t="shared" si="1"/>
        <v>1973</v>
      </c>
      <c r="B28" s="5">
        <f>'HKI SC'!AC36</f>
        <v>0.52986665493410889</v>
      </c>
      <c r="C28">
        <f>'HKI SC'!AD36</f>
        <v>1.0967463759131091</v>
      </c>
      <c r="D28">
        <f t="shared" si="0"/>
        <v>1.626613030847218</v>
      </c>
    </row>
    <row r="29" spans="1:4" x14ac:dyDescent="0.25">
      <c r="A29">
        <f t="shared" si="1"/>
        <v>1974</v>
      </c>
      <c r="B29" s="5">
        <f>'HKI SC'!AC37</f>
        <v>0.52925129270338789</v>
      </c>
      <c r="C29">
        <f>'HKI SC'!AD37</f>
        <v>1.0886145260383602</v>
      </c>
      <c r="D29">
        <f t="shared" si="0"/>
        <v>1.6178658187417481</v>
      </c>
    </row>
    <row r="30" spans="1:4" x14ac:dyDescent="0.25">
      <c r="A30">
        <f t="shared" si="1"/>
        <v>1975</v>
      </c>
      <c r="B30" s="5">
        <f>'HKI SC'!AC38</f>
        <v>0.528565977418049</v>
      </c>
      <c r="C30">
        <f>'HKI SC'!AD38</f>
        <v>1.0803757375860319</v>
      </c>
      <c r="D30">
        <f t="shared" si="0"/>
        <v>1.608941715004081</v>
      </c>
    </row>
    <row r="31" spans="1:4" x14ac:dyDescent="0.25">
      <c r="A31">
        <f t="shared" si="1"/>
        <v>1976</v>
      </c>
      <c r="B31" s="5">
        <f>'HKI SC'!AC39</f>
        <v>0.52595335355246209</v>
      </c>
      <c r="C31">
        <f>'HKI SC'!AD39</f>
        <v>1.0662884156797674</v>
      </c>
      <c r="D31">
        <f t="shared" si="0"/>
        <v>1.5922417692322295</v>
      </c>
    </row>
    <row r="32" spans="1:4" x14ac:dyDescent="0.25">
      <c r="A32">
        <f t="shared" si="1"/>
        <v>1977</v>
      </c>
      <c r="B32" s="5">
        <f>'HKI SC'!AC40</f>
        <v>0.523950240661752</v>
      </c>
      <c r="C32">
        <f>'HKI SC'!AD40</f>
        <v>1.0551536924789437</v>
      </c>
      <c r="D32">
        <f t="shared" si="0"/>
        <v>1.5791039331406957</v>
      </c>
    </row>
    <row r="33" spans="1:4" x14ac:dyDescent="0.25">
      <c r="A33">
        <f t="shared" si="1"/>
        <v>1978</v>
      </c>
      <c r="B33" s="5">
        <f>'HKI SC'!AC41</f>
        <v>0.52277069912442176</v>
      </c>
      <c r="C33">
        <f>'HKI SC'!AD41</f>
        <v>1.0458287828767443</v>
      </c>
      <c r="D33">
        <f t="shared" si="0"/>
        <v>1.5685994820011659</v>
      </c>
    </row>
    <row r="34" spans="1:4" x14ac:dyDescent="0.25">
      <c r="A34">
        <f t="shared" si="1"/>
        <v>1979</v>
      </c>
      <c r="B34" s="5">
        <f>'HKI SC'!AC42</f>
        <v>0.52237670249873835</v>
      </c>
      <c r="C34">
        <f>'HKI SC'!AD42</f>
        <v>1.0381554256094538</v>
      </c>
      <c r="D34">
        <f t="shared" si="0"/>
        <v>1.5605321281081923</v>
      </c>
    </row>
    <row r="35" spans="1:4" x14ac:dyDescent="0.25">
      <c r="A35">
        <f t="shared" si="1"/>
        <v>1980</v>
      </c>
      <c r="B35" s="5">
        <f>'HKI SC'!AC43</f>
        <v>0.52274583884042991</v>
      </c>
      <c r="C35">
        <f>'HKI SC'!AD43</f>
        <v>1.0321922724085997</v>
      </c>
      <c r="D35">
        <f t="shared" si="0"/>
        <v>1.5549381112490295</v>
      </c>
    </row>
    <row r="36" spans="1:4" x14ac:dyDescent="0.25">
      <c r="A36">
        <f t="shared" si="1"/>
        <v>1981</v>
      </c>
      <c r="B36" s="5">
        <f>'HKI SC'!AC44</f>
        <v>0.52040792280513559</v>
      </c>
      <c r="C36">
        <f>'HKI SC'!AD44</f>
        <v>1.0184198560333455</v>
      </c>
      <c r="D36">
        <f t="shared" si="0"/>
        <v>1.5388277788384812</v>
      </c>
    </row>
    <row r="37" spans="1:4" x14ac:dyDescent="0.25">
      <c r="A37">
        <f t="shared" si="1"/>
        <v>1982</v>
      </c>
      <c r="B37" s="5">
        <f>'HKI SC'!AC45</f>
        <v>0.51845153333240312</v>
      </c>
      <c r="C37">
        <f>'HKI SC'!AD45</f>
        <v>1.0070744706956625</v>
      </c>
      <c r="D37">
        <f t="shared" si="0"/>
        <v>1.5255260040280656</v>
      </c>
    </row>
    <row r="38" spans="1:4" x14ac:dyDescent="0.25">
      <c r="A38">
        <f t="shared" si="1"/>
        <v>1983</v>
      </c>
      <c r="B38" s="5">
        <f>'HKI SC'!AC46</f>
        <v>0.51703783889773647</v>
      </c>
      <c r="C38">
        <f>'HKI SC'!AD46</f>
        <v>0.99719084700308713</v>
      </c>
      <c r="D38">
        <f t="shared" si="0"/>
        <v>1.5142286859008236</v>
      </c>
    </row>
    <row r="39" spans="1:4" x14ac:dyDescent="0.25">
      <c r="A39">
        <f t="shared" si="1"/>
        <v>1984</v>
      </c>
      <c r="B39" s="5">
        <f>'HKI SC'!AC47</f>
        <v>0.51604916315353522</v>
      </c>
      <c r="C39">
        <f>'HKI SC'!AD47</f>
        <v>0.98851284741652223</v>
      </c>
      <c r="D39">
        <f t="shared" si="0"/>
        <v>1.5045620105700575</v>
      </c>
    </row>
    <row r="40" spans="1:4" x14ac:dyDescent="0.25">
      <c r="A40">
        <f t="shared" si="1"/>
        <v>1985</v>
      </c>
      <c r="B40" s="5">
        <f>'HKI SC'!AC48</f>
        <v>0.5154232426359262</v>
      </c>
      <c r="C40">
        <f>'HKI SC'!AD48</f>
        <v>0.98081324988369123</v>
      </c>
      <c r="D40">
        <f t="shared" si="0"/>
        <v>1.4962364925196174</v>
      </c>
    </row>
    <row r="41" spans="1:4" x14ac:dyDescent="0.25">
      <c r="A41">
        <f t="shared" si="1"/>
        <v>1986</v>
      </c>
      <c r="B41" s="5">
        <f>'HKI SC'!AC49</f>
        <v>0.51408000567728696</v>
      </c>
      <c r="C41">
        <f>'HKI SC'!AD49</f>
        <v>0.97084458568683263</v>
      </c>
      <c r="D41">
        <f t="shared" si="0"/>
        <v>1.4849245913641196</v>
      </c>
    </row>
    <row r="42" spans="1:4" x14ac:dyDescent="0.25">
      <c r="A42">
        <f t="shared" si="1"/>
        <v>1987</v>
      </c>
      <c r="B42" s="5">
        <f>'HKI SC'!AC50</f>
        <v>0.51349248378578694</v>
      </c>
      <c r="C42">
        <f>'HKI SC'!AD50</f>
        <v>0.96348551148847561</v>
      </c>
      <c r="D42">
        <f t="shared" si="0"/>
        <v>1.4769779952742625</v>
      </c>
    </row>
    <row r="43" spans="1:4" x14ac:dyDescent="0.25">
      <c r="A43">
        <f t="shared" si="1"/>
        <v>1988</v>
      </c>
      <c r="B43" s="5">
        <f>'HKI SC'!AC51</f>
        <v>0.5136771039954916</v>
      </c>
      <c r="C43">
        <f>'HKI SC'!AD51</f>
        <v>0.95783216804110149</v>
      </c>
      <c r="D43">
        <f t="shared" si="0"/>
        <v>1.471509272036593</v>
      </c>
    </row>
    <row r="44" spans="1:4" x14ac:dyDescent="0.25">
      <c r="A44">
        <f t="shared" si="1"/>
        <v>1989</v>
      </c>
      <c r="B44" s="5">
        <f>'HKI SC'!AC52</f>
        <v>0.51442780890548145</v>
      </c>
      <c r="C44">
        <f>'HKI SC'!AD52</f>
        <v>0.95336761516943613</v>
      </c>
      <c r="D44">
        <f t="shared" si="0"/>
        <v>1.4677954240749176</v>
      </c>
    </row>
    <row r="45" spans="1:4" x14ac:dyDescent="0.25">
      <c r="A45">
        <f t="shared" si="1"/>
        <v>1990</v>
      </c>
      <c r="B45" s="5">
        <f>'HKI SC'!AC53</f>
        <v>0.51561265128717781</v>
      </c>
      <c r="C45">
        <f>'HKI SC'!AD53</f>
        <v>0.94980995127010781</v>
      </c>
      <c r="D45">
        <f t="shared" si="0"/>
        <v>1.4654226025572856</v>
      </c>
    </row>
    <row r="46" spans="1:4" x14ac:dyDescent="0.25">
      <c r="A46">
        <f t="shared" si="1"/>
        <v>1991</v>
      </c>
      <c r="B46" s="5">
        <f>'HKI SC'!AC54</f>
        <v>0.51558109844342648</v>
      </c>
      <c r="C46">
        <f>'HKI SC'!AD54</f>
        <v>0.94275296476502091</v>
      </c>
      <c r="D46">
        <f t="shared" si="0"/>
        <v>1.4583340632084474</v>
      </c>
    </row>
    <row r="47" spans="1:4" x14ac:dyDescent="0.25">
      <c r="A47">
        <f t="shared" si="1"/>
        <v>1992</v>
      </c>
      <c r="B47" s="5">
        <f>'HKI SC'!AC55</f>
        <v>0.51597036657479078</v>
      </c>
      <c r="C47">
        <f>'HKI SC'!AD55</f>
        <v>0.93752541902381148</v>
      </c>
      <c r="D47">
        <f t="shared" si="0"/>
        <v>1.4534957855986024</v>
      </c>
    </row>
    <row r="48" spans="1:4" x14ac:dyDescent="0.25">
      <c r="A48">
        <f t="shared" si="1"/>
        <v>1993</v>
      </c>
      <c r="B48" s="5">
        <f>'HKI SC'!AC56</f>
        <v>0.51703225780769635</v>
      </c>
      <c r="C48">
        <f>'HKI SC'!AD56</f>
        <v>0.93379294248799194</v>
      </c>
      <c r="D48">
        <f t="shared" si="0"/>
        <v>1.4508252002956883</v>
      </c>
    </row>
    <row r="49" spans="1:4" x14ac:dyDescent="0.25">
      <c r="A49">
        <f t="shared" si="1"/>
        <v>1994</v>
      </c>
      <c r="B49" s="5">
        <f>'HKI SC'!AC57</f>
        <v>0.51883732755745526</v>
      </c>
      <c r="C49">
        <f>'HKI SC'!AD57</f>
        <v>0.9316850205837931</v>
      </c>
      <c r="D49">
        <f t="shared" si="0"/>
        <v>1.4505223481412484</v>
      </c>
    </row>
    <row r="50" spans="1:4" x14ac:dyDescent="0.25">
      <c r="A50">
        <f t="shared" si="1"/>
        <v>1995</v>
      </c>
      <c r="B50" s="5">
        <f>'HKI SC'!AC58</f>
        <v>0.52136540312274426</v>
      </c>
      <c r="C50">
        <f>'HKI SC'!AD58</f>
        <v>0.9311110220460882</v>
      </c>
      <c r="D50">
        <f t="shared" si="0"/>
        <v>1.4524764251688325</v>
      </c>
    </row>
    <row r="51" spans="1:4" x14ac:dyDescent="0.25">
      <c r="A51">
        <f t="shared" si="1"/>
        <v>1996</v>
      </c>
      <c r="B51" s="5">
        <f>'HKI SC'!AC59</f>
        <v>0.52260903087934951</v>
      </c>
      <c r="C51">
        <f>'HKI SC'!AD59</f>
        <v>0.92684110945299103</v>
      </c>
      <c r="D51">
        <f t="shared" si="0"/>
        <v>1.4494501403323405</v>
      </c>
    </row>
    <row r="52" spans="1:4" x14ac:dyDescent="0.25">
      <c r="A52">
        <f t="shared" si="1"/>
        <v>1997</v>
      </c>
      <c r="B52" s="5">
        <f>'HKI SC'!AC60</f>
        <v>0.5244809835909926</v>
      </c>
      <c r="C52">
        <f>'HKI SC'!AD60</f>
        <v>0.9248721695369776</v>
      </c>
      <c r="D52">
        <f t="shared" si="0"/>
        <v>1.4493531531279702</v>
      </c>
    </row>
    <row r="53" spans="1:4" x14ac:dyDescent="0.25">
      <c r="A53">
        <f t="shared" si="1"/>
        <v>1998</v>
      </c>
      <c r="B53" s="5">
        <f>'HKI SC'!AC61</f>
        <v>0.52710749970647996</v>
      </c>
      <c r="C53">
        <f>'HKI SC'!AD61</f>
        <v>0.92445470179129385</v>
      </c>
      <c r="D53">
        <f t="shared" si="0"/>
        <v>1.4515622014977738</v>
      </c>
    </row>
    <row r="54" spans="1:4" x14ac:dyDescent="0.25">
      <c r="A54">
        <f t="shared" si="1"/>
        <v>1999</v>
      </c>
      <c r="B54" s="5">
        <f>'HKI SC'!AC62</f>
        <v>0.53036274756390667</v>
      </c>
      <c r="C54">
        <f>'HKI SC'!AD62</f>
        <v>0.92528940035959883</v>
      </c>
      <c r="D54">
        <f t="shared" si="0"/>
        <v>1.4556521479235056</v>
      </c>
    </row>
    <row r="55" spans="1:4" x14ac:dyDescent="0.25">
      <c r="A55">
        <f t="shared" si="1"/>
        <v>2000</v>
      </c>
      <c r="B55" s="5">
        <f>'HKI SC'!AC63</f>
        <v>0.53411749204280778</v>
      </c>
      <c r="C55">
        <f>'HKI SC'!AD63</f>
        <v>0.92708072559507049</v>
      </c>
      <c r="D55">
        <f t="shared" si="0"/>
        <v>1.4611982176378784</v>
      </c>
    </row>
    <row r="56" spans="1:4" x14ac:dyDescent="0.25">
      <c r="A56">
        <f t="shared" si="1"/>
        <v>2001</v>
      </c>
      <c r="B56" s="5">
        <f>'HKI SC'!AC64</f>
        <v>0.5363369239094623</v>
      </c>
      <c r="C56">
        <f>'HKI SC'!AD64</f>
        <v>0.92469195926438863</v>
      </c>
      <c r="D56">
        <f t="shared" si="0"/>
        <v>1.4610288831738509</v>
      </c>
    </row>
    <row r="57" spans="1:4" x14ac:dyDescent="0.25">
      <c r="A57">
        <f t="shared" si="1"/>
        <v>2002</v>
      </c>
      <c r="B57" s="5">
        <f>'HKI SC'!AC65</f>
        <v>0.53902061286713665</v>
      </c>
      <c r="C57">
        <f>'HKI SC'!AD65</f>
        <v>0.9242018280082448</v>
      </c>
      <c r="D57">
        <f t="shared" si="0"/>
        <v>1.4632224408753816</v>
      </c>
    </row>
    <row r="58" spans="1:4" x14ac:dyDescent="0.25">
      <c r="A58">
        <f t="shared" si="1"/>
        <v>2003</v>
      </c>
      <c r="B58" s="5">
        <f>'HKI SC'!AC66</f>
        <v>0.54221369583299495</v>
      </c>
      <c r="C58">
        <f>'HKI SC'!AD66</f>
        <v>0.92467627842807398</v>
      </c>
      <c r="D58">
        <f t="shared" si="0"/>
        <v>1.4668899742610688</v>
      </c>
    </row>
    <row r="59" spans="1:4" x14ac:dyDescent="0.25">
      <c r="A59">
        <f t="shared" si="1"/>
        <v>2004</v>
      </c>
      <c r="B59" s="5">
        <f>'HKI SC'!AC67</f>
        <v>0.54572694773934305</v>
      </c>
      <c r="C59">
        <f>'HKI SC'!AD67</f>
        <v>0.92571827409601781</v>
      </c>
      <c r="D59">
        <f t="shared" si="0"/>
        <v>1.4714452218353609</v>
      </c>
    </row>
    <row r="60" spans="1:4" x14ac:dyDescent="0.25">
      <c r="A60">
        <f t="shared" si="1"/>
        <v>2005</v>
      </c>
      <c r="B60" s="5">
        <f>'HKI SC'!AC68</f>
        <v>0.54941958593074514</v>
      </c>
      <c r="C60">
        <f>'HKI SC'!AD68</f>
        <v>0.92703020042037831</v>
      </c>
      <c r="D60">
        <f t="shared" si="0"/>
        <v>1.4764497863511234</v>
      </c>
    </row>
    <row r="61" spans="1:4" x14ac:dyDescent="0.25">
      <c r="A61">
        <f t="shared" si="1"/>
        <v>2006</v>
      </c>
      <c r="B61" s="5">
        <f>'HKI SC'!AC69</f>
        <v>0.55191957868261265</v>
      </c>
      <c r="C61">
        <f>'HKI SC'!AD69</f>
        <v>0.9252484472112622</v>
      </c>
      <c r="D61">
        <f t="shared" si="0"/>
        <v>1.4771680258938749</v>
      </c>
    </row>
    <row r="62" spans="1:4" x14ac:dyDescent="0.25">
      <c r="A62">
        <f t="shared" si="1"/>
        <v>2007</v>
      </c>
      <c r="B62" s="5">
        <f>'HKI SC'!AC70</f>
        <v>0.5546897882011862</v>
      </c>
      <c r="C62">
        <f>'HKI SC'!AD70</f>
        <v>0.92463147636596821</v>
      </c>
      <c r="D62">
        <f t="shared" si="0"/>
        <v>1.4793212645671545</v>
      </c>
    </row>
    <row r="63" spans="1:4" x14ac:dyDescent="0.25">
      <c r="A63">
        <f t="shared" si="1"/>
        <v>2008</v>
      </c>
      <c r="B63" s="5">
        <f>'HKI SC'!AC71</f>
        <v>0.55766951927857189</v>
      </c>
      <c r="C63">
        <f>'HKI SC'!AD71</f>
        <v>0.9243135381359685</v>
      </c>
      <c r="D63">
        <f t="shared" si="0"/>
        <v>1.4819830574145403</v>
      </c>
    </row>
    <row r="64" spans="1:4" x14ac:dyDescent="0.25">
      <c r="A64">
        <f t="shared" si="1"/>
        <v>2009</v>
      </c>
      <c r="B64" s="5">
        <f>'HKI SC'!AC72</f>
        <v>0.56060371298037792</v>
      </c>
      <c r="C64">
        <f>'HKI SC'!AD72</f>
        <v>0.92377593963843385</v>
      </c>
      <c r="D64">
        <f t="shared" si="0"/>
        <v>1.4843796526188118</v>
      </c>
    </row>
    <row r="65" spans="1:4" x14ac:dyDescent="0.25">
      <c r="A65">
        <f t="shared" si="1"/>
        <v>2010</v>
      </c>
      <c r="B65" s="5">
        <f>'HKI SC'!AC73</f>
        <v>0.56334539425650754</v>
      </c>
      <c r="C65">
        <f>'HKI SC'!AD73</f>
        <v>0.92274500869544118</v>
      </c>
      <c r="D65">
        <f t="shared" si="0"/>
        <v>1.4860904029519486</v>
      </c>
    </row>
    <row r="66" spans="1:4" x14ac:dyDescent="0.25">
      <c r="A66">
        <f t="shared" si="1"/>
        <v>2011</v>
      </c>
      <c r="B66" s="5">
        <f>'HKI SC'!AC74</f>
        <v>0.56512111989839153</v>
      </c>
      <c r="C66">
        <f>'HKI SC'!AD74</f>
        <v>0.91936423985129412</v>
      </c>
      <c r="D66">
        <f t="shared" si="0"/>
        <v>1.4844853597496857</v>
      </c>
    </row>
    <row r="67" spans="1:4" x14ac:dyDescent="0.25">
      <c r="A67">
        <f t="shared" si="1"/>
        <v>2012</v>
      </c>
      <c r="B67" s="5">
        <f>'HKI SC'!AC75</f>
        <v>0.5667423977402547</v>
      </c>
      <c r="C67">
        <f>'HKI SC'!AD75</f>
        <v>0.916028598693576</v>
      </c>
      <c r="D67">
        <f t="shared" si="0"/>
        <v>1.4827709964338307</v>
      </c>
    </row>
    <row r="68" spans="1:4" x14ac:dyDescent="0.25">
      <c r="A68">
        <f t="shared" si="1"/>
        <v>2013</v>
      </c>
      <c r="B68" s="5">
        <f>'HKI SC'!AC76</f>
        <v>0.56859222953020172</v>
      </c>
      <c r="C68">
        <f>'HKI SC'!AD76</f>
        <v>0.91248312107877483</v>
      </c>
      <c r="D68">
        <f t="shared" si="0"/>
        <v>1.4810753506089767</v>
      </c>
    </row>
    <row r="69" spans="1:4" x14ac:dyDescent="0.25">
      <c r="A69">
        <f t="shared" si="1"/>
        <v>2014</v>
      </c>
      <c r="B69" s="5">
        <f>'HKI SC'!AC77</f>
        <v>0.57274280572916425</v>
      </c>
      <c r="C69">
        <f>'HKI SC'!AD77</f>
        <v>0.91542231423001941</v>
      </c>
      <c r="D69">
        <f t="shared" si="0"/>
        <v>1.4881651199591837</v>
      </c>
    </row>
    <row r="70" spans="1:4" x14ac:dyDescent="0.25">
      <c r="A70">
        <f t="shared" si="1"/>
        <v>2015</v>
      </c>
      <c r="B70" s="5">
        <f>'HKI SC'!AC78</f>
        <v>0.57880261701847013</v>
      </c>
      <c r="C70">
        <f>'HKI SC'!AD78</f>
        <v>0.92137262158317157</v>
      </c>
      <c r="D70">
        <f t="shared" ref="D70:D133" si="2">B70+C70</f>
        <v>1.5001752386016416</v>
      </c>
    </row>
    <row r="71" spans="1:4" x14ac:dyDescent="0.25">
      <c r="A71">
        <f t="shared" ref="A71:A134" si="3">A70+1</f>
        <v>2016</v>
      </c>
      <c r="B71" s="5">
        <f>'HKI SC'!AC79</f>
        <v>0.58532039869911368</v>
      </c>
      <c r="C71">
        <f>'HKI SC'!AD79</f>
        <v>0.92728021143149786</v>
      </c>
      <c r="D71">
        <f t="shared" si="2"/>
        <v>1.5126006101306115</v>
      </c>
    </row>
    <row r="72" spans="1:4" x14ac:dyDescent="0.25">
      <c r="A72">
        <f t="shared" si="3"/>
        <v>2017</v>
      </c>
      <c r="B72" s="5">
        <f>'HKI SC'!AC80</f>
        <v>0.5918383047891298</v>
      </c>
      <c r="C72">
        <f>'HKI SC'!AD80</f>
        <v>0.93271166577147746</v>
      </c>
      <c r="D72">
        <f t="shared" si="2"/>
        <v>1.5245499705606074</v>
      </c>
    </row>
    <row r="73" spans="1:4" x14ac:dyDescent="0.25">
      <c r="A73">
        <f t="shared" si="3"/>
        <v>2018</v>
      </c>
      <c r="B73" s="5">
        <f>'HKI SC'!AC81</f>
        <v>0.59860824936216439</v>
      </c>
      <c r="C73">
        <f>'HKI SC'!AD81</f>
        <v>0.93846142163849899</v>
      </c>
      <c r="D73">
        <f t="shared" si="2"/>
        <v>1.5370696710006633</v>
      </c>
    </row>
    <row r="74" spans="1:4" x14ac:dyDescent="0.25">
      <c r="A74">
        <f t="shared" si="3"/>
        <v>2019</v>
      </c>
      <c r="B74" s="5">
        <f>'HKI SC'!AC82</f>
        <v>0.60642676476140644</v>
      </c>
      <c r="C74">
        <f>'HKI SC'!AD82</f>
        <v>0.9464459517497833</v>
      </c>
      <c r="D74">
        <f t="shared" si="2"/>
        <v>1.5528727165111897</v>
      </c>
    </row>
    <row r="75" spans="1:4" x14ac:dyDescent="0.25">
      <c r="A75">
        <f t="shared" si="3"/>
        <v>2020</v>
      </c>
      <c r="B75" s="5">
        <f>'HKI SC'!AC83</f>
        <v>0.61548440887248279</v>
      </c>
      <c r="C75">
        <f>'HKI SC'!AD83</f>
        <v>0.95652465085773486</v>
      </c>
      <c r="D75">
        <f t="shared" si="2"/>
        <v>1.5720090597302177</v>
      </c>
    </row>
    <row r="76" spans="1:4" x14ac:dyDescent="0.25">
      <c r="A76">
        <f t="shared" si="3"/>
        <v>2021</v>
      </c>
      <c r="B76" s="5">
        <f>'HKI SC'!AC84</f>
        <v>0.62632802554307521</v>
      </c>
      <c r="C76">
        <f>'HKI SC'!AD84</f>
        <v>0.96989673819182332</v>
      </c>
      <c r="D76">
        <f t="shared" si="2"/>
        <v>1.5962247637348985</v>
      </c>
    </row>
    <row r="77" spans="1:4" x14ac:dyDescent="0.25">
      <c r="A77">
        <f t="shared" si="3"/>
        <v>2022</v>
      </c>
      <c r="B77" s="5">
        <f>'HKI SC'!AC85</f>
        <v>0.63940156005671078</v>
      </c>
      <c r="C77">
        <f>'HKI SC'!AD85</f>
        <v>0.98736731367272601</v>
      </c>
      <c r="D77">
        <f t="shared" si="2"/>
        <v>1.6267688737294368</v>
      </c>
    </row>
    <row r="78" spans="1:4" x14ac:dyDescent="0.25">
      <c r="A78">
        <f t="shared" si="3"/>
        <v>2023</v>
      </c>
      <c r="B78" s="5">
        <f>'HKI SC'!AC86</f>
        <v>0.65400380083875698</v>
      </c>
      <c r="C78">
        <f>'HKI SC'!AD86</f>
        <v>1.0071228858032262</v>
      </c>
      <c r="D78">
        <f t="shared" si="2"/>
        <v>1.6611266866419832</v>
      </c>
    </row>
    <row r="79" spans="1:4" x14ac:dyDescent="0.25">
      <c r="A79">
        <f t="shared" si="3"/>
        <v>2024</v>
      </c>
      <c r="B79" s="5">
        <f>'HKI SC'!AC87</f>
        <v>0.67135738342267304</v>
      </c>
      <c r="C79">
        <f>'HKI SC'!AD87</f>
        <v>1.0323760012384193</v>
      </c>
      <c r="D79">
        <f t="shared" si="2"/>
        <v>1.7037333846610925</v>
      </c>
    </row>
    <row r="80" spans="1:4" x14ac:dyDescent="0.25">
      <c r="A80">
        <f t="shared" si="3"/>
        <v>2025</v>
      </c>
      <c r="B80" s="5">
        <f>'HKI SC'!AC88</f>
        <v>0.69126039146922758</v>
      </c>
      <c r="C80">
        <f>'HKI SC'!AD88</f>
        <v>1.0622236187890457</v>
      </c>
      <c r="D80">
        <f t="shared" si="2"/>
        <v>1.7534840102582732</v>
      </c>
    </row>
    <row r="81" spans="1:4" x14ac:dyDescent="0.25">
      <c r="A81">
        <f t="shared" si="3"/>
        <v>2026</v>
      </c>
      <c r="B81" s="5">
        <f>'HKI SC'!AC89</f>
        <v>0.7126033308553289</v>
      </c>
      <c r="C81">
        <f>'HKI SC'!AD89</f>
        <v>1.0943637265879176</v>
      </c>
      <c r="D81">
        <f t="shared" si="2"/>
        <v>1.8069670574432464</v>
      </c>
    </row>
    <row r="82" spans="1:4" x14ac:dyDescent="0.25">
      <c r="A82">
        <f t="shared" si="3"/>
        <v>2027</v>
      </c>
      <c r="B82" s="5">
        <f>'HKI SC'!AC90</f>
        <v>0.73448782402872637</v>
      </c>
      <c r="C82">
        <f>'HKI SC'!AD90</f>
        <v>1.1271039352755718</v>
      </c>
      <c r="D82">
        <f t="shared" si="2"/>
        <v>1.8615917593042983</v>
      </c>
    </row>
    <row r="83" spans="1:4" x14ac:dyDescent="0.25">
      <c r="A83">
        <f t="shared" si="3"/>
        <v>2028</v>
      </c>
      <c r="B83" s="5">
        <f>'HKI SC'!AC91</f>
        <v>0.75903813935005615</v>
      </c>
      <c r="C83">
        <f>'HKI SC'!AD91</f>
        <v>1.1653547234351191</v>
      </c>
      <c r="D83">
        <f t="shared" si="2"/>
        <v>1.9243928627851754</v>
      </c>
    </row>
    <row r="84" spans="1:4" x14ac:dyDescent="0.25">
      <c r="A84">
        <f t="shared" si="3"/>
        <v>2029</v>
      </c>
      <c r="B84" s="5">
        <f>'HKI SC'!AC92</f>
        <v>0.78103088382917596</v>
      </c>
      <c r="C84">
        <f>'HKI SC'!AD92</f>
        <v>1.1968653513415026</v>
      </c>
      <c r="D84">
        <f t="shared" si="2"/>
        <v>1.9778962351706786</v>
      </c>
    </row>
    <row r="85" spans="1:4" x14ac:dyDescent="0.25">
      <c r="A85">
        <f t="shared" si="3"/>
        <v>2030</v>
      </c>
      <c r="B85" s="5">
        <f>'HKI SC'!AC93</f>
        <v>0.80217277840549484</v>
      </c>
      <c r="C85">
        <f>'HKI SC'!AD93</f>
        <v>1.2267779933943292</v>
      </c>
      <c r="D85">
        <f t="shared" si="2"/>
        <v>2.0289507717998241</v>
      </c>
    </row>
    <row r="86" spans="1:4" x14ac:dyDescent="0.25">
      <c r="A86">
        <f t="shared" si="3"/>
        <v>2031</v>
      </c>
      <c r="B86" s="5">
        <f>'HKI SC'!AC94</f>
        <v>0.82621610901686249</v>
      </c>
      <c r="C86">
        <f>'HKI SC'!AD94</f>
        <v>1.2624846761024955</v>
      </c>
      <c r="D86">
        <f t="shared" si="2"/>
        <v>2.0887007851193582</v>
      </c>
    </row>
    <row r="87" spans="1:4" x14ac:dyDescent="0.25">
      <c r="A87">
        <f t="shared" si="3"/>
        <v>2032</v>
      </c>
      <c r="B87" s="5">
        <f>'HKI SC'!AC95</f>
        <v>0.85477148448848339</v>
      </c>
      <c r="C87">
        <f>'HKI SC'!AD95</f>
        <v>1.3067076461330183</v>
      </c>
      <c r="D87">
        <f t="shared" si="2"/>
        <v>2.1614791306215015</v>
      </c>
    </row>
    <row r="88" spans="1:4" x14ac:dyDescent="0.25">
      <c r="A88">
        <f t="shared" si="3"/>
        <v>2033</v>
      </c>
      <c r="B88" s="5">
        <f>'HKI SC'!AC96</f>
        <v>0.88047567195418697</v>
      </c>
      <c r="C88">
        <f>'HKI SC'!AD96</f>
        <v>1.3431201540984981</v>
      </c>
      <c r="D88">
        <f t="shared" si="2"/>
        <v>2.2235958260526849</v>
      </c>
    </row>
    <row r="89" spans="1:4" x14ac:dyDescent="0.25">
      <c r="A89">
        <f t="shared" si="3"/>
        <v>2034</v>
      </c>
      <c r="B89" s="5">
        <f>'HKI SC'!AC97</f>
        <v>0.90713246920090251</v>
      </c>
      <c r="C89">
        <f>'HKI SC'!AD97</f>
        <v>1.3825474799549602</v>
      </c>
      <c r="D89">
        <f t="shared" si="2"/>
        <v>2.2896799491558628</v>
      </c>
    </row>
    <row r="90" spans="1:4" x14ac:dyDescent="0.25">
      <c r="A90">
        <f t="shared" si="3"/>
        <v>2035</v>
      </c>
      <c r="B90" s="5">
        <f>'HKI SC'!AC98</f>
        <v>0.93361604969541268</v>
      </c>
      <c r="C90">
        <f>'HKI SC'!AD98</f>
        <v>1.4207354339273766</v>
      </c>
      <c r="D90">
        <f t="shared" si="2"/>
        <v>2.3543514836227892</v>
      </c>
    </row>
    <row r="91" spans="1:4" x14ac:dyDescent="0.25">
      <c r="A91">
        <f t="shared" si="3"/>
        <v>2036</v>
      </c>
      <c r="B91" s="5">
        <f>'HKI SC'!AC99</f>
        <v>0.9588289839605435</v>
      </c>
      <c r="C91">
        <f>'HKI SC'!AD99</f>
        <v>1.4555559453603943</v>
      </c>
      <c r="D91">
        <f t="shared" si="2"/>
        <v>2.4143849293209376</v>
      </c>
    </row>
    <row r="92" spans="1:4" x14ac:dyDescent="0.25">
      <c r="A92">
        <f t="shared" si="3"/>
        <v>2037</v>
      </c>
      <c r="B92" s="5">
        <f>'HKI SC'!AC100</f>
        <v>0.98250435378014089</v>
      </c>
      <c r="C92">
        <f>'HKI SC'!AD100</f>
        <v>1.4866653084607029</v>
      </c>
      <c r="D92">
        <f t="shared" si="2"/>
        <v>2.4691696622408439</v>
      </c>
    </row>
    <row r="93" spans="1:4" x14ac:dyDescent="0.25">
      <c r="A93">
        <f t="shared" si="3"/>
        <v>2038</v>
      </c>
      <c r="B93" s="5">
        <f>'HKI SC'!AC101</f>
        <v>1.0050104805025564</v>
      </c>
      <c r="C93">
        <f>'HKI SC'!AD101</f>
        <v>1.5131869771661677</v>
      </c>
      <c r="D93">
        <f t="shared" si="2"/>
        <v>2.518197457668724</v>
      </c>
    </row>
    <row r="94" spans="1:4" x14ac:dyDescent="0.25">
      <c r="A94">
        <f t="shared" si="3"/>
        <v>2039</v>
      </c>
      <c r="B94" s="5">
        <f>'HKI SC'!AC102</f>
        <v>1.0359705279190312</v>
      </c>
      <c r="C94">
        <f>'HKI SC'!AD102</f>
        <v>1.5582394792088792</v>
      </c>
      <c r="D94">
        <f t="shared" si="2"/>
        <v>2.5942100071279102</v>
      </c>
    </row>
    <row r="95" spans="1:4" x14ac:dyDescent="0.25">
      <c r="A95">
        <f t="shared" si="3"/>
        <v>2040</v>
      </c>
      <c r="B95" s="5">
        <f>'HKI SC'!AC103</f>
        <v>1.0732471343233083</v>
      </c>
      <c r="C95">
        <f>'HKI SC'!AD103</f>
        <v>1.6141767130013291</v>
      </c>
      <c r="D95">
        <f t="shared" si="2"/>
        <v>2.6874238473246375</v>
      </c>
    </row>
    <row r="96" spans="1:4" x14ac:dyDescent="0.25">
      <c r="A96">
        <f t="shared" si="3"/>
        <v>2041</v>
      </c>
      <c r="B96" s="5">
        <f>'HKI SC'!AC104</f>
        <v>1.1121216653019508</v>
      </c>
      <c r="C96">
        <f>'HKI SC'!AD104</f>
        <v>1.6716188739584572</v>
      </c>
      <c r="D96">
        <f t="shared" si="2"/>
        <v>2.7837405392604078</v>
      </c>
    </row>
    <row r="97" spans="1:4" x14ac:dyDescent="0.25">
      <c r="A97">
        <f t="shared" si="3"/>
        <v>2042</v>
      </c>
      <c r="B97" s="5">
        <f>'HKI SC'!AC105</f>
        <v>1.1496691983702185</v>
      </c>
      <c r="C97">
        <f>'HKI SC'!AD105</f>
        <v>1.7253450601539957</v>
      </c>
      <c r="D97">
        <f t="shared" si="2"/>
        <v>2.8750142585242142</v>
      </c>
    </row>
    <row r="98" spans="1:4" x14ac:dyDescent="0.25">
      <c r="A98">
        <f t="shared" si="3"/>
        <v>2043</v>
      </c>
      <c r="B98" s="5">
        <f>'HKI SC'!AC106</f>
        <v>1.197521813781226</v>
      </c>
      <c r="C98">
        <f>'HKI SC'!AD106</f>
        <v>1.8009632199888743</v>
      </c>
      <c r="D98">
        <f t="shared" si="2"/>
        <v>2.9984850337701001</v>
      </c>
    </row>
    <row r="99" spans="1:4" x14ac:dyDescent="0.25">
      <c r="A99">
        <f t="shared" si="3"/>
        <v>2044</v>
      </c>
      <c r="B99" s="5">
        <f>'HKI SC'!AC107</f>
        <v>1.2413983279416716</v>
      </c>
      <c r="C99">
        <f>'HKI SC'!AD107</f>
        <v>1.8644863183304545</v>
      </c>
      <c r="D99">
        <f t="shared" si="2"/>
        <v>3.1058846462721261</v>
      </c>
    </row>
    <row r="100" spans="1:4" x14ac:dyDescent="0.25">
      <c r="A100">
        <f t="shared" si="3"/>
        <v>2045</v>
      </c>
      <c r="B100" s="5">
        <f>'HKI SC'!AC108</f>
        <v>1.2814804652879113</v>
      </c>
      <c r="C100">
        <f>'HKI SC'!AD108</f>
        <v>1.9204430720867838</v>
      </c>
      <c r="D100">
        <f t="shared" si="2"/>
        <v>3.2019235373746948</v>
      </c>
    </row>
    <row r="101" spans="1:4" x14ac:dyDescent="0.25">
      <c r="A101">
        <f t="shared" si="3"/>
        <v>2046</v>
      </c>
      <c r="B101" s="5">
        <f>'HKI SC'!AC109</f>
        <v>1.3201417688777151</v>
      </c>
      <c r="C101">
        <f>'HKI SC'!AD109</f>
        <v>1.9739243077933575</v>
      </c>
      <c r="D101">
        <f t="shared" si="2"/>
        <v>3.2940660766710725</v>
      </c>
    </row>
    <row r="102" spans="1:4" x14ac:dyDescent="0.25">
      <c r="A102">
        <f t="shared" si="3"/>
        <v>2047</v>
      </c>
      <c r="B102" s="5">
        <f>'HKI SC'!AC110</f>
        <v>1.3578489630700681</v>
      </c>
      <c r="C102">
        <f>'HKI SC'!AD110</f>
        <v>2.0251451969092531</v>
      </c>
      <c r="D102">
        <f t="shared" si="2"/>
        <v>3.3829941599793214</v>
      </c>
    </row>
    <row r="103" spans="1:4" x14ac:dyDescent="0.25">
      <c r="A103">
        <f t="shared" si="3"/>
        <v>2048</v>
      </c>
      <c r="B103" s="5">
        <f>'HKI SC'!AC111</f>
        <v>1.3883235244970247</v>
      </c>
      <c r="C103">
        <f>'HKI SC'!AD111</f>
        <v>2.0596437653005526</v>
      </c>
      <c r="D103">
        <f t="shared" si="2"/>
        <v>3.4479672897975773</v>
      </c>
    </row>
    <row r="104" spans="1:4" x14ac:dyDescent="0.25">
      <c r="A104">
        <f t="shared" si="3"/>
        <v>2049</v>
      </c>
      <c r="B104" s="5">
        <f>'HKI SC'!AC112</f>
        <v>1.4150638690125434</v>
      </c>
      <c r="C104">
        <f>'HKI SC'!AD112</f>
        <v>2.0871974101328346</v>
      </c>
      <c r="D104">
        <f t="shared" si="2"/>
        <v>3.5022612791453778</v>
      </c>
    </row>
    <row r="105" spans="1:4" x14ac:dyDescent="0.25">
      <c r="A105">
        <f t="shared" si="3"/>
        <v>2050</v>
      </c>
      <c r="B105" s="5">
        <f>'HKI SC'!AC113</f>
        <v>1.4401161417128514</v>
      </c>
      <c r="C105">
        <f>'HKI SC'!AD113</f>
        <v>2.1106051233182379</v>
      </c>
      <c r="D105">
        <f t="shared" si="2"/>
        <v>3.5507212650310893</v>
      </c>
    </row>
    <row r="106" spans="1:4" x14ac:dyDescent="0.25">
      <c r="A106">
        <f t="shared" si="3"/>
        <v>2051</v>
      </c>
      <c r="B106" s="5">
        <f>'HKI SC'!AC114</f>
        <v>1.465129100462387</v>
      </c>
      <c r="C106">
        <f>'HKI SC'!AD114</f>
        <v>2.132743887688533</v>
      </c>
      <c r="D106">
        <f t="shared" si="2"/>
        <v>3.5978729881509199</v>
      </c>
    </row>
    <row r="107" spans="1:4" x14ac:dyDescent="0.25">
      <c r="A107">
        <f t="shared" si="3"/>
        <v>2052</v>
      </c>
      <c r="B107" s="5">
        <f>'HKI SC'!AC115</f>
        <v>1.4915662495176565</v>
      </c>
      <c r="C107">
        <f>'HKI SC'!AD115</f>
        <v>2.1566019126517157</v>
      </c>
      <c r="D107">
        <f t="shared" si="2"/>
        <v>3.6481681621693722</v>
      </c>
    </row>
    <row r="108" spans="1:4" x14ac:dyDescent="0.25">
      <c r="A108">
        <f t="shared" si="3"/>
        <v>2053</v>
      </c>
      <c r="B108" s="5">
        <f>'HKI SC'!AC116</f>
        <v>1.5157301817578002</v>
      </c>
      <c r="C108">
        <f>'HKI SC'!AD116</f>
        <v>2.1742820666616116</v>
      </c>
      <c r="D108">
        <f t="shared" si="2"/>
        <v>3.6900122484194116</v>
      </c>
    </row>
    <row r="109" spans="1:4" x14ac:dyDescent="0.25">
      <c r="A109">
        <f t="shared" si="3"/>
        <v>2054</v>
      </c>
      <c r="B109" s="5">
        <f>'HKI SC'!AC117</f>
        <v>1.5423700523348614</v>
      </c>
      <c r="C109">
        <f>'HKI SC'!AD117</f>
        <v>2.1968073866869697</v>
      </c>
      <c r="D109">
        <f t="shared" si="2"/>
        <v>3.7391774390218311</v>
      </c>
    </row>
    <row r="110" spans="1:4" x14ac:dyDescent="0.25">
      <c r="A110">
        <f t="shared" si="3"/>
        <v>2055</v>
      </c>
      <c r="B110" s="5">
        <f>'HKI SC'!AC118</f>
        <v>1.5724156801089426</v>
      </c>
      <c r="C110">
        <f>'HKI SC'!AD118</f>
        <v>2.2244020366661958</v>
      </c>
      <c r="D110">
        <f t="shared" si="2"/>
        <v>3.7968177167751387</v>
      </c>
    </row>
    <row r="111" spans="1:4" x14ac:dyDescent="0.25">
      <c r="A111">
        <f t="shared" si="3"/>
        <v>2056</v>
      </c>
      <c r="B111" s="5">
        <f>'HKI SC'!AC119</f>
        <v>1.6077911320482594</v>
      </c>
      <c r="C111">
        <f>'HKI SC'!AD119</f>
        <v>2.260584938107784</v>
      </c>
      <c r="D111">
        <f t="shared" si="2"/>
        <v>3.8683760701560432</v>
      </c>
    </row>
    <row r="112" spans="1:4" x14ac:dyDescent="0.25">
      <c r="A112">
        <f t="shared" si="3"/>
        <v>2057</v>
      </c>
      <c r="B112" s="5">
        <f>'HKI SC'!AC120</f>
        <v>1.6499333929822924</v>
      </c>
      <c r="C112">
        <f>'HKI SC'!AD120</f>
        <v>2.3079237284702456</v>
      </c>
      <c r="D112">
        <f t="shared" si="2"/>
        <v>3.957857121452538</v>
      </c>
    </row>
    <row r="113" spans="1:4" x14ac:dyDescent="0.25">
      <c r="A113">
        <f t="shared" si="3"/>
        <v>2058</v>
      </c>
      <c r="B113" s="5">
        <f>'HKI SC'!AC121</f>
        <v>1.6983560997168687</v>
      </c>
      <c r="C113">
        <f>'HKI SC'!AD121</f>
        <v>2.3648321155788654</v>
      </c>
      <c r="D113">
        <f t="shared" si="2"/>
        <v>4.0631882152957344</v>
      </c>
    </row>
    <row r="114" spans="1:4" x14ac:dyDescent="0.25">
      <c r="A114">
        <f t="shared" si="3"/>
        <v>2059</v>
      </c>
      <c r="B114" s="5">
        <f>'HKI SC'!AC122</f>
        <v>1.7561564412989821</v>
      </c>
      <c r="C114">
        <f>'HKI SC'!AD122</f>
        <v>2.4376261378041444</v>
      </c>
      <c r="D114">
        <f t="shared" si="2"/>
        <v>4.1937825791031269</v>
      </c>
    </row>
    <row r="115" spans="1:4" x14ac:dyDescent="0.25">
      <c r="A115">
        <f t="shared" si="3"/>
        <v>2060</v>
      </c>
      <c r="B115" s="5">
        <f>'HKI SC'!AC123</f>
        <v>1.8194933461337484</v>
      </c>
      <c r="C115">
        <f>'HKI SC'!AD123</f>
        <v>2.5186616304648952</v>
      </c>
      <c r="D115">
        <f t="shared" si="2"/>
        <v>4.3381549765986431</v>
      </c>
    </row>
    <row r="116" spans="1:4" x14ac:dyDescent="0.25">
      <c r="A116">
        <f t="shared" si="3"/>
        <v>2061</v>
      </c>
      <c r="B116" s="5">
        <f>'HKI SC'!AC124</f>
        <v>1.881580903244535</v>
      </c>
      <c r="C116">
        <f>'HKI SC'!AD124</f>
        <v>2.595414871880235</v>
      </c>
      <c r="D116">
        <f t="shared" si="2"/>
        <v>4.4769957751247702</v>
      </c>
    </row>
    <row r="117" spans="1:4" x14ac:dyDescent="0.25">
      <c r="A117">
        <f t="shared" si="3"/>
        <v>2062</v>
      </c>
      <c r="B117" s="5">
        <f>'HKI SC'!AC125</f>
        <v>1.9372455830867128</v>
      </c>
      <c r="C117">
        <f>'HKI SC'!AD125</f>
        <v>2.6585022513257033</v>
      </c>
      <c r="D117">
        <f t="shared" si="2"/>
        <v>4.5957478344124159</v>
      </c>
    </row>
    <row r="118" spans="1:4" x14ac:dyDescent="0.25">
      <c r="A118">
        <f t="shared" si="3"/>
        <v>2063</v>
      </c>
      <c r="B118" s="5">
        <f>'HKI SC'!AC126</f>
        <v>1.9854423007021624</v>
      </c>
      <c r="C118">
        <f>'HKI SC'!AD126</f>
        <v>2.7054476148071811</v>
      </c>
      <c r="D118">
        <f t="shared" si="2"/>
        <v>4.6908899155093433</v>
      </c>
    </row>
    <row r="119" spans="1:4" x14ac:dyDescent="0.25">
      <c r="A119">
        <f t="shared" si="3"/>
        <v>2064</v>
      </c>
      <c r="B119" s="5">
        <f>'HKI SC'!AC127</f>
        <v>2.0276258522360626</v>
      </c>
      <c r="C119">
        <f>'HKI SC'!AD127</f>
        <v>2.740253934023912</v>
      </c>
      <c r="D119">
        <f t="shared" si="2"/>
        <v>4.7678797862599751</v>
      </c>
    </row>
    <row r="120" spans="1:4" x14ac:dyDescent="0.25">
      <c r="A120">
        <f t="shared" si="3"/>
        <v>2065</v>
      </c>
      <c r="B120" s="5">
        <f>'HKI SC'!AC128</f>
        <v>2.0625609397573781</v>
      </c>
      <c r="C120">
        <f>'HKI SC'!AD128</f>
        <v>2.7605803566915745</v>
      </c>
      <c r="D120">
        <f t="shared" si="2"/>
        <v>4.8231412964489522</v>
      </c>
    </row>
    <row r="121" spans="1:4" x14ac:dyDescent="0.25">
      <c r="A121">
        <f t="shared" si="3"/>
        <v>2066</v>
      </c>
      <c r="B121" s="5">
        <f>'HKI SC'!AC129</f>
        <v>2.0890417592717507</v>
      </c>
      <c r="C121">
        <f>'HKI SC'!AD129</f>
        <v>2.7647556882948434</v>
      </c>
      <c r="D121">
        <f t="shared" si="2"/>
        <v>4.8537974475665937</v>
      </c>
    </row>
    <row r="122" spans="1:4" x14ac:dyDescent="0.25">
      <c r="A122">
        <f t="shared" si="3"/>
        <v>2067</v>
      </c>
      <c r="B122" s="5">
        <f>'HKI SC'!AC130</f>
        <v>2.1068270914539835</v>
      </c>
      <c r="C122">
        <f>'HKI SC'!AD130</f>
        <v>2.7531744428753182</v>
      </c>
      <c r="D122">
        <f t="shared" si="2"/>
        <v>4.8600015343293013</v>
      </c>
    </row>
    <row r="123" spans="1:4" x14ac:dyDescent="0.25">
      <c r="A123">
        <f t="shared" si="3"/>
        <v>2068</v>
      </c>
      <c r="B123" s="5">
        <f>'HKI SC'!AC131</f>
        <v>2.1192991794857003</v>
      </c>
      <c r="C123">
        <f>'HKI SC'!AD131</f>
        <v>2.7323237180508944</v>
      </c>
      <c r="D123">
        <f t="shared" si="2"/>
        <v>4.8516228975365951</v>
      </c>
    </row>
    <row r="124" spans="1:4" x14ac:dyDescent="0.25">
      <c r="A124">
        <f t="shared" si="3"/>
        <v>2069</v>
      </c>
      <c r="B124" s="5">
        <f>'HKI SC'!AC132</f>
        <v>2.1231572932675644</v>
      </c>
      <c r="C124">
        <f>'HKI SC'!AD132</f>
        <v>2.6965507771473374</v>
      </c>
      <c r="D124">
        <f t="shared" si="2"/>
        <v>4.8197080704149018</v>
      </c>
    </row>
    <row r="125" spans="1:4" x14ac:dyDescent="0.25">
      <c r="A125">
        <f t="shared" si="3"/>
        <v>2070</v>
      </c>
      <c r="B125" s="5">
        <f>'HKI SC'!AC133</f>
        <v>2.1220481295061973</v>
      </c>
      <c r="C125">
        <f>'HKI SC'!AD133</f>
        <v>2.6533803241022822</v>
      </c>
      <c r="D125">
        <f t="shared" si="2"/>
        <v>4.7754284536084795</v>
      </c>
    </row>
    <row r="126" spans="1:4" x14ac:dyDescent="0.25">
      <c r="A126">
        <f t="shared" si="3"/>
        <v>2071</v>
      </c>
      <c r="B126" s="5">
        <f>'HKI SC'!AC134</f>
        <v>2.1206815150895371</v>
      </c>
      <c r="C126">
        <f>'HKI SC'!AD134</f>
        <v>2.6109781484479146</v>
      </c>
      <c r="D126">
        <f t="shared" si="2"/>
        <v>4.7316596635374513</v>
      </c>
    </row>
    <row r="127" spans="1:4" x14ac:dyDescent="0.25">
      <c r="A127">
        <f t="shared" si="3"/>
        <v>2072</v>
      </c>
      <c r="B127" s="5">
        <f>'HKI SC'!AC135</f>
        <v>2.1220453707992015</v>
      </c>
      <c r="C127">
        <f>'HKI SC'!AD135</f>
        <v>2.5740624799377025</v>
      </c>
      <c r="D127">
        <f t="shared" si="2"/>
        <v>4.6961078507369045</v>
      </c>
    </row>
    <row r="128" spans="1:4" x14ac:dyDescent="0.25">
      <c r="A128">
        <f t="shared" si="3"/>
        <v>2073</v>
      </c>
      <c r="B128" s="5">
        <f>'HKI SC'!AC136</f>
        <v>2.1207583090559625</v>
      </c>
      <c r="C128">
        <f>'HKI SC'!AD136</f>
        <v>2.5330901352276709</v>
      </c>
      <c r="D128">
        <f t="shared" si="2"/>
        <v>4.6538484442836339</v>
      </c>
    </row>
    <row r="129" spans="1:4" x14ac:dyDescent="0.25">
      <c r="A129">
        <f t="shared" si="3"/>
        <v>2074</v>
      </c>
      <c r="B129" s="5">
        <f>'HKI SC'!AC137</f>
        <v>2.1179523662662438</v>
      </c>
      <c r="C129">
        <f>'HKI SC'!AD137</f>
        <v>2.4904784428259692</v>
      </c>
      <c r="D129">
        <f t="shared" si="2"/>
        <v>4.608430809092213</v>
      </c>
    </row>
    <row r="130" spans="1:4" x14ac:dyDescent="0.25">
      <c r="A130">
        <f t="shared" si="3"/>
        <v>2075</v>
      </c>
      <c r="B130" s="5">
        <f>'HKI SC'!AC138</f>
        <v>2.1151921962777123</v>
      </c>
      <c r="C130">
        <f>'HKI SC'!AD138</f>
        <v>2.448763576271165</v>
      </c>
      <c r="D130">
        <f t="shared" si="2"/>
        <v>4.5639557725488773</v>
      </c>
    </row>
    <row r="131" spans="1:4" x14ac:dyDescent="0.25">
      <c r="A131">
        <f t="shared" si="3"/>
        <v>2076</v>
      </c>
      <c r="B131" s="5">
        <f>'HKI SC'!AC139</f>
        <v>2.1140726359646815</v>
      </c>
      <c r="C131">
        <f>'HKI SC'!AD139</f>
        <v>2.4101503692972579</v>
      </c>
      <c r="D131">
        <f t="shared" si="2"/>
        <v>4.5242230052619394</v>
      </c>
    </row>
    <row r="132" spans="1:4" x14ac:dyDescent="0.25">
      <c r="A132">
        <f t="shared" si="3"/>
        <v>2077</v>
      </c>
      <c r="B132" s="5">
        <f>'HKI SC'!AC140</f>
        <v>2.1155854885164089</v>
      </c>
      <c r="C132">
        <f>'HKI SC'!AD140</f>
        <v>2.3761372569373012</v>
      </c>
      <c r="D132">
        <f t="shared" si="2"/>
        <v>4.4917227454537105</v>
      </c>
    </row>
    <row r="133" spans="1:4" x14ac:dyDescent="0.25">
      <c r="A133">
        <f t="shared" si="3"/>
        <v>2078</v>
      </c>
      <c r="B133" s="5">
        <f>'HKI SC'!AC141</f>
        <v>2.1170930689022653</v>
      </c>
      <c r="C133">
        <f>'HKI SC'!AD141</f>
        <v>2.3420115918672337</v>
      </c>
      <c r="D133">
        <f t="shared" si="2"/>
        <v>4.4591046607694995</v>
      </c>
    </row>
    <row r="134" spans="1:4" x14ac:dyDescent="0.25">
      <c r="A134">
        <f t="shared" si="3"/>
        <v>2079</v>
      </c>
      <c r="B134" s="5">
        <f>'HKI SC'!AC142</f>
        <v>2.1224215522997429</v>
      </c>
      <c r="C134">
        <f>'HKI SC'!AD142</f>
        <v>2.3141628065229627</v>
      </c>
      <c r="D134">
        <f t="shared" ref="D134:D155" si="4">B134+C134</f>
        <v>4.4365843588227056</v>
      </c>
    </row>
    <row r="135" spans="1:4" x14ac:dyDescent="0.25">
      <c r="A135">
        <f t="shared" ref="A135:A155" si="5">A134+1</f>
        <v>2080</v>
      </c>
      <c r="B135" s="5">
        <f>'HKI SC'!AC143</f>
        <v>2.1321136634513098</v>
      </c>
      <c r="C135">
        <f>'HKI SC'!AD143</f>
        <v>2.2929844158488133</v>
      </c>
      <c r="D135">
        <f t="shared" si="4"/>
        <v>4.4250980793001231</v>
      </c>
    </row>
    <row r="136" spans="1:4" x14ac:dyDescent="0.25">
      <c r="A136">
        <f t="shared" si="5"/>
        <v>2081</v>
      </c>
      <c r="B136" s="5">
        <f>'HKI SC'!AC144</f>
        <v>2.1470721114862732</v>
      </c>
      <c r="C136">
        <f>'HKI SC'!AD144</f>
        <v>2.2795871202293476</v>
      </c>
      <c r="D136">
        <f t="shared" si="4"/>
        <v>4.4266592317156208</v>
      </c>
    </row>
    <row r="137" spans="1:4" x14ac:dyDescent="0.25">
      <c r="A137">
        <f t="shared" si="5"/>
        <v>2082</v>
      </c>
      <c r="B137" s="5">
        <f>'HKI SC'!AC145</f>
        <v>2.1678696034029472</v>
      </c>
      <c r="C137">
        <f>'HKI SC'!AD145</f>
        <v>2.2745502395540789</v>
      </c>
      <c r="D137">
        <f t="shared" si="4"/>
        <v>4.4424198429570261</v>
      </c>
    </row>
    <row r="138" spans="1:4" x14ac:dyDescent="0.25">
      <c r="A138">
        <f t="shared" si="5"/>
        <v>2083</v>
      </c>
      <c r="B138" s="5">
        <f>'HKI SC'!AC146</f>
        <v>2.1931412295364945</v>
      </c>
      <c r="C138">
        <f>'HKI SC'!AD146</f>
        <v>2.2753057233576421</v>
      </c>
      <c r="D138">
        <f t="shared" si="4"/>
        <v>4.4684469528941371</v>
      </c>
    </row>
    <row r="139" spans="1:4" x14ac:dyDescent="0.25">
      <c r="A139">
        <f t="shared" si="5"/>
        <v>2084</v>
      </c>
      <c r="B139" s="5">
        <f>'HKI SC'!AC147</f>
        <v>2.2253900428499649</v>
      </c>
      <c r="C139">
        <f>'HKI SC'!AD147</f>
        <v>2.2854155039909569</v>
      </c>
      <c r="D139">
        <f t="shared" si="4"/>
        <v>4.5108055468409223</v>
      </c>
    </row>
    <row r="140" spans="1:4" x14ac:dyDescent="0.25">
      <c r="A140">
        <f t="shared" si="5"/>
        <v>2085</v>
      </c>
      <c r="B140" s="5">
        <f>'HKI SC'!AC148</f>
        <v>2.2618130506144536</v>
      </c>
      <c r="C140">
        <f>'HKI SC'!AD148</f>
        <v>2.3007277437727449</v>
      </c>
      <c r="D140">
        <f t="shared" si="4"/>
        <v>4.5625407943871981</v>
      </c>
    </row>
    <row r="141" spans="1:4" x14ac:dyDescent="0.25">
      <c r="A141">
        <f t="shared" si="5"/>
        <v>2086</v>
      </c>
      <c r="B141" s="5">
        <f>'HKI SC'!AC149</f>
        <v>2.298200068763169</v>
      </c>
      <c r="C141">
        <f>'HKI SC'!AD149</f>
        <v>2.3154368632018367</v>
      </c>
      <c r="D141">
        <f t="shared" si="4"/>
        <v>4.6136369319650061</v>
      </c>
    </row>
    <row r="142" spans="1:4" x14ac:dyDescent="0.25">
      <c r="A142">
        <f t="shared" si="5"/>
        <v>2087</v>
      </c>
      <c r="B142" s="5">
        <f>'HKI SC'!AC150</f>
        <v>2.3315136486791812</v>
      </c>
      <c r="C142">
        <f>'HKI SC'!AD150</f>
        <v>2.3255052826136886</v>
      </c>
      <c r="D142">
        <f t="shared" si="4"/>
        <v>4.6570189312928694</v>
      </c>
    </row>
    <row r="143" spans="1:4" x14ac:dyDescent="0.25">
      <c r="A143">
        <f t="shared" si="5"/>
        <v>2088</v>
      </c>
      <c r="B143" s="5">
        <f>'HKI SC'!AC151</f>
        <v>2.3613080203004881</v>
      </c>
      <c r="C143">
        <f>'HKI SC'!AD151</f>
        <v>2.3299101803047932</v>
      </c>
      <c r="D143">
        <f t="shared" si="4"/>
        <v>4.6912182006052809</v>
      </c>
    </row>
    <row r="144" spans="1:4" x14ac:dyDescent="0.25">
      <c r="A144">
        <f t="shared" si="5"/>
        <v>2089</v>
      </c>
      <c r="B144" s="5">
        <f>'HKI SC'!AC152</f>
        <v>2.3884060766305057</v>
      </c>
      <c r="C144">
        <f>'HKI SC'!AD152</f>
        <v>2.3303325552229603</v>
      </c>
      <c r="D144">
        <f t="shared" si="4"/>
        <v>4.7187386318534656</v>
      </c>
    </row>
    <row r="145" spans="1:4" x14ac:dyDescent="0.25">
      <c r="A145">
        <f t="shared" si="5"/>
        <v>2090</v>
      </c>
      <c r="B145" s="5">
        <f>'HKI SC'!AC153</f>
        <v>2.4110198798963163</v>
      </c>
      <c r="C145">
        <f>'HKI SC'!AD153</f>
        <v>2.3245664960453327</v>
      </c>
      <c r="D145">
        <f t="shared" si="4"/>
        <v>4.735586375941649</v>
      </c>
    </row>
    <row r="146" spans="1:4" x14ac:dyDescent="0.25">
      <c r="A146">
        <f t="shared" si="5"/>
        <v>2091</v>
      </c>
      <c r="B146" s="5">
        <f>'HKI SC'!AC154</f>
        <v>2.4269187557499761</v>
      </c>
      <c r="C146">
        <f>'HKI SC'!AD154</f>
        <v>2.3099692502940048</v>
      </c>
      <c r="D146">
        <f t="shared" si="4"/>
        <v>4.7368880060439809</v>
      </c>
    </row>
    <row r="147" spans="1:4" x14ac:dyDescent="0.25">
      <c r="A147">
        <f t="shared" si="5"/>
        <v>2092</v>
      </c>
      <c r="B147" s="5">
        <f>'HKI SC'!AC155</f>
        <v>2.4347345399645848</v>
      </c>
      <c r="C147">
        <f>'HKI SC'!AD155</f>
        <v>2.2852297160728088</v>
      </c>
      <c r="D147">
        <f t="shared" si="4"/>
        <v>4.7199642560373931</v>
      </c>
    </row>
    <row r="148" spans="1:4" x14ac:dyDescent="0.25">
      <c r="A148">
        <f t="shared" si="5"/>
        <v>2093</v>
      </c>
      <c r="B148" s="5">
        <f>'HKI SC'!AC156</f>
        <v>2.4337953307964466</v>
      </c>
      <c r="C148">
        <f>'HKI SC'!AD156</f>
        <v>2.2494787033543369</v>
      </c>
      <c r="D148">
        <f t="shared" si="4"/>
        <v>4.6832740341507835</v>
      </c>
    </row>
    <row r="149" spans="1:4" x14ac:dyDescent="0.25">
      <c r="A149">
        <f t="shared" si="5"/>
        <v>2094</v>
      </c>
      <c r="B149" s="5">
        <f>'HKI SC'!AC157</f>
        <v>2.4240283108447902</v>
      </c>
      <c r="C149">
        <f>'HKI SC'!AD157</f>
        <v>2.2036624831291811</v>
      </c>
      <c r="D149">
        <f t="shared" si="4"/>
        <v>4.6276907939739713</v>
      </c>
    </row>
    <row r="150" spans="1:4" x14ac:dyDescent="0.25">
      <c r="A150">
        <f t="shared" si="5"/>
        <v>2095</v>
      </c>
      <c r="B150" s="5">
        <f>'HKI SC'!AC158</f>
        <v>2.4086557191372715</v>
      </c>
      <c r="C150">
        <f>'HKI SC'!AD158</f>
        <v>2.1522480658901797</v>
      </c>
      <c r="D150">
        <f t="shared" si="4"/>
        <v>4.5609037850274508</v>
      </c>
    </row>
    <row r="151" spans="1:4" x14ac:dyDescent="0.25">
      <c r="A151">
        <f t="shared" si="5"/>
        <v>2096</v>
      </c>
      <c r="B151" s="5">
        <f>'HKI SC'!AC159</f>
        <v>2.3928671949565441</v>
      </c>
      <c r="C151">
        <f>'HKI SC'!AD159</f>
        <v>2.1018474580900652</v>
      </c>
      <c r="D151">
        <f t="shared" si="4"/>
        <v>4.4947146530466089</v>
      </c>
    </row>
    <row r="152" spans="1:4" x14ac:dyDescent="0.25">
      <c r="A152">
        <f t="shared" si="5"/>
        <v>2097</v>
      </c>
      <c r="B152" s="5">
        <f>'HKI SC'!AC160</f>
        <v>2.3802687569349881</v>
      </c>
      <c r="C152">
        <f>'HKI SC'!AD160</f>
        <v>2.0565813618868951</v>
      </c>
      <c r="D152">
        <f t="shared" si="4"/>
        <v>4.4368501188218836</v>
      </c>
    </row>
    <row r="153" spans="1:4" x14ac:dyDescent="0.25">
      <c r="A153">
        <f t="shared" si="5"/>
        <v>2098</v>
      </c>
      <c r="B153" s="5">
        <f>'HKI SC'!AC161</f>
        <v>2.3701370450330863</v>
      </c>
      <c r="C153">
        <f>'HKI SC'!AD161</f>
        <v>2.0149454477089614</v>
      </c>
      <c r="D153">
        <f t="shared" si="4"/>
        <v>4.3850824927420478</v>
      </c>
    </row>
    <row r="154" spans="1:4" x14ac:dyDescent="0.25">
      <c r="A154">
        <f t="shared" si="5"/>
        <v>2099</v>
      </c>
      <c r="B154" s="5">
        <f>'HKI SC'!AC162</f>
        <v>2.3634090792797258</v>
      </c>
      <c r="C154">
        <f>'HKI SC'!AD162</f>
        <v>1.9785261152854647</v>
      </c>
      <c r="D154">
        <f t="shared" si="4"/>
        <v>4.3419351945651901</v>
      </c>
    </row>
    <row r="155" spans="1:4" x14ac:dyDescent="0.25">
      <c r="A155">
        <f t="shared" si="5"/>
        <v>2100</v>
      </c>
      <c r="B155" s="5">
        <f>'HKI SC'!AC163</f>
        <v>2.360393109415106</v>
      </c>
      <c r="C155">
        <f>'HKI SC'!AD163</f>
        <v>1.9472789158737545</v>
      </c>
      <c r="D155">
        <f t="shared" si="4"/>
        <v>4.307672025288861</v>
      </c>
    </row>
  </sheetData>
  <mergeCells count="4">
    <mergeCell ref="R4:R5"/>
    <mergeCell ref="O4:P4"/>
    <mergeCell ref="S4:S5"/>
    <mergeCell ref="N2:S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0"/>
  <sheetViews>
    <sheetView workbookViewId="0">
      <selection sqref="A1:F10"/>
    </sheetView>
  </sheetViews>
  <sheetFormatPr defaultRowHeight="15" x14ac:dyDescent="0.25"/>
  <cols>
    <col min="4" max="4" width="4" customWidth="1"/>
    <col min="6" max="6" width="12.7109375" customWidth="1"/>
  </cols>
  <sheetData>
    <row r="1" spans="1:6" ht="28.5" customHeight="1" x14ac:dyDescent="0.25">
      <c r="A1" s="99" t="s">
        <v>281</v>
      </c>
      <c r="B1" s="99"/>
      <c r="C1" s="99"/>
      <c r="D1" s="99"/>
      <c r="E1" s="99"/>
      <c r="F1" s="99"/>
    </row>
    <row r="2" spans="1:6" x14ac:dyDescent="0.25">
      <c r="A2" s="31"/>
      <c r="B2" s="92" t="s">
        <v>280</v>
      </c>
      <c r="C2" s="92"/>
      <c r="D2" s="31"/>
      <c r="E2" s="95" t="s">
        <v>279</v>
      </c>
      <c r="F2" s="95" t="s">
        <v>278</v>
      </c>
    </row>
    <row r="3" spans="1:6" x14ac:dyDescent="0.25">
      <c r="A3" s="7"/>
      <c r="B3" s="63" t="s">
        <v>277</v>
      </c>
      <c r="C3" s="63" t="s">
        <v>273</v>
      </c>
      <c r="D3" s="63"/>
      <c r="E3" s="96"/>
      <c r="F3" s="96"/>
    </row>
    <row r="4" spans="1:6" x14ac:dyDescent="0.25">
      <c r="A4" s="77">
        <v>1950</v>
      </c>
      <c r="B4" s="72">
        <f>'Agg Summary'!E26</f>
        <v>0.2106872962842567</v>
      </c>
      <c r="C4" s="43">
        <f>'Agg Summary'!B26</f>
        <v>6.0687296284256675E-2</v>
      </c>
      <c r="D4" s="43"/>
      <c r="E4" s="79">
        <f>'PC Summary'!G4/'PC Summary'!D4</f>
        <v>3</v>
      </c>
      <c r="F4" s="73">
        <f>'PC Summary'!G4</f>
        <v>1125.0000000000002</v>
      </c>
    </row>
    <row r="5" spans="1:6" x14ac:dyDescent="0.25">
      <c r="A5" s="77">
        <v>1975</v>
      </c>
      <c r="B5" s="72">
        <f>'Agg Summary'!E27</f>
        <v>0.25961314823566772</v>
      </c>
      <c r="C5" s="43">
        <f>'Agg Summary'!B27</f>
        <v>0.10961314823566772</v>
      </c>
      <c r="D5" s="43"/>
      <c r="E5" s="79">
        <f>'PC Summary'!G5/'PC Summary'!D5</f>
        <v>3.0000000000000004</v>
      </c>
      <c r="F5" s="73">
        <f>'PC Summary'!G5</f>
        <v>1558.6378268006683</v>
      </c>
    </row>
    <row r="6" spans="1:6" x14ac:dyDescent="0.25">
      <c r="A6" s="77">
        <v>2000</v>
      </c>
      <c r="B6" s="72">
        <f>'Agg Summary'!E28</f>
        <v>0.26895827614930906</v>
      </c>
      <c r="C6" s="43">
        <f>'Agg Summary'!B28</f>
        <v>0.11895827614930903</v>
      </c>
      <c r="D6" s="43"/>
      <c r="E6" s="79">
        <f>'PC Summary'!G6/'PC Summary'!D6</f>
        <v>2.9999999999999996</v>
      </c>
      <c r="F6" s="73">
        <f>'PC Summary'!G6</f>
        <v>2187.8466156644108</v>
      </c>
    </row>
    <row r="7" spans="1:6" x14ac:dyDescent="0.25">
      <c r="A7" s="77">
        <v>2025</v>
      </c>
      <c r="B7" s="72">
        <f>'Agg Summary'!E29</f>
        <v>0.29690108626442824</v>
      </c>
      <c r="C7" s="43">
        <f>'Agg Summary'!B29</f>
        <v>0.14690108626442819</v>
      </c>
      <c r="D7" s="43"/>
      <c r="E7" s="79">
        <f>'PC Summary'!G7/'PC Summary'!D7</f>
        <v>3.0000000000000004</v>
      </c>
      <c r="F7" s="73">
        <f>'PC Summary'!G7</f>
        <v>3177.131684470648</v>
      </c>
    </row>
    <row r="8" spans="1:6" x14ac:dyDescent="0.25">
      <c r="A8" s="77">
        <v>2050</v>
      </c>
      <c r="B8" s="72">
        <f>'Agg Summary'!E30</f>
        <v>0.27985863644764908</v>
      </c>
      <c r="C8" s="43">
        <f>'Agg Summary'!B30</f>
        <v>0.12985863644764908</v>
      </c>
      <c r="D8" s="43"/>
      <c r="E8" s="79">
        <f>'PC Summary'!G8/'PC Summary'!D8</f>
        <v>2.9999999999999996</v>
      </c>
      <c r="F8" s="73">
        <f>'PC Summary'!G8</f>
        <v>5341.1003098098345</v>
      </c>
    </row>
    <row r="9" spans="1:6" x14ac:dyDescent="0.25">
      <c r="A9" s="77">
        <v>2075</v>
      </c>
      <c r="B9" s="72">
        <f>'Agg Summary'!E31</f>
        <v>0.23318366425466147</v>
      </c>
      <c r="C9" s="43">
        <f>'Agg Summary'!B31</f>
        <v>8.3183664254661463E-2</v>
      </c>
      <c r="D9" s="43"/>
      <c r="E9" s="79">
        <f>'PC Summary'!G9/'PC Summary'!D9</f>
        <v>3</v>
      </c>
      <c r="F9" s="73">
        <f>'PC Summary'!G9</f>
        <v>10787.251955622085</v>
      </c>
    </row>
    <row r="10" spans="1:6" x14ac:dyDescent="0.25">
      <c r="A10" s="78">
        <v>2100</v>
      </c>
      <c r="B10" s="74">
        <f>'Agg Summary'!E32</f>
        <v>0.20544264763978992</v>
      </c>
      <c r="C10" s="42">
        <f>'Agg Summary'!B32</f>
        <v>5.5442647639789913E-2</v>
      </c>
      <c r="D10" s="42"/>
      <c r="E10" s="80">
        <f>'PC Summary'!G10/'PC Summary'!D10</f>
        <v>3.0000000000000004</v>
      </c>
      <c r="F10" s="76">
        <f>'PC Summary'!G10</f>
        <v>22183.429843774087</v>
      </c>
    </row>
  </sheetData>
  <mergeCells count="4">
    <mergeCell ref="E2:E3"/>
    <mergeCell ref="F2:F3"/>
    <mergeCell ref="A1:F1"/>
    <mergeCell ref="B2:C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9"/>
  <sheetViews>
    <sheetView workbookViewId="0">
      <selection activeCell="F4" sqref="F4:F9"/>
    </sheetView>
  </sheetViews>
  <sheetFormatPr defaultRowHeight="15" x14ac:dyDescent="0.25"/>
  <cols>
    <col min="1" max="1" width="10.140625" customWidth="1"/>
    <col min="2" max="2" width="10.7109375" customWidth="1"/>
    <col min="4" max="4" width="11.28515625" customWidth="1"/>
    <col min="5" max="6" width="11" customWidth="1"/>
    <col min="9" max="9" width="10.42578125" customWidth="1"/>
    <col min="10" max="10" width="11.140625" customWidth="1"/>
    <col min="13" max="13" width="3.28515625" customWidth="1"/>
    <col min="14" max="14" width="11.7109375" customWidth="1"/>
  </cols>
  <sheetData>
    <row r="1" spans="1:16" x14ac:dyDescent="0.25">
      <c r="A1" s="100" t="str">
        <f>"Table Z. Annual growth rates (percent), "&amp;country</f>
        <v>Table Z. Annual growth rates (percent), Poor, Nigeria--&gt;China</v>
      </c>
      <c r="B1" s="100"/>
      <c r="C1" s="100"/>
      <c r="D1" s="100"/>
      <c r="E1" s="100"/>
      <c r="F1" s="100"/>
      <c r="I1" s="7" t="s">
        <v>294</v>
      </c>
      <c r="J1" s="7"/>
      <c r="K1" s="7"/>
      <c r="L1" s="7"/>
      <c r="M1" s="7"/>
      <c r="N1" s="7"/>
      <c r="O1" s="7"/>
      <c r="P1" s="7"/>
    </row>
    <row r="2" spans="1:16" x14ac:dyDescent="0.25">
      <c r="D2" s="95" t="s">
        <v>266</v>
      </c>
      <c r="E2" s="92" t="s">
        <v>198</v>
      </c>
      <c r="F2" s="92"/>
      <c r="J2" s="101" t="s">
        <v>253</v>
      </c>
      <c r="K2" s="101"/>
      <c r="L2" s="101"/>
      <c r="N2" s="101" t="s">
        <v>256</v>
      </c>
      <c r="O2" s="101"/>
      <c r="P2" s="101"/>
    </row>
    <row r="3" spans="1:16" x14ac:dyDescent="0.25">
      <c r="A3" s="7"/>
      <c r="B3" s="63" t="s">
        <v>283</v>
      </c>
      <c r="C3" s="63" t="s">
        <v>116</v>
      </c>
      <c r="D3" s="96"/>
      <c r="E3" s="63" t="s">
        <v>194</v>
      </c>
      <c r="F3" s="63" t="s">
        <v>207</v>
      </c>
      <c r="I3" s="7"/>
      <c r="J3" s="81" t="s">
        <v>284</v>
      </c>
      <c r="K3" s="81" t="s">
        <v>254</v>
      </c>
      <c r="L3" s="81" t="s">
        <v>255</v>
      </c>
      <c r="M3" s="7"/>
      <c r="N3" s="81" t="s">
        <v>284</v>
      </c>
      <c r="O3" s="81" t="s">
        <v>254</v>
      </c>
      <c r="P3" s="81" t="s">
        <v>255</v>
      </c>
    </row>
    <row r="4" spans="1:16" x14ac:dyDescent="0.25">
      <c r="A4" t="s">
        <v>201</v>
      </c>
      <c r="B4" s="34">
        <f>'Agg Summary'!B16</f>
        <v>2.0943666681648043</v>
      </c>
      <c r="C4" s="34">
        <f>'Agg Summary'!C16</f>
        <v>3.2982812297299491</v>
      </c>
      <c r="D4" s="34">
        <f>'PC Summary'!B16</f>
        <v>1.1792174248733911</v>
      </c>
      <c r="E4" s="34">
        <f>'PC Summary'!H16</f>
        <v>0.89856455353662934</v>
      </c>
      <c r="F4" s="34">
        <f>'PC Summary'!I16</f>
        <v>0.8820881148382087</v>
      </c>
      <c r="I4" t="s">
        <v>201</v>
      </c>
      <c r="J4" s="34">
        <f t="shared" ref="J4:J9" si="0">100*prod/2</f>
        <v>1</v>
      </c>
      <c r="K4" s="34">
        <f>'PC Summary'!C16</f>
        <v>-0.13171121322348434</v>
      </c>
      <c r="L4" s="34">
        <f>'PC Summary'!H16-J4-K4</f>
        <v>3.0275766760113676E-2</v>
      </c>
      <c r="M4" s="34"/>
      <c r="N4" s="34">
        <f t="shared" ref="N4:N9" si="1">100*prod/2</f>
        <v>1</v>
      </c>
      <c r="O4" s="34">
        <f>'PC Summary'!C16</f>
        <v>-0.13171121322348434</v>
      </c>
      <c r="P4" s="34">
        <f>'PC Summary'!I16-N4-O4</f>
        <v>1.3799328061693039E-2</v>
      </c>
    </row>
    <row r="5" spans="1:16" x14ac:dyDescent="0.25">
      <c r="A5" t="s">
        <v>202</v>
      </c>
      <c r="B5" s="34">
        <f>'Agg Summary'!B17</f>
        <v>2.6714981345546951</v>
      </c>
      <c r="C5" s="34">
        <f>'Agg Summary'!C17</f>
        <v>3.8344762194253201</v>
      </c>
      <c r="D5" s="34">
        <f>'PC Summary'!B17</f>
        <v>1.1327175564795011</v>
      </c>
      <c r="E5" s="34">
        <f>'PC Summary'!H17</f>
        <v>1.0813459387631452</v>
      </c>
      <c r="F5" s="34">
        <f>'PC Summary'!I17</f>
        <v>1.0707242188400912</v>
      </c>
      <c r="I5" t="s">
        <v>202</v>
      </c>
      <c r="J5" s="34">
        <f t="shared" si="0"/>
        <v>1</v>
      </c>
      <c r="K5" s="34">
        <f>'PC Summary'!C17</f>
        <v>-0.22980730090228496</v>
      </c>
      <c r="L5" s="34">
        <f>'PC Summary'!H17-J5-K5</f>
        <v>0.31115323966543018</v>
      </c>
      <c r="M5" s="34"/>
      <c r="N5" s="34">
        <f t="shared" si="1"/>
        <v>1</v>
      </c>
      <c r="O5" s="34">
        <f>'PC Summary'!C17</f>
        <v>-0.22980730090228496</v>
      </c>
      <c r="P5" s="34">
        <f>'PC Summary'!I17-N5-O5</f>
        <v>0.30053151974237613</v>
      </c>
    </row>
    <row r="6" spans="1:16" x14ac:dyDescent="0.25">
      <c r="A6" t="s">
        <v>203</v>
      </c>
      <c r="B6" s="34">
        <f>'Agg Summary'!B18</f>
        <v>2.5065319801704122</v>
      </c>
      <c r="C6" s="34">
        <f>'Agg Summary'!C18</f>
        <v>4.6224656677495535</v>
      </c>
      <c r="D6" s="34">
        <f>'PC Summary'!B18</f>
        <v>2.064194004718134</v>
      </c>
      <c r="E6" s="34">
        <f>'PC Summary'!H18</f>
        <v>1.9052082438674844</v>
      </c>
      <c r="F6" s="34">
        <f>'PC Summary'!I18</f>
        <v>1.8727998629253673</v>
      </c>
      <c r="I6" t="s">
        <v>203</v>
      </c>
      <c r="J6" s="34">
        <f t="shared" si="0"/>
        <v>1</v>
      </c>
      <c r="K6" s="34">
        <f>'PC Summary'!C18</f>
        <v>0.5524545687496607</v>
      </c>
      <c r="L6" s="34">
        <f>'PC Summary'!H18-J6-K6</f>
        <v>0.35275367511782374</v>
      </c>
      <c r="M6" s="34"/>
      <c r="N6" s="34">
        <f t="shared" si="1"/>
        <v>1</v>
      </c>
      <c r="O6" s="34">
        <f>'PC Summary'!C18</f>
        <v>0.5524545687496607</v>
      </c>
      <c r="P6" s="34">
        <f>'PC Summary'!I18-N6-O6</f>
        <v>0.32034529417570656</v>
      </c>
    </row>
    <row r="7" spans="1:16" x14ac:dyDescent="0.25">
      <c r="A7" t="s">
        <v>204</v>
      </c>
      <c r="B7" s="34">
        <f>'Agg Summary'!B19</f>
        <v>1.2647564417675783</v>
      </c>
      <c r="C7" s="34">
        <f>'Agg Summary'!C19</f>
        <v>5.1314074745794303</v>
      </c>
      <c r="D7" s="34">
        <f>'PC Summary'!B19</f>
        <v>3.8183581027377178</v>
      </c>
      <c r="E7" s="34">
        <f>'PC Summary'!H19</f>
        <v>3.9178635241135185</v>
      </c>
      <c r="F7" s="34">
        <f>'PC Summary'!I19</f>
        <v>3.9731657869227721</v>
      </c>
      <c r="I7" t="s">
        <v>204</v>
      </c>
      <c r="J7" s="34">
        <f t="shared" si="0"/>
        <v>1</v>
      </c>
      <c r="K7" s="34">
        <f>'PC Summary'!C19</f>
        <v>1.6834646429568556</v>
      </c>
      <c r="L7" s="34">
        <f>'PC Summary'!H19-J7-K7</f>
        <v>1.2343988811566629</v>
      </c>
      <c r="M7" s="34"/>
      <c r="N7" s="34">
        <f t="shared" si="1"/>
        <v>1</v>
      </c>
      <c r="O7" s="34">
        <f>'PC Summary'!C19</f>
        <v>1.6834646429568556</v>
      </c>
      <c r="P7" s="34">
        <f>'PC Summary'!I19-N7-O7</f>
        <v>1.2897011439659165</v>
      </c>
    </row>
    <row r="8" spans="1:16" x14ac:dyDescent="0.25">
      <c r="A8" s="31" t="s">
        <v>205</v>
      </c>
      <c r="B8" s="34">
        <f>'Agg Summary'!B20</f>
        <v>0.38326657191423141</v>
      </c>
      <c r="C8" s="34">
        <f>'Agg Summary'!C20</f>
        <v>3.78772892878807</v>
      </c>
      <c r="D8" s="34">
        <f>'PC Summary'!B20</f>
        <v>3.3914640090287218</v>
      </c>
      <c r="E8" s="34">
        <f>'PC Summary'!H20</f>
        <v>3.6515089507720644</v>
      </c>
      <c r="F8" s="34">
        <f>'PC Summary'!I20</f>
        <v>3.769210445547988</v>
      </c>
      <c r="I8" s="31" t="s">
        <v>205</v>
      </c>
      <c r="J8" s="34">
        <f t="shared" si="0"/>
        <v>1</v>
      </c>
      <c r="K8" s="34">
        <f>'PC Summary'!C20</f>
        <v>0.52486103148448038</v>
      </c>
      <c r="L8" s="34">
        <f>'PC Summary'!H20-J8-K8</f>
        <v>2.126647919287584</v>
      </c>
      <c r="M8" s="34"/>
      <c r="N8" s="34">
        <f t="shared" si="1"/>
        <v>1</v>
      </c>
      <c r="O8" s="34">
        <f>'PC Summary'!C20</f>
        <v>0.52486103148448038</v>
      </c>
      <c r="P8" s="34">
        <f>'PC Summary'!I20-N8-O8</f>
        <v>2.2443494140635076</v>
      </c>
    </row>
    <row r="9" spans="1:16" x14ac:dyDescent="0.25">
      <c r="A9" s="7" t="s">
        <v>206</v>
      </c>
      <c r="B9" s="35">
        <f>'Agg Summary'!B21</f>
        <v>-0.32051028976134432</v>
      </c>
      <c r="C9" s="35">
        <f>'Agg Summary'!C21</f>
        <v>2.3752862775938244</v>
      </c>
      <c r="D9" s="35">
        <f>'PC Summary'!B21</f>
        <v>2.7044646548569418</v>
      </c>
      <c r="E9" s="35">
        <f>'PC Summary'!H21</f>
        <v>2.8505643280746673</v>
      </c>
      <c r="F9" s="35">
        <f>'PC Summary'!I21</f>
        <v>2.8995436647012207</v>
      </c>
      <c r="I9" s="7" t="s">
        <v>206</v>
      </c>
      <c r="J9" s="35">
        <f t="shared" si="0"/>
        <v>1</v>
      </c>
      <c r="K9" s="35">
        <f>'PC Summary'!C21</f>
        <v>-0.21515011827762942</v>
      </c>
      <c r="L9" s="35">
        <f>'PC Summary'!H21-J9-K9</f>
        <v>2.0657144463522967</v>
      </c>
      <c r="M9" s="35"/>
      <c r="N9" s="35">
        <f t="shared" si="1"/>
        <v>1</v>
      </c>
      <c r="O9" s="35">
        <f>'PC Summary'!C21</f>
        <v>-0.21515011827762942</v>
      </c>
      <c r="P9" s="35">
        <f>'PC Summary'!I21-N9-O9</f>
        <v>2.1146937829788501</v>
      </c>
    </row>
  </sheetData>
  <mergeCells count="5">
    <mergeCell ref="A1:F1"/>
    <mergeCell ref="D2:D3"/>
    <mergeCell ref="E2:F2"/>
    <mergeCell ref="J2:L2"/>
    <mergeCell ref="N2:P2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Z175"/>
  <sheetViews>
    <sheetView topLeftCell="R127" workbookViewId="0">
      <selection activeCell="AA11" sqref="AA11:AA161"/>
    </sheetView>
  </sheetViews>
  <sheetFormatPr defaultRowHeight="15" x14ac:dyDescent="0.25"/>
  <cols>
    <col min="2" max="2" width="10" bestFit="1" customWidth="1"/>
    <col min="4" max="4" width="11" bestFit="1" customWidth="1"/>
    <col min="6" max="6" width="10" bestFit="1" customWidth="1"/>
    <col min="9" max="9" width="2.28515625" customWidth="1"/>
    <col min="12" max="12" width="1.5703125" customWidth="1"/>
    <col min="15" max="15" width="2.28515625" customWidth="1"/>
    <col min="16" max="16" width="9.42578125" customWidth="1"/>
    <col min="26" max="26" width="12.85546875" bestFit="1" customWidth="1"/>
  </cols>
  <sheetData>
    <row r="1" spans="1:41" x14ac:dyDescent="0.25">
      <c r="A1" t="s">
        <v>128</v>
      </c>
      <c r="E1" s="11" t="s">
        <v>131</v>
      </c>
    </row>
    <row r="2" spans="1:41" x14ac:dyDescent="0.25">
      <c r="E2" s="11" t="s">
        <v>134</v>
      </c>
      <c r="F2">
        <f>YoLY0</f>
        <v>250</v>
      </c>
    </row>
    <row r="3" spans="1:41" x14ac:dyDescent="0.25">
      <c r="E3" s="4" t="s">
        <v>103</v>
      </c>
      <c r="F3" s="4">
        <f>F2*E11/(2/3)</f>
        <v>4865946.0575628029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</row>
    <row r="4" spans="1:41" x14ac:dyDescent="0.25">
      <c r="E4" s="4" t="s">
        <v>104</v>
      </c>
      <c r="F4" s="4">
        <f>D11</f>
        <v>4721164.4890757734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</row>
    <row r="5" spans="1:41" x14ac:dyDescent="0.25">
      <c r="E5" t="s">
        <v>102</v>
      </c>
      <c r="F5">
        <f>G11</f>
        <v>12975.856153500807</v>
      </c>
    </row>
    <row r="6" spans="1:41" x14ac:dyDescent="0.25">
      <c r="E6" t="s">
        <v>133</v>
      </c>
      <c r="F6">
        <f>F3/(F4^(D7/(1-C7))*F5^(G7/(1-C7)))</f>
        <v>19.659601616700034</v>
      </c>
    </row>
    <row r="7" spans="1:41" x14ac:dyDescent="0.25">
      <c r="A7" s="4" t="s">
        <v>129</v>
      </c>
      <c r="B7" s="4"/>
      <c r="C7" s="4">
        <f>alpha</f>
        <v>0.33333333333333331</v>
      </c>
      <c r="D7" s="4">
        <f>beta</f>
        <v>0.33333333333333331</v>
      </c>
      <c r="F7" s="4"/>
      <c r="G7" s="10">
        <f>1-C7-D7</f>
        <v>0.33333333333333343</v>
      </c>
      <c r="H7" s="10"/>
      <c r="I7" s="10"/>
      <c r="J7" s="10" t="s">
        <v>130</v>
      </c>
      <c r="K7" s="10">
        <f>k</f>
        <v>3</v>
      </c>
      <c r="L7" s="29"/>
      <c r="M7" s="29"/>
      <c r="N7" s="29"/>
      <c r="O7" s="29"/>
      <c r="P7" s="29"/>
      <c r="Q7" s="29"/>
      <c r="R7" s="29"/>
      <c r="S7" s="29"/>
      <c r="U7" t="s">
        <v>124</v>
      </c>
      <c r="X7" s="4" t="s">
        <v>134</v>
      </c>
      <c r="Y7" s="4"/>
      <c r="Z7" s="4"/>
      <c r="AA7" s="4"/>
      <c r="AB7" s="4"/>
      <c r="AC7" s="4"/>
      <c r="AD7" s="4" t="s">
        <v>168</v>
      </c>
      <c r="AE7" s="4"/>
      <c r="AF7" s="4"/>
      <c r="AG7" s="4"/>
      <c r="AH7" s="4"/>
      <c r="AI7" s="4"/>
      <c r="AJ7" s="4"/>
      <c r="AK7" s="4"/>
    </row>
    <row r="8" spans="1:41" x14ac:dyDescent="0.25">
      <c r="A8" s="4" t="str">
        <f>+"Key aggregate values, "&amp;country</f>
        <v>Key aggregate values, Poor, Nigeria--&gt;China</v>
      </c>
      <c r="B8" s="4"/>
      <c r="C8" s="4"/>
      <c r="D8" s="4"/>
      <c r="F8" s="4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41" x14ac:dyDescent="0.25">
      <c r="A9" s="4"/>
      <c r="B9" s="4"/>
      <c r="C9" s="4"/>
      <c r="D9" s="4"/>
      <c r="F9" s="4"/>
      <c r="G9" s="29"/>
      <c r="H9" s="29"/>
      <c r="I9" s="29"/>
      <c r="J9" s="29" t="s">
        <v>187</v>
      </c>
      <c r="K9" s="29"/>
      <c r="L9" s="29"/>
      <c r="M9" s="29" t="s">
        <v>190</v>
      </c>
      <c r="N9" s="29"/>
      <c r="O9" s="29"/>
      <c r="P9" s="29" t="s">
        <v>192</v>
      </c>
      <c r="Q9" s="29"/>
      <c r="R9" s="29" t="s">
        <v>198</v>
      </c>
      <c r="S9" s="29"/>
      <c r="X9" s="4" t="s">
        <v>134</v>
      </c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 t="s">
        <v>196</v>
      </c>
      <c r="AN9" s="4" t="s">
        <v>197</v>
      </c>
    </row>
    <row r="10" spans="1:41" x14ac:dyDescent="0.25">
      <c r="B10" t="s">
        <v>103</v>
      </c>
      <c r="C10" t="s">
        <v>101</v>
      </c>
      <c r="D10" t="s">
        <v>104</v>
      </c>
      <c r="E10" t="s">
        <v>102</v>
      </c>
      <c r="F10" t="s">
        <v>105</v>
      </c>
      <c r="G10" t="s">
        <v>106</v>
      </c>
      <c r="H10" t="s">
        <v>199</v>
      </c>
      <c r="J10" t="s">
        <v>188</v>
      </c>
      <c r="K10" t="s">
        <v>189</v>
      </c>
      <c r="M10" t="s">
        <v>188</v>
      </c>
      <c r="N10" t="s">
        <v>189</v>
      </c>
      <c r="P10" t="s">
        <v>193</v>
      </c>
      <c r="Q10" t="s">
        <v>207</v>
      </c>
      <c r="R10" t="s">
        <v>193</v>
      </c>
      <c r="S10" t="s">
        <v>207</v>
      </c>
      <c r="U10" s="7" t="s">
        <v>125</v>
      </c>
      <c r="V10" s="7" t="s">
        <v>126</v>
      </c>
      <c r="W10" s="29" t="s">
        <v>210</v>
      </c>
      <c r="X10" s="4" t="s">
        <v>127</v>
      </c>
      <c r="Y10" s="4" t="s">
        <v>164</v>
      </c>
      <c r="Z10" s="4" t="s">
        <v>166</v>
      </c>
      <c r="AA10" s="4" t="s">
        <v>170</v>
      </c>
      <c r="AB10" s="4" t="s">
        <v>171</v>
      </c>
      <c r="AC10" s="4"/>
      <c r="AD10" s="4" t="s">
        <v>135</v>
      </c>
      <c r="AE10" s="4" t="s">
        <v>165</v>
      </c>
      <c r="AF10" s="4" t="s">
        <v>167</v>
      </c>
      <c r="AG10" s="4" t="s">
        <v>169</v>
      </c>
      <c r="AH10" s="4" t="s">
        <v>172</v>
      </c>
      <c r="AI10" s="4" t="s">
        <v>173</v>
      </c>
      <c r="AJ10" s="4" t="s">
        <v>153</v>
      </c>
      <c r="AK10" s="4" t="s">
        <v>193</v>
      </c>
      <c r="AL10" t="s">
        <v>194</v>
      </c>
      <c r="AM10" s="4" t="s">
        <v>195</v>
      </c>
      <c r="AN10" s="4" t="s">
        <v>193</v>
      </c>
      <c r="AO10" t="s">
        <v>194</v>
      </c>
    </row>
    <row r="11" spans="1:41" x14ac:dyDescent="0.25">
      <c r="A11">
        <f>year0</f>
        <v>1950</v>
      </c>
      <c r="B11">
        <f>$F$6*D11^($D$7/(1-$C$7))*G11^($G$7/(1-$C$7))</f>
        <v>4865946.0575628029</v>
      </c>
      <c r="C11">
        <f t="shared" ref="C11:C42" si="0">B11*KY</f>
        <v>14597838.17268841</v>
      </c>
      <c r="D11" s="4">
        <f>'HK(x)'!B3</f>
        <v>4721164.4890757734</v>
      </c>
      <c r="E11">
        <f>SUM('Labor(x)'!E3:DA3)</f>
        <v>12975.856153500807</v>
      </c>
      <c r="F11">
        <v>1</v>
      </c>
      <c r="G11">
        <f>E11*F11</f>
        <v>12975.856153500807</v>
      </c>
      <c r="H11">
        <f>Population!B3</f>
        <v>37859.743999999992</v>
      </c>
      <c r="N11">
        <f>'Agg HKI'!B3/'Econ aggregates'!B11</f>
        <v>7.6549097935870697E-2</v>
      </c>
      <c r="U11">
        <f>$C$7*B11</f>
        <v>1621982.0191876008</v>
      </c>
      <c r="V11">
        <f>B11-U11</f>
        <v>3243964.0383752021</v>
      </c>
      <c r="W11" s="49">
        <f>B11/E11</f>
        <v>375.00000000000006</v>
      </c>
      <c r="X11">
        <f>F2</f>
        <v>250</v>
      </c>
      <c r="Y11">
        <f>B11/Population!B3</f>
        <v>128.52559324127506</v>
      </c>
      <c r="Z11">
        <f>E11/Population!B3</f>
        <v>0.34273491531006678</v>
      </c>
      <c r="AA11">
        <f>D11/E11</f>
        <v>363.842233855377</v>
      </c>
      <c r="AB11">
        <f>C11/E11</f>
        <v>1125.0000000000002</v>
      </c>
    </row>
    <row r="12" spans="1:41" x14ac:dyDescent="0.25">
      <c r="A12">
        <f>A11+1</f>
        <v>1951</v>
      </c>
      <c r="B12">
        <f t="shared" ref="B12:B75" si="1">$F$6*D12^($D$7/(1-$C$7))*G12^($G$7/(1-$C$7))</f>
        <v>4966412.0983910616</v>
      </c>
      <c r="C12">
        <f t="shared" si="0"/>
        <v>14899236.295173185</v>
      </c>
      <c r="D12" s="4">
        <f>'HK(x)'!B4</f>
        <v>4765024.4508560142</v>
      </c>
      <c r="E12">
        <f>SUM('Labor(x)'!E4:DA4)</f>
        <v>13130.182881491726</v>
      </c>
      <c r="F12">
        <f t="shared" ref="F12:F43" si="2">F11*(1+prod)</f>
        <v>1.02</v>
      </c>
      <c r="G12">
        <f t="shared" ref="G12:G75" si="3">E12*F12</f>
        <v>13392.786539121562</v>
      </c>
      <c r="H12">
        <f>Population!B4</f>
        <v>38431.322000000022</v>
      </c>
      <c r="J12">
        <f>(C12-C11)/B12</f>
        <v>6.0687296284256675E-2</v>
      </c>
      <c r="K12">
        <f>(D12-D11)/B12</f>
        <v>8.8313174403005755E-3</v>
      </c>
      <c r="M12">
        <f t="shared" ref="M12:M43" si="4">dep*k+J12</f>
        <v>0.2106872962842567</v>
      </c>
      <c r="N12">
        <f>'Agg HKI'!B4/'Econ aggregates'!B12</f>
        <v>7.6566643365830397E-2</v>
      </c>
      <c r="P12">
        <f>(1-M12)*B12</f>
        <v>3920052.1611476266</v>
      </c>
      <c r="Q12">
        <f>(1-M12-N12)*B12</f>
        <v>3539790.6572023728</v>
      </c>
      <c r="R12">
        <f>P12/H12</f>
        <v>102.00149141753761</v>
      </c>
      <c r="S12">
        <f>Q12/H12</f>
        <v>92.106918861713126</v>
      </c>
      <c r="U12">
        <f t="shared" ref="U12:U75" si="5">$C$7*B12</f>
        <v>1655470.6994636871</v>
      </c>
      <c r="V12">
        <f t="shared" ref="V12:V75" si="6">B12-U12</f>
        <v>3310941.3989273747</v>
      </c>
      <c r="W12" s="49">
        <f t="shared" ref="W12:W75" si="7">B12/E12</f>
        <v>378.24393941928287</v>
      </c>
      <c r="X12">
        <f t="shared" ref="X12:X75" si="8">V12/E12</f>
        <v>252.16262627952196</v>
      </c>
      <c r="Y12">
        <f>B12/Population!B4</f>
        <v>129.2282398818094</v>
      </c>
      <c r="Z12">
        <f>E12/Population!B4</f>
        <v>0.34165316721323608</v>
      </c>
      <c r="AA12">
        <f t="shared" ref="AA12:AA75" si="9">D12/E12</f>
        <v>362.90617532622343</v>
      </c>
      <c r="AB12">
        <f t="shared" ref="AB12:AB75" si="10">C12/E12</f>
        <v>1134.7318182578485</v>
      </c>
      <c r="AD12">
        <f>X12/X11-1</f>
        <v>8.6505051180878478E-3</v>
      </c>
      <c r="AE12">
        <f>Y12/Y11-1</f>
        <v>5.466978387839827E-3</v>
      </c>
      <c r="AF12">
        <f>Z12/Z11-1</f>
        <v>-3.1562238001111576E-3</v>
      </c>
      <c r="AG12">
        <f>AA12/AA11-1</f>
        <v>-2.5727044363015317E-3</v>
      </c>
      <c r="AH12">
        <f>AB12/AB11-1</f>
        <v>8.6505051180874037E-3</v>
      </c>
      <c r="AI12">
        <f>E12/E11-1</f>
        <v>1.1893375370786829E-2</v>
      </c>
      <c r="AJ12">
        <f>B12/B11-1</f>
        <v>2.0646764193390732E-2</v>
      </c>
      <c r="AM12">
        <f>H12/H11-1</f>
        <v>1.5097249468988272E-2</v>
      </c>
    </row>
    <row r="13" spans="1:41" x14ac:dyDescent="0.25">
      <c r="A13">
        <f t="shared" ref="A13:A76" si="11">A12+1</f>
        <v>1952</v>
      </c>
      <c r="B13">
        <f t="shared" si="1"/>
        <v>5106966.3424023548</v>
      </c>
      <c r="C13">
        <f t="shared" si="0"/>
        <v>15320899.027207065</v>
      </c>
      <c r="D13" s="4">
        <f>'HK(x)'!B5</f>
        <v>4867087.8813051917</v>
      </c>
      <c r="E13">
        <f>SUM('Labor(x)'!E5:DA5)</f>
        <v>13326.221687626006</v>
      </c>
      <c r="F13">
        <f t="shared" si="2"/>
        <v>1.0404</v>
      </c>
      <c r="G13">
        <f t="shared" si="3"/>
        <v>13864.601043806097</v>
      </c>
      <c r="H13">
        <f>Population!B5</f>
        <v>39049.830000000016</v>
      </c>
      <c r="J13">
        <f t="shared" ref="J13:J76" si="12">(C13-C12)/B13</f>
        <v>8.2566185825992178E-2</v>
      </c>
      <c r="K13">
        <f t="shared" ref="K13:K76" si="13">(D13-D12)/B13</f>
        <v>1.9985138653012175E-2</v>
      </c>
      <c r="M13">
        <f t="shared" si="4"/>
        <v>0.2325661858259922</v>
      </c>
      <c r="N13">
        <f>'Agg HKI'!B5/'Econ aggregates'!B13</f>
        <v>7.6672774916399164E-2</v>
      </c>
      <c r="P13">
        <f t="shared" ref="P13:P76" si="14">(1-M13)*B13</f>
        <v>3919258.6590081211</v>
      </c>
      <c r="Q13">
        <f t="shared" ref="Q13:Q76" si="15">(1-M13-N13)*B13</f>
        <v>3527693.378131479</v>
      </c>
      <c r="R13">
        <f t="shared" ref="R13:R76" si="16">P13/H13</f>
        <v>100.36557544573483</v>
      </c>
      <c r="S13">
        <f t="shared" ref="S13:S76" si="17">Q13/H13</f>
        <v>90.33825187283729</v>
      </c>
      <c r="U13">
        <f t="shared" si="5"/>
        <v>1702322.1141341182</v>
      </c>
      <c r="V13">
        <f t="shared" si="6"/>
        <v>3404644.2282682369</v>
      </c>
      <c r="W13" s="49">
        <f t="shared" si="7"/>
        <v>383.22687871419714</v>
      </c>
      <c r="X13">
        <f t="shared" si="8"/>
        <v>255.48458580946476</v>
      </c>
      <c r="Y13">
        <f>B13/Population!B5</f>
        <v>130.7807573657133</v>
      </c>
      <c r="Z13">
        <f>E13/Population!B5</f>
        <v>0.34126196420383909</v>
      </c>
      <c r="AA13">
        <f t="shared" si="9"/>
        <v>365.22639315121859</v>
      </c>
      <c r="AB13">
        <f t="shared" si="10"/>
        <v>1149.6806361425915</v>
      </c>
      <c r="AD13">
        <f t="shared" ref="AD13:AD44" si="18">X13/X12-1</f>
        <v>1.3173877425675329E-2</v>
      </c>
      <c r="AE13">
        <f t="shared" ref="AE13:AE44" si="19">Y13/Y12-1</f>
        <v>1.2013763286753854E-2</v>
      </c>
      <c r="AF13">
        <f t="shared" ref="AF13:AF44" si="20">Z13/Z12-1</f>
        <v>-1.1450296585509001E-3</v>
      </c>
      <c r="AG13">
        <f t="shared" ref="AG13:AG44" si="21">AA13/AA12-1</f>
        <v>6.3934371546845448E-3</v>
      </c>
      <c r="AH13">
        <f t="shared" ref="AH13:AH44" si="22">AB13/AB12-1</f>
        <v>1.3173877425675773E-2</v>
      </c>
      <c r="AI13">
        <f t="shared" ref="AI13:AI76" si="23">E13/E12-1</f>
        <v>1.4930394184426543E-2</v>
      </c>
      <c r="AJ13">
        <f t="shared" ref="AJ13:AJ76" si="24">B13/B12-1</f>
        <v>2.8300962793004647E-2</v>
      </c>
      <c r="AK13">
        <f t="shared" ref="AK13:AK44" si="25">P13/P12-1</f>
        <v>-2.0242132167780369E-4</v>
      </c>
      <c r="AL13">
        <f t="shared" ref="AL13:AL44" si="26">Q13/Q12-1</f>
        <v>-3.4175125713379328E-3</v>
      </c>
      <c r="AM13">
        <f t="shared" ref="AM13:AM76" si="27">H13/H12-1</f>
        <v>1.6093851780586421E-2</v>
      </c>
      <c r="AN13">
        <f>AK13-AM13</f>
        <v>-1.6296273102264225E-2</v>
      </c>
      <c r="AO13">
        <f>AK13-AM13</f>
        <v>-1.6296273102264225E-2</v>
      </c>
    </row>
    <row r="14" spans="1:41" x14ac:dyDescent="0.25">
      <c r="A14">
        <f t="shared" si="11"/>
        <v>1953</v>
      </c>
      <c r="B14">
        <f t="shared" si="1"/>
        <v>5263326.1743843593</v>
      </c>
      <c r="C14">
        <f t="shared" si="0"/>
        <v>15789978.523153078</v>
      </c>
      <c r="D14" s="4">
        <f>'HK(x)'!B6</f>
        <v>4985420.4031770322</v>
      </c>
      <c r="E14">
        <f>SUM('Labor(x)'!E6:DA6)</f>
        <v>13547.802008231447</v>
      </c>
      <c r="F14">
        <f t="shared" si="2"/>
        <v>1.0612079999999999</v>
      </c>
      <c r="G14">
        <f t="shared" si="3"/>
        <v>14377.035873551276</v>
      </c>
      <c r="H14">
        <f>Population!B6</f>
        <v>39707.794999999976</v>
      </c>
      <c r="J14">
        <f t="shared" si="12"/>
        <v>8.9122254712036678E-2</v>
      </c>
      <c r="K14">
        <f t="shared" si="13"/>
        <v>2.2482460320955067E-2</v>
      </c>
      <c r="M14">
        <f t="shared" si="4"/>
        <v>0.23912225471203669</v>
      </c>
      <c r="N14">
        <f>'Agg HKI'!B6/'Econ aggregates'!B14</f>
        <v>7.6789990678971576E-2</v>
      </c>
      <c r="P14">
        <f t="shared" si="14"/>
        <v>4004747.752280693</v>
      </c>
      <c r="Q14">
        <f t="shared" si="15"/>
        <v>3600576.9844093313</v>
      </c>
      <c r="R14">
        <f t="shared" si="16"/>
        <v>100.85545551649734</v>
      </c>
      <c r="S14">
        <f t="shared" si="17"/>
        <v>90.676830189370463</v>
      </c>
      <c r="U14">
        <f t="shared" si="5"/>
        <v>1754442.0581281197</v>
      </c>
      <c r="V14">
        <f t="shared" si="6"/>
        <v>3508884.1162562398</v>
      </c>
      <c r="W14" s="49">
        <f t="shared" si="7"/>
        <v>388.50037601571375</v>
      </c>
      <c r="X14">
        <f t="shared" si="8"/>
        <v>259.00025067714256</v>
      </c>
      <c r="Y14">
        <f>B14/Population!B6</f>
        <v>132.55145933901298</v>
      </c>
      <c r="Z14">
        <f>E14/Population!B6</f>
        <v>0.34118746730286725</v>
      </c>
      <c r="AA14">
        <f t="shared" si="9"/>
        <v>367.98739752381704</v>
      </c>
      <c r="AB14">
        <f t="shared" si="10"/>
        <v>1165.5011280471413</v>
      </c>
      <c r="AD14">
        <f t="shared" si="18"/>
        <v>1.3760770954298174E-2</v>
      </c>
      <c r="AE14">
        <f t="shared" si="19"/>
        <v>1.3539468718231307E-2</v>
      </c>
      <c r="AF14">
        <f t="shared" si="20"/>
        <v>-2.182982833894842E-4</v>
      </c>
      <c r="AG14">
        <f t="shared" si="21"/>
        <v>7.5597065939736474E-3</v>
      </c>
      <c r="AH14">
        <f t="shared" si="22"/>
        <v>1.3760770954297952E-2</v>
      </c>
      <c r="AI14">
        <f t="shared" si="23"/>
        <v>1.6627392654827933E-2</v>
      </c>
      <c r="AJ14">
        <f t="shared" si="24"/>
        <v>3.0616969351016321E-2</v>
      </c>
      <c r="AK14">
        <f t="shared" si="25"/>
        <v>2.1812567301747743E-2</v>
      </c>
      <c r="AL14">
        <f t="shared" si="26"/>
        <v>2.0660414175921682E-2</v>
      </c>
      <c r="AM14">
        <f t="shared" si="27"/>
        <v>1.6849369126573865E-2</v>
      </c>
      <c r="AN14">
        <f t="shared" ref="AN14:AN77" si="28">AK14-AM14</f>
        <v>4.9631981751738774E-3</v>
      </c>
      <c r="AO14">
        <f t="shared" ref="AO14:AO77" si="29">AK14-AM14</f>
        <v>4.9631981751738774E-3</v>
      </c>
    </row>
    <row r="15" spans="1:41" x14ac:dyDescent="0.25">
      <c r="A15">
        <f t="shared" si="11"/>
        <v>1954</v>
      </c>
      <c r="B15">
        <f t="shared" si="1"/>
        <v>5431237.6092040185</v>
      </c>
      <c r="C15">
        <f t="shared" si="0"/>
        <v>16293712.827612055</v>
      </c>
      <c r="D15" s="4">
        <f>'HK(x)'!B7</f>
        <v>5114152.0842782287</v>
      </c>
      <c r="E15">
        <f>SUM('Labor(x)'!E7:DA7)</f>
        <v>13787.129473168692</v>
      </c>
      <c r="F15">
        <f t="shared" si="2"/>
        <v>1.08243216</v>
      </c>
      <c r="G15">
        <f t="shared" si="3"/>
        <v>14923.632335841648</v>
      </c>
      <c r="H15">
        <f>Population!B7</f>
        <v>40399.769999999982</v>
      </c>
      <c r="J15">
        <f t="shared" si="12"/>
        <v>9.2747609422450403E-2</v>
      </c>
      <c r="K15">
        <f t="shared" si="13"/>
        <v>2.3702089719485293E-2</v>
      </c>
      <c r="M15">
        <f t="shared" si="4"/>
        <v>0.24274760942245044</v>
      </c>
      <c r="N15">
        <f>'Agg HKI'!B7/'Econ aggregates'!B15</f>
        <v>7.6839080135395005E-2</v>
      </c>
      <c r="P15">
        <f t="shared" si="14"/>
        <v>4112817.6633644379</v>
      </c>
      <c r="Q15">
        <f t="shared" si="15"/>
        <v>3695486.3614764395</v>
      </c>
      <c r="R15">
        <f t="shared" si="16"/>
        <v>101.80299698152835</v>
      </c>
      <c r="S15">
        <f t="shared" si="17"/>
        <v>91.472955451886023</v>
      </c>
      <c r="U15">
        <f t="shared" si="5"/>
        <v>1810412.5364013393</v>
      </c>
      <c r="V15">
        <f t="shared" si="6"/>
        <v>3620825.0728026791</v>
      </c>
      <c r="W15" s="49">
        <f t="shared" si="7"/>
        <v>393.93534526340807</v>
      </c>
      <c r="X15">
        <f t="shared" si="8"/>
        <v>262.62356350893873</v>
      </c>
      <c r="Y15">
        <f>B15/Population!B7</f>
        <v>134.43733984634122</v>
      </c>
      <c r="Z15">
        <f>E15/Population!B7</f>
        <v>0.3412675238786928</v>
      </c>
      <c r="AA15">
        <f t="shared" si="9"/>
        <v>370.9366836824841</v>
      </c>
      <c r="AB15">
        <f t="shared" si="10"/>
        <v>1181.8060357902243</v>
      </c>
      <c r="AD15">
        <f t="shared" si="18"/>
        <v>1.3989611293128812E-2</v>
      </c>
      <c r="AE15">
        <f t="shared" si="19"/>
        <v>1.4227534851237733E-2</v>
      </c>
      <c r="AF15">
        <f t="shared" si="20"/>
        <v>2.3464102142556342E-4</v>
      </c>
      <c r="AG15">
        <f t="shared" si="21"/>
        <v>8.0146390297950454E-3</v>
      </c>
      <c r="AH15">
        <f t="shared" si="22"/>
        <v>1.3989611293129256E-2</v>
      </c>
      <c r="AI15">
        <f t="shared" si="23"/>
        <v>1.7665409104136165E-2</v>
      </c>
      <c r="AJ15">
        <f t="shared" si="24"/>
        <v>3.1902152603966227E-2</v>
      </c>
      <c r="AK15">
        <f t="shared" si="25"/>
        <v>2.6985447715701882E-2</v>
      </c>
      <c r="AL15">
        <f t="shared" si="26"/>
        <v>2.6359491125469647E-2</v>
      </c>
      <c r="AM15">
        <f t="shared" si="27"/>
        <v>1.7426679068933693E-2</v>
      </c>
      <c r="AN15">
        <f t="shared" si="28"/>
        <v>9.5587686467681898E-3</v>
      </c>
      <c r="AO15">
        <f t="shared" si="29"/>
        <v>9.5587686467681898E-3</v>
      </c>
    </row>
    <row r="16" spans="1:41" x14ac:dyDescent="0.25">
      <c r="A16">
        <f t="shared" si="11"/>
        <v>1955</v>
      </c>
      <c r="B16">
        <f t="shared" si="1"/>
        <v>5609093.1178330937</v>
      </c>
      <c r="C16">
        <f t="shared" si="0"/>
        <v>16827279.353499282</v>
      </c>
      <c r="D16" s="4">
        <f>'HK(x)'!B8</f>
        <v>5250459.3186625615</v>
      </c>
      <c r="E16">
        <f>SUM('Labor(x)'!E8:DA8)</f>
        <v>14042.282863645954</v>
      </c>
      <c r="F16">
        <f t="shared" si="2"/>
        <v>1.1040808032</v>
      </c>
      <c r="G16">
        <f t="shared" si="3"/>
        <v>15503.814942855821</v>
      </c>
      <c r="H16">
        <f>Population!B8</f>
        <v>41122.33199999998</v>
      </c>
      <c r="J16">
        <f t="shared" si="12"/>
        <v>9.5125275098544668E-2</v>
      </c>
      <c r="K16">
        <f t="shared" si="13"/>
        <v>2.4301118116753787E-2</v>
      </c>
      <c r="M16">
        <f t="shared" si="4"/>
        <v>0.2451252750985447</v>
      </c>
      <c r="N16">
        <f>'Agg HKI'!B8/'Econ aggregates'!B16</f>
        <v>7.6802738608995724E-2</v>
      </c>
      <c r="P16">
        <f t="shared" si="14"/>
        <v>4234162.6242709029</v>
      </c>
      <c r="Q16">
        <f t="shared" si="15"/>
        <v>3803368.9117084509</v>
      </c>
      <c r="R16">
        <f t="shared" si="16"/>
        <v>102.9650415805919</v>
      </c>
      <c r="S16">
        <f t="shared" si="17"/>
        <v>92.489134898975394</v>
      </c>
      <c r="U16">
        <f t="shared" si="5"/>
        <v>1869697.7059443644</v>
      </c>
      <c r="V16">
        <f t="shared" si="6"/>
        <v>3739395.4118887293</v>
      </c>
      <c r="W16" s="49">
        <f t="shared" si="7"/>
        <v>399.44310852436013</v>
      </c>
      <c r="X16">
        <f t="shared" si="8"/>
        <v>266.29540568290679</v>
      </c>
      <c r="Y16">
        <f>B16/Population!B8</f>
        <v>136.4001710270978</v>
      </c>
      <c r="Z16">
        <f>E16/Population!B8</f>
        <v>0.34147584002886705</v>
      </c>
      <c r="AA16">
        <f t="shared" si="9"/>
        <v>373.9035432946211</v>
      </c>
      <c r="AB16">
        <f t="shared" si="10"/>
        <v>1198.3293255730805</v>
      </c>
      <c r="AD16">
        <f t="shared" si="18"/>
        <v>1.3981388893320235E-2</v>
      </c>
      <c r="AE16">
        <f t="shared" si="19"/>
        <v>1.4600342308171532E-2</v>
      </c>
      <c r="AF16">
        <f t="shared" si="20"/>
        <v>6.1041891067348253E-4</v>
      </c>
      <c r="AG16">
        <f t="shared" si="21"/>
        <v>7.998291198064944E-3</v>
      </c>
      <c r="AH16">
        <f t="shared" si="22"/>
        <v>1.3981388893320235E-2</v>
      </c>
      <c r="AI16">
        <f t="shared" si="23"/>
        <v>1.8506636277973554E-2</v>
      </c>
      <c r="AJ16">
        <f t="shared" si="24"/>
        <v>3.2746773650203398E-2</v>
      </c>
      <c r="AK16">
        <f t="shared" si="25"/>
        <v>2.9504094476972442E-2</v>
      </c>
      <c r="AL16">
        <f t="shared" si="26"/>
        <v>2.9193058688196549E-2</v>
      </c>
      <c r="AM16">
        <f t="shared" si="27"/>
        <v>1.7885299842053559E-2</v>
      </c>
      <c r="AN16">
        <f t="shared" si="28"/>
        <v>1.1618794634918883E-2</v>
      </c>
      <c r="AO16">
        <f t="shared" si="29"/>
        <v>1.1618794634918883E-2</v>
      </c>
    </row>
    <row r="17" spans="1:41" x14ac:dyDescent="0.25">
      <c r="A17">
        <f t="shared" si="11"/>
        <v>1956</v>
      </c>
      <c r="B17">
        <f t="shared" si="1"/>
        <v>5785054.9998152573</v>
      </c>
      <c r="C17">
        <f t="shared" si="0"/>
        <v>17355164.999445774</v>
      </c>
      <c r="D17" s="4">
        <f>'HK(x)'!B9</f>
        <v>5393593.9648720874</v>
      </c>
      <c r="E17">
        <f>SUM('Labor(x)'!E9:DA9)</f>
        <v>14255.625528578012</v>
      </c>
      <c r="F17">
        <f t="shared" si="2"/>
        <v>1.1261624192640001</v>
      </c>
      <c r="G17">
        <f t="shared" si="3"/>
        <v>16054.149733385053</v>
      </c>
      <c r="H17">
        <f>Population!B9</f>
        <v>41874.186000000002</v>
      </c>
      <c r="J17">
        <f t="shared" si="12"/>
        <v>9.1249892345595551E-2</v>
      </c>
      <c r="K17">
        <f t="shared" si="13"/>
        <v>2.4742140950102774E-2</v>
      </c>
      <c r="M17">
        <f t="shared" si="4"/>
        <v>0.24124989234559557</v>
      </c>
      <c r="N17">
        <f>'Agg HKI'!B9/'Econ aggregates'!B17</f>
        <v>7.6606774976566441E-2</v>
      </c>
      <c r="P17">
        <f t="shared" si="14"/>
        <v>4389411.1038964773</v>
      </c>
      <c r="Q17">
        <f t="shared" si="15"/>
        <v>3946236.6972985691</v>
      </c>
      <c r="R17">
        <f t="shared" si="16"/>
        <v>104.82379535440944</v>
      </c>
      <c r="S17">
        <f t="shared" si="17"/>
        <v>94.240320212996352</v>
      </c>
      <c r="U17">
        <f t="shared" si="5"/>
        <v>1928351.6666050856</v>
      </c>
      <c r="V17">
        <f t="shared" si="6"/>
        <v>3856703.3332101717</v>
      </c>
      <c r="W17" s="49">
        <f t="shared" si="7"/>
        <v>405.80856927099097</v>
      </c>
      <c r="X17">
        <f t="shared" si="8"/>
        <v>270.53904618066065</v>
      </c>
      <c r="Y17">
        <f>B17/Population!B9</f>
        <v>138.15325269404059</v>
      </c>
      <c r="Z17">
        <f>E17/Population!B9</f>
        <v>0.34043946618038168</v>
      </c>
      <c r="AA17">
        <f t="shared" si="9"/>
        <v>378.34845998582387</v>
      </c>
      <c r="AB17">
        <f t="shared" si="10"/>
        <v>1217.4257078129731</v>
      </c>
      <c r="AD17">
        <f t="shared" si="18"/>
        <v>1.5935838197700614E-2</v>
      </c>
      <c r="AE17">
        <f t="shared" si="19"/>
        <v>1.2852488774332427E-2</v>
      </c>
      <c r="AF17">
        <f t="shared" si="20"/>
        <v>-3.034984402989549E-3</v>
      </c>
      <c r="AG17">
        <f t="shared" si="21"/>
        <v>1.1887869935750528E-2</v>
      </c>
      <c r="AH17">
        <f t="shared" si="22"/>
        <v>1.5935838197700836E-2</v>
      </c>
      <c r="AI17">
        <f t="shared" si="23"/>
        <v>1.5192876187131832E-2</v>
      </c>
      <c r="AJ17">
        <f t="shared" si="24"/>
        <v>3.137082560150839E-2</v>
      </c>
      <c r="AK17">
        <f t="shared" si="25"/>
        <v>3.666568655999769E-2</v>
      </c>
      <c r="AL17">
        <f t="shared" si="26"/>
        <v>3.7563483560668631E-2</v>
      </c>
      <c r="AM17">
        <f t="shared" si="27"/>
        <v>1.8283350273034626E-2</v>
      </c>
      <c r="AN17">
        <f t="shared" si="28"/>
        <v>1.8382336286963064E-2</v>
      </c>
      <c r="AO17">
        <f t="shared" si="29"/>
        <v>1.8382336286963064E-2</v>
      </c>
    </row>
    <row r="18" spans="1:41" x14ac:dyDescent="0.25">
      <c r="A18">
        <f t="shared" si="11"/>
        <v>1957</v>
      </c>
      <c r="B18">
        <f t="shared" si="1"/>
        <v>5959345.5464325259</v>
      </c>
      <c r="C18">
        <f t="shared" si="0"/>
        <v>17878036.639297578</v>
      </c>
      <c r="D18" s="4">
        <f>'HK(x)'!B10</f>
        <v>5520012.2163871517</v>
      </c>
      <c r="E18">
        <f>SUM('Labor(x)'!E10:DA10)</f>
        <v>14491.27070189036</v>
      </c>
      <c r="F18">
        <f t="shared" si="2"/>
        <v>1.14868566764928</v>
      </c>
      <c r="G18">
        <f t="shared" si="3"/>
        <v>16645.914961287381</v>
      </c>
      <c r="H18">
        <f>Population!B10</f>
        <v>42656.05799999999</v>
      </c>
      <c r="J18">
        <f t="shared" si="12"/>
        <v>8.7739775412891477E-2</v>
      </c>
      <c r="K18">
        <f t="shared" si="13"/>
        <v>2.1213445424513571E-2</v>
      </c>
      <c r="M18">
        <f t="shared" si="4"/>
        <v>0.23773977541289149</v>
      </c>
      <c r="N18">
        <f>'Agg HKI'!B10/'Econ aggregates'!B18</f>
        <v>7.6450108698489352E-2</v>
      </c>
      <c r="P18">
        <f t="shared" si="14"/>
        <v>4542572.0746158417</v>
      </c>
      <c r="Q18">
        <f t="shared" si="15"/>
        <v>4086979.4598192172</v>
      </c>
      <c r="R18">
        <f t="shared" si="16"/>
        <v>106.49301148774326</v>
      </c>
      <c r="S18">
        <f t="shared" si="17"/>
        <v>95.812403945512685</v>
      </c>
      <c r="U18">
        <f t="shared" si="5"/>
        <v>1986448.5154775085</v>
      </c>
      <c r="V18">
        <f t="shared" si="6"/>
        <v>3972897.0309550175</v>
      </c>
      <c r="W18" s="49">
        <f t="shared" si="7"/>
        <v>411.2369211110755</v>
      </c>
      <c r="X18">
        <f t="shared" si="8"/>
        <v>274.15794740738369</v>
      </c>
      <c r="Y18">
        <f>B18/Population!B10</f>
        <v>139.70689805496156</v>
      </c>
      <c r="Z18">
        <f>E18/Population!B10</f>
        <v>0.33972362617029367</v>
      </c>
      <c r="AA18">
        <f t="shared" si="9"/>
        <v>380.91981924449703</v>
      </c>
      <c r="AB18">
        <f t="shared" si="10"/>
        <v>1233.7107633332266</v>
      </c>
      <c r="AD18">
        <f t="shared" si="18"/>
        <v>1.3376631868164512E-2</v>
      </c>
      <c r="AE18">
        <f t="shared" si="19"/>
        <v>1.1245810942734247E-2</v>
      </c>
      <c r="AF18">
        <f t="shared" si="20"/>
        <v>-2.1026939623642882E-3</v>
      </c>
      <c r="AG18">
        <f t="shared" si="21"/>
        <v>6.7962725651626865E-3</v>
      </c>
      <c r="AH18">
        <f t="shared" si="22"/>
        <v>1.337663186816429E-2</v>
      </c>
      <c r="AI18">
        <f t="shared" si="23"/>
        <v>1.6529977785959327E-2</v>
      </c>
      <c r="AJ18">
        <f t="shared" si="24"/>
        <v>3.0127725081755319E-2</v>
      </c>
      <c r="AK18">
        <f t="shared" si="25"/>
        <v>3.4893284564620375E-2</v>
      </c>
      <c r="AL18">
        <f t="shared" si="26"/>
        <v>3.5665058463673738E-2</v>
      </c>
      <c r="AM18">
        <f t="shared" si="27"/>
        <v>1.8671933109338346E-2</v>
      </c>
      <c r="AN18">
        <f t="shared" si="28"/>
        <v>1.6221351455282029E-2</v>
      </c>
      <c r="AO18">
        <f t="shared" si="29"/>
        <v>1.6221351455282029E-2</v>
      </c>
    </row>
    <row r="19" spans="1:41" x14ac:dyDescent="0.25">
      <c r="A19">
        <f t="shared" si="11"/>
        <v>1958</v>
      </c>
      <c r="B19">
        <f t="shared" si="1"/>
        <v>6146811.6770192049</v>
      </c>
      <c r="C19">
        <f t="shared" si="0"/>
        <v>18440435.031057615</v>
      </c>
      <c r="D19" s="4">
        <f>'HK(x)'!B11</f>
        <v>5655606.6525084805</v>
      </c>
      <c r="E19">
        <f>SUM('Labor(x)'!E11:DA11)</f>
        <v>14752.642505441565</v>
      </c>
      <c r="F19">
        <f t="shared" si="2"/>
        <v>1.1716593810022657</v>
      </c>
      <c r="G19">
        <f t="shared" si="3"/>
        <v>17285.071986073377</v>
      </c>
      <c r="H19">
        <f>Population!B11</f>
        <v>43470.428999999996</v>
      </c>
      <c r="J19">
        <f t="shared" si="12"/>
        <v>9.1494326052423025E-2</v>
      </c>
      <c r="K19">
        <f t="shared" si="13"/>
        <v>2.2059311923979915E-2</v>
      </c>
      <c r="M19">
        <f t="shared" si="4"/>
        <v>0.24149432605242305</v>
      </c>
      <c r="N19">
        <f>'Agg HKI'!B11/'Econ aggregates'!B19</f>
        <v>7.6314584543528491E-2</v>
      </c>
      <c r="P19">
        <f t="shared" si="14"/>
        <v>4662391.5337062879</v>
      </c>
      <c r="Q19">
        <f t="shared" si="15"/>
        <v>4193300.1543072578</v>
      </c>
      <c r="R19">
        <f t="shared" si="16"/>
        <v>107.25432531862725</v>
      </c>
      <c r="S19">
        <f t="shared" si="17"/>
        <v>96.463279769041577</v>
      </c>
      <c r="U19">
        <f t="shared" si="5"/>
        <v>2048937.2256730683</v>
      </c>
      <c r="V19">
        <f t="shared" si="6"/>
        <v>4097874.4513461366</v>
      </c>
      <c r="W19" s="49">
        <f t="shared" si="7"/>
        <v>416.65834949582296</v>
      </c>
      <c r="X19">
        <f t="shared" si="8"/>
        <v>277.77223299721533</v>
      </c>
      <c r="Y19">
        <f>B19/Population!B11</f>
        <v>141.40213976308368</v>
      </c>
      <c r="Z19">
        <f>E19/Population!B11</f>
        <v>0.33937190970536696</v>
      </c>
      <c r="AA19">
        <f t="shared" si="9"/>
        <v>383.36227902373355</v>
      </c>
      <c r="AB19">
        <f t="shared" si="10"/>
        <v>1249.9750484874689</v>
      </c>
      <c r="AD19">
        <f t="shared" si="18"/>
        <v>1.3183223846000791E-2</v>
      </c>
      <c r="AE19">
        <f t="shared" si="19"/>
        <v>1.2134273480577829E-2</v>
      </c>
      <c r="AF19">
        <f t="shared" si="20"/>
        <v>-1.0353017506954387E-3</v>
      </c>
      <c r="AG19">
        <f t="shared" si="21"/>
        <v>6.4120049833080728E-3</v>
      </c>
      <c r="AH19">
        <f t="shared" si="22"/>
        <v>1.3183223846000791E-2</v>
      </c>
      <c r="AI19">
        <f t="shared" si="23"/>
        <v>1.803649996801937E-2</v>
      </c>
      <c r="AJ19">
        <f t="shared" si="24"/>
        <v>3.1457503030496881E-2</v>
      </c>
      <c r="AK19">
        <f t="shared" si="25"/>
        <v>2.6377007810179709E-2</v>
      </c>
      <c r="AL19">
        <f t="shared" si="26"/>
        <v>2.6014492006461776E-2</v>
      </c>
      <c r="AM19">
        <f t="shared" si="27"/>
        <v>1.9091567251713792E-2</v>
      </c>
      <c r="AN19">
        <f t="shared" si="28"/>
        <v>7.2854405584659165E-3</v>
      </c>
      <c r="AO19">
        <f t="shared" si="29"/>
        <v>7.2854405584659165E-3</v>
      </c>
    </row>
    <row r="20" spans="1:41" x14ac:dyDescent="0.25">
      <c r="A20">
        <f t="shared" si="11"/>
        <v>1959</v>
      </c>
      <c r="B20">
        <f t="shared" si="1"/>
        <v>6349098.7413080856</v>
      </c>
      <c r="C20">
        <f t="shared" si="0"/>
        <v>19047296.223924257</v>
      </c>
      <c r="D20" s="4">
        <f>'HK(x)'!B12</f>
        <v>5801862.4092686065</v>
      </c>
      <c r="E20">
        <f>SUM('Labor(x)'!E12:DA12)</f>
        <v>15042.006269222487</v>
      </c>
      <c r="F20">
        <f t="shared" si="2"/>
        <v>1.1950925686223111</v>
      </c>
      <c r="G20">
        <f t="shared" si="3"/>
        <v>17976.58990951801</v>
      </c>
      <c r="H20">
        <f>Population!B12</f>
        <v>44321.060999999987</v>
      </c>
      <c r="J20">
        <f t="shared" si="12"/>
        <v>9.558225782792161E-2</v>
      </c>
      <c r="K20">
        <f t="shared" si="13"/>
        <v>2.3035672103910821E-2</v>
      </c>
      <c r="M20">
        <f t="shared" si="4"/>
        <v>0.24558225782792165</v>
      </c>
      <c r="N20">
        <f>'Agg HKI'!B12/'Econ aggregates'!B20</f>
        <v>7.618997699169261E-2</v>
      </c>
      <c r="P20">
        <f t="shared" si="14"/>
        <v>4789872.7372452309</v>
      </c>
      <c r="Q20">
        <f t="shared" si="15"/>
        <v>4306135.0502269827</v>
      </c>
      <c r="R20">
        <f t="shared" si="16"/>
        <v>108.07215867971284</v>
      </c>
      <c r="S20">
        <f t="shared" si="17"/>
        <v>97.157760962152594</v>
      </c>
      <c r="U20">
        <f t="shared" si="5"/>
        <v>2116366.2471026951</v>
      </c>
      <c r="V20">
        <f t="shared" si="6"/>
        <v>4232732.494205391</v>
      </c>
      <c r="W20" s="49">
        <f t="shared" si="7"/>
        <v>422.0912175990116</v>
      </c>
      <c r="X20">
        <f t="shared" si="8"/>
        <v>281.39414506600775</v>
      </c>
      <c r="Y20">
        <f>B20/Population!B12</f>
        <v>143.25240863047225</v>
      </c>
      <c r="Z20">
        <f>E20/Population!B12</f>
        <v>0.33938732353953555</v>
      </c>
      <c r="AA20">
        <f t="shared" si="9"/>
        <v>385.7106761841884</v>
      </c>
      <c r="AB20">
        <f t="shared" si="10"/>
        <v>1266.2736527970349</v>
      </c>
      <c r="AD20">
        <f t="shared" si="18"/>
        <v>1.3039143724739244E-2</v>
      </c>
      <c r="AE20">
        <f t="shared" si="19"/>
        <v>1.3085154655287701E-2</v>
      </c>
      <c r="AF20">
        <f t="shared" si="20"/>
        <v>4.5418709468281193E-5</v>
      </c>
      <c r="AG20">
        <f t="shared" si="21"/>
        <v>6.1257909005425493E-3</v>
      </c>
      <c r="AH20">
        <f t="shared" si="22"/>
        <v>1.3039143724739244E-2</v>
      </c>
      <c r="AI20">
        <f t="shared" si="23"/>
        <v>1.9614368319044617E-2</v>
      </c>
      <c r="AJ20">
        <f t="shared" si="24"/>
        <v>3.2909266611365728E-2</v>
      </c>
      <c r="AK20">
        <f t="shared" si="25"/>
        <v>2.7342449173847871E-2</v>
      </c>
      <c r="AL20">
        <f t="shared" si="26"/>
        <v>2.6908375686826025E-2</v>
      </c>
      <c r="AM20">
        <f t="shared" si="27"/>
        <v>1.9568060853505598E-2</v>
      </c>
      <c r="AN20">
        <f t="shared" si="28"/>
        <v>7.7743883203422737E-3</v>
      </c>
      <c r="AO20">
        <f t="shared" si="29"/>
        <v>7.7743883203422737E-3</v>
      </c>
    </row>
    <row r="21" spans="1:41" x14ac:dyDescent="0.25">
      <c r="A21">
        <f t="shared" si="11"/>
        <v>1960</v>
      </c>
      <c r="B21">
        <f t="shared" si="1"/>
        <v>6566957.7022455288</v>
      </c>
      <c r="C21">
        <f t="shared" si="0"/>
        <v>19700873.106736585</v>
      </c>
      <c r="D21" s="4">
        <f>'HK(x)'!B13</f>
        <v>5959909.4991296465</v>
      </c>
      <c r="E21">
        <f>SUM('Labor(x)'!E13:DA13)</f>
        <v>15358.104889226885</v>
      </c>
      <c r="F21">
        <f t="shared" si="2"/>
        <v>1.2189944199947573</v>
      </c>
      <c r="G21">
        <f t="shared" si="3"/>
        <v>18721.444161661773</v>
      </c>
      <c r="H21">
        <f>Population!B13</f>
        <v>45211.614000000001</v>
      </c>
      <c r="J21">
        <f t="shared" si="12"/>
        <v>9.9525063575305536E-2</v>
      </c>
      <c r="K21">
        <f t="shared" si="13"/>
        <v>2.406701809682691E-2</v>
      </c>
      <c r="M21">
        <f t="shared" si="4"/>
        <v>0.24952506357530557</v>
      </c>
      <c r="N21">
        <f>'Agg HKI'!B13/'Econ aggregates'!B21</f>
        <v>7.6052809520423967E-2</v>
      </c>
      <c r="P21">
        <f t="shared" si="14"/>
        <v>4928337.1640963703</v>
      </c>
      <c r="Q21">
        <f t="shared" si="15"/>
        <v>4428901.5808388107</v>
      </c>
      <c r="R21">
        <f t="shared" si="16"/>
        <v>109.00599930133815</v>
      </c>
      <c r="S21">
        <f t="shared" si="17"/>
        <v>97.959377889911437</v>
      </c>
      <c r="U21">
        <f t="shared" si="5"/>
        <v>2188985.9007485094</v>
      </c>
      <c r="V21">
        <f t="shared" si="6"/>
        <v>4377971.8014970198</v>
      </c>
      <c r="W21" s="49">
        <f t="shared" si="7"/>
        <v>427.58906451094725</v>
      </c>
      <c r="X21">
        <f t="shared" si="8"/>
        <v>285.05937634063156</v>
      </c>
      <c r="Y21">
        <f>B21/Population!B13</f>
        <v>145.24935345695752</v>
      </c>
      <c r="Z21">
        <f>E21/Population!B13</f>
        <v>0.33969379835072649</v>
      </c>
      <c r="AA21">
        <f t="shared" si="9"/>
        <v>388.06282038809957</v>
      </c>
      <c r="AB21">
        <f t="shared" si="10"/>
        <v>1282.7671935328417</v>
      </c>
      <c r="AD21">
        <f t="shared" si="18"/>
        <v>1.3025257770605148E-2</v>
      </c>
      <c r="AE21">
        <f t="shared" si="19"/>
        <v>1.394004363051593E-2</v>
      </c>
      <c r="AF21">
        <f t="shared" si="20"/>
        <v>9.0302374288664389E-4</v>
      </c>
      <c r="AG21">
        <f t="shared" si="21"/>
        <v>6.0982087070566848E-3</v>
      </c>
      <c r="AH21">
        <f t="shared" si="22"/>
        <v>1.3025257770604926E-2</v>
      </c>
      <c r="AI21">
        <f t="shared" si="23"/>
        <v>2.1014392252393099E-2</v>
      </c>
      <c r="AJ21">
        <f t="shared" si="24"/>
        <v>3.4313367898978209E-2</v>
      </c>
      <c r="AK21">
        <f t="shared" si="25"/>
        <v>2.89077464990799E-2</v>
      </c>
      <c r="AL21">
        <f t="shared" si="26"/>
        <v>2.8509679603605731E-2</v>
      </c>
      <c r="AM21">
        <f t="shared" si="27"/>
        <v>2.0093223851297637E-2</v>
      </c>
      <c r="AN21">
        <f t="shared" si="28"/>
        <v>8.8145226477822636E-3</v>
      </c>
      <c r="AO21">
        <f t="shared" si="29"/>
        <v>8.8145226477822636E-3</v>
      </c>
    </row>
    <row r="22" spans="1:41" x14ac:dyDescent="0.25">
      <c r="A22">
        <f t="shared" si="11"/>
        <v>1961</v>
      </c>
      <c r="B22">
        <f t="shared" si="1"/>
        <v>6782718.3905352037</v>
      </c>
      <c r="C22">
        <f t="shared" si="0"/>
        <v>20348155.171605609</v>
      </c>
      <c r="D22" s="4">
        <f>'HK(x)'!B14</f>
        <v>6129478.3330856478</v>
      </c>
      <c r="E22">
        <f>SUM('Labor(x)'!E14:DA14)</f>
        <v>15618.263389923735</v>
      </c>
      <c r="F22">
        <f t="shared" si="2"/>
        <v>1.2433743083946525</v>
      </c>
      <c r="G22">
        <f t="shared" si="3"/>
        <v>19419.347440771944</v>
      </c>
      <c r="H22">
        <f>Population!B14</f>
        <v>46144.153999999973</v>
      </c>
      <c r="J22">
        <f t="shared" si="12"/>
        <v>9.5431068724931803E-2</v>
      </c>
      <c r="K22">
        <f t="shared" si="13"/>
        <v>2.5000128885289186E-2</v>
      </c>
      <c r="M22">
        <f t="shared" si="4"/>
        <v>0.24543106872493181</v>
      </c>
      <c r="N22">
        <f>'Agg HKI'!B14/'Econ aggregates'!B22</f>
        <v>7.5739932623551484E-2</v>
      </c>
      <c r="P22">
        <f t="shared" si="14"/>
        <v>5118028.5670858994</v>
      </c>
      <c r="Q22">
        <f t="shared" si="15"/>
        <v>4604305.9331822395</v>
      </c>
      <c r="R22">
        <f t="shared" si="16"/>
        <v>110.91391050502091</v>
      </c>
      <c r="S22">
        <f t="shared" si="17"/>
        <v>99.780915545276699</v>
      </c>
      <c r="U22">
        <f t="shared" si="5"/>
        <v>2260906.1301784012</v>
      </c>
      <c r="V22">
        <f t="shared" si="6"/>
        <v>4521812.2603568025</v>
      </c>
      <c r="W22" s="49">
        <f t="shared" si="7"/>
        <v>434.28121431932925</v>
      </c>
      <c r="X22">
        <f t="shared" si="8"/>
        <v>289.52080954621954</v>
      </c>
      <c r="Y22">
        <f>B22/Population!B14</f>
        <v>146.98976582245299</v>
      </c>
      <c r="Z22">
        <f>E22/Population!B14</f>
        <v>0.3384667836780309</v>
      </c>
      <c r="AA22">
        <f t="shared" si="9"/>
        <v>392.45581791379806</v>
      </c>
      <c r="AB22">
        <f t="shared" si="10"/>
        <v>1302.8436429579876</v>
      </c>
      <c r="AD22">
        <f t="shared" si="18"/>
        <v>1.5650890922657368E-2</v>
      </c>
      <c r="AE22">
        <f t="shared" si="19"/>
        <v>1.1982238296236014E-2</v>
      </c>
      <c r="AF22">
        <f t="shared" si="20"/>
        <v>-3.6121197344578526E-3</v>
      </c>
      <c r="AG22">
        <f t="shared" si="21"/>
        <v>1.1320325717637969E-2</v>
      </c>
      <c r="AH22">
        <f t="shared" si="22"/>
        <v>1.5650890922657368E-2</v>
      </c>
      <c r="AI22">
        <f t="shared" si="23"/>
        <v>1.6939492377040732E-2</v>
      </c>
      <c r="AJ22">
        <f t="shared" si="24"/>
        <v>3.2855501447176527E-2</v>
      </c>
      <c r="AK22">
        <f t="shared" si="25"/>
        <v>3.8489940252354859E-2</v>
      </c>
      <c r="AL22">
        <f t="shared" si="26"/>
        <v>3.9604481865728847E-2</v>
      </c>
      <c r="AM22">
        <f t="shared" si="27"/>
        <v>2.0626116112554049E-2</v>
      </c>
      <c r="AN22">
        <f t="shared" si="28"/>
        <v>1.786382413980081E-2</v>
      </c>
      <c r="AO22">
        <f t="shared" si="29"/>
        <v>1.786382413980081E-2</v>
      </c>
    </row>
    <row r="23" spans="1:41" x14ac:dyDescent="0.25">
      <c r="A23">
        <f t="shared" si="11"/>
        <v>1962</v>
      </c>
      <c r="B23">
        <f t="shared" si="1"/>
        <v>6998459.7148570912</v>
      </c>
      <c r="C23">
        <f t="shared" si="0"/>
        <v>20995379.144571275</v>
      </c>
      <c r="D23" s="4">
        <f>'HK(x)'!B15</f>
        <v>6276541.544693145</v>
      </c>
      <c r="E23">
        <f>SUM('Labor(x)'!E15:DA15)</f>
        <v>15919.632541257548</v>
      </c>
      <c r="F23">
        <f t="shared" si="2"/>
        <v>1.2682417945625455</v>
      </c>
      <c r="G23">
        <f t="shared" si="3"/>
        <v>20189.943342900769</v>
      </c>
      <c r="H23">
        <f>Population!B15</f>
        <v>47117.858999999997</v>
      </c>
      <c r="J23">
        <f t="shared" si="12"/>
        <v>9.2480917135475932E-2</v>
      </c>
      <c r="K23">
        <f t="shared" si="13"/>
        <v>2.1013654089527073E-2</v>
      </c>
      <c r="M23">
        <f t="shared" si="4"/>
        <v>0.24248091713547595</v>
      </c>
      <c r="N23">
        <f>'Agg HKI'!B15/'Econ aggregates'!B23</f>
        <v>7.5595745177834545E-2</v>
      </c>
      <c r="P23">
        <f t="shared" si="14"/>
        <v>5301466.7846628623</v>
      </c>
      <c r="Q23">
        <f t="shared" si="15"/>
        <v>4772413.0074211853</v>
      </c>
      <c r="R23">
        <f t="shared" si="16"/>
        <v>112.51501866124399</v>
      </c>
      <c r="S23">
        <f t="shared" si="17"/>
        <v>101.28671184786188</v>
      </c>
      <c r="U23">
        <f t="shared" si="5"/>
        <v>2332819.9049523636</v>
      </c>
      <c r="V23">
        <f t="shared" si="6"/>
        <v>4665639.8099047281</v>
      </c>
      <c r="W23" s="49">
        <f t="shared" si="7"/>
        <v>439.61188781963295</v>
      </c>
      <c r="X23">
        <f t="shared" si="8"/>
        <v>293.0745918797553</v>
      </c>
      <c r="Y23">
        <f>B23/Population!B15</f>
        <v>148.53093632410361</v>
      </c>
      <c r="Z23">
        <f>E23/Population!B15</f>
        <v>0.33786833440920033</v>
      </c>
      <c r="AA23">
        <f t="shared" si="9"/>
        <v>394.2642223950063</v>
      </c>
      <c r="AB23">
        <f t="shared" si="10"/>
        <v>1318.8356634588988</v>
      </c>
      <c r="AD23">
        <f t="shared" si="18"/>
        <v>1.2274704326455055E-2</v>
      </c>
      <c r="AE23">
        <f t="shared" si="19"/>
        <v>1.0484883032688019E-2</v>
      </c>
      <c r="AF23">
        <f t="shared" si="20"/>
        <v>-1.7681181660645917E-3</v>
      </c>
      <c r="AG23">
        <f t="shared" si="21"/>
        <v>4.6079186462855137E-3</v>
      </c>
      <c r="AH23">
        <f t="shared" si="22"/>
        <v>1.2274704326455277E-2</v>
      </c>
      <c r="AI23">
        <f t="shared" si="23"/>
        <v>1.9295944997844261E-2</v>
      </c>
      <c r="AJ23">
        <f t="shared" si="24"/>
        <v>3.1807501343847466E-2</v>
      </c>
      <c r="AK23">
        <f t="shared" si="25"/>
        <v>3.5841577508311628E-2</v>
      </c>
      <c r="AL23">
        <f t="shared" si="26"/>
        <v>3.6510839348756985E-2</v>
      </c>
      <c r="AM23">
        <f t="shared" si="27"/>
        <v>2.1101372884634984E-2</v>
      </c>
      <c r="AN23">
        <f t="shared" si="28"/>
        <v>1.4740204623676645E-2</v>
      </c>
      <c r="AO23">
        <f t="shared" si="29"/>
        <v>1.4740204623676645E-2</v>
      </c>
    </row>
    <row r="24" spans="1:41" x14ac:dyDescent="0.25">
      <c r="A24">
        <f t="shared" si="11"/>
        <v>1963</v>
      </c>
      <c r="B24">
        <f t="shared" si="1"/>
        <v>7234870.7103282949</v>
      </c>
      <c r="C24">
        <f t="shared" si="0"/>
        <v>21704612.130984884</v>
      </c>
      <c r="D24" s="4">
        <f>'HK(x)'!B16</f>
        <v>6441161.9174334379</v>
      </c>
      <c r="E24">
        <f>SUM('Labor(x)'!E16:DA16)</f>
        <v>16253.454265666262</v>
      </c>
      <c r="F24">
        <f t="shared" si="2"/>
        <v>1.2936066304537963</v>
      </c>
      <c r="G24">
        <f t="shared" si="3"/>
        <v>21025.576205843416</v>
      </c>
      <c r="H24">
        <f>Population!B16</f>
        <v>48128.46100000001</v>
      </c>
      <c r="J24">
        <f t="shared" si="12"/>
        <v>9.8029807968942478E-2</v>
      </c>
      <c r="K24">
        <f t="shared" si="13"/>
        <v>2.2753740782856781E-2</v>
      </c>
      <c r="M24">
        <f t="shared" si="4"/>
        <v>0.2480298079689425</v>
      </c>
      <c r="N24">
        <f>'Agg HKI'!B16/'Econ aggregates'!B24</f>
        <v>7.5543512145484826E-2</v>
      </c>
      <c r="P24">
        <f t="shared" si="14"/>
        <v>5440407.1173654413</v>
      </c>
      <c r="Q24">
        <f t="shared" si="15"/>
        <v>4893859.5739887431</v>
      </c>
      <c r="R24">
        <f t="shared" si="16"/>
        <v>113.03929118708865</v>
      </c>
      <c r="S24">
        <f t="shared" si="17"/>
        <v>101.68327580615433</v>
      </c>
      <c r="U24">
        <f t="shared" si="5"/>
        <v>2411623.5701094316</v>
      </c>
      <c r="V24">
        <f t="shared" si="6"/>
        <v>4823247.1402188633</v>
      </c>
      <c r="W24" s="49">
        <f t="shared" si="7"/>
        <v>445.12819195678361</v>
      </c>
      <c r="X24">
        <f t="shared" si="8"/>
        <v>296.75212797118905</v>
      </c>
      <c r="Y24">
        <f>B24/Population!B16</f>
        <v>150.32416495362887</v>
      </c>
      <c r="Z24">
        <f>E24/Population!B16</f>
        <v>0.3377098275730499</v>
      </c>
      <c r="AA24">
        <f t="shared" si="9"/>
        <v>396.29495442330222</v>
      </c>
      <c r="AB24">
        <f t="shared" si="10"/>
        <v>1335.3845758703508</v>
      </c>
      <c r="AD24">
        <f t="shared" si="18"/>
        <v>1.2548123219574769E-2</v>
      </c>
      <c r="AE24">
        <f t="shared" si="19"/>
        <v>1.207309853357641E-2</v>
      </c>
      <c r="AF24">
        <f t="shared" si="20"/>
        <v>-4.6913788599811657E-4</v>
      </c>
      <c r="AG24">
        <f t="shared" si="21"/>
        <v>5.1506880740026517E-3</v>
      </c>
      <c r="AH24">
        <f t="shared" si="22"/>
        <v>1.2548123219574769E-2</v>
      </c>
      <c r="AI24">
        <f t="shared" si="23"/>
        <v>2.0969185283867375E-2</v>
      </c>
      <c r="AJ24">
        <f t="shared" si="24"/>
        <v>3.3780432424198148E-2</v>
      </c>
      <c r="AK24">
        <f t="shared" si="25"/>
        <v>2.6207904028472395E-2</v>
      </c>
      <c r="AL24">
        <f t="shared" si="26"/>
        <v>2.5447622906631606E-2</v>
      </c>
      <c r="AM24">
        <f t="shared" si="27"/>
        <v>2.1448385420059335E-2</v>
      </c>
      <c r="AN24">
        <f t="shared" si="28"/>
        <v>4.7595186084130603E-3</v>
      </c>
      <c r="AO24">
        <f t="shared" si="29"/>
        <v>4.7595186084130603E-3</v>
      </c>
    </row>
    <row r="25" spans="1:41" x14ac:dyDescent="0.25">
      <c r="A25">
        <f t="shared" si="11"/>
        <v>1964</v>
      </c>
      <c r="B25">
        <f t="shared" si="1"/>
        <v>7488595.4575226856</v>
      </c>
      <c r="C25">
        <f t="shared" si="0"/>
        <v>22465786.372568056</v>
      </c>
      <c r="D25" s="4">
        <f>'HK(x)'!B17</f>
        <v>6620183.2541792607</v>
      </c>
      <c r="E25">
        <f>SUM('Labor(x)'!E17:DA17)</f>
        <v>16610.354381120233</v>
      </c>
      <c r="F25">
        <f t="shared" si="2"/>
        <v>1.3194787630628724</v>
      </c>
      <c r="G25">
        <f t="shared" si="3"/>
        <v>21917.009852836487</v>
      </c>
      <c r="H25">
        <f>Population!B17</f>
        <v>49169.819999999963</v>
      </c>
      <c r="J25">
        <f t="shared" si="12"/>
        <v>0.10164446001933954</v>
      </c>
      <c r="K25">
        <f t="shared" si="13"/>
        <v>2.3905862956715936E-2</v>
      </c>
      <c r="M25">
        <f t="shared" si="4"/>
        <v>0.25164446001933954</v>
      </c>
      <c r="N25">
        <f>'Agg HKI'!B17/'Econ aggregates'!B25</f>
        <v>7.5503233456423666E-2</v>
      </c>
      <c r="P25">
        <f t="shared" si="14"/>
        <v>5604131.897311111</v>
      </c>
      <c r="Q25">
        <f t="shared" si="15"/>
        <v>5038718.7262210622</v>
      </c>
      <c r="R25">
        <f t="shared" si="16"/>
        <v>113.97503381771817</v>
      </c>
      <c r="S25">
        <f t="shared" si="17"/>
        <v>102.47584242165348</v>
      </c>
      <c r="U25">
        <f t="shared" si="5"/>
        <v>2496198.4858408952</v>
      </c>
      <c r="V25">
        <f t="shared" si="6"/>
        <v>4992396.9716817904</v>
      </c>
      <c r="W25" s="49">
        <f t="shared" si="7"/>
        <v>450.83899390096224</v>
      </c>
      <c r="X25">
        <f t="shared" si="8"/>
        <v>300.55932926730816</v>
      </c>
      <c r="Y25">
        <f>B25/Population!B17</f>
        <v>152.30064819278761</v>
      </c>
      <c r="Z25">
        <f>E25/Population!B17</f>
        <v>0.33781605019339594</v>
      </c>
      <c r="AA25">
        <f t="shared" si="9"/>
        <v>398.55761666975246</v>
      </c>
      <c r="AB25">
        <f t="shared" si="10"/>
        <v>1352.5169817028866</v>
      </c>
      <c r="AD25">
        <f t="shared" si="18"/>
        <v>1.282956695929327E-2</v>
      </c>
      <c r="AE25">
        <f t="shared" si="19"/>
        <v>1.3148140485386595E-2</v>
      </c>
      <c r="AF25">
        <f t="shared" si="20"/>
        <v>3.145381379907608E-4</v>
      </c>
      <c r="AG25">
        <f t="shared" si="21"/>
        <v>5.7095408891665311E-3</v>
      </c>
      <c r="AH25">
        <f t="shared" si="22"/>
        <v>1.2829566959293048E-2</v>
      </c>
      <c r="AI25">
        <f t="shared" si="23"/>
        <v>2.195841632310036E-2</v>
      </c>
      <c r="AJ25">
        <f t="shared" si="24"/>
        <v>3.5069700254930725E-2</v>
      </c>
      <c r="AK25">
        <f t="shared" si="25"/>
        <v>3.0094214718429768E-2</v>
      </c>
      <c r="AL25">
        <f t="shared" si="26"/>
        <v>2.9600185710733751E-2</v>
      </c>
      <c r="AM25">
        <f t="shared" si="27"/>
        <v>2.1637072500613641E-2</v>
      </c>
      <c r="AN25">
        <f t="shared" si="28"/>
        <v>8.4571422178161271E-3</v>
      </c>
      <c r="AO25">
        <f t="shared" si="29"/>
        <v>8.4571422178161271E-3</v>
      </c>
    </row>
    <row r="26" spans="1:41" x14ac:dyDescent="0.25">
      <c r="A26">
        <f t="shared" si="11"/>
        <v>1965</v>
      </c>
      <c r="B26">
        <f t="shared" si="1"/>
        <v>7756931.3587777214</v>
      </c>
      <c r="C26">
        <f t="shared" si="0"/>
        <v>23270794.076333165</v>
      </c>
      <c r="D26" s="4">
        <f>'HK(x)'!B18</f>
        <v>6810086.2641595937</v>
      </c>
      <c r="E26">
        <f>SUM('Labor(x)'!E18:DA18)</f>
        <v>16985.380534424989</v>
      </c>
      <c r="F26">
        <f t="shared" si="2"/>
        <v>1.3458683383241299</v>
      </c>
      <c r="G26">
        <f t="shared" si="3"/>
        <v>22860.085875669582</v>
      </c>
      <c r="H26">
        <f>Population!B18</f>
        <v>50238.569999999985</v>
      </c>
      <c r="J26">
        <f t="shared" si="12"/>
        <v>0.10377914493908275</v>
      </c>
      <c r="K26">
        <f t="shared" si="13"/>
        <v>2.4481718503985384E-2</v>
      </c>
      <c r="M26">
        <f t="shared" si="4"/>
        <v>0.25377914493908277</v>
      </c>
      <c r="N26">
        <f>'Agg HKI'!B18/'Econ aggregates'!B26</f>
        <v>7.544177708777694E-2</v>
      </c>
      <c r="P26">
        <f t="shared" si="14"/>
        <v>5788383.9511959543</v>
      </c>
      <c r="Q26">
        <f t="shared" si="15"/>
        <v>5203187.2647418594</v>
      </c>
      <c r="R26">
        <f t="shared" si="16"/>
        <v>115.21792820129944</v>
      </c>
      <c r="S26">
        <f t="shared" si="17"/>
        <v>103.569573432163</v>
      </c>
      <c r="U26">
        <f t="shared" si="5"/>
        <v>2585643.7862592405</v>
      </c>
      <c r="V26">
        <f t="shared" si="6"/>
        <v>5171287.5725184809</v>
      </c>
      <c r="W26" s="49">
        <f t="shared" si="7"/>
        <v>456.68281279047125</v>
      </c>
      <c r="X26">
        <f t="shared" si="8"/>
        <v>304.45520852698081</v>
      </c>
      <c r="Y26">
        <f>B26/Population!B18</f>
        <v>154.40191388365002</v>
      </c>
      <c r="Z26">
        <f>E26/Population!B18</f>
        <v>0.3380944269397993</v>
      </c>
      <c r="AA26">
        <f t="shared" si="9"/>
        <v>400.93810382153663</v>
      </c>
      <c r="AB26">
        <f t="shared" si="10"/>
        <v>1370.0484383714138</v>
      </c>
      <c r="AD26">
        <f t="shared" si="18"/>
        <v>1.2962097264356709E-2</v>
      </c>
      <c r="AE26">
        <f t="shared" si="19"/>
        <v>1.3796826972151566E-2</v>
      </c>
      <c r="AF26">
        <f t="shared" si="20"/>
        <v>8.2404831340610052E-4</v>
      </c>
      <c r="AG26">
        <f t="shared" si="21"/>
        <v>5.9727553864732386E-3</v>
      </c>
      <c r="AH26">
        <f t="shared" si="22"/>
        <v>1.2962097264356931E-2</v>
      </c>
      <c r="AI26">
        <f t="shared" si="23"/>
        <v>2.2577853831404093E-2</v>
      </c>
      <c r="AJ26">
        <f t="shared" si="24"/>
        <v>3.5832607433144092E-2</v>
      </c>
      <c r="AK26">
        <f t="shared" si="25"/>
        <v>3.2877893893476839E-2</v>
      </c>
      <c r="AL26">
        <f t="shared" si="26"/>
        <v>3.2640944545071937E-2</v>
      </c>
      <c r="AM26">
        <f t="shared" si="27"/>
        <v>2.173589409113208E-2</v>
      </c>
      <c r="AN26">
        <f t="shared" si="28"/>
        <v>1.114199980234476E-2</v>
      </c>
      <c r="AO26">
        <f t="shared" si="29"/>
        <v>1.114199980234476E-2</v>
      </c>
    </row>
    <row r="27" spans="1:41" x14ac:dyDescent="0.25">
      <c r="A27">
        <f t="shared" si="11"/>
        <v>1966</v>
      </c>
      <c r="B27">
        <f t="shared" si="1"/>
        <v>8023172.8481562706</v>
      </c>
      <c r="C27">
        <f t="shared" si="0"/>
        <v>24069518.544468813</v>
      </c>
      <c r="D27" s="4">
        <f>'HK(x)'!B19</f>
        <v>7009041.8264057059</v>
      </c>
      <c r="E27">
        <f>SUM('Labor(x)'!E19:DA19)</f>
        <v>17309.378366350909</v>
      </c>
      <c r="F27">
        <f t="shared" si="2"/>
        <v>1.3727857050906125</v>
      </c>
      <c r="G27">
        <f t="shared" si="3"/>
        <v>23762.067185331227</v>
      </c>
      <c r="H27">
        <f>Population!B19</f>
        <v>51336.376000000026</v>
      </c>
      <c r="J27">
        <f t="shared" si="12"/>
        <v>9.9552195029575463E-2</v>
      </c>
      <c r="K27">
        <f t="shared" si="13"/>
        <v>2.4797616355957262E-2</v>
      </c>
      <c r="M27">
        <f t="shared" si="4"/>
        <v>0.24955219502957549</v>
      </c>
      <c r="N27">
        <f>'Agg HKI'!B19/'Econ aggregates'!B27</f>
        <v>7.5284721366578475E-2</v>
      </c>
      <c r="P27">
        <f t="shared" si="14"/>
        <v>6020972.4527971819</v>
      </c>
      <c r="Q27">
        <f t="shared" si="15"/>
        <v>5416950.1204478396</v>
      </c>
      <c r="R27">
        <f t="shared" si="16"/>
        <v>117.28471937320194</v>
      </c>
      <c r="S27">
        <f t="shared" si="17"/>
        <v>105.5187479624163</v>
      </c>
      <c r="U27">
        <f t="shared" si="5"/>
        <v>2674390.9493854232</v>
      </c>
      <c r="V27">
        <f t="shared" si="6"/>
        <v>5348781.8987708474</v>
      </c>
      <c r="W27" s="49">
        <f t="shared" si="7"/>
        <v>463.51594368941409</v>
      </c>
      <c r="X27">
        <f t="shared" si="8"/>
        <v>309.01062912627606</v>
      </c>
      <c r="Y27">
        <f>B27/Population!B19</f>
        <v>156.28631144816819</v>
      </c>
      <c r="Z27">
        <f>E27/Population!B19</f>
        <v>0.33717569713824169</v>
      </c>
      <c r="AA27">
        <f t="shared" si="9"/>
        <v>404.92741437966049</v>
      </c>
      <c r="AB27">
        <f t="shared" si="10"/>
        <v>1390.5478310682424</v>
      </c>
      <c r="AD27">
        <f t="shared" si="18"/>
        <v>1.4962531340276142E-2</v>
      </c>
      <c r="AE27">
        <f t="shared" si="19"/>
        <v>1.2204496156298594E-2</v>
      </c>
      <c r="AF27">
        <f t="shared" si="20"/>
        <v>-2.7173763551009422E-3</v>
      </c>
      <c r="AG27">
        <f t="shared" si="21"/>
        <v>9.9499412006487375E-3</v>
      </c>
      <c r="AH27">
        <f t="shared" si="22"/>
        <v>1.4962531340276142E-2</v>
      </c>
      <c r="AI27">
        <f t="shared" si="23"/>
        <v>1.9075099981967547E-2</v>
      </c>
      <c r="AJ27">
        <f t="shared" si="24"/>
        <v>3.4323043103542616E-2</v>
      </c>
      <c r="AK27">
        <f t="shared" si="25"/>
        <v>4.0181940859878917E-2</v>
      </c>
      <c r="AL27">
        <f t="shared" si="26"/>
        <v>4.1083060214744282E-2</v>
      </c>
      <c r="AM27">
        <f t="shared" si="27"/>
        <v>2.1851856054024621E-2</v>
      </c>
      <c r="AN27">
        <f t="shared" si="28"/>
        <v>1.8330084805854296E-2</v>
      </c>
      <c r="AO27">
        <f t="shared" si="29"/>
        <v>1.8330084805854296E-2</v>
      </c>
    </row>
    <row r="28" spans="1:41" x14ac:dyDescent="0.25">
      <c r="A28">
        <f t="shared" si="11"/>
        <v>1967</v>
      </c>
      <c r="B28">
        <f t="shared" si="1"/>
        <v>8289534.8482001889</v>
      </c>
      <c r="C28">
        <f t="shared" si="0"/>
        <v>24868604.544600569</v>
      </c>
      <c r="D28" s="4">
        <f>'HK(x)'!B20</f>
        <v>7187713.9111056151</v>
      </c>
      <c r="E28">
        <f>SUM('Labor(x)'!E20:DA20)</f>
        <v>17665.144506419871</v>
      </c>
      <c r="F28">
        <f t="shared" si="2"/>
        <v>1.4002414191924248</v>
      </c>
      <c r="G28">
        <f t="shared" si="3"/>
        <v>24735.467013908627</v>
      </c>
      <c r="H28">
        <f>Population!B20</f>
        <v>52468.593999999983</v>
      </c>
      <c r="J28">
        <f t="shared" si="12"/>
        <v>9.6396964940107868E-2</v>
      </c>
      <c r="K28">
        <f t="shared" si="13"/>
        <v>2.1553933721468365E-2</v>
      </c>
      <c r="M28">
        <f t="shared" si="4"/>
        <v>0.24639696494010788</v>
      </c>
      <c r="N28">
        <f>'Agg HKI'!B20/'Econ aggregates'!B28</f>
        <v>7.5241656080495933E-2</v>
      </c>
      <c r="P28">
        <f t="shared" si="14"/>
        <v>6247018.6208384046</v>
      </c>
      <c r="Q28">
        <f t="shared" si="15"/>
        <v>5623300.2907228395</v>
      </c>
      <c r="R28">
        <f t="shared" si="16"/>
        <v>119.06205492829494</v>
      </c>
      <c r="S28">
        <f t="shared" si="17"/>
        <v>107.17459459124903</v>
      </c>
      <c r="U28">
        <f t="shared" si="5"/>
        <v>2763178.2827333962</v>
      </c>
      <c r="V28">
        <f t="shared" si="6"/>
        <v>5526356.5654667933</v>
      </c>
      <c r="W28" s="49">
        <f t="shared" si="7"/>
        <v>469.25938506688152</v>
      </c>
      <c r="X28">
        <f t="shared" si="8"/>
        <v>312.83959004458774</v>
      </c>
      <c r="Y28">
        <f>B28/Population!B20</f>
        <v>157.99041324035082</v>
      </c>
      <c r="Z28">
        <f>E28/Population!B20</f>
        <v>0.33668034837030086</v>
      </c>
      <c r="AA28">
        <f t="shared" si="9"/>
        <v>406.88678818865333</v>
      </c>
      <c r="AB28">
        <f t="shared" si="10"/>
        <v>1407.7781552006447</v>
      </c>
      <c r="AD28">
        <f t="shared" si="18"/>
        <v>1.2391033050021649E-2</v>
      </c>
      <c r="AE28">
        <f t="shared" si="19"/>
        <v>1.090371751941821E-2</v>
      </c>
      <c r="AF28">
        <f t="shared" si="20"/>
        <v>-1.4691117187420888E-3</v>
      </c>
      <c r="AG28">
        <f t="shared" si="21"/>
        <v>4.8388272549897415E-3</v>
      </c>
      <c r="AH28">
        <f t="shared" si="22"/>
        <v>1.2391033050021427E-2</v>
      </c>
      <c r="AI28">
        <f t="shared" si="23"/>
        <v>2.0553374739358921E-2</v>
      </c>
      <c r="AJ28">
        <f t="shared" si="24"/>
        <v>3.3199085335065215E-2</v>
      </c>
      <c r="AK28">
        <f t="shared" si="25"/>
        <v>3.7543132743649732E-2</v>
      </c>
      <c r="AL28">
        <f t="shared" si="26"/>
        <v>3.80934226246743E-2</v>
      </c>
      <c r="AM28">
        <f t="shared" si="27"/>
        <v>2.2054887551859137E-2</v>
      </c>
      <c r="AN28">
        <f t="shared" si="28"/>
        <v>1.5488245191790595E-2</v>
      </c>
      <c r="AO28">
        <f t="shared" si="29"/>
        <v>1.5488245191790595E-2</v>
      </c>
    </row>
    <row r="29" spans="1:41" x14ac:dyDescent="0.25">
      <c r="A29">
        <f t="shared" si="11"/>
        <v>1968</v>
      </c>
      <c r="B29">
        <f t="shared" si="1"/>
        <v>8575618.5344536081</v>
      </c>
      <c r="C29">
        <f t="shared" si="0"/>
        <v>25726855.603360824</v>
      </c>
      <c r="D29" s="4">
        <f>'HK(x)'!B21</f>
        <v>7381367.6271539032</v>
      </c>
      <c r="E29">
        <f>SUM('Labor(x)'!E21:DA21)</f>
        <v>18048.518333775351</v>
      </c>
      <c r="F29">
        <f t="shared" si="2"/>
        <v>1.4282462475762734</v>
      </c>
      <c r="G29">
        <f t="shared" si="3"/>
        <v>25777.728584526219</v>
      </c>
      <c r="H29">
        <f>Population!B21</f>
        <v>53640.54899999997</v>
      </c>
      <c r="J29">
        <f t="shared" si="12"/>
        <v>0.10008036800052682</v>
      </c>
      <c r="K29">
        <f t="shared" si="13"/>
        <v>2.2581894853445313E-2</v>
      </c>
      <c r="M29">
        <f t="shared" si="4"/>
        <v>0.25008036800052685</v>
      </c>
      <c r="N29">
        <f>'Agg HKI'!B21/'Econ aggregates'!B29</f>
        <v>7.524644340355903E-2</v>
      </c>
      <c r="P29">
        <f t="shared" si="14"/>
        <v>6431024.6955253119</v>
      </c>
      <c r="Q29">
        <f t="shared" si="15"/>
        <v>5785739.900822036</v>
      </c>
      <c r="R29">
        <f t="shared" si="16"/>
        <v>119.89110505795374</v>
      </c>
      <c r="S29">
        <f t="shared" si="17"/>
        <v>107.86131030877479</v>
      </c>
      <c r="U29">
        <f t="shared" si="5"/>
        <v>2858539.5114845359</v>
      </c>
      <c r="V29">
        <f t="shared" si="6"/>
        <v>5717079.0229690727</v>
      </c>
      <c r="W29" s="49">
        <f t="shared" si="7"/>
        <v>475.1425228300044</v>
      </c>
      <c r="X29">
        <f t="shared" si="8"/>
        <v>316.76168188666963</v>
      </c>
      <c r="Y29">
        <f>B29/Population!B21</f>
        <v>159.87193819462237</v>
      </c>
      <c r="Z29">
        <f>E29/Population!B21</f>
        <v>0.33647154382732664</v>
      </c>
      <c r="AA29">
        <f t="shared" si="9"/>
        <v>408.97360606829847</v>
      </c>
      <c r="AB29">
        <f t="shared" si="10"/>
        <v>1425.4275684900133</v>
      </c>
      <c r="AD29">
        <f t="shared" si="18"/>
        <v>1.2537070009339013E-2</v>
      </c>
      <c r="AE29">
        <f t="shared" si="19"/>
        <v>1.1909108379944522E-2</v>
      </c>
      <c r="AF29">
        <f t="shared" si="20"/>
        <v>-6.2018631020477333E-4</v>
      </c>
      <c r="AG29">
        <f t="shared" si="21"/>
        <v>5.1287432775466435E-3</v>
      </c>
      <c r="AH29">
        <f t="shared" si="22"/>
        <v>1.2537070009339013E-2</v>
      </c>
      <c r="AI29">
        <f t="shared" si="23"/>
        <v>2.1702275190341958E-2</v>
      </c>
      <c r="AJ29">
        <f t="shared" si="24"/>
        <v>3.4511428143104261E-2</v>
      </c>
      <c r="AK29">
        <f t="shared" si="25"/>
        <v>2.9455022604400583E-2</v>
      </c>
      <c r="AL29">
        <f t="shared" si="26"/>
        <v>2.8886881671104092E-2</v>
      </c>
      <c r="AM29">
        <f t="shared" si="27"/>
        <v>2.2336314176819583E-2</v>
      </c>
      <c r="AN29">
        <f t="shared" si="28"/>
        <v>7.1187084275809998E-3</v>
      </c>
      <c r="AO29">
        <f t="shared" si="29"/>
        <v>7.1187084275809998E-3</v>
      </c>
    </row>
    <row r="30" spans="1:41" x14ac:dyDescent="0.25">
      <c r="A30">
        <f t="shared" si="11"/>
        <v>1969</v>
      </c>
      <c r="B30">
        <f t="shared" si="1"/>
        <v>8880032.2625783738</v>
      </c>
      <c r="C30">
        <f t="shared" si="0"/>
        <v>26640096.787735119</v>
      </c>
      <c r="D30" s="4">
        <f>'HK(x)'!B22</f>
        <v>7588591.7721770508</v>
      </c>
      <c r="E30">
        <f>SUM('Labor(x)'!E22:DA22)</f>
        <v>18455.049192790437</v>
      </c>
      <c r="F30">
        <f t="shared" si="2"/>
        <v>1.4568111725277988</v>
      </c>
      <c r="G30">
        <f t="shared" si="3"/>
        <v>26885.521853607243</v>
      </c>
      <c r="H30">
        <f>Population!B22</f>
        <v>54859.20199999999</v>
      </c>
      <c r="J30">
        <f t="shared" si="12"/>
        <v>0.1028421020746528</v>
      </c>
      <c r="K30">
        <f t="shared" si="13"/>
        <v>2.3335967583858613E-2</v>
      </c>
      <c r="M30">
        <f t="shared" si="4"/>
        <v>0.25284210207465285</v>
      </c>
      <c r="N30">
        <f>'Agg HKI'!B22/'Econ aggregates'!B30</f>
        <v>7.5233776203486591E-2</v>
      </c>
      <c r="P30">
        <f t="shared" si="14"/>
        <v>6634786.2388173221</v>
      </c>
      <c r="Q30">
        <f t="shared" si="15"/>
        <v>5966707.8788947603</v>
      </c>
      <c r="R30">
        <f t="shared" si="16"/>
        <v>120.94208440759535</v>
      </c>
      <c r="S30">
        <f t="shared" si="17"/>
        <v>108.76402975921454</v>
      </c>
      <c r="U30">
        <f t="shared" si="5"/>
        <v>2960010.7541927909</v>
      </c>
      <c r="V30">
        <f t="shared" si="6"/>
        <v>5920021.5083855828</v>
      </c>
      <c r="W30" s="49">
        <f t="shared" si="7"/>
        <v>481.17088011054477</v>
      </c>
      <c r="X30">
        <f t="shared" si="8"/>
        <v>320.78058674036322</v>
      </c>
      <c r="Y30">
        <f>B30/Population!B22</f>
        <v>161.86951211172149</v>
      </c>
      <c r="Z30">
        <f>E30/Population!B22</f>
        <v>0.33640754002929973</v>
      </c>
      <c r="AA30">
        <f t="shared" si="9"/>
        <v>411.19325626840242</v>
      </c>
      <c r="AB30">
        <f t="shared" si="10"/>
        <v>1443.5126403316342</v>
      </c>
      <c r="AD30">
        <f t="shared" si="18"/>
        <v>1.2687471634057923E-2</v>
      </c>
      <c r="AE30">
        <f t="shared" si="19"/>
        <v>1.2494837678563409E-2</v>
      </c>
      <c r="AF30">
        <f t="shared" si="20"/>
        <v>-1.9022053781680981E-4</v>
      </c>
      <c r="AG30">
        <f t="shared" si="21"/>
        <v>5.4273678476288723E-3</v>
      </c>
      <c r="AH30">
        <f t="shared" si="22"/>
        <v>1.2687471634057701E-2</v>
      </c>
      <c r="AI30">
        <f t="shared" si="23"/>
        <v>2.2524334213868347E-2</v>
      </c>
      <c r="AJ30">
        <f t="shared" si="24"/>
        <v>3.5497582699340668E-2</v>
      </c>
      <c r="AK30">
        <f t="shared" si="25"/>
        <v>3.1684148784840938E-2</v>
      </c>
      <c r="AL30">
        <f t="shared" si="26"/>
        <v>3.1278277484788397E-2</v>
      </c>
      <c r="AM30">
        <f t="shared" si="27"/>
        <v>2.2718876348562844E-2</v>
      </c>
      <c r="AN30">
        <f t="shared" si="28"/>
        <v>8.9652724362780933E-3</v>
      </c>
      <c r="AO30">
        <f t="shared" si="29"/>
        <v>8.9652724362780933E-3</v>
      </c>
    </row>
    <row r="31" spans="1:41" x14ac:dyDescent="0.25">
      <c r="A31">
        <f t="shared" si="11"/>
        <v>1970</v>
      </c>
      <c r="B31">
        <f t="shared" si="1"/>
        <v>9201456.4764455445</v>
      </c>
      <c r="C31">
        <f t="shared" si="0"/>
        <v>27604369.429336634</v>
      </c>
      <c r="D31" s="4">
        <f>'HK(x)'!B23</f>
        <v>7807885.178013212</v>
      </c>
      <c r="E31">
        <f>SUM('Labor(x)'!E23:DA23)</f>
        <v>18881.081772935224</v>
      </c>
      <c r="F31">
        <f t="shared" si="2"/>
        <v>1.4859473959783549</v>
      </c>
      <c r="G31">
        <f t="shared" si="3"/>
        <v>28056.294293747476</v>
      </c>
      <c r="H31">
        <f>Population!B23</f>
        <v>56131.845000000023</v>
      </c>
      <c r="J31">
        <f t="shared" si="12"/>
        <v>0.10479565317402942</v>
      </c>
      <c r="K31">
        <f t="shared" si="13"/>
        <v>2.3832466783657785E-2</v>
      </c>
      <c r="M31">
        <f t="shared" si="4"/>
        <v>0.25479565317402941</v>
      </c>
      <c r="N31">
        <f>'Agg HKI'!B23/'Econ aggregates'!B31</f>
        <v>7.5164811255560723E-2</v>
      </c>
      <c r="P31">
        <f t="shared" si="14"/>
        <v>6856965.3633771986</v>
      </c>
      <c r="Q31">
        <f t="shared" si="15"/>
        <v>6165339.6240489129</v>
      </c>
      <c r="R31">
        <f t="shared" si="16"/>
        <v>122.15820383914328</v>
      </c>
      <c r="S31">
        <f t="shared" si="17"/>
        <v>109.83675352286943</v>
      </c>
      <c r="U31">
        <f t="shared" si="5"/>
        <v>3067152.1588151813</v>
      </c>
      <c r="V31">
        <f t="shared" si="6"/>
        <v>6134304.3176303636</v>
      </c>
      <c r="W31" s="49">
        <f t="shared" si="7"/>
        <v>487.33735636033424</v>
      </c>
      <c r="X31">
        <f t="shared" si="8"/>
        <v>324.89157090688951</v>
      </c>
      <c r="Y31">
        <f>B31/Population!B23</f>
        <v>163.92578003529977</v>
      </c>
      <c r="Z31">
        <f>E31/Population!B23</f>
        <v>0.33637023284973472</v>
      </c>
      <c r="AA31">
        <f t="shared" si="9"/>
        <v>413.52954623634417</v>
      </c>
      <c r="AB31">
        <f t="shared" si="10"/>
        <v>1462.0120690810027</v>
      </c>
      <c r="AD31">
        <f t="shared" si="18"/>
        <v>1.2815564084785791E-2</v>
      </c>
      <c r="AE31">
        <f t="shared" si="19"/>
        <v>1.2703244093051014E-2</v>
      </c>
      <c r="AF31">
        <f t="shared" si="20"/>
        <v>-1.1089876154901646E-4</v>
      </c>
      <c r="AG31">
        <f t="shared" si="21"/>
        <v>5.6817322082167721E-3</v>
      </c>
      <c r="AH31">
        <f t="shared" si="22"/>
        <v>1.2815564084785791E-2</v>
      </c>
      <c r="AI31">
        <f t="shared" si="23"/>
        <v>2.3084879140350401E-2</v>
      </c>
      <c r="AJ31">
        <f t="shared" si="24"/>
        <v>3.619628897314886E-2</v>
      </c>
      <c r="AK31">
        <f t="shared" si="25"/>
        <v>3.3487005694320837E-2</v>
      </c>
      <c r="AL31">
        <f t="shared" si="26"/>
        <v>3.3290006681363726E-2</v>
      </c>
      <c r="AM31">
        <f t="shared" si="27"/>
        <v>2.3198350570247772E-2</v>
      </c>
      <c r="AN31">
        <f t="shared" si="28"/>
        <v>1.0288655124073065E-2</v>
      </c>
      <c r="AO31">
        <f t="shared" si="29"/>
        <v>1.0288655124073065E-2</v>
      </c>
    </row>
    <row r="32" spans="1:41" x14ac:dyDescent="0.25">
      <c r="A32">
        <f t="shared" si="11"/>
        <v>1971</v>
      </c>
      <c r="B32">
        <f t="shared" si="1"/>
        <v>9522676.9531830754</v>
      </c>
      <c r="C32">
        <f t="shared" si="0"/>
        <v>28568030.859549224</v>
      </c>
      <c r="D32" s="4">
        <f>'HK(x)'!B24</f>
        <v>8037980.5410097754</v>
      </c>
      <c r="E32">
        <f>SUM('Labor(x)'!E24:DA24)</f>
        <v>19258.307624664769</v>
      </c>
      <c r="F32">
        <f t="shared" si="2"/>
        <v>1.5156663438979221</v>
      </c>
      <c r="G32">
        <f t="shared" si="3"/>
        <v>29189.168707137127</v>
      </c>
      <c r="H32">
        <f>Population!B24</f>
        <v>57453.734999999993</v>
      </c>
      <c r="J32">
        <f t="shared" si="12"/>
        <v>0.10119648444972974</v>
      </c>
      <c r="K32">
        <f t="shared" si="13"/>
        <v>2.4162886563074162E-2</v>
      </c>
      <c r="M32">
        <f t="shared" si="4"/>
        <v>0.25119648444972975</v>
      </c>
      <c r="N32">
        <f>'Agg HKI'!B24/'Econ aggregates'!B32</f>
        <v>7.5016165483011071E-2</v>
      </c>
      <c r="P32">
        <f t="shared" si="14"/>
        <v>7130613.979993023</v>
      </c>
      <c r="Q32">
        <f t="shared" si="15"/>
        <v>6416259.2698317859</v>
      </c>
      <c r="R32">
        <f t="shared" si="16"/>
        <v>124.11053833128558</v>
      </c>
      <c r="S32">
        <f t="shared" si="17"/>
        <v>111.67697400058998</v>
      </c>
      <c r="U32">
        <f t="shared" si="5"/>
        <v>3174225.651061025</v>
      </c>
      <c r="V32">
        <f t="shared" si="6"/>
        <v>6348451.3021220509</v>
      </c>
      <c r="W32" s="49">
        <f t="shared" si="7"/>
        <v>494.47112066000335</v>
      </c>
      <c r="X32">
        <f t="shared" si="8"/>
        <v>329.64741377333559</v>
      </c>
      <c r="Y32">
        <f>B32/Population!B24</f>
        <v>165.74513307416962</v>
      </c>
      <c r="Z32">
        <f>E32/Population!B24</f>
        <v>0.33519679137770192</v>
      </c>
      <c r="AA32">
        <f t="shared" si="9"/>
        <v>417.37730529941587</v>
      </c>
      <c r="AB32">
        <f t="shared" si="10"/>
        <v>1483.41336198001</v>
      </c>
      <c r="AD32">
        <f t="shared" si="18"/>
        <v>1.4638246394545806E-2</v>
      </c>
      <c r="AE32">
        <f t="shared" si="19"/>
        <v>1.1098638899128987E-2</v>
      </c>
      <c r="AF32">
        <f t="shared" si="20"/>
        <v>-3.4885413673242383E-3</v>
      </c>
      <c r="AG32">
        <f t="shared" si="21"/>
        <v>9.3046774966656365E-3</v>
      </c>
      <c r="AH32">
        <f t="shared" si="22"/>
        <v>1.4638246394545806E-2</v>
      </c>
      <c r="AI32">
        <f t="shared" si="23"/>
        <v>1.9979038079813494E-2</v>
      </c>
      <c r="AJ32">
        <f t="shared" si="24"/>
        <v>3.4909742556497481E-2</v>
      </c>
      <c r="AK32">
        <f t="shared" si="25"/>
        <v>3.9908122925247813E-2</v>
      </c>
      <c r="AL32">
        <f t="shared" si="26"/>
        <v>4.0698430432626997E-2</v>
      </c>
      <c r="AM32">
        <f t="shared" si="27"/>
        <v>2.3549733667225237E-2</v>
      </c>
      <c r="AN32">
        <f t="shared" si="28"/>
        <v>1.6358389258022576E-2</v>
      </c>
      <c r="AO32">
        <f t="shared" si="29"/>
        <v>1.6358389258022576E-2</v>
      </c>
    </row>
    <row r="33" spans="1:41" x14ac:dyDescent="0.25">
      <c r="A33">
        <f t="shared" si="11"/>
        <v>1972</v>
      </c>
      <c r="B33">
        <f t="shared" si="1"/>
        <v>9843251.9804188032</v>
      </c>
      <c r="C33">
        <f t="shared" si="0"/>
        <v>29529755.941256411</v>
      </c>
      <c r="D33" s="4">
        <f>'HK(x)'!B25</f>
        <v>8249117.2699030843</v>
      </c>
      <c r="E33">
        <f>SUM('Labor(x)'!E25:DA25)</f>
        <v>19656.967669844369</v>
      </c>
      <c r="F33">
        <f t="shared" si="2"/>
        <v>1.5459796707758806</v>
      </c>
      <c r="G33">
        <f t="shared" si="3"/>
        <v>30389.272406678127</v>
      </c>
      <c r="H33">
        <f>Population!B25</f>
        <v>58829.320999999967</v>
      </c>
      <c r="J33">
        <f t="shared" si="12"/>
        <v>9.7703999005648565E-2</v>
      </c>
      <c r="K33">
        <f t="shared" si="13"/>
        <v>2.1449895757349659E-2</v>
      </c>
      <c r="M33">
        <f t="shared" si="4"/>
        <v>0.2477039990056486</v>
      </c>
      <c r="N33">
        <f>'Agg HKI'!B25/'Econ aggregates'!B33</f>
        <v>7.4932255404523529E-2</v>
      </c>
      <c r="P33">
        <f t="shared" si="14"/>
        <v>7405039.1016487945</v>
      </c>
      <c r="Q33">
        <f t="shared" si="15"/>
        <v>6667462.0302409707</v>
      </c>
      <c r="R33">
        <f t="shared" si="16"/>
        <v>125.87327162332537</v>
      </c>
      <c r="S33">
        <f t="shared" si="17"/>
        <v>113.33569582149306</v>
      </c>
      <c r="U33">
        <f t="shared" si="5"/>
        <v>3281083.9934729342</v>
      </c>
      <c r="V33">
        <f t="shared" si="6"/>
        <v>6562167.9869458694</v>
      </c>
      <c r="W33" s="49">
        <f t="shared" si="7"/>
        <v>500.75129316711826</v>
      </c>
      <c r="X33">
        <f t="shared" si="8"/>
        <v>333.83419544474555</v>
      </c>
      <c r="Y33">
        <f>B33/Population!B25</f>
        <v>167.3188099590476</v>
      </c>
      <c r="Z33">
        <f>E33/Population!B25</f>
        <v>0.33413555240327147</v>
      </c>
      <c r="AA33">
        <f t="shared" si="9"/>
        <v>419.65360112780792</v>
      </c>
      <c r="AB33">
        <f t="shared" si="10"/>
        <v>1502.253879501355</v>
      </c>
      <c r="AD33">
        <f t="shared" si="18"/>
        <v>1.2700787254738666E-2</v>
      </c>
      <c r="AE33">
        <f t="shared" si="19"/>
        <v>9.4945586376511404E-3</v>
      </c>
      <c r="AF33">
        <f t="shared" si="20"/>
        <v>-3.1660176998372647E-3</v>
      </c>
      <c r="AG33">
        <f t="shared" si="21"/>
        <v>5.45380833957676E-3</v>
      </c>
      <c r="AH33">
        <f t="shared" si="22"/>
        <v>1.2700787254738888E-2</v>
      </c>
      <c r="AI33">
        <f t="shared" si="23"/>
        <v>2.0700679049753257E-2</v>
      </c>
      <c r="AJ33">
        <f t="shared" si="24"/>
        <v>3.3664381225131379E-2</v>
      </c>
      <c r="AK33">
        <f t="shared" si="25"/>
        <v>3.8485482796537518E-2</v>
      </c>
      <c r="AL33">
        <f t="shared" si="26"/>
        <v>3.9150967852920049E-2</v>
      </c>
      <c r="AM33">
        <f t="shared" si="27"/>
        <v>2.3942499125600314E-2</v>
      </c>
      <c r="AN33">
        <f t="shared" si="28"/>
        <v>1.4542983670937204E-2</v>
      </c>
      <c r="AO33">
        <f t="shared" si="29"/>
        <v>1.4542983670937204E-2</v>
      </c>
    </row>
    <row r="34" spans="1:41" x14ac:dyDescent="0.25">
      <c r="A34">
        <f t="shared" si="11"/>
        <v>1973</v>
      </c>
      <c r="B34">
        <f t="shared" si="1"/>
        <v>10184183.228894524</v>
      </c>
      <c r="C34">
        <f t="shared" si="0"/>
        <v>30552549.686683573</v>
      </c>
      <c r="D34" s="4">
        <f>'HK(x)'!B26</f>
        <v>8472303.0381750148</v>
      </c>
      <c r="E34">
        <f>SUM('Labor(x)'!E26:DA26)</f>
        <v>20086.189277159181</v>
      </c>
      <c r="F34">
        <f t="shared" si="2"/>
        <v>1.5768992641913981</v>
      </c>
      <c r="G34">
        <f t="shared" si="3"/>
        <v>31673.897091561463</v>
      </c>
      <c r="H34">
        <f>Population!B26</f>
        <v>60285.454999999973</v>
      </c>
      <c r="J34">
        <f t="shared" si="12"/>
        <v>0.10042962920436221</v>
      </c>
      <c r="K34">
        <f t="shared" si="13"/>
        <v>2.1914940379186103E-2</v>
      </c>
      <c r="M34">
        <f t="shared" si="4"/>
        <v>0.25042962920436224</v>
      </c>
      <c r="N34">
        <f>'Agg HKI'!B26/'Econ aggregates'!B34</f>
        <v>7.4845070586184809E-2</v>
      </c>
      <c r="P34">
        <f t="shared" si="14"/>
        <v>7633761.9991331846</v>
      </c>
      <c r="Q34">
        <f t="shared" si="15"/>
        <v>6871526.0865039341</v>
      </c>
      <c r="R34">
        <f t="shared" si="16"/>
        <v>126.62692848769555</v>
      </c>
      <c r="S34">
        <f t="shared" si="17"/>
        <v>113.98315043825973</v>
      </c>
      <c r="U34">
        <f t="shared" si="5"/>
        <v>3394727.7429648414</v>
      </c>
      <c r="V34">
        <f t="shared" si="6"/>
        <v>6789455.4859296829</v>
      </c>
      <c r="W34" s="49">
        <f t="shared" si="7"/>
        <v>507.02415915573249</v>
      </c>
      <c r="X34">
        <f t="shared" si="8"/>
        <v>338.0161061038217</v>
      </c>
      <c r="Y34">
        <f>B34/Population!B26</f>
        <v>168.932675865091</v>
      </c>
      <c r="Z34">
        <f>E34/Population!B26</f>
        <v>0.3331846674651322</v>
      </c>
      <c r="AA34">
        <f t="shared" si="9"/>
        <v>421.79743112394215</v>
      </c>
      <c r="AB34">
        <f t="shared" si="10"/>
        <v>1521.0724774671976</v>
      </c>
      <c r="AD34">
        <f t="shared" si="18"/>
        <v>1.2526909214632287E-2</v>
      </c>
      <c r="AE34">
        <f t="shared" si="19"/>
        <v>9.6454541269950234E-3</v>
      </c>
      <c r="AF34">
        <f t="shared" si="20"/>
        <v>-2.8458059350464637E-3</v>
      </c>
      <c r="AG34">
        <f t="shared" si="21"/>
        <v>5.1085704742499516E-3</v>
      </c>
      <c r="AH34">
        <f t="shared" si="22"/>
        <v>1.2526909214632287E-2</v>
      </c>
      <c r="AI34">
        <f t="shared" si="23"/>
        <v>2.1835596136899449E-2</v>
      </c>
      <c r="AJ34">
        <f t="shared" si="24"/>
        <v>3.4636037881986104E-2</v>
      </c>
      <c r="AK34">
        <f t="shared" si="25"/>
        <v>3.088746654065111E-2</v>
      </c>
      <c r="AL34">
        <f t="shared" si="26"/>
        <v>3.0605957009940177E-2</v>
      </c>
      <c r="AM34">
        <f t="shared" si="27"/>
        <v>2.4751841007989883E-2</v>
      </c>
      <c r="AN34">
        <f t="shared" si="28"/>
        <v>6.1356255326612263E-3</v>
      </c>
      <c r="AO34">
        <f t="shared" si="29"/>
        <v>6.1356255326612263E-3</v>
      </c>
    </row>
    <row r="35" spans="1:41" x14ac:dyDescent="0.25">
      <c r="A35">
        <f t="shared" si="11"/>
        <v>1974</v>
      </c>
      <c r="B35">
        <f t="shared" si="1"/>
        <v>10551869.059158908</v>
      </c>
      <c r="C35">
        <f t="shared" si="0"/>
        <v>31655607.177476726</v>
      </c>
      <c r="D35" s="4">
        <f>'HK(x)'!B27</f>
        <v>8711751.9852572531</v>
      </c>
      <c r="E35">
        <f>SUM('Labor(x)'!E27:DA27)</f>
        <v>20558.893428404237</v>
      </c>
      <c r="F35">
        <f t="shared" si="2"/>
        <v>1.6084372494752261</v>
      </c>
      <c r="G35">
        <f t="shared" si="3"/>
        <v>33067.689998236812</v>
      </c>
      <c r="H35">
        <f>Population!B27</f>
        <v>61857.025000000001</v>
      </c>
      <c r="J35">
        <f t="shared" si="12"/>
        <v>0.10453669246736072</v>
      </c>
      <c r="K35">
        <f t="shared" si="13"/>
        <v>2.2692562401956568E-2</v>
      </c>
      <c r="M35">
        <f t="shared" si="4"/>
        <v>0.25453669246736077</v>
      </c>
      <c r="N35">
        <f>'Agg HKI'!B27/'Econ aggregates'!B35</f>
        <v>7.4724001021049216E-2</v>
      </c>
      <c r="P35">
        <f t="shared" si="14"/>
        <v>7866031.2094919179</v>
      </c>
      <c r="Q35">
        <f t="shared" si="15"/>
        <v>7077553.3351413496</v>
      </c>
      <c r="R35">
        <f t="shared" si="16"/>
        <v>127.16471911625102</v>
      </c>
      <c r="S35">
        <f t="shared" si="17"/>
        <v>114.41793935517185</v>
      </c>
      <c r="U35">
        <f t="shared" si="5"/>
        <v>3517289.6863863026</v>
      </c>
      <c r="V35">
        <f t="shared" si="6"/>
        <v>7034579.3727726061</v>
      </c>
      <c r="W35" s="49">
        <f t="shared" si="7"/>
        <v>513.25082723471928</v>
      </c>
      <c r="X35">
        <f t="shared" si="8"/>
        <v>342.16721815647952</v>
      </c>
      <c r="Y35">
        <f>B35/Population!B27</f>
        <v>170.58481327155496</v>
      </c>
      <c r="Z35">
        <f>E35/Population!B27</f>
        <v>0.3323614969909115</v>
      </c>
      <c r="AA35">
        <f t="shared" si="9"/>
        <v>423.7461522720414</v>
      </c>
      <c r="AB35">
        <f t="shared" si="10"/>
        <v>1539.7524817041578</v>
      </c>
      <c r="AD35">
        <f t="shared" si="18"/>
        <v>1.2280811410160464E-2</v>
      </c>
      <c r="AE35">
        <f t="shared" si="19"/>
        <v>9.7798569637490562E-3</v>
      </c>
      <c r="AF35">
        <f t="shared" si="20"/>
        <v>-2.4706133102804229E-3</v>
      </c>
      <c r="AG35">
        <f t="shared" si="21"/>
        <v>4.620040342366627E-3</v>
      </c>
      <c r="AH35">
        <f t="shared" si="22"/>
        <v>1.2280811410160464E-2</v>
      </c>
      <c r="AI35">
        <f t="shared" si="23"/>
        <v>2.353378954676022E-2</v>
      </c>
      <c r="AJ35">
        <f t="shared" si="24"/>
        <v>3.6103614988110877E-2</v>
      </c>
      <c r="AK35">
        <f t="shared" si="25"/>
        <v>3.0426572165219046E-2</v>
      </c>
      <c r="AL35">
        <f t="shared" si="26"/>
        <v>2.998274998068684E-2</v>
      </c>
      <c r="AM35">
        <f t="shared" si="27"/>
        <v>2.6068808803052512E-2</v>
      </c>
      <c r="AN35">
        <f t="shared" si="28"/>
        <v>4.3577633621665335E-3</v>
      </c>
      <c r="AO35">
        <f t="shared" si="29"/>
        <v>4.3577633621665335E-3</v>
      </c>
    </row>
    <row r="36" spans="1:41" x14ac:dyDescent="0.25">
      <c r="A36">
        <f t="shared" si="11"/>
        <v>1975</v>
      </c>
      <c r="B36">
        <f t="shared" si="1"/>
        <v>10952031.268116828</v>
      </c>
      <c r="C36">
        <f t="shared" si="0"/>
        <v>32856093.804350484</v>
      </c>
      <c r="D36" s="4">
        <f>'HK(x)'!B28</f>
        <v>8973562.918344751</v>
      </c>
      <c r="E36">
        <f>SUM('Labor(x)'!E28:DA28)</f>
        <v>21080.00539919682</v>
      </c>
      <c r="F36">
        <f t="shared" si="2"/>
        <v>1.6406059944647307</v>
      </c>
      <c r="G36">
        <f t="shared" si="3"/>
        <v>34583.983221271192</v>
      </c>
      <c r="H36">
        <f>Population!B28</f>
        <v>63565.600999999973</v>
      </c>
      <c r="J36">
        <f t="shared" si="12"/>
        <v>0.10961314823566772</v>
      </c>
      <c r="K36">
        <f t="shared" si="13"/>
        <v>2.390523973846503E-2</v>
      </c>
      <c r="M36">
        <f t="shared" si="4"/>
        <v>0.25961314823566772</v>
      </c>
      <c r="N36">
        <f>'Agg HKI'!B28/'Econ aggregates'!B36</f>
        <v>7.454466121155541E-2</v>
      </c>
      <c r="P36">
        <f t="shared" si="14"/>
        <v>8108739.9510255456</v>
      </c>
      <c r="Q36">
        <f t="shared" si="15"/>
        <v>7292324.4905654155</v>
      </c>
      <c r="R36">
        <f t="shared" si="16"/>
        <v>127.564906544745</v>
      </c>
      <c r="S36">
        <f t="shared" si="17"/>
        <v>114.72123878078992</v>
      </c>
      <c r="U36">
        <f t="shared" si="5"/>
        <v>3650677.0893722759</v>
      </c>
      <c r="V36">
        <f t="shared" si="6"/>
        <v>7301354.1787445527</v>
      </c>
      <c r="W36" s="49">
        <f t="shared" si="7"/>
        <v>519.54594226688937</v>
      </c>
      <c r="X36">
        <f t="shared" si="8"/>
        <v>346.36396151125962</v>
      </c>
      <c r="Y36">
        <f>B36/Population!B28</f>
        <v>172.29493776227858</v>
      </c>
      <c r="Z36">
        <f>E36/Population!B28</f>
        <v>0.33162599059193709</v>
      </c>
      <c r="AA36">
        <f t="shared" si="9"/>
        <v>425.6907314969975</v>
      </c>
      <c r="AB36">
        <f t="shared" si="10"/>
        <v>1558.6378268006683</v>
      </c>
      <c r="AD36">
        <f t="shared" si="18"/>
        <v>1.2265182437380284E-2</v>
      </c>
      <c r="AE36">
        <f t="shared" si="19"/>
        <v>1.0025068808448223E-2</v>
      </c>
      <c r="AF36">
        <f t="shared" si="20"/>
        <v>-2.2129711342421254E-3</v>
      </c>
      <c r="AG36">
        <f t="shared" si="21"/>
        <v>4.5890191911588385E-3</v>
      </c>
      <c r="AH36">
        <f t="shared" si="22"/>
        <v>1.2265182437380284E-2</v>
      </c>
      <c r="AI36">
        <f t="shared" si="23"/>
        <v>2.5347277206691166E-2</v>
      </c>
      <c r="AJ36">
        <f t="shared" si="24"/>
        <v>3.7923348623302378E-2</v>
      </c>
      <c r="AK36">
        <f t="shared" si="25"/>
        <v>3.0855298570485079E-2</v>
      </c>
      <c r="AL36">
        <f t="shared" si="26"/>
        <v>3.0345395541943487E-2</v>
      </c>
      <c r="AM36">
        <f t="shared" si="27"/>
        <v>2.7621373643494262E-2</v>
      </c>
      <c r="AN36">
        <f t="shared" si="28"/>
        <v>3.2339249269908166E-3</v>
      </c>
      <c r="AO36">
        <f t="shared" si="29"/>
        <v>3.2339249269908166E-3</v>
      </c>
    </row>
    <row r="37" spans="1:41" x14ac:dyDescent="0.25">
      <c r="A37">
        <f t="shared" si="11"/>
        <v>1976</v>
      </c>
      <c r="B37">
        <f t="shared" si="1"/>
        <v>11365340.748444622</v>
      </c>
      <c r="C37">
        <f t="shared" si="0"/>
        <v>34096022.245333865</v>
      </c>
      <c r="D37" s="4">
        <f>'HK(x)'!B29</f>
        <v>9260365.1032902971</v>
      </c>
      <c r="E37">
        <f>SUM('Labor(x)'!E29:DA29)</f>
        <v>21566.661427433046</v>
      </c>
      <c r="F37">
        <f t="shared" si="2"/>
        <v>1.6734181143540252</v>
      </c>
      <c r="G37">
        <f t="shared" si="3"/>
        <v>36090.041898806696</v>
      </c>
      <c r="H37">
        <f>Population!B29</f>
        <v>65426.979000000014</v>
      </c>
      <c r="J37">
        <f t="shared" si="12"/>
        <v>0.10909733974787061</v>
      </c>
      <c r="K37">
        <f t="shared" si="13"/>
        <v>2.5234807410837702E-2</v>
      </c>
      <c r="M37">
        <f t="shared" si="4"/>
        <v>0.25909733974787064</v>
      </c>
      <c r="N37">
        <f>'Agg HKI'!B29/'Econ aggregates'!B37</f>
        <v>7.4336791904603794E-2</v>
      </c>
      <c r="P37">
        <f t="shared" si="14"/>
        <v>8420611.195194548</v>
      </c>
      <c r="Q37">
        <f t="shared" si="15"/>
        <v>7575748.2250525048</v>
      </c>
      <c r="R37">
        <f t="shared" si="16"/>
        <v>128.70243015797118</v>
      </c>
      <c r="S37">
        <f t="shared" si="17"/>
        <v>115.78936305545307</v>
      </c>
      <c r="U37">
        <f t="shared" si="5"/>
        <v>3788446.9161482072</v>
      </c>
      <c r="V37">
        <f t="shared" si="6"/>
        <v>7576893.8322964152</v>
      </c>
      <c r="W37" s="49">
        <f t="shared" si="7"/>
        <v>526.98656148919633</v>
      </c>
      <c r="X37">
        <f t="shared" si="8"/>
        <v>351.32437432613085</v>
      </c>
      <c r="Y37">
        <f>B37/Population!B29</f>
        <v>173.71030914394839</v>
      </c>
      <c r="Z37">
        <f>E37/Population!B29</f>
        <v>0.32962948552818006</v>
      </c>
      <c r="AA37">
        <f t="shared" si="9"/>
        <v>429.3833393939687</v>
      </c>
      <c r="AB37">
        <f t="shared" si="10"/>
        <v>1580.9596844675887</v>
      </c>
      <c r="AD37">
        <f t="shared" si="18"/>
        <v>1.432138838356023E-2</v>
      </c>
      <c r="AE37">
        <f t="shared" si="19"/>
        <v>8.2148169879643351E-3</v>
      </c>
      <c r="AF37">
        <f t="shared" si="20"/>
        <v>-6.0203516020965742E-3</v>
      </c>
      <c r="AG37">
        <f t="shared" si="21"/>
        <v>8.6743911101510029E-3</v>
      </c>
      <c r="AH37">
        <f t="shared" si="22"/>
        <v>1.4321388383560008E-2</v>
      </c>
      <c r="AI37">
        <f t="shared" si="23"/>
        <v>2.3086143434041473E-2</v>
      </c>
      <c r="AJ37">
        <f t="shared" si="24"/>
        <v>3.7738157443999221E-2</v>
      </c>
      <c r="AK37">
        <f t="shared" si="25"/>
        <v>3.8461122942974546E-2</v>
      </c>
      <c r="AL37">
        <f t="shared" si="26"/>
        <v>3.8866034397368576E-2</v>
      </c>
      <c r="AM37">
        <f t="shared" si="27"/>
        <v>2.9282787714066227E-2</v>
      </c>
      <c r="AN37">
        <f t="shared" si="28"/>
        <v>9.1783352289083187E-3</v>
      </c>
      <c r="AO37">
        <f t="shared" si="29"/>
        <v>9.1783352289083187E-3</v>
      </c>
    </row>
    <row r="38" spans="1:41" x14ac:dyDescent="0.25">
      <c r="A38">
        <f t="shared" si="11"/>
        <v>1977</v>
      </c>
      <c r="B38">
        <f t="shared" si="1"/>
        <v>11798293.799607025</v>
      </c>
      <c r="C38">
        <f t="shared" si="0"/>
        <v>35394881.398821078</v>
      </c>
      <c r="D38" s="4">
        <f>'HK(x)'!B30</f>
        <v>9536183.4785944056</v>
      </c>
      <c r="E38">
        <f>SUM('Labor(x)'!E30:DA30)</f>
        <v>22126.348651058157</v>
      </c>
      <c r="F38">
        <f t="shared" si="2"/>
        <v>1.7068864766411058</v>
      </c>
      <c r="G38">
        <f t="shared" si="3"/>
        <v>37767.165289937344</v>
      </c>
      <c r="H38">
        <f>Population!B30</f>
        <v>67425.438999999984</v>
      </c>
      <c r="J38">
        <f t="shared" si="12"/>
        <v>0.11008872770488856</v>
      </c>
      <c r="K38">
        <f t="shared" si="13"/>
        <v>2.3377818859985956E-2</v>
      </c>
      <c r="M38">
        <f t="shared" si="4"/>
        <v>0.26008872770488856</v>
      </c>
      <c r="N38">
        <f>'Agg HKI'!B30/'Econ aggregates'!B38</f>
        <v>7.4202754289615577E-2</v>
      </c>
      <c r="P38">
        <f t="shared" si="14"/>
        <v>8729690.5761787593</v>
      </c>
      <c r="Q38">
        <f t="shared" si="15"/>
        <v>7854224.6803298239</v>
      </c>
      <c r="R38">
        <f t="shared" si="16"/>
        <v>129.47176474711216</v>
      </c>
      <c r="S38">
        <f t="shared" si="17"/>
        <v>116.48755717155696</v>
      </c>
      <c r="U38">
        <f t="shared" si="5"/>
        <v>3932764.5998690082</v>
      </c>
      <c r="V38">
        <f t="shared" si="6"/>
        <v>7865529.1997380173</v>
      </c>
      <c r="W38" s="49">
        <f t="shared" si="7"/>
        <v>533.22371375734383</v>
      </c>
      <c r="X38">
        <f t="shared" si="8"/>
        <v>355.48247583822922</v>
      </c>
      <c r="Y38">
        <f>B38/Population!B30</f>
        <v>174.98282509672688</v>
      </c>
      <c r="Z38">
        <f>E38/Population!B30</f>
        <v>0.32816024603203786</v>
      </c>
      <c r="AA38">
        <f t="shared" si="9"/>
        <v>430.98767125945801</v>
      </c>
      <c r="AB38">
        <f t="shared" si="10"/>
        <v>1599.6711412720315</v>
      </c>
      <c r="AD38">
        <f t="shared" si="18"/>
        <v>1.1835505350501041E-2</v>
      </c>
      <c r="AE38">
        <f t="shared" si="19"/>
        <v>7.3255062353494438E-3</v>
      </c>
      <c r="AF38">
        <f t="shared" si="20"/>
        <v>-4.4572453637997667E-3</v>
      </c>
      <c r="AG38">
        <f t="shared" si="21"/>
        <v>3.7363626352007184E-3</v>
      </c>
      <c r="AH38">
        <f t="shared" si="22"/>
        <v>1.1835505350501263E-2</v>
      </c>
      <c r="AI38">
        <f t="shared" si="23"/>
        <v>2.5951500444717945E-2</v>
      </c>
      <c r="AJ38">
        <f t="shared" si="24"/>
        <v>3.8094154917586165E-2</v>
      </c>
      <c r="AK38">
        <f t="shared" si="25"/>
        <v>3.6705100594193851E-2</v>
      </c>
      <c r="AL38">
        <f t="shared" si="26"/>
        <v>3.6758937467907815E-2</v>
      </c>
      <c r="AM38">
        <f t="shared" si="27"/>
        <v>3.0544891886265635E-2</v>
      </c>
      <c r="AN38">
        <f t="shared" si="28"/>
        <v>6.1602087079282164E-3</v>
      </c>
      <c r="AO38">
        <f t="shared" si="29"/>
        <v>6.1602087079282164E-3</v>
      </c>
    </row>
    <row r="39" spans="1:41" x14ac:dyDescent="0.25">
      <c r="A39">
        <f t="shared" si="11"/>
        <v>1978</v>
      </c>
      <c r="B39">
        <f t="shared" si="1"/>
        <v>12275369.178153718</v>
      </c>
      <c r="C39">
        <f t="shared" si="0"/>
        <v>36826107.534461156</v>
      </c>
      <c r="D39" s="4">
        <f>'HK(x)'!B31</f>
        <v>9848802.501411302</v>
      </c>
      <c r="E39">
        <f>SUM('Labor(x)'!E31:DA31)</f>
        <v>22736.910934989828</v>
      </c>
      <c r="F39">
        <f t="shared" si="2"/>
        <v>1.7410242061739281</v>
      </c>
      <c r="G39">
        <f t="shared" si="3"/>
        <v>39585.512311437968</v>
      </c>
      <c r="H39">
        <f>Population!B31</f>
        <v>69512.235999999946</v>
      </c>
      <c r="J39">
        <f t="shared" si="12"/>
        <v>0.11659332724487081</v>
      </c>
      <c r="K39">
        <f t="shared" si="13"/>
        <v>2.5467178891308589E-2</v>
      </c>
      <c r="M39">
        <f t="shared" si="4"/>
        <v>0.26659332724487084</v>
      </c>
      <c r="N39">
        <f>'Agg HKI'!B31/'Econ aggregates'!B39</f>
        <v>7.4112426387963407E-2</v>
      </c>
      <c r="P39">
        <f t="shared" si="14"/>
        <v>9002837.6657905821</v>
      </c>
      <c r="Q39">
        <f t="shared" si="15"/>
        <v>8093080.27118959</v>
      </c>
      <c r="R39">
        <f t="shared" si="16"/>
        <v>129.51443060744859</v>
      </c>
      <c r="S39">
        <f t="shared" si="17"/>
        <v>116.42670034653462</v>
      </c>
      <c r="U39">
        <f t="shared" si="5"/>
        <v>4091789.7260512393</v>
      </c>
      <c r="V39">
        <f t="shared" si="6"/>
        <v>8183579.4521024786</v>
      </c>
      <c r="W39" s="49">
        <f t="shared" si="7"/>
        <v>539.88728782251394</v>
      </c>
      <c r="X39">
        <f t="shared" si="8"/>
        <v>359.92485854834263</v>
      </c>
      <c r="Y39">
        <f>B39/Population!B31</f>
        <v>176.59292643317829</v>
      </c>
      <c r="Z39">
        <f>E39/Population!B31</f>
        <v>0.32709221057124166</v>
      </c>
      <c r="AA39">
        <f t="shared" si="9"/>
        <v>433.16361354325323</v>
      </c>
      <c r="AB39">
        <f t="shared" si="10"/>
        <v>1619.6618634675419</v>
      </c>
      <c r="AD39">
        <f t="shared" si="18"/>
        <v>1.2496769917105688E-2</v>
      </c>
      <c r="AE39">
        <f t="shared" si="19"/>
        <v>9.2014821200958608E-3</v>
      </c>
      <c r="AF39">
        <f t="shared" si="20"/>
        <v>-3.254615614506573E-3</v>
      </c>
      <c r="AG39">
        <f t="shared" si="21"/>
        <v>5.0487344044820581E-3</v>
      </c>
      <c r="AH39">
        <f t="shared" si="22"/>
        <v>1.2496769917105688E-2</v>
      </c>
      <c r="AI39">
        <f t="shared" si="23"/>
        <v>2.7594353391085624E-2</v>
      </c>
      <c r="AJ39">
        <f t="shared" si="24"/>
        <v>4.0435963593530966E-2</v>
      </c>
      <c r="AK39">
        <f t="shared" si="25"/>
        <v>3.1289435430526646E-2</v>
      </c>
      <c r="AL39">
        <f t="shared" si="26"/>
        <v>3.041109728601965E-2</v>
      </c>
      <c r="AM39">
        <f t="shared" si="27"/>
        <v>3.0949698377195078E-2</v>
      </c>
      <c r="AN39">
        <f t="shared" si="28"/>
        <v>3.3973705333156801E-4</v>
      </c>
      <c r="AO39">
        <f t="shared" si="29"/>
        <v>3.3973705333156801E-4</v>
      </c>
    </row>
    <row r="40" spans="1:41" x14ac:dyDescent="0.25">
      <c r="A40">
        <f t="shared" si="11"/>
        <v>1979</v>
      </c>
      <c r="B40">
        <f t="shared" si="1"/>
        <v>12784432.091995081</v>
      </c>
      <c r="C40">
        <f t="shared" si="0"/>
        <v>38353296.275985241</v>
      </c>
      <c r="D40" s="4">
        <f>'HK(x)'!B32</f>
        <v>10188990.781754257</v>
      </c>
      <c r="E40">
        <f>SUM('Labor(x)'!E32:DA32)</f>
        <v>23371.000505618187</v>
      </c>
      <c r="F40">
        <f t="shared" si="2"/>
        <v>1.7758446902974065</v>
      </c>
      <c r="G40">
        <f t="shared" si="3"/>
        <v>41503.267154840061</v>
      </c>
      <c r="H40">
        <f>Population!B32</f>
        <v>71619.219000000041</v>
      </c>
      <c r="J40">
        <f t="shared" si="12"/>
        <v>0.11945690903863679</v>
      </c>
      <c r="K40">
        <f t="shared" si="13"/>
        <v>2.6609573103834831E-2</v>
      </c>
      <c r="M40">
        <f t="shared" si="4"/>
        <v>0.26945690903863684</v>
      </c>
      <c r="N40">
        <f>'Agg HKI'!B32/'Econ aggregates'!B40</f>
        <v>7.4041725131477887E-2</v>
      </c>
      <c r="P40">
        <f t="shared" si="14"/>
        <v>9339578.5366717335</v>
      </c>
      <c r="Q40">
        <f t="shared" si="15"/>
        <v>8392997.1297541875</v>
      </c>
      <c r="R40">
        <f t="shared" si="16"/>
        <v>130.40603719333672</v>
      </c>
      <c r="S40">
        <f t="shared" si="17"/>
        <v>117.18917417619679</v>
      </c>
      <c r="U40">
        <f t="shared" si="5"/>
        <v>4261477.36399836</v>
      </c>
      <c r="V40">
        <f t="shared" si="6"/>
        <v>8522954.7279967219</v>
      </c>
      <c r="W40" s="49">
        <f t="shared" si="7"/>
        <v>547.02117219679212</v>
      </c>
      <c r="X40">
        <f t="shared" si="8"/>
        <v>364.68078146452808</v>
      </c>
      <c r="Y40">
        <f>B40/Population!B32</f>
        <v>178.50560604402952</v>
      </c>
      <c r="Z40">
        <f>E40/Population!B32</f>
        <v>0.32632302937593016</v>
      </c>
      <c r="AA40">
        <f t="shared" si="9"/>
        <v>435.9672483557095</v>
      </c>
      <c r="AB40">
        <f t="shared" si="10"/>
        <v>1641.0635165903761</v>
      </c>
      <c r="AD40">
        <f t="shared" si="18"/>
        <v>1.3213655026127258E-2</v>
      </c>
      <c r="AE40">
        <f t="shared" si="19"/>
        <v>1.0831009199991692E-2</v>
      </c>
      <c r="AF40">
        <f t="shared" si="20"/>
        <v>-2.3515729523738704E-3</v>
      </c>
      <c r="AG40">
        <f t="shared" si="21"/>
        <v>6.472461501377591E-3</v>
      </c>
      <c r="AH40">
        <f t="shared" si="22"/>
        <v>1.3213655026127036E-2</v>
      </c>
      <c r="AI40">
        <f t="shared" si="23"/>
        <v>2.7888114284362109E-2</v>
      </c>
      <c r="AJ40">
        <f t="shared" si="24"/>
        <v>4.1470273231972055E-2</v>
      </c>
      <c r="AK40">
        <f t="shared" si="25"/>
        <v>3.740385902555099E-2</v>
      </c>
      <c r="AL40">
        <f t="shared" si="26"/>
        <v>3.7058431217130705E-2</v>
      </c>
      <c r="AM40">
        <f t="shared" si="27"/>
        <v>3.0310965683798319E-2</v>
      </c>
      <c r="AN40">
        <f t="shared" si="28"/>
        <v>7.0928933417526707E-3</v>
      </c>
      <c r="AO40">
        <f t="shared" si="29"/>
        <v>7.0928933417526707E-3</v>
      </c>
    </row>
    <row r="41" spans="1:41" x14ac:dyDescent="0.25">
      <c r="A41">
        <f t="shared" si="11"/>
        <v>1980</v>
      </c>
      <c r="B41">
        <f t="shared" si="1"/>
        <v>13314184.443499137</v>
      </c>
      <c r="C41">
        <f t="shared" si="0"/>
        <v>39942553.330497414</v>
      </c>
      <c r="D41" s="4">
        <f>'HK(x)'!B33</f>
        <v>10544977.588837065</v>
      </c>
      <c r="E41">
        <f>SUM('Labor(x)'!E33:DA33)</f>
        <v>24012.031148339367</v>
      </c>
      <c r="F41">
        <f t="shared" si="2"/>
        <v>1.8113615841033548</v>
      </c>
      <c r="G41">
        <f t="shared" si="3"/>
        <v>43494.470778395094</v>
      </c>
      <c r="H41">
        <f>Population!B33</f>
        <v>73698.099000000017</v>
      </c>
      <c r="J41">
        <f t="shared" si="12"/>
        <v>0.11936570814806108</v>
      </c>
      <c r="K41">
        <f t="shared" si="13"/>
        <v>2.673740990997191E-2</v>
      </c>
      <c r="M41">
        <f t="shared" si="4"/>
        <v>0.2693657081480611</v>
      </c>
      <c r="N41">
        <f>'Agg HKI'!B33/'Econ aggregates'!B41</f>
        <v>7.3985247915700228E-2</v>
      </c>
      <c r="P41">
        <f t="shared" si="14"/>
        <v>9727799.7224620916</v>
      </c>
      <c r="Q41">
        <f t="shared" si="15"/>
        <v>8742746.4856144488</v>
      </c>
      <c r="R41">
        <f t="shared" si="16"/>
        <v>131.99525977545349</v>
      </c>
      <c r="S41">
        <f t="shared" si="17"/>
        <v>118.62919945349536</v>
      </c>
      <c r="U41">
        <f t="shared" si="5"/>
        <v>4438061.4811663786</v>
      </c>
      <c r="V41">
        <f t="shared" si="6"/>
        <v>8876122.9623327591</v>
      </c>
      <c r="W41" s="49">
        <f t="shared" si="7"/>
        <v>554.47972565285977</v>
      </c>
      <c r="X41">
        <f t="shared" si="8"/>
        <v>369.65315043523992</v>
      </c>
      <c r="Y41">
        <f>B41/Population!B33</f>
        <v>180.65845149546033</v>
      </c>
      <c r="Z41">
        <f>E41/Population!B33</f>
        <v>0.32581615366143107</v>
      </c>
      <c r="AA41">
        <f t="shared" si="9"/>
        <v>439.15391928709613</v>
      </c>
      <c r="AB41">
        <f t="shared" si="10"/>
        <v>1663.4391769585795</v>
      </c>
      <c r="AD41">
        <f t="shared" si="18"/>
        <v>1.3634853338701403E-2</v>
      </c>
      <c r="AE41">
        <f t="shared" si="19"/>
        <v>1.2060380058314779E-2</v>
      </c>
      <c r="AF41">
        <f t="shared" si="20"/>
        <v>-1.5532943398707255E-3</v>
      </c>
      <c r="AG41">
        <f t="shared" si="21"/>
        <v>7.3094273558518275E-3</v>
      </c>
      <c r="AH41">
        <f t="shared" si="22"/>
        <v>1.3634853338701403E-2</v>
      </c>
      <c r="AI41">
        <f t="shared" si="23"/>
        <v>2.7428463859177965E-2</v>
      </c>
      <c r="AJ41">
        <f t="shared" si="24"/>
        <v>4.1437300279905109E-2</v>
      </c>
      <c r="AK41">
        <f t="shared" si="25"/>
        <v>4.1567313157227836E-2</v>
      </c>
      <c r="AL41">
        <f t="shared" si="26"/>
        <v>4.1671568624795263E-2</v>
      </c>
      <c r="AM41">
        <f t="shared" si="27"/>
        <v>2.9026845433765214E-2</v>
      </c>
      <c r="AN41">
        <f t="shared" si="28"/>
        <v>1.2540467723462623E-2</v>
      </c>
      <c r="AO41">
        <f t="shared" si="29"/>
        <v>1.2540467723462623E-2</v>
      </c>
    </row>
    <row r="42" spans="1:41" x14ac:dyDescent="0.25">
      <c r="A42">
        <f t="shared" si="11"/>
        <v>1981</v>
      </c>
      <c r="B42">
        <f t="shared" si="1"/>
        <v>13825111.333194679</v>
      </c>
      <c r="C42">
        <f t="shared" si="0"/>
        <v>41475333.999584034</v>
      </c>
      <c r="D42" s="4">
        <f>'HK(x)'!B34</f>
        <v>10909579.514706628</v>
      </c>
      <c r="E42">
        <f>SUM('Labor(x)'!E34:DA34)</f>
        <v>24534.347488486219</v>
      </c>
      <c r="F42">
        <f t="shared" si="2"/>
        <v>1.8475888157854219</v>
      </c>
      <c r="G42">
        <f t="shared" si="3"/>
        <v>45329.386022320294</v>
      </c>
      <c r="H42">
        <f>Population!B34</f>
        <v>75729.573999999979</v>
      </c>
      <c r="J42">
        <f t="shared" si="12"/>
        <v>0.11086931831111904</v>
      </c>
      <c r="K42">
        <f t="shared" si="13"/>
        <v>2.6372440487632019E-2</v>
      </c>
      <c r="M42">
        <f t="shared" si="4"/>
        <v>0.26086931831111904</v>
      </c>
      <c r="N42">
        <f>'Agg HKI'!B34/'Econ aggregates'!B42</f>
        <v>7.382761600252026E-2</v>
      </c>
      <c r="P42">
        <f t="shared" si="14"/>
        <v>10218563.964128857</v>
      </c>
      <c r="Q42">
        <f t="shared" si="15"/>
        <v>9197888.9534296691</v>
      </c>
      <c r="R42">
        <f t="shared" si="16"/>
        <v>134.93491940320251</v>
      </c>
      <c r="S42">
        <f t="shared" si="17"/>
        <v>121.45702752044626</v>
      </c>
      <c r="U42">
        <f t="shared" si="5"/>
        <v>4608370.4443982262</v>
      </c>
      <c r="V42">
        <f t="shared" si="6"/>
        <v>9216740.8887964524</v>
      </c>
      <c r="W42" s="49">
        <f t="shared" si="7"/>
        <v>563.5002658897979</v>
      </c>
      <c r="X42">
        <f t="shared" si="8"/>
        <v>375.6668439265319</v>
      </c>
      <c r="Y42">
        <f>B42/Population!B34</f>
        <v>182.55894762057795</v>
      </c>
      <c r="Z42">
        <f>E42/Population!B34</f>
        <v>0.32397313483482987</v>
      </c>
      <c r="AA42">
        <f t="shared" si="9"/>
        <v>444.66556609367382</v>
      </c>
      <c r="AB42">
        <f t="shared" si="10"/>
        <v>1690.5007976693935</v>
      </c>
      <c r="AD42">
        <f t="shared" si="18"/>
        <v>1.6268476230247852E-2</v>
      </c>
      <c r="AE42">
        <f t="shared" si="19"/>
        <v>1.051982959770581E-2</v>
      </c>
      <c r="AF42">
        <f t="shared" si="20"/>
        <v>-5.6566220117998389E-3</v>
      </c>
      <c r="AG42">
        <f t="shared" si="21"/>
        <v>1.2550603705245411E-2</v>
      </c>
      <c r="AH42">
        <f t="shared" si="22"/>
        <v>1.6268476230248075E-2</v>
      </c>
      <c r="AI42">
        <f t="shared" si="23"/>
        <v>2.1752276470080156E-2</v>
      </c>
      <c r="AJ42">
        <f t="shared" si="24"/>
        <v>3.8374629093035351E-2</v>
      </c>
      <c r="AK42">
        <f t="shared" si="25"/>
        <v>5.0449665460685855E-2</v>
      </c>
      <c r="AL42">
        <f t="shared" si="26"/>
        <v>5.2059437908227535E-2</v>
      </c>
      <c r="AM42">
        <f t="shared" si="27"/>
        <v>2.7564822262239996E-2</v>
      </c>
      <c r="AN42">
        <f t="shared" si="28"/>
        <v>2.2884843198445859E-2</v>
      </c>
      <c r="AO42">
        <f t="shared" si="29"/>
        <v>2.2884843198445859E-2</v>
      </c>
    </row>
    <row r="43" spans="1:41" x14ac:dyDescent="0.25">
      <c r="A43">
        <f t="shared" si="11"/>
        <v>1982</v>
      </c>
      <c r="B43">
        <f t="shared" si="1"/>
        <v>14312750.600573178</v>
      </c>
      <c r="C43">
        <f t="shared" ref="C43:C74" si="30">B43*KY</f>
        <v>42938251.801719531</v>
      </c>
      <c r="D43" s="4">
        <f>'HK(x)'!B35</f>
        <v>11222426.706670057</v>
      </c>
      <c r="E43">
        <f>SUM('Labor(x)'!E35:DA35)</f>
        <v>25061.352632978153</v>
      </c>
      <c r="F43">
        <f t="shared" si="2"/>
        <v>1.8845405921011305</v>
      </c>
      <c r="G43">
        <f t="shared" si="3"/>
        <v>47229.136329807872</v>
      </c>
      <c r="H43">
        <f>Population!B35</f>
        <v>77729.805000000022</v>
      </c>
      <c r="J43">
        <f t="shared" si="12"/>
        <v>0.10221080789858186</v>
      </c>
      <c r="K43">
        <f t="shared" si="13"/>
        <v>2.1857936373941997E-2</v>
      </c>
      <c r="M43">
        <f t="shared" si="4"/>
        <v>0.25221080789858186</v>
      </c>
      <c r="N43">
        <f>'Agg HKI'!B35/'Econ aggregates'!B43</f>
        <v>7.3785701520288932E-2</v>
      </c>
      <c r="P43">
        <f t="shared" si="14"/>
        <v>10702920.208351705</v>
      </c>
      <c r="Q43">
        <f t="shared" si="15"/>
        <v>9646843.8646034747</v>
      </c>
      <c r="R43">
        <f t="shared" si="16"/>
        <v>137.69390272305074</v>
      </c>
      <c r="S43">
        <f t="shared" si="17"/>
        <v>124.10739824451473</v>
      </c>
      <c r="U43">
        <f t="shared" si="5"/>
        <v>4770916.8668577261</v>
      </c>
      <c r="V43">
        <f t="shared" si="6"/>
        <v>9541833.7337154523</v>
      </c>
      <c r="W43" s="49">
        <f t="shared" si="7"/>
        <v>571.1084637043524</v>
      </c>
      <c r="X43">
        <f t="shared" si="8"/>
        <v>380.73897580290156</v>
      </c>
      <c r="Y43">
        <f>B43/Population!B35</f>
        <v>184.13465208838713</v>
      </c>
      <c r="Z43">
        <f>E43/Population!B35</f>
        <v>0.32241625503856786</v>
      </c>
      <c r="AA43">
        <f t="shared" si="9"/>
        <v>447.79812450755361</v>
      </c>
      <c r="AB43">
        <f t="shared" si="10"/>
        <v>1713.3253911130569</v>
      </c>
      <c r="AD43">
        <f t="shared" si="18"/>
        <v>1.3501675642584976E-2</v>
      </c>
      <c r="AE43">
        <f t="shared" si="19"/>
        <v>8.6312091976123995E-3</v>
      </c>
      <c r="AF43">
        <f t="shared" si="20"/>
        <v>-4.8055830217396123E-3</v>
      </c>
      <c r="AG43">
        <f t="shared" si="21"/>
        <v>7.0447515003215777E-3</v>
      </c>
      <c r="AH43">
        <f t="shared" si="22"/>
        <v>1.3501675642584976E-2</v>
      </c>
      <c r="AI43">
        <f t="shared" si="23"/>
        <v>2.1480300005502606E-2</v>
      </c>
      <c r="AJ43">
        <f t="shared" si="24"/>
        <v>3.5271995691467328E-2</v>
      </c>
      <c r="AK43">
        <f t="shared" si="25"/>
        <v>4.7399639119853454E-2</v>
      </c>
      <c r="AL43">
        <f t="shared" si="26"/>
        <v>4.8810647035089527E-2</v>
      </c>
      <c r="AM43">
        <f t="shared" si="27"/>
        <v>2.6412811988088647E-2</v>
      </c>
      <c r="AN43">
        <f t="shared" si="28"/>
        <v>2.0986827131764807E-2</v>
      </c>
      <c r="AO43">
        <f t="shared" si="29"/>
        <v>2.0986827131764807E-2</v>
      </c>
    </row>
    <row r="44" spans="1:41" x14ac:dyDescent="0.25">
      <c r="A44">
        <f t="shared" si="11"/>
        <v>1983</v>
      </c>
      <c r="B44">
        <f t="shared" si="1"/>
        <v>14816634.854549263</v>
      </c>
      <c r="C44">
        <f t="shared" si="30"/>
        <v>44449904.563647792</v>
      </c>
      <c r="D44" s="4">
        <f>'HK(x)'!B36</f>
        <v>11542216.369568655</v>
      </c>
      <c r="E44">
        <f>SUM('Labor(x)'!E36:DA36)</f>
        <v>25600.877456974918</v>
      </c>
      <c r="F44">
        <f t="shared" ref="F44:F75" si="31">F43*(1+prod)</f>
        <v>1.9222314039431532</v>
      </c>
      <c r="G44">
        <f t="shared" si="3"/>
        <v>49210.810616297516</v>
      </c>
      <c r="H44">
        <f>Population!B36</f>
        <v>79729.313000000067</v>
      </c>
      <c r="J44">
        <f t="shared" si="12"/>
        <v>0.1020240275047425</v>
      </c>
      <c r="K44">
        <f t="shared" si="13"/>
        <v>2.1583150697704535E-2</v>
      </c>
      <c r="M44">
        <f t="shared" ref="M44:M75" si="32">dep*k+J44</f>
        <v>0.25202402750474251</v>
      </c>
      <c r="N44">
        <f>'Agg HKI'!B36/'Econ aggregates'!B44</f>
        <v>7.3818356035176724E-2</v>
      </c>
      <c r="P44">
        <f t="shared" si="14"/>
        <v>11082486.864438612</v>
      </c>
      <c r="Q44">
        <f t="shared" si="15"/>
        <v>9988747.2375022862</v>
      </c>
      <c r="R44">
        <f t="shared" si="16"/>
        <v>139.00140923625671</v>
      </c>
      <c r="S44">
        <f t="shared" si="17"/>
        <v>125.2832472982964</v>
      </c>
      <c r="U44">
        <f t="shared" si="5"/>
        <v>4938878.2848497536</v>
      </c>
      <c r="V44">
        <f t="shared" si="6"/>
        <v>9877756.5696995091</v>
      </c>
      <c r="W44" s="49">
        <f t="shared" si="7"/>
        <v>578.75496179575259</v>
      </c>
      <c r="X44">
        <f t="shared" si="8"/>
        <v>385.83664119716843</v>
      </c>
      <c r="Y44">
        <f>B44/Population!B36</f>
        <v>185.83673052029496</v>
      </c>
      <c r="Z44">
        <f>E44/Population!B36</f>
        <v>0.32109742946079189</v>
      </c>
      <c r="AA44">
        <f t="shared" si="9"/>
        <v>450.85237367221555</v>
      </c>
      <c r="AB44">
        <f t="shared" si="10"/>
        <v>1736.2648853872579</v>
      </c>
      <c r="AD44">
        <f t="shared" si="18"/>
        <v>1.3388871952279002E-2</v>
      </c>
      <c r="AE44">
        <f t="shared" si="19"/>
        <v>9.2436617041034008E-3</v>
      </c>
      <c r="AF44">
        <f t="shared" si="20"/>
        <v>-4.0904438196461834E-3</v>
      </c>
      <c r="AG44">
        <f t="shared" si="21"/>
        <v>6.8205939183436648E-3</v>
      </c>
      <c r="AH44">
        <f t="shared" si="22"/>
        <v>1.3388871952279002E-2</v>
      </c>
      <c r="AI44">
        <f t="shared" si="23"/>
        <v>2.152816058646434E-2</v>
      </c>
      <c r="AJ44">
        <f t="shared" si="24"/>
        <v>3.5205270324203397E-2</v>
      </c>
      <c r="AK44">
        <f t="shared" si="25"/>
        <v>3.5463840587237394E-2</v>
      </c>
      <c r="AL44">
        <f t="shared" si="26"/>
        <v>3.5441993018393791E-2</v>
      </c>
      <c r="AM44">
        <f t="shared" si="27"/>
        <v>2.5723826272303629E-2</v>
      </c>
      <c r="AN44">
        <f t="shared" si="28"/>
        <v>9.7400143149337648E-3</v>
      </c>
      <c r="AO44">
        <f t="shared" si="29"/>
        <v>9.7400143149337648E-3</v>
      </c>
    </row>
    <row r="45" spans="1:41" x14ac:dyDescent="0.25">
      <c r="A45">
        <f t="shared" si="11"/>
        <v>1984</v>
      </c>
      <c r="B45">
        <f t="shared" si="1"/>
        <v>15343842.910144677</v>
      </c>
      <c r="C45">
        <f t="shared" si="30"/>
        <v>46031528.73043403</v>
      </c>
      <c r="D45" s="4">
        <f>'HK(x)'!B37</f>
        <v>11872757.890026374</v>
      </c>
      <c r="E45">
        <f>SUM('Labor(x)'!E37:DA37)</f>
        <v>26167.450387483819</v>
      </c>
      <c r="F45">
        <f t="shared" si="31"/>
        <v>1.9606760320220162</v>
      </c>
      <c r="G45">
        <f t="shared" si="3"/>
        <v>51305.892793864747</v>
      </c>
      <c r="H45">
        <f>Population!B37</f>
        <v>81775.21699999999</v>
      </c>
      <c r="J45">
        <f t="shared" si="12"/>
        <v>0.10307875126514349</v>
      </c>
      <c r="K45">
        <f t="shared" si="13"/>
        <v>2.1542290441410799E-2</v>
      </c>
      <c r="M45">
        <f t="shared" si="32"/>
        <v>0.25307875126514351</v>
      </c>
      <c r="N45">
        <f>'Agg HKI'!B37/'Econ aggregates'!B45</f>
        <v>7.3884909049099515E-2</v>
      </c>
      <c r="P45">
        <f t="shared" si="14"/>
        <v>11460642.306836735</v>
      </c>
      <c r="Q45">
        <f t="shared" si="15"/>
        <v>10326963.868957026</v>
      </c>
      <c r="R45">
        <f t="shared" si="16"/>
        <v>140.14811243896469</v>
      </c>
      <c r="S45">
        <f t="shared" si="17"/>
        <v>126.28476264339388</v>
      </c>
      <c r="U45">
        <f t="shared" si="5"/>
        <v>5114614.3033815585</v>
      </c>
      <c r="V45">
        <f t="shared" si="6"/>
        <v>10229228.606763119</v>
      </c>
      <c r="W45" s="49">
        <f t="shared" si="7"/>
        <v>586.37133854981175</v>
      </c>
      <c r="X45">
        <f t="shared" si="8"/>
        <v>390.91422569987452</v>
      </c>
      <c r="Y45">
        <f>B45/Population!B37</f>
        <v>187.63438940363409</v>
      </c>
      <c r="Z45">
        <f>E45/Population!B37</f>
        <v>0.31999242982728893</v>
      </c>
      <c r="AA45">
        <f t="shared" si="9"/>
        <v>453.72238082871252</v>
      </c>
      <c r="AB45">
        <f t="shared" si="10"/>
        <v>1759.1140156494353</v>
      </c>
      <c r="AD45">
        <f t="shared" ref="AD45:AD76" si="33">X45/X44-1</f>
        <v>1.3159933403295909E-2</v>
      </c>
      <c r="AE45">
        <f t="shared" ref="AE45:AE76" si="34">Y45/Y44-1</f>
        <v>9.6733238811623767E-3</v>
      </c>
      <c r="AF45">
        <f t="shared" ref="AF45:AF76" si="35">Z45/Z44-1</f>
        <v>-3.441321954394172E-3</v>
      </c>
      <c r="AG45">
        <f t="shared" ref="AG45:AG76" si="36">AA45/AA44-1</f>
        <v>6.3657359350703935E-3</v>
      </c>
      <c r="AH45">
        <f t="shared" ref="AH45:AH76" si="37">AB45/AB44-1</f>
        <v>1.3159933403295909E-2</v>
      </c>
      <c r="AI45">
        <f t="shared" si="23"/>
        <v>2.2130996543422654E-2</v>
      </c>
      <c r="AJ45">
        <f t="shared" si="24"/>
        <v>3.5582172387378597E-2</v>
      </c>
      <c r="AK45">
        <f t="shared" ref="AK45:AK76" si="38">P45/P44-1</f>
        <v>3.4121894031884148E-2</v>
      </c>
      <c r="AL45">
        <f t="shared" ref="AL45:AL76" si="39">Q45/Q44-1</f>
        <v>3.3859764734552655E-2</v>
      </c>
      <c r="AM45">
        <f t="shared" si="27"/>
        <v>2.5660624969889412E-2</v>
      </c>
      <c r="AN45">
        <f t="shared" si="28"/>
        <v>8.4612690619947362E-3</v>
      </c>
      <c r="AO45">
        <f t="shared" si="29"/>
        <v>8.4612690619947362E-3</v>
      </c>
    </row>
    <row r="46" spans="1:41" x14ac:dyDescent="0.25">
      <c r="A46">
        <f t="shared" si="11"/>
        <v>1985</v>
      </c>
      <c r="B46">
        <f t="shared" si="1"/>
        <v>15902509.420691976</v>
      </c>
      <c r="C46">
        <f t="shared" si="30"/>
        <v>47707528.262075931</v>
      </c>
      <c r="D46" s="4">
        <f>'HK(x)'!B38</f>
        <v>12221158.639855586</v>
      </c>
      <c r="E46">
        <f>SUM('Labor(x)'!E38:DA38)</f>
        <v>26770.932790227762</v>
      </c>
      <c r="F46">
        <f t="shared" si="31"/>
        <v>1.9998895526624565</v>
      </c>
      <c r="G46">
        <f t="shared" si="3"/>
        <v>53538.908802205289</v>
      </c>
      <c r="H46">
        <f>Population!B38</f>
        <v>83901.572000000073</v>
      </c>
      <c r="J46">
        <f t="shared" si="12"/>
        <v>0.10539214203898718</v>
      </c>
      <c r="K46">
        <f t="shared" si="13"/>
        <v>2.1908539125018923E-2</v>
      </c>
      <c r="M46">
        <f t="shared" si="32"/>
        <v>0.25539214203898719</v>
      </c>
      <c r="N46">
        <f>'Agg HKI'!B38/'Econ aggregates'!B46</f>
        <v>7.3959307959015411E-2</v>
      </c>
      <c r="P46">
        <f t="shared" si="14"/>
        <v>11841133.475946279</v>
      </c>
      <c r="Q46">
        <f t="shared" si="15"/>
        <v>10664994.884380179</v>
      </c>
      <c r="R46">
        <f t="shared" si="16"/>
        <v>141.13124693237296</v>
      </c>
      <c r="S46">
        <f t="shared" si="17"/>
        <v>127.11317118563845</v>
      </c>
      <c r="U46">
        <f t="shared" si="5"/>
        <v>5300836.4735639915</v>
      </c>
      <c r="V46">
        <f t="shared" si="6"/>
        <v>10601672.947127985</v>
      </c>
      <c r="W46" s="49">
        <f t="shared" si="7"/>
        <v>594.02149134291267</v>
      </c>
      <c r="X46">
        <f t="shared" si="8"/>
        <v>396.0143275619418</v>
      </c>
      <c r="Y46">
        <f>B46/Population!B38</f>
        <v>189.53768137612443</v>
      </c>
      <c r="Z46">
        <f>E46/Population!B38</f>
        <v>0.31907546130634762</v>
      </c>
      <c r="AA46">
        <f t="shared" si="9"/>
        <v>456.5085100178764</v>
      </c>
      <c r="AB46">
        <f t="shared" si="10"/>
        <v>1782.064474028738</v>
      </c>
      <c r="AD46">
        <f t="shared" si="33"/>
        <v>1.3046600831515542E-2</v>
      </c>
      <c r="AE46">
        <f t="shared" si="34"/>
        <v>1.0143620146283672E-2</v>
      </c>
      <c r="AF46">
        <f t="shared" si="35"/>
        <v>-2.8655944187061522E-3</v>
      </c>
      <c r="AG46">
        <f t="shared" si="36"/>
        <v>6.1406033885194056E-3</v>
      </c>
      <c r="AH46">
        <f t="shared" si="37"/>
        <v>1.3046600831515542E-2</v>
      </c>
      <c r="AI46">
        <f t="shared" si="23"/>
        <v>2.3062331018408821E-2</v>
      </c>
      <c r="AJ46">
        <f t="shared" si="24"/>
        <v>3.6409816876965984E-2</v>
      </c>
      <c r="AK46">
        <f t="shared" si="38"/>
        <v>3.3199811923505074E-2</v>
      </c>
      <c r="AL46">
        <f t="shared" si="39"/>
        <v>3.2732855436754082E-2</v>
      </c>
      <c r="AM46">
        <f t="shared" si="27"/>
        <v>2.6002437877970852E-2</v>
      </c>
      <c r="AN46">
        <f t="shared" si="28"/>
        <v>7.1973740455342217E-3</v>
      </c>
      <c r="AO46">
        <f t="shared" si="29"/>
        <v>7.1973740455342217E-3</v>
      </c>
    </row>
    <row r="47" spans="1:41" x14ac:dyDescent="0.25">
      <c r="A47">
        <f t="shared" si="11"/>
        <v>1986</v>
      </c>
      <c r="B47">
        <f t="shared" si="1"/>
        <v>16474926.248097723</v>
      </c>
      <c r="C47">
        <f t="shared" si="30"/>
        <v>49424778.744293168</v>
      </c>
      <c r="D47" s="4">
        <f>'HK(x)'!B39</f>
        <v>12592476.707325425</v>
      </c>
      <c r="E47">
        <f>SUM('Labor(x)'!E39:DA39)</f>
        <v>27338.846876366279</v>
      </c>
      <c r="F47">
        <f t="shared" si="31"/>
        <v>2.0398873437157055</v>
      </c>
      <c r="G47">
        <f t="shared" si="3"/>
        <v>55768.167734881223</v>
      </c>
      <c r="H47">
        <f>Population!B39</f>
        <v>86118.045999999973</v>
      </c>
      <c r="J47">
        <f t="shared" si="12"/>
        <v>0.10423418328901592</v>
      </c>
      <c r="K47">
        <f t="shared" si="13"/>
        <v>2.2538375096684469E-2</v>
      </c>
      <c r="M47">
        <f t="shared" si="32"/>
        <v>0.25423418328901592</v>
      </c>
      <c r="N47">
        <f>'Agg HKI'!B39/'Econ aggregates'!B47</f>
        <v>7.4081591688196863E-2</v>
      </c>
      <c r="P47">
        <f t="shared" si="14"/>
        <v>12286436.828665826</v>
      </c>
      <c r="Q47">
        <f t="shared" si="15"/>
        <v>11065948.069261095</v>
      </c>
      <c r="R47">
        <f t="shared" si="16"/>
        <v>142.66971209107356</v>
      </c>
      <c r="S47">
        <f t="shared" si="17"/>
        <v>128.49743559278039</v>
      </c>
      <c r="U47">
        <f t="shared" si="5"/>
        <v>5491642.0826992411</v>
      </c>
      <c r="V47">
        <f t="shared" si="6"/>
        <v>10983284.165398482</v>
      </c>
      <c r="W47" s="49">
        <f t="shared" si="7"/>
        <v>602.61964678326899</v>
      </c>
      <c r="X47">
        <f t="shared" si="8"/>
        <v>401.74643118884597</v>
      </c>
      <c r="Y47">
        <f>B47/Population!B39</f>
        <v>191.30631747145921</v>
      </c>
      <c r="Z47">
        <f>E47/Population!B39</f>
        <v>0.31745781687111535</v>
      </c>
      <c r="AA47">
        <f t="shared" si="9"/>
        <v>460.60745591326651</v>
      </c>
      <c r="AB47">
        <f t="shared" si="10"/>
        <v>1807.858940349807</v>
      </c>
      <c r="AD47">
        <f t="shared" si="33"/>
        <v>1.4474485461659414E-2</v>
      </c>
      <c r="AE47">
        <f t="shared" si="34"/>
        <v>9.3313165091697403E-3</v>
      </c>
      <c r="AF47">
        <f t="shared" si="35"/>
        <v>-5.0697864029072282E-3</v>
      </c>
      <c r="AG47">
        <f t="shared" si="36"/>
        <v>8.9789035810736717E-3</v>
      </c>
      <c r="AH47">
        <f t="shared" si="37"/>
        <v>1.4474485461659636E-2</v>
      </c>
      <c r="AI47">
        <f t="shared" si="23"/>
        <v>2.1213832576869374E-2</v>
      </c>
      <c r="AJ47">
        <f t="shared" si="24"/>
        <v>3.5995377349749003E-2</v>
      </c>
      <c r="AK47">
        <f t="shared" si="38"/>
        <v>3.7606480293809863E-2</v>
      </c>
      <c r="AL47">
        <f t="shared" si="39"/>
        <v>3.7595253371208504E-2</v>
      </c>
      <c r="AM47">
        <f t="shared" si="27"/>
        <v>2.6417550317172855E-2</v>
      </c>
      <c r="AN47">
        <f t="shared" si="28"/>
        <v>1.1188929976637008E-2</v>
      </c>
      <c r="AO47">
        <f t="shared" si="29"/>
        <v>1.1188929976637008E-2</v>
      </c>
    </row>
    <row r="48" spans="1:41" x14ac:dyDescent="0.25">
      <c r="A48">
        <f t="shared" si="11"/>
        <v>1987</v>
      </c>
      <c r="B48">
        <f t="shared" si="1"/>
        <v>17068291.153834</v>
      </c>
      <c r="C48">
        <f t="shared" si="30"/>
        <v>51204873.461502001</v>
      </c>
      <c r="D48" s="4">
        <f>'HK(x)'!B40</f>
        <v>12954042.377696494</v>
      </c>
      <c r="E48">
        <f>SUM('Labor(x)'!E40:DA40)</f>
        <v>27965.268301626664</v>
      </c>
      <c r="F48">
        <f t="shared" si="31"/>
        <v>2.0806850905900198</v>
      </c>
      <c r="G48">
        <f t="shared" si="3"/>
        <v>58186.916809544287</v>
      </c>
      <c r="H48">
        <f>Population!B40</f>
        <v>88412.920000000056</v>
      </c>
      <c r="J48">
        <f t="shared" si="12"/>
        <v>0.10429249777643822</v>
      </c>
      <c r="K48">
        <f t="shared" si="13"/>
        <v>2.1183472153851277E-2</v>
      </c>
      <c r="M48">
        <f t="shared" si="32"/>
        <v>0.25429249777643825</v>
      </c>
      <c r="N48">
        <f>'Agg HKI'!B40/'Econ aggregates'!B48</f>
        <v>7.4275110117411169E-2</v>
      </c>
      <c r="P48">
        <f t="shared" si="14"/>
        <v>12727952.763550067</v>
      </c>
      <c r="Q48">
        <f t="shared" si="15"/>
        <v>11460203.558583012</v>
      </c>
      <c r="R48">
        <f t="shared" si="16"/>
        <v>143.9603257482058</v>
      </c>
      <c r="S48">
        <f t="shared" si="17"/>
        <v>129.621367087333</v>
      </c>
      <c r="U48">
        <f t="shared" si="5"/>
        <v>5689430.3846113328</v>
      </c>
      <c r="V48">
        <f t="shared" si="6"/>
        <v>11378860.769222667</v>
      </c>
      <c r="W48" s="49">
        <f t="shared" si="7"/>
        <v>610.33890216033376</v>
      </c>
      <c r="X48">
        <f t="shared" si="8"/>
        <v>406.89260144022256</v>
      </c>
      <c r="Y48">
        <f>B48/Population!B40</f>
        <v>193.05200137982084</v>
      </c>
      <c r="Z48">
        <f>E48/Population!B40</f>
        <v>0.31630296003826869</v>
      </c>
      <c r="AA48">
        <f t="shared" si="9"/>
        <v>463.21895566948638</v>
      </c>
      <c r="AB48">
        <f t="shared" si="10"/>
        <v>1831.0167064810014</v>
      </c>
      <c r="AD48">
        <f t="shared" si="33"/>
        <v>1.2809498359818816E-2</v>
      </c>
      <c r="AE48">
        <f t="shared" si="34"/>
        <v>9.1250719340310038E-3</v>
      </c>
      <c r="AF48">
        <f t="shared" si="35"/>
        <v>-3.6378276781117158E-3</v>
      </c>
      <c r="AG48">
        <f t="shared" si="36"/>
        <v>5.6696862430112294E-3</v>
      </c>
      <c r="AH48">
        <f t="shared" si="37"/>
        <v>1.2809498359818594E-2</v>
      </c>
      <c r="AI48">
        <f t="shared" si="23"/>
        <v>2.2913235078759309E-2</v>
      </c>
      <c r="AJ48">
        <f t="shared" si="24"/>
        <v>3.6016240485737594E-2</v>
      </c>
      <c r="AK48">
        <f t="shared" si="38"/>
        <v>3.5935230127430273E-2</v>
      </c>
      <c r="AL48">
        <f t="shared" si="39"/>
        <v>3.562780946144839E-2</v>
      </c>
      <c r="AM48">
        <f t="shared" si="27"/>
        <v>2.6648003601940529E-2</v>
      </c>
      <c r="AN48">
        <f t="shared" si="28"/>
        <v>9.2872265254897446E-3</v>
      </c>
      <c r="AO48">
        <f t="shared" si="29"/>
        <v>9.2872265254897446E-3</v>
      </c>
    </row>
    <row r="49" spans="1:41" x14ac:dyDescent="0.25">
      <c r="A49">
        <f t="shared" si="11"/>
        <v>1988</v>
      </c>
      <c r="B49">
        <f t="shared" si="1"/>
        <v>17709904.407562844</v>
      </c>
      <c r="C49">
        <f t="shared" si="30"/>
        <v>53129713.222688533</v>
      </c>
      <c r="D49" s="4">
        <f>'HK(x)'!B41</f>
        <v>13349592.247069586</v>
      </c>
      <c r="E49">
        <f>SUM('Labor(x)'!E41:DA41)</f>
        <v>28642.338983006081</v>
      </c>
      <c r="F49">
        <f t="shared" si="31"/>
        <v>2.1222987924018204</v>
      </c>
      <c r="G49">
        <f t="shared" si="3"/>
        <v>60787.601435197386</v>
      </c>
      <c r="H49">
        <f>Population!B41</f>
        <v>90773.617000000013</v>
      </c>
      <c r="J49">
        <f t="shared" si="12"/>
        <v>0.10868719090118568</v>
      </c>
      <c r="K49">
        <f t="shared" si="13"/>
        <v>2.2334952254410626E-2</v>
      </c>
      <c r="M49">
        <f t="shared" si="32"/>
        <v>0.25868719090118569</v>
      </c>
      <c r="N49">
        <f>'Agg HKI'!B41/'Econ aggregates'!B49</f>
        <v>7.4491710360441152E-2</v>
      </c>
      <c r="P49">
        <f t="shared" si="14"/>
        <v>13128578.985241886</v>
      </c>
      <c r="Q49">
        <f t="shared" si="15"/>
        <v>11809337.915602615</v>
      </c>
      <c r="R49">
        <f t="shared" si="16"/>
        <v>144.62989819213533</v>
      </c>
      <c r="S49">
        <f t="shared" si="17"/>
        <v>130.09658869936419</v>
      </c>
      <c r="U49">
        <f t="shared" si="5"/>
        <v>5903301.4691876145</v>
      </c>
      <c r="V49">
        <f t="shared" si="6"/>
        <v>11806602.938375231</v>
      </c>
      <c r="W49" s="49">
        <f t="shared" si="7"/>
        <v>618.31208750341204</v>
      </c>
      <c r="X49">
        <f t="shared" si="8"/>
        <v>412.20805833560803</v>
      </c>
      <c r="Y49">
        <f>B49/Population!B41</f>
        <v>195.09968857540227</v>
      </c>
      <c r="Z49">
        <f>E49/Population!B41</f>
        <v>0.31553594457964673</v>
      </c>
      <c r="AA49">
        <f t="shared" si="9"/>
        <v>466.07898380750589</v>
      </c>
      <c r="AB49">
        <f t="shared" si="10"/>
        <v>1854.936262510236</v>
      </c>
      <c r="AD49">
        <f t="shared" si="33"/>
        <v>1.3063537839152373E-2</v>
      </c>
      <c r="AE49">
        <f t="shared" si="34"/>
        <v>1.0606920316524882E-2</v>
      </c>
      <c r="AF49">
        <f t="shared" si="35"/>
        <v>-2.4249392371451517E-3</v>
      </c>
      <c r="AG49">
        <f t="shared" si="36"/>
        <v>6.1742467639001042E-3</v>
      </c>
      <c r="AH49">
        <f t="shared" si="37"/>
        <v>1.3063537839152373E-2</v>
      </c>
      <c r="AI49">
        <f t="shared" si="23"/>
        <v>2.4211127677256528E-2</v>
      </c>
      <c r="AJ49">
        <f t="shared" si="24"/>
        <v>3.7590948498949173E-2</v>
      </c>
      <c r="AK49">
        <f t="shared" si="38"/>
        <v>3.1476092749112006E-2</v>
      </c>
      <c r="AL49">
        <f t="shared" si="39"/>
        <v>3.0464935045427133E-2</v>
      </c>
      <c r="AM49">
        <f t="shared" si="27"/>
        <v>2.6700814767795844E-2</v>
      </c>
      <c r="AN49">
        <f t="shared" si="28"/>
        <v>4.7752779813161617E-3</v>
      </c>
      <c r="AO49">
        <f t="shared" si="29"/>
        <v>4.7752779813161617E-3</v>
      </c>
    </row>
    <row r="50" spans="1:41" x14ac:dyDescent="0.25">
      <c r="A50">
        <f t="shared" si="11"/>
        <v>1989</v>
      </c>
      <c r="B50">
        <f t="shared" si="1"/>
        <v>18395382.647991784</v>
      </c>
      <c r="C50">
        <f t="shared" si="30"/>
        <v>55186147.943975352</v>
      </c>
      <c r="D50" s="4">
        <f>'HK(x)'!B42</f>
        <v>13775898.691272195</v>
      </c>
      <c r="E50">
        <f>SUM('Labor(x)'!E42:DA42)</f>
        <v>29359.022194808269</v>
      </c>
      <c r="F50">
        <f t="shared" si="31"/>
        <v>2.1647447682498568</v>
      </c>
      <c r="G50">
        <f t="shared" si="3"/>
        <v>63554.789697142631</v>
      </c>
      <c r="H50">
        <f>Population!B42</f>
        <v>93179.759999999966</v>
      </c>
      <c r="J50">
        <f t="shared" si="12"/>
        <v>0.1117908097177483</v>
      </c>
      <c r="K50">
        <f t="shared" si="13"/>
        <v>2.3174644004980732E-2</v>
      </c>
      <c r="M50">
        <f t="shared" si="32"/>
        <v>0.26179080971774832</v>
      </c>
      <c r="N50">
        <f>'Agg HKI'!B42/'Econ aggregates'!B50</f>
        <v>7.4681716488529837E-2</v>
      </c>
      <c r="P50">
        <f t="shared" si="14"/>
        <v>13579640.529506197</v>
      </c>
      <c r="Q50">
        <f t="shared" si="15"/>
        <v>12205841.777890854</v>
      </c>
      <c r="R50">
        <f t="shared" si="16"/>
        <v>145.73594662087777</v>
      </c>
      <c r="S50">
        <f t="shared" si="17"/>
        <v>130.99241485372852</v>
      </c>
      <c r="U50">
        <f t="shared" si="5"/>
        <v>6131794.215997261</v>
      </c>
      <c r="V50">
        <f t="shared" si="6"/>
        <v>12263588.431994524</v>
      </c>
      <c r="W50" s="49">
        <f t="shared" si="7"/>
        <v>626.56659768610245</v>
      </c>
      <c r="X50">
        <f t="shared" si="8"/>
        <v>417.71106512406834</v>
      </c>
      <c r="Y50">
        <f>B50/Population!B42</f>
        <v>197.41822309900553</v>
      </c>
      <c r="Z50">
        <f>E50/Population!B42</f>
        <v>0.31507939272228519</v>
      </c>
      <c r="AA50">
        <f t="shared" si="9"/>
        <v>469.22198565959974</v>
      </c>
      <c r="AB50">
        <f t="shared" si="10"/>
        <v>1879.6997930583073</v>
      </c>
      <c r="AD50">
        <f t="shared" si="33"/>
        <v>1.3350070861496643E-2</v>
      </c>
      <c r="AE50">
        <f t="shared" si="34"/>
        <v>1.1883845333290788E-2</v>
      </c>
      <c r="AF50">
        <f t="shared" si="35"/>
        <v>-1.4469091880158214E-3</v>
      </c>
      <c r="AG50">
        <f t="shared" si="36"/>
        <v>6.7434961911776448E-3</v>
      </c>
      <c r="AH50">
        <f t="shared" si="37"/>
        <v>1.3350070861496643E-2</v>
      </c>
      <c r="AI50">
        <f t="shared" si="23"/>
        <v>2.5021811669340588E-2</v>
      </c>
      <c r="AJ50">
        <f t="shared" si="24"/>
        <v>3.870592548970575E-2</v>
      </c>
      <c r="AK50">
        <f t="shared" si="38"/>
        <v>3.4357225162857219E-2</v>
      </c>
      <c r="AL50">
        <f t="shared" si="39"/>
        <v>3.3575452334577927E-2</v>
      </c>
      <c r="AM50">
        <f t="shared" si="27"/>
        <v>2.6507074186544299E-2</v>
      </c>
      <c r="AN50">
        <f t="shared" si="28"/>
        <v>7.8501509763129196E-3</v>
      </c>
      <c r="AO50">
        <f t="shared" si="29"/>
        <v>7.8501509763129196E-3</v>
      </c>
    </row>
    <row r="51" spans="1:41" x14ac:dyDescent="0.25">
      <c r="A51">
        <f t="shared" si="11"/>
        <v>1990</v>
      </c>
      <c r="B51">
        <f t="shared" si="1"/>
        <v>19120267.671918273</v>
      </c>
      <c r="C51">
        <f t="shared" si="30"/>
        <v>57360803.015754819</v>
      </c>
      <c r="D51" s="4">
        <f>'HK(x)'!B43</f>
        <v>14228216.124810439</v>
      </c>
      <c r="E51">
        <f>SUM('Labor(x)'!E43:DA43)</f>
        <v>30107.949971348276</v>
      </c>
      <c r="F51">
        <f t="shared" si="31"/>
        <v>2.208039663614854</v>
      </c>
      <c r="G51">
        <f t="shared" si="3"/>
        <v>66479.547726868695</v>
      </c>
      <c r="H51">
        <f>Population!B43</f>
        <v>95617.350000000049</v>
      </c>
      <c r="J51">
        <f t="shared" si="12"/>
        <v>0.11373559769633138</v>
      </c>
      <c r="K51">
        <f t="shared" si="13"/>
        <v>2.3656438356381215E-2</v>
      </c>
      <c r="M51">
        <f t="shared" si="32"/>
        <v>0.26373559769633137</v>
      </c>
      <c r="N51">
        <f>'Agg HKI'!B43/'Econ aggregates'!B51</f>
        <v>7.4816888417281041E-2</v>
      </c>
      <c r="P51">
        <f t="shared" si="14"/>
        <v>14077572.449351065</v>
      </c>
      <c r="Q51">
        <f t="shared" si="15"/>
        <v>12647053.516432609</v>
      </c>
      <c r="R51">
        <f t="shared" si="16"/>
        <v>147.22822217255612</v>
      </c>
      <c r="S51">
        <f t="shared" si="17"/>
        <v>132.26735018731017</v>
      </c>
      <c r="U51">
        <f t="shared" si="5"/>
        <v>6373422.5573060904</v>
      </c>
      <c r="V51">
        <f t="shared" si="6"/>
        <v>12746845.114612183</v>
      </c>
      <c r="W51" s="49">
        <f t="shared" si="7"/>
        <v>635.05710917261899</v>
      </c>
      <c r="X51">
        <f t="shared" si="8"/>
        <v>423.37140611507937</v>
      </c>
      <c r="Y51">
        <f>B51/Population!B43</f>
        <v>199.96650892247342</v>
      </c>
      <c r="Z51">
        <f>E51/Population!B43</f>
        <v>0.31487956915087334</v>
      </c>
      <c r="AA51">
        <f t="shared" si="9"/>
        <v>472.57339467982644</v>
      </c>
      <c r="AB51">
        <f t="shared" si="10"/>
        <v>1905.171327517857</v>
      </c>
      <c r="AD51">
        <f t="shared" si="33"/>
        <v>1.3550852403993119E-2</v>
      </c>
      <c r="AE51">
        <f t="shared" si="34"/>
        <v>1.2908057743939549E-2</v>
      </c>
      <c r="AF51">
        <f t="shared" si="35"/>
        <v>-6.3420069997399686E-4</v>
      </c>
      <c r="AG51">
        <f t="shared" si="36"/>
        <v>7.142480792999395E-3</v>
      </c>
      <c r="AH51">
        <f t="shared" si="37"/>
        <v>1.3550852403993119E-2</v>
      </c>
      <c r="AI51">
        <f t="shared" si="23"/>
        <v>2.5509288816588871E-2</v>
      </c>
      <c r="AJ51">
        <f t="shared" si="24"/>
        <v>3.9405813828266467E-2</v>
      </c>
      <c r="AK51">
        <f t="shared" si="38"/>
        <v>3.6667533191541368E-2</v>
      </c>
      <c r="AL51">
        <f t="shared" si="39"/>
        <v>3.6147587898521572E-2</v>
      </c>
      <c r="AM51">
        <f t="shared" si="27"/>
        <v>2.6160080257773721E-2</v>
      </c>
      <c r="AN51">
        <f t="shared" si="28"/>
        <v>1.0507452933767647E-2</v>
      </c>
      <c r="AO51">
        <f t="shared" si="29"/>
        <v>1.0507452933767647E-2</v>
      </c>
    </row>
    <row r="52" spans="1:41" x14ac:dyDescent="0.25">
      <c r="A52">
        <f t="shared" si="11"/>
        <v>1991</v>
      </c>
      <c r="B52">
        <f t="shared" si="1"/>
        <v>19850855.834758367</v>
      </c>
      <c r="C52">
        <f t="shared" si="30"/>
        <v>59552567.504275098</v>
      </c>
      <c r="D52" s="4">
        <f>'HK(x)'!B44</f>
        <v>14703437.969134325</v>
      </c>
      <c r="E52">
        <f>SUM('Labor(x)'!E44:DA44)</f>
        <v>30788.115613829577</v>
      </c>
      <c r="F52">
        <f t="shared" si="31"/>
        <v>2.252200456887151</v>
      </c>
      <c r="G52">
        <f t="shared" si="3"/>
        <v>69341.0080521614</v>
      </c>
      <c r="H52">
        <f>Population!B44</f>
        <v>98085.372999999963</v>
      </c>
      <c r="J52">
        <f t="shared" si="12"/>
        <v>0.11041158662200111</v>
      </c>
      <c r="K52">
        <f t="shared" si="13"/>
        <v>2.3939614910294428E-2</v>
      </c>
      <c r="M52">
        <f t="shared" si="32"/>
        <v>0.26041158662200115</v>
      </c>
      <c r="N52">
        <f>'Agg HKI'!B44/'Econ aggregates'!B52</f>
        <v>7.4925048239888811E-2</v>
      </c>
      <c r="P52">
        <f t="shared" si="14"/>
        <v>14681462.971024333</v>
      </c>
      <c r="Q52">
        <f t="shared" si="15"/>
        <v>13194136.640001984</v>
      </c>
      <c r="R52">
        <f t="shared" si="16"/>
        <v>149.68045205908874</v>
      </c>
      <c r="S52">
        <f t="shared" si="17"/>
        <v>134.51686257034461</v>
      </c>
      <c r="U52">
        <f t="shared" si="5"/>
        <v>6616951.9449194558</v>
      </c>
      <c r="V52">
        <f t="shared" si="6"/>
        <v>13233903.889838912</v>
      </c>
      <c r="W52" s="49">
        <f t="shared" si="7"/>
        <v>644.75709016246674</v>
      </c>
      <c r="X52">
        <f t="shared" si="8"/>
        <v>429.8380601083112</v>
      </c>
      <c r="Y52">
        <f>B52/Population!B44</f>
        <v>202.38344645697961</v>
      </c>
      <c r="Z52">
        <f>E52/Population!B44</f>
        <v>0.31389099793533526</v>
      </c>
      <c r="AA52">
        <f t="shared" si="9"/>
        <v>477.5686226970563</v>
      </c>
      <c r="AB52">
        <f t="shared" si="10"/>
        <v>1934.2712704874002</v>
      </c>
      <c r="AD52">
        <f t="shared" si="33"/>
        <v>1.5274186919165933E-2</v>
      </c>
      <c r="AE52">
        <f t="shared" si="34"/>
        <v>1.2086711657516735E-2</v>
      </c>
      <c r="AF52">
        <f t="shared" si="35"/>
        <v>-3.1395216215645005E-3</v>
      </c>
      <c r="AG52">
        <f t="shared" si="36"/>
        <v>1.0570269239583707E-2</v>
      </c>
      <c r="AH52">
        <f t="shared" si="37"/>
        <v>1.5274186919165933E-2</v>
      </c>
      <c r="AI52">
        <f t="shared" si="23"/>
        <v>2.2590898521107183E-2</v>
      </c>
      <c r="AJ52">
        <f t="shared" si="24"/>
        <v>3.8210143046956357E-2</v>
      </c>
      <c r="AK52">
        <f t="shared" si="38"/>
        <v>4.2897347809501385E-2</v>
      </c>
      <c r="AL52">
        <f t="shared" si="39"/>
        <v>4.3257753504287511E-2</v>
      </c>
      <c r="AM52">
        <f t="shared" si="27"/>
        <v>2.5811455766133529E-2</v>
      </c>
      <c r="AN52">
        <f t="shared" si="28"/>
        <v>1.7085892043367856E-2</v>
      </c>
      <c r="AO52">
        <f t="shared" si="29"/>
        <v>1.7085892043367856E-2</v>
      </c>
    </row>
    <row r="53" spans="1:41" x14ac:dyDescent="0.25">
      <c r="A53">
        <f t="shared" si="11"/>
        <v>1992</v>
      </c>
      <c r="B53">
        <f t="shared" si="1"/>
        <v>20590260.338352662</v>
      </c>
      <c r="C53">
        <f t="shared" si="30"/>
        <v>61770781.015057981</v>
      </c>
      <c r="D53" s="4">
        <f>'HK(x)'!B45</f>
        <v>15152540.774828522</v>
      </c>
      <c r="E53">
        <f>SUM('Labor(x)'!E45:DA45)</f>
        <v>31512.40679420087</v>
      </c>
      <c r="F53">
        <f t="shared" si="31"/>
        <v>2.2972444660248938</v>
      </c>
      <c r="G53">
        <f t="shared" si="3"/>
        <v>72391.702119103211</v>
      </c>
      <c r="H53">
        <f>Population!B45</f>
        <v>100592.24199999997</v>
      </c>
      <c r="J53">
        <f t="shared" si="12"/>
        <v>0.10773120273040473</v>
      </c>
      <c r="K53">
        <f t="shared" si="13"/>
        <v>2.1811419492237812E-2</v>
      </c>
      <c r="M53">
        <f t="shared" si="32"/>
        <v>0.25773120273040473</v>
      </c>
      <c r="N53">
        <f>'Agg HKI'!B45/'Econ aggregates'!B53</f>
        <v>7.5032470136879595E-2</v>
      </c>
      <c r="P53">
        <f t="shared" si="14"/>
        <v>15283507.77681688</v>
      </c>
      <c r="Q53">
        <f t="shared" si="15"/>
        <v>13738569.682868857</v>
      </c>
      <c r="R53">
        <f t="shared" si="16"/>
        <v>151.93525338481754</v>
      </c>
      <c r="S53">
        <f t="shared" si="17"/>
        <v>136.57683147045137</v>
      </c>
      <c r="U53">
        <f t="shared" si="5"/>
        <v>6863420.1127842199</v>
      </c>
      <c r="V53">
        <f t="shared" si="6"/>
        <v>13726840.225568442</v>
      </c>
      <c r="W53" s="49">
        <f t="shared" si="7"/>
        <v>653.4017053290205</v>
      </c>
      <c r="X53">
        <f t="shared" si="8"/>
        <v>435.60113688601371</v>
      </c>
      <c r="Y53">
        <f>B53/Population!B45</f>
        <v>204.69034121292046</v>
      </c>
      <c r="Z53">
        <f>E53/Population!B45</f>
        <v>0.31326875877963711</v>
      </c>
      <c r="AA53">
        <f t="shared" si="9"/>
        <v>480.84365227276123</v>
      </c>
      <c r="AB53">
        <f t="shared" si="10"/>
        <v>1960.2051159870616</v>
      </c>
      <c r="AD53">
        <f t="shared" si="33"/>
        <v>1.3407553477815082E-2</v>
      </c>
      <c r="AE53">
        <f t="shared" si="34"/>
        <v>1.1398633615181675E-2</v>
      </c>
      <c r="AF53">
        <f t="shared" si="35"/>
        <v>-1.9823415127895316E-3</v>
      </c>
      <c r="AG53">
        <f t="shared" si="36"/>
        <v>6.8577151430286865E-3</v>
      </c>
      <c r="AH53">
        <f t="shared" si="37"/>
        <v>1.3407553477815304E-2</v>
      </c>
      <c r="AI53">
        <f t="shared" si="23"/>
        <v>2.3525024702906849E-2</v>
      </c>
      <c r="AJ53">
        <f t="shared" si="24"/>
        <v>3.7247991207493225E-2</v>
      </c>
      <c r="AK53">
        <f t="shared" si="38"/>
        <v>4.100713988658744E-2</v>
      </c>
      <c r="AL53">
        <f t="shared" si="39"/>
        <v>4.1263256378311297E-2</v>
      </c>
      <c r="AM53">
        <f t="shared" si="27"/>
        <v>2.5558030961456479E-2</v>
      </c>
      <c r="AN53">
        <f t="shared" si="28"/>
        <v>1.5449108925130961E-2</v>
      </c>
      <c r="AO53">
        <f t="shared" si="29"/>
        <v>1.5449108925130961E-2</v>
      </c>
    </row>
    <row r="54" spans="1:41" x14ac:dyDescent="0.25">
      <c r="A54">
        <f t="shared" si="11"/>
        <v>1993</v>
      </c>
      <c r="B54">
        <f t="shared" si="1"/>
        <v>21377136.900213182</v>
      </c>
      <c r="C54">
        <f t="shared" si="30"/>
        <v>64131410.700639546</v>
      </c>
      <c r="D54" s="4">
        <f>'HK(x)'!B46</f>
        <v>15630625.4098443</v>
      </c>
      <c r="E54">
        <f>SUM('Labor(x)'!E46:DA46)</f>
        <v>32282.407099079846</v>
      </c>
      <c r="F54">
        <f t="shared" si="31"/>
        <v>2.343189355345392</v>
      </c>
      <c r="G54">
        <f t="shared" si="3"/>
        <v>75643.792679490405</v>
      </c>
      <c r="H54">
        <f>Population!B46</f>
        <v>103144.74900000001</v>
      </c>
      <c r="J54">
        <f t="shared" si="12"/>
        <v>0.11042777602074597</v>
      </c>
      <c r="K54">
        <f t="shared" si="13"/>
        <v>2.2364296830180781E-2</v>
      </c>
      <c r="M54">
        <f t="shared" si="32"/>
        <v>0.26042777602074596</v>
      </c>
      <c r="N54">
        <f>'Agg HKI'!B46/'Econ aggregates'!B54</f>
        <v>7.5123979778528818E-2</v>
      </c>
      <c r="P54">
        <f t="shared" si="14"/>
        <v>15809936.679599639</v>
      </c>
      <c r="Q54">
        <f t="shared" si="15"/>
        <v>14204001.079385184</v>
      </c>
      <c r="R54">
        <f t="shared" si="16"/>
        <v>153.27912310494486</v>
      </c>
      <c r="S54">
        <f t="shared" si="17"/>
        <v>137.70939594205791</v>
      </c>
      <c r="U54">
        <f t="shared" si="5"/>
        <v>7125712.3000710607</v>
      </c>
      <c r="V54">
        <f t="shared" si="6"/>
        <v>14251424.600142121</v>
      </c>
      <c r="W54" s="49">
        <f t="shared" si="7"/>
        <v>662.19154087870049</v>
      </c>
      <c r="X54">
        <f t="shared" si="8"/>
        <v>441.46102725246698</v>
      </c>
      <c r="Y54">
        <f>B54/Population!B46</f>
        <v>207.25375850411135</v>
      </c>
      <c r="Z54">
        <f>E54/Population!B46</f>
        <v>0.312981585704182</v>
      </c>
      <c r="AA54">
        <f t="shared" si="9"/>
        <v>484.18401273087915</v>
      </c>
      <c r="AB54">
        <f t="shared" si="10"/>
        <v>1986.5746226361014</v>
      </c>
      <c r="AD54">
        <f t="shared" si="33"/>
        <v>1.3452422113367168E-2</v>
      </c>
      <c r="AE54">
        <f t="shared" si="34"/>
        <v>1.2523391558199704E-2</v>
      </c>
      <c r="AF54">
        <f t="shared" si="35"/>
        <v>-9.1669873680932934E-4</v>
      </c>
      <c r="AG54">
        <f t="shared" si="36"/>
        <v>6.9468743994629545E-3</v>
      </c>
      <c r="AH54">
        <f t="shared" si="37"/>
        <v>1.3452422113367168E-2</v>
      </c>
      <c r="AI54">
        <f t="shared" si="23"/>
        <v>2.4434830062573187E-2</v>
      </c>
      <c r="AJ54">
        <f t="shared" si="24"/>
        <v>3.8215959824210444E-2</v>
      </c>
      <c r="AK54">
        <f t="shared" si="38"/>
        <v>3.4444246076891005E-2</v>
      </c>
      <c r="AL54">
        <f t="shared" si="39"/>
        <v>3.3877718515100685E-2</v>
      </c>
      <c r="AM54">
        <f t="shared" si="27"/>
        <v>2.5374789837173006E-2</v>
      </c>
      <c r="AN54">
        <f t="shared" si="28"/>
        <v>9.069456239717999E-3</v>
      </c>
      <c r="AO54">
        <f t="shared" si="29"/>
        <v>9.069456239717999E-3</v>
      </c>
    </row>
    <row r="55" spans="1:41" x14ac:dyDescent="0.25">
      <c r="A55">
        <f t="shared" si="11"/>
        <v>1994</v>
      </c>
      <c r="B55">
        <f t="shared" si="1"/>
        <v>22214390.285186905</v>
      </c>
      <c r="C55">
        <f t="shared" si="30"/>
        <v>66643170.85556072</v>
      </c>
      <c r="D55" s="4">
        <f>'HK(x)'!B47</f>
        <v>16139167.45986262</v>
      </c>
      <c r="E55">
        <f>SUM('Labor(x)'!E47:DA47)</f>
        <v>33100.205041371759</v>
      </c>
      <c r="F55">
        <f t="shared" si="31"/>
        <v>2.3900531424522997</v>
      </c>
      <c r="G55">
        <f t="shared" si="3"/>
        <v>79111.249074946027</v>
      </c>
      <c r="H55">
        <f>Population!B47</f>
        <v>105752.79599999997</v>
      </c>
      <c r="J55">
        <f t="shared" si="12"/>
        <v>0.11306905670942842</v>
      </c>
      <c r="K55">
        <f t="shared" si="13"/>
        <v>2.2892460404705686E-2</v>
      </c>
      <c r="M55">
        <f t="shared" si="32"/>
        <v>0.26306905670942843</v>
      </c>
      <c r="N55">
        <f>'Agg HKI'!B47/'Econ aggregates'!B55</f>
        <v>7.5194246340234569E-2</v>
      </c>
      <c r="P55">
        <f t="shared" si="14"/>
        <v>16370471.587487694</v>
      </c>
      <c r="Q55">
        <f t="shared" si="15"/>
        <v>14700077.252085237</v>
      </c>
      <c r="R55">
        <f t="shared" si="16"/>
        <v>154.79942097689499</v>
      </c>
      <c r="S55">
        <f t="shared" si="17"/>
        <v>139.00414748452835</v>
      </c>
      <c r="U55">
        <f t="shared" si="5"/>
        <v>7404796.7617289685</v>
      </c>
      <c r="V55">
        <f t="shared" si="6"/>
        <v>14809593.523457937</v>
      </c>
      <c r="W55" s="49">
        <f t="shared" si="7"/>
        <v>671.1254585106426</v>
      </c>
      <c r="X55">
        <f t="shared" si="8"/>
        <v>447.4169723404284</v>
      </c>
      <c r="Y55">
        <f>B55/Population!B47</f>
        <v>210.05960244480829</v>
      </c>
      <c r="Z55">
        <f>E55/Population!B47</f>
        <v>0.31299602746552219</v>
      </c>
      <c r="AA55">
        <f t="shared" si="9"/>
        <v>487.585120384915</v>
      </c>
      <c r="AB55">
        <f t="shared" si="10"/>
        <v>2013.3763755319278</v>
      </c>
      <c r="AD55">
        <f t="shared" si="33"/>
        <v>1.3491440286427014E-2</v>
      </c>
      <c r="AE55">
        <f t="shared" si="34"/>
        <v>1.353820534280592E-2</v>
      </c>
      <c r="AF55">
        <f t="shared" si="35"/>
        <v>4.6142527228010266E-5</v>
      </c>
      <c r="AG55">
        <f t="shared" si="36"/>
        <v>7.0244113077031489E-3</v>
      </c>
      <c r="AH55">
        <f t="shared" si="37"/>
        <v>1.3491440286427014E-2</v>
      </c>
      <c r="AI55">
        <f t="shared" si="23"/>
        <v>2.53326197077548E-2</v>
      </c>
      <c r="AJ55">
        <f t="shared" si="24"/>
        <v>3.9165833520267812E-2</v>
      </c>
      <c r="AK55">
        <f t="shared" si="38"/>
        <v>3.5454595375536302E-2</v>
      </c>
      <c r="AL55">
        <f t="shared" si="39"/>
        <v>3.4925101028049577E-2</v>
      </c>
      <c r="AM55">
        <f t="shared" si="27"/>
        <v>2.52853104524009E-2</v>
      </c>
      <c r="AN55">
        <f t="shared" si="28"/>
        <v>1.0169284923135402E-2</v>
      </c>
      <c r="AO55">
        <f t="shared" si="29"/>
        <v>1.0169284923135402E-2</v>
      </c>
    </row>
    <row r="56" spans="1:41" x14ac:dyDescent="0.25">
      <c r="A56">
        <f t="shared" si="11"/>
        <v>1995</v>
      </c>
      <c r="B56">
        <f t="shared" si="1"/>
        <v>23104412.021100208</v>
      </c>
      <c r="C56">
        <f t="shared" si="30"/>
        <v>69313236.063300624</v>
      </c>
      <c r="D56" s="4">
        <f>'HK(x)'!B48</f>
        <v>16679993.769616339</v>
      </c>
      <c r="E56">
        <f>SUM('Labor(x)'!E48:DA48)</f>
        <v>33965.405361798192</v>
      </c>
      <c r="F56">
        <f t="shared" si="31"/>
        <v>2.4378542053013459</v>
      </c>
      <c r="G56">
        <f t="shared" si="3"/>
        <v>82802.706296024597</v>
      </c>
      <c r="H56">
        <f>Population!B48</f>
        <v>108424.82699999998</v>
      </c>
      <c r="J56">
        <f t="shared" si="12"/>
        <v>0.11556516587833768</v>
      </c>
      <c r="K56">
        <f t="shared" si="13"/>
        <v>2.340792352819053E-2</v>
      </c>
      <c r="M56">
        <f t="shared" si="32"/>
        <v>0.26556516587833767</v>
      </c>
      <c r="N56">
        <f>'Agg HKI'!B48/'Econ aggregates'!B56</f>
        <v>7.5232087417267987E-2</v>
      </c>
      <c r="P56">
        <f t="shared" si="14"/>
        <v>16968685.010195274</v>
      </c>
      <c r="Q56">
        <f t="shared" si="15"/>
        <v>15230491.865299284</v>
      </c>
      <c r="R56">
        <f t="shared" si="16"/>
        <v>156.50184076563275</v>
      </c>
      <c r="S56">
        <f t="shared" si="17"/>
        <v>140.47052032925345</v>
      </c>
      <c r="U56">
        <f t="shared" si="5"/>
        <v>7701470.6737000691</v>
      </c>
      <c r="V56">
        <f t="shared" si="6"/>
        <v>15402941.34740014</v>
      </c>
      <c r="W56" s="49">
        <f t="shared" si="7"/>
        <v>680.23366054351186</v>
      </c>
      <c r="X56">
        <f t="shared" si="8"/>
        <v>453.48910702900793</v>
      </c>
      <c r="Y56">
        <f>B56/Population!B48</f>
        <v>213.09152765445697</v>
      </c>
      <c r="Z56">
        <f>E56/Population!B48</f>
        <v>0.31326225092153664</v>
      </c>
      <c r="AA56">
        <f t="shared" si="9"/>
        <v>491.08772858565021</v>
      </c>
      <c r="AB56">
        <f t="shared" si="10"/>
        <v>2040.7009816305356</v>
      </c>
      <c r="AD56">
        <f t="shared" si="33"/>
        <v>1.3571534081097347E-2</v>
      </c>
      <c r="AE56">
        <f t="shared" si="34"/>
        <v>1.4433642520318868E-2</v>
      </c>
      <c r="AF56">
        <f t="shared" si="35"/>
        <v>8.5056496777347057E-4</v>
      </c>
      <c r="AG56">
        <f t="shared" si="36"/>
        <v>7.183583038732122E-3</v>
      </c>
      <c r="AH56">
        <f t="shared" si="37"/>
        <v>1.3571534081097347E-2</v>
      </c>
      <c r="AI56">
        <f t="shared" si="23"/>
        <v>2.6138820570598353E-2</v>
      </c>
      <c r="AJ56">
        <f t="shared" si="24"/>
        <v>4.0065098545909228E-2</v>
      </c>
      <c r="AK56">
        <f t="shared" si="38"/>
        <v>3.6542222959832671E-2</v>
      </c>
      <c r="AL56">
        <f t="shared" si="39"/>
        <v>3.6082437127247458E-2</v>
      </c>
      <c r="AM56">
        <f t="shared" si="27"/>
        <v>2.5266764578026013E-2</v>
      </c>
      <c r="AN56">
        <f t="shared" si="28"/>
        <v>1.1275458381806658E-2</v>
      </c>
      <c r="AO56">
        <f t="shared" si="29"/>
        <v>1.1275458381806658E-2</v>
      </c>
    </row>
    <row r="57" spans="1:41" x14ac:dyDescent="0.25">
      <c r="A57">
        <f t="shared" si="11"/>
        <v>1996</v>
      </c>
      <c r="B57">
        <f t="shared" si="1"/>
        <v>24004022.815197177</v>
      </c>
      <c r="C57">
        <f t="shared" si="30"/>
        <v>72012068.445591539</v>
      </c>
      <c r="D57" s="4">
        <f>'HK(x)'!B49</f>
        <v>17253830.194607362</v>
      </c>
      <c r="E57">
        <f>SUM('Labor(x)'!E49:DA49)</f>
        <v>34747.632136436623</v>
      </c>
      <c r="F57">
        <f t="shared" si="31"/>
        <v>2.4866112894073726</v>
      </c>
      <c r="G57">
        <f t="shared" si="3"/>
        <v>86403.854350637732</v>
      </c>
      <c r="H57">
        <f>Population!B49</f>
        <v>111166.21</v>
      </c>
      <c r="J57">
        <f t="shared" si="12"/>
        <v>0.11243250362944406</v>
      </c>
      <c r="K57">
        <f t="shared" si="13"/>
        <v>2.3905844008268541E-2</v>
      </c>
      <c r="M57">
        <f t="shared" si="32"/>
        <v>0.26243250362944409</v>
      </c>
      <c r="N57">
        <f>'Agg HKI'!B49/'Econ aggregates'!B57</f>
        <v>7.5242326062153975E-2</v>
      </c>
      <c r="P57">
        <f t="shared" si="14"/>
        <v>17704587.010626685</v>
      </c>
      <c r="Q57">
        <f t="shared" si="15"/>
        <v>15898468.499162234</v>
      </c>
      <c r="R57">
        <f t="shared" si="16"/>
        <v>159.26230651046467</v>
      </c>
      <c r="S57">
        <f t="shared" si="17"/>
        <v>143.01529663701078</v>
      </c>
      <c r="U57">
        <f t="shared" si="5"/>
        <v>8001340.9383990588</v>
      </c>
      <c r="V57">
        <f t="shared" si="6"/>
        <v>16002681.876798119</v>
      </c>
      <c r="W57" s="49">
        <f t="shared" si="7"/>
        <v>690.81031826702178</v>
      </c>
      <c r="X57">
        <f t="shared" si="8"/>
        <v>460.54021217801454</v>
      </c>
      <c r="Y57">
        <f>B57/Population!B49</f>
        <v>215.92912824137096</v>
      </c>
      <c r="Z57">
        <f>E57/Population!B49</f>
        <v>0.3125736870622523</v>
      </c>
      <c r="AA57">
        <f t="shared" si="9"/>
        <v>496.54693381293367</v>
      </c>
      <c r="AB57">
        <f t="shared" si="10"/>
        <v>2072.4309548010656</v>
      </c>
      <c r="AD57">
        <f t="shared" si="33"/>
        <v>1.5548565642957257E-2</v>
      </c>
      <c r="AE57">
        <f t="shared" si="34"/>
        <v>1.3316346351955222E-2</v>
      </c>
      <c r="AF57">
        <f t="shared" si="35"/>
        <v>-2.1980428770423943E-3</v>
      </c>
      <c r="AG57">
        <f t="shared" si="36"/>
        <v>1.1116558019085954E-2</v>
      </c>
      <c r="AH57">
        <f t="shared" si="37"/>
        <v>1.5548565642957479E-2</v>
      </c>
      <c r="AI57">
        <f t="shared" si="23"/>
        <v>2.30301027267652E-2</v>
      </c>
      <c r="AJ57">
        <f t="shared" si="24"/>
        <v>3.8936753433733484E-2</v>
      </c>
      <c r="AK57">
        <f t="shared" si="38"/>
        <v>4.3368239789309593E-2</v>
      </c>
      <c r="AL57">
        <f t="shared" si="39"/>
        <v>4.3857850407631904E-2</v>
      </c>
      <c r="AM57">
        <f t="shared" si="27"/>
        <v>2.5283720305129265E-2</v>
      </c>
      <c r="AN57">
        <f t="shared" si="28"/>
        <v>1.8084519484180328E-2</v>
      </c>
      <c r="AO57">
        <f t="shared" si="29"/>
        <v>1.8084519484180328E-2</v>
      </c>
    </row>
    <row r="58" spans="1:41" x14ac:dyDescent="0.25">
      <c r="A58">
        <f t="shared" si="11"/>
        <v>1997</v>
      </c>
      <c r="B58">
        <f t="shared" si="1"/>
        <v>24917935.277381394</v>
      </c>
      <c r="C58">
        <f t="shared" si="30"/>
        <v>74753805.832144186</v>
      </c>
      <c r="D58" s="4">
        <f>'HK(x)'!B50</f>
        <v>17795575.201819211</v>
      </c>
      <c r="E58">
        <f>SUM('Labor(x)'!E50:DA50)</f>
        <v>35592.179081389062</v>
      </c>
      <c r="F58">
        <f t="shared" si="31"/>
        <v>2.53634351519552</v>
      </c>
      <c r="G58">
        <f t="shared" si="3"/>
        <v>90273.992604758794</v>
      </c>
      <c r="H58">
        <f>Population!B50</f>
        <v>113979.48100000003</v>
      </c>
      <c r="J58">
        <f t="shared" si="12"/>
        <v>0.11003068095458886</v>
      </c>
      <c r="K58">
        <f t="shared" si="13"/>
        <v>2.1741167604027129E-2</v>
      </c>
      <c r="M58">
        <f t="shared" si="32"/>
        <v>0.26003068095458887</v>
      </c>
      <c r="N58">
        <f>'Agg HKI'!B50/'Econ aggregates'!B58</f>
        <v>7.5281957993905288E-2</v>
      </c>
      <c r="P58">
        <f t="shared" si="14"/>
        <v>18438507.599221535</v>
      </c>
      <c r="Q58">
        <f t="shared" si="15"/>
        <v>16562636.64237486</v>
      </c>
      <c r="R58">
        <f t="shared" si="16"/>
        <v>161.77041198513206</v>
      </c>
      <c r="S58">
        <f t="shared" si="17"/>
        <v>145.31244130138526</v>
      </c>
      <c r="U58">
        <f t="shared" si="5"/>
        <v>8305978.4257937977</v>
      </c>
      <c r="V58">
        <f t="shared" si="6"/>
        <v>16611956.851587597</v>
      </c>
      <c r="W58" s="49">
        <f t="shared" si="7"/>
        <v>700.09580532850362</v>
      </c>
      <c r="X58">
        <f t="shared" si="8"/>
        <v>466.7305368856691</v>
      </c>
      <c r="Y58">
        <f>B58/Population!B50</f>
        <v>218.61772889965508</v>
      </c>
      <c r="Z58">
        <f>E58/Population!B50</f>
        <v>0.31226830276046835</v>
      </c>
      <c r="AA58">
        <f t="shared" si="9"/>
        <v>499.98554910408427</v>
      </c>
      <c r="AB58">
        <f t="shared" si="10"/>
        <v>2100.287415985511</v>
      </c>
      <c r="AD58">
        <f t="shared" si="33"/>
        <v>1.3441442340895504E-2</v>
      </c>
      <c r="AE58">
        <f t="shared" si="34"/>
        <v>1.2451310669298499E-2</v>
      </c>
      <c r="AF58">
        <f t="shared" si="35"/>
        <v>-9.7699939062090291E-4</v>
      </c>
      <c r="AG58">
        <f t="shared" si="36"/>
        <v>6.9250559352884711E-3</v>
      </c>
      <c r="AH58">
        <f t="shared" si="37"/>
        <v>1.3441442340895504E-2</v>
      </c>
      <c r="AI58">
        <f t="shared" si="23"/>
        <v>2.430516536022731E-2</v>
      </c>
      <c r="AJ58">
        <f t="shared" si="24"/>
        <v>3.8073304179898182E-2</v>
      </c>
      <c r="AK58">
        <f t="shared" si="38"/>
        <v>4.1453697177705084E-2</v>
      </c>
      <c r="AL58">
        <f t="shared" si="39"/>
        <v>4.1775605194149579E-2</v>
      </c>
      <c r="AM58">
        <f t="shared" si="27"/>
        <v>2.5306889566533153E-2</v>
      </c>
      <c r="AN58">
        <f t="shared" si="28"/>
        <v>1.6146807611171932E-2</v>
      </c>
      <c r="AO58">
        <f t="shared" si="29"/>
        <v>1.6146807611171932E-2</v>
      </c>
    </row>
    <row r="59" spans="1:41" x14ac:dyDescent="0.25">
      <c r="A59">
        <f t="shared" si="11"/>
        <v>1998</v>
      </c>
      <c r="B59">
        <f t="shared" si="1"/>
        <v>25897805.206066094</v>
      </c>
      <c r="C59">
        <f t="shared" si="30"/>
        <v>77693415.618198276</v>
      </c>
      <c r="D59" s="4">
        <f>'HK(x)'!B51</f>
        <v>18378733.710643645</v>
      </c>
      <c r="E59">
        <f>SUM('Labor(x)'!E51:DA51)</f>
        <v>36496.621531000405</v>
      </c>
      <c r="F59">
        <f t="shared" si="31"/>
        <v>2.5870703854994304</v>
      </c>
      <c r="G59">
        <f t="shared" si="3"/>
        <v>94419.328733632021</v>
      </c>
      <c r="H59">
        <f>Population!B51</f>
        <v>116867.37100000003</v>
      </c>
      <c r="J59">
        <f t="shared" si="12"/>
        <v>0.1135080661339417</v>
      </c>
      <c r="K59">
        <f t="shared" si="13"/>
        <v>2.2517680714033626E-2</v>
      </c>
      <c r="M59">
        <f t="shared" si="32"/>
        <v>0.26350806613394173</v>
      </c>
      <c r="N59">
        <f>'Agg HKI'!B51/'Econ aggregates'!B59</f>
        <v>7.5326447764837476E-2</v>
      </c>
      <c r="P59">
        <f t="shared" si="14"/>
        <v>19073524.63910209</v>
      </c>
      <c r="Q59">
        <f t="shared" si="15"/>
        <v>17122734.968023416</v>
      </c>
      <c r="R59">
        <f t="shared" si="16"/>
        <v>163.2065860290644</v>
      </c>
      <c r="S59">
        <f t="shared" si="17"/>
        <v>146.51424791632741</v>
      </c>
      <c r="U59">
        <f t="shared" si="5"/>
        <v>8632601.7353553642</v>
      </c>
      <c r="V59">
        <f t="shared" si="6"/>
        <v>17265203.470710732</v>
      </c>
      <c r="W59" s="49">
        <f t="shared" si="7"/>
        <v>709.59459039430203</v>
      </c>
      <c r="X59">
        <f t="shared" si="8"/>
        <v>473.06306026286808</v>
      </c>
      <c r="Y59">
        <f>B59/Population!B51</f>
        <v>221.59996399735977</v>
      </c>
      <c r="Z59">
        <f>E59/Population!B51</f>
        <v>0.31229094330358809</v>
      </c>
      <c r="AA59">
        <f t="shared" si="9"/>
        <v>503.57356214554437</v>
      </c>
      <c r="AB59">
        <f t="shared" si="10"/>
        <v>2128.7837711829056</v>
      </c>
      <c r="AD59">
        <f t="shared" si="33"/>
        <v>1.3567835992591704E-2</v>
      </c>
      <c r="AE59">
        <f t="shared" si="34"/>
        <v>1.3641323202445044E-2</v>
      </c>
      <c r="AF59">
        <f t="shared" si="35"/>
        <v>7.2503494333631124E-5</v>
      </c>
      <c r="AG59">
        <f t="shared" si="36"/>
        <v>7.1762334889267088E-3</v>
      </c>
      <c r="AH59">
        <f t="shared" si="37"/>
        <v>1.3567835992591259E-2</v>
      </c>
      <c r="AI59">
        <f t="shared" si="23"/>
        <v>2.5411269356201638E-2</v>
      </c>
      <c r="AJ59">
        <f t="shared" si="24"/>
        <v>3.9323881283781725E-2</v>
      </c>
      <c r="AK59">
        <f t="shared" si="38"/>
        <v>3.4439720051278266E-2</v>
      </c>
      <c r="AL59">
        <f t="shared" si="39"/>
        <v>3.3816978404003883E-2</v>
      </c>
      <c r="AM59">
        <f t="shared" si="27"/>
        <v>2.5336928845991036E-2</v>
      </c>
      <c r="AN59">
        <f t="shared" si="28"/>
        <v>9.1027912052872306E-3</v>
      </c>
      <c r="AO59">
        <f t="shared" si="29"/>
        <v>9.1027912052872306E-3</v>
      </c>
    </row>
    <row r="60" spans="1:41" x14ac:dyDescent="0.25">
      <c r="A60">
        <f t="shared" si="11"/>
        <v>1999</v>
      </c>
      <c r="B60">
        <f t="shared" si="1"/>
        <v>26944019.283021312</v>
      </c>
      <c r="C60">
        <f t="shared" si="30"/>
        <v>80832057.849063933</v>
      </c>
      <c r="D60" s="4">
        <f>'HK(x)'!B52</f>
        <v>19003215.537929967</v>
      </c>
      <c r="E60">
        <f>SUM('Labor(x)'!E52:DA52)</f>
        <v>37457.589395244897</v>
      </c>
      <c r="F60">
        <f t="shared" si="31"/>
        <v>2.6388117932094191</v>
      </c>
      <c r="G60">
        <f t="shared" si="3"/>
        <v>98843.528641368306</v>
      </c>
      <c r="H60">
        <f>Population!B52</f>
        <v>119831.88800000001</v>
      </c>
      <c r="J60">
        <f t="shared" si="12"/>
        <v>0.11648752912092306</v>
      </c>
      <c r="K60">
        <f t="shared" si="13"/>
        <v>2.3177010850784125E-2</v>
      </c>
      <c r="M60">
        <f t="shared" si="32"/>
        <v>0.26648752912092311</v>
      </c>
      <c r="N60">
        <f>'Agg HKI'!B52/'Econ aggregates'!B60</f>
        <v>7.5348014036672961E-2</v>
      </c>
      <c r="P60">
        <f t="shared" si="14"/>
        <v>19763774.159702457</v>
      </c>
      <c r="Q60">
        <f t="shared" si="15"/>
        <v>17733595.81656098</v>
      </c>
      <c r="R60">
        <f t="shared" si="16"/>
        <v>164.92917277329767</v>
      </c>
      <c r="S60">
        <f t="shared" si="17"/>
        <v>147.98728545911734</v>
      </c>
      <c r="U60">
        <f t="shared" si="5"/>
        <v>8981339.7610071041</v>
      </c>
      <c r="V60">
        <f t="shared" si="6"/>
        <v>17962679.522014208</v>
      </c>
      <c r="W60" s="49">
        <f t="shared" si="7"/>
        <v>719.3206962336385</v>
      </c>
      <c r="X60">
        <f t="shared" si="8"/>
        <v>479.54713082242563</v>
      </c>
      <c r="Y60">
        <f>B60/Population!B52</f>
        <v>224.84849177225107</v>
      </c>
      <c r="Z60">
        <f>E60/Population!B52</f>
        <v>0.31258448832288194</v>
      </c>
      <c r="AA60">
        <f t="shared" si="9"/>
        <v>507.32617460808501</v>
      </c>
      <c r="AB60">
        <f t="shared" si="10"/>
        <v>2157.9620887009155</v>
      </c>
      <c r="AD60">
        <f t="shared" si="33"/>
        <v>1.3706567060963293E-2</v>
      </c>
      <c r="AE60">
        <f t="shared" si="34"/>
        <v>1.4659423748507594E-2</v>
      </c>
      <c r="AF60">
        <f t="shared" si="35"/>
        <v>9.3997288614455776E-4</v>
      </c>
      <c r="AG60">
        <f t="shared" si="36"/>
        <v>7.4519648063970934E-3</v>
      </c>
      <c r="AH60">
        <f t="shared" si="37"/>
        <v>1.3706567060963737E-2</v>
      </c>
      <c r="AI60">
        <f t="shared" si="23"/>
        <v>2.6330323847324921E-2</v>
      </c>
      <c r="AJ60">
        <f t="shared" si="24"/>
        <v>4.0397789257838879E-2</v>
      </c>
      <c r="AK60">
        <f t="shared" si="38"/>
        <v>3.6188881376717719E-2</v>
      </c>
      <c r="AL60">
        <f t="shared" si="39"/>
        <v>3.5675425081235224E-2</v>
      </c>
      <c r="AM60">
        <f t="shared" si="27"/>
        <v>2.5366507132259963E-2</v>
      </c>
      <c r="AN60">
        <f t="shared" si="28"/>
        <v>1.0822374244457755E-2</v>
      </c>
      <c r="AO60">
        <f t="shared" si="29"/>
        <v>1.0822374244457755E-2</v>
      </c>
    </row>
    <row r="61" spans="1:41" x14ac:dyDescent="0.25">
      <c r="A61">
        <f t="shared" si="11"/>
        <v>2000</v>
      </c>
      <c r="B61">
        <f t="shared" si="1"/>
        <v>28056538.431879036</v>
      </c>
      <c r="C61">
        <f t="shared" si="30"/>
        <v>84169615.295637101</v>
      </c>
      <c r="D61" s="4">
        <f>'HK(x)'!B53</f>
        <v>19668520.378410976</v>
      </c>
      <c r="E61">
        <f>SUM('Labor(x)'!E53:DA53)</f>
        <v>38471.442510185414</v>
      </c>
      <c r="F61">
        <f t="shared" si="31"/>
        <v>2.6915880290736074</v>
      </c>
      <c r="G61">
        <f t="shared" si="3"/>
        <v>103549.27412160856</v>
      </c>
      <c r="H61">
        <f>Population!B53</f>
        <v>122876.72700000006</v>
      </c>
      <c r="J61">
        <f t="shared" si="12"/>
        <v>0.11895827614930903</v>
      </c>
      <c r="K61">
        <f t="shared" si="13"/>
        <v>2.3713005155513469E-2</v>
      </c>
      <c r="M61">
        <f t="shared" si="32"/>
        <v>0.26895827614930906</v>
      </c>
      <c r="N61">
        <f>'Agg HKI'!B53/'Econ aggregates'!B61</f>
        <v>7.5328690439445997E-2</v>
      </c>
      <c r="P61">
        <f t="shared" si="14"/>
        <v>20510500.220524013</v>
      </c>
      <c r="Q61">
        <f t="shared" si="15"/>
        <v>18397037.922186576</v>
      </c>
      <c r="R61">
        <f t="shared" si="16"/>
        <v>166.91932411679556</v>
      </c>
      <c r="S61">
        <f t="shared" si="17"/>
        <v>149.71946577146841</v>
      </c>
      <c r="U61">
        <f t="shared" si="5"/>
        <v>9352179.4772930108</v>
      </c>
      <c r="V61">
        <f t="shared" si="6"/>
        <v>18704358.954586025</v>
      </c>
      <c r="W61" s="49">
        <f t="shared" si="7"/>
        <v>729.28220522147035</v>
      </c>
      <c r="X61">
        <f t="shared" si="8"/>
        <v>486.18813681431357</v>
      </c>
      <c r="Y61">
        <f>B61/Population!B53</f>
        <v>228.33077602953261</v>
      </c>
      <c r="Z61">
        <f>E61/Population!B53</f>
        <v>0.31308974001387097</v>
      </c>
      <c r="AA61">
        <f t="shared" si="9"/>
        <v>511.24988030286841</v>
      </c>
      <c r="AB61">
        <f t="shared" si="10"/>
        <v>2187.8466156644108</v>
      </c>
      <c r="AD61">
        <f t="shared" si="33"/>
        <v>1.384849489245954E-2</v>
      </c>
      <c r="AE61">
        <f t="shared" si="34"/>
        <v>1.5487247567614437E-2</v>
      </c>
      <c r="AF61">
        <f t="shared" si="35"/>
        <v>1.6163684055465755E-3</v>
      </c>
      <c r="AG61">
        <f t="shared" si="36"/>
        <v>7.734088819317364E-3</v>
      </c>
      <c r="AH61">
        <f t="shared" si="37"/>
        <v>1.3848494892459318E-2</v>
      </c>
      <c r="AI61">
        <f t="shared" si="23"/>
        <v>2.7066694128192514E-2</v>
      </c>
      <c r="AJ61">
        <f t="shared" si="24"/>
        <v>4.1290021996041704E-2</v>
      </c>
      <c r="AK61">
        <f t="shared" si="38"/>
        <v>3.7782563936806124E-2</v>
      </c>
      <c r="AL61">
        <f t="shared" si="39"/>
        <v>3.7411595058799207E-2</v>
      </c>
      <c r="AM61">
        <f t="shared" si="27"/>
        <v>2.5409255005646392E-2</v>
      </c>
      <c r="AN61">
        <f t="shared" si="28"/>
        <v>1.2373308931159732E-2</v>
      </c>
      <c r="AO61">
        <f t="shared" si="29"/>
        <v>1.2373308931159732E-2</v>
      </c>
    </row>
    <row r="62" spans="1:41" x14ac:dyDescent="0.25">
      <c r="A62">
        <f t="shared" si="11"/>
        <v>2001</v>
      </c>
      <c r="B62">
        <f t="shared" si="1"/>
        <v>29181911.545504518</v>
      </c>
      <c r="C62">
        <f t="shared" si="30"/>
        <v>87545734.636513561</v>
      </c>
      <c r="D62" s="4">
        <f>'HK(x)'!B54</f>
        <v>20373955.001838412</v>
      </c>
      <c r="E62">
        <f>SUM('Labor(x)'!E54:DA54)</f>
        <v>39390.722340947119</v>
      </c>
      <c r="F62">
        <f t="shared" si="31"/>
        <v>2.7454197896550796</v>
      </c>
      <c r="G62">
        <f t="shared" si="3"/>
        <v>108144.06864364468</v>
      </c>
      <c r="H62">
        <f>Population!B54</f>
        <v>126004.99199999998</v>
      </c>
      <c r="J62">
        <f t="shared" si="12"/>
        <v>0.1156921929398608</v>
      </c>
      <c r="K62">
        <f t="shared" si="13"/>
        <v>2.4173694801569917E-2</v>
      </c>
      <c r="M62">
        <f t="shared" si="32"/>
        <v>0.26569219293986079</v>
      </c>
      <c r="N62">
        <f>'Agg HKI'!B54/'Econ aggregates'!B62</f>
        <v>7.5266273256794206E-2</v>
      </c>
      <c r="P62">
        <f t="shared" si="14"/>
        <v>21428505.472802382</v>
      </c>
      <c r="Q62">
        <f t="shared" si="15"/>
        <v>19232091.744262837</v>
      </c>
      <c r="R62">
        <f t="shared" si="16"/>
        <v>170.06076610680935</v>
      </c>
      <c r="S62">
        <f t="shared" si="17"/>
        <v>152.62960172453199</v>
      </c>
      <c r="U62">
        <f t="shared" si="5"/>
        <v>9727303.8485015053</v>
      </c>
      <c r="V62">
        <f t="shared" si="6"/>
        <v>19454607.697003014</v>
      </c>
      <c r="W62" s="49">
        <f t="shared" si="7"/>
        <v>740.83209982594246</v>
      </c>
      <c r="X62">
        <f t="shared" si="8"/>
        <v>493.88806655062837</v>
      </c>
      <c r="Y62">
        <f>B62/Population!B54</f>
        <v>231.59329707750405</v>
      </c>
      <c r="Z62">
        <f>E62/Population!B54</f>
        <v>0.31261239507834043</v>
      </c>
      <c r="AA62">
        <f t="shared" si="9"/>
        <v>517.22725025175396</v>
      </c>
      <c r="AB62">
        <f t="shared" si="10"/>
        <v>2222.4962994778275</v>
      </c>
      <c r="AD62">
        <f t="shared" si="33"/>
        <v>1.5837345984555773E-2</v>
      </c>
      <c r="AE62">
        <f t="shared" si="34"/>
        <v>1.4288573378953728E-2</v>
      </c>
      <c r="AF62">
        <f t="shared" si="35"/>
        <v>-1.5246265671605697E-3</v>
      </c>
      <c r="AG62">
        <f t="shared" si="36"/>
        <v>1.1691679898965468E-2</v>
      </c>
      <c r="AH62">
        <f t="shared" si="37"/>
        <v>1.5837345984555773E-2</v>
      </c>
      <c r="AI62">
        <f t="shared" si="23"/>
        <v>2.3895122479962172E-2</v>
      </c>
      <c r="AJ62">
        <f t="shared" si="24"/>
        <v>4.0110903786576335E-2</v>
      </c>
      <c r="AK62">
        <f t="shared" si="38"/>
        <v>4.4757818795650772E-2</v>
      </c>
      <c r="AL62">
        <f t="shared" si="39"/>
        <v>4.539066699803862E-2</v>
      </c>
      <c r="AM62">
        <f t="shared" si="27"/>
        <v>2.545856384993006E-2</v>
      </c>
      <c r="AN62">
        <f t="shared" si="28"/>
        <v>1.9299254945720712E-2</v>
      </c>
      <c r="AO62">
        <f t="shared" si="29"/>
        <v>1.9299254945720712E-2</v>
      </c>
    </row>
    <row r="63" spans="1:41" x14ac:dyDescent="0.25">
      <c r="A63">
        <f t="shared" si="11"/>
        <v>2002</v>
      </c>
      <c r="B63">
        <f t="shared" si="1"/>
        <v>30326568.932212975</v>
      </c>
      <c r="C63">
        <f t="shared" si="30"/>
        <v>90979706.796638921</v>
      </c>
      <c r="D63" s="4">
        <f>'HK(x)'!B55</f>
        <v>21042773.350809701</v>
      </c>
      <c r="E63">
        <f>SUM('Labor(x)'!E55:DA55)</f>
        <v>40381.757941951022</v>
      </c>
      <c r="F63">
        <f t="shared" si="31"/>
        <v>2.8003281854481812</v>
      </c>
      <c r="G63">
        <f t="shared" si="3"/>
        <v>113082.17494279139</v>
      </c>
      <c r="H63">
        <f>Population!B55</f>
        <v>129224.64100000002</v>
      </c>
      <c r="J63">
        <f t="shared" si="12"/>
        <v>0.11323312465056949</v>
      </c>
      <c r="K63">
        <f t="shared" si="13"/>
        <v>2.2053874622818534E-2</v>
      </c>
      <c r="M63">
        <f t="shared" si="32"/>
        <v>0.26323312465056953</v>
      </c>
      <c r="N63">
        <f>'Agg HKI'!B55/'Econ aggregates'!B63</f>
        <v>7.5253118182903492E-2</v>
      </c>
      <c r="P63">
        <f t="shared" si="14"/>
        <v>22343611.43225567</v>
      </c>
      <c r="Q63">
        <f t="shared" si="15"/>
        <v>20061442.556317877</v>
      </c>
      <c r="R63">
        <f t="shared" si="16"/>
        <v>172.90519253410554</v>
      </c>
      <c r="S63">
        <f t="shared" si="17"/>
        <v>155.24471494811795</v>
      </c>
      <c r="U63">
        <f t="shared" si="5"/>
        <v>10108856.310737658</v>
      </c>
      <c r="V63">
        <f t="shared" si="6"/>
        <v>20217712.621475317</v>
      </c>
      <c r="W63" s="49">
        <f t="shared" si="7"/>
        <v>750.99674897283001</v>
      </c>
      <c r="X63">
        <f t="shared" si="8"/>
        <v>500.66449931521998</v>
      </c>
      <c r="Y63">
        <f>B63/Population!B55</f>
        <v>234.68100741106312</v>
      </c>
      <c r="Z63">
        <f>E63/Population!B55</f>
        <v>0.31249270750112601</v>
      </c>
      <c r="AA63">
        <f t="shared" si="9"/>
        <v>521.09602016481779</v>
      </c>
      <c r="AB63">
        <f t="shared" si="10"/>
        <v>2252.9902469184899</v>
      </c>
      <c r="AD63">
        <f t="shared" si="33"/>
        <v>1.3720584123279256E-2</v>
      </c>
      <c r="AE63">
        <f t="shared" si="34"/>
        <v>1.3332468480405701E-2</v>
      </c>
      <c r="AF63">
        <f t="shared" si="35"/>
        <v>-3.8286254511576967E-4</v>
      </c>
      <c r="AG63">
        <f t="shared" si="36"/>
        <v>7.4798261522004417E-3</v>
      </c>
      <c r="AH63">
        <f t="shared" si="37"/>
        <v>1.3720584123279256E-2</v>
      </c>
      <c r="AI63">
        <f t="shared" si="23"/>
        <v>2.5159112148946505E-2</v>
      </c>
      <c r="AJ63">
        <f t="shared" si="24"/>
        <v>3.922489398693263E-2</v>
      </c>
      <c r="AK63">
        <f t="shared" si="38"/>
        <v>4.2705076217973481E-2</v>
      </c>
      <c r="AL63">
        <f t="shared" si="39"/>
        <v>4.3123276608871386E-2</v>
      </c>
      <c r="AM63">
        <f t="shared" si="27"/>
        <v>2.555175750497285E-2</v>
      </c>
      <c r="AN63">
        <f t="shared" si="28"/>
        <v>1.7153318713000631E-2</v>
      </c>
      <c r="AO63">
        <f t="shared" si="29"/>
        <v>1.7153318713000631E-2</v>
      </c>
    </row>
    <row r="64" spans="1:41" x14ac:dyDescent="0.25">
      <c r="A64">
        <f t="shared" si="11"/>
        <v>2003</v>
      </c>
      <c r="B64">
        <f t="shared" si="1"/>
        <v>31553643.715845596</v>
      </c>
      <c r="C64">
        <f t="shared" si="30"/>
        <v>94660931.147536784</v>
      </c>
      <c r="D64" s="4">
        <f>'HK(x)'!B56</f>
        <v>21762861.852105748</v>
      </c>
      <c r="E64">
        <f>SUM('Labor(x)'!E56:DA56)</f>
        <v>41440.453578247616</v>
      </c>
      <c r="F64">
        <f t="shared" si="31"/>
        <v>2.8563347491571447</v>
      </c>
      <c r="G64">
        <f t="shared" si="3"/>
        <v>118367.8075763822</v>
      </c>
      <c r="H64">
        <f>Population!B56</f>
        <v>132550.14600000004</v>
      </c>
      <c r="J64">
        <f t="shared" si="12"/>
        <v>0.11666558651827674</v>
      </c>
      <c r="K64">
        <f t="shared" si="13"/>
        <v>2.2821088676184594E-2</v>
      </c>
      <c r="M64">
        <f t="shared" si="32"/>
        <v>0.26666558651827676</v>
      </c>
      <c r="N64">
        <f>'Agg HKI'!B56/'Econ aggregates'!B64</f>
        <v>7.5263685558014937E-2</v>
      </c>
      <c r="P64">
        <f t="shared" si="14"/>
        <v>23139372.807570893</v>
      </c>
      <c r="Q64">
        <f t="shared" si="15"/>
        <v>20764529.288731858</v>
      </c>
      <c r="R64">
        <f t="shared" si="16"/>
        <v>174.57070781024177</v>
      </c>
      <c r="S64">
        <f t="shared" si="17"/>
        <v>156.65414120880601</v>
      </c>
      <c r="U64">
        <f t="shared" si="5"/>
        <v>10517881.238615198</v>
      </c>
      <c r="V64">
        <f t="shared" si="6"/>
        <v>21035762.4772304</v>
      </c>
      <c r="W64" s="49">
        <f t="shared" si="7"/>
        <v>761.42129227099781</v>
      </c>
      <c r="X64">
        <f t="shared" si="8"/>
        <v>507.61419484733193</v>
      </c>
      <c r="Y64">
        <f>B64/Population!B56</f>
        <v>238.05061456398235</v>
      </c>
      <c r="Z64">
        <f>E64/Population!B56</f>
        <v>0.31263981842952931</v>
      </c>
      <c r="AA64">
        <f t="shared" si="9"/>
        <v>525.15983713868491</v>
      </c>
      <c r="AB64">
        <f t="shared" si="10"/>
        <v>2284.2638768129932</v>
      </c>
      <c r="AD64">
        <f t="shared" si="33"/>
        <v>1.3880943309576343E-2</v>
      </c>
      <c r="AE64">
        <f t="shared" si="34"/>
        <v>1.4358243941816173E-2</v>
      </c>
      <c r="AF64">
        <f t="shared" si="35"/>
        <v>4.7076595668316124E-4</v>
      </c>
      <c r="AG64">
        <f t="shared" si="36"/>
        <v>7.7985953003090192E-3</v>
      </c>
      <c r="AH64">
        <f t="shared" si="37"/>
        <v>1.3880943309576121E-2</v>
      </c>
      <c r="AI64">
        <f t="shared" si="23"/>
        <v>2.6217175533033377E-2</v>
      </c>
      <c r="AJ64">
        <f t="shared" si="24"/>
        <v>4.0462037969920761E-2</v>
      </c>
      <c r="AK64">
        <f t="shared" si="38"/>
        <v>3.5614715988412149E-2</v>
      </c>
      <c r="AL64">
        <f t="shared" si="39"/>
        <v>3.5046668774701972E-2</v>
      </c>
      <c r="AM64">
        <f t="shared" si="27"/>
        <v>2.573429474646427E-2</v>
      </c>
      <c r="AN64">
        <f t="shared" si="28"/>
        <v>9.8804212419478787E-3</v>
      </c>
      <c r="AO64">
        <f t="shared" si="29"/>
        <v>9.8804212419478787E-3</v>
      </c>
    </row>
    <row r="65" spans="1:41" x14ac:dyDescent="0.25">
      <c r="A65">
        <f t="shared" si="11"/>
        <v>2004</v>
      </c>
      <c r="B65">
        <f t="shared" si="1"/>
        <v>32863868.967925914</v>
      </c>
      <c r="C65">
        <f t="shared" si="30"/>
        <v>98591606.903777748</v>
      </c>
      <c r="D65" s="4">
        <f>'HK(x)'!B57</f>
        <v>22533510.935525462</v>
      </c>
      <c r="E65">
        <f>SUM('Labor(x)'!E57:DA57)</f>
        <v>42564.723374809677</v>
      </c>
      <c r="F65">
        <f t="shared" si="31"/>
        <v>2.9134614441402875</v>
      </c>
      <c r="G65">
        <f t="shared" si="3"/>
        <v>124010.68043300485</v>
      </c>
      <c r="H65">
        <f>Population!B57</f>
        <v>135999.25000000003</v>
      </c>
      <c r="J65">
        <f t="shared" si="12"/>
        <v>0.11960477812509471</v>
      </c>
      <c r="K65">
        <f t="shared" si="13"/>
        <v>2.3449736979290023E-2</v>
      </c>
      <c r="M65">
        <f t="shared" si="32"/>
        <v>0.26960477812509476</v>
      </c>
      <c r="N65">
        <f>'Agg HKI'!B57/'Econ aggregates'!B65</f>
        <v>7.5266938677795714E-2</v>
      </c>
      <c r="P65">
        <f t="shared" si="14"/>
        <v>24003612.86649606</v>
      </c>
      <c r="Q65">
        <f t="shared" si="15"/>
        <v>21530050.056172065</v>
      </c>
      <c r="R65">
        <f t="shared" si="16"/>
        <v>176.49812676537596</v>
      </c>
      <c r="S65">
        <f t="shared" si="17"/>
        <v>158.31006462294505</v>
      </c>
      <c r="U65">
        <f t="shared" si="5"/>
        <v>10954622.989308637</v>
      </c>
      <c r="V65">
        <f t="shared" si="6"/>
        <v>21909245.978617277</v>
      </c>
      <c r="W65" s="49">
        <f t="shared" si="7"/>
        <v>772.0916844340436</v>
      </c>
      <c r="X65">
        <f t="shared" si="8"/>
        <v>514.72778962269581</v>
      </c>
      <c r="Y65">
        <f>B65/Population!B57</f>
        <v>241.64742796688884</v>
      </c>
      <c r="Z65">
        <f>E65/Population!B57</f>
        <v>0.31297763314731269</v>
      </c>
      <c r="AA65">
        <f t="shared" si="9"/>
        <v>529.39404156591013</v>
      </c>
      <c r="AB65">
        <f t="shared" si="10"/>
        <v>2316.2750533021313</v>
      </c>
      <c r="AD65">
        <f t="shared" si="33"/>
        <v>1.4013782214075565E-2</v>
      </c>
      <c r="AE65">
        <f t="shared" si="34"/>
        <v>1.5109448087309074E-2</v>
      </c>
      <c r="AF65">
        <f t="shared" si="35"/>
        <v>1.080523650123455E-3</v>
      </c>
      <c r="AG65">
        <f t="shared" si="36"/>
        <v>8.0626965883285884E-3</v>
      </c>
      <c r="AH65">
        <f t="shared" si="37"/>
        <v>1.4013782214076009E-2</v>
      </c>
      <c r="AI65">
        <f t="shared" si="23"/>
        <v>2.7129765711642717E-2</v>
      </c>
      <c r="AJ65">
        <f t="shared" si="24"/>
        <v>4.152373855392022E-2</v>
      </c>
      <c r="AK65">
        <f t="shared" si="38"/>
        <v>3.7349329478904458E-2</v>
      </c>
      <c r="AL65">
        <f t="shared" si="39"/>
        <v>3.6866752758784038E-2</v>
      </c>
      <c r="AM65">
        <f t="shared" si="27"/>
        <v>2.6021125619884122E-2</v>
      </c>
      <c r="AN65">
        <f t="shared" si="28"/>
        <v>1.1328203859020336E-2</v>
      </c>
      <c r="AO65">
        <f t="shared" si="29"/>
        <v>1.1328203859020336E-2</v>
      </c>
    </row>
    <row r="66" spans="1:41" x14ac:dyDescent="0.25">
      <c r="A66">
        <f t="shared" si="11"/>
        <v>2005</v>
      </c>
      <c r="B66">
        <f t="shared" si="1"/>
        <v>34258982.992095999</v>
      </c>
      <c r="C66">
        <f t="shared" si="30"/>
        <v>102776948.97628799</v>
      </c>
      <c r="D66" s="4">
        <f>'HK(x)'!B58</f>
        <v>23355118.480795488</v>
      </c>
      <c r="E66">
        <f>SUM('Labor(x)'!E58:DA58)</f>
        <v>43753.01496443939</v>
      </c>
      <c r="F66">
        <f t="shared" si="31"/>
        <v>2.9717306730230932</v>
      </c>
      <c r="G66">
        <f t="shared" si="3"/>
        <v>130022.17660706294</v>
      </c>
      <c r="H66">
        <f>Population!B58</f>
        <v>139585.89099999995</v>
      </c>
      <c r="J66">
        <f t="shared" si="12"/>
        <v>0.1221677267382939</v>
      </c>
      <c r="K66">
        <f t="shared" si="13"/>
        <v>2.3982251471375594E-2</v>
      </c>
      <c r="M66">
        <f t="shared" si="32"/>
        <v>0.27216772673829392</v>
      </c>
      <c r="N66">
        <f>'Agg HKI'!B58/'Econ aggregates'!B66</f>
        <v>7.524681414211061E-2</v>
      </c>
      <c r="P66">
        <f t="shared" si="14"/>
        <v>24934793.470771357</v>
      </c>
      <c r="Q66">
        <f t="shared" si="15"/>
        <v>22356914.144867379</v>
      </c>
      <c r="R66">
        <f t="shared" si="16"/>
        <v>178.63405314202828</v>
      </c>
      <c r="S66">
        <f t="shared" si="17"/>
        <v>160.16600234236702</v>
      </c>
      <c r="U66">
        <f t="shared" si="5"/>
        <v>11419660.997365333</v>
      </c>
      <c r="V66">
        <f t="shared" si="6"/>
        <v>22839321.994730666</v>
      </c>
      <c r="W66" s="49">
        <f t="shared" si="7"/>
        <v>783.00850855513067</v>
      </c>
      <c r="X66">
        <f t="shared" si="8"/>
        <v>522.00567237008715</v>
      </c>
      <c r="Y66">
        <f>B66/Population!B58</f>
        <v>245.4329928810356</v>
      </c>
      <c r="Z66">
        <f>E66/Population!B58</f>
        <v>0.31344869206329318</v>
      </c>
      <c r="AA66">
        <f t="shared" si="9"/>
        <v>533.79449392864797</v>
      </c>
      <c r="AB66">
        <f t="shared" si="10"/>
        <v>2349.0255256653918</v>
      </c>
      <c r="AD66">
        <f t="shared" si="33"/>
        <v>1.413928467457759E-2</v>
      </c>
      <c r="AE66">
        <f t="shared" si="34"/>
        <v>1.5665653659121315E-2</v>
      </c>
      <c r="AF66">
        <f t="shared" si="35"/>
        <v>1.5050881152225415E-3</v>
      </c>
      <c r="AG66">
        <f t="shared" si="36"/>
        <v>8.312243843398015E-3</v>
      </c>
      <c r="AH66">
        <f t="shared" si="37"/>
        <v>1.4139284674577368E-2</v>
      </c>
      <c r="AI66">
        <f t="shared" si="23"/>
        <v>2.791728679089589E-2</v>
      </c>
      <c r="AJ66">
        <f t="shared" si="24"/>
        <v>4.245130193075175E-2</v>
      </c>
      <c r="AK66">
        <f t="shared" si="38"/>
        <v>3.8793352044726115E-2</v>
      </c>
      <c r="AL66">
        <f t="shared" si="39"/>
        <v>3.8405116873301282E-2</v>
      </c>
      <c r="AM66">
        <f t="shared" si="27"/>
        <v>2.6372505730729578E-2</v>
      </c>
      <c r="AN66">
        <f t="shared" si="28"/>
        <v>1.2420846313996536E-2</v>
      </c>
      <c r="AO66">
        <f t="shared" si="29"/>
        <v>1.2420846313996536E-2</v>
      </c>
    </row>
    <row r="67" spans="1:41" x14ac:dyDescent="0.25">
      <c r="A67">
        <f t="shared" si="11"/>
        <v>2006</v>
      </c>
      <c r="B67">
        <f t="shared" si="1"/>
        <v>35698601.081366338</v>
      </c>
      <c r="C67">
        <f t="shared" si="30"/>
        <v>107095803.24409902</v>
      </c>
      <c r="D67" s="4">
        <f>'HK(x)'!B59</f>
        <v>24228414.458411857</v>
      </c>
      <c r="E67">
        <f>SUM('Labor(x)'!E59:DA59)</f>
        <v>44897.106898761551</v>
      </c>
      <c r="F67">
        <f t="shared" si="31"/>
        <v>3.0311652864835552</v>
      </c>
      <c r="G67">
        <f t="shared" si="3"/>
        <v>136090.55189506736</v>
      </c>
      <c r="H67">
        <f>Population!B59</f>
        <v>143314.90900000004</v>
      </c>
      <c r="J67">
        <f t="shared" si="12"/>
        <v>0.12098105071308662</v>
      </c>
      <c r="K67">
        <f t="shared" si="13"/>
        <v>2.4463030795685872E-2</v>
      </c>
      <c r="M67">
        <f t="shared" si="32"/>
        <v>0.27098105071308665</v>
      </c>
      <c r="N67">
        <f>'Agg HKI'!B59/'Econ aggregates'!B67</f>
        <v>7.5185209560064678E-2</v>
      </c>
      <c r="P67">
        <f t="shared" si="14"/>
        <v>26024956.651350357</v>
      </c>
      <c r="Q67">
        <f t="shared" si="15"/>
        <v>23340949.848046675</v>
      </c>
      <c r="R67">
        <f t="shared" si="16"/>
        <v>181.59280728671675</v>
      </c>
      <c r="S67">
        <f t="shared" si="17"/>
        <v>162.86477108984292</v>
      </c>
      <c r="U67">
        <f t="shared" si="5"/>
        <v>11899533.693788778</v>
      </c>
      <c r="V67">
        <f t="shared" si="6"/>
        <v>23799067.38757756</v>
      </c>
      <c r="W67" s="49">
        <f t="shared" si="7"/>
        <v>795.12029944074311</v>
      </c>
      <c r="X67">
        <f t="shared" si="8"/>
        <v>530.08019962716207</v>
      </c>
      <c r="Y67">
        <f>B67/Population!B59</f>
        <v>249.09202629690347</v>
      </c>
      <c r="Z67">
        <f>E67/Population!B59</f>
        <v>0.3132758985930873</v>
      </c>
      <c r="AA67">
        <f t="shared" si="9"/>
        <v>539.6431113711734</v>
      </c>
      <c r="AB67">
        <f t="shared" si="10"/>
        <v>2385.3608983222293</v>
      </c>
      <c r="AD67">
        <f t="shared" si="33"/>
        <v>1.5468274933515103E-2</v>
      </c>
      <c r="AE67">
        <f t="shared" si="34"/>
        <v>1.4908482241592802E-2</v>
      </c>
      <c r="AF67">
        <f t="shared" si="35"/>
        <v>-5.5126556460793896E-4</v>
      </c>
      <c r="AG67">
        <f t="shared" si="36"/>
        <v>1.0956683722007865E-2</v>
      </c>
      <c r="AH67">
        <f t="shared" si="37"/>
        <v>1.5468274933515325E-2</v>
      </c>
      <c r="AI67">
        <f t="shared" si="23"/>
        <v>2.6148870775009048E-2</v>
      </c>
      <c r="AJ67">
        <f t="shared" si="24"/>
        <v>4.2021623630873028E-2</v>
      </c>
      <c r="AK67">
        <f t="shared" si="38"/>
        <v>4.3720561866970931E-2</v>
      </c>
      <c r="AL67">
        <f t="shared" si="39"/>
        <v>4.401482676915891E-2</v>
      </c>
      <c r="AM67">
        <f t="shared" si="27"/>
        <v>2.6714863323830551E-2</v>
      </c>
      <c r="AN67">
        <f t="shared" si="28"/>
        <v>1.700569854314038E-2</v>
      </c>
      <c r="AO67">
        <f t="shared" si="29"/>
        <v>1.700569854314038E-2</v>
      </c>
    </row>
    <row r="68" spans="1:41" x14ac:dyDescent="0.25">
      <c r="A68">
        <f t="shared" si="11"/>
        <v>2007</v>
      </c>
      <c r="B68">
        <f t="shared" si="1"/>
        <v>37190194.230332427</v>
      </c>
      <c r="C68">
        <f t="shared" si="30"/>
        <v>111570582.69099727</v>
      </c>
      <c r="D68" s="4">
        <f>'HK(x)'!B60</f>
        <v>25093352.307257827</v>
      </c>
      <c r="E68">
        <f>SUM('Labor(x)'!E60:DA60)</f>
        <v>46125.277553802938</v>
      </c>
      <c r="F68">
        <f t="shared" si="31"/>
        <v>3.0917885922132262</v>
      </c>
      <c r="G68">
        <f t="shared" si="3"/>
        <v>142609.60695351672</v>
      </c>
      <c r="H68">
        <f>Population!B60</f>
        <v>147187.35300000009</v>
      </c>
      <c r="J68">
        <f t="shared" si="12"/>
        <v>0.12032148633546552</v>
      </c>
      <c r="K68">
        <f t="shared" si="13"/>
        <v>2.3257147932304267E-2</v>
      </c>
      <c r="M68">
        <f t="shared" si="32"/>
        <v>0.27032148633546554</v>
      </c>
      <c r="N68">
        <f>'Agg HKI'!B60/'Econ aggregates'!B68</f>
        <v>7.5177150812248877E-2</v>
      </c>
      <c r="P68">
        <f t="shared" si="14"/>
        <v>27136885.648884311</v>
      </c>
      <c r="Q68">
        <f t="shared" si="15"/>
        <v>24341032.808493786</v>
      </c>
      <c r="R68">
        <f t="shared" si="16"/>
        <v>184.3696832355175</v>
      </c>
      <c r="S68">
        <f t="shared" si="17"/>
        <v>165.37448573107889</v>
      </c>
      <c r="U68">
        <f t="shared" si="5"/>
        <v>12396731.410110809</v>
      </c>
      <c r="V68">
        <f t="shared" si="6"/>
        <v>24793462.820221618</v>
      </c>
      <c r="W68" s="49">
        <f t="shared" si="7"/>
        <v>806.28662205776084</v>
      </c>
      <c r="X68">
        <f t="shared" si="8"/>
        <v>537.52441470517385</v>
      </c>
      <c r="Y68">
        <f>B68/Population!B60</f>
        <v>252.67248491337705</v>
      </c>
      <c r="Z68">
        <f>E68/Population!B60</f>
        <v>0.31337799487298962</v>
      </c>
      <c r="AA68">
        <f t="shared" si="9"/>
        <v>544.02604467772858</v>
      </c>
      <c r="AB68">
        <f t="shared" si="10"/>
        <v>2418.8598661732822</v>
      </c>
      <c r="AD68">
        <f t="shared" si="33"/>
        <v>1.4043563753650457E-2</v>
      </c>
      <c r="AE68">
        <f t="shared" si="34"/>
        <v>1.4374039465261168E-2</v>
      </c>
      <c r="AF68">
        <f t="shared" si="35"/>
        <v>3.2589892922119112E-4</v>
      </c>
      <c r="AG68">
        <f t="shared" si="36"/>
        <v>8.1219109707870718E-3</v>
      </c>
      <c r="AH68">
        <f t="shared" si="37"/>
        <v>1.4043563753650234E-2</v>
      </c>
      <c r="AI68">
        <f t="shared" si="23"/>
        <v>2.7355229320472407E-2</v>
      </c>
      <c r="AJ68">
        <f t="shared" si="24"/>
        <v>4.1782957981080671E-2</v>
      </c>
      <c r="AK68">
        <f t="shared" si="38"/>
        <v>4.2725488938566869E-2</v>
      </c>
      <c r="AL68">
        <f t="shared" si="39"/>
        <v>4.284671219285463E-2</v>
      </c>
      <c r="AM68">
        <f t="shared" si="27"/>
        <v>2.702052443127223E-2</v>
      </c>
      <c r="AN68">
        <f t="shared" si="28"/>
        <v>1.5704964507294639E-2</v>
      </c>
      <c r="AO68">
        <f t="shared" si="29"/>
        <v>1.5704964507294639E-2</v>
      </c>
    </row>
    <row r="69" spans="1:41" x14ac:dyDescent="0.25">
      <c r="A69">
        <f t="shared" si="11"/>
        <v>2008</v>
      </c>
      <c r="B69">
        <f t="shared" si="1"/>
        <v>38786205.112360954</v>
      </c>
      <c r="C69">
        <f t="shared" si="30"/>
        <v>116358615.33708286</v>
      </c>
      <c r="D69" s="4">
        <f>'HK(x)'!B61</f>
        <v>26023102.179056302</v>
      </c>
      <c r="E69">
        <f>SUM('Labor(x)'!E61:DA61)</f>
        <v>47428.143411388126</v>
      </c>
      <c r="F69">
        <f t="shared" si="31"/>
        <v>3.1536243640574906</v>
      </c>
      <c r="G69">
        <f t="shared" si="3"/>
        <v>149570.54860416634</v>
      </c>
      <c r="H69">
        <f>Population!B61</f>
        <v>151208.07999999999</v>
      </c>
      <c r="J69">
        <f t="shared" si="12"/>
        <v>0.12344679331775281</v>
      </c>
      <c r="K69">
        <f t="shared" si="13"/>
        <v>2.3971148224092902E-2</v>
      </c>
      <c r="M69">
        <f t="shared" si="32"/>
        <v>0.27344679331775285</v>
      </c>
      <c r="N69">
        <f>'Agg HKI'!B61/'Econ aggregates'!B69</f>
        <v>7.5191345890694927E-2</v>
      </c>
      <c r="P69">
        <f t="shared" si="14"/>
        <v>28180241.699421216</v>
      </c>
      <c r="Q69">
        <f t="shared" si="15"/>
        <v>25263854.735030241</v>
      </c>
      <c r="R69">
        <f t="shared" si="16"/>
        <v>186.36730060603387</v>
      </c>
      <c r="S69">
        <f t="shared" si="17"/>
        <v>167.08005772595118</v>
      </c>
      <c r="U69">
        <f t="shared" si="5"/>
        <v>12928735.037453651</v>
      </c>
      <c r="V69">
        <f t="shared" si="6"/>
        <v>25857470.074907303</v>
      </c>
      <c r="W69" s="49">
        <f t="shared" si="7"/>
        <v>817.7888131933048</v>
      </c>
      <c r="X69">
        <f t="shared" si="8"/>
        <v>545.19254212886983</v>
      </c>
      <c r="Y69">
        <f>B69/Population!B61</f>
        <v>256.50881297058305</v>
      </c>
      <c r="Z69">
        <f>E69/Population!B61</f>
        <v>0.31366143536369306</v>
      </c>
      <c r="AA69">
        <f t="shared" si="9"/>
        <v>548.68481680452646</v>
      </c>
      <c r="AB69">
        <f t="shared" si="10"/>
        <v>2453.3664395799146</v>
      </c>
      <c r="AD69">
        <f t="shared" si="33"/>
        <v>1.4265635595179127E-2</v>
      </c>
      <c r="AE69">
        <f t="shared" si="34"/>
        <v>1.5183006802348187E-2</v>
      </c>
      <c r="AF69">
        <f t="shared" si="35"/>
        <v>9.0446839069957541E-4</v>
      </c>
      <c r="AG69">
        <f t="shared" si="36"/>
        <v>8.5635093620519687E-3</v>
      </c>
      <c r="AH69">
        <f t="shared" si="37"/>
        <v>1.4265635595179349E-2</v>
      </c>
      <c r="AI69">
        <f t="shared" si="23"/>
        <v>2.8246244286887157E-2</v>
      </c>
      <c r="AJ69">
        <f t="shared" si="24"/>
        <v>4.2914830509995561E-2</v>
      </c>
      <c r="AK69">
        <f t="shared" si="38"/>
        <v>3.8447892069729761E-2</v>
      </c>
      <c r="AL69">
        <f t="shared" si="39"/>
        <v>3.791219270755164E-2</v>
      </c>
      <c r="AM69">
        <f t="shared" si="27"/>
        <v>2.7317068471228501E-2</v>
      </c>
      <c r="AN69">
        <f t="shared" si="28"/>
        <v>1.113082359850126E-2</v>
      </c>
      <c r="AO69">
        <f t="shared" si="29"/>
        <v>1.113082359850126E-2</v>
      </c>
    </row>
    <row r="70" spans="1:41" x14ac:dyDescent="0.25">
      <c r="A70">
        <f t="shared" si="11"/>
        <v>2009</v>
      </c>
      <c r="B70">
        <f t="shared" si="1"/>
        <v>40482631.970199883</v>
      </c>
      <c r="C70">
        <f t="shared" si="30"/>
        <v>121447895.91059965</v>
      </c>
      <c r="D70" s="4">
        <f>'HK(x)'!B62</f>
        <v>27014303.905506615</v>
      </c>
      <c r="E70">
        <f>SUM('Labor(x)'!E62:DA62)</f>
        <v>48795.990644373211</v>
      </c>
      <c r="F70">
        <f t="shared" si="31"/>
        <v>3.2166968513386403</v>
      </c>
      <c r="G70">
        <f t="shared" si="3"/>
        <v>156961.90946370506</v>
      </c>
      <c r="H70">
        <f>Population!B62</f>
        <v>155381.02000000005</v>
      </c>
      <c r="J70">
        <f t="shared" si="12"/>
        <v>0.12571516044863665</v>
      </c>
      <c r="K70">
        <f t="shared" si="13"/>
        <v>2.4484616691423555E-2</v>
      </c>
      <c r="M70">
        <f t="shared" si="32"/>
        <v>0.27571516044863664</v>
      </c>
      <c r="N70">
        <f>'Agg HKI'!B62/'Econ aggregates'!B70</f>
        <v>7.5189091177595785E-2</v>
      </c>
      <c r="P70">
        <f t="shared" si="14"/>
        <v>29320956.601153117</v>
      </c>
      <c r="Q70">
        <f t="shared" si="15"/>
        <v>26277104.294836704</v>
      </c>
      <c r="R70">
        <f t="shared" si="16"/>
        <v>188.70359199053468</v>
      </c>
      <c r="S70">
        <f t="shared" si="17"/>
        <v>169.11399020830663</v>
      </c>
      <c r="U70">
        <f t="shared" si="5"/>
        <v>13494210.656733293</v>
      </c>
      <c r="V70">
        <f t="shared" si="6"/>
        <v>26988421.31346659</v>
      </c>
      <c r="W70" s="49">
        <f t="shared" si="7"/>
        <v>829.63029207130228</v>
      </c>
      <c r="X70">
        <f t="shared" si="8"/>
        <v>553.0868613808683</v>
      </c>
      <c r="Y70">
        <f>B70/Population!B62</f>
        <v>260.5378183912029</v>
      </c>
      <c r="Z70">
        <f>E70/Population!B62</f>
        <v>0.31404086962727618</v>
      </c>
      <c r="AA70">
        <f t="shared" si="9"/>
        <v>553.61728594440785</v>
      </c>
      <c r="AB70">
        <f t="shared" si="10"/>
        <v>2488.8908762139072</v>
      </c>
      <c r="AD70">
        <f t="shared" si="33"/>
        <v>1.4479873883037175E-2</v>
      </c>
      <c r="AE70">
        <f t="shared" si="34"/>
        <v>1.5707083799424426E-2</v>
      </c>
      <c r="AF70">
        <f t="shared" si="35"/>
        <v>1.2096937041148337E-3</v>
      </c>
      <c r="AG70">
        <f t="shared" si="36"/>
        <v>8.9896220722991416E-3</v>
      </c>
      <c r="AH70">
        <f t="shared" si="37"/>
        <v>1.4479873883036953E-2</v>
      </c>
      <c r="AI70">
        <f t="shared" si="23"/>
        <v>2.8840412771811152E-2</v>
      </c>
      <c r="AJ70">
        <f t="shared" si="24"/>
        <v>4.3737892194518624E-2</v>
      </c>
      <c r="AK70">
        <f t="shared" si="38"/>
        <v>4.0479244780761814E-2</v>
      </c>
      <c r="AL70">
        <f t="shared" si="39"/>
        <v>4.0106688802382884E-2</v>
      </c>
      <c r="AM70">
        <f t="shared" si="27"/>
        <v>2.7597334745603996E-2</v>
      </c>
      <c r="AN70">
        <f t="shared" si="28"/>
        <v>1.2881910035157818E-2</v>
      </c>
      <c r="AO70">
        <f t="shared" si="29"/>
        <v>1.2881910035157818E-2</v>
      </c>
    </row>
    <row r="71" spans="1:41" x14ac:dyDescent="0.25">
      <c r="A71">
        <f t="shared" si="11"/>
        <v>2010</v>
      </c>
      <c r="B71">
        <f t="shared" si="1"/>
        <v>42276332.973557152</v>
      </c>
      <c r="C71">
        <f t="shared" si="30"/>
        <v>126828998.92067146</v>
      </c>
      <c r="D71" s="4">
        <f>'HK(x)'!B63</f>
        <v>28063278.639617283</v>
      </c>
      <c r="E71">
        <f>SUM('Labor(x)'!E63:DA63)</f>
        <v>50222.28629784935</v>
      </c>
      <c r="F71">
        <f t="shared" si="31"/>
        <v>3.2810307883654133</v>
      </c>
      <c r="G71">
        <f t="shared" si="3"/>
        <v>164780.86760534614</v>
      </c>
      <c r="H71">
        <f>Population!B63</f>
        <v>159707.78</v>
      </c>
      <c r="J71">
        <f t="shared" si="12"/>
        <v>0.12728405307616361</v>
      </c>
      <c r="K71">
        <f t="shared" si="13"/>
        <v>2.4812339678722307E-2</v>
      </c>
      <c r="M71">
        <f t="shared" si="32"/>
        <v>0.27728405307616366</v>
      </c>
      <c r="N71">
        <f>'Agg HKI'!B63/'Econ aggregates'!B71</f>
        <v>7.5152560725134238E-2</v>
      </c>
      <c r="P71">
        <f t="shared" si="14"/>
        <v>30553780.017451763</v>
      </c>
      <c r="Q71">
        <f t="shared" si="15"/>
        <v>27376605.336420514</v>
      </c>
      <c r="R71">
        <f t="shared" si="16"/>
        <v>191.31052987807959</v>
      </c>
      <c r="S71">
        <f t="shared" si="17"/>
        <v>171.41685481083334</v>
      </c>
      <c r="U71">
        <f t="shared" si="5"/>
        <v>14092110.991185717</v>
      </c>
      <c r="V71">
        <f t="shared" si="6"/>
        <v>28184221.982371435</v>
      </c>
      <c r="W71" s="49">
        <f t="shared" si="7"/>
        <v>841.7843170825048</v>
      </c>
      <c r="X71">
        <f t="shared" si="8"/>
        <v>561.18954472166979</v>
      </c>
      <c r="Y71">
        <f>B71/Population!B63</f>
        <v>264.71054180051311</v>
      </c>
      <c r="Z71">
        <f>E71/Population!B63</f>
        <v>0.3144636178516122</v>
      </c>
      <c r="AA71">
        <f t="shared" si="9"/>
        <v>558.78138388970604</v>
      </c>
      <c r="AB71">
        <f t="shared" si="10"/>
        <v>2525.3529512475143</v>
      </c>
      <c r="AD71">
        <f t="shared" si="33"/>
        <v>1.4649929164059161E-2</v>
      </c>
      <c r="AE71">
        <f t="shared" si="34"/>
        <v>1.6015806976032776E-2</v>
      </c>
      <c r="AF71">
        <f t="shared" si="35"/>
        <v>1.3461567115062856E-3</v>
      </c>
      <c r="AG71">
        <f t="shared" si="36"/>
        <v>9.3279203457110604E-3</v>
      </c>
      <c r="AH71">
        <f t="shared" si="37"/>
        <v>1.4649929164059161E-2</v>
      </c>
      <c r="AI71">
        <f t="shared" si="23"/>
        <v>2.922977143493255E-2</v>
      </c>
      <c r="AJ71">
        <f t="shared" si="24"/>
        <v>4.4307914679995397E-2</v>
      </c>
      <c r="AK71">
        <f t="shared" si="38"/>
        <v>4.2045811569809466E-2</v>
      </c>
      <c r="AL71">
        <f t="shared" si="39"/>
        <v>4.184254966784362E-2</v>
      </c>
      <c r="AM71">
        <f t="shared" si="27"/>
        <v>2.7846129469351943E-2</v>
      </c>
      <c r="AN71">
        <f t="shared" si="28"/>
        <v>1.4199682100457522E-2</v>
      </c>
      <c r="AO71">
        <f t="shared" si="29"/>
        <v>1.4199682100457522E-2</v>
      </c>
    </row>
    <row r="72" spans="1:41" x14ac:dyDescent="0.25">
      <c r="A72">
        <f t="shared" si="11"/>
        <v>2011</v>
      </c>
      <c r="B72">
        <f t="shared" si="1"/>
        <v>44133602.883420058</v>
      </c>
      <c r="C72">
        <f t="shared" si="30"/>
        <v>132400808.65026018</v>
      </c>
      <c r="D72" s="4">
        <f>'HK(x)'!B64</f>
        <v>29168122.440036148</v>
      </c>
      <c r="E72">
        <f>SUM('Labor(x)'!E64:DA64)</f>
        <v>51626.227146713485</v>
      </c>
      <c r="F72">
        <f t="shared" si="31"/>
        <v>3.3466514041327216</v>
      </c>
      <c r="G72">
        <f t="shared" si="3"/>
        <v>172774.98557062351</v>
      </c>
      <c r="H72">
        <f>Population!B64</f>
        <v>164192.92500000016</v>
      </c>
      <c r="J72">
        <f t="shared" si="12"/>
        <v>0.12624869409159237</v>
      </c>
      <c r="K72">
        <f t="shared" si="13"/>
        <v>2.5034072186160182E-2</v>
      </c>
      <c r="M72">
        <f t="shared" si="32"/>
        <v>0.27624869409159236</v>
      </c>
      <c r="N72">
        <f>'Agg HKI'!B64/'Econ aggregates'!B72</f>
        <v>7.510240265792785E-2</v>
      </c>
      <c r="P72">
        <f t="shared" si="14"/>
        <v>31941752.721318331</v>
      </c>
      <c r="Q72">
        <f t="shared" si="15"/>
        <v>28627213.106822632</v>
      </c>
      <c r="R72">
        <f t="shared" si="16"/>
        <v>194.53793591482884</v>
      </c>
      <c r="S72">
        <f t="shared" si="17"/>
        <v>174.35107576543024</v>
      </c>
      <c r="U72">
        <f t="shared" si="5"/>
        <v>14711200.961140018</v>
      </c>
      <c r="V72">
        <f t="shared" si="6"/>
        <v>29422401.92228004</v>
      </c>
      <c r="W72" s="49">
        <f t="shared" si="7"/>
        <v>854.8678708982435</v>
      </c>
      <c r="X72">
        <f t="shared" si="8"/>
        <v>569.91191393216241</v>
      </c>
      <c r="Y72">
        <f>B72/Population!B64</f>
        <v>268.79113630151858</v>
      </c>
      <c r="Z72">
        <f>E72/Population!B64</f>
        <v>0.31442418817201434</v>
      </c>
      <c r="AA72">
        <f t="shared" si="9"/>
        <v>564.98652045877782</v>
      </c>
      <c r="AB72">
        <f t="shared" si="10"/>
        <v>2564.6036126947306</v>
      </c>
      <c r="AD72">
        <f t="shared" si="33"/>
        <v>1.5542643822451518E-2</v>
      </c>
      <c r="AE72">
        <f t="shared" si="34"/>
        <v>1.5415307880260354E-2</v>
      </c>
      <c r="AF72">
        <f t="shared" si="35"/>
        <v>-1.2538709522980085E-4</v>
      </c>
      <c r="AG72">
        <f t="shared" si="36"/>
        <v>1.1104766099896635E-2</v>
      </c>
      <c r="AH72">
        <f t="shared" si="37"/>
        <v>1.5542643822451296E-2</v>
      </c>
      <c r="AI72">
        <f t="shared" si="23"/>
        <v>2.7954538758707459E-2</v>
      </c>
      <c r="AJ72">
        <f t="shared" si="24"/>
        <v>4.393167002030629E-2</v>
      </c>
      <c r="AK72">
        <f t="shared" si="38"/>
        <v>4.5427200924853972E-2</v>
      </c>
      <c r="AL72">
        <f t="shared" si="39"/>
        <v>4.568162323392122E-2</v>
      </c>
      <c r="AM72">
        <f t="shared" si="27"/>
        <v>2.8083447155800245E-2</v>
      </c>
      <c r="AN72">
        <f t="shared" si="28"/>
        <v>1.7343753769053727E-2</v>
      </c>
      <c r="AO72">
        <f t="shared" si="29"/>
        <v>1.7343753769053727E-2</v>
      </c>
    </row>
    <row r="73" spans="1:41" x14ac:dyDescent="0.25">
      <c r="A73">
        <f t="shared" si="11"/>
        <v>2012</v>
      </c>
      <c r="B73">
        <f t="shared" si="1"/>
        <v>46057464.325117245</v>
      </c>
      <c r="C73">
        <f t="shared" si="30"/>
        <v>138172392.97535175</v>
      </c>
      <c r="D73" s="4">
        <f>'HK(x)'!B65</f>
        <v>30282873.812988903</v>
      </c>
      <c r="E73">
        <f>SUM('Labor(x)'!E65:DA65)</f>
        <v>53093.687170058147</v>
      </c>
      <c r="F73">
        <f t="shared" si="31"/>
        <v>3.4135844322153761</v>
      </c>
      <c r="G73">
        <f t="shared" si="3"/>
        <v>181239.78397262373</v>
      </c>
      <c r="H73">
        <f>Population!B65</f>
        <v>168833.7760000001</v>
      </c>
      <c r="J73">
        <f t="shared" si="12"/>
        <v>0.12531268079263455</v>
      </c>
      <c r="K73">
        <f t="shared" si="13"/>
        <v>2.4203489907385772E-2</v>
      </c>
      <c r="M73">
        <f t="shared" si="32"/>
        <v>0.2753126807926346</v>
      </c>
      <c r="N73">
        <f>'Agg HKI'!B65/'Econ aggregates'!B73</f>
        <v>7.5059893331469743E-2</v>
      </c>
      <c r="P73">
        <f t="shared" si="14"/>
        <v>33377260.351258084</v>
      </c>
      <c r="Q73">
        <f t="shared" si="15"/>
        <v>29920191.991896808</v>
      </c>
      <c r="R73">
        <f t="shared" si="16"/>
        <v>197.69302767509069</v>
      </c>
      <c r="S73">
        <f t="shared" si="17"/>
        <v>177.21686205665856</v>
      </c>
      <c r="U73">
        <f t="shared" si="5"/>
        <v>15352488.108372414</v>
      </c>
      <c r="V73">
        <f t="shared" si="6"/>
        <v>30704976.216744833</v>
      </c>
      <c r="W73" s="49">
        <f t="shared" si="7"/>
        <v>867.47533991368869</v>
      </c>
      <c r="X73">
        <f t="shared" si="8"/>
        <v>578.31689327579249</v>
      </c>
      <c r="Y73">
        <f>B73/Population!B65</f>
        <v>272.79769141168305</v>
      </c>
      <c r="Z73">
        <f>E73/Population!B65</f>
        <v>0.31447313699871354</v>
      </c>
      <c r="AA73">
        <f t="shared" si="9"/>
        <v>570.36675030674348</v>
      </c>
      <c r="AB73">
        <f t="shared" si="10"/>
        <v>2602.4260197410663</v>
      </c>
      <c r="AD73">
        <f t="shared" si="33"/>
        <v>1.474785688482827E-2</v>
      </c>
      <c r="AE73">
        <f t="shared" si="34"/>
        <v>1.4905830472289328E-2</v>
      </c>
      <c r="AF73">
        <f t="shared" si="35"/>
        <v>1.5567767538415822E-4</v>
      </c>
      <c r="AG73">
        <f t="shared" si="36"/>
        <v>9.5227578944658831E-3</v>
      </c>
      <c r="AH73">
        <f t="shared" si="37"/>
        <v>1.474785688482827E-2</v>
      </c>
      <c r="AI73">
        <f t="shared" si="23"/>
        <v>2.8424700088472088E-2</v>
      </c>
      <c r="AJ73">
        <f t="shared" si="24"/>
        <v>4.3591760382199363E-2</v>
      </c>
      <c r="AK73">
        <f t="shared" si="38"/>
        <v>4.4941417036945319E-2</v>
      </c>
      <c r="AL73">
        <f t="shared" si="39"/>
        <v>4.5166076077661321E-2</v>
      </c>
      <c r="AM73">
        <f t="shared" si="27"/>
        <v>2.8264622242401227E-2</v>
      </c>
      <c r="AN73">
        <f t="shared" si="28"/>
        <v>1.6676794794544092E-2</v>
      </c>
      <c r="AO73">
        <f t="shared" si="29"/>
        <v>1.6676794794544092E-2</v>
      </c>
    </row>
    <row r="74" spans="1:41" x14ac:dyDescent="0.25">
      <c r="A74">
        <f t="shared" si="11"/>
        <v>2013</v>
      </c>
      <c r="B74">
        <f t="shared" si="1"/>
        <v>48022777.192210957</v>
      </c>
      <c r="C74">
        <f t="shared" si="30"/>
        <v>144068331.57663286</v>
      </c>
      <c r="D74" s="4">
        <f>'HK(x)'!B66</f>
        <v>31459226.302597996</v>
      </c>
      <c r="E74">
        <f>SUM('Labor(x)'!E66:DA66)</f>
        <v>54473.622827915344</v>
      </c>
      <c r="F74">
        <f t="shared" si="31"/>
        <v>3.4818561208596837</v>
      </c>
      <c r="G74">
        <f t="shared" si="3"/>
        <v>189669.31706877882</v>
      </c>
      <c r="H74">
        <f>Population!B66</f>
        <v>173138.82777606242</v>
      </c>
      <c r="J74">
        <f t="shared" si="12"/>
        <v>0.12277379497821705</v>
      </c>
      <c r="K74">
        <f t="shared" si="13"/>
        <v>2.4495719706104185E-2</v>
      </c>
      <c r="M74">
        <f t="shared" si="32"/>
        <v>0.27277379497821708</v>
      </c>
      <c r="N74">
        <f>'Agg HKI'!B66/'Econ aggregates'!B74</f>
        <v>7.4975107352217629E-2</v>
      </c>
      <c r="P74">
        <f t="shared" si="14"/>
        <v>34923422.012098208</v>
      </c>
      <c r="Q74">
        <f t="shared" si="15"/>
        <v>31322909.136760559</v>
      </c>
      <c r="R74">
        <f t="shared" si="16"/>
        <v>201.70762653694368</v>
      </c>
      <c r="S74">
        <f t="shared" si="17"/>
        <v>180.91210122592247</v>
      </c>
      <c r="U74">
        <f t="shared" si="5"/>
        <v>16007592.397403652</v>
      </c>
      <c r="V74">
        <f t="shared" si="6"/>
        <v>32015184.794807307</v>
      </c>
      <c r="W74" s="49">
        <f t="shared" si="7"/>
        <v>881.57854571040923</v>
      </c>
      <c r="X74">
        <f t="shared" si="8"/>
        <v>587.71903047360615</v>
      </c>
      <c r="Y74">
        <f>B74/Population!B66</f>
        <v>277.36572904561632</v>
      </c>
      <c r="Z74">
        <f>E74/Population!B66</f>
        <v>0.31462395539821647</v>
      </c>
      <c r="AA74">
        <f t="shared" si="9"/>
        <v>577.51301766690142</v>
      </c>
      <c r="AB74">
        <f t="shared" si="10"/>
        <v>2644.7356371312271</v>
      </c>
      <c r="AD74">
        <f t="shared" si="33"/>
        <v>1.6257759901421087E-2</v>
      </c>
      <c r="AE74">
        <f t="shared" si="34"/>
        <v>1.6745147696428209E-2</v>
      </c>
      <c r="AF74">
        <f t="shared" si="35"/>
        <v>4.7959072416259296E-4</v>
      </c>
      <c r="AG74">
        <f t="shared" si="36"/>
        <v>1.2529249568483225E-2</v>
      </c>
      <c r="AH74">
        <f t="shared" si="37"/>
        <v>1.6257759901420865E-2</v>
      </c>
      <c r="AI74">
        <f t="shared" si="23"/>
        <v>2.5990578756327265E-2</v>
      </c>
      <c r="AJ74">
        <f t="shared" si="24"/>
        <v>4.2670887246867739E-2</v>
      </c>
      <c r="AK74">
        <f t="shared" si="38"/>
        <v>4.6323803828370425E-2</v>
      </c>
      <c r="AL74">
        <f t="shared" si="39"/>
        <v>4.6881956681415815E-2</v>
      </c>
      <c r="AM74">
        <f t="shared" si="27"/>
        <v>2.5498759063839804E-2</v>
      </c>
      <c r="AN74">
        <f t="shared" si="28"/>
        <v>2.082504476453062E-2</v>
      </c>
      <c r="AO74">
        <f t="shared" si="29"/>
        <v>2.082504476453062E-2</v>
      </c>
    </row>
    <row r="75" spans="1:41" x14ac:dyDescent="0.25">
      <c r="A75">
        <f t="shared" si="11"/>
        <v>2014</v>
      </c>
      <c r="B75">
        <f t="shared" si="1"/>
        <v>50182278.136144415</v>
      </c>
      <c r="C75">
        <f t="shared" ref="C75:C101" si="40">B75*KY</f>
        <v>150546834.40843326</v>
      </c>
      <c r="D75" s="4">
        <f>'HK(x)'!B67</f>
        <v>32607968.136663541</v>
      </c>
      <c r="E75">
        <f>SUM('Labor(x)'!E67:DA67)</f>
        <v>56262.184378608523</v>
      </c>
      <c r="F75">
        <f t="shared" si="31"/>
        <v>3.5514932432768775</v>
      </c>
      <c r="G75">
        <f t="shared" si="3"/>
        <v>199814.76767262607</v>
      </c>
      <c r="H75">
        <f>Population!B67</f>
        <v>177958.11825660049</v>
      </c>
      <c r="J75">
        <f t="shared" si="12"/>
        <v>0.12909941661524885</v>
      </c>
      <c r="K75">
        <f t="shared" si="13"/>
        <v>2.2891384702563945E-2</v>
      </c>
      <c r="M75">
        <f t="shared" si="32"/>
        <v>0.27909941661524884</v>
      </c>
      <c r="N75">
        <f>'Agg HKI'!B67/'Econ aggregates'!B75</f>
        <v>7.5169151668049924E-2</v>
      </c>
      <c r="P75">
        <f t="shared" si="14"/>
        <v>36176433.583922349</v>
      </c>
      <c r="Q75">
        <f t="shared" si="15"/>
        <v>32404274.307658244</v>
      </c>
      <c r="R75">
        <f t="shared" si="16"/>
        <v>203.28622227708098</v>
      </c>
      <c r="S75">
        <f t="shared" si="17"/>
        <v>182.08932879889207</v>
      </c>
      <c r="U75">
        <f t="shared" si="5"/>
        <v>16727426.045381472</v>
      </c>
      <c r="V75">
        <f t="shared" si="6"/>
        <v>33454852.090762943</v>
      </c>
      <c r="W75" s="49">
        <f t="shared" si="7"/>
        <v>891.93618574155903</v>
      </c>
      <c r="X75">
        <f t="shared" si="8"/>
        <v>594.62412382770606</v>
      </c>
      <c r="Y75">
        <f>B75/Population!B67</f>
        <v>281.9892603257685</v>
      </c>
      <c r="Z75">
        <f>E75/Population!B67</f>
        <v>0.31615407563190362</v>
      </c>
      <c r="AA75">
        <f t="shared" si="9"/>
        <v>579.57166961795804</v>
      </c>
      <c r="AB75">
        <f t="shared" si="10"/>
        <v>2675.8085572246773</v>
      </c>
      <c r="AD75">
        <f t="shared" si="33"/>
        <v>1.174897016442622E-2</v>
      </c>
      <c r="AE75">
        <f t="shared" si="34"/>
        <v>1.6669439645846662E-2</v>
      </c>
      <c r="AF75">
        <f t="shared" si="35"/>
        <v>4.8633303581429033E-3</v>
      </c>
      <c r="AG75">
        <f t="shared" si="36"/>
        <v>3.5646849301742556E-3</v>
      </c>
      <c r="AH75">
        <f t="shared" si="37"/>
        <v>1.1748970164426442E-2</v>
      </c>
      <c r="AI75">
        <f t="shared" si="23"/>
        <v>3.2833534063694048E-2</v>
      </c>
      <c r="AJ75">
        <f t="shared" si="24"/>
        <v>4.4968264440227168E-2</v>
      </c>
      <c r="AK75">
        <f t="shared" si="38"/>
        <v>3.5878831444125625E-2</v>
      </c>
      <c r="AL75">
        <f t="shared" si="39"/>
        <v>3.4523139794464308E-2</v>
      </c>
      <c r="AM75">
        <f t="shared" si="27"/>
        <v>2.7834833713737073E-2</v>
      </c>
      <c r="AN75">
        <f t="shared" si="28"/>
        <v>8.0439977303885524E-3</v>
      </c>
      <c r="AO75">
        <f t="shared" si="29"/>
        <v>8.0439977303885524E-3</v>
      </c>
    </row>
    <row r="76" spans="1:41" x14ac:dyDescent="0.25">
      <c r="A76">
        <f t="shared" si="11"/>
        <v>2015</v>
      </c>
      <c r="B76">
        <f t="shared" ref="B76:B101" si="41">$F$6*D76^($D$7/(1-$C$7))*G76^($G$7/(1-$C$7))</f>
        <v>52718249.331060879</v>
      </c>
      <c r="C76">
        <f t="shared" si="40"/>
        <v>158154747.99318263</v>
      </c>
      <c r="D76" s="4">
        <f>'HK(x)'!B68</f>
        <v>34029663.58880274</v>
      </c>
      <c r="E76">
        <f>SUM('Labor(x)'!E68:DA68)</f>
        <v>58331.57638565229</v>
      </c>
      <c r="F76">
        <f t="shared" ref="F76:F107" si="42">F75*(1+prod)</f>
        <v>3.6225231081424152</v>
      </c>
      <c r="G76">
        <f t="shared" ref="G76:G101" si="43">E76*F76</f>
        <v>211307.48339139984</v>
      </c>
      <c r="H76">
        <f>Population!B68</f>
        <v>183130.57282306399</v>
      </c>
      <c r="J76">
        <f t="shared" si="12"/>
        <v>0.14431271298432308</v>
      </c>
      <c r="K76">
        <f t="shared" si="13"/>
        <v>2.696780470100996E-2</v>
      </c>
      <c r="M76">
        <f t="shared" ref="M76:M107" si="44">dep*k+J76</f>
        <v>0.2943127129843231</v>
      </c>
      <c r="N76">
        <f>'Agg HKI'!B68/'Econ aggregates'!B76</f>
        <v>7.5515596699826548E-2</v>
      </c>
      <c r="P76">
        <f t="shared" si="14"/>
        <v>37202598.346652381</v>
      </c>
      <c r="Q76">
        <f t="shared" si="15"/>
        <v>33221548.291447084</v>
      </c>
      <c r="R76">
        <f t="shared" si="16"/>
        <v>203.1479385072233</v>
      </c>
      <c r="S76">
        <f t="shared" si="17"/>
        <v>181.40907757409181</v>
      </c>
      <c r="U76">
        <f t="shared" ref="U76:U101" si="45">$C$7*B76</f>
        <v>17572749.77702029</v>
      </c>
      <c r="V76">
        <f t="shared" ref="V76:V101" si="46">B76-U76</f>
        <v>35145499.554040588</v>
      </c>
      <c r="W76" s="49">
        <f t="shared" ref="W76:W139" si="47">B76/E76</f>
        <v>903.76863780468466</v>
      </c>
      <c r="X76">
        <f t="shared" ref="X76:X101" si="48">V76/E76</f>
        <v>602.51242520312314</v>
      </c>
      <c r="Y76">
        <f>B76/Population!B68</f>
        <v>287.87246453925462</v>
      </c>
      <c r="Z76">
        <f>E76/Population!B68</f>
        <v>0.31852451224520956</v>
      </c>
      <c r="AA76">
        <f t="shared" ref="AA76:AA139" si="49">D76/E76</f>
        <v>583.38323250206133</v>
      </c>
      <c r="AB76">
        <f t="shared" ref="AB76:AB139" si="50">C76/E76</f>
        <v>2711.3059134140535</v>
      </c>
      <c r="AD76">
        <f t="shared" si="33"/>
        <v>1.3266029848635563E-2</v>
      </c>
      <c r="AE76">
        <f t="shared" si="34"/>
        <v>2.0863220842841868E-2</v>
      </c>
      <c r="AF76">
        <f t="shared" si="35"/>
        <v>7.4977259381145966E-3</v>
      </c>
      <c r="AG76">
        <f t="shared" si="36"/>
        <v>6.5765169070735041E-3</v>
      </c>
      <c r="AH76">
        <f t="shared" si="37"/>
        <v>1.3266029848635341E-2</v>
      </c>
      <c r="AI76">
        <f t="shared" si="23"/>
        <v>3.6781224012172764E-2</v>
      </c>
      <c r="AJ76">
        <f t="shared" si="24"/>
        <v>5.0535194676422979E-2</v>
      </c>
      <c r="AK76">
        <f t="shared" si="38"/>
        <v>2.8365559041344524E-2</v>
      </c>
      <c r="AL76">
        <f t="shared" si="39"/>
        <v>2.5221178417061285E-2</v>
      </c>
      <c r="AM76">
        <f t="shared" si="27"/>
        <v>2.9065572378132565E-2</v>
      </c>
      <c r="AN76">
        <f t="shared" si="28"/>
        <v>-7.0001333678804123E-4</v>
      </c>
      <c r="AO76">
        <f t="shared" si="29"/>
        <v>-7.0001333678804123E-4</v>
      </c>
    </row>
    <row r="77" spans="1:41" x14ac:dyDescent="0.25">
      <c r="A77">
        <f t="shared" ref="A77:A140" si="51">A76+1</f>
        <v>2016</v>
      </c>
      <c r="B77">
        <f t="shared" si="41"/>
        <v>55499245.395154633</v>
      </c>
      <c r="C77">
        <f t="shared" si="40"/>
        <v>166497736.18546391</v>
      </c>
      <c r="D77" s="4">
        <f>'HK(x)'!B69</f>
        <v>35655587.210294239</v>
      </c>
      <c r="E77">
        <f>SUM('Labor(x)'!E69:DA69)</f>
        <v>60490.308703199466</v>
      </c>
      <c r="F77">
        <f t="shared" si="42"/>
        <v>3.6949735703052635</v>
      </c>
      <c r="G77">
        <f t="shared" si="43"/>
        <v>223510.09191792848</v>
      </c>
      <c r="H77">
        <f>Population!B69</f>
        <v>188423.13824827925</v>
      </c>
      <c r="J77">
        <f t="shared" ref="J77:J140" si="52">(C77-C76)/B77</f>
        <v>0.15032615547975831</v>
      </c>
      <c r="K77">
        <f t="shared" ref="K77:K140" si="53">(D77-D76)/B77</f>
        <v>2.9296319434884616E-2</v>
      </c>
      <c r="M77">
        <f t="shared" si="44"/>
        <v>0.30032615547975833</v>
      </c>
      <c r="N77">
        <f>'Agg HKI'!B69/'Econ aggregates'!B77</f>
        <v>7.5804814899280162E-2</v>
      </c>
      <c r="P77">
        <f t="shared" ref="P77:P140" si="54">(1-M77)*B77</f>
        <v>38831370.393600166</v>
      </c>
      <c r="Q77">
        <f t="shared" ref="Q77:Q140" si="55">(1-M77-N77)*B77</f>
        <v>34624260.369370744</v>
      </c>
      <c r="R77">
        <f t="shared" ref="R77:R140" si="56">P77/H77</f>
        <v>206.08599747677107</v>
      </c>
      <c r="S77">
        <f t="shared" ref="S77:S140" si="57">Q77/H77</f>
        <v>183.75800706464958</v>
      </c>
      <c r="U77">
        <f t="shared" si="45"/>
        <v>18499748.465051543</v>
      </c>
      <c r="V77">
        <f t="shared" si="46"/>
        <v>36999496.930103093</v>
      </c>
      <c r="W77" s="49">
        <f t="shared" si="47"/>
        <v>917.48986878982737</v>
      </c>
      <c r="X77">
        <f t="shared" si="48"/>
        <v>611.65991252655169</v>
      </c>
      <c r="Y77">
        <f>B77/Population!B69</f>
        <v>294.54580743700927</v>
      </c>
      <c r="Z77">
        <f>E77/Population!B69</f>
        <v>0.32103439771549336</v>
      </c>
      <c r="AA77">
        <f t="shared" si="49"/>
        <v>589.44296986879715</v>
      </c>
      <c r="AB77">
        <f t="shared" si="50"/>
        <v>2752.4696063694823</v>
      </c>
      <c r="AD77">
        <f t="shared" ref="AD77:AD108" si="58">X77/X76-1</f>
        <v>1.5182238474741316E-2</v>
      </c>
      <c r="AE77">
        <f t="shared" ref="AE77:AE108" si="59">Y77/Y76-1</f>
        <v>2.318159504569306E-2</v>
      </c>
      <c r="AF77">
        <f t="shared" ref="AF77:AF108" si="60">Z77/Z76-1</f>
        <v>7.8797247112700752E-3</v>
      </c>
      <c r="AG77">
        <f t="shared" ref="AG77:AG108" si="61">AA77/AA76-1</f>
        <v>1.038723266136099E-2</v>
      </c>
      <c r="AH77">
        <f t="shared" ref="AH77:AH108" si="62">AB77/AB76-1</f>
        <v>1.5182238474741538E-2</v>
      </c>
      <c r="AI77">
        <f t="shared" ref="AI77:AI140" si="63">E77/E76-1</f>
        <v>3.7007954375773755E-2</v>
      </c>
      <c r="AJ77">
        <f t="shared" ref="AJ77:AJ101" si="64">B77/B76-1</f>
        <v>5.2752056439310246E-2</v>
      </c>
      <c r="AK77">
        <f t="shared" ref="AK77:AK108" si="65">P77/P76-1</f>
        <v>4.3781136784343699E-2</v>
      </c>
      <c r="AL77">
        <f t="shared" ref="AL77:AL108" si="66">Q77/Q76-1</f>
        <v>4.2222959195576948E-2</v>
      </c>
      <c r="AM77">
        <f t="shared" ref="AM77:AM140" si="67">H77/H76-1</f>
        <v>2.8900501667347589E-2</v>
      </c>
      <c r="AN77">
        <f t="shared" si="28"/>
        <v>1.488063511699611E-2</v>
      </c>
      <c r="AO77">
        <f t="shared" si="29"/>
        <v>1.488063511699611E-2</v>
      </c>
    </row>
    <row r="78" spans="1:41" x14ac:dyDescent="0.25">
      <c r="A78">
        <f t="shared" si="51"/>
        <v>2017</v>
      </c>
      <c r="B78">
        <f t="shared" si="41"/>
        <v>58402598.390978672</v>
      </c>
      <c r="C78">
        <f t="shared" si="40"/>
        <v>175207795.17293602</v>
      </c>
      <c r="D78" s="4">
        <f>'HK(x)'!B70</f>
        <v>37374738.14399267</v>
      </c>
      <c r="E78">
        <f>SUM('Labor(x)'!E70:DA70)</f>
        <v>62650.601771069611</v>
      </c>
      <c r="F78">
        <f t="shared" si="42"/>
        <v>3.7688730417113687</v>
      </c>
      <c r="G78">
        <f t="shared" si="43"/>
        <v>236122.16406197878</v>
      </c>
      <c r="H78">
        <f>Population!B70</f>
        <v>193655.96994265073</v>
      </c>
      <c r="J78">
        <f t="shared" si="52"/>
        <v>0.14913821007007699</v>
      </c>
      <c r="K78">
        <f t="shared" si="53"/>
        <v>2.9436206282972239E-2</v>
      </c>
      <c r="M78">
        <f t="shared" si="44"/>
        <v>0.29913821007007702</v>
      </c>
      <c r="N78">
        <f>'Agg HKI'!B70/'Econ aggregates'!B78</f>
        <v>7.596622414786236E-2</v>
      </c>
      <c r="P78">
        <f t="shared" si="54"/>
        <v>40932149.644859754</v>
      </c>
      <c r="Q78">
        <f t="shared" si="55"/>
        <v>36495524.764673084</v>
      </c>
      <c r="R78">
        <f t="shared" si="56"/>
        <v>211.36528688984595</v>
      </c>
      <c r="S78">
        <f t="shared" si="57"/>
        <v>188.45545931520141</v>
      </c>
      <c r="U78">
        <f t="shared" si="45"/>
        <v>19467532.796992891</v>
      </c>
      <c r="V78">
        <f t="shared" si="46"/>
        <v>38935065.593985781</v>
      </c>
      <c r="W78" s="49">
        <f t="shared" si="47"/>
        <v>932.19532997283113</v>
      </c>
      <c r="X78">
        <f t="shared" si="48"/>
        <v>621.46355331522068</v>
      </c>
      <c r="Y78">
        <f>B78/Population!B70</f>
        <v>301.5791271927946</v>
      </c>
      <c r="Z78">
        <f>E78/Population!B70</f>
        <v>0.32351495174469941</v>
      </c>
      <c r="AA78">
        <f t="shared" si="49"/>
        <v>596.55832645571388</v>
      </c>
      <c r="AB78">
        <f t="shared" si="50"/>
        <v>2796.5859899184934</v>
      </c>
      <c r="AD78">
        <f t="shared" si="58"/>
        <v>1.6027927591614866E-2</v>
      </c>
      <c r="AE78">
        <f t="shared" si="59"/>
        <v>2.3878526117841359E-2</v>
      </c>
      <c r="AF78">
        <f t="shared" si="60"/>
        <v>7.7267546619859129E-3</v>
      </c>
      <c r="AG78">
        <f t="shared" si="61"/>
        <v>1.2071323182462512E-2</v>
      </c>
      <c r="AH78">
        <f t="shared" si="62"/>
        <v>1.6027927591615088E-2</v>
      </c>
      <c r="AI78">
        <f t="shared" si="63"/>
        <v>3.5713044191422405E-2</v>
      </c>
      <c r="AJ78">
        <f t="shared" si="64"/>
        <v>5.2313377869413591E-2</v>
      </c>
      <c r="AK78">
        <f t="shared" si="65"/>
        <v>5.4100054413887433E-2</v>
      </c>
      <c r="AL78">
        <f t="shared" si="66"/>
        <v>5.4044891510742321E-2</v>
      </c>
      <c r="AM78">
        <f t="shared" si="67"/>
        <v>2.7771704383122708E-2</v>
      </c>
      <c r="AN78">
        <f t="shared" ref="AN78:AN141" si="68">AK78-AM78</f>
        <v>2.6328350030764724E-2</v>
      </c>
      <c r="AO78">
        <f t="shared" ref="AO78:AO141" si="69">AK78-AM78</f>
        <v>2.6328350030764724E-2</v>
      </c>
    </row>
    <row r="79" spans="1:41" x14ac:dyDescent="0.25">
      <c r="A79">
        <f t="shared" si="51"/>
        <v>2018</v>
      </c>
      <c r="B79">
        <f t="shared" si="41"/>
        <v>61385053.268252335</v>
      </c>
      <c r="C79">
        <f t="shared" si="40"/>
        <v>184155159.804757</v>
      </c>
      <c r="D79" s="4">
        <f>'HK(x)'!B71</f>
        <v>39136157.564981945</v>
      </c>
      <c r="E79">
        <f>SUM('Labor(x)'!E71:DA71)</f>
        <v>64801.6380983899</v>
      </c>
      <c r="F79">
        <f t="shared" si="42"/>
        <v>3.844250502545596</v>
      </c>
      <c r="G79">
        <f t="shared" si="43"/>
        <v>249113.7298255132</v>
      </c>
      <c r="H79">
        <f>Population!B71</f>
        <v>198771.10211887074</v>
      </c>
      <c r="J79">
        <f t="shared" si="52"/>
        <v>0.14575803319288563</v>
      </c>
      <c r="K79">
        <f t="shared" si="53"/>
        <v>2.8694597906299472E-2</v>
      </c>
      <c r="M79">
        <f t="shared" si="44"/>
        <v>0.29575803319288563</v>
      </c>
      <c r="N79">
        <f>'Agg HKI'!B71/'Econ aggregates'!B79</f>
        <v>7.5968852450135738E-2</v>
      </c>
      <c r="P79">
        <f t="shared" si="54"/>
        <v>43229930.646193512</v>
      </c>
      <c r="Q79">
        <f t="shared" si="55"/>
        <v>38566578.591813922</v>
      </c>
      <c r="R79">
        <f t="shared" si="56"/>
        <v>217.48599361460899</v>
      </c>
      <c r="S79">
        <f t="shared" si="57"/>
        <v>194.02507799524108</v>
      </c>
      <c r="U79">
        <f t="shared" si="45"/>
        <v>20461684.422750778</v>
      </c>
      <c r="V79">
        <f t="shared" si="46"/>
        <v>40923368.845501557</v>
      </c>
      <c r="W79" s="49">
        <f t="shared" si="47"/>
        <v>947.27625827992063</v>
      </c>
      <c r="X79">
        <f t="shared" si="48"/>
        <v>631.51750551994712</v>
      </c>
      <c r="Y79">
        <f>B79/Population!B71</f>
        <v>308.82282491718712</v>
      </c>
      <c r="Z79">
        <f>E79/Population!B71</f>
        <v>0.32601136386332802</v>
      </c>
      <c r="AA79">
        <f t="shared" si="49"/>
        <v>603.93778172027942</v>
      </c>
      <c r="AB79">
        <f t="shared" si="50"/>
        <v>2841.828774839762</v>
      </c>
      <c r="AD79">
        <f t="shared" si="58"/>
        <v>1.6177862967334589E-2</v>
      </c>
      <c r="AE79">
        <f t="shared" si="59"/>
        <v>2.4019227695959655E-2</v>
      </c>
      <c r="AF79">
        <f t="shared" si="60"/>
        <v>7.71652779930454E-3</v>
      </c>
      <c r="AG79">
        <f t="shared" si="61"/>
        <v>1.2370048220445629E-2</v>
      </c>
      <c r="AH79">
        <f t="shared" si="62"/>
        <v>1.6177862967334367E-2</v>
      </c>
      <c r="AI79">
        <f t="shared" si="63"/>
        <v>3.433384942063844E-2</v>
      </c>
      <c r="AJ79">
        <f t="shared" si="64"/>
        <v>5.1067160699040937E-2</v>
      </c>
      <c r="AK79">
        <f t="shared" si="65"/>
        <v>5.6136338337224645E-2</v>
      </c>
      <c r="AL79">
        <f t="shared" si="66"/>
        <v>5.6748158589175146E-2</v>
      </c>
      <c r="AM79">
        <f t="shared" si="67"/>
        <v>2.6413501105774451E-2</v>
      </c>
      <c r="AN79">
        <f t="shared" si="68"/>
        <v>2.9722837231450194E-2</v>
      </c>
      <c r="AO79">
        <f t="shared" si="69"/>
        <v>2.9722837231450194E-2</v>
      </c>
    </row>
    <row r="80" spans="1:41" x14ac:dyDescent="0.25">
      <c r="A80">
        <f t="shared" si="51"/>
        <v>2019</v>
      </c>
      <c r="B80">
        <f t="shared" si="41"/>
        <v>64487792.812453024</v>
      </c>
      <c r="C80">
        <f t="shared" si="40"/>
        <v>193463378.43735906</v>
      </c>
      <c r="D80" s="4">
        <f>'HK(x)'!B72</f>
        <v>40931860.99189949</v>
      </c>
      <c r="E80">
        <f>SUM('Labor(x)'!E72:DA72)</f>
        <v>67039.730153178505</v>
      </c>
      <c r="F80">
        <f t="shared" si="42"/>
        <v>3.9211355125965079</v>
      </c>
      <c r="G80">
        <f t="shared" si="43"/>
        <v>262871.86665851518</v>
      </c>
      <c r="H80">
        <f>Population!B72</f>
        <v>203806.37356228777</v>
      </c>
      <c r="J80">
        <f t="shared" si="52"/>
        <v>0.14434078492456306</v>
      </c>
      <c r="K80">
        <f t="shared" si="53"/>
        <v>2.7845633236974164E-2</v>
      </c>
      <c r="M80">
        <f t="shared" si="44"/>
        <v>0.29434078492456306</v>
      </c>
      <c r="N80">
        <f>'Agg HKI'!B72/'Econ aggregates'!B80</f>
        <v>7.5981360453606428E-2</v>
      </c>
      <c r="P80">
        <f t="shared" si="54"/>
        <v>45506405.257983007</v>
      </c>
      <c r="Q80">
        <f t="shared" si="55"/>
        <v>40606535.027442515</v>
      </c>
      <c r="R80">
        <f t="shared" si="56"/>
        <v>223.28254245726635</v>
      </c>
      <c r="S80">
        <f t="shared" si="57"/>
        <v>199.24075149216202</v>
      </c>
      <c r="U80">
        <f t="shared" si="45"/>
        <v>21495930.937484339</v>
      </c>
      <c r="V80">
        <f t="shared" si="46"/>
        <v>42991861.874968685</v>
      </c>
      <c r="W80" s="49">
        <f t="shared" si="47"/>
        <v>961.93395565742014</v>
      </c>
      <c r="X80">
        <f t="shared" si="48"/>
        <v>641.2893037716135</v>
      </c>
      <c r="Y80">
        <f>B80/Population!B72</f>
        <v>316.416958337881</v>
      </c>
      <c r="Z80">
        <f>E80/Population!B72</f>
        <v>0.32893833976536396</v>
      </c>
      <c r="AA80">
        <f t="shared" si="49"/>
        <v>610.56124328625174</v>
      </c>
      <c r="AB80">
        <f t="shared" si="50"/>
        <v>2885.8018669722601</v>
      </c>
      <c r="AD80">
        <f t="shared" si="58"/>
        <v>1.5473519207707342E-2</v>
      </c>
      <c r="AE80">
        <f t="shared" si="59"/>
        <v>2.4590583363552465E-2</v>
      </c>
      <c r="AF80">
        <f t="shared" si="60"/>
        <v>8.9781407229196919E-3</v>
      </c>
      <c r="AG80">
        <f t="shared" si="61"/>
        <v>1.0967125698123636E-2</v>
      </c>
      <c r="AH80">
        <f t="shared" si="62"/>
        <v>1.547351920770712E-2</v>
      </c>
      <c r="AI80">
        <f t="shared" si="63"/>
        <v>3.4537584549798828E-2</v>
      </c>
      <c r="AJ80">
        <f t="shared" si="64"/>
        <v>5.0545521735425369E-2</v>
      </c>
      <c r="AK80">
        <f t="shared" si="65"/>
        <v>5.2659686882702506E-2</v>
      </c>
      <c r="AL80">
        <f t="shared" si="66"/>
        <v>5.2894410396612024E-2</v>
      </c>
      <c r="AM80">
        <f t="shared" si="67"/>
        <v>2.533200948096459E-2</v>
      </c>
      <c r="AN80">
        <f t="shared" si="68"/>
        <v>2.7327677401737915E-2</v>
      </c>
      <c r="AO80">
        <f t="shared" si="69"/>
        <v>2.7327677401737915E-2</v>
      </c>
    </row>
    <row r="81" spans="1:41" x14ac:dyDescent="0.25">
      <c r="A81">
        <f t="shared" si="51"/>
        <v>2020</v>
      </c>
      <c r="B81">
        <f t="shared" si="41"/>
        <v>67754275.318592712</v>
      </c>
      <c r="C81">
        <f t="shared" si="40"/>
        <v>203262825.95577812</v>
      </c>
      <c r="D81" s="4">
        <f>'HK(x)'!B73</f>
        <v>42829931.654238075</v>
      </c>
      <c r="E81">
        <f>SUM('Labor(x)'!E73:DA73)</f>
        <v>69336.925156956888</v>
      </c>
      <c r="F81">
        <f t="shared" si="42"/>
        <v>3.9995582228484383</v>
      </c>
      <c r="G81">
        <f t="shared" si="43"/>
        <v>277317.06915853365</v>
      </c>
      <c r="H81">
        <f>Population!B73</f>
        <v>208663.8700655248</v>
      </c>
      <c r="J81">
        <f t="shared" si="52"/>
        <v>0.14463216486842054</v>
      </c>
      <c r="K81">
        <f t="shared" si="53"/>
        <v>2.801403532712168E-2</v>
      </c>
      <c r="M81">
        <f t="shared" si="44"/>
        <v>0.29463216486842059</v>
      </c>
      <c r="N81">
        <f>'Agg HKI'!B73/'Econ aggregates'!B81</f>
        <v>7.6049865158729704E-2</v>
      </c>
      <c r="P81">
        <f t="shared" si="54"/>
        <v>47791686.502384745</v>
      </c>
      <c r="Q81">
        <f t="shared" si="55"/>
        <v>42638983.00047832</v>
      </c>
      <c r="R81">
        <f t="shared" si="56"/>
        <v>229.03671099063371</v>
      </c>
      <c r="S81">
        <f t="shared" si="57"/>
        <v>204.34291277684437</v>
      </c>
      <c r="U81">
        <f t="shared" si="45"/>
        <v>22584758.439530902</v>
      </c>
      <c r="V81">
        <f t="shared" si="46"/>
        <v>45169516.879061811</v>
      </c>
      <c r="W81" s="49">
        <f t="shared" si="47"/>
        <v>977.17450211728374</v>
      </c>
      <c r="X81">
        <f t="shared" si="48"/>
        <v>651.44966807818923</v>
      </c>
      <c r="Y81">
        <f>B81/Population!B73</f>
        <v>324.70535170902593</v>
      </c>
      <c r="Z81">
        <f>E81/Population!B73</f>
        <v>0.33229003725074041</v>
      </c>
      <c r="AA81">
        <f t="shared" si="49"/>
        <v>617.70739843574893</v>
      </c>
      <c r="AB81">
        <f t="shared" si="50"/>
        <v>2931.5235063518512</v>
      </c>
      <c r="AD81">
        <f t="shared" si="58"/>
        <v>1.5843651604384501E-2</v>
      </c>
      <c r="AE81">
        <f t="shared" si="59"/>
        <v>2.6194529568463576E-2</v>
      </c>
      <c r="AF81">
        <f t="shared" si="60"/>
        <v>1.0189440026259211E-2</v>
      </c>
      <c r="AG81">
        <f t="shared" si="61"/>
        <v>1.1704239710719433E-2</v>
      </c>
      <c r="AH81">
        <f t="shared" si="62"/>
        <v>1.5843651604384501E-2</v>
      </c>
      <c r="AI81">
        <f t="shared" si="63"/>
        <v>3.4266173186102256E-2</v>
      </c>
      <c r="AJ81">
        <f t="shared" si="64"/>
        <v>5.0652726100262946E-2</v>
      </c>
      <c r="AK81">
        <f t="shared" si="65"/>
        <v>5.0218891855907222E-2</v>
      </c>
      <c r="AL81">
        <f t="shared" si="66"/>
        <v>5.0052238430642992E-2</v>
      </c>
      <c r="AM81">
        <f t="shared" si="67"/>
        <v>2.383387927636349E-2</v>
      </c>
      <c r="AN81">
        <f t="shared" si="68"/>
        <v>2.6385012579543732E-2</v>
      </c>
      <c r="AO81">
        <f t="shared" si="69"/>
        <v>2.6385012579543732E-2</v>
      </c>
    </row>
    <row r="82" spans="1:41" x14ac:dyDescent="0.25">
      <c r="A82">
        <f t="shared" si="51"/>
        <v>2021</v>
      </c>
      <c r="B82">
        <f t="shared" si="41"/>
        <v>71188501.607774571</v>
      </c>
      <c r="C82">
        <f t="shared" si="40"/>
        <v>213565504.82332373</v>
      </c>
      <c r="D82" s="4">
        <f>'HK(x)'!B74</f>
        <v>44817311.346883468</v>
      </c>
      <c r="E82">
        <f>SUM('Labor(x)'!E74:DA74)</f>
        <v>71715.376641395764</v>
      </c>
      <c r="F82">
        <f t="shared" si="42"/>
        <v>4.0795493873054074</v>
      </c>
      <c r="G82">
        <f t="shared" si="43"/>
        <v>292566.42083778261</v>
      </c>
      <c r="H82">
        <f>Population!B74</f>
        <v>213241.47185951425</v>
      </c>
      <c r="J82">
        <f t="shared" si="52"/>
        <v>0.144723917976389</v>
      </c>
      <c r="K82">
        <f t="shared" si="53"/>
        <v>2.7917144591625306E-2</v>
      </c>
      <c r="M82">
        <f t="shared" si="44"/>
        <v>0.29472391797638903</v>
      </c>
      <c r="N82">
        <f>'Agg HKI'!B74/'Econ aggregates'!B82</f>
        <v>7.61792795554323E-2</v>
      </c>
      <c r="P82">
        <f t="shared" si="54"/>
        <v>50207547.499062784</v>
      </c>
      <c r="Q82">
        <f t="shared" si="55"/>
        <v>44784458.733951777</v>
      </c>
      <c r="R82">
        <f t="shared" si="56"/>
        <v>235.4492635097738</v>
      </c>
      <c r="S82">
        <f t="shared" si="57"/>
        <v>210.01758402538252</v>
      </c>
      <c r="U82">
        <f t="shared" si="45"/>
        <v>23729500.535924856</v>
      </c>
      <c r="V82">
        <f t="shared" si="46"/>
        <v>47459001.071849719</v>
      </c>
      <c r="W82" s="49">
        <f t="shared" si="47"/>
        <v>992.65324874112048</v>
      </c>
      <c r="X82">
        <f t="shared" si="48"/>
        <v>661.76883249408036</v>
      </c>
      <c r="Y82">
        <f>B82/Population!B74</f>
        <v>333.83985294696481</v>
      </c>
      <c r="Z82">
        <f>E82/Population!B74</f>
        <v>0.3363106435911426</v>
      </c>
      <c r="AA82">
        <f t="shared" si="49"/>
        <v>624.93308193844007</v>
      </c>
      <c r="AB82">
        <f t="shared" si="50"/>
        <v>2977.9597462233614</v>
      </c>
      <c r="AD82">
        <f t="shared" si="58"/>
        <v>1.5840309576537592E-2</v>
      </c>
      <c r="AE82">
        <f t="shared" si="59"/>
        <v>2.8131662104924127E-2</v>
      </c>
      <c r="AF82">
        <f t="shared" si="60"/>
        <v>1.2099689697793403E-2</v>
      </c>
      <c r="AG82">
        <f t="shared" si="61"/>
        <v>1.1697582902502113E-2</v>
      </c>
      <c r="AH82">
        <f t="shared" si="62"/>
        <v>1.5840309576537592E-2</v>
      </c>
      <c r="AI82">
        <f t="shared" si="63"/>
        <v>3.4302811655619436E-2</v>
      </c>
      <c r="AJ82">
        <f t="shared" si="64"/>
        <v>5.0686488388127726E-2</v>
      </c>
      <c r="AK82">
        <f t="shared" si="65"/>
        <v>5.0549816787852642E-2</v>
      </c>
      <c r="AL82">
        <f t="shared" si="66"/>
        <v>5.0317235133150007E-2</v>
      </c>
      <c r="AM82">
        <f t="shared" si="67"/>
        <v>2.1937682803218284E-2</v>
      </c>
      <c r="AN82">
        <f t="shared" si="68"/>
        <v>2.8612133984634358E-2</v>
      </c>
      <c r="AO82">
        <f t="shared" si="69"/>
        <v>2.8612133984634358E-2</v>
      </c>
    </row>
    <row r="83" spans="1:41" x14ac:dyDescent="0.25">
      <c r="A83">
        <f t="shared" si="51"/>
        <v>2022</v>
      </c>
      <c r="B83">
        <f t="shared" si="41"/>
        <v>74818841.850162476</v>
      </c>
      <c r="C83">
        <f t="shared" si="40"/>
        <v>224456525.55048743</v>
      </c>
      <c r="D83" s="4">
        <f>'HK(x)'!B75</f>
        <v>46913382.412980527</v>
      </c>
      <c r="E83">
        <f>SUM('Labor(x)'!E75:DA75)</f>
        <v>74193.083918375589</v>
      </c>
      <c r="F83">
        <f t="shared" si="42"/>
        <v>4.1611403750515157</v>
      </c>
      <c r="G83">
        <f t="shared" si="43"/>
        <v>308727.83704233798</v>
      </c>
      <c r="H83">
        <f>Population!B75</f>
        <v>217476.34896789875</v>
      </c>
      <c r="J83">
        <f t="shared" si="52"/>
        <v>0.14556521402690026</v>
      </c>
      <c r="K83">
        <f t="shared" si="53"/>
        <v>2.8015283506991447E-2</v>
      </c>
      <c r="M83">
        <f t="shared" si="44"/>
        <v>0.29556521402690028</v>
      </c>
      <c r="N83">
        <f>'Agg HKI'!B75/'Econ aggregates'!B83</f>
        <v>7.6388813052097299E-2</v>
      </c>
      <c r="P83">
        <f t="shared" si="54"/>
        <v>52704994.8454744</v>
      </c>
      <c r="Q83">
        <f t="shared" si="55"/>
        <v>46989672.322607905</v>
      </c>
      <c r="R83">
        <f t="shared" si="56"/>
        <v>242.34816841280556</v>
      </c>
      <c r="S83">
        <f t="shared" si="57"/>
        <v>216.0679657609295</v>
      </c>
      <c r="U83">
        <f t="shared" si="45"/>
        <v>24939613.950054158</v>
      </c>
      <c r="V83">
        <f t="shared" si="46"/>
        <v>49879227.900108323</v>
      </c>
      <c r="W83" s="49">
        <f t="shared" si="47"/>
        <v>1008.434181445744</v>
      </c>
      <c r="X83">
        <f t="shared" si="48"/>
        <v>672.28945429716271</v>
      </c>
      <c r="Y83">
        <f>B83/Population!B75</f>
        <v>344.03208535198621</v>
      </c>
      <c r="Z83">
        <f>E83/Population!B75</f>
        <v>0.3411547245044429</v>
      </c>
      <c r="AA83">
        <f t="shared" si="49"/>
        <v>632.31476487205794</v>
      </c>
      <c r="AB83">
        <f t="shared" si="50"/>
        <v>3025.3025443372317</v>
      </c>
      <c r="AD83">
        <f t="shared" si="58"/>
        <v>1.589772936787015E-2</v>
      </c>
      <c r="AE83">
        <f t="shared" si="59"/>
        <v>3.0530304620762561E-2</v>
      </c>
      <c r="AF83">
        <f t="shared" si="60"/>
        <v>1.4403590863420135E-2</v>
      </c>
      <c r="AG83">
        <f t="shared" si="61"/>
        <v>1.1811957387055205E-2</v>
      </c>
      <c r="AH83">
        <f t="shared" si="62"/>
        <v>1.589772936787015E-2</v>
      </c>
      <c r="AI83">
        <f t="shared" si="63"/>
        <v>3.4549177498841122E-2</v>
      </c>
      <c r="AJ83">
        <f t="shared" si="64"/>
        <v>5.0996160340470276E-2</v>
      </c>
      <c r="AK83">
        <f t="shared" si="65"/>
        <v>4.9742468429835984E-2</v>
      </c>
      <c r="AL83">
        <f t="shared" si="66"/>
        <v>4.924059932836311E-2</v>
      </c>
      <c r="AM83">
        <f t="shared" si="67"/>
        <v>1.9859537975682739E-2</v>
      </c>
      <c r="AN83">
        <f t="shared" si="68"/>
        <v>2.9882930454153245E-2</v>
      </c>
      <c r="AO83">
        <f t="shared" si="69"/>
        <v>2.9882930454153245E-2</v>
      </c>
    </row>
    <row r="84" spans="1:41" x14ac:dyDescent="0.25">
      <c r="A84">
        <f t="shared" si="51"/>
        <v>2023</v>
      </c>
      <c r="B84">
        <f t="shared" si="41"/>
        <v>78603282.105874524</v>
      </c>
      <c r="C84">
        <f t="shared" si="40"/>
        <v>235809846.31762356</v>
      </c>
      <c r="D84" s="4">
        <f>'HK(x)'!B76</f>
        <v>49136241.17416624</v>
      </c>
      <c r="E84">
        <f>SUM('Labor(x)'!E76:DA76)</f>
        <v>76650.936561084338</v>
      </c>
      <c r="F84">
        <f t="shared" si="42"/>
        <v>4.2443631825525463</v>
      </c>
      <c r="G84">
        <f t="shared" si="43"/>
        <v>325334.41304803727</v>
      </c>
      <c r="H84">
        <f>Population!B76</f>
        <v>221347.73009021056</v>
      </c>
      <c r="J84">
        <f t="shared" si="52"/>
        <v>0.14443825325059323</v>
      </c>
      <c r="K84">
        <f t="shared" si="53"/>
        <v>2.8279464948952619E-2</v>
      </c>
      <c r="M84">
        <f t="shared" si="44"/>
        <v>0.29443825325059325</v>
      </c>
      <c r="N84">
        <f>'Agg HKI'!B76/'Econ aggregates'!B84</f>
        <v>7.6716583345892139E-2</v>
      </c>
      <c r="P84">
        <f t="shared" si="54"/>
        <v>55459469.022857219</v>
      </c>
      <c r="Q84">
        <f t="shared" si="55"/>
        <v>49429293.779921219</v>
      </c>
      <c r="R84">
        <f t="shared" si="56"/>
        <v>250.55359275766975</v>
      </c>
      <c r="S84">
        <f t="shared" si="57"/>
        <v>223.31059713047992</v>
      </c>
      <c r="U84">
        <f t="shared" si="45"/>
        <v>26201094.035291508</v>
      </c>
      <c r="V84">
        <f t="shared" si="46"/>
        <v>52402188.070583016</v>
      </c>
      <c r="W84" s="49">
        <f t="shared" si="47"/>
        <v>1025.4706026094584</v>
      </c>
      <c r="X84">
        <f t="shared" si="48"/>
        <v>683.64706840630561</v>
      </c>
      <c r="Y84">
        <f>B84/Population!B76</f>
        <v>355.11221223655491</v>
      </c>
      <c r="Z84">
        <f>E84/Population!B76</f>
        <v>0.3462919476510789</v>
      </c>
      <c r="AA84">
        <f t="shared" si="49"/>
        <v>641.03901894282524</v>
      </c>
      <c r="AB84">
        <f t="shared" si="50"/>
        <v>3076.411807828375</v>
      </c>
      <c r="AD84">
        <f t="shared" si="58"/>
        <v>1.6893934653513965E-2</v>
      </c>
      <c r="AE84">
        <f t="shared" si="59"/>
        <v>3.2206667216031271E-2</v>
      </c>
      <c r="AF84">
        <f t="shared" si="60"/>
        <v>1.5058337984614756E-2</v>
      </c>
      <c r="AG84">
        <f t="shared" si="61"/>
        <v>1.3797327779515811E-2</v>
      </c>
      <c r="AH84">
        <f t="shared" si="62"/>
        <v>1.6893934653514187E-2</v>
      </c>
      <c r="AI84">
        <f t="shared" si="63"/>
        <v>3.3127786484961064E-2</v>
      </c>
      <c r="AJ84">
        <f t="shared" si="64"/>
        <v>5.0581379798567694E-2</v>
      </c>
      <c r="AK84">
        <f t="shared" si="65"/>
        <v>5.2262108846773403E-2</v>
      </c>
      <c r="AL84">
        <f t="shared" si="66"/>
        <v>5.1918247919757299E-2</v>
      </c>
      <c r="AM84">
        <f t="shared" si="67"/>
        <v>1.7801389165693848E-2</v>
      </c>
      <c r="AN84">
        <f t="shared" si="68"/>
        <v>3.4460719681079555E-2</v>
      </c>
      <c r="AO84">
        <f t="shared" si="69"/>
        <v>3.4460719681079555E-2</v>
      </c>
    </row>
    <row r="85" spans="1:41" x14ac:dyDescent="0.25">
      <c r="A85">
        <f t="shared" si="51"/>
        <v>2024</v>
      </c>
      <c r="B85">
        <f t="shared" si="41"/>
        <v>82575922.676774889</v>
      </c>
      <c r="C85">
        <f t="shared" si="40"/>
        <v>247727768.03032467</v>
      </c>
      <c r="D85" s="4">
        <f>'HK(x)'!B77</f>
        <v>51421865.736087129</v>
      </c>
      <c r="E85">
        <f>SUM('Labor(x)'!E77:DA77)</f>
        <v>79249.568023702639</v>
      </c>
      <c r="F85">
        <f t="shared" si="42"/>
        <v>4.3292504462035977</v>
      </c>
      <c r="G85">
        <f t="shared" si="43"/>
        <v>343091.22772805701</v>
      </c>
      <c r="H85">
        <f>Population!B77</f>
        <v>224870.37182794421</v>
      </c>
      <c r="J85">
        <f t="shared" si="52"/>
        <v>0.14432683676271071</v>
      </c>
      <c r="K85">
        <f t="shared" si="53"/>
        <v>2.7679067793979831E-2</v>
      </c>
      <c r="M85">
        <f t="shared" si="44"/>
        <v>0.29432683676271076</v>
      </c>
      <c r="N85">
        <f>'Agg HKI'!B77/'Econ aggregates'!B85</f>
        <v>7.7088489556709536E-2</v>
      </c>
      <c r="P85">
        <f t="shared" si="54"/>
        <v>58271612.562557541</v>
      </c>
      <c r="Q85">
        <f t="shared" si="55"/>
        <v>51905959.409653321</v>
      </c>
      <c r="R85">
        <f t="shared" si="56"/>
        <v>259.13423848982245</v>
      </c>
      <c r="S85">
        <f t="shared" si="57"/>
        <v>230.82613768864266</v>
      </c>
      <c r="U85">
        <f t="shared" si="45"/>
        <v>27525307.558924962</v>
      </c>
      <c r="V85">
        <f t="shared" si="46"/>
        <v>55050615.117849931</v>
      </c>
      <c r="W85" s="49">
        <f t="shared" si="47"/>
        <v>1041.9731581638071</v>
      </c>
      <c r="X85">
        <f t="shared" si="48"/>
        <v>694.64877210920474</v>
      </c>
      <c r="Y85">
        <f>B85/Population!B77</f>
        <v>367.2156629863025</v>
      </c>
      <c r="Z85">
        <f>E85/Population!B77</f>
        <v>0.35242334229935418</v>
      </c>
      <c r="AA85">
        <f t="shared" si="49"/>
        <v>648.85988679089633</v>
      </c>
      <c r="AB85">
        <f t="shared" si="50"/>
        <v>3125.9194744914207</v>
      </c>
      <c r="AD85">
        <f t="shared" si="58"/>
        <v>1.6092665662336358E-2</v>
      </c>
      <c r="AE85">
        <f t="shared" si="59"/>
        <v>3.4083453997591606E-2</v>
      </c>
      <c r="AF85">
        <f t="shared" si="60"/>
        <v>1.7705853947413308E-2</v>
      </c>
      <c r="AG85">
        <f t="shared" si="61"/>
        <v>1.2200299228226186E-2</v>
      </c>
      <c r="AH85">
        <f t="shared" si="62"/>
        <v>1.6092665662336358E-2</v>
      </c>
      <c r="AI85">
        <f t="shared" si="63"/>
        <v>3.3902148873907301E-2</v>
      </c>
      <c r="AJ85">
        <f t="shared" si="64"/>
        <v>5.0540390483306163E-2</v>
      </c>
      <c r="AK85">
        <f t="shared" si="65"/>
        <v>5.0706283151418452E-2</v>
      </c>
      <c r="AL85">
        <f t="shared" si="66"/>
        <v>5.0105219806683809E-2</v>
      </c>
      <c r="AM85">
        <f t="shared" si="67"/>
        <v>1.5914514850899897E-2</v>
      </c>
      <c r="AN85">
        <f t="shared" si="68"/>
        <v>3.4791768300518555E-2</v>
      </c>
      <c r="AO85">
        <f t="shared" si="69"/>
        <v>3.4791768300518555E-2</v>
      </c>
    </row>
    <row r="86" spans="1:41" x14ac:dyDescent="0.25">
      <c r="A86">
        <f t="shared" si="51"/>
        <v>2025</v>
      </c>
      <c r="B86">
        <f t="shared" si="41"/>
        <v>86827612.894070283</v>
      </c>
      <c r="C86">
        <f t="shared" si="40"/>
        <v>260482838.68221086</v>
      </c>
      <c r="D86" s="4">
        <f>'HK(x)'!B78</f>
        <v>53877757.859729588</v>
      </c>
      <c r="E86">
        <f>SUM('Labor(x)'!E78:DA78)</f>
        <v>81986.793293904891</v>
      </c>
      <c r="F86">
        <f t="shared" si="42"/>
        <v>4.4158354551276693</v>
      </c>
      <c r="G86">
        <f t="shared" si="43"/>
        <v>362040.18867944868</v>
      </c>
      <c r="H86">
        <f>Population!B78</f>
        <v>228169.7941994399</v>
      </c>
      <c r="J86">
        <f t="shared" si="52"/>
        <v>0.14690108626442819</v>
      </c>
      <c r="K86">
        <f t="shared" si="53"/>
        <v>2.8284690109339396E-2</v>
      </c>
      <c r="M86">
        <f t="shared" si="44"/>
        <v>0.29690108626442824</v>
      </c>
      <c r="N86">
        <f>'Agg HKI'!B78/'Econ aggregates'!B86</f>
        <v>7.7444346906320238E-2</v>
      </c>
      <c r="P86">
        <f t="shared" si="54"/>
        <v>61048400.308073543</v>
      </c>
      <c r="Q86">
        <f t="shared" si="55"/>
        <v>54324092.534057476</v>
      </c>
      <c r="R86">
        <f t="shared" si="56"/>
        <v>267.55688903638151</v>
      </c>
      <c r="S86">
        <f t="shared" si="57"/>
        <v>238.08625819495447</v>
      </c>
      <c r="U86">
        <f t="shared" si="45"/>
        <v>28942537.631356761</v>
      </c>
      <c r="V86">
        <f t="shared" si="46"/>
        <v>57885075.262713522</v>
      </c>
      <c r="W86" s="49">
        <f t="shared" si="47"/>
        <v>1059.0438948235492</v>
      </c>
      <c r="X86">
        <f t="shared" si="48"/>
        <v>706.02926321569953</v>
      </c>
      <c r="Y86">
        <f>B86/Population!B78</f>
        <v>380.53947148751655</v>
      </c>
      <c r="Z86">
        <f>E86/Population!B78</f>
        <v>0.35932360627122023</v>
      </c>
      <c r="AA86">
        <f t="shared" si="49"/>
        <v>657.15166669087182</v>
      </c>
      <c r="AB86">
        <f t="shared" si="50"/>
        <v>3177.131684470648</v>
      </c>
      <c r="AD86">
        <f t="shared" si="58"/>
        <v>1.6383086767632893E-2</v>
      </c>
      <c r="AE86">
        <f t="shared" si="59"/>
        <v>3.628333386670124E-2</v>
      </c>
      <c r="AF86">
        <f t="shared" si="60"/>
        <v>1.9579474863514745E-2</v>
      </c>
      <c r="AG86">
        <f t="shared" si="61"/>
        <v>1.2778999085587772E-2</v>
      </c>
      <c r="AH86">
        <f t="shared" si="62"/>
        <v>1.6383086767633115E-2</v>
      </c>
      <c r="AI86">
        <f t="shared" si="63"/>
        <v>3.4539308395770352E-2</v>
      </c>
      <c r="AJ86">
        <f t="shared" si="64"/>
        <v>5.1488255649745351E-2</v>
      </c>
      <c r="AK86">
        <f t="shared" si="65"/>
        <v>4.7652495330122946E-2</v>
      </c>
      <c r="AL86">
        <f t="shared" si="66"/>
        <v>4.6586811069605938E-2</v>
      </c>
      <c r="AM86">
        <f t="shared" si="67"/>
        <v>1.4672552656337379E-2</v>
      </c>
      <c r="AN86">
        <f t="shared" si="68"/>
        <v>3.2979942673785567E-2</v>
      </c>
      <c r="AO86">
        <f t="shared" si="69"/>
        <v>3.2979942673785567E-2</v>
      </c>
    </row>
    <row r="87" spans="1:41" x14ac:dyDescent="0.25">
      <c r="A87">
        <f t="shared" si="51"/>
        <v>2026</v>
      </c>
      <c r="B87">
        <f t="shared" si="41"/>
        <v>91344084.423454195</v>
      </c>
      <c r="C87">
        <f t="shared" si="40"/>
        <v>274032253.27036262</v>
      </c>
      <c r="D87" s="4">
        <f>'HK(x)'!B79</f>
        <v>56513454.922710925</v>
      </c>
      <c r="E87">
        <f>SUM('Labor(x)'!E79:DA79)</f>
        <v>84809.893076267661</v>
      </c>
      <c r="F87">
        <f t="shared" si="42"/>
        <v>4.5041521642302227</v>
      </c>
      <c r="G87">
        <f t="shared" si="43"/>
        <v>381996.66344760475</v>
      </c>
      <c r="H87">
        <f>Population!B79</f>
        <v>231422.33143934232</v>
      </c>
      <c r="J87">
        <f t="shared" si="52"/>
        <v>0.14833379384853415</v>
      </c>
      <c r="K87">
        <f t="shared" si="53"/>
        <v>2.8854600488004627E-2</v>
      </c>
      <c r="M87">
        <f t="shared" si="44"/>
        <v>0.2983337938485342</v>
      </c>
      <c r="N87">
        <f>'Agg HKI'!B79/'Econ aggregates'!B87</f>
        <v>7.7675958196262399E-2</v>
      </c>
      <c r="P87">
        <f t="shared" si="54"/>
        <v>64093057.171784304</v>
      </c>
      <c r="Q87">
        <f t="shared" si="55"/>
        <v>56997817.888632216</v>
      </c>
      <c r="R87">
        <f t="shared" si="56"/>
        <v>276.95277622152736</v>
      </c>
      <c r="S87">
        <f t="shared" si="57"/>
        <v>246.29350821129296</v>
      </c>
      <c r="U87">
        <f t="shared" si="45"/>
        <v>30448028.141151398</v>
      </c>
      <c r="V87">
        <f t="shared" si="46"/>
        <v>60896056.282302797</v>
      </c>
      <c r="W87" s="49">
        <f t="shared" si="47"/>
        <v>1077.0451548772792</v>
      </c>
      <c r="X87">
        <f t="shared" si="48"/>
        <v>718.03010325151945</v>
      </c>
      <c r="Y87">
        <f>B87/Population!B79</f>
        <v>394.7073035490364</v>
      </c>
      <c r="Z87">
        <f>E87/Population!B79</f>
        <v>0.36647238211104544</v>
      </c>
      <c r="AA87">
        <f t="shared" si="49"/>
        <v>666.3545121073272</v>
      </c>
      <c r="AB87">
        <f t="shared" si="50"/>
        <v>3231.1354646318382</v>
      </c>
      <c r="AD87">
        <f t="shared" si="58"/>
        <v>1.6997652450212231E-2</v>
      </c>
      <c r="AE87">
        <f t="shared" si="59"/>
        <v>3.7230913277243705E-2</v>
      </c>
      <c r="AF87">
        <f t="shared" si="60"/>
        <v>1.9895090985002639E-2</v>
      </c>
      <c r="AG87">
        <f t="shared" si="61"/>
        <v>1.4004142244357087E-2</v>
      </c>
      <c r="AH87">
        <f t="shared" si="62"/>
        <v>1.6997652450212453E-2</v>
      </c>
      <c r="AI87">
        <f t="shared" si="63"/>
        <v>3.4433591910865147E-2</v>
      </c>
      <c r="AJ87">
        <f t="shared" si="64"/>
        <v>5.2016534588990915E-2</v>
      </c>
      <c r="AK87">
        <f t="shared" si="65"/>
        <v>4.9872836116036767E-2</v>
      </c>
      <c r="AL87">
        <f t="shared" si="66"/>
        <v>4.9218039912926281E-2</v>
      </c>
      <c r="AM87">
        <f t="shared" si="67"/>
        <v>1.4254898424720608E-2</v>
      </c>
      <c r="AN87">
        <f t="shared" si="68"/>
        <v>3.5617937691316159E-2</v>
      </c>
      <c r="AO87">
        <f t="shared" si="69"/>
        <v>3.5617937691316159E-2</v>
      </c>
    </row>
    <row r="88" spans="1:41" x14ac:dyDescent="0.25">
      <c r="A88">
        <f t="shared" si="51"/>
        <v>2027</v>
      </c>
      <c r="B88">
        <f t="shared" si="41"/>
        <v>96091658.536570862</v>
      </c>
      <c r="C88">
        <f t="shared" si="40"/>
        <v>288274975.6097126</v>
      </c>
      <c r="D88" s="4">
        <f>'HK(x)'!B80</f>
        <v>59304384.011448048</v>
      </c>
      <c r="E88">
        <f>SUM('Labor(x)'!E80:DA80)</f>
        <v>87684.317852508961</v>
      </c>
      <c r="F88">
        <f t="shared" si="42"/>
        <v>4.5942352075148269</v>
      </c>
      <c r="G88">
        <f t="shared" si="43"/>
        <v>402842.38022491755</v>
      </c>
      <c r="H88">
        <f>Population!B80</f>
        <v>234766.79071714845</v>
      </c>
      <c r="J88">
        <f t="shared" si="52"/>
        <v>0.14822017390749317</v>
      </c>
      <c r="K88">
        <f t="shared" si="53"/>
        <v>2.9044447054422964E-2</v>
      </c>
      <c r="M88">
        <f t="shared" si="44"/>
        <v>0.29822017390749322</v>
      </c>
      <c r="N88">
        <f>'Agg HKI'!B80/'Econ aggregates'!B88</f>
        <v>7.7726962974151576E-2</v>
      </c>
      <c r="P88">
        <f t="shared" si="54"/>
        <v>67435187.416735247</v>
      </c>
      <c r="Q88">
        <f t="shared" si="55"/>
        <v>59966274.631538384</v>
      </c>
      <c r="R88">
        <f t="shared" si="56"/>
        <v>287.24329881044571</v>
      </c>
      <c r="S88">
        <f t="shared" si="57"/>
        <v>255.42911946088194</v>
      </c>
      <c r="U88">
        <f t="shared" si="45"/>
        <v>32030552.845523618</v>
      </c>
      <c r="V88">
        <f t="shared" si="46"/>
        <v>64061105.691047244</v>
      </c>
      <c r="W88" s="49">
        <f t="shared" si="47"/>
        <v>1095.8819192526948</v>
      </c>
      <c r="X88">
        <f t="shared" si="48"/>
        <v>730.5879461684633</v>
      </c>
      <c r="Y88">
        <f>B88/Population!B80</f>
        <v>409.30686253808335</v>
      </c>
      <c r="Z88">
        <f>E88/Population!B80</f>
        <v>0.37349540616310045</v>
      </c>
      <c r="AA88">
        <f t="shared" si="49"/>
        <v>676.3396860907568</v>
      </c>
      <c r="AB88">
        <f t="shared" si="50"/>
        <v>3287.645757758085</v>
      </c>
      <c r="AD88">
        <f t="shared" si="58"/>
        <v>1.7489298652071827E-2</v>
      </c>
      <c r="AE88">
        <f t="shared" si="59"/>
        <v>3.6988317312028673E-2</v>
      </c>
      <c r="AF88">
        <f t="shared" si="60"/>
        <v>1.9163856254594824E-2</v>
      </c>
      <c r="AG88">
        <f t="shared" si="61"/>
        <v>1.4984777324988485E-2</v>
      </c>
      <c r="AH88">
        <f t="shared" si="62"/>
        <v>1.7489298652071827E-2</v>
      </c>
      <c r="AI88">
        <f t="shared" si="63"/>
        <v>3.3892564557962412E-2</v>
      </c>
      <c r="AJ88">
        <f t="shared" si="64"/>
        <v>5.1974620393673066E-2</v>
      </c>
      <c r="AK88">
        <f t="shared" si="65"/>
        <v>5.2144965343020822E-2</v>
      </c>
      <c r="AL88">
        <f t="shared" si="66"/>
        <v>5.2080182239716999E-2</v>
      </c>
      <c r="AM88">
        <f t="shared" si="67"/>
        <v>1.4451756911293412E-2</v>
      </c>
      <c r="AN88">
        <f t="shared" si="68"/>
        <v>3.769320843172741E-2</v>
      </c>
      <c r="AO88">
        <f t="shared" si="69"/>
        <v>3.769320843172741E-2</v>
      </c>
    </row>
    <row r="89" spans="1:41" x14ac:dyDescent="0.25">
      <c r="A89">
        <f t="shared" si="51"/>
        <v>2028</v>
      </c>
      <c r="B89">
        <f t="shared" si="41"/>
        <v>101183956.01775882</v>
      </c>
      <c r="C89">
        <f t="shared" si="40"/>
        <v>303551868.05327642</v>
      </c>
      <c r="D89" s="4">
        <f>'HK(x)'!B81</f>
        <v>62236453.016793527</v>
      </c>
      <c r="E89">
        <f>SUM('Labor(x)'!E81:DA81)</f>
        <v>90827.142988484018</v>
      </c>
      <c r="F89">
        <f t="shared" si="42"/>
        <v>4.6861199116651235</v>
      </c>
      <c r="G89">
        <f t="shared" si="43"/>
        <v>425626.88327799027</v>
      </c>
      <c r="H89">
        <f>Population!B81</f>
        <v>238252.15437852021</v>
      </c>
      <c r="J89">
        <f t="shared" si="52"/>
        <v>0.15098137140321505</v>
      </c>
      <c r="K89">
        <f t="shared" si="53"/>
        <v>2.8977607920675396E-2</v>
      </c>
      <c r="M89">
        <f t="shared" si="44"/>
        <v>0.30098137140321507</v>
      </c>
      <c r="N89">
        <f>'Agg HKI'!B81/'Econ aggregates'!B89</f>
        <v>7.7869789026864672E-2</v>
      </c>
      <c r="P89">
        <f t="shared" si="54"/>
        <v>70729470.171531171</v>
      </c>
      <c r="Q89">
        <f t="shared" si="55"/>
        <v>62850296.863524742</v>
      </c>
      <c r="R89">
        <f t="shared" si="56"/>
        <v>296.86812426115813</v>
      </c>
      <c r="S89">
        <f t="shared" si="57"/>
        <v>263.79739158065325</v>
      </c>
      <c r="U89">
        <f t="shared" si="45"/>
        <v>33727985.339252934</v>
      </c>
      <c r="V89">
        <f t="shared" si="46"/>
        <v>67455970.678505883</v>
      </c>
      <c r="W89" s="49">
        <f t="shared" si="47"/>
        <v>1114.0277310119502</v>
      </c>
      <c r="X89">
        <f t="shared" si="48"/>
        <v>742.68515400796684</v>
      </c>
      <c r="Y89">
        <f>B89/Population!B81</f>
        <v>424.69272221985466</v>
      </c>
      <c r="Z89">
        <f>E89/Population!B81</f>
        <v>0.38122275630793878</v>
      </c>
      <c r="AA89">
        <f t="shared" si="49"/>
        <v>685.2186578706378</v>
      </c>
      <c r="AB89">
        <f t="shared" si="50"/>
        <v>3342.0831930358504</v>
      </c>
      <c r="AD89">
        <f t="shared" si="58"/>
        <v>1.655818153440225E-2</v>
      </c>
      <c r="AE89">
        <f t="shared" si="59"/>
        <v>3.7590035960708423E-2</v>
      </c>
      <c r="AF89">
        <f t="shared" si="60"/>
        <v>2.0689277611794399E-2</v>
      </c>
      <c r="AG89">
        <f t="shared" si="61"/>
        <v>1.3127976906399663E-2</v>
      </c>
      <c r="AH89">
        <f t="shared" si="62"/>
        <v>1.6558181534402028E-2</v>
      </c>
      <c r="AI89">
        <f t="shared" si="63"/>
        <v>3.5842499696028929E-2</v>
      </c>
      <c r="AJ89">
        <f t="shared" si="64"/>
        <v>5.2994167847044915E-2</v>
      </c>
      <c r="AK89">
        <f t="shared" si="65"/>
        <v>4.8851095118012333E-2</v>
      </c>
      <c r="AL89">
        <f t="shared" si="66"/>
        <v>4.8094070370507058E-2</v>
      </c>
      <c r="AM89">
        <f t="shared" si="67"/>
        <v>1.4846067668791374E-2</v>
      </c>
      <c r="AN89">
        <f t="shared" si="68"/>
        <v>3.4005027449220959E-2</v>
      </c>
      <c r="AO89">
        <f t="shared" si="69"/>
        <v>3.4005027449220959E-2</v>
      </c>
    </row>
    <row r="90" spans="1:41" x14ac:dyDescent="0.25">
      <c r="A90">
        <f t="shared" si="51"/>
        <v>2029</v>
      </c>
      <c r="B90">
        <f t="shared" si="41"/>
        <v>106543815.88263619</v>
      </c>
      <c r="C90">
        <f t="shared" si="40"/>
        <v>319631447.64790857</v>
      </c>
      <c r="D90" s="4">
        <f>'HK(x)'!B82</f>
        <v>65486504.881773405</v>
      </c>
      <c r="E90">
        <f>SUM('Labor(x)'!E82:DA82)</f>
        <v>93829.993622622569</v>
      </c>
      <c r="F90">
        <f t="shared" si="42"/>
        <v>4.7798423098984264</v>
      </c>
      <c r="G90">
        <f t="shared" si="43"/>
        <v>448492.57345491089</v>
      </c>
      <c r="H90">
        <f>Population!B82</f>
        <v>241808.92208888393</v>
      </c>
      <c r="J90">
        <f t="shared" si="52"/>
        <v>0.15091987706113963</v>
      </c>
      <c r="K90">
        <f t="shared" si="53"/>
        <v>3.0504368912035094E-2</v>
      </c>
      <c r="M90">
        <f t="shared" si="44"/>
        <v>0.30091987706113965</v>
      </c>
      <c r="N90">
        <f>'Agg HKI'!B82/'Econ aggregates'!B90</f>
        <v>7.7430286973344017E-2</v>
      </c>
      <c r="P90">
        <f t="shared" si="54"/>
        <v>74482663.905608609</v>
      </c>
      <c r="Q90">
        <f t="shared" si="55"/>
        <v>66232945.666580968</v>
      </c>
      <c r="R90">
        <f t="shared" si="56"/>
        <v>308.02281099549475</v>
      </c>
      <c r="S90">
        <f t="shared" si="57"/>
        <v>273.90612841917846</v>
      </c>
      <c r="U90">
        <f t="shared" si="45"/>
        <v>35514605.294212058</v>
      </c>
      <c r="V90">
        <f t="shared" si="46"/>
        <v>71029210.588424131</v>
      </c>
      <c r="W90" s="49">
        <f t="shared" si="47"/>
        <v>1135.4984879477631</v>
      </c>
      <c r="X90">
        <f t="shared" si="48"/>
        <v>756.99899196517549</v>
      </c>
      <c r="Y90">
        <f>B90/Population!B82</f>
        <v>440.61159928363975</v>
      </c>
      <c r="Z90">
        <f>E90/Population!B82</f>
        <v>0.38803362924769425</v>
      </c>
      <c r="AA90">
        <f t="shared" si="49"/>
        <v>697.9272016702397</v>
      </c>
      <c r="AB90">
        <f t="shared" si="50"/>
        <v>3406.4954638432896</v>
      </c>
      <c r="AD90">
        <f t="shared" si="58"/>
        <v>1.9273090191668452E-2</v>
      </c>
      <c r="AE90">
        <f t="shared" si="59"/>
        <v>3.7483281984625583E-2</v>
      </c>
      <c r="AF90">
        <f t="shared" si="60"/>
        <v>1.7865861434184449E-2</v>
      </c>
      <c r="AG90">
        <f t="shared" si="61"/>
        <v>1.8546698420464081E-2</v>
      </c>
      <c r="AH90">
        <f t="shared" si="62"/>
        <v>1.9273090191668452E-2</v>
      </c>
      <c r="AI90">
        <f t="shared" si="63"/>
        <v>3.3061159201267509E-2</v>
      </c>
      <c r="AJ90">
        <f t="shared" si="64"/>
        <v>5.2971440096062805E-2</v>
      </c>
      <c r="AK90">
        <f t="shared" si="65"/>
        <v>5.3064072514261706E-2</v>
      </c>
      <c r="AL90">
        <f t="shared" si="66"/>
        <v>5.3820729127205702E-2</v>
      </c>
      <c r="AM90">
        <f t="shared" si="67"/>
        <v>1.4928585723145149E-2</v>
      </c>
      <c r="AN90">
        <f t="shared" si="68"/>
        <v>3.8135486791116557E-2</v>
      </c>
      <c r="AO90">
        <f t="shared" si="69"/>
        <v>3.8135486791116557E-2</v>
      </c>
    </row>
    <row r="91" spans="1:41" x14ac:dyDescent="0.25">
      <c r="A91">
        <f t="shared" si="51"/>
        <v>2030</v>
      </c>
      <c r="B91">
        <f t="shared" si="41"/>
        <v>112020773.29310657</v>
      </c>
      <c r="C91">
        <f t="shared" si="40"/>
        <v>336062319.87931973</v>
      </c>
      <c r="D91" s="4">
        <f>'HK(x)'!B83</f>
        <v>68765194.187935427</v>
      </c>
      <c r="E91">
        <f>SUM('Labor(x)'!E83:DA83)</f>
        <v>96842.343831574195</v>
      </c>
      <c r="F91">
        <f t="shared" si="42"/>
        <v>4.8754391560963954</v>
      </c>
      <c r="G91">
        <f t="shared" si="43"/>
        <v>472148.95508460706</v>
      </c>
      <c r="H91">
        <f>Population!B83</f>
        <v>245539.96758448574</v>
      </c>
      <c r="J91">
        <f t="shared" si="52"/>
        <v>0.14667701131127853</v>
      </c>
      <c r="K91">
        <f t="shared" si="53"/>
        <v>2.9268583047388969E-2</v>
      </c>
      <c r="M91">
        <f t="shared" si="44"/>
        <v>0.29667701131127855</v>
      </c>
      <c r="N91">
        <f>'Agg HKI'!B83/'Econ aggregates'!B91</f>
        <v>7.6666102297039213E-2</v>
      </c>
      <c r="P91">
        <f t="shared" si="54"/>
        <v>78786785.067729428</v>
      </c>
      <c r="Q91">
        <f t="shared" si="55"/>
        <v>70198589.003046677</v>
      </c>
      <c r="R91">
        <f t="shared" si="56"/>
        <v>320.8715299704532</v>
      </c>
      <c r="S91">
        <f t="shared" si="57"/>
        <v>285.89475552037226</v>
      </c>
      <c r="U91">
        <f t="shared" si="45"/>
        <v>37340257.764368854</v>
      </c>
      <c r="V91">
        <f t="shared" si="46"/>
        <v>74680515.528737724</v>
      </c>
      <c r="W91" s="49">
        <f t="shared" si="47"/>
        <v>1156.7333963739077</v>
      </c>
      <c r="X91">
        <f t="shared" si="48"/>
        <v>771.1555975826052</v>
      </c>
      <c r="Y91">
        <f>B91/Population!B83</f>
        <v>456.22215558272524</v>
      </c>
      <c r="Z91">
        <f>E91/Population!B83</f>
        <v>0.39440562277606617</v>
      </c>
      <c r="AA91">
        <f t="shared" si="49"/>
        <v>710.07362551581923</v>
      </c>
      <c r="AB91">
        <f t="shared" si="50"/>
        <v>3470.2001891217233</v>
      </c>
      <c r="AD91">
        <f t="shared" si="58"/>
        <v>1.8700957025951981E-2</v>
      </c>
      <c r="AE91">
        <f t="shared" si="59"/>
        <v>3.5429290387419821E-2</v>
      </c>
      <c r="AF91">
        <f t="shared" si="60"/>
        <v>1.6421240449508767E-2</v>
      </c>
      <c r="AG91">
        <f t="shared" si="61"/>
        <v>1.7403568476069387E-2</v>
      </c>
      <c r="AH91">
        <f t="shared" si="62"/>
        <v>1.8700957025951981E-2</v>
      </c>
      <c r="AI91">
        <f t="shared" si="63"/>
        <v>3.2104342040851774E-2</v>
      </c>
      <c r="AJ91">
        <f t="shared" si="64"/>
        <v>5.1405680987656188E-2</v>
      </c>
      <c r="AK91">
        <f t="shared" si="65"/>
        <v>5.778688538282406E-2</v>
      </c>
      <c r="AL91">
        <f t="shared" si="66"/>
        <v>5.9874180387943232E-2</v>
      </c>
      <c r="AM91">
        <f t="shared" si="67"/>
        <v>1.5429726344962313E-2</v>
      </c>
      <c r="AN91">
        <f t="shared" si="68"/>
        <v>4.2357159037861747E-2</v>
      </c>
      <c r="AO91">
        <f t="shared" si="69"/>
        <v>4.2357159037861747E-2</v>
      </c>
    </row>
    <row r="92" spans="1:41" x14ac:dyDescent="0.25">
      <c r="A92">
        <f t="shared" si="51"/>
        <v>2031</v>
      </c>
      <c r="B92">
        <f t="shared" si="41"/>
        <v>117825440.47770862</v>
      </c>
      <c r="C92">
        <f t="shared" si="40"/>
        <v>353476321.43312585</v>
      </c>
      <c r="D92" s="4">
        <f>'HK(x)'!B84</f>
        <v>72189072.917245328</v>
      </c>
      <c r="E92">
        <f>SUM('Labor(x)'!E84:DA84)</f>
        <v>100056.04698840929</v>
      </c>
      <c r="F92">
        <f t="shared" si="42"/>
        <v>4.9729479392183231</v>
      </c>
      <c r="G92">
        <f t="shared" si="43"/>
        <v>497573.5126773417</v>
      </c>
      <c r="H92">
        <f>Population!B84</f>
        <v>249565.56900453538</v>
      </c>
      <c r="J92">
        <f t="shared" si="52"/>
        <v>0.14779492003766945</v>
      </c>
      <c r="K92">
        <f t="shared" si="53"/>
        <v>2.9058908801258967E-2</v>
      </c>
      <c r="M92">
        <f t="shared" si="44"/>
        <v>0.2977949200376695</v>
      </c>
      <c r="N92">
        <f>'Agg HKI'!B84/'Econ aggregates'!B92</f>
        <v>7.5943004331394282E-2</v>
      </c>
      <c r="P92">
        <f t="shared" si="54"/>
        <v>82737622.852246195</v>
      </c>
      <c r="Q92">
        <f t="shared" si="55"/>
        <v>73789604.915699139</v>
      </c>
      <c r="R92">
        <f t="shared" si="56"/>
        <v>331.52659312047405</v>
      </c>
      <c r="S92">
        <f t="shared" si="57"/>
        <v>295.6722163639414</v>
      </c>
      <c r="U92">
        <f t="shared" si="45"/>
        <v>39275146.825902872</v>
      </c>
      <c r="V92">
        <f t="shared" si="46"/>
        <v>78550293.651805758</v>
      </c>
      <c r="W92" s="49">
        <f t="shared" si="47"/>
        <v>1177.5943985810052</v>
      </c>
      <c r="X92">
        <f t="shared" si="48"/>
        <v>785.06293238733679</v>
      </c>
      <c r="Y92">
        <f>B92/Population!B84</f>
        <v>472.12217994529271</v>
      </c>
      <c r="Z92">
        <f>E92/Population!B84</f>
        <v>0.40092087777777935</v>
      </c>
      <c r="AA92">
        <f t="shared" si="49"/>
        <v>721.48635779712413</v>
      </c>
      <c r="AB92">
        <f t="shared" si="50"/>
        <v>3532.7831957430153</v>
      </c>
      <c r="AD92">
        <f t="shared" si="58"/>
        <v>1.8034408163965621E-2</v>
      </c>
      <c r="AE92">
        <f t="shared" si="59"/>
        <v>3.485149541292798E-2</v>
      </c>
      <c r="AF92">
        <f t="shared" si="60"/>
        <v>1.6519173727430392E-2</v>
      </c>
      <c r="AG92">
        <f t="shared" si="61"/>
        <v>1.6072604123289702E-2</v>
      </c>
      <c r="AH92">
        <f t="shared" si="62"/>
        <v>1.8034408163965621E-2</v>
      </c>
      <c r="AI92">
        <f t="shared" si="63"/>
        <v>3.3184896499658167E-2</v>
      </c>
      <c r="AJ92">
        <f t="shared" si="64"/>
        <v>5.1817774631977676E-2</v>
      </c>
      <c r="AK92">
        <f t="shared" si="65"/>
        <v>5.0145944921098362E-2</v>
      </c>
      <c r="AL92">
        <f t="shared" si="66"/>
        <v>5.1155101030543548E-2</v>
      </c>
      <c r="AM92">
        <f t="shared" si="67"/>
        <v>1.6394892691612428E-2</v>
      </c>
      <c r="AN92">
        <f t="shared" si="68"/>
        <v>3.3751052229485934E-2</v>
      </c>
      <c r="AO92">
        <f t="shared" si="69"/>
        <v>3.3751052229485934E-2</v>
      </c>
    </row>
    <row r="93" spans="1:41" x14ac:dyDescent="0.25">
      <c r="A93">
        <f t="shared" si="51"/>
        <v>2032</v>
      </c>
      <c r="B93">
        <f t="shared" si="41"/>
        <v>124135667.87993385</v>
      </c>
      <c r="C93">
        <f t="shared" si="40"/>
        <v>372407003.63980156</v>
      </c>
      <c r="D93" s="4">
        <f>'HK(x)'!B85</f>
        <v>75915618.929934159</v>
      </c>
      <c r="E93">
        <f>SUM('Labor(x)'!E85:DA85)</f>
        <v>103537.70225573612</v>
      </c>
      <c r="F93">
        <f t="shared" si="42"/>
        <v>5.07240689800269</v>
      </c>
      <c r="G93">
        <f t="shared" si="43"/>
        <v>525185.35512534459</v>
      </c>
      <c r="H93">
        <f>Population!B85</f>
        <v>253949.04484087159</v>
      </c>
      <c r="J93">
        <f t="shared" si="52"/>
        <v>0.1524999424418918</v>
      </c>
      <c r="K93">
        <f t="shared" si="53"/>
        <v>3.0019945728194816E-2</v>
      </c>
      <c r="M93">
        <f t="shared" si="44"/>
        <v>0.30249994244189182</v>
      </c>
      <c r="N93">
        <f>'Agg HKI'!B85/'Econ aggregates'!B93</f>
        <v>7.5387692804292292E-2</v>
      </c>
      <c r="P93">
        <f t="shared" si="54"/>
        <v>86584635.491268054</v>
      </c>
      <c r="Q93">
        <f t="shared" si="55"/>
        <v>77226333.895079955</v>
      </c>
      <c r="R93">
        <f t="shared" si="56"/>
        <v>340.95279053135772</v>
      </c>
      <c r="S93">
        <f t="shared" si="57"/>
        <v>304.1016907288278</v>
      </c>
      <c r="U93">
        <f t="shared" si="45"/>
        <v>41378555.959977947</v>
      </c>
      <c r="V93">
        <f t="shared" si="46"/>
        <v>82757111.919955909</v>
      </c>
      <c r="W93" s="49">
        <f t="shared" si="47"/>
        <v>1198.9416915330144</v>
      </c>
      <c r="X93">
        <f t="shared" si="48"/>
        <v>799.29446102200961</v>
      </c>
      <c r="Y93">
        <f>B93/Population!B85</f>
        <v>488.82116472506988</v>
      </c>
      <c r="Z93">
        <f>E93/Population!B85</f>
        <v>0.40771054020153707</v>
      </c>
      <c r="AA93">
        <f t="shared" si="49"/>
        <v>733.21714965649949</v>
      </c>
      <c r="AB93">
        <f t="shared" si="50"/>
        <v>3596.8250745990431</v>
      </c>
      <c r="AD93">
        <f t="shared" si="58"/>
        <v>1.8127882552543273E-2</v>
      </c>
      <c r="AE93">
        <f t="shared" si="59"/>
        <v>3.5370049298917072E-2</v>
      </c>
      <c r="AF93">
        <f t="shared" si="60"/>
        <v>1.693516800968653E-2</v>
      </c>
      <c r="AG93">
        <f t="shared" si="61"/>
        <v>1.6259201206787033E-2</v>
      </c>
      <c r="AH93">
        <f t="shared" si="62"/>
        <v>1.8127882552543273E-2</v>
      </c>
      <c r="AI93">
        <f t="shared" si="63"/>
        <v>3.4797049974702121E-2</v>
      </c>
      <c r="AJ93">
        <f t="shared" si="64"/>
        <v>5.3555729362361859E-2</v>
      </c>
      <c r="AK93">
        <f t="shared" si="65"/>
        <v>4.6496533335166124E-2</v>
      </c>
      <c r="AL93">
        <f t="shared" si="66"/>
        <v>4.6574703622645819E-2</v>
      </c>
      <c r="AM93">
        <f t="shared" si="67"/>
        <v>1.7564425468709288E-2</v>
      </c>
      <c r="AN93">
        <f t="shared" si="68"/>
        <v>2.8932107866456835E-2</v>
      </c>
      <c r="AO93">
        <f t="shared" si="69"/>
        <v>2.8932107866456835E-2</v>
      </c>
    </row>
    <row r="94" spans="1:41" x14ac:dyDescent="0.25">
      <c r="A94">
        <f t="shared" si="51"/>
        <v>2033</v>
      </c>
      <c r="B94">
        <f t="shared" si="41"/>
        <v>130698975.53388736</v>
      </c>
      <c r="C94">
        <f t="shared" si="40"/>
        <v>392096926.60166204</v>
      </c>
      <c r="D94" s="4">
        <f>'HK(x)'!B86</f>
        <v>80015680.180458874</v>
      </c>
      <c r="E94">
        <f>SUM('Labor(x)'!E86:DA86)</f>
        <v>106759.26698836383</v>
      </c>
      <c r="F94">
        <f t="shared" si="42"/>
        <v>5.1738550359627435</v>
      </c>
      <c r="G94">
        <f t="shared" si="43"/>
        <v>552356.97114343732</v>
      </c>
      <c r="H94">
        <f>Population!B86</f>
        <v>258709.92977502619</v>
      </c>
      <c r="J94">
        <f t="shared" si="52"/>
        <v>0.1506509357202675</v>
      </c>
      <c r="K94">
        <f t="shared" si="53"/>
        <v>3.1370263108616785E-2</v>
      </c>
      <c r="M94">
        <f t="shared" si="44"/>
        <v>0.30065093572026752</v>
      </c>
      <c r="N94">
        <f>'Agg HKI'!B86/'Econ aggregates'!B94</f>
        <v>7.4629893748175594E-2</v>
      </c>
      <c r="P94">
        <f t="shared" si="54"/>
        <v>91404206.241943762</v>
      </c>
      <c r="Q94">
        <f t="shared" si="55"/>
        <v>81650155.584854349</v>
      </c>
      <c r="R94">
        <f t="shared" si="56"/>
        <v>353.3076844844291</v>
      </c>
      <c r="S94">
        <f t="shared" si="57"/>
        <v>315.60503168879995</v>
      </c>
      <c r="U94">
        <f t="shared" si="45"/>
        <v>43566325.177962452</v>
      </c>
      <c r="V94">
        <f t="shared" si="46"/>
        <v>87132650.355924904</v>
      </c>
      <c r="W94" s="49">
        <f t="shared" si="47"/>
        <v>1224.2400985024824</v>
      </c>
      <c r="X94">
        <f t="shared" si="48"/>
        <v>816.16006566832164</v>
      </c>
      <c r="Y94">
        <f>B94/Population!B86</f>
        <v>505.19504855319241</v>
      </c>
      <c r="Z94">
        <f>E94/Population!B86</f>
        <v>0.41266010578411716</v>
      </c>
      <c r="AA94">
        <f t="shared" si="49"/>
        <v>749.49634291869143</v>
      </c>
      <c r="AB94">
        <f t="shared" si="50"/>
        <v>3672.7202955074472</v>
      </c>
      <c r="AD94">
        <f t="shared" si="58"/>
        <v>2.1100614940765317E-2</v>
      </c>
      <c r="AE94">
        <f t="shared" si="59"/>
        <v>3.3496675286823541E-2</v>
      </c>
      <c r="AF94">
        <f t="shared" si="60"/>
        <v>1.2139900970265405E-2</v>
      </c>
      <c r="AG94">
        <f t="shared" si="61"/>
        <v>2.2202417482758641E-2</v>
      </c>
      <c r="AH94">
        <f t="shared" si="62"/>
        <v>2.1100614940765317E-2</v>
      </c>
      <c r="AI94">
        <f t="shared" si="63"/>
        <v>3.1114894984539232E-2</v>
      </c>
      <c r="AJ94">
        <f t="shared" si="64"/>
        <v>5.2872053343295811E-2</v>
      </c>
      <c r="AK94">
        <f t="shared" si="65"/>
        <v>5.5663117634326298E-2</v>
      </c>
      <c r="AL94">
        <f t="shared" si="66"/>
        <v>5.7283849519318419E-2</v>
      </c>
      <c r="AM94">
        <f t="shared" si="67"/>
        <v>1.8747402405619784E-2</v>
      </c>
      <c r="AN94">
        <f t="shared" si="68"/>
        <v>3.6915715228706514E-2</v>
      </c>
      <c r="AO94">
        <f t="shared" si="69"/>
        <v>3.6915715228706514E-2</v>
      </c>
    </row>
    <row r="95" spans="1:41" x14ac:dyDescent="0.25">
      <c r="A95">
        <f t="shared" si="51"/>
        <v>2034</v>
      </c>
      <c r="B95">
        <f t="shared" si="41"/>
        <v>137541442.7256088</v>
      </c>
      <c r="C95">
        <f t="shared" si="40"/>
        <v>412624328.17682636</v>
      </c>
      <c r="D95" s="4">
        <f>'HK(x)'!B87</f>
        <v>84110159.732078195</v>
      </c>
      <c r="E95">
        <f>SUM('Labor(x)'!E87:DA87)</f>
        <v>110269.35626890334</v>
      </c>
      <c r="F95">
        <f t="shared" si="42"/>
        <v>5.2773321366819985</v>
      </c>
      <c r="G95">
        <f t="shared" si="43"/>
        <v>581928.0175291202</v>
      </c>
      <c r="H95">
        <f>Population!B87</f>
        <v>263818.0809510916</v>
      </c>
      <c r="J95">
        <f t="shared" si="52"/>
        <v>0.14924521052259057</v>
      </c>
      <c r="K95">
        <f t="shared" si="53"/>
        <v>2.9769060658958547E-2</v>
      </c>
      <c r="M95">
        <f t="shared" si="44"/>
        <v>0.29924521052259057</v>
      </c>
      <c r="N95">
        <f>'Agg HKI'!B87/'Econ aggregates'!B95</f>
        <v>7.3917737938240274E-2</v>
      </c>
      <c r="P95">
        <f t="shared" si="54"/>
        <v>96382824.741603166</v>
      </c>
      <c r="Q95">
        <f t="shared" si="55"/>
        <v>86216072.422564119</v>
      </c>
      <c r="R95">
        <f t="shared" si="56"/>
        <v>365.33820727576011</v>
      </c>
      <c r="S95">
        <f t="shared" si="57"/>
        <v>326.80122648055897</v>
      </c>
      <c r="U95">
        <f t="shared" si="45"/>
        <v>45847147.575202927</v>
      </c>
      <c r="V95">
        <f t="shared" si="46"/>
        <v>91694295.150405869</v>
      </c>
      <c r="W95" s="49">
        <f t="shared" si="47"/>
        <v>1247.3224418776838</v>
      </c>
      <c r="X95">
        <f t="shared" si="48"/>
        <v>831.54829458512256</v>
      </c>
      <c r="Y95">
        <f>B95/Population!B87</f>
        <v>521.34956872462112</v>
      </c>
      <c r="Z95">
        <f>E95/Population!B87</f>
        <v>0.41797497681497359</v>
      </c>
      <c r="AA95">
        <f t="shared" si="49"/>
        <v>762.7700258534818</v>
      </c>
      <c r="AB95">
        <f t="shared" si="50"/>
        <v>3741.9673256330511</v>
      </c>
      <c r="AD95">
        <f t="shared" si="58"/>
        <v>1.8854425209104075E-2</v>
      </c>
      <c r="AE95">
        <f t="shared" si="59"/>
        <v>3.1976798303334553E-2</v>
      </c>
      <c r="AF95">
        <f t="shared" si="60"/>
        <v>1.2879536830334937E-2</v>
      </c>
      <c r="AG95">
        <f t="shared" si="61"/>
        <v>1.7710137027620476E-2</v>
      </c>
      <c r="AH95">
        <f t="shared" si="62"/>
        <v>1.8854425209104075E-2</v>
      </c>
      <c r="AI95">
        <f t="shared" si="63"/>
        <v>3.287854421969838E-2</v>
      </c>
      <c r="AJ95">
        <f t="shared" si="64"/>
        <v>5.2352875481777028E-2</v>
      </c>
      <c r="AK95">
        <f t="shared" si="65"/>
        <v>5.446815528905935E-2</v>
      </c>
      <c r="AL95">
        <f t="shared" si="66"/>
        <v>5.5920491577810649E-2</v>
      </c>
      <c r="AM95">
        <f t="shared" si="67"/>
        <v>1.9744704737492791E-2</v>
      </c>
      <c r="AN95">
        <f t="shared" si="68"/>
        <v>3.4723450551566559E-2</v>
      </c>
      <c r="AO95">
        <f t="shared" si="69"/>
        <v>3.4723450551566559E-2</v>
      </c>
    </row>
    <row r="96" spans="1:41" x14ac:dyDescent="0.25">
      <c r="A96">
        <f t="shared" si="51"/>
        <v>2035</v>
      </c>
      <c r="B96">
        <f t="shared" si="41"/>
        <v>144965347.86406118</v>
      </c>
      <c r="C96">
        <f t="shared" si="40"/>
        <v>434896043.59218353</v>
      </c>
      <c r="D96" s="4">
        <f>'HK(x)'!B88</f>
        <v>88622429.400375232</v>
      </c>
      <c r="E96">
        <f>SUM('Labor(x)'!E88:DA88)</f>
        <v>113977.91997689167</v>
      </c>
      <c r="F96">
        <f t="shared" si="42"/>
        <v>5.3828787794156385</v>
      </c>
      <c r="G96">
        <f t="shared" si="43"/>
        <v>613529.32676554401</v>
      </c>
      <c r="H96">
        <f>Population!B88</f>
        <v>269060.32931017072</v>
      </c>
      <c r="J96">
        <f t="shared" si="52"/>
        <v>0.15363475301864621</v>
      </c>
      <c r="K96">
        <f t="shared" si="53"/>
        <v>3.1126539788862803E-2</v>
      </c>
      <c r="M96">
        <f t="shared" si="44"/>
        <v>0.30363475301864623</v>
      </c>
      <c r="N96">
        <f>'Agg HKI'!B88/'Econ aggregates'!B96</f>
        <v>7.3165024163780207E-2</v>
      </c>
      <c r="P96">
        <f t="shared" si="54"/>
        <v>100948830.26909482</v>
      </c>
      <c r="Q96">
        <f t="shared" si="55"/>
        <v>90342437.089709982</v>
      </c>
      <c r="R96">
        <f t="shared" si="56"/>
        <v>375.19031708580781</v>
      </c>
      <c r="S96">
        <f t="shared" si="57"/>
        <v>335.7701870109729</v>
      </c>
      <c r="U96">
        <f t="shared" si="45"/>
        <v>48321782.621353723</v>
      </c>
      <c r="V96">
        <f t="shared" si="46"/>
        <v>96643565.242707461</v>
      </c>
      <c r="W96" s="49">
        <f t="shared" si="47"/>
        <v>1271.8722002774925</v>
      </c>
      <c r="X96">
        <f t="shared" si="48"/>
        <v>847.9148001849951</v>
      </c>
      <c r="Y96">
        <f>B96/Population!B88</f>
        <v>538.78380449369854</v>
      </c>
      <c r="Z96">
        <f>E96/Population!B88</f>
        <v>0.42361473454341453</v>
      </c>
      <c r="AA96">
        <f t="shared" si="49"/>
        <v>777.54032902462939</v>
      </c>
      <c r="AB96">
        <f t="shared" si="50"/>
        <v>3815.6166008324776</v>
      </c>
      <c r="AD96">
        <f t="shared" si="58"/>
        <v>1.9681966407060214E-2</v>
      </c>
      <c r="AE96">
        <f t="shared" si="59"/>
        <v>3.3440587304458314E-2</v>
      </c>
      <c r="AF96">
        <f t="shared" si="60"/>
        <v>1.3493051118554256E-2</v>
      </c>
      <c r="AG96">
        <f t="shared" si="61"/>
        <v>1.9364031976244478E-2</v>
      </c>
      <c r="AH96">
        <f t="shared" si="62"/>
        <v>1.9681966407060214E-2</v>
      </c>
      <c r="AI96">
        <f t="shared" si="63"/>
        <v>3.3631861411656416E-2</v>
      </c>
      <c r="AJ96">
        <f t="shared" si="64"/>
        <v>5.3975768985227601E-2</v>
      </c>
      <c r="AK96">
        <f t="shared" si="65"/>
        <v>4.7373642967332152E-2</v>
      </c>
      <c r="AL96">
        <f t="shared" si="66"/>
        <v>4.7860735837299995E-2</v>
      </c>
      <c r="AM96">
        <f t="shared" si="67"/>
        <v>1.9870694003156553E-2</v>
      </c>
      <c r="AN96">
        <f t="shared" si="68"/>
        <v>2.75029489641756E-2</v>
      </c>
      <c r="AO96">
        <f t="shared" si="69"/>
        <v>2.75029489641756E-2</v>
      </c>
    </row>
    <row r="97" spans="1:41" x14ac:dyDescent="0.25">
      <c r="A97">
        <f t="shared" si="51"/>
        <v>2036</v>
      </c>
      <c r="B97">
        <f t="shared" si="41"/>
        <v>152891392.12042415</v>
      </c>
      <c r="C97">
        <f t="shared" si="40"/>
        <v>458674176.36127245</v>
      </c>
      <c r="D97" s="4">
        <f>'HK(x)'!B89</f>
        <v>93502988.684607834</v>
      </c>
      <c r="E97">
        <f>SUM('Labor(x)'!E89:DA89)</f>
        <v>117808.43313760991</v>
      </c>
      <c r="F97">
        <f t="shared" si="42"/>
        <v>5.4905363550039512</v>
      </c>
      <c r="G97">
        <f t="shared" si="43"/>
        <v>646831.48506809946</v>
      </c>
      <c r="H97">
        <f>Population!B89</f>
        <v>274146.45183800353</v>
      </c>
      <c r="J97">
        <f t="shared" si="52"/>
        <v>0.15552303134476136</v>
      </c>
      <c r="K97">
        <f t="shared" si="53"/>
        <v>3.1921740109400361E-2</v>
      </c>
      <c r="M97">
        <f t="shared" si="44"/>
        <v>0.30552303134476139</v>
      </c>
      <c r="N97">
        <f>'Agg HKI'!B89/'Econ aggregates'!B97</f>
        <v>7.2258599273240867E-2</v>
      </c>
      <c r="P97">
        <f t="shared" si="54"/>
        <v>106179550.5332716</v>
      </c>
      <c r="Q97">
        <f t="shared" si="55"/>
        <v>95131832.697713926</v>
      </c>
      <c r="R97">
        <f t="shared" si="56"/>
        <v>387.30959245102463</v>
      </c>
      <c r="S97">
        <f t="shared" si="57"/>
        <v>347.01099379512846</v>
      </c>
      <c r="U97">
        <f t="shared" si="45"/>
        <v>50963797.373474717</v>
      </c>
      <c r="V97">
        <f t="shared" si="46"/>
        <v>101927594.74694943</v>
      </c>
      <c r="W97" s="49">
        <f t="shared" si="47"/>
        <v>1297.7966691215938</v>
      </c>
      <c r="X97">
        <f t="shared" si="48"/>
        <v>865.19777941439588</v>
      </c>
      <c r="Y97">
        <f>B97/Population!B89</f>
        <v>557.69969334043958</v>
      </c>
      <c r="Z97">
        <f>E97/Population!B89</f>
        <v>0.42972809732815492</v>
      </c>
      <c r="AA97">
        <f t="shared" si="49"/>
        <v>793.6867182962078</v>
      </c>
      <c r="AB97">
        <f t="shared" si="50"/>
        <v>3893.3900073647815</v>
      </c>
      <c r="AD97">
        <f t="shared" si="58"/>
        <v>2.0382919634885477E-2</v>
      </c>
      <c r="AE97">
        <f t="shared" si="59"/>
        <v>3.5108495632151682E-2</v>
      </c>
      <c r="AF97">
        <f t="shared" si="60"/>
        <v>1.4431421492761665E-2</v>
      </c>
      <c r="AG97">
        <f t="shared" si="61"/>
        <v>2.0765983022170698E-2</v>
      </c>
      <c r="AH97">
        <f t="shared" si="62"/>
        <v>2.0382919634885699E-2</v>
      </c>
      <c r="AI97">
        <f t="shared" si="63"/>
        <v>3.3607501887162439E-2</v>
      </c>
      <c r="AJ97">
        <f t="shared" si="64"/>
        <v>5.467544053214346E-2</v>
      </c>
      <c r="AK97">
        <f t="shared" si="65"/>
        <v>5.1815560915698278E-2</v>
      </c>
      <c r="AL97">
        <f t="shared" si="66"/>
        <v>5.3013796863240259E-2</v>
      </c>
      <c r="AM97">
        <f t="shared" si="67"/>
        <v>1.8903279204603773E-2</v>
      </c>
      <c r="AN97">
        <f t="shared" si="68"/>
        <v>3.2912281711094504E-2</v>
      </c>
      <c r="AO97">
        <f t="shared" si="69"/>
        <v>3.2912281711094504E-2</v>
      </c>
    </row>
    <row r="98" spans="1:41" x14ac:dyDescent="0.25">
      <c r="A98">
        <f t="shared" si="51"/>
        <v>2037</v>
      </c>
      <c r="B98">
        <f t="shared" si="41"/>
        <v>161281414.96474561</v>
      </c>
      <c r="C98">
        <f t="shared" si="40"/>
        <v>483844244.8942368</v>
      </c>
      <c r="D98" s="4">
        <f>'HK(x)'!B90</f>
        <v>98709430.381488845</v>
      </c>
      <c r="E98">
        <f>SUM('Labor(x)'!E90:DA90)</f>
        <v>121743.45843943414</v>
      </c>
      <c r="F98">
        <f t="shared" si="42"/>
        <v>5.6003470821040304</v>
      </c>
      <c r="G98">
        <f t="shared" si="43"/>
        <v>681805.62223653821</v>
      </c>
      <c r="H98">
        <f>Population!B90</f>
        <v>278863.31369157904</v>
      </c>
      <c r="J98">
        <f t="shared" si="52"/>
        <v>0.15606304383221251</v>
      </c>
      <c r="K98">
        <f t="shared" si="53"/>
        <v>3.228172135034333E-2</v>
      </c>
      <c r="M98">
        <f t="shared" si="44"/>
        <v>0.3060630438322125</v>
      </c>
      <c r="N98">
        <f>'Agg HKI'!B90/'Econ aggregates'!B98</f>
        <v>7.1171887209335635E-2</v>
      </c>
      <c r="P98">
        <f t="shared" si="54"/>
        <v>111919134.18706942</v>
      </c>
      <c r="Q98">
        <f t="shared" si="55"/>
        <v>100440431.51223649</v>
      </c>
      <c r="R98">
        <f t="shared" si="56"/>
        <v>401.34047288432936</v>
      </c>
      <c r="S98">
        <f t="shared" si="57"/>
        <v>360.17800327555074</v>
      </c>
      <c r="U98">
        <f t="shared" si="45"/>
        <v>53760471.654915199</v>
      </c>
      <c r="V98">
        <f t="shared" si="46"/>
        <v>107520943.30983041</v>
      </c>
      <c r="W98" s="49">
        <f t="shared" si="47"/>
        <v>1324.7645256026722</v>
      </c>
      <c r="X98">
        <f t="shared" si="48"/>
        <v>883.17635040178152</v>
      </c>
      <c r="Y98">
        <f>B98/Population!B90</f>
        <v>578.35293151225255</v>
      </c>
      <c r="Z98">
        <f>E98/Population!B90</f>
        <v>0.43657036426843004</v>
      </c>
      <c r="AA98">
        <f t="shared" si="49"/>
        <v>810.79863876707236</v>
      </c>
      <c r="AB98">
        <f t="shared" si="50"/>
        <v>3974.2935768080165</v>
      </c>
      <c r="AD98">
        <f t="shared" si="58"/>
        <v>2.0779723914171822E-2</v>
      </c>
      <c r="AE98">
        <f t="shared" si="59"/>
        <v>3.7032902148657731E-2</v>
      </c>
      <c r="AF98">
        <f t="shared" si="60"/>
        <v>1.5922316885530918E-2</v>
      </c>
      <c r="AG98">
        <f t="shared" si="61"/>
        <v>2.1560043876755808E-2</v>
      </c>
      <c r="AH98">
        <f t="shared" si="62"/>
        <v>2.0779723914171599E-2</v>
      </c>
      <c r="AI98">
        <f t="shared" si="63"/>
        <v>3.3401898293883514E-2</v>
      </c>
      <c r="AJ98">
        <f t="shared" si="64"/>
        <v>5.4875704432811423E-2</v>
      </c>
      <c r="AK98">
        <f t="shared" si="65"/>
        <v>5.4055452532729475E-2</v>
      </c>
      <c r="AL98">
        <f t="shared" si="66"/>
        <v>5.5802549619651476E-2</v>
      </c>
      <c r="AM98">
        <f t="shared" si="67"/>
        <v>1.7205627947950886E-2</v>
      </c>
      <c r="AN98">
        <f t="shared" si="68"/>
        <v>3.684982458477859E-2</v>
      </c>
      <c r="AO98">
        <f t="shared" si="69"/>
        <v>3.684982458477859E-2</v>
      </c>
    </row>
    <row r="99" spans="1:41" x14ac:dyDescent="0.25">
      <c r="A99">
        <f t="shared" si="51"/>
        <v>2038</v>
      </c>
      <c r="B99">
        <f t="shared" si="41"/>
        <v>169781937.26075694</v>
      </c>
      <c r="C99">
        <f t="shared" si="40"/>
        <v>509345811.78227079</v>
      </c>
      <c r="D99" s="4">
        <f>'HK(x)'!B91</f>
        <v>104246118.2760369</v>
      </c>
      <c r="E99">
        <f>SUM('Labor(x)'!E91:DA91)</f>
        <v>125244.46323593652</v>
      </c>
      <c r="F99">
        <f t="shared" si="42"/>
        <v>5.7123540237461112</v>
      </c>
      <c r="G99">
        <f t="shared" si="43"/>
        <v>715440.71351772384</v>
      </c>
      <c r="H99">
        <f>Population!B91</f>
        <v>283092.94304532569</v>
      </c>
      <c r="J99">
        <f t="shared" si="52"/>
        <v>0.15020188424913425</v>
      </c>
      <c r="K99">
        <f t="shared" si="53"/>
        <v>3.2610582632501259E-2</v>
      </c>
      <c r="M99">
        <f t="shared" si="44"/>
        <v>0.3002018842491343</v>
      </c>
      <c r="N99">
        <f>'Agg HKI'!B91/'Econ aggregates'!B99</f>
        <v>7.0203804975995876E-2</v>
      </c>
      <c r="P99">
        <f t="shared" si="54"/>
        <v>118813079.78360941</v>
      </c>
      <c r="Q99">
        <f t="shared" si="55"/>
        <v>106893741.77170846</v>
      </c>
      <c r="R99">
        <f t="shared" si="56"/>
        <v>419.696367226598</v>
      </c>
      <c r="S99">
        <f t="shared" si="57"/>
        <v>377.59239287923128</v>
      </c>
      <c r="U99">
        <f t="shared" si="45"/>
        <v>56593979.08691898</v>
      </c>
      <c r="V99">
        <f t="shared" si="46"/>
        <v>113187958.17383796</v>
      </c>
      <c r="W99" s="49">
        <f t="shared" si="47"/>
        <v>1355.6043347075581</v>
      </c>
      <c r="X99">
        <f t="shared" si="48"/>
        <v>903.736223138372</v>
      </c>
      <c r="Y99">
        <f>B99/Population!B91</f>
        <v>599.73920732306397</v>
      </c>
      <c r="Z99">
        <f>E99/Population!B91</f>
        <v>0.44241464265636521</v>
      </c>
      <c r="AA99">
        <f t="shared" si="49"/>
        <v>832.34113175651714</v>
      </c>
      <c r="AB99">
        <f t="shared" si="50"/>
        <v>4066.8130041226741</v>
      </c>
      <c r="AD99">
        <f t="shared" si="58"/>
        <v>2.3279464771941871E-2</v>
      </c>
      <c r="AE99">
        <f t="shared" si="59"/>
        <v>3.6977898175239554E-2</v>
      </c>
      <c r="AF99">
        <f t="shared" si="60"/>
        <v>1.3386795958375552E-2</v>
      </c>
      <c r="AG99">
        <f t="shared" si="61"/>
        <v>2.656947355289474E-2</v>
      </c>
      <c r="AH99">
        <f t="shared" si="62"/>
        <v>2.3279464771942093E-2</v>
      </c>
      <c r="AI99">
        <f t="shared" si="63"/>
        <v>2.8757231323801147E-2</v>
      </c>
      <c r="AJ99">
        <f t="shared" si="64"/>
        <v>5.2706149049284168E-2</v>
      </c>
      <c r="AK99">
        <f t="shared" si="65"/>
        <v>6.1597560118870964E-2</v>
      </c>
      <c r="AL99">
        <f t="shared" si="66"/>
        <v>6.4250124798455932E-2</v>
      </c>
      <c r="AM99">
        <f t="shared" si="67"/>
        <v>1.5167392575792915E-2</v>
      </c>
      <c r="AN99">
        <f t="shared" si="68"/>
        <v>4.6430167543078049E-2</v>
      </c>
      <c r="AO99">
        <f t="shared" si="69"/>
        <v>4.6430167543078049E-2</v>
      </c>
    </row>
    <row r="100" spans="1:41" x14ac:dyDescent="0.25">
      <c r="A100">
        <f t="shared" si="51"/>
        <v>2039</v>
      </c>
      <c r="B100">
        <f t="shared" si="41"/>
        <v>178637391.7783789</v>
      </c>
      <c r="C100">
        <f t="shared" si="40"/>
        <v>535912175.33513671</v>
      </c>
      <c r="D100" s="4">
        <f>'HK(x)'!B92</f>
        <v>109687202.20775788</v>
      </c>
      <c r="E100">
        <f>SUM('Labor(x)'!E92:DA92)</f>
        <v>129188.56266029234</v>
      </c>
      <c r="F100">
        <f t="shared" si="42"/>
        <v>5.8266011042210337</v>
      </c>
      <c r="G100">
        <f t="shared" si="43"/>
        <v>752730.22184918763</v>
      </c>
      <c r="H100">
        <f>Population!B92</f>
        <v>286953.44906965067</v>
      </c>
      <c r="J100">
        <f t="shared" si="52"/>
        <v>0.14871670084516617</v>
      </c>
      <c r="K100">
        <f t="shared" si="53"/>
        <v>3.0458818714008594E-2</v>
      </c>
      <c r="M100">
        <f t="shared" si="44"/>
        <v>0.29871670084516622</v>
      </c>
      <c r="N100">
        <f>'Agg HKI'!B92/'Econ aggregates'!B100</f>
        <v>6.9938634020099061E-2</v>
      </c>
      <c r="P100">
        <f t="shared" si="54"/>
        <v>125275419.45875613</v>
      </c>
      <c r="Q100">
        <f t="shared" si="55"/>
        <v>112781764.29286304</v>
      </c>
      <c r="R100">
        <f t="shared" si="56"/>
        <v>436.57053039410829</v>
      </c>
      <c r="S100">
        <f t="shared" si="57"/>
        <v>393.03156891307526</v>
      </c>
      <c r="U100">
        <f t="shared" si="45"/>
        <v>59545797.25945963</v>
      </c>
      <c r="V100">
        <f t="shared" si="46"/>
        <v>119091594.51891927</v>
      </c>
      <c r="W100" s="49">
        <f t="shared" si="47"/>
        <v>1382.7647595098235</v>
      </c>
      <c r="X100">
        <f t="shared" si="48"/>
        <v>921.84317300654902</v>
      </c>
      <c r="Y100">
        <f>B100/Population!B92</f>
        <v>622.53091000491588</v>
      </c>
      <c r="Z100">
        <f>E100/Population!B92</f>
        <v>0.45020738757154682</v>
      </c>
      <c r="AA100">
        <f t="shared" si="49"/>
        <v>849.04731463098437</v>
      </c>
      <c r="AB100">
        <f t="shared" si="50"/>
        <v>4148.2942785294708</v>
      </c>
      <c r="AD100">
        <f t="shared" si="58"/>
        <v>2.003565797694562E-2</v>
      </c>
      <c r="AE100">
        <f t="shared" si="59"/>
        <v>3.800268917482108E-2</v>
      </c>
      <c r="AF100">
        <f t="shared" si="60"/>
        <v>1.7614120699966263E-2</v>
      </c>
      <c r="AG100">
        <f t="shared" si="61"/>
        <v>2.0071317200450745E-2</v>
      </c>
      <c r="AH100">
        <f t="shared" si="62"/>
        <v>2.003565797694562E-2</v>
      </c>
      <c r="AI100">
        <f t="shared" si="63"/>
        <v>3.1491207854241754E-2</v>
      </c>
      <c r="AJ100">
        <f t="shared" si="64"/>
        <v>5.2157812901035827E-2</v>
      </c>
      <c r="AK100">
        <f t="shared" si="65"/>
        <v>5.439081022827108E-2</v>
      </c>
      <c r="AL100">
        <f t="shared" si="66"/>
        <v>5.508294895064636E-2</v>
      </c>
      <c r="AM100">
        <f t="shared" si="67"/>
        <v>1.3636885408714994E-2</v>
      </c>
      <c r="AN100">
        <f t="shared" si="68"/>
        <v>4.0753924819556087E-2</v>
      </c>
      <c r="AO100">
        <f t="shared" si="69"/>
        <v>4.0753924819556087E-2</v>
      </c>
    </row>
    <row r="101" spans="1:41" x14ac:dyDescent="0.25">
      <c r="A101">
        <f t="shared" si="51"/>
        <v>2040</v>
      </c>
      <c r="B101">
        <f t="shared" si="41"/>
        <v>188309984.23988214</v>
      </c>
      <c r="C101">
        <f t="shared" si="40"/>
        <v>564929952.71964645</v>
      </c>
      <c r="D101" s="4">
        <f>'HK(x)'!B93</f>
        <v>115783922.06938244</v>
      </c>
      <c r="E101">
        <f>SUM('Labor(x)'!E93:DA93)</f>
        <v>133331.74180907576</v>
      </c>
      <c r="F101">
        <f t="shared" si="42"/>
        <v>5.9431331263054545</v>
      </c>
      <c r="G101">
        <f t="shared" si="43"/>
        <v>792408.29153352405</v>
      </c>
      <c r="H101">
        <f>Population!B93</f>
        <v>290446.4597300138</v>
      </c>
      <c r="J101">
        <f t="shared" si="52"/>
        <v>0.15409579848695071</v>
      </c>
      <c r="K101">
        <f t="shared" si="53"/>
        <v>3.2375977759406267E-2</v>
      </c>
      <c r="M101">
        <f t="shared" si="44"/>
        <v>0.30409579848695073</v>
      </c>
      <c r="N101">
        <f>'Agg HKI'!B93/'Econ aggregates'!B101</f>
        <v>7.0136843204583285E-2</v>
      </c>
      <c r="P101">
        <f t="shared" si="54"/>
        <v>131045709.21939006</v>
      </c>
      <c r="Q101">
        <f t="shared" si="55"/>
        <v>117838241.38089991</v>
      </c>
      <c r="R101">
        <f t="shared" si="56"/>
        <v>451.18714595868846</v>
      </c>
      <c r="S101">
        <f t="shared" si="57"/>
        <v>405.71415981601956</v>
      </c>
      <c r="U101">
        <f t="shared" si="45"/>
        <v>62769994.746627375</v>
      </c>
      <c r="V101">
        <f t="shared" si="46"/>
        <v>125539989.49325477</v>
      </c>
      <c r="W101" s="49">
        <f t="shared" si="47"/>
        <v>1412.3417401201614</v>
      </c>
      <c r="X101">
        <f t="shared" si="48"/>
        <v>941.5611600801077</v>
      </c>
      <c r="Y101">
        <f>B101/Population!B93</f>
        <v>648.34663302464344</v>
      </c>
      <c r="Z101">
        <f>E101/Population!B93</f>
        <v>0.45905789980368517</v>
      </c>
      <c r="AA101">
        <f t="shared" si="49"/>
        <v>868.38978099587951</v>
      </c>
      <c r="AB101">
        <f t="shared" si="50"/>
        <v>4237.025220360485</v>
      </c>
      <c r="AD101">
        <f t="shared" si="58"/>
        <v>2.1389741390880346E-2</v>
      </c>
      <c r="AE101">
        <f t="shared" si="59"/>
        <v>4.1468981868745702E-2</v>
      </c>
      <c r="AF101">
        <f t="shared" si="60"/>
        <v>1.9658745006115197E-2</v>
      </c>
      <c r="AG101">
        <f t="shared" si="61"/>
        <v>2.2781376292676736E-2</v>
      </c>
      <c r="AH101">
        <f t="shared" si="62"/>
        <v>2.1389741390880346E-2</v>
      </c>
      <c r="AI101">
        <f t="shared" si="63"/>
        <v>3.2070789112176312E-2</v>
      </c>
      <c r="AJ101">
        <f t="shared" si="64"/>
        <v>5.4146516388367649E-2</v>
      </c>
      <c r="AK101">
        <f t="shared" si="65"/>
        <v>4.606082969479619E-2</v>
      </c>
      <c r="AL101">
        <f t="shared" si="66"/>
        <v>4.4834172614170109E-2</v>
      </c>
      <c r="AM101">
        <f t="shared" si="67"/>
        <v>1.2172743250475015E-2</v>
      </c>
      <c r="AN101">
        <f t="shared" si="68"/>
        <v>3.3888086444321175E-2</v>
      </c>
      <c r="AO101">
        <f t="shared" si="69"/>
        <v>3.3888086444321175E-2</v>
      </c>
    </row>
    <row r="102" spans="1:41" x14ac:dyDescent="0.25">
      <c r="A102">
        <f t="shared" si="51"/>
        <v>2041</v>
      </c>
      <c r="B102">
        <f t="shared" ref="B102:B161" si="70">$F$6*D102^($D$7/(1-$C$7))*G102^($G$7/(1-$C$7))</f>
        <v>198443145.1721389</v>
      </c>
      <c r="C102">
        <f t="shared" ref="C102:C161" si="71">B102*KY</f>
        <v>595329435.51641667</v>
      </c>
      <c r="D102" s="4">
        <f>'HK(x)'!B94</f>
        <v>122348205.79584044</v>
      </c>
      <c r="E102">
        <f>SUM('Labor(x)'!E94:DA94)</f>
        <v>137375.58094642294</v>
      </c>
      <c r="F102">
        <f t="shared" si="42"/>
        <v>6.0619957888315641</v>
      </c>
      <c r="G102">
        <f t="shared" ref="G102:G161" si="72">E102*F102</f>
        <v>832770.19318550546</v>
      </c>
      <c r="H102">
        <f>Population!B94</f>
        <v>293605.35691228852</v>
      </c>
      <c r="J102">
        <f t="shared" si="52"/>
        <v>0.15318988605225076</v>
      </c>
      <c r="K102">
        <f t="shared" si="53"/>
        <v>3.3078913966838361E-2</v>
      </c>
      <c r="M102">
        <f t="shared" si="44"/>
        <v>0.30318988605225078</v>
      </c>
      <c r="N102">
        <f>'Agg HKI'!B94/'Econ aggregates'!B102</f>
        <v>7.0476090551482642E-2</v>
      </c>
      <c r="P102">
        <f t="shared" si="54"/>
        <v>138277190.59954783</v>
      </c>
      <c r="Q102">
        <f t="shared" si="55"/>
        <v>124291693.53107516</v>
      </c>
      <c r="R102">
        <f t="shared" si="56"/>
        <v>470.96276462304695</v>
      </c>
      <c r="S102">
        <f t="shared" si="57"/>
        <v>423.32910692840659</v>
      </c>
      <c r="U102">
        <f t="shared" ref="U102:U161" si="73">$C$7*B102</f>
        <v>66147715.057379633</v>
      </c>
      <c r="V102">
        <f t="shared" ref="V102:V161" si="74">B102-U102</f>
        <v>132295430.11475927</v>
      </c>
      <c r="W102" s="49">
        <f t="shared" si="47"/>
        <v>1444.5299798188485</v>
      </c>
      <c r="X102">
        <f t="shared" ref="X102:X161" si="75">V102/E102</f>
        <v>963.01998654589897</v>
      </c>
      <c r="Y102">
        <f>B102/Population!B94</f>
        <v>675.88393910476805</v>
      </c>
      <c r="Z102">
        <f>E102/Population!B94</f>
        <v>0.46789194308693227</v>
      </c>
      <c r="AA102">
        <f t="shared" si="49"/>
        <v>890.61101654999925</v>
      </c>
      <c r="AB102">
        <f t="shared" si="50"/>
        <v>4333.5899394565449</v>
      </c>
      <c r="AD102">
        <f t="shared" si="58"/>
        <v>2.2790687823152744E-2</v>
      </c>
      <c r="AE102">
        <f t="shared" si="59"/>
        <v>4.2473122674607788E-2</v>
      </c>
      <c r="AF102">
        <f t="shared" si="60"/>
        <v>1.9243854178361719E-2</v>
      </c>
      <c r="AG102">
        <f t="shared" si="61"/>
        <v>2.5589010880155971E-2</v>
      </c>
      <c r="AH102">
        <f t="shared" si="62"/>
        <v>2.2790687823152522E-2</v>
      </c>
      <c r="AI102">
        <f t="shared" si="63"/>
        <v>3.0329155552004661E-2</v>
      </c>
      <c r="AJ102">
        <f t="shared" ref="AJ102:AJ161" si="76">B102/B101-1</f>
        <v>5.3811065691282911E-2</v>
      </c>
      <c r="AK102">
        <f t="shared" si="65"/>
        <v>5.5182893230416141E-2</v>
      </c>
      <c r="AL102">
        <f t="shared" si="66"/>
        <v>5.4765346754583222E-2</v>
      </c>
      <c r="AM102">
        <f t="shared" si="67"/>
        <v>1.0876005117125942E-2</v>
      </c>
      <c r="AN102">
        <f t="shared" si="68"/>
        <v>4.4306888113290199E-2</v>
      </c>
      <c r="AO102">
        <f t="shared" si="69"/>
        <v>4.4306888113290199E-2</v>
      </c>
    </row>
    <row r="103" spans="1:41" x14ac:dyDescent="0.25">
      <c r="A103">
        <f t="shared" si="51"/>
        <v>2042</v>
      </c>
      <c r="B103">
        <f t="shared" si="70"/>
        <v>208733707.79137987</v>
      </c>
      <c r="C103">
        <f t="shared" si="71"/>
        <v>626201123.37413955</v>
      </c>
      <c r="D103" s="4">
        <f>'HK(x)'!B95</f>
        <v>129123409.47403578</v>
      </c>
      <c r="E103">
        <f>SUM('Labor(x)'!E95:DA95)</f>
        <v>141193.58396886135</v>
      </c>
      <c r="F103">
        <f t="shared" si="42"/>
        <v>6.1832357046081956</v>
      </c>
      <c r="G103">
        <f t="shared" si="72"/>
        <v>873033.20965785882</v>
      </c>
      <c r="H103">
        <f>Population!B95</f>
        <v>296471.18943181337</v>
      </c>
      <c r="J103">
        <f t="shared" si="52"/>
        <v>0.14789986813523079</v>
      </c>
      <c r="K103">
        <f t="shared" si="53"/>
        <v>3.2458598804592016E-2</v>
      </c>
      <c r="M103">
        <f t="shared" si="44"/>
        <v>0.29789986813523084</v>
      </c>
      <c r="N103">
        <f>'Agg HKI'!B95/'Econ aggregates'!B103</f>
        <v>7.0840574153534633E-2</v>
      </c>
      <c r="P103">
        <f t="shared" si="54"/>
        <v>146551963.76495001</v>
      </c>
      <c r="Q103">
        <f t="shared" si="55"/>
        <v>131765148.05981253</v>
      </c>
      <c r="R103">
        <f t="shared" si="56"/>
        <v>494.32109759405847</v>
      </c>
      <c r="S103">
        <f t="shared" si="57"/>
        <v>444.44503465021427</v>
      </c>
      <c r="U103">
        <f t="shared" si="73"/>
        <v>69577902.597126618</v>
      </c>
      <c r="V103">
        <f t="shared" si="74"/>
        <v>139155805.19425327</v>
      </c>
      <c r="W103" s="49">
        <f t="shared" si="47"/>
        <v>1478.3512247795461</v>
      </c>
      <c r="X103">
        <f t="shared" si="75"/>
        <v>985.56748318636426</v>
      </c>
      <c r="Y103">
        <f>B103/Population!B95</f>
        <v>704.06068188756467</v>
      </c>
      <c r="Z103">
        <f>E103/Population!B95</f>
        <v>0.47624723413920478</v>
      </c>
      <c r="AA103">
        <f t="shared" si="49"/>
        <v>914.51329334137802</v>
      </c>
      <c r="AB103">
        <f t="shared" si="50"/>
        <v>4435.0536743386383</v>
      </c>
      <c r="AD103">
        <f t="shared" si="58"/>
        <v>2.3413321587786751E-2</v>
      </c>
      <c r="AE103">
        <f t="shared" si="59"/>
        <v>4.1688729606621067E-2</v>
      </c>
      <c r="AF103">
        <f t="shared" si="60"/>
        <v>1.7857309098225027E-2</v>
      </c>
      <c r="AG103">
        <f t="shared" si="61"/>
        <v>2.6838065493474561E-2</v>
      </c>
      <c r="AH103">
        <f t="shared" si="62"/>
        <v>2.3413321587786751E-2</v>
      </c>
      <c r="AI103">
        <f t="shared" si="63"/>
        <v>2.7792443141168244E-2</v>
      </c>
      <c r="AJ103">
        <f t="shared" si="76"/>
        <v>5.1856478137929374E-2</v>
      </c>
      <c r="AK103">
        <f t="shared" si="65"/>
        <v>5.9841924250298106E-2</v>
      </c>
      <c r="AL103">
        <f t="shared" si="66"/>
        <v>6.0128350627621563E-2</v>
      </c>
      <c r="AM103">
        <f t="shared" si="67"/>
        <v>9.7608318515147729E-3</v>
      </c>
      <c r="AN103">
        <f t="shared" si="68"/>
        <v>5.0081092398783333E-2</v>
      </c>
      <c r="AO103">
        <f t="shared" si="69"/>
        <v>5.0081092398783333E-2</v>
      </c>
    </row>
    <row r="104" spans="1:41" x14ac:dyDescent="0.25">
      <c r="A104">
        <f t="shared" si="51"/>
        <v>2043</v>
      </c>
      <c r="B104">
        <f t="shared" si="70"/>
        <v>219635129.77294531</v>
      </c>
      <c r="C104">
        <f t="shared" si="71"/>
        <v>658905389.31883597</v>
      </c>
      <c r="D104" s="4">
        <f>'HK(x)'!B96</f>
        <v>135994757.82149193</v>
      </c>
      <c r="E104">
        <f>SUM('Labor(x)'!E96:DA96)</f>
        <v>145517.77383766585</v>
      </c>
      <c r="F104">
        <f t="shared" si="42"/>
        <v>6.3069004187003594</v>
      </c>
      <c r="G104">
        <f t="shared" si="72"/>
        <v>917766.10874511895</v>
      </c>
      <c r="H104">
        <f>Population!B96</f>
        <v>299038.23667265836</v>
      </c>
      <c r="J104">
        <f t="shared" si="52"/>
        <v>0.14890270959160989</v>
      </c>
      <c r="K104">
        <f t="shared" si="53"/>
        <v>3.1285288262217492E-2</v>
      </c>
      <c r="M104">
        <f t="shared" si="44"/>
        <v>0.29890270959160992</v>
      </c>
      <c r="N104">
        <f>'Agg HKI'!B96/'Econ aggregates'!B104</f>
        <v>7.1767081095027024E-2</v>
      </c>
      <c r="P104">
        <f t="shared" si="54"/>
        <v>153985594.36230707</v>
      </c>
      <c r="Q104">
        <f t="shared" si="55"/>
        <v>138223022.19257534</v>
      </c>
      <c r="R104">
        <f t="shared" si="56"/>
        <v>514.93613684883758</v>
      </c>
      <c r="S104">
        <f t="shared" si="57"/>
        <v>462.22524494043518</v>
      </c>
      <c r="U104">
        <f t="shared" si="73"/>
        <v>73211709.924315095</v>
      </c>
      <c r="V104">
        <f t="shared" si="74"/>
        <v>146423419.84863022</v>
      </c>
      <c r="W104" s="49">
        <f t="shared" si="47"/>
        <v>1509.3354164279754</v>
      </c>
      <c r="X104">
        <f t="shared" si="75"/>
        <v>1006.2236109519836</v>
      </c>
      <c r="Y104">
        <f>B104/Population!B96</f>
        <v>734.47172581267091</v>
      </c>
      <c r="Z104">
        <f>E104/Population!B96</f>
        <v>0.48661928807772037</v>
      </c>
      <c r="AA104">
        <f t="shared" si="49"/>
        <v>934.55771233280791</v>
      </c>
      <c r="AB104">
        <f t="shared" si="50"/>
        <v>4528.0062492839261</v>
      </c>
      <c r="AD104">
        <f t="shared" si="58"/>
        <v>2.0958613304527418E-2</v>
      </c>
      <c r="AE104">
        <f t="shared" si="59"/>
        <v>4.3193782450079654E-2</v>
      </c>
      <c r="AF104">
        <f t="shared" si="60"/>
        <v>2.1778717428695638E-2</v>
      </c>
      <c r="AG104">
        <f t="shared" si="61"/>
        <v>2.1918127530101916E-2</v>
      </c>
      <c r="AH104">
        <f t="shared" si="62"/>
        <v>2.095861330452764E-2</v>
      </c>
      <c r="AI104">
        <f t="shared" si="63"/>
        <v>3.0625965764550234E-2</v>
      </c>
      <c r="AJ104">
        <f t="shared" si="76"/>
        <v>5.2226456842614732E-2</v>
      </c>
      <c r="AK104">
        <f t="shared" si="65"/>
        <v>5.0723514079139997E-2</v>
      </c>
      <c r="AL104">
        <f t="shared" si="66"/>
        <v>4.9010487430495298E-2</v>
      </c>
      <c r="AM104">
        <f t="shared" si="67"/>
        <v>8.6586735317004671E-3</v>
      </c>
      <c r="AN104">
        <f t="shared" si="68"/>
        <v>4.206484054743953E-2</v>
      </c>
      <c r="AO104">
        <f t="shared" si="69"/>
        <v>4.206484054743953E-2</v>
      </c>
    </row>
    <row r="105" spans="1:41" x14ac:dyDescent="0.25">
      <c r="A105">
        <f t="shared" si="51"/>
        <v>2044</v>
      </c>
      <c r="B105">
        <f t="shared" si="70"/>
        <v>230985760.0853883</v>
      </c>
      <c r="C105">
        <f t="shared" si="71"/>
        <v>692957280.25616491</v>
      </c>
      <c r="D105" s="4">
        <f>'HK(x)'!B97</f>
        <v>143725485.26813474</v>
      </c>
      <c r="E105">
        <f>SUM('Labor(x)'!E97:DA97)</f>
        <v>149303.86795518026</v>
      </c>
      <c r="F105">
        <f t="shared" si="42"/>
        <v>6.4330384270743668</v>
      </c>
      <c r="G105">
        <f t="shared" si="72"/>
        <v>960477.51986651181</v>
      </c>
      <c r="H105">
        <f>Population!B97</f>
        <v>301278.96610489424</v>
      </c>
      <c r="J105">
        <f t="shared" si="52"/>
        <v>0.1474198709251211</v>
      </c>
      <c r="K105">
        <f t="shared" si="53"/>
        <v>3.3468415731710062E-2</v>
      </c>
      <c r="M105">
        <f t="shared" si="44"/>
        <v>0.29741987092512112</v>
      </c>
      <c r="N105">
        <f>'Agg HKI'!B97/'Econ aggregates'!B105</f>
        <v>7.2390492268125314E-2</v>
      </c>
      <c r="P105">
        <f t="shared" si="54"/>
        <v>162286005.1352511</v>
      </c>
      <c r="Q105">
        <f t="shared" si="55"/>
        <v>145564832.25574276</v>
      </c>
      <c r="R105">
        <f t="shared" si="56"/>
        <v>538.65693723454001</v>
      </c>
      <c r="S105">
        <f t="shared" si="57"/>
        <v>483.15630572451727</v>
      </c>
      <c r="U105">
        <f t="shared" si="73"/>
        <v>76995253.361796096</v>
      </c>
      <c r="V105">
        <f t="shared" si="74"/>
        <v>153990506.72359222</v>
      </c>
      <c r="W105" s="49">
        <f t="shared" si="47"/>
        <v>1547.0849030832092</v>
      </c>
      <c r="X105">
        <f t="shared" si="75"/>
        <v>1031.3899353888062</v>
      </c>
      <c r="Y105">
        <f>B105/Population!B97</f>
        <v>766.68399082652047</v>
      </c>
      <c r="Z105">
        <f>E105/Population!B97</f>
        <v>0.4955668491745891</v>
      </c>
      <c r="AA105">
        <f t="shared" si="49"/>
        <v>962.6373866702495</v>
      </c>
      <c r="AB105">
        <f t="shared" si="50"/>
        <v>4641.254709249627</v>
      </c>
      <c r="AD105">
        <f t="shared" si="58"/>
        <v>2.5010667770966721E-2</v>
      </c>
      <c r="AE105">
        <f t="shared" si="59"/>
        <v>4.3857733227521623E-2</v>
      </c>
      <c r="AF105">
        <f t="shared" si="60"/>
        <v>1.8387189567051543E-2</v>
      </c>
      <c r="AG105">
        <f t="shared" si="61"/>
        <v>3.0045950043416925E-2</v>
      </c>
      <c r="AH105">
        <f t="shared" si="62"/>
        <v>2.5010667770966721E-2</v>
      </c>
      <c r="AI105">
        <f t="shared" si="63"/>
        <v>2.6018087122044786E-2</v>
      </c>
      <c r="AJ105">
        <f t="shared" si="76"/>
        <v>5.1679484626057093E-2</v>
      </c>
      <c r="AK105">
        <f t="shared" si="65"/>
        <v>5.3903813582810267E-2</v>
      </c>
      <c r="AL105">
        <f t="shared" si="66"/>
        <v>5.3115681792419878E-2</v>
      </c>
      <c r="AM105">
        <f t="shared" si="67"/>
        <v>7.4931201346291054E-3</v>
      </c>
      <c r="AN105">
        <f t="shared" si="68"/>
        <v>4.6410693448181162E-2</v>
      </c>
      <c r="AO105">
        <f t="shared" si="69"/>
        <v>4.6410693448181162E-2</v>
      </c>
    </row>
    <row r="106" spans="1:41" x14ac:dyDescent="0.25">
      <c r="A106">
        <f t="shared" si="51"/>
        <v>2045</v>
      </c>
      <c r="B106">
        <f t="shared" si="70"/>
        <v>242102123.5348666</v>
      </c>
      <c r="C106">
        <f t="shared" si="71"/>
        <v>726306370.60459983</v>
      </c>
      <c r="D106" s="4">
        <f>'HK(x)'!B98</f>
        <v>151271934.36742684</v>
      </c>
      <c r="E106">
        <f>SUM('Labor(x)'!E98:DA98)</f>
        <v>152782.31760276647</v>
      </c>
      <c r="F106">
        <f t="shared" si="42"/>
        <v>6.5616991956158541</v>
      </c>
      <c r="G106">
        <f t="shared" si="72"/>
        <v>1002511.6105183987</v>
      </c>
      <c r="H106">
        <f>Population!B98</f>
        <v>303287.4679262815</v>
      </c>
      <c r="J106">
        <f t="shared" si="52"/>
        <v>0.1377480290611004</v>
      </c>
      <c r="K106">
        <f t="shared" si="53"/>
        <v>3.1170520064460687E-2</v>
      </c>
      <c r="M106">
        <f t="shared" si="44"/>
        <v>0.28774802906110042</v>
      </c>
      <c r="N106">
        <f>'Agg HKI'!B98/'Econ aggregates'!B106</f>
        <v>7.2714137447808136E-2</v>
      </c>
      <c r="P106">
        <f t="shared" si="54"/>
        <v>172437714.65620169</v>
      </c>
      <c r="Q106">
        <f t="shared" si="55"/>
        <v>154833467.56908119</v>
      </c>
      <c r="R106">
        <f t="shared" si="56"/>
        <v>568.56195158751245</v>
      </c>
      <c r="S106">
        <f t="shared" si="57"/>
        <v>510.51719554306067</v>
      </c>
      <c r="U106">
        <f t="shared" si="73"/>
        <v>80700707.844955534</v>
      </c>
      <c r="V106">
        <f t="shared" si="74"/>
        <v>161401415.68991107</v>
      </c>
      <c r="W106" s="49">
        <f t="shared" si="47"/>
        <v>1584.6213575862314</v>
      </c>
      <c r="X106">
        <f t="shared" si="75"/>
        <v>1056.4142383908211</v>
      </c>
      <c r="Y106">
        <f>B106/Population!B98</f>
        <v>798.25956934598139</v>
      </c>
      <c r="Z106">
        <f>E106/Population!B98</f>
        <v>0.50375414008172104</v>
      </c>
      <c r="AA106">
        <f t="shared" si="49"/>
        <v>990.1141489470881</v>
      </c>
      <c r="AB106">
        <f t="shared" si="50"/>
        <v>4753.8640727586944</v>
      </c>
      <c r="AD106">
        <f t="shared" si="58"/>
        <v>2.42626984648453E-2</v>
      </c>
      <c r="AE106">
        <f t="shared" si="59"/>
        <v>4.1184606561852188E-2</v>
      </c>
      <c r="AF106">
        <f t="shared" si="60"/>
        <v>1.6521062538320752E-2</v>
      </c>
      <c r="AG106">
        <f t="shared" si="61"/>
        <v>2.8543211241649713E-2</v>
      </c>
      <c r="AH106">
        <f t="shared" si="62"/>
        <v>2.42626984648453E-2</v>
      </c>
      <c r="AI106">
        <f t="shared" si="63"/>
        <v>2.3297786555874112E-2</v>
      </c>
      <c r="AJ106">
        <f t="shared" si="76"/>
        <v>4.8125752190822935E-2</v>
      </c>
      <c r="AK106">
        <f t="shared" si="65"/>
        <v>6.2554435993972701E-2</v>
      </c>
      <c r="AL106">
        <f t="shared" si="66"/>
        <v>6.3673589078537596E-2</v>
      </c>
      <c r="AM106">
        <f t="shared" si="67"/>
        <v>6.6665849506666319E-3</v>
      </c>
      <c r="AN106">
        <f t="shared" si="68"/>
        <v>5.5887851043306069E-2</v>
      </c>
      <c r="AO106">
        <f t="shared" si="69"/>
        <v>5.5887851043306069E-2</v>
      </c>
    </row>
    <row r="107" spans="1:41" x14ac:dyDescent="0.25">
      <c r="A107">
        <f t="shared" si="51"/>
        <v>2046</v>
      </c>
      <c r="B107">
        <f t="shared" si="70"/>
        <v>253426554.67905149</v>
      </c>
      <c r="C107">
        <f t="shared" si="71"/>
        <v>760279664.03715444</v>
      </c>
      <c r="D107" s="4">
        <f>'HK(x)'!B99</f>
        <v>158838681.84852248</v>
      </c>
      <c r="E107">
        <f>SUM('Labor(x)'!E99:DA99)</f>
        <v>156308.30344123163</v>
      </c>
      <c r="F107">
        <f t="shared" si="42"/>
        <v>6.692933179528171</v>
      </c>
      <c r="G107">
        <f t="shared" si="72"/>
        <v>1046161.0303375766</v>
      </c>
      <c r="H107">
        <f>Population!B99</f>
        <v>305187.25332698977</v>
      </c>
      <c r="J107">
        <f t="shared" si="52"/>
        <v>0.13405577594494628</v>
      </c>
      <c r="K107">
        <f t="shared" si="53"/>
        <v>2.9857753030965689E-2</v>
      </c>
      <c r="M107">
        <f t="shared" si="44"/>
        <v>0.2840557759449463</v>
      </c>
      <c r="N107">
        <f>'Agg HKI'!B99/'Econ aggregates'!B107</f>
        <v>7.2906096108510551E-2</v>
      </c>
      <c r="P107">
        <f t="shared" si="54"/>
        <v>181439278.04463917</v>
      </c>
      <c r="Q107">
        <f t="shared" si="55"/>
        <v>162962937.29275954</v>
      </c>
      <c r="R107">
        <f t="shared" si="56"/>
        <v>594.51787735786559</v>
      </c>
      <c r="S107">
        <f t="shared" si="57"/>
        <v>533.97687982123739</v>
      </c>
      <c r="U107">
        <f t="shared" si="73"/>
        <v>84475518.226350486</v>
      </c>
      <c r="V107">
        <f t="shared" si="74"/>
        <v>168951036.452701</v>
      </c>
      <c r="W107" s="49">
        <f t="shared" si="47"/>
        <v>1621.3249654669441</v>
      </c>
      <c r="X107">
        <f t="shared" si="75"/>
        <v>1080.8833103112961</v>
      </c>
      <c r="Y107">
        <f>B107/Population!B99</f>
        <v>830.39691833891959</v>
      </c>
      <c r="Z107">
        <f>E107/Population!B99</f>
        <v>0.51217179530678725</v>
      </c>
      <c r="AA107">
        <f t="shared" si="49"/>
        <v>1016.1883812413216</v>
      </c>
      <c r="AB107">
        <f t="shared" si="50"/>
        <v>4863.9748964008322</v>
      </c>
      <c r="AD107">
        <f t="shared" si="58"/>
        <v>2.3162383685539245E-2</v>
      </c>
      <c r="AE107">
        <f t="shared" si="59"/>
        <v>4.0259271829673704E-2</v>
      </c>
      <c r="AF107">
        <f t="shared" si="60"/>
        <v>1.6709848228146917E-2</v>
      </c>
      <c r="AG107">
        <f t="shared" si="61"/>
        <v>2.6334571950074048E-2</v>
      </c>
      <c r="AH107">
        <f t="shared" si="62"/>
        <v>2.3162383685539467E-2</v>
      </c>
      <c r="AI107">
        <f t="shared" si="63"/>
        <v>2.3078494251099757E-2</v>
      </c>
      <c r="AJ107">
        <f t="shared" si="76"/>
        <v>4.6775430875367618E-2</v>
      </c>
      <c r="AK107">
        <f t="shared" si="65"/>
        <v>5.2201824910428574E-2</v>
      </c>
      <c r="AL107">
        <f t="shared" si="66"/>
        <v>5.2504602856945359E-2</v>
      </c>
      <c r="AM107">
        <f t="shared" si="67"/>
        <v>6.2639759357614455E-3</v>
      </c>
      <c r="AN107">
        <f t="shared" si="68"/>
        <v>4.5937848974667128E-2</v>
      </c>
      <c r="AO107">
        <f t="shared" si="69"/>
        <v>4.5937848974667128E-2</v>
      </c>
    </row>
    <row r="108" spans="1:41" x14ac:dyDescent="0.25">
      <c r="A108">
        <f t="shared" si="51"/>
        <v>2047</v>
      </c>
      <c r="B108">
        <f t="shared" si="70"/>
        <v>265373258.98542708</v>
      </c>
      <c r="C108">
        <f t="shared" si="71"/>
        <v>796119776.95628119</v>
      </c>
      <c r="D108" s="4">
        <f>'HK(x)'!B100</f>
        <v>166788486.69322872</v>
      </c>
      <c r="E108">
        <f>SUM('Labor(x)'!E100:DA100)</f>
        <v>160022.90887235972</v>
      </c>
      <c r="F108">
        <f t="shared" ref="F108:F139" si="77">F107*(1+prod)</f>
        <v>6.8267918431187349</v>
      </c>
      <c r="G108">
        <f t="shared" si="72"/>
        <v>1092443.089001958</v>
      </c>
      <c r="H108">
        <f>Population!B100</f>
        <v>307066.41519125504</v>
      </c>
      <c r="J108">
        <f t="shared" si="52"/>
        <v>0.13505548017969249</v>
      </c>
      <c r="K108">
        <f t="shared" si="53"/>
        <v>2.9957068301078516E-2</v>
      </c>
      <c r="M108">
        <f t="shared" ref="M108:M139" si="78">dep*k+J108</f>
        <v>0.28505548017969251</v>
      </c>
      <c r="N108">
        <f>'Agg HKI'!B100/'Econ aggregates'!B108</f>
        <v>7.2914048505244314E-2</v>
      </c>
      <c r="P108">
        <f t="shared" si="54"/>
        <v>189727157.21848628</v>
      </c>
      <c r="Q108">
        <f t="shared" si="55"/>
        <v>170377718.54082808</v>
      </c>
      <c r="R108">
        <f t="shared" si="56"/>
        <v>617.87010181597202</v>
      </c>
      <c r="S108">
        <f t="shared" si="57"/>
        <v>554.85624644007066</v>
      </c>
      <c r="U108">
        <f t="shared" si="73"/>
        <v>88457752.995142356</v>
      </c>
      <c r="V108">
        <f t="shared" si="74"/>
        <v>176915505.99028474</v>
      </c>
      <c r="W108" s="49">
        <f t="shared" si="47"/>
        <v>1658.3454260108392</v>
      </c>
      <c r="X108">
        <f t="shared" si="75"/>
        <v>1105.5636173405596</v>
      </c>
      <c r="Y108">
        <f>B108/Population!B100</f>
        <v>864.22104748948345</v>
      </c>
      <c r="Z108">
        <f>E108/Population!B100</f>
        <v>0.52113451994641002</v>
      </c>
      <c r="AA108">
        <f t="shared" si="49"/>
        <v>1042.2788078815981</v>
      </c>
      <c r="AB108">
        <f t="shared" si="50"/>
        <v>4975.0362780325167</v>
      </c>
      <c r="AD108">
        <f t="shared" si="58"/>
        <v>2.2833461108910713E-2</v>
      </c>
      <c r="AE108">
        <f t="shared" si="59"/>
        <v>4.0732483952642617E-2</v>
      </c>
      <c r="AF108">
        <f t="shared" si="60"/>
        <v>1.7499449836463787E-2</v>
      </c>
      <c r="AG108">
        <f t="shared" si="61"/>
        <v>2.5674793298075205E-2</v>
      </c>
      <c r="AH108">
        <f t="shared" si="62"/>
        <v>2.2833461108910269E-2</v>
      </c>
      <c r="AI108">
        <f t="shared" si="63"/>
        <v>2.3764607185597697E-2</v>
      </c>
      <c r="AJ108">
        <f t="shared" si="76"/>
        <v>4.71406965284491E-2</v>
      </c>
      <c r="AK108">
        <f t="shared" si="65"/>
        <v>4.567852817297946E-2</v>
      </c>
      <c r="AL108">
        <f t="shared" si="66"/>
        <v>4.5499801189444966E-2</v>
      </c>
      <c r="AM108">
        <f t="shared" si="67"/>
        <v>6.157406129448928E-3</v>
      </c>
      <c r="AN108">
        <f t="shared" si="68"/>
        <v>3.9521122043530532E-2</v>
      </c>
      <c r="AO108">
        <f t="shared" si="69"/>
        <v>3.9521122043530532E-2</v>
      </c>
    </row>
    <row r="109" spans="1:41" x14ac:dyDescent="0.25">
      <c r="A109">
        <f t="shared" si="51"/>
        <v>2048</v>
      </c>
      <c r="B109">
        <f t="shared" si="70"/>
        <v>277677813.10409373</v>
      </c>
      <c r="C109">
        <f t="shared" si="71"/>
        <v>833033439.31228113</v>
      </c>
      <c r="D109" s="4">
        <f>'HK(x)'!B101</f>
        <v>175299258.26903188</v>
      </c>
      <c r="E109">
        <f>SUM('Labor(x)'!E101:DA101)</f>
        <v>163431.59659782279</v>
      </c>
      <c r="F109">
        <f t="shared" si="77"/>
        <v>6.9633276799811101</v>
      </c>
      <c r="G109">
        <f t="shared" si="72"/>
        <v>1138027.760373126</v>
      </c>
      <c r="H109">
        <f>Population!B101</f>
        <v>308837.80863367225</v>
      </c>
      <c r="J109">
        <f t="shared" si="52"/>
        <v>0.13293702490433412</v>
      </c>
      <c r="K109">
        <f t="shared" si="53"/>
        <v>3.0649807705784213E-2</v>
      </c>
      <c r="M109">
        <f t="shared" si="78"/>
        <v>0.28293702490433414</v>
      </c>
      <c r="N109">
        <f>'Agg HKI'!B101/'Econ aggregates'!B109</f>
        <v>7.2509574731542709E-2</v>
      </c>
      <c r="P109">
        <f t="shared" si="54"/>
        <v>199112478.78247973</v>
      </c>
      <c r="Q109">
        <f t="shared" si="55"/>
        <v>178978178.64191708</v>
      </c>
      <c r="R109">
        <f t="shared" si="56"/>
        <v>644.71535937705369</v>
      </c>
      <c r="S109">
        <f t="shared" si="57"/>
        <v>579.52159236504599</v>
      </c>
      <c r="U109">
        <f t="shared" si="73"/>
        <v>92559271.034697905</v>
      </c>
      <c r="V109">
        <f t="shared" si="74"/>
        <v>185118542.06939584</v>
      </c>
      <c r="W109" s="49">
        <f t="shared" si="47"/>
        <v>1699.0460772858466</v>
      </c>
      <c r="X109">
        <f t="shared" si="75"/>
        <v>1132.6973848572311</v>
      </c>
      <c r="Y109">
        <f>B109/Population!B101</f>
        <v>899.10563195797397</v>
      </c>
      <c r="Z109">
        <f>E109/Population!B101</f>
        <v>0.5291826066272769</v>
      </c>
      <c r="AA109">
        <f t="shared" si="49"/>
        <v>1072.615466765667</v>
      </c>
      <c r="AB109">
        <f t="shared" si="50"/>
        <v>5097.1382318575397</v>
      </c>
      <c r="AD109">
        <f t="shared" ref="AD109:AD140" si="79">X109/X108-1</f>
        <v>2.4542927327820374E-2</v>
      </c>
      <c r="AE109">
        <f t="shared" ref="AE109:AE140" si="80">Y109/Y108-1</f>
        <v>4.036534931639113E-2</v>
      </c>
      <c r="AF109">
        <f t="shared" ref="AF109:AF140" si="81">Z109/Z108-1</f>
        <v>1.5443395846612695E-2</v>
      </c>
      <c r="AG109">
        <f t="shared" ref="AG109:AG140" si="82">AA109/AA108-1</f>
        <v>2.9106088173976419E-2</v>
      </c>
      <c r="AH109">
        <f t="shared" ref="AH109:AH140" si="83">AB109/AB108-1</f>
        <v>2.4542927327820596E-2</v>
      </c>
      <c r="AI109">
        <f t="shared" si="63"/>
        <v>2.1301248361770275E-2</v>
      </c>
      <c r="AJ109">
        <f t="shared" si="76"/>
        <v>4.6366970680125519E-2</v>
      </c>
      <c r="AK109">
        <f t="shared" ref="AK109:AK140" si="84">P109/P108-1</f>
        <v>4.9467465288511647E-2</v>
      </c>
      <c r="AL109">
        <f t="shared" ref="AL109:AL140" si="85">Q109/Q108-1</f>
        <v>5.0478784284390121E-2</v>
      </c>
      <c r="AM109">
        <f t="shared" si="67"/>
        <v>5.7687632211875783E-3</v>
      </c>
      <c r="AN109">
        <f t="shared" si="68"/>
        <v>4.3698702067324069E-2</v>
      </c>
      <c r="AO109">
        <f t="shared" si="69"/>
        <v>4.3698702067324069E-2</v>
      </c>
    </row>
    <row r="110" spans="1:41" x14ac:dyDescent="0.25">
      <c r="A110">
        <f t="shared" si="51"/>
        <v>2049</v>
      </c>
      <c r="B110">
        <f t="shared" si="70"/>
        <v>290236388.53419471</v>
      </c>
      <c r="C110">
        <f t="shared" si="71"/>
        <v>870709165.60258412</v>
      </c>
      <c r="D110" s="4">
        <f>'HK(x)'!B102</f>
        <v>183861732.06246379</v>
      </c>
      <c r="E110">
        <f>SUM('Labor(x)'!E102:DA102)</f>
        <v>166896.00662320983</v>
      </c>
      <c r="F110">
        <f t="shared" si="77"/>
        <v>7.1025942335807324</v>
      </c>
      <c r="G110">
        <f t="shared" si="72"/>
        <v>1185394.6142496618</v>
      </c>
      <c r="H110">
        <f>Population!B102</f>
        <v>310609.03793950856</v>
      </c>
      <c r="J110">
        <f t="shared" si="52"/>
        <v>0.12981048475892318</v>
      </c>
      <c r="K110">
        <f t="shared" si="53"/>
        <v>2.9501723876443234E-2</v>
      </c>
      <c r="M110">
        <f t="shared" si="78"/>
        <v>0.27981048475892323</v>
      </c>
      <c r="N110">
        <f>'Agg HKI'!B102/'Econ aggregates'!B110</f>
        <v>7.1754337751283009E-2</v>
      </c>
      <c r="P110">
        <f t="shared" si="54"/>
        <v>209025203.96376249</v>
      </c>
      <c r="Q110">
        <f t="shared" si="55"/>
        <v>188199484.11316729</v>
      </c>
      <c r="R110">
        <f t="shared" si="56"/>
        <v>672.95274261939016</v>
      </c>
      <c r="S110">
        <f t="shared" si="57"/>
        <v>605.90472628107921</v>
      </c>
      <c r="U110">
        <f t="shared" si="73"/>
        <v>96745462.844731569</v>
      </c>
      <c r="V110">
        <f t="shared" si="74"/>
        <v>193490925.68946314</v>
      </c>
      <c r="W110" s="49">
        <f t="shared" si="47"/>
        <v>1739.0253631978287</v>
      </c>
      <c r="X110">
        <f t="shared" si="75"/>
        <v>1159.3502421318858</v>
      </c>
      <c r="Y110">
        <f>B110/Population!B102</f>
        <v>934.41063550352499</v>
      </c>
      <c r="Z110">
        <f>E110/Population!B102</f>
        <v>0.53731857814038564</v>
      </c>
      <c r="AA110">
        <f t="shared" si="49"/>
        <v>1101.6544720423201</v>
      </c>
      <c r="AB110">
        <f t="shared" si="50"/>
        <v>5217.0760895934864</v>
      </c>
      <c r="AD110">
        <f t="shared" si="79"/>
        <v>2.3530430661331536E-2</v>
      </c>
      <c r="AE110">
        <f t="shared" si="80"/>
        <v>3.9266802798985534E-2</v>
      </c>
      <c r="AF110">
        <f t="shared" si="81"/>
        <v>1.5374601151317169E-2</v>
      </c>
      <c r="AG110">
        <f t="shared" si="82"/>
        <v>2.707308087232474E-2</v>
      </c>
      <c r="AH110">
        <f t="shared" si="83"/>
        <v>2.3530430661331758E-2</v>
      </c>
      <c r="AI110">
        <f t="shared" si="63"/>
        <v>2.1197920705090745E-2</v>
      </c>
      <c r="AJ110">
        <f t="shared" si="76"/>
        <v>4.5227147569738113E-2</v>
      </c>
      <c r="AK110">
        <f t="shared" si="84"/>
        <v>4.9784550129135408E-2</v>
      </c>
      <c r="AL110">
        <f t="shared" si="85"/>
        <v>5.1521953912042839E-2</v>
      </c>
      <c r="AM110">
        <f t="shared" si="67"/>
        <v>5.7351440021946587E-3</v>
      </c>
      <c r="AN110">
        <f t="shared" si="68"/>
        <v>4.4049406126940749E-2</v>
      </c>
      <c r="AO110">
        <f t="shared" si="69"/>
        <v>4.4049406126940749E-2</v>
      </c>
    </row>
    <row r="111" spans="1:41" x14ac:dyDescent="0.25">
      <c r="A111">
        <f t="shared" si="51"/>
        <v>2050</v>
      </c>
      <c r="B111">
        <f t="shared" si="70"/>
        <v>303368041.95766664</v>
      </c>
      <c r="C111">
        <f t="shared" si="71"/>
        <v>910104125.87299991</v>
      </c>
      <c r="D111" s="4">
        <f>'HK(x)'!B103</f>
        <v>192891329.27368602</v>
      </c>
      <c r="E111">
        <f>SUM('Labor(x)'!E103:DA103)</f>
        <v>170396.37398336062</v>
      </c>
      <c r="F111">
        <f t="shared" si="77"/>
        <v>7.2446461182523469</v>
      </c>
      <c r="G111">
        <f t="shared" si="72"/>
        <v>1234461.4293428287</v>
      </c>
      <c r="H111">
        <f>Population!B103</f>
        <v>312403.73182049405</v>
      </c>
      <c r="J111">
        <f t="shared" si="52"/>
        <v>0.12985863644764908</v>
      </c>
      <c r="K111">
        <f t="shared" si="53"/>
        <v>2.976449712024137E-2</v>
      </c>
      <c r="M111">
        <f t="shared" si="78"/>
        <v>0.27985863644764908</v>
      </c>
      <c r="N111">
        <f>'Agg HKI'!B103/'Econ aggregates'!B111</f>
        <v>7.0741183374505162E-2</v>
      </c>
      <c r="P111">
        <f t="shared" si="54"/>
        <v>218467875.39360085</v>
      </c>
      <c r="Q111">
        <f t="shared" si="55"/>
        <v>197007261.10750899</v>
      </c>
      <c r="R111">
        <f t="shared" si="56"/>
        <v>699.31263023174006</v>
      </c>
      <c r="S111">
        <f t="shared" si="57"/>
        <v>630.6175024205811</v>
      </c>
      <c r="U111">
        <f t="shared" si="73"/>
        <v>101122680.65255554</v>
      </c>
      <c r="V111">
        <f t="shared" si="74"/>
        <v>202245361.30511111</v>
      </c>
      <c r="W111" s="49">
        <f t="shared" si="47"/>
        <v>1780.3667699366117</v>
      </c>
      <c r="X111">
        <f t="shared" si="75"/>
        <v>1186.9111799577413</v>
      </c>
      <c r="Y111">
        <f>B111/Population!B103</f>
        <v>971.07688243615701</v>
      </c>
      <c r="Z111">
        <f>E111/Population!B103</f>
        <v>0.5454364228954528</v>
      </c>
      <c r="AA111">
        <f t="shared" si="49"/>
        <v>1132.0154576324614</v>
      </c>
      <c r="AB111">
        <f t="shared" si="50"/>
        <v>5341.1003098098345</v>
      </c>
      <c r="AD111">
        <f t="shared" si="79"/>
        <v>2.3772745132803585E-2</v>
      </c>
      <c r="AE111">
        <f t="shared" si="80"/>
        <v>3.9239971742052848E-2</v>
      </c>
      <c r="AF111">
        <f t="shared" si="81"/>
        <v>1.5108066397335973E-2</v>
      </c>
      <c r="AG111">
        <f t="shared" si="82"/>
        <v>2.7559444781135589E-2</v>
      </c>
      <c r="AH111">
        <f t="shared" si="83"/>
        <v>2.3772745132803363E-2</v>
      </c>
      <c r="AI111">
        <f t="shared" si="63"/>
        <v>2.0973344006087302E-2</v>
      </c>
      <c r="AJ111">
        <f t="shared" si="76"/>
        <v>4.5244683100529981E-2</v>
      </c>
      <c r="AK111">
        <f t="shared" si="84"/>
        <v>4.5174798305544828E-2</v>
      </c>
      <c r="AL111">
        <f t="shared" si="85"/>
        <v>4.6800218586388054E-2</v>
      </c>
      <c r="AM111">
        <f t="shared" si="67"/>
        <v>5.7779834511286765E-3</v>
      </c>
      <c r="AN111">
        <f t="shared" si="68"/>
        <v>3.9396814854416151E-2</v>
      </c>
      <c r="AO111">
        <f t="shared" si="69"/>
        <v>3.9396814854416151E-2</v>
      </c>
    </row>
    <row r="112" spans="1:41" x14ac:dyDescent="0.25">
      <c r="A112">
        <f t="shared" si="51"/>
        <v>2051</v>
      </c>
      <c r="B112">
        <f t="shared" si="70"/>
        <v>316979931.57421762</v>
      </c>
      <c r="C112">
        <f t="shared" si="71"/>
        <v>950939794.72265291</v>
      </c>
      <c r="D112" s="4">
        <f>'HK(x)'!B104</f>
        <v>202405632.01626277</v>
      </c>
      <c r="E112">
        <f>SUM('Labor(x)'!E104:DA104)</f>
        <v>173809.76320811987</v>
      </c>
      <c r="F112">
        <f t="shared" si="77"/>
        <v>7.389539040617394</v>
      </c>
      <c r="G112">
        <f t="shared" si="72"/>
        <v>1284374.0308668665</v>
      </c>
      <c r="H112">
        <f>Population!B104</f>
        <v>314233.84942981333</v>
      </c>
      <c r="J112">
        <f t="shared" si="52"/>
        <v>0.12882730034942844</v>
      </c>
      <c r="K112">
        <f t="shared" si="53"/>
        <v>3.0015473520124319E-2</v>
      </c>
      <c r="M112">
        <f t="shared" si="78"/>
        <v>0.27882730034942849</v>
      </c>
      <c r="N112">
        <f>'Agg HKI'!B104/'Econ aggregates'!B112</f>
        <v>6.956164633213445E-2</v>
      </c>
      <c r="P112">
        <f t="shared" si="54"/>
        <v>228597272.98843196</v>
      </c>
      <c r="Q112">
        <f t="shared" si="55"/>
        <v>206547627.09388205</v>
      </c>
      <c r="R112">
        <f t="shared" si="56"/>
        <v>727.47501073874923</v>
      </c>
      <c r="S112">
        <f t="shared" si="57"/>
        <v>657.30546683200703</v>
      </c>
      <c r="U112">
        <f t="shared" si="73"/>
        <v>105659977.19140586</v>
      </c>
      <c r="V112">
        <f t="shared" si="74"/>
        <v>211319954.38281175</v>
      </c>
      <c r="W112" s="49">
        <f t="shared" si="47"/>
        <v>1823.7176423436338</v>
      </c>
      <c r="X112">
        <f t="shared" si="75"/>
        <v>1215.8117615624226</v>
      </c>
      <c r="Y112">
        <f>B112/Population!B104</f>
        <v>1008.7389762413793</v>
      </c>
      <c r="Z112">
        <f>E112/Population!B104</f>
        <v>0.55312234351424217</v>
      </c>
      <c r="AA112">
        <f t="shared" si="49"/>
        <v>1164.5239500953821</v>
      </c>
      <c r="AB112">
        <f t="shared" si="50"/>
        <v>5471.1529270309011</v>
      </c>
      <c r="AD112">
        <f t="shared" si="79"/>
        <v>2.434940549275999E-2</v>
      </c>
      <c r="AE112">
        <f t="shared" si="80"/>
        <v>3.8783843469467394E-2</v>
      </c>
      <c r="AF112">
        <f t="shared" si="81"/>
        <v>1.4091322647630689E-2</v>
      </c>
      <c r="AG112">
        <f t="shared" si="82"/>
        <v>2.871735738565806E-2</v>
      </c>
      <c r="AH112">
        <f t="shared" si="83"/>
        <v>2.4349405492760212E-2</v>
      </c>
      <c r="AI112">
        <f t="shared" si="63"/>
        <v>2.0032053176745279E-2</v>
      </c>
      <c r="AJ112">
        <f t="shared" si="76"/>
        <v>4.4869227255158517E-2</v>
      </c>
      <c r="AK112">
        <f t="shared" si="84"/>
        <v>4.6365615890123779E-2</v>
      </c>
      <c r="AL112">
        <f t="shared" si="85"/>
        <v>4.8426468815110146E-2</v>
      </c>
      <c r="AM112">
        <f t="shared" si="67"/>
        <v>5.8581810103690568E-3</v>
      </c>
      <c r="AN112">
        <f t="shared" si="68"/>
        <v>4.0507434879754722E-2</v>
      </c>
      <c r="AO112">
        <f t="shared" si="69"/>
        <v>4.0507434879754722E-2</v>
      </c>
    </row>
    <row r="113" spans="1:41" x14ac:dyDescent="0.25">
      <c r="A113">
        <f t="shared" si="51"/>
        <v>2052</v>
      </c>
      <c r="B113">
        <f t="shared" si="70"/>
        <v>330938085.76703709</v>
      </c>
      <c r="C113">
        <f t="shared" si="71"/>
        <v>992814257.30111122</v>
      </c>
      <c r="D113" s="4">
        <f>'HK(x)'!B105</f>
        <v>212302484.54937324</v>
      </c>
      <c r="E113">
        <f>SUM('Labor(x)'!E105:DA105)</f>
        <v>177080.8013165583</v>
      </c>
      <c r="F113">
        <f t="shared" si="77"/>
        <v>7.5373298214297417</v>
      </c>
      <c r="G113">
        <f t="shared" si="72"/>
        <v>1334716.4045659699</v>
      </c>
      <c r="H113">
        <f>Population!B105</f>
        <v>316109.56959981716</v>
      </c>
      <c r="J113">
        <f t="shared" si="52"/>
        <v>0.12653261857547493</v>
      </c>
      <c r="K113">
        <f t="shared" si="53"/>
        <v>2.9905450471715517E-2</v>
      </c>
      <c r="M113">
        <f t="shared" si="78"/>
        <v>0.27653261857547495</v>
      </c>
      <c r="N113">
        <f>'Agg HKI'!B105/'Econ aggregates'!B113</f>
        <v>6.8276302244589263E-2</v>
      </c>
      <c r="P113">
        <f t="shared" si="54"/>
        <v>239422910.32352322</v>
      </c>
      <c r="Q113">
        <f t="shared" si="55"/>
        <v>216827681.55544719</v>
      </c>
      <c r="R113">
        <f t="shared" si="56"/>
        <v>757.4048157625333</v>
      </c>
      <c r="S113">
        <f t="shared" si="57"/>
        <v>685.9257118661194</v>
      </c>
      <c r="U113">
        <f t="shared" si="73"/>
        <v>110312695.25567903</v>
      </c>
      <c r="V113">
        <f t="shared" si="74"/>
        <v>220625390.51135808</v>
      </c>
      <c r="W113" s="49">
        <f t="shared" si="47"/>
        <v>1868.8535589774974</v>
      </c>
      <c r="X113">
        <f t="shared" si="75"/>
        <v>1245.902372651665</v>
      </c>
      <c r="Y113">
        <f>B113/Population!B105</f>
        <v>1046.9094187372823</v>
      </c>
      <c r="Z113">
        <f>E113/Population!B105</f>
        <v>0.56018804347092666</v>
      </c>
      <c r="AA113">
        <f t="shared" si="49"/>
        <v>1198.9017610658477</v>
      </c>
      <c r="AB113">
        <f t="shared" si="50"/>
        <v>5606.5606769324922</v>
      </c>
      <c r="AD113">
        <f t="shared" si="79"/>
        <v>2.4749399570352493E-2</v>
      </c>
      <c r="AE113">
        <f t="shared" si="80"/>
        <v>3.7839761717276321E-2</v>
      </c>
      <c r="AF113">
        <f t="shared" si="81"/>
        <v>1.2774208164856971E-2</v>
      </c>
      <c r="AG113">
        <f t="shared" si="82"/>
        <v>2.9520913646859492E-2</v>
      </c>
      <c r="AH113">
        <f t="shared" si="83"/>
        <v>2.4749399570352493E-2</v>
      </c>
      <c r="AI113">
        <f t="shared" si="63"/>
        <v>1.8819645387363471E-2</v>
      </c>
      <c r="AJ113">
        <f t="shared" si="76"/>
        <v>4.4034819881180187E-2</v>
      </c>
      <c r="AK113">
        <f t="shared" si="84"/>
        <v>4.7356808738654887E-2</v>
      </c>
      <c r="AL113">
        <f t="shared" si="85"/>
        <v>4.977086692403665E-2</v>
      </c>
      <c r="AM113">
        <f t="shared" si="67"/>
        <v>5.969185603038607E-3</v>
      </c>
      <c r="AN113">
        <f t="shared" si="68"/>
        <v>4.138762313561628E-2</v>
      </c>
      <c r="AO113">
        <f t="shared" si="69"/>
        <v>4.138762313561628E-2</v>
      </c>
    </row>
    <row r="114" spans="1:41" x14ac:dyDescent="0.25">
      <c r="A114">
        <f t="shared" si="51"/>
        <v>2053</v>
      </c>
      <c r="B114">
        <f t="shared" si="70"/>
        <v>344948869.59739429</v>
      </c>
      <c r="C114">
        <f t="shared" si="71"/>
        <v>1034846608.7921829</v>
      </c>
      <c r="D114" s="4">
        <f>'HK(x)'!B106</f>
        <v>222561876.45954257</v>
      </c>
      <c r="E114">
        <f>SUM('Labor(x)'!E106:DA106)</f>
        <v>179925.02031737674</v>
      </c>
      <c r="F114">
        <f t="shared" si="77"/>
        <v>7.688076417858337</v>
      </c>
      <c r="G114">
        <f t="shared" si="72"/>
        <v>1383277.3056847062</v>
      </c>
      <c r="H114">
        <f>Population!B106</f>
        <v>317932.57300659735</v>
      </c>
      <c r="J114">
        <f t="shared" si="52"/>
        <v>0.12185096168058064</v>
      </c>
      <c r="K114">
        <f t="shared" si="53"/>
        <v>2.9741775707639053E-2</v>
      </c>
      <c r="M114">
        <f t="shared" si="78"/>
        <v>0.27185096168058065</v>
      </c>
      <c r="N114">
        <f>'Agg HKI'!B106/'Econ aggregates'!B114</f>
        <v>6.6799715905826049E-2</v>
      </c>
      <c r="P114">
        <f t="shared" si="54"/>
        <v>251174187.66671345</v>
      </c>
      <c r="Q114">
        <f t="shared" si="55"/>
        <v>228131701.17557168</v>
      </c>
      <c r="R114">
        <f t="shared" si="56"/>
        <v>790.02344834136068</v>
      </c>
      <c r="S114">
        <f t="shared" si="57"/>
        <v>717.54743157706514</v>
      </c>
      <c r="U114">
        <f t="shared" si="73"/>
        <v>114982956.53246476</v>
      </c>
      <c r="V114">
        <f t="shared" si="74"/>
        <v>229965913.06492954</v>
      </c>
      <c r="W114" s="49">
        <f t="shared" si="47"/>
        <v>1917.1812179813878</v>
      </c>
      <c r="X114">
        <f t="shared" si="75"/>
        <v>1278.1208119875921</v>
      </c>
      <c r="Y114">
        <f>B114/Population!B106</f>
        <v>1084.9749251399803</v>
      </c>
      <c r="Z114">
        <f>E114/Population!B106</f>
        <v>0.56592194570023857</v>
      </c>
      <c r="AA114">
        <f t="shared" si="49"/>
        <v>1236.9701338199491</v>
      </c>
      <c r="AB114">
        <f t="shared" si="50"/>
        <v>5751.5436539441635</v>
      </c>
      <c r="AD114">
        <f t="shared" si="79"/>
        <v>2.585952161512961E-2</v>
      </c>
      <c r="AE114">
        <f t="shared" si="80"/>
        <v>3.6359885317117868E-2</v>
      </c>
      <c r="AF114">
        <f t="shared" si="81"/>
        <v>1.0235674067201828E-2</v>
      </c>
      <c r="AG114">
        <f t="shared" si="82"/>
        <v>3.1752704008256583E-2</v>
      </c>
      <c r="AH114">
        <f t="shared" si="83"/>
        <v>2.585952161512961E-2</v>
      </c>
      <c r="AI114">
        <f t="shared" si="63"/>
        <v>1.6061701662022587E-2</v>
      </c>
      <c r="AJ114">
        <f t="shared" si="76"/>
        <v>4.2336571198456907E-2</v>
      </c>
      <c r="AK114">
        <f t="shared" si="84"/>
        <v>4.9081674461776359E-2</v>
      </c>
      <c r="AL114">
        <f t="shared" si="85"/>
        <v>5.2133655348031827E-2</v>
      </c>
      <c r="AM114">
        <f t="shared" si="67"/>
        <v>5.7669984780530648E-3</v>
      </c>
      <c r="AN114">
        <f t="shared" si="68"/>
        <v>4.3314675983723294E-2</v>
      </c>
      <c r="AO114">
        <f t="shared" si="69"/>
        <v>4.3314675983723294E-2</v>
      </c>
    </row>
    <row r="115" spans="1:41" x14ac:dyDescent="0.25">
      <c r="A115">
        <f t="shared" si="51"/>
        <v>2054</v>
      </c>
      <c r="B115">
        <f t="shared" si="70"/>
        <v>359259367.39295799</v>
      </c>
      <c r="C115">
        <f t="shared" si="71"/>
        <v>1077778102.178874</v>
      </c>
      <c r="D115" s="4">
        <f>'HK(x)'!B107</f>
        <v>232975219.55835491</v>
      </c>
      <c r="E115">
        <f>SUM('Labor(x)'!E107:DA107)</f>
        <v>182784.4232334962</v>
      </c>
      <c r="F115">
        <f t="shared" si="77"/>
        <v>7.8418379462155041</v>
      </c>
      <c r="G115">
        <f t="shared" si="72"/>
        <v>1433365.8260895454</v>
      </c>
      <c r="H115">
        <f>Population!B107</f>
        <v>319808.55279497738</v>
      </c>
      <c r="J115">
        <f t="shared" si="52"/>
        <v>0.1194999971698236</v>
      </c>
      <c r="K115">
        <f t="shared" si="53"/>
        <v>2.8985585468178549E-2</v>
      </c>
      <c r="M115">
        <f t="shared" si="78"/>
        <v>0.26949999716982365</v>
      </c>
      <c r="N115">
        <f>'Agg HKI'!B107/'Econ aggregates'!B115</f>
        <v>6.5305243984881495E-2</v>
      </c>
      <c r="P115">
        <f t="shared" si="54"/>
        <v>262438968.89732316</v>
      </c>
      <c r="Q115">
        <f t="shared" si="55"/>
        <v>238977448.25587189</v>
      </c>
      <c r="R115">
        <f t="shared" si="56"/>
        <v>820.61272784523476</v>
      </c>
      <c r="S115">
        <f t="shared" si="57"/>
        <v>747.25158588574516</v>
      </c>
      <c r="U115">
        <f t="shared" si="73"/>
        <v>119753122.46431932</v>
      </c>
      <c r="V115">
        <f t="shared" si="74"/>
        <v>239506244.92863867</v>
      </c>
      <c r="W115" s="49">
        <f t="shared" si="47"/>
        <v>1965.4813087328869</v>
      </c>
      <c r="X115">
        <f t="shared" si="75"/>
        <v>1310.3208724885912</v>
      </c>
      <c r="Y115">
        <f>B115/Population!B107</f>
        <v>1123.3575970786237</v>
      </c>
      <c r="Z115">
        <f>E115/Population!B107</f>
        <v>0.57154326122940025</v>
      </c>
      <c r="AA115">
        <f t="shared" si="49"/>
        <v>1274.5901178939246</v>
      </c>
      <c r="AB115">
        <f t="shared" si="50"/>
        <v>5896.4439261986608</v>
      </c>
      <c r="AD115">
        <f t="shared" si="79"/>
        <v>2.519328392041853E-2</v>
      </c>
      <c r="AE115">
        <f t="shared" si="80"/>
        <v>3.5376552074409817E-2</v>
      </c>
      <c r="AF115">
        <f t="shared" si="81"/>
        <v>9.9330226930962606E-3</v>
      </c>
      <c r="AG115">
        <f t="shared" si="82"/>
        <v>3.0413009211305075E-2</v>
      </c>
      <c r="AH115">
        <f t="shared" si="83"/>
        <v>2.5193283920418752E-2</v>
      </c>
      <c r="AI115">
        <f t="shared" si="63"/>
        <v>1.5892191708944292E-2</v>
      </c>
      <c r="AJ115">
        <f t="shared" si="76"/>
        <v>4.1485852127204126E-2</v>
      </c>
      <c r="AK115">
        <f t="shared" si="84"/>
        <v>4.4848482781029597E-2</v>
      </c>
      <c r="AL115">
        <f t="shared" si="85"/>
        <v>4.7541604364547574E-2</v>
      </c>
      <c r="AM115">
        <f t="shared" si="67"/>
        <v>5.9005586330442839E-3</v>
      </c>
      <c r="AN115">
        <f t="shared" si="68"/>
        <v>3.8947924147985313E-2</v>
      </c>
      <c r="AO115">
        <f t="shared" si="69"/>
        <v>3.8947924147985313E-2</v>
      </c>
    </row>
    <row r="116" spans="1:41" x14ac:dyDescent="0.25">
      <c r="A116">
        <f t="shared" si="51"/>
        <v>2055</v>
      </c>
      <c r="B116">
        <f t="shared" si="70"/>
        <v>374211516.02017093</v>
      </c>
      <c r="C116">
        <f t="shared" si="71"/>
        <v>1122634548.0605128</v>
      </c>
      <c r="D116" s="4">
        <f>'HK(x)'!B108</f>
        <v>244058994.60725734</v>
      </c>
      <c r="E116">
        <f>SUM('Labor(x)'!E108:DA108)</f>
        <v>185597.45550929557</v>
      </c>
      <c r="F116">
        <f t="shared" si="77"/>
        <v>7.9986747051398144</v>
      </c>
      <c r="G116">
        <f t="shared" si="72"/>
        <v>1484533.6727205145</v>
      </c>
      <c r="H116">
        <f>Population!B108</f>
        <v>321738.33947990002</v>
      </c>
      <c r="J116">
        <f t="shared" si="52"/>
        <v>0.11986922892886304</v>
      </c>
      <c r="K116">
        <f t="shared" si="53"/>
        <v>2.9619011105753837E-2</v>
      </c>
      <c r="M116">
        <f t="shared" si="78"/>
        <v>0.26986922892886306</v>
      </c>
      <c r="N116">
        <f>'Agg HKI'!B108/'Econ aggregates'!B116</f>
        <v>6.387091603893659E-2</v>
      </c>
      <c r="P116">
        <f t="shared" si="54"/>
        <v>273223342.73550647</v>
      </c>
      <c r="Q116">
        <f t="shared" si="55"/>
        <v>249322110.41497898</v>
      </c>
      <c r="R116">
        <f t="shared" si="56"/>
        <v>849.20977455525031</v>
      </c>
      <c r="S116">
        <f t="shared" si="57"/>
        <v>774.92197795890877</v>
      </c>
      <c r="U116">
        <f t="shared" si="73"/>
        <v>124737172.00672364</v>
      </c>
      <c r="V116">
        <f t="shared" si="74"/>
        <v>249474344.01344728</v>
      </c>
      <c r="W116" s="49">
        <f t="shared" si="47"/>
        <v>2016.2534825345635</v>
      </c>
      <c r="X116">
        <f t="shared" si="75"/>
        <v>1344.1689883563758</v>
      </c>
      <c r="Y116">
        <f>B116/Population!B108</f>
        <v>1163.0927064057564</v>
      </c>
      <c r="Z116">
        <f>E116/Population!B108</f>
        <v>0.57685837444589161</v>
      </c>
      <c r="AA116">
        <f t="shared" si="49"/>
        <v>1314.9910592121978</v>
      </c>
      <c r="AB116">
        <f t="shared" si="50"/>
        <v>6048.7604476036913</v>
      </c>
      <c r="AD116">
        <f t="shared" si="79"/>
        <v>2.5831929093443673E-2</v>
      </c>
      <c r="AE116">
        <f t="shared" si="80"/>
        <v>3.537173686319206E-2</v>
      </c>
      <c r="AF116">
        <f t="shared" si="81"/>
        <v>9.2995816363199424E-3</v>
      </c>
      <c r="AG116">
        <f t="shared" si="82"/>
        <v>3.1697202693701909E-2</v>
      </c>
      <c r="AH116">
        <f t="shared" si="83"/>
        <v>2.5831929093443673E-2</v>
      </c>
      <c r="AI116">
        <f t="shared" si="63"/>
        <v>1.5389890593718203E-2</v>
      </c>
      <c r="AJ116">
        <f t="shared" si="76"/>
        <v>4.16193702497345E-2</v>
      </c>
      <c r="AK116">
        <f t="shared" si="84"/>
        <v>4.1092882979595124E-2</v>
      </c>
      <c r="AL116">
        <f t="shared" si="85"/>
        <v>4.3287189793871805E-2</v>
      </c>
      <c r="AM116">
        <f t="shared" si="67"/>
        <v>6.034193482498118E-3</v>
      </c>
      <c r="AN116">
        <f t="shared" si="68"/>
        <v>3.5058689497097006E-2</v>
      </c>
      <c r="AO116">
        <f t="shared" si="69"/>
        <v>3.5058689497097006E-2</v>
      </c>
    </row>
    <row r="117" spans="1:41" x14ac:dyDescent="0.25">
      <c r="A117">
        <f t="shared" si="51"/>
        <v>2056</v>
      </c>
      <c r="B117">
        <f t="shared" si="70"/>
        <v>389766221.2742632</v>
      </c>
      <c r="C117">
        <f t="shared" si="71"/>
        <v>1169298663.8227897</v>
      </c>
      <c r="D117" s="4">
        <f>'HK(x)'!B109</f>
        <v>255804150.7262885</v>
      </c>
      <c r="E117">
        <f>SUM('Labor(x)'!E109:DA109)</f>
        <v>188335.92847810336</v>
      </c>
      <c r="F117">
        <f t="shared" si="77"/>
        <v>8.1586481992426112</v>
      </c>
      <c r="G117">
        <f t="shared" si="72"/>
        <v>1536566.5837305633</v>
      </c>
      <c r="H117">
        <f>Population!B109</f>
        <v>323705.33536716277</v>
      </c>
      <c r="J117">
        <f t="shared" si="52"/>
        <v>0.11972334495718442</v>
      </c>
      <c r="K117">
        <f t="shared" si="53"/>
        <v>3.013384813243361E-2</v>
      </c>
      <c r="M117">
        <f t="shared" si="78"/>
        <v>0.26972334495718442</v>
      </c>
      <c r="N117">
        <f>'Agg HKI'!B109/'Econ aggregates'!B117</f>
        <v>6.2584779801942561E-2</v>
      </c>
      <c r="P117">
        <f t="shared" si="54"/>
        <v>284637172.32084686</v>
      </c>
      <c r="Q117">
        <f t="shared" si="55"/>
        <v>260243739.18816185</v>
      </c>
      <c r="R117">
        <f t="shared" si="56"/>
        <v>879.30948681459688</v>
      </c>
      <c r="S117">
        <f t="shared" si="57"/>
        <v>803.95257894955728</v>
      </c>
      <c r="U117">
        <f t="shared" si="73"/>
        <v>129922073.75808772</v>
      </c>
      <c r="V117">
        <f t="shared" si="74"/>
        <v>259844147.51617548</v>
      </c>
      <c r="W117" s="49">
        <f t="shared" si="47"/>
        <v>2069.5266401045665</v>
      </c>
      <c r="X117">
        <f t="shared" si="75"/>
        <v>1379.6844267363776</v>
      </c>
      <c r="Y117">
        <f>B117/Population!B109</f>
        <v>1204.0772229848201</v>
      </c>
      <c r="Z117">
        <f>E117/Population!B109</f>
        <v>0.58181286466744009</v>
      </c>
      <c r="AA117">
        <f t="shared" si="49"/>
        <v>1358.2334119324939</v>
      </c>
      <c r="AB117">
        <f t="shared" si="50"/>
        <v>6208.5799203137003</v>
      </c>
      <c r="AD117">
        <f t="shared" si="79"/>
        <v>2.6421855203957234E-2</v>
      </c>
      <c r="AE117">
        <f t="shared" si="80"/>
        <v>3.5237532101560554E-2</v>
      </c>
      <c r="AF117">
        <f t="shared" si="81"/>
        <v>8.588746286829263E-3</v>
      </c>
      <c r="AG117">
        <f t="shared" si="82"/>
        <v>3.2884142000328298E-2</v>
      </c>
      <c r="AH117">
        <f t="shared" si="83"/>
        <v>2.6421855203957456E-2</v>
      </c>
      <c r="AI117">
        <f t="shared" si="63"/>
        <v>1.4754905778709082E-2</v>
      </c>
      <c r="AJ117">
        <f t="shared" si="76"/>
        <v>4.156661296669939E-2</v>
      </c>
      <c r="AK117">
        <f t="shared" si="84"/>
        <v>4.1774723459076846E-2</v>
      </c>
      <c r="AL117">
        <f t="shared" si="85"/>
        <v>4.3805295707647351E-2</v>
      </c>
      <c r="AM117">
        <f t="shared" si="67"/>
        <v>6.1136508954526825E-3</v>
      </c>
      <c r="AN117">
        <f t="shared" si="68"/>
        <v>3.5661072563624163E-2</v>
      </c>
      <c r="AO117">
        <f t="shared" si="69"/>
        <v>3.5661072563624163E-2</v>
      </c>
    </row>
    <row r="118" spans="1:41" x14ac:dyDescent="0.25">
      <c r="A118">
        <f t="shared" si="51"/>
        <v>2057</v>
      </c>
      <c r="B118">
        <f t="shared" si="70"/>
        <v>405943070.88249481</v>
      </c>
      <c r="C118">
        <f t="shared" si="71"/>
        <v>1217829212.6474843</v>
      </c>
      <c r="D118" s="4">
        <f>'HK(x)'!B110</f>
        <v>268235360.74956822</v>
      </c>
      <c r="E118">
        <f>SUM('Labor(x)'!E110:DA110)</f>
        <v>191005.74578429572</v>
      </c>
      <c r="F118">
        <f t="shared" si="77"/>
        <v>8.3218211632274635</v>
      </c>
      <c r="G118">
        <f t="shared" si="72"/>
        <v>1589515.657565797</v>
      </c>
      <c r="H118">
        <f>Population!B110</f>
        <v>325698.27442259504</v>
      </c>
      <c r="J118">
        <f t="shared" si="52"/>
        <v>0.11955013474966394</v>
      </c>
      <c r="K118">
        <f t="shared" si="53"/>
        <v>3.0623037846797225E-2</v>
      </c>
      <c r="M118">
        <f t="shared" si="78"/>
        <v>0.26955013474966394</v>
      </c>
      <c r="N118">
        <f>'Agg HKI'!B110/'Econ aggregates'!B118</f>
        <v>6.153785664367132E-2</v>
      </c>
      <c r="P118">
        <f t="shared" si="54"/>
        <v>296521061.42542595</v>
      </c>
      <c r="Q118">
        <f t="shared" si="55"/>
        <v>271540194.9239673</v>
      </c>
      <c r="R118">
        <f t="shared" si="56"/>
        <v>910.41643358751253</v>
      </c>
      <c r="S118">
        <f t="shared" si="57"/>
        <v>833.71702047043277</v>
      </c>
      <c r="U118">
        <f t="shared" si="73"/>
        <v>135314356.96083158</v>
      </c>
      <c r="V118">
        <f t="shared" si="74"/>
        <v>270628713.92166322</v>
      </c>
      <c r="W118" s="49">
        <f t="shared" si="47"/>
        <v>2125.2924576464284</v>
      </c>
      <c r="X118">
        <f t="shared" si="75"/>
        <v>1416.8616384309526</v>
      </c>
      <c r="Y118">
        <f>B118/Population!B110</f>
        <v>1246.3777144725727</v>
      </c>
      <c r="Z118">
        <f>E118/Population!B110</f>
        <v>0.58644997773756968</v>
      </c>
      <c r="AA118">
        <f t="shared" si="49"/>
        <v>1404.3313704944169</v>
      </c>
      <c r="AB118">
        <f t="shared" si="50"/>
        <v>6375.8773729392851</v>
      </c>
      <c r="AD118">
        <f t="shared" si="79"/>
        <v>2.6946170424288374E-2</v>
      </c>
      <c r="AE118">
        <f t="shared" si="80"/>
        <v>3.5131045318582466E-2</v>
      </c>
      <c r="AF118">
        <f t="shared" si="81"/>
        <v>7.9701109269560977E-3</v>
      </c>
      <c r="AG118">
        <f t="shared" si="82"/>
        <v>3.3939644067756181E-2</v>
      </c>
      <c r="AH118">
        <f t="shared" si="83"/>
        <v>2.694617042428793E-2</v>
      </c>
      <c r="AI118">
        <f t="shared" si="63"/>
        <v>1.417582575861398E-2</v>
      </c>
      <c r="AJ118">
        <f t="shared" si="76"/>
        <v>4.1503980399698603E-2</v>
      </c>
      <c r="AK118">
        <f t="shared" si="84"/>
        <v>4.1751008863956107E-2</v>
      </c>
      <c r="AL118">
        <f t="shared" si="85"/>
        <v>4.3407214217890733E-2</v>
      </c>
      <c r="AM118">
        <f t="shared" si="67"/>
        <v>6.1566456826291915E-3</v>
      </c>
      <c r="AN118">
        <f t="shared" si="68"/>
        <v>3.5594363181326916E-2</v>
      </c>
      <c r="AO118">
        <f t="shared" si="69"/>
        <v>3.5594363181326916E-2</v>
      </c>
    </row>
    <row r="119" spans="1:41" x14ac:dyDescent="0.25">
      <c r="A119">
        <f t="shared" si="51"/>
        <v>2058</v>
      </c>
      <c r="B119">
        <f t="shared" si="70"/>
        <v>422617281.27232295</v>
      </c>
      <c r="C119">
        <f t="shared" si="71"/>
        <v>1267851843.8169689</v>
      </c>
      <c r="D119" s="4">
        <f>'HK(x)'!B111</f>
        <v>281408944.74162269</v>
      </c>
      <c r="E119">
        <f>SUM('Labor(x)'!E111:DA111)</f>
        <v>193458.86244548426</v>
      </c>
      <c r="F119">
        <f t="shared" si="77"/>
        <v>8.4882575864920131</v>
      </c>
      <c r="G119">
        <f t="shared" si="72"/>
        <v>1642128.6568269967</v>
      </c>
      <c r="H119">
        <f>Population!B111</f>
        <v>327590.97588003112</v>
      </c>
      <c r="J119">
        <f t="shared" si="52"/>
        <v>0.11836390366926668</v>
      </c>
      <c r="K119">
        <f t="shared" si="53"/>
        <v>3.1171427615061881E-2</v>
      </c>
      <c r="M119">
        <f t="shared" si="78"/>
        <v>0.26836390366926671</v>
      </c>
      <c r="N119">
        <f>'Agg HKI'!B111/'Econ aggregates'!B119</f>
        <v>6.083002739751793E-2</v>
      </c>
      <c r="P119">
        <f t="shared" si="54"/>
        <v>309202057.91198993</v>
      </c>
      <c r="Q119">
        <f t="shared" si="55"/>
        <v>283494237.11352992</v>
      </c>
      <c r="R119">
        <f t="shared" si="56"/>
        <v>943.86622550074298</v>
      </c>
      <c r="S119">
        <f t="shared" si="57"/>
        <v>865.39086234582328</v>
      </c>
      <c r="U119">
        <f t="shared" si="73"/>
        <v>140872427.0907743</v>
      </c>
      <c r="V119">
        <f t="shared" si="74"/>
        <v>281744854.18154866</v>
      </c>
      <c r="W119" s="49">
        <f t="shared" si="47"/>
        <v>2184.5330626370987</v>
      </c>
      <c r="X119">
        <f t="shared" si="75"/>
        <v>1456.3553750913993</v>
      </c>
      <c r="Y119">
        <f>B119/Population!B111</f>
        <v>1290.0760777582955</v>
      </c>
      <c r="Z119">
        <f>E119/Population!B111</f>
        <v>0.5905500355306853</v>
      </c>
      <c r="AA119">
        <f t="shared" si="49"/>
        <v>1454.6190398536139</v>
      </c>
      <c r="AB119">
        <f t="shared" si="50"/>
        <v>6553.5991879112962</v>
      </c>
      <c r="AD119">
        <f t="shared" si="79"/>
        <v>2.7874095528609644E-2</v>
      </c>
      <c r="AE119">
        <f t="shared" si="80"/>
        <v>3.5060289331484418E-2</v>
      </c>
      <c r="AF119">
        <f t="shared" si="81"/>
        <v>6.9913171604729651E-3</v>
      </c>
      <c r="AG119">
        <f t="shared" si="82"/>
        <v>3.5808976724270192E-2</v>
      </c>
      <c r="AH119">
        <f t="shared" si="83"/>
        <v>2.7874095528609866E-2</v>
      </c>
      <c r="AI119">
        <f t="shared" si="63"/>
        <v>1.2843156372682518E-2</v>
      </c>
      <c r="AJ119">
        <f t="shared" si="76"/>
        <v>4.1075243268913209E-2</v>
      </c>
      <c r="AK119">
        <f t="shared" si="84"/>
        <v>4.2765921670468554E-2</v>
      </c>
      <c r="AL119">
        <f t="shared" si="85"/>
        <v>4.4023103809400332E-2</v>
      </c>
      <c r="AM119">
        <f t="shared" si="67"/>
        <v>5.8112111916819309E-3</v>
      </c>
      <c r="AN119">
        <f t="shared" si="68"/>
        <v>3.6954710478786623E-2</v>
      </c>
      <c r="AO119">
        <f t="shared" si="69"/>
        <v>3.6954710478786623E-2</v>
      </c>
    </row>
    <row r="120" spans="1:41" x14ac:dyDescent="0.25">
      <c r="A120">
        <f t="shared" si="51"/>
        <v>2059</v>
      </c>
      <c r="B120">
        <f t="shared" si="70"/>
        <v>440056207.87198585</v>
      </c>
      <c r="C120">
        <f t="shared" si="71"/>
        <v>1320168623.6159575</v>
      </c>
      <c r="D120" s="4">
        <f>'HK(x)'!B112</f>
        <v>295366569.1962496</v>
      </c>
      <c r="E120">
        <f>SUM('Labor(x)'!E112:DA112)</f>
        <v>195923.62940626644</v>
      </c>
      <c r="F120">
        <f t="shared" si="77"/>
        <v>8.6580227382218542</v>
      </c>
      <c r="G120">
        <f t="shared" si="72"/>
        <v>1696311.2383544068</v>
      </c>
      <c r="H120">
        <f>Population!B112</f>
        <v>329483.0084668207</v>
      </c>
      <c r="J120">
        <f t="shared" si="52"/>
        <v>0.11888658508416668</v>
      </c>
      <c r="K120">
        <f t="shared" si="53"/>
        <v>3.1717821962159998E-2</v>
      </c>
      <c r="M120">
        <f t="shared" si="78"/>
        <v>0.26888658508416668</v>
      </c>
      <c r="N120">
        <f>'Agg HKI'!B112/'Econ aggregates'!B120</f>
        <v>6.052822277846872E-2</v>
      </c>
      <c r="P120">
        <f t="shared" si="54"/>
        <v>321730996.8921994</v>
      </c>
      <c r="Q120">
        <f t="shared" si="55"/>
        <v>295095176.70707572</v>
      </c>
      <c r="R120">
        <f t="shared" si="56"/>
        <v>976.47219621220029</v>
      </c>
      <c r="S120">
        <f t="shared" si="57"/>
        <v>895.63094036393113</v>
      </c>
      <c r="U120">
        <f t="shared" si="73"/>
        <v>146685402.62399527</v>
      </c>
      <c r="V120">
        <f t="shared" si="74"/>
        <v>293370805.24799061</v>
      </c>
      <c r="W120" s="49">
        <f t="shared" si="47"/>
        <v>2246.0599020421732</v>
      </c>
      <c r="X120">
        <f t="shared" si="75"/>
        <v>1497.3732680281157</v>
      </c>
      <c r="Y120">
        <f>B120/Population!B112</f>
        <v>1335.5960597776925</v>
      </c>
      <c r="Z120">
        <f>E120/Population!B112</f>
        <v>0.59463955460997975</v>
      </c>
      <c r="AA120">
        <f t="shared" si="49"/>
        <v>1507.5597062556385</v>
      </c>
      <c r="AB120">
        <f t="shared" si="50"/>
        <v>6738.1797061265197</v>
      </c>
      <c r="AD120">
        <f t="shared" si="79"/>
        <v>2.8164755414963327E-2</v>
      </c>
      <c r="AE120">
        <f t="shared" si="80"/>
        <v>3.5284726849981629E-2</v>
      </c>
      <c r="AF120">
        <f t="shared" si="81"/>
        <v>6.9249324074962537E-3</v>
      </c>
      <c r="AG120">
        <f t="shared" si="82"/>
        <v>3.639486693873617E-2</v>
      </c>
      <c r="AH120">
        <f t="shared" si="83"/>
        <v>2.8164755414963327E-2</v>
      </c>
      <c r="AI120">
        <f t="shared" si="63"/>
        <v>1.2740522349947714E-2</v>
      </c>
      <c r="AJ120">
        <f t="shared" si="76"/>
        <v>4.1264111460756148E-2</v>
      </c>
      <c r="AK120">
        <f t="shared" si="84"/>
        <v>4.0520231543140772E-2</v>
      </c>
      <c r="AL120">
        <f t="shared" si="85"/>
        <v>4.0921253679311986E-2</v>
      </c>
      <c r="AM120">
        <f t="shared" si="67"/>
        <v>5.7755943420201294E-3</v>
      </c>
      <c r="AN120">
        <f t="shared" si="68"/>
        <v>3.4744637201120643E-2</v>
      </c>
      <c r="AO120">
        <f t="shared" si="69"/>
        <v>3.4744637201120643E-2</v>
      </c>
    </row>
    <row r="121" spans="1:41" x14ac:dyDescent="0.25">
      <c r="A121">
        <f t="shared" si="51"/>
        <v>2060</v>
      </c>
      <c r="B121">
        <f t="shared" si="70"/>
        <v>458326127.64270055</v>
      </c>
      <c r="C121">
        <f t="shared" si="71"/>
        <v>1374978382.9281015</v>
      </c>
      <c r="D121" s="4">
        <f>'HK(x)'!B113</f>
        <v>310265639.62628138</v>
      </c>
      <c r="E121">
        <f>SUM('Labor(x)'!E113:DA113)</f>
        <v>198356.86198623953</v>
      </c>
      <c r="F121">
        <f t="shared" si="77"/>
        <v>8.8311831929862912</v>
      </c>
      <c r="G121">
        <f t="shared" si="72"/>
        <v>1751725.7857863798</v>
      </c>
      <c r="H121">
        <f>Population!B113</f>
        <v>331349.3429002022</v>
      </c>
      <c r="J121">
        <f t="shared" si="52"/>
        <v>0.11958680949315711</v>
      </c>
      <c r="K121">
        <f t="shared" si="53"/>
        <v>3.250757382447704E-2</v>
      </c>
      <c r="M121">
        <f t="shared" si="78"/>
        <v>0.26958680949315716</v>
      </c>
      <c r="N121">
        <f>'Agg HKI'!B113/'Econ aggregates'!B121</f>
        <v>6.0502496639005379E-2</v>
      </c>
      <c r="P121">
        <f t="shared" si="54"/>
        <v>334767449.18415141</v>
      </c>
      <c r="Q121">
        <f t="shared" si="55"/>
        <v>307037574.18688053</v>
      </c>
      <c r="R121">
        <f t="shared" si="56"/>
        <v>1010.3157177075758</v>
      </c>
      <c r="S121">
        <f t="shared" si="57"/>
        <v>926.62798573696273</v>
      </c>
      <c r="U121">
        <f t="shared" si="73"/>
        <v>152775375.88090017</v>
      </c>
      <c r="V121">
        <f t="shared" si="74"/>
        <v>305550751.76180041</v>
      </c>
      <c r="W121" s="49">
        <f t="shared" si="47"/>
        <v>2310.6139260989908</v>
      </c>
      <c r="X121">
        <f t="shared" si="75"/>
        <v>1540.4092840659939</v>
      </c>
      <c r="Y121">
        <f>B121/Population!B113</f>
        <v>1383.2112163890483</v>
      </c>
      <c r="Z121">
        <f>E121/Population!B113</f>
        <v>0.59863363618011411</v>
      </c>
      <c r="AA121">
        <f t="shared" si="49"/>
        <v>1564.1790080738685</v>
      </c>
      <c r="AB121">
        <f t="shared" si="50"/>
        <v>6931.8417782969718</v>
      </c>
      <c r="AD121">
        <f t="shared" si="79"/>
        <v>2.8741007307117261E-2</v>
      </c>
      <c r="AE121">
        <f t="shared" si="80"/>
        <v>3.5650866339993037E-2</v>
      </c>
      <c r="AF121">
        <f t="shared" si="81"/>
        <v>6.7168111155235799E-3</v>
      </c>
      <c r="AG121">
        <f t="shared" si="82"/>
        <v>3.7556921681633826E-2</v>
      </c>
      <c r="AH121">
        <f t="shared" si="83"/>
        <v>2.8741007307117261E-2</v>
      </c>
      <c r="AI121">
        <f t="shared" si="63"/>
        <v>1.2419291064313276E-2</v>
      </c>
      <c r="AJ121">
        <f t="shared" si="76"/>
        <v>4.1517241306659347E-2</v>
      </c>
      <c r="AK121">
        <f t="shared" si="84"/>
        <v>4.0519727405438744E-2</v>
      </c>
      <c r="AL121">
        <f t="shared" si="85"/>
        <v>4.0469646481749777E-2</v>
      </c>
      <c r="AM121">
        <f t="shared" si="67"/>
        <v>5.664433022103621E-3</v>
      </c>
      <c r="AN121">
        <f t="shared" si="68"/>
        <v>3.4855294383335123E-2</v>
      </c>
      <c r="AO121">
        <f t="shared" si="69"/>
        <v>3.4855294383335123E-2</v>
      </c>
    </row>
    <row r="122" spans="1:41" x14ac:dyDescent="0.25">
      <c r="A122">
        <f t="shared" si="51"/>
        <v>2061</v>
      </c>
      <c r="B122">
        <f t="shared" si="70"/>
        <v>477357002.33071613</v>
      </c>
      <c r="C122">
        <f t="shared" si="71"/>
        <v>1432071006.9921484</v>
      </c>
      <c r="D122" s="4">
        <f>'HK(x)'!B114</f>
        <v>326055840.3960157</v>
      </c>
      <c r="E122">
        <f>SUM('Labor(x)'!E114:DA114)</f>
        <v>200736.39469248909</v>
      </c>
      <c r="F122">
        <f t="shared" si="77"/>
        <v>9.0078068568460168</v>
      </c>
      <c r="G122">
        <f t="shared" si="72"/>
        <v>1808194.6725295517</v>
      </c>
      <c r="H122">
        <f>Population!B114</f>
        <v>333160.78559753543</v>
      </c>
      <c r="J122">
        <f t="shared" si="52"/>
        <v>0.1196015221004189</v>
      </c>
      <c r="K122">
        <f t="shared" si="53"/>
        <v>3.3078389324212254E-2</v>
      </c>
      <c r="M122">
        <f t="shared" si="78"/>
        <v>0.26960152210041893</v>
      </c>
      <c r="N122">
        <f>'Agg HKI'!B114/'Econ aggregates'!B122</f>
        <v>6.0512090328973152E-2</v>
      </c>
      <c r="P122">
        <f t="shared" si="54"/>
        <v>348660827.91706187</v>
      </c>
      <c r="Q122">
        <f t="shared" si="55"/>
        <v>319774957.87285769</v>
      </c>
      <c r="R122">
        <f t="shared" si="56"/>
        <v>1046.5242098998133</v>
      </c>
      <c r="S122">
        <f t="shared" si="57"/>
        <v>959.82171881162481</v>
      </c>
      <c r="U122">
        <f t="shared" si="73"/>
        <v>159119000.77690536</v>
      </c>
      <c r="V122">
        <f t="shared" si="74"/>
        <v>318238001.55381078</v>
      </c>
      <c r="W122" s="49">
        <f t="shared" si="47"/>
        <v>2378.0291713517422</v>
      </c>
      <c r="X122">
        <f t="shared" si="75"/>
        <v>1585.3527809011616</v>
      </c>
      <c r="Y122">
        <f>B122/Population!B114</f>
        <v>1432.812692750018</v>
      </c>
      <c r="Z122">
        <f>E122/Population!B114</f>
        <v>0.60252107501926255</v>
      </c>
      <c r="AA122">
        <f t="shared" si="49"/>
        <v>1624.2985777218189</v>
      </c>
      <c r="AB122">
        <f t="shared" si="50"/>
        <v>7134.0875140552271</v>
      </c>
      <c r="AD122">
        <f t="shared" si="79"/>
        <v>2.9176334692385675E-2</v>
      </c>
      <c r="AE122">
        <f t="shared" si="80"/>
        <v>3.5859654529448504E-2</v>
      </c>
      <c r="AF122">
        <f t="shared" si="81"/>
        <v>6.4938530082510049E-3</v>
      </c>
      <c r="AG122">
        <f t="shared" si="82"/>
        <v>3.8435223422402132E-2</v>
      </c>
      <c r="AH122">
        <f t="shared" si="83"/>
        <v>2.9176334692385897E-2</v>
      </c>
      <c r="AI122">
        <f t="shared" si="63"/>
        <v>1.1996220763033749E-2</v>
      </c>
      <c r="AJ122">
        <f t="shared" si="76"/>
        <v>4.1522561207445685E-2</v>
      </c>
      <c r="AK122">
        <f t="shared" si="84"/>
        <v>4.1501581969123569E-2</v>
      </c>
      <c r="AL122">
        <f t="shared" si="85"/>
        <v>4.1484771757037242E-2</v>
      </c>
      <c r="AM122">
        <f t="shared" si="67"/>
        <v>5.4668667258495063E-3</v>
      </c>
      <c r="AN122">
        <f t="shared" si="68"/>
        <v>3.6034715243274063E-2</v>
      </c>
      <c r="AO122">
        <f t="shared" si="69"/>
        <v>3.6034715243274063E-2</v>
      </c>
    </row>
    <row r="123" spans="1:41" x14ac:dyDescent="0.25">
      <c r="A123">
        <f t="shared" si="51"/>
        <v>2062</v>
      </c>
      <c r="B123">
        <f t="shared" si="70"/>
        <v>497102021.75254136</v>
      </c>
      <c r="C123">
        <f t="shared" si="71"/>
        <v>1491306065.2576241</v>
      </c>
      <c r="D123" s="4">
        <f>'HK(x)'!B115</f>
        <v>342689573.87760091</v>
      </c>
      <c r="E123">
        <f>SUM('Labor(x)'!E115:DA115)</f>
        <v>203058.65445308946</v>
      </c>
      <c r="F123">
        <f t="shared" si="77"/>
        <v>9.1879629939829375</v>
      </c>
      <c r="G123">
        <f t="shared" si="72"/>
        <v>1865695.4027229545</v>
      </c>
      <c r="H123">
        <f>Population!B115</f>
        <v>334891.14871099044</v>
      </c>
      <c r="J123">
        <f t="shared" si="52"/>
        <v>0.11916076715327284</v>
      </c>
      <c r="K123">
        <f t="shared" si="53"/>
        <v>3.3461407827195519E-2</v>
      </c>
      <c r="M123">
        <f t="shared" si="78"/>
        <v>0.26916076715327286</v>
      </c>
      <c r="N123">
        <f>'Agg HKI'!B115/'Econ aggregates'!B123</f>
        <v>6.0426513663189296E-2</v>
      </c>
      <c r="P123">
        <f t="shared" si="54"/>
        <v>363301660.22418439</v>
      </c>
      <c r="Q123">
        <f t="shared" si="55"/>
        <v>333263518.11475545</v>
      </c>
      <c r="R123">
        <f t="shared" si="56"/>
        <v>1084.8350624450577</v>
      </c>
      <c r="S123">
        <f t="shared" si="57"/>
        <v>995.13982199141481</v>
      </c>
      <c r="U123">
        <f t="shared" si="73"/>
        <v>165700673.91751379</v>
      </c>
      <c r="V123">
        <f t="shared" si="74"/>
        <v>331401347.83502758</v>
      </c>
      <c r="W123" s="49">
        <f t="shared" si="47"/>
        <v>2448.0710910422272</v>
      </c>
      <c r="X123">
        <f t="shared" si="75"/>
        <v>1632.0473940281515</v>
      </c>
      <c r="Y123">
        <f>B123/Population!B115</f>
        <v>1484.3689469426324</v>
      </c>
      <c r="Z123">
        <f>E123/Population!B115</f>
        <v>0.60634225549009113</v>
      </c>
      <c r="AA123">
        <f t="shared" si="49"/>
        <v>1687.6383565161905</v>
      </c>
      <c r="AB123">
        <f t="shared" si="50"/>
        <v>7344.2132731266829</v>
      </c>
      <c r="AD123">
        <f t="shared" si="79"/>
        <v>2.9453768075801579E-2</v>
      </c>
      <c r="AE123">
        <f t="shared" si="80"/>
        <v>3.598254988491334E-2</v>
      </c>
      <c r="AF123">
        <f t="shared" si="81"/>
        <v>6.3419864121871949E-3</v>
      </c>
      <c r="AG123">
        <f t="shared" si="82"/>
        <v>3.8995157456340079E-2</v>
      </c>
      <c r="AH123">
        <f t="shared" si="83"/>
        <v>2.9453768075801801E-2</v>
      </c>
      <c r="AI123">
        <f t="shared" si="63"/>
        <v>1.1568703145026893E-2</v>
      </c>
      <c r="AJ123">
        <f t="shared" si="76"/>
        <v>4.1363213120199971E-2</v>
      </c>
      <c r="AK123">
        <f t="shared" si="84"/>
        <v>4.1991618027721778E-2</v>
      </c>
      <c r="AL123">
        <f t="shared" si="85"/>
        <v>4.2181415116504528E-2</v>
      </c>
      <c r="AM123">
        <f t="shared" si="67"/>
        <v>5.1937778641970578E-3</v>
      </c>
      <c r="AN123">
        <f t="shared" si="68"/>
        <v>3.679784016352472E-2</v>
      </c>
      <c r="AO123">
        <f t="shared" si="69"/>
        <v>3.679784016352472E-2</v>
      </c>
    </row>
    <row r="124" spans="1:41" x14ac:dyDescent="0.25">
      <c r="A124">
        <f t="shared" si="51"/>
        <v>2063</v>
      </c>
      <c r="B124">
        <f t="shared" si="70"/>
        <v>517229864.7499966</v>
      </c>
      <c r="C124">
        <f t="shared" si="71"/>
        <v>1551689594.2499897</v>
      </c>
      <c r="D124" s="4">
        <f>'HK(x)'!B116</f>
        <v>360138774.78262323</v>
      </c>
      <c r="E124">
        <f>SUM('Labor(x)'!E116:DA116)</f>
        <v>205082.43634875157</v>
      </c>
      <c r="F124">
        <f t="shared" si="77"/>
        <v>9.3717222538625968</v>
      </c>
      <c r="G124">
        <f t="shared" si="72"/>
        <v>1921975.6326059545</v>
      </c>
      <c r="H124">
        <f>Population!B116</f>
        <v>336399.75019540987</v>
      </c>
      <c r="J124">
        <f t="shared" si="52"/>
        <v>0.11674408828181647</v>
      </c>
      <c r="K124">
        <f t="shared" si="53"/>
        <v>3.3735872760279235E-2</v>
      </c>
      <c r="M124">
        <f t="shared" si="78"/>
        <v>0.2667440882818165</v>
      </c>
      <c r="N124">
        <f>'Agg HKI'!B116/'Econ aggregates'!B124</f>
        <v>6.0355554134423374E-2</v>
      </c>
      <c r="P124">
        <f t="shared" si="54"/>
        <v>379261856.0451315</v>
      </c>
      <c r="Q124">
        <f t="shared" si="55"/>
        <v>348044160.94327259</v>
      </c>
      <c r="R124">
        <f t="shared" si="56"/>
        <v>1127.4142023732884</v>
      </c>
      <c r="S124">
        <f t="shared" si="57"/>
        <v>1034.6148020059427</v>
      </c>
      <c r="U124">
        <f t="shared" si="73"/>
        <v>172409954.91666552</v>
      </c>
      <c r="V124">
        <f t="shared" si="74"/>
        <v>344819909.83333111</v>
      </c>
      <c r="W124" s="49">
        <f t="shared" si="47"/>
        <v>2522.0583193698012</v>
      </c>
      <c r="X124">
        <f t="shared" si="75"/>
        <v>1681.3722129132009</v>
      </c>
      <c r="Y124">
        <f>B124/Population!B116</f>
        <v>1537.5453294764491</v>
      </c>
      <c r="Z124">
        <f>E124/Population!B116</f>
        <v>0.6096390863240001</v>
      </c>
      <c r="AA124">
        <f t="shared" si="49"/>
        <v>1756.0683459513405</v>
      </c>
      <c r="AB124">
        <f t="shared" si="50"/>
        <v>7566.1749581094036</v>
      </c>
      <c r="AD124">
        <f t="shared" si="79"/>
        <v>3.0222663303488995E-2</v>
      </c>
      <c r="AE124">
        <f t="shared" si="80"/>
        <v>3.5824235371768154E-2</v>
      </c>
      <c r="AF124">
        <f t="shared" si="81"/>
        <v>5.4372440714101078E-3</v>
      </c>
      <c r="AG124">
        <f t="shared" si="82"/>
        <v>4.0547780376603226E-2</v>
      </c>
      <c r="AH124">
        <f t="shared" si="83"/>
        <v>3.0222663303488773E-2</v>
      </c>
      <c r="AI124">
        <f t="shared" si="63"/>
        <v>9.9664892447597353E-3</v>
      </c>
      <c r="AJ124">
        <f t="shared" si="76"/>
        <v>4.0490366397010868E-2</v>
      </c>
      <c r="AK124">
        <f t="shared" si="84"/>
        <v>4.3930974086654251E-2</v>
      </c>
      <c r="AL124">
        <f t="shared" si="85"/>
        <v>4.4351217655415942E-2</v>
      </c>
      <c r="AM124">
        <f t="shared" si="67"/>
        <v>4.5047517386651581E-3</v>
      </c>
      <c r="AN124">
        <f t="shared" si="68"/>
        <v>3.9426222347989093E-2</v>
      </c>
      <c r="AO124">
        <f t="shared" si="69"/>
        <v>3.9426222347989093E-2</v>
      </c>
    </row>
    <row r="125" spans="1:41" x14ac:dyDescent="0.25">
      <c r="A125">
        <f t="shared" si="51"/>
        <v>2064</v>
      </c>
      <c r="B125">
        <f t="shared" si="70"/>
        <v>537792547.00615525</v>
      </c>
      <c r="C125">
        <f t="shared" si="71"/>
        <v>1613377641.0184658</v>
      </c>
      <c r="D125" s="4">
        <f>'HK(x)'!B117</f>
        <v>378184687.80401921</v>
      </c>
      <c r="E125">
        <f>SUM('Labor(x)'!E117:DA117)</f>
        <v>206993.45367148001</v>
      </c>
      <c r="F125">
        <f t="shared" si="77"/>
        <v>9.5591566989398498</v>
      </c>
      <c r="G125">
        <f t="shared" si="72"/>
        <v>1978682.8593004236</v>
      </c>
      <c r="H125">
        <f>Population!B117</f>
        <v>337794.44376506959</v>
      </c>
      <c r="J125">
        <f t="shared" si="52"/>
        <v>0.11470602765301982</v>
      </c>
      <c r="K125">
        <f t="shared" si="53"/>
        <v>3.3555528282896485E-2</v>
      </c>
      <c r="M125">
        <f t="shared" si="78"/>
        <v>0.26470602765301987</v>
      </c>
      <c r="N125">
        <f>'Agg HKI'!B117/'Econ aggregates'!B125</f>
        <v>6.0281547936344708E-2</v>
      </c>
      <c r="P125">
        <f t="shared" si="54"/>
        <v>395435618.18675596</v>
      </c>
      <c r="Q125">
        <f t="shared" si="55"/>
        <v>363016650.98459548</v>
      </c>
      <c r="R125">
        <f t="shared" si="56"/>
        <v>1170.639794364927</v>
      </c>
      <c r="S125">
        <f t="shared" si="57"/>
        <v>1074.6673241229139</v>
      </c>
      <c r="U125">
        <f t="shared" si="73"/>
        <v>179264182.33538508</v>
      </c>
      <c r="V125">
        <f t="shared" si="74"/>
        <v>358528364.67077017</v>
      </c>
      <c r="W125" s="49">
        <f t="shared" si="47"/>
        <v>2598.1137928143735</v>
      </c>
      <c r="X125">
        <f t="shared" si="75"/>
        <v>1732.0758618762491</v>
      </c>
      <c r="Y125">
        <f>B125/Population!B117</f>
        <v>1592.0704349423254</v>
      </c>
      <c r="Z125">
        <f>E125/Population!B117</f>
        <v>0.61277933220074066</v>
      </c>
      <c r="AA125">
        <f t="shared" si="49"/>
        <v>1827.0369477685867</v>
      </c>
      <c r="AB125">
        <f t="shared" si="50"/>
        <v>7794.3413784431214</v>
      </c>
      <c r="AD125">
        <f t="shared" si="79"/>
        <v>3.0156112117017519E-2</v>
      </c>
      <c r="AE125">
        <f t="shared" si="80"/>
        <v>3.5462437705457983E-2</v>
      </c>
      <c r="AF125">
        <f t="shared" si="81"/>
        <v>5.1509917050687193E-3</v>
      </c>
      <c r="AG125">
        <f t="shared" si="82"/>
        <v>4.0413348364752633E-2</v>
      </c>
      <c r="AH125">
        <f t="shared" si="83"/>
        <v>3.0156112117017519E-2</v>
      </c>
      <c r="AI125">
        <f t="shared" si="63"/>
        <v>9.3182885709368612E-3</v>
      </c>
      <c r="AJ125">
        <f t="shared" si="76"/>
        <v>3.9755404042838061E-2</v>
      </c>
      <c r="AK125">
        <f t="shared" si="84"/>
        <v>4.2645369904269481E-2</v>
      </c>
      <c r="AL125">
        <f t="shared" si="85"/>
        <v>4.3018937599022866E-2</v>
      </c>
      <c r="AM125">
        <f t="shared" si="67"/>
        <v>4.1459411573567806E-3</v>
      </c>
      <c r="AN125">
        <f t="shared" si="68"/>
        <v>3.8499428746912701E-2</v>
      </c>
      <c r="AO125">
        <f t="shared" si="69"/>
        <v>3.8499428746912701E-2</v>
      </c>
    </row>
    <row r="126" spans="1:41" x14ac:dyDescent="0.25">
      <c r="A126">
        <f t="shared" si="51"/>
        <v>2065</v>
      </c>
      <c r="B126">
        <f t="shared" si="70"/>
        <v>558734669.31553543</v>
      </c>
      <c r="C126">
        <f t="shared" si="71"/>
        <v>1676204007.9466062</v>
      </c>
      <c r="D126" s="4">
        <f>'HK(x)'!B118</f>
        <v>396903131.34012395</v>
      </c>
      <c r="E126">
        <f>SUM('Labor(x)'!E118:DA118)</f>
        <v>208716.86176755262</v>
      </c>
      <c r="F126">
        <f t="shared" si="77"/>
        <v>9.7503398329186464</v>
      </c>
      <c r="G126">
        <f t="shared" si="72"/>
        <v>2035060.3310939432</v>
      </c>
      <c r="H126">
        <f>Population!B118</f>
        <v>339069.38030646084</v>
      </c>
      <c r="J126">
        <f t="shared" si="52"/>
        <v>0.11244401032981244</v>
      </c>
      <c r="K126">
        <f t="shared" si="53"/>
        <v>3.350148928298171E-2</v>
      </c>
      <c r="M126">
        <f t="shared" si="78"/>
        <v>0.26244401032981246</v>
      </c>
      <c r="N126">
        <f>'Agg HKI'!B118/'Econ aggregates'!B126</f>
        <v>6.0165435276647881E-2</v>
      </c>
      <c r="P126">
        <f t="shared" si="54"/>
        <v>412098101.99006468</v>
      </c>
      <c r="Q126">
        <f t="shared" si="55"/>
        <v>378481587.40654159</v>
      </c>
      <c r="R126">
        <f t="shared" si="56"/>
        <v>1215.3798777630652</v>
      </c>
      <c r="S126">
        <f t="shared" si="57"/>
        <v>1116.2364087976887</v>
      </c>
      <c r="U126">
        <f t="shared" si="73"/>
        <v>186244889.77184513</v>
      </c>
      <c r="V126">
        <f t="shared" si="74"/>
        <v>372489779.54369032</v>
      </c>
      <c r="W126" s="49">
        <f t="shared" si="47"/>
        <v>2676.9982290065122</v>
      </c>
      <c r="X126">
        <f t="shared" si="75"/>
        <v>1784.6654860043418</v>
      </c>
      <c r="Y126">
        <f>B126/Population!B118</f>
        <v>1647.8476139913744</v>
      </c>
      <c r="Z126">
        <f>E126/Population!B118</f>
        <v>0.61555797689224612</v>
      </c>
      <c r="AA126">
        <f t="shared" si="49"/>
        <v>1901.6342425757332</v>
      </c>
      <c r="AB126">
        <f t="shared" si="50"/>
        <v>8030.9946870195372</v>
      </c>
      <c r="AD126">
        <f t="shared" si="79"/>
        <v>3.0362194454419456E-2</v>
      </c>
      <c r="AE126">
        <f t="shared" si="80"/>
        <v>3.5034366460721111E-2</v>
      </c>
      <c r="AF126">
        <f t="shared" si="81"/>
        <v>4.5344947936252211E-3</v>
      </c>
      <c r="AG126">
        <f t="shared" si="82"/>
        <v>4.082965858914589E-2</v>
      </c>
      <c r="AH126">
        <f t="shared" si="83"/>
        <v>3.0362194454419233E-2</v>
      </c>
      <c r="AI126">
        <f t="shared" si="63"/>
        <v>8.3259062811127382E-3</v>
      </c>
      <c r="AJ126">
        <f t="shared" si="76"/>
        <v>3.8940893521048459E-2</v>
      </c>
      <c r="AK126">
        <f t="shared" si="84"/>
        <v>4.2137033279180613E-2</v>
      </c>
      <c r="AL126">
        <f t="shared" si="85"/>
        <v>4.2601176502513605E-2</v>
      </c>
      <c r="AM126">
        <f t="shared" si="67"/>
        <v>3.7742969575838003E-3</v>
      </c>
      <c r="AN126">
        <f t="shared" si="68"/>
        <v>3.8362736321596813E-2</v>
      </c>
      <c r="AO126">
        <f t="shared" si="69"/>
        <v>3.8362736321596813E-2</v>
      </c>
    </row>
    <row r="127" spans="1:41" x14ac:dyDescent="0.25">
      <c r="A127">
        <f t="shared" si="51"/>
        <v>2066</v>
      </c>
      <c r="B127">
        <f t="shared" si="70"/>
        <v>579803690.26358104</v>
      </c>
      <c r="C127">
        <f t="shared" si="71"/>
        <v>1739411070.7907431</v>
      </c>
      <c r="D127" s="4">
        <f>'HK(x)'!B119</f>
        <v>416106347.7746132</v>
      </c>
      <c r="E127">
        <f>SUM('Labor(x)'!E119:DA119)</f>
        <v>210178.485773386</v>
      </c>
      <c r="F127">
        <f t="shared" si="77"/>
        <v>9.9453466295770188</v>
      </c>
      <c r="G127">
        <f t="shared" si="72"/>
        <v>2090297.8950959458</v>
      </c>
      <c r="H127">
        <f>Population!B119</f>
        <v>340219.44500813191</v>
      </c>
      <c r="J127">
        <f t="shared" si="52"/>
        <v>0.10901459218964746</v>
      </c>
      <c r="K127">
        <f t="shared" si="53"/>
        <v>3.3120203884455086E-2</v>
      </c>
      <c r="M127">
        <f t="shared" si="78"/>
        <v>0.25901459218964751</v>
      </c>
      <c r="N127">
        <f>'Agg HKI'!B119/'Econ aggregates'!B127</f>
        <v>5.9984401202899489E-2</v>
      </c>
      <c r="P127">
        <f t="shared" si="54"/>
        <v>429626073.87990689</v>
      </c>
      <c r="Q127">
        <f t="shared" si="55"/>
        <v>394846896.70421457</v>
      </c>
      <c r="R127">
        <f t="shared" si="56"/>
        <v>1262.7910608390946</v>
      </c>
      <c r="S127">
        <f t="shared" si="57"/>
        <v>1160.5653424505967</v>
      </c>
      <c r="U127">
        <f t="shared" si="73"/>
        <v>193267896.754527</v>
      </c>
      <c r="V127">
        <f t="shared" si="74"/>
        <v>386535793.50905406</v>
      </c>
      <c r="W127" s="49">
        <f t="shared" si="47"/>
        <v>2758.6253090086689</v>
      </c>
      <c r="X127">
        <f t="shared" si="75"/>
        <v>1839.0835393391128</v>
      </c>
      <c r="Y127">
        <f>B127/Population!B119</f>
        <v>1704.205032283568</v>
      </c>
      <c r="Z127">
        <f>E127/Population!B119</f>
        <v>0.61777328973175627</v>
      </c>
      <c r="AA127">
        <f t="shared" si="49"/>
        <v>1979.7761233433673</v>
      </c>
      <c r="AB127">
        <f t="shared" si="50"/>
        <v>8275.875927026007</v>
      </c>
      <c r="AD127">
        <f t="shared" si="79"/>
        <v>3.0492018678865529E-2</v>
      </c>
      <c r="AE127">
        <f t="shared" si="80"/>
        <v>3.4200624993282025E-2</v>
      </c>
      <c r="AF127">
        <f t="shared" si="81"/>
        <v>3.5988695178552632E-3</v>
      </c>
      <c r="AG127">
        <f t="shared" si="82"/>
        <v>4.1091961334158711E-2</v>
      </c>
      <c r="AH127">
        <f t="shared" si="83"/>
        <v>3.0492018678865529E-2</v>
      </c>
      <c r="AI127">
        <f t="shared" si="63"/>
        <v>7.0029033277685393E-3</v>
      </c>
      <c r="AJ127">
        <f t="shared" si="76"/>
        <v>3.7708454665710489E-2</v>
      </c>
      <c r="AK127">
        <f t="shared" si="84"/>
        <v>4.2533493372567843E-2</v>
      </c>
      <c r="AL127">
        <f t="shared" si="85"/>
        <v>4.3239380308597086E-2</v>
      </c>
      <c r="AM127">
        <f t="shared" si="67"/>
        <v>3.3918270668722439E-3</v>
      </c>
      <c r="AN127">
        <f t="shared" si="68"/>
        <v>3.9141666305695599E-2</v>
      </c>
      <c r="AO127">
        <f t="shared" si="69"/>
        <v>3.9141666305695599E-2</v>
      </c>
    </row>
    <row r="128" spans="1:41" x14ac:dyDescent="0.25">
      <c r="A128">
        <f t="shared" si="51"/>
        <v>2067</v>
      </c>
      <c r="B128">
        <f t="shared" si="70"/>
        <v>600830928.82885456</v>
      </c>
      <c r="C128">
        <f t="shared" si="71"/>
        <v>1802492786.4865637</v>
      </c>
      <c r="D128" s="4">
        <f>'HK(x)'!B120</f>
        <v>435592926.15997648</v>
      </c>
      <c r="E128">
        <f>SUM('Labor(x)'!E120:DA120)</f>
        <v>211375.2920823466</v>
      </c>
      <c r="F128">
        <f t="shared" si="77"/>
        <v>10.14425356216856</v>
      </c>
      <c r="G128">
        <f t="shared" si="72"/>
        <v>2144244.5596607644</v>
      </c>
      <c r="H128">
        <f>Population!B120</f>
        <v>341243.60532808251</v>
      </c>
      <c r="J128">
        <f t="shared" si="52"/>
        <v>0.10499079303187681</v>
      </c>
      <c r="K128">
        <f t="shared" si="53"/>
        <v>3.2432715178871876E-2</v>
      </c>
      <c r="M128">
        <f t="shared" si="78"/>
        <v>0.25499079303187683</v>
      </c>
      <c r="N128">
        <f>'Agg HKI'!B120/'Econ aggregates'!B128</f>
        <v>5.9713468893162945E-2</v>
      </c>
      <c r="P128">
        <f t="shared" si="54"/>
        <v>447624573.80870575</v>
      </c>
      <c r="Q128">
        <f t="shared" si="55"/>
        <v>411746874.83003372</v>
      </c>
      <c r="R128">
        <f t="shared" si="56"/>
        <v>1311.7449435524079</v>
      </c>
      <c r="S128">
        <f t="shared" si="57"/>
        <v>1206.6068591502751</v>
      </c>
      <c r="U128">
        <f t="shared" si="73"/>
        <v>200276976.27628484</v>
      </c>
      <c r="V128">
        <f t="shared" si="74"/>
        <v>400553952.55256975</v>
      </c>
      <c r="W128" s="49">
        <f t="shared" si="47"/>
        <v>2842.4842038528591</v>
      </c>
      <c r="X128">
        <f t="shared" si="75"/>
        <v>1894.9894692352398</v>
      </c>
      <c r="Y128">
        <f>B128/Population!B120</f>
        <v>1760.7097083949645</v>
      </c>
      <c r="Z128">
        <f>E128/Population!B120</f>
        <v>0.61942638274239203</v>
      </c>
      <c r="AA128">
        <f t="shared" si="49"/>
        <v>2060.7561170880854</v>
      </c>
      <c r="AB128">
        <f t="shared" si="50"/>
        <v>8527.4526115585777</v>
      </c>
      <c r="AD128">
        <f t="shared" si="79"/>
        <v>3.0398798477755395E-2</v>
      </c>
      <c r="AE128">
        <f t="shared" si="80"/>
        <v>3.3156031722123558E-2</v>
      </c>
      <c r="AF128">
        <f t="shared" si="81"/>
        <v>2.6758894211071915E-3</v>
      </c>
      <c r="AG128">
        <f t="shared" si="82"/>
        <v>4.0903611670981332E-2</v>
      </c>
      <c r="AH128">
        <f t="shared" si="83"/>
        <v>3.0398798477755395E-2</v>
      </c>
      <c r="AI128">
        <f t="shared" si="63"/>
        <v>5.6942379452242786E-3</v>
      </c>
      <c r="AJ128">
        <f t="shared" si="76"/>
        <v>3.6266134414761009E-2</v>
      </c>
      <c r="AK128">
        <f t="shared" si="84"/>
        <v>4.1893406902091312E-2</v>
      </c>
      <c r="AL128">
        <f t="shared" si="85"/>
        <v>4.2801344690519771E-2</v>
      </c>
      <c r="AM128">
        <f t="shared" si="67"/>
        <v>3.0102933120890185E-3</v>
      </c>
      <c r="AN128">
        <f t="shared" si="68"/>
        <v>3.8883113590002294E-2</v>
      </c>
      <c r="AO128">
        <f t="shared" si="69"/>
        <v>3.8883113590002294E-2</v>
      </c>
    </row>
    <row r="129" spans="1:41" x14ac:dyDescent="0.25">
      <c r="A129">
        <f t="shared" si="51"/>
        <v>2068</v>
      </c>
      <c r="B129">
        <f t="shared" si="70"/>
        <v>621715263.65495324</v>
      </c>
      <c r="C129">
        <f t="shared" si="71"/>
        <v>1865145790.9648597</v>
      </c>
      <c r="D129" s="4">
        <f>'HK(x)'!B121</f>
        <v>455275344.62303889</v>
      </c>
      <c r="E129">
        <f>SUM('Labor(x)'!E121:DA121)</f>
        <v>212294.74002699633</v>
      </c>
      <c r="F129">
        <f t="shared" si="77"/>
        <v>10.34713863341193</v>
      </c>
      <c r="G129">
        <f t="shared" si="72"/>
        <v>2196643.106203476</v>
      </c>
      <c r="H129">
        <f>Population!B121</f>
        <v>342014.76667407609</v>
      </c>
      <c r="J129">
        <f t="shared" si="52"/>
        <v>0.10077443508459193</v>
      </c>
      <c r="K129">
        <f t="shared" si="53"/>
        <v>3.1658251958224373E-2</v>
      </c>
      <c r="M129">
        <f t="shared" si="78"/>
        <v>0.25077443508459196</v>
      </c>
      <c r="N129">
        <f>'Agg HKI'!B121/'Econ aggregates'!B129</f>
        <v>5.9437084937855045E-2</v>
      </c>
      <c r="P129">
        <f t="shared" si="54"/>
        <v>465804969.62841421</v>
      </c>
      <c r="Q129">
        <f t="shared" si="55"/>
        <v>428852026.6953938</v>
      </c>
      <c r="R129">
        <f t="shared" si="56"/>
        <v>1361.9440299555965</v>
      </c>
      <c r="S129">
        <f t="shared" si="57"/>
        <v>1253.8991543136192</v>
      </c>
      <c r="U129">
        <f t="shared" si="73"/>
        <v>207238421.21831775</v>
      </c>
      <c r="V129">
        <f t="shared" si="74"/>
        <v>414476842.43663549</v>
      </c>
      <c r="W129" s="49">
        <f t="shared" si="47"/>
        <v>2928.5476577323266</v>
      </c>
      <c r="X129">
        <f t="shared" si="75"/>
        <v>1952.3651051548843</v>
      </c>
      <c r="Y129">
        <f>B129/Population!B121</f>
        <v>1817.8023998812264</v>
      </c>
      <c r="Z129">
        <f>E129/Population!B121</f>
        <v>0.6207180528825037</v>
      </c>
      <c r="AA129">
        <f t="shared" si="49"/>
        <v>2144.543687540935</v>
      </c>
      <c r="AB129">
        <f t="shared" si="50"/>
        <v>8785.6429731969783</v>
      </c>
      <c r="AD129">
        <f t="shared" si="79"/>
        <v>3.027754868885868E-2</v>
      </c>
      <c r="AE129">
        <f t="shared" si="80"/>
        <v>3.2425953701537003E-2</v>
      </c>
      <c r="AF129">
        <f t="shared" si="81"/>
        <v>2.0852682031284875E-3</v>
      </c>
      <c r="AG129">
        <f t="shared" si="82"/>
        <v>4.0658654247376136E-2</v>
      </c>
      <c r="AH129">
        <f t="shared" si="83"/>
        <v>3.027754868885868E-2</v>
      </c>
      <c r="AI129">
        <f t="shared" si="63"/>
        <v>4.3498364240770471E-3</v>
      </c>
      <c r="AJ129">
        <f t="shared" si="76"/>
        <v>3.4759087497054475E-2</v>
      </c>
      <c r="AK129">
        <f t="shared" si="84"/>
        <v>4.0615276469334161E-2</v>
      </c>
      <c r="AL129">
        <f t="shared" si="85"/>
        <v>4.1542882073897891E-2</v>
      </c>
      <c r="AM129">
        <f t="shared" si="67"/>
        <v>2.2598558154727222E-3</v>
      </c>
      <c r="AN129">
        <f t="shared" si="68"/>
        <v>3.8355420653861438E-2</v>
      </c>
      <c r="AO129">
        <f t="shared" si="69"/>
        <v>3.8355420653861438E-2</v>
      </c>
    </row>
    <row r="130" spans="1:41" x14ac:dyDescent="0.25">
      <c r="A130">
        <f t="shared" si="51"/>
        <v>2069</v>
      </c>
      <c r="B130">
        <f t="shared" si="70"/>
        <v>642606706.56116807</v>
      </c>
      <c r="C130">
        <f t="shared" si="71"/>
        <v>1927820119.6835041</v>
      </c>
      <c r="D130" s="4">
        <f>'HK(x)'!B122</f>
        <v>475390263.68724173</v>
      </c>
      <c r="E130">
        <f>SUM('Labor(x)'!E122:DA122)</f>
        <v>212946.42771547331</v>
      </c>
      <c r="F130">
        <f t="shared" si="77"/>
        <v>10.554081406080169</v>
      </c>
      <c r="G130">
        <f t="shared" si="72"/>
        <v>2247453.9332430717</v>
      </c>
      <c r="H130">
        <f>Population!B122</f>
        <v>342624.16191424779</v>
      </c>
      <c r="J130">
        <f t="shared" si="52"/>
        <v>9.753139529781514E-2</v>
      </c>
      <c r="K130">
        <f t="shared" si="53"/>
        <v>3.1302068370629675E-2</v>
      </c>
      <c r="M130">
        <f t="shared" si="78"/>
        <v>0.24753139529781515</v>
      </c>
      <c r="N130">
        <f>'Agg HKI'!B122/'Econ aggregates'!B130</f>
        <v>5.896634419179355E-2</v>
      </c>
      <c r="P130">
        <f t="shared" si="54"/>
        <v>483541371.85834849</v>
      </c>
      <c r="Q130">
        <f t="shared" si="55"/>
        <v>445649203.61930776</v>
      </c>
      <c r="R130">
        <f t="shared" si="56"/>
        <v>1411.2880106201312</v>
      </c>
      <c r="S130">
        <f t="shared" si="57"/>
        <v>1300.6940349141084</v>
      </c>
      <c r="U130">
        <f t="shared" si="73"/>
        <v>214202235.52038935</v>
      </c>
      <c r="V130">
        <f t="shared" si="74"/>
        <v>428404471.04077876</v>
      </c>
      <c r="W130" s="49">
        <f t="shared" si="47"/>
        <v>3017.6918836120694</v>
      </c>
      <c r="X130">
        <f t="shared" si="75"/>
        <v>2011.7945890747133</v>
      </c>
      <c r="Y130">
        <f>B130/Population!B122</f>
        <v>1875.5440450285585</v>
      </c>
      <c r="Z130">
        <f>E130/Population!B122</f>
        <v>0.62151608493031407</v>
      </c>
      <c r="AA130">
        <f t="shared" si="49"/>
        <v>2232.4406602510876</v>
      </c>
      <c r="AB130">
        <f t="shared" si="50"/>
        <v>9053.0756508362083</v>
      </c>
      <c r="AD130">
        <f t="shared" si="79"/>
        <v>3.0439738839275199E-2</v>
      </c>
      <c r="AE130">
        <f t="shared" si="80"/>
        <v>3.1764533455949318E-2</v>
      </c>
      <c r="AF130">
        <f t="shared" si="81"/>
        <v>1.2856594779295794E-3</v>
      </c>
      <c r="AG130">
        <f t="shared" si="82"/>
        <v>4.0986328803094052E-2</v>
      </c>
      <c r="AH130">
        <f t="shared" si="83"/>
        <v>3.0439738839275199E-2</v>
      </c>
      <c r="AI130">
        <f t="shared" si="63"/>
        <v>3.0697307356466474E-3</v>
      </c>
      <c r="AJ130">
        <f t="shared" si="76"/>
        <v>3.360291137682192E-2</v>
      </c>
      <c r="AK130">
        <f t="shared" si="84"/>
        <v>3.8076884933372579E-2</v>
      </c>
      <c r="AL130">
        <f t="shared" si="85"/>
        <v>3.9167768550257387E-2</v>
      </c>
      <c r="AM130">
        <f t="shared" si="67"/>
        <v>1.7817804947364291E-3</v>
      </c>
      <c r="AN130">
        <f t="shared" si="68"/>
        <v>3.629510443863615E-2</v>
      </c>
      <c r="AO130">
        <f t="shared" si="69"/>
        <v>3.629510443863615E-2</v>
      </c>
    </row>
    <row r="131" spans="1:41" x14ac:dyDescent="0.25">
      <c r="A131">
        <f t="shared" si="51"/>
        <v>2070</v>
      </c>
      <c r="B131">
        <f t="shared" si="70"/>
        <v>663354579.2657094</v>
      </c>
      <c r="C131">
        <f t="shared" si="71"/>
        <v>1990063737.7971282</v>
      </c>
      <c r="D131" s="4">
        <f>'HK(x)'!B123</f>
        <v>495581336.11309445</v>
      </c>
      <c r="E131">
        <f>SUM('Labor(x)'!E123:DA123)</f>
        <v>213405.93006949671</v>
      </c>
      <c r="F131">
        <f t="shared" si="77"/>
        <v>10.765163034201771</v>
      </c>
      <c r="G131">
        <f t="shared" si="72"/>
        <v>2297349.6296635941</v>
      </c>
      <c r="H131">
        <f>Population!B123</f>
        <v>343098.64874314319</v>
      </c>
      <c r="J131">
        <f t="shared" si="52"/>
        <v>9.3831594835033408E-2</v>
      </c>
      <c r="K131">
        <f t="shared" si="53"/>
        <v>3.0437827757521366E-2</v>
      </c>
      <c r="M131">
        <f t="shared" si="78"/>
        <v>0.24383159483503342</v>
      </c>
      <c r="N131">
        <f>'Agg HKI'!B123/'Econ aggregates'!B131</f>
        <v>5.838354219599079E-2</v>
      </c>
      <c r="P131">
        <f t="shared" si="54"/>
        <v>501607774.26222891</v>
      </c>
      <c r="Q131">
        <f t="shared" si="55"/>
        <v>462878784.19276565</v>
      </c>
      <c r="R131">
        <f t="shared" si="56"/>
        <v>1461.9928586129517</v>
      </c>
      <c r="S131">
        <f t="shared" si="57"/>
        <v>1349.1128160615242</v>
      </c>
      <c r="U131">
        <f t="shared" si="73"/>
        <v>221118193.08856979</v>
      </c>
      <c r="V131">
        <f t="shared" si="74"/>
        <v>442236386.17713964</v>
      </c>
      <c r="W131" s="49">
        <f t="shared" si="47"/>
        <v>3108.4168047705361</v>
      </c>
      <c r="X131">
        <f t="shared" si="75"/>
        <v>2072.2778698470242</v>
      </c>
      <c r="Y131">
        <f>B131/Population!B123</f>
        <v>1933.4223019989861</v>
      </c>
      <c r="Z131">
        <f>E131/Population!B123</f>
        <v>0.62199583370921574</v>
      </c>
      <c r="AA131">
        <f t="shared" si="49"/>
        <v>2322.2472587884786</v>
      </c>
      <c r="AB131">
        <f t="shared" si="50"/>
        <v>9325.2504143116075</v>
      </c>
      <c r="AD131">
        <f t="shared" si="79"/>
        <v>3.0064342105686315E-2</v>
      </c>
      <c r="AE131">
        <f t="shared" si="80"/>
        <v>3.0859449621481128E-2</v>
      </c>
      <c r="AF131">
        <f t="shared" si="81"/>
        <v>7.7190082531086723E-4</v>
      </c>
      <c r="AG131">
        <f t="shared" si="82"/>
        <v>4.0227989095705796E-2</v>
      </c>
      <c r="AH131">
        <f t="shared" si="83"/>
        <v>3.0064342105686315E-2</v>
      </c>
      <c r="AI131">
        <f t="shared" si="63"/>
        <v>2.1578307697058818E-3</v>
      </c>
      <c r="AJ131">
        <f t="shared" si="76"/>
        <v>3.2287046637858863E-2</v>
      </c>
      <c r="AK131">
        <f t="shared" si="84"/>
        <v>3.7362681779322227E-2</v>
      </c>
      <c r="AL131">
        <f t="shared" si="85"/>
        <v>3.866175555465845E-2</v>
      </c>
      <c r="AM131">
        <f t="shared" si="67"/>
        <v>1.3848609690700897E-3</v>
      </c>
      <c r="AN131">
        <f t="shared" si="68"/>
        <v>3.5977820810252137E-2</v>
      </c>
      <c r="AO131">
        <f t="shared" si="69"/>
        <v>3.5977820810252137E-2</v>
      </c>
    </row>
    <row r="132" spans="1:41" x14ac:dyDescent="0.25">
      <c r="A132">
        <f t="shared" si="51"/>
        <v>2071</v>
      </c>
      <c r="B132">
        <f t="shared" si="70"/>
        <v>684140987.47463369</v>
      </c>
      <c r="C132">
        <f t="shared" si="71"/>
        <v>2052422962.4239011</v>
      </c>
      <c r="D132" s="4">
        <f>'HK(x)'!B124</f>
        <v>515962076.02889484</v>
      </c>
      <c r="E132">
        <f>SUM('Labor(x)'!E124:DA124)</f>
        <v>213748.57572951159</v>
      </c>
      <c r="F132">
        <f t="shared" si="77"/>
        <v>10.980466294885806</v>
      </c>
      <c r="G132">
        <f t="shared" si="72"/>
        <v>2347059.0313777481</v>
      </c>
      <c r="H132">
        <f>Population!B124</f>
        <v>343467.42608879536</v>
      </c>
      <c r="J132">
        <f t="shared" si="52"/>
        <v>9.1149669101041858E-2</v>
      </c>
      <c r="K132">
        <f t="shared" si="53"/>
        <v>2.9790262955932109E-2</v>
      </c>
      <c r="M132">
        <f t="shared" si="78"/>
        <v>0.24114966910104188</v>
      </c>
      <c r="N132">
        <f>'Agg HKI'!B124/'Econ aggregates'!B132</f>
        <v>5.7817927370857336E-2</v>
      </c>
      <c r="P132">
        <f t="shared" si="54"/>
        <v>519160614.72666574</v>
      </c>
      <c r="Q132">
        <f t="shared" si="55"/>
        <v>479605000.80143076</v>
      </c>
      <c r="R132">
        <f t="shared" si="56"/>
        <v>1511.5279508119906</v>
      </c>
      <c r="S132">
        <f t="shared" si="57"/>
        <v>1396.362404036068</v>
      </c>
      <c r="U132">
        <f t="shared" si="73"/>
        <v>228046995.82487789</v>
      </c>
      <c r="V132">
        <f t="shared" si="74"/>
        <v>456093991.64975584</v>
      </c>
      <c r="W132" s="49">
        <f t="shared" si="47"/>
        <v>3200.6809174737182</v>
      </c>
      <c r="X132">
        <f t="shared" si="75"/>
        <v>2133.7872783158123</v>
      </c>
      <c r="Y132">
        <f>B132/Population!B124</f>
        <v>1991.8657069324684</v>
      </c>
      <c r="Z132">
        <f>E132/Population!B124</f>
        <v>0.62232561079679205</v>
      </c>
      <c r="AA132">
        <f t="shared" si="49"/>
        <v>2413.8737498855653</v>
      </c>
      <c r="AB132">
        <f t="shared" si="50"/>
        <v>9602.0427524211555</v>
      </c>
      <c r="AD132">
        <f t="shared" si="79"/>
        <v>2.9682027378562292E-2</v>
      </c>
      <c r="AE132">
        <f t="shared" si="80"/>
        <v>3.0227956340969531E-2</v>
      </c>
      <c r="AF132">
        <f t="shared" si="81"/>
        <v>5.3019179503133174E-4</v>
      </c>
      <c r="AG132">
        <f t="shared" si="82"/>
        <v>3.9455958339633668E-2</v>
      </c>
      <c r="AH132">
        <f t="shared" si="83"/>
        <v>2.9682027378562514E-2</v>
      </c>
      <c r="AI132">
        <f t="shared" si="63"/>
        <v>1.6056051483821498E-3</v>
      </c>
      <c r="AJ132">
        <f t="shared" si="76"/>
        <v>3.1335290142918026E-2</v>
      </c>
      <c r="AK132">
        <f t="shared" si="84"/>
        <v>3.4993158728956697E-2</v>
      </c>
      <c r="AL132">
        <f t="shared" si="85"/>
        <v>3.6135198198454122E-2</v>
      </c>
      <c r="AM132">
        <f t="shared" si="67"/>
        <v>1.0748434801568507E-3</v>
      </c>
      <c r="AN132">
        <f t="shared" si="68"/>
        <v>3.3918315248799846E-2</v>
      </c>
      <c r="AO132">
        <f t="shared" si="69"/>
        <v>3.3918315248799846E-2</v>
      </c>
    </row>
    <row r="133" spans="1:41" x14ac:dyDescent="0.25">
      <c r="A133">
        <f t="shared" si="51"/>
        <v>2072</v>
      </c>
      <c r="B133">
        <f t="shared" si="70"/>
        <v>705120392.02888644</v>
      </c>
      <c r="C133">
        <f t="shared" si="71"/>
        <v>2115361176.0866594</v>
      </c>
      <c r="D133" s="4">
        <f>'HK(x)'!B125</f>
        <v>536687570.92559743</v>
      </c>
      <c r="E133">
        <f>SUM('Labor(x)'!E125:DA125)</f>
        <v>214010.27773425495</v>
      </c>
      <c r="F133">
        <f t="shared" si="77"/>
        <v>11.200075620783522</v>
      </c>
      <c r="G133">
        <f t="shared" si="72"/>
        <v>2396931.2942485395</v>
      </c>
      <c r="H133">
        <f>Population!B125</f>
        <v>343757.55323200003</v>
      </c>
      <c r="J133">
        <f t="shared" si="52"/>
        <v>8.9258819308377035E-2</v>
      </c>
      <c r="K133">
        <f t="shared" si="53"/>
        <v>2.9392845719676097E-2</v>
      </c>
      <c r="M133">
        <f t="shared" si="78"/>
        <v>0.23925881930837706</v>
      </c>
      <c r="N133">
        <f>'Agg HKI'!B125/'Econ aggregates'!B133</f>
        <v>5.7321617229580922E-2</v>
      </c>
      <c r="P133">
        <f t="shared" si="54"/>
        <v>536414119.56179506</v>
      </c>
      <c r="Q133">
        <f t="shared" si="55"/>
        <v>495995478.34914315</v>
      </c>
      <c r="R133">
        <f t="shared" si="56"/>
        <v>1560.4431510477159</v>
      </c>
      <c r="S133">
        <f t="shared" si="57"/>
        <v>1442.8642329042837</v>
      </c>
      <c r="U133">
        <f t="shared" si="73"/>
        <v>235040130.67629546</v>
      </c>
      <c r="V133">
        <f t="shared" si="74"/>
        <v>470080261.35259098</v>
      </c>
      <c r="W133" s="49">
        <f t="shared" si="47"/>
        <v>3294.7968644032244</v>
      </c>
      <c r="X133">
        <f t="shared" si="75"/>
        <v>2196.5312429354831</v>
      </c>
      <c r="Y133">
        <f>B133/Population!B125</f>
        <v>2051.2142508560523</v>
      </c>
      <c r="Z133">
        <f>E133/Population!B125</f>
        <v>0.62256167383708549</v>
      </c>
      <c r="AA133">
        <f t="shared" si="49"/>
        <v>2507.7654055102144</v>
      </c>
      <c r="AB133">
        <f t="shared" si="50"/>
        <v>9884.390593209675</v>
      </c>
      <c r="AD133">
        <f t="shared" si="79"/>
        <v>2.9404976427263252E-2</v>
      </c>
      <c r="AE133">
        <f t="shared" si="80"/>
        <v>2.9795454441043923E-2</v>
      </c>
      <c r="AF133">
        <f t="shared" si="81"/>
        <v>3.7932400048767967E-4</v>
      </c>
      <c r="AG133">
        <f t="shared" si="82"/>
        <v>3.8896672052173509E-2</v>
      </c>
      <c r="AH133">
        <f t="shared" si="83"/>
        <v>2.9404976427263474E-2</v>
      </c>
      <c r="AI133">
        <f t="shared" si="63"/>
        <v>1.224345022418083E-3</v>
      </c>
      <c r="AJ133">
        <f t="shared" si="76"/>
        <v>3.0665323286204416E-2</v>
      </c>
      <c r="AK133">
        <f t="shared" si="84"/>
        <v>3.3233462527224145E-2</v>
      </c>
      <c r="AL133">
        <f t="shared" si="85"/>
        <v>3.4174951304351664E-2</v>
      </c>
      <c r="AM133">
        <f t="shared" si="67"/>
        <v>8.4470060671693048E-4</v>
      </c>
      <c r="AN133">
        <f t="shared" si="68"/>
        <v>3.2388761920507214E-2</v>
      </c>
      <c r="AO133">
        <f t="shared" si="69"/>
        <v>3.2388761920507214E-2</v>
      </c>
    </row>
    <row r="134" spans="1:41" x14ac:dyDescent="0.25">
      <c r="A134">
        <f t="shared" si="51"/>
        <v>2073</v>
      </c>
      <c r="B134">
        <f t="shared" si="70"/>
        <v>726042319.41057801</v>
      </c>
      <c r="C134">
        <f t="shared" si="71"/>
        <v>2178126958.2317343</v>
      </c>
      <c r="D134" s="4">
        <f>'HK(x)'!B126</f>
        <v>557841802.15095067</v>
      </c>
      <c r="E134">
        <f>SUM('Labor(x)'!E126:DA126)</f>
        <v>214014.03885015991</v>
      </c>
      <c r="F134">
        <f t="shared" si="77"/>
        <v>11.424077133199193</v>
      </c>
      <c r="G134">
        <f t="shared" si="72"/>
        <v>2444912.8874117155</v>
      </c>
      <c r="H134">
        <f>Population!B126</f>
        <v>343855.54192223935</v>
      </c>
      <c r="J134">
        <f t="shared" si="52"/>
        <v>8.644920615099945E-2</v>
      </c>
      <c r="K134">
        <f t="shared" si="53"/>
        <v>2.91363611456242E-2</v>
      </c>
      <c r="M134">
        <f t="shared" si="78"/>
        <v>0.23644920615099946</v>
      </c>
      <c r="N134">
        <f>'Agg HKI'!B126/'Econ aggregates'!B134</f>
        <v>5.6786679486612167E-2</v>
      </c>
      <c r="P134">
        <f t="shared" si="54"/>
        <v>554370189.35391641</v>
      </c>
      <c r="Q134">
        <f t="shared" si="55"/>
        <v>513140656.86783141</v>
      </c>
      <c r="R134">
        <f t="shared" si="56"/>
        <v>1612.2182770556699</v>
      </c>
      <c r="S134">
        <f t="shared" si="57"/>
        <v>1492.3146330556299</v>
      </c>
      <c r="U134">
        <f t="shared" si="73"/>
        <v>242014106.47019267</v>
      </c>
      <c r="V134">
        <f t="shared" si="74"/>
        <v>484028212.94038534</v>
      </c>
      <c r="W134" s="49">
        <f t="shared" si="47"/>
        <v>3392.4985636989463</v>
      </c>
      <c r="X134">
        <f t="shared" si="75"/>
        <v>2261.665709132631</v>
      </c>
      <c r="Y134">
        <f>B134/Population!B126</f>
        <v>2111.4748226880915</v>
      </c>
      <c r="Z134">
        <f>E134/Population!B126</f>
        <v>0.62239520018716976</v>
      </c>
      <c r="AA134">
        <f t="shared" si="49"/>
        <v>2606.5663969900538</v>
      </c>
      <c r="AB134">
        <f t="shared" si="50"/>
        <v>10177.495691096841</v>
      </c>
      <c r="AD134">
        <f t="shared" si="79"/>
        <v>2.9653330179861825E-2</v>
      </c>
      <c r="AE134">
        <f t="shared" si="80"/>
        <v>2.9377999790558329E-2</v>
      </c>
      <c r="AF134">
        <f t="shared" si="81"/>
        <v>-2.6740105745615139E-4</v>
      </c>
      <c r="AG134">
        <f t="shared" si="82"/>
        <v>3.9398019951446761E-2</v>
      </c>
      <c r="AH134">
        <f t="shared" si="83"/>
        <v>2.9653330179861825E-2</v>
      </c>
      <c r="AI134">
        <f t="shared" si="63"/>
        <v>1.757446392192108E-5</v>
      </c>
      <c r="AJ134">
        <f t="shared" si="76"/>
        <v>2.9671425785165129E-2</v>
      </c>
      <c r="AK134">
        <f t="shared" si="84"/>
        <v>3.3474267617694231E-2</v>
      </c>
      <c r="AL134">
        <f t="shared" si="85"/>
        <v>3.4567207297441005E-2</v>
      </c>
      <c r="AM134">
        <f t="shared" si="67"/>
        <v>2.8505174451587401E-4</v>
      </c>
      <c r="AN134">
        <f t="shared" si="68"/>
        <v>3.3189215873178357E-2</v>
      </c>
      <c r="AO134">
        <f t="shared" si="69"/>
        <v>3.3189215873178357E-2</v>
      </c>
    </row>
    <row r="135" spans="1:41" x14ac:dyDescent="0.25">
      <c r="A135">
        <f t="shared" si="51"/>
        <v>2074</v>
      </c>
      <c r="B135">
        <f t="shared" si="70"/>
        <v>747150134.89623773</v>
      </c>
      <c r="C135">
        <f t="shared" si="71"/>
        <v>2241450404.6887131</v>
      </c>
      <c r="D135" s="4">
        <f>'HK(x)'!B127</f>
        <v>579443545.95664418</v>
      </c>
      <c r="E135">
        <f>SUM('Labor(x)'!E127:DA127)</f>
        <v>213911.38714317573</v>
      </c>
      <c r="F135">
        <f t="shared" si="77"/>
        <v>11.652558675863176</v>
      </c>
      <c r="G135">
        <f t="shared" si="72"/>
        <v>2492614.9901211392</v>
      </c>
      <c r="H135">
        <f>Population!B127</f>
        <v>343848.50039315526</v>
      </c>
      <c r="J135">
        <f t="shared" si="52"/>
        <v>8.4753309274009564E-2</v>
      </c>
      <c r="K135">
        <f t="shared" si="53"/>
        <v>2.8912186181554396E-2</v>
      </c>
      <c r="M135">
        <f t="shared" si="78"/>
        <v>0.23475330927400959</v>
      </c>
      <c r="N135">
        <f>'Agg HKI'!B127/'Econ aggregates'!B135</f>
        <v>5.6140329102863172E-2</v>
      </c>
      <c r="P135">
        <f t="shared" si="54"/>
        <v>571754168.20482326</v>
      </c>
      <c r="Q135">
        <f t="shared" si="55"/>
        <v>529808913.74249983</v>
      </c>
      <c r="R135">
        <f t="shared" si="56"/>
        <v>1662.8083808743718</v>
      </c>
      <c r="S135">
        <f t="shared" si="57"/>
        <v>1540.8207775712792</v>
      </c>
      <c r="U135">
        <f t="shared" si="73"/>
        <v>249050044.96541256</v>
      </c>
      <c r="V135">
        <f t="shared" si="74"/>
        <v>498100089.93082517</v>
      </c>
      <c r="W135" s="49">
        <f t="shared" si="47"/>
        <v>3492.8020657271195</v>
      </c>
      <c r="X135">
        <f t="shared" si="75"/>
        <v>2328.5347104847465</v>
      </c>
      <c r="Y135">
        <f>B135/Population!B127</f>
        <v>2172.9050266089534</v>
      </c>
      <c r="Z135">
        <f>E135/Population!B127</f>
        <v>0.62210940835452277</v>
      </c>
      <c r="AA135">
        <f t="shared" si="49"/>
        <v>2708.8017786019477</v>
      </c>
      <c r="AB135">
        <f t="shared" si="50"/>
        <v>10478.406197181357</v>
      </c>
      <c r="AD135">
        <f t="shared" si="79"/>
        <v>2.9566262194318904E-2</v>
      </c>
      <c r="AE135">
        <f t="shared" si="80"/>
        <v>2.9093505288713795E-2</v>
      </c>
      <c r="AF135">
        <f t="shared" si="81"/>
        <v>-4.5918065010952525E-4</v>
      </c>
      <c r="AG135">
        <f t="shared" si="82"/>
        <v>3.922224338115865E-2</v>
      </c>
      <c r="AH135">
        <f t="shared" si="83"/>
        <v>2.956626219431846E-2</v>
      </c>
      <c r="AI135">
        <f t="shared" si="63"/>
        <v>-4.7964940774769538E-4</v>
      </c>
      <c r="AJ135">
        <f t="shared" si="76"/>
        <v>2.9072431346420124E-2</v>
      </c>
      <c r="AK135">
        <f t="shared" si="84"/>
        <v>3.1358069363662588E-2</v>
      </c>
      <c r="AL135">
        <f t="shared" si="85"/>
        <v>3.2482822500189412E-2</v>
      </c>
      <c r="AM135">
        <f t="shared" si="67"/>
        <v>-2.0478160813519608E-5</v>
      </c>
      <c r="AN135">
        <f t="shared" si="68"/>
        <v>3.1378547524476108E-2</v>
      </c>
      <c r="AO135">
        <f t="shared" si="69"/>
        <v>3.1378547524476108E-2</v>
      </c>
    </row>
    <row r="136" spans="1:41" x14ac:dyDescent="0.25">
      <c r="A136">
        <f t="shared" si="51"/>
        <v>2075</v>
      </c>
      <c r="B136">
        <f t="shared" si="70"/>
        <v>768457848.10648763</v>
      </c>
      <c r="C136">
        <f t="shared" si="71"/>
        <v>2305373544.3194628</v>
      </c>
      <c r="D136" s="4">
        <f>'HK(x)'!B128</f>
        <v>601504279.99401259</v>
      </c>
      <c r="E136">
        <f>SUM('Labor(x)'!E128:DA128)</f>
        <v>213712.77446782464</v>
      </c>
      <c r="F136">
        <f t="shared" si="77"/>
        <v>11.88560984938044</v>
      </c>
      <c r="G136">
        <f t="shared" si="72"/>
        <v>2540106.6571531971</v>
      </c>
      <c r="H136">
        <f>Population!B128</f>
        <v>343755.22805612296</v>
      </c>
      <c r="J136">
        <f t="shared" si="52"/>
        <v>8.3183664254661463E-2</v>
      </c>
      <c r="K136">
        <f t="shared" si="53"/>
        <v>2.8707799772917916E-2</v>
      </c>
      <c r="M136">
        <f t="shared" si="78"/>
        <v>0.23318366425466147</v>
      </c>
      <c r="N136">
        <f>'Agg HKI'!B128/'Econ aggregates'!B136</f>
        <v>5.5425789594365282E-2</v>
      </c>
      <c r="P136">
        <f t="shared" si="54"/>
        <v>589266031.25976479</v>
      </c>
      <c r="Q136">
        <f t="shared" si="55"/>
        <v>546673648.2584759</v>
      </c>
      <c r="R136">
        <f t="shared" si="56"/>
        <v>1714.2023834574486</v>
      </c>
      <c r="S136">
        <f t="shared" si="57"/>
        <v>1590.2991537025398</v>
      </c>
      <c r="U136">
        <f t="shared" si="73"/>
        <v>256152616.03549588</v>
      </c>
      <c r="V136">
        <f t="shared" si="74"/>
        <v>512305232.07099175</v>
      </c>
      <c r="W136" s="49">
        <f t="shared" si="47"/>
        <v>3595.7506518740283</v>
      </c>
      <c r="X136">
        <f t="shared" si="75"/>
        <v>2397.1671012493521</v>
      </c>
      <c r="Y136">
        <f>B136/Population!B128</f>
        <v>2235.4797407794649</v>
      </c>
      <c r="Z136">
        <f>E136/Population!B128</f>
        <v>0.62170043398709551</v>
      </c>
      <c r="AA136">
        <f t="shared" si="49"/>
        <v>2814.5452769112385</v>
      </c>
      <c r="AB136">
        <f t="shared" si="50"/>
        <v>10787.251955622085</v>
      </c>
      <c r="AD136">
        <f t="shared" si="79"/>
        <v>2.9474497612413941E-2</v>
      </c>
      <c r="AE136">
        <f t="shared" si="80"/>
        <v>2.879772166948591E-2</v>
      </c>
      <c r="AF136">
        <f t="shared" si="81"/>
        <v>-6.57399425141314E-4</v>
      </c>
      <c r="AG136">
        <f t="shared" si="82"/>
        <v>3.9037001210131539E-2</v>
      </c>
      <c r="AH136">
        <f t="shared" si="83"/>
        <v>2.9474497612414163E-2</v>
      </c>
      <c r="AI136">
        <f t="shared" si="63"/>
        <v>-9.2848107809306857E-4</v>
      </c>
      <c r="AJ136">
        <f t="shared" si="76"/>
        <v>2.8518650021001513E-2</v>
      </c>
      <c r="AK136">
        <f t="shared" si="84"/>
        <v>3.0628308508750868E-2</v>
      </c>
      <c r="AL136">
        <f t="shared" si="85"/>
        <v>3.1831730419267235E-2</v>
      </c>
      <c r="AM136">
        <f t="shared" si="67"/>
        <v>-2.7125997910604216E-4</v>
      </c>
      <c r="AN136">
        <f t="shared" si="68"/>
        <v>3.089956848785691E-2</v>
      </c>
      <c r="AO136">
        <f t="shared" si="69"/>
        <v>3.089956848785691E-2</v>
      </c>
    </row>
    <row r="137" spans="1:41" x14ac:dyDescent="0.25">
      <c r="A137">
        <f t="shared" si="51"/>
        <v>2076</v>
      </c>
      <c r="B137">
        <f t="shared" si="70"/>
        <v>789925867.64387441</v>
      </c>
      <c r="C137">
        <f t="shared" si="71"/>
        <v>2369777602.9316235</v>
      </c>
      <c r="D137" s="4">
        <f>'HK(x)'!B129</f>
        <v>624102918.23077309</v>
      </c>
      <c r="E137">
        <f>SUM('Labor(x)'!E129:DA129)</f>
        <v>213375.91201979617</v>
      </c>
      <c r="F137">
        <f t="shared" si="77"/>
        <v>12.123322046368049</v>
      </c>
      <c r="G137">
        <f t="shared" si="72"/>
        <v>2586824.898353484</v>
      </c>
      <c r="H137">
        <f>Population!B129</f>
        <v>343584.10728026641</v>
      </c>
      <c r="J137">
        <f t="shared" si="52"/>
        <v>8.1531775638972029E-2</v>
      </c>
      <c r="K137">
        <f t="shared" si="53"/>
        <v>2.860855576760114E-2</v>
      </c>
      <c r="M137">
        <f t="shared" si="78"/>
        <v>0.23153177563897204</v>
      </c>
      <c r="N137">
        <f>'Agg HKI'!B129/'Econ aggregates'!B137</f>
        <v>5.4696102934057182E-2</v>
      </c>
      <c r="P137">
        <f t="shared" si="54"/>
        <v>607032928.88513255</v>
      </c>
      <c r="Q137">
        <f t="shared" si="55"/>
        <v>563827062.31820881</v>
      </c>
      <c r="R137">
        <f t="shared" si="56"/>
        <v>1766.7666112098927</v>
      </c>
      <c r="S137">
        <f t="shared" si="57"/>
        <v>1641.0161307556846</v>
      </c>
      <c r="U137">
        <f t="shared" si="73"/>
        <v>263308622.54795814</v>
      </c>
      <c r="V137">
        <f t="shared" si="74"/>
        <v>526617245.09591627</v>
      </c>
      <c r="W137" s="49">
        <f t="shared" si="47"/>
        <v>3702.0386236033437</v>
      </c>
      <c r="X137">
        <f t="shared" si="75"/>
        <v>2468.0257490688959</v>
      </c>
      <c r="Y137">
        <f>B137/Population!B129</f>
        <v>2299.0756874546605</v>
      </c>
      <c r="Z137">
        <f>E137/Population!B129</f>
        <v>0.62102963291530366</v>
      </c>
      <c r="AA137">
        <f t="shared" si="49"/>
        <v>2924.8986557248845</v>
      </c>
      <c r="AB137">
        <f t="shared" si="50"/>
        <v>11106.115870810032</v>
      </c>
      <c r="AD137">
        <f t="shared" si="79"/>
        <v>2.9559327667484592E-2</v>
      </c>
      <c r="AE137">
        <f t="shared" si="80"/>
        <v>2.8448455834818365E-2</v>
      </c>
      <c r="AF137">
        <f t="shared" si="81"/>
        <v>-1.0789779693249901E-3</v>
      </c>
      <c r="AG137">
        <f t="shared" si="82"/>
        <v>3.9208244301101036E-2</v>
      </c>
      <c r="AH137">
        <f t="shared" si="83"/>
        <v>2.9559327667484592E-2</v>
      </c>
      <c r="AI137">
        <f t="shared" si="63"/>
        <v>-1.5762391783424867E-3</v>
      </c>
      <c r="AJ137">
        <f t="shared" si="76"/>
        <v>2.7936495918787108E-2</v>
      </c>
      <c r="AK137">
        <f t="shared" si="84"/>
        <v>3.0150893964453918E-2</v>
      </c>
      <c r="AL137">
        <f t="shared" si="85"/>
        <v>3.1377795718484203E-2</v>
      </c>
      <c r="AM137">
        <f t="shared" si="67"/>
        <v>-4.9779832244067901E-4</v>
      </c>
      <c r="AN137">
        <f t="shared" si="68"/>
        <v>3.0648692286894597E-2</v>
      </c>
      <c r="AO137">
        <f t="shared" si="69"/>
        <v>3.0648692286894597E-2</v>
      </c>
    </row>
    <row r="138" spans="1:41" x14ac:dyDescent="0.25">
      <c r="A138">
        <f t="shared" si="51"/>
        <v>2077</v>
      </c>
      <c r="B138">
        <f t="shared" si="70"/>
        <v>811555332.28605711</v>
      </c>
      <c r="C138">
        <f t="shared" si="71"/>
        <v>2434665996.8581715</v>
      </c>
      <c r="D138" s="4">
        <f>'HK(x)'!B130</f>
        <v>647188257.52928686</v>
      </c>
      <c r="E138">
        <f>SUM('Labor(x)'!E130:DA130)</f>
        <v>212928.79801420393</v>
      </c>
      <c r="F138">
        <f t="shared" si="77"/>
        <v>12.36578848729541</v>
      </c>
      <c r="G138">
        <f t="shared" si="72"/>
        <v>2633032.4790976928</v>
      </c>
      <c r="H138">
        <f>Population!B130</f>
        <v>343360.2634120147</v>
      </c>
      <c r="J138">
        <f t="shared" si="52"/>
        <v>7.9955600493394494E-2</v>
      </c>
      <c r="K138">
        <f t="shared" si="53"/>
        <v>2.8445798308644035E-2</v>
      </c>
      <c r="M138">
        <f t="shared" si="78"/>
        <v>0.22995560049339453</v>
      </c>
      <c r="N138">
        <f>'Agg HKI'!B130/'Econ aggregates'!B138</f>
        <v>5.3972452888094775E-2</v>
      </c>
      <c r="P138">
        <f t="shared" si="54"/>
        <v>624933638.51660061</v>
      </c>
      <c r="Q138">
        <f t="shared" si="55"/>
        <v>581132006.57870924</v>
      </c>
      <c r="R138">
        <f t="shared" si="56"/>
        <v>1820.0523039752923</v>
      </c>
      <c r="S138">
        <f t="shared" si="57"/>
        <v>1692.4847412566801</v>
      </c>
      <c r="U138">
        <f t="shared" si="73"/>
        <v>270518444.09535235</v>
      </c>
      <c r="V138">
        <f t="shared" si="74"/>
        <v>541036888.19070482</v>
      </c>
      <c r="W138" s="49">
        <f t="shared" si="47"/>
        <v>3811.3930095633204</v>
      </c>
      <c r="X138">
        <f t="shared" si="75"/>
        <v>2540.9286730422141</v>
      </c>
      <c r="Y138">
        <f>B138/Population!B130</f>
        <v>2363.5680035352034</v>
      </c>
      <c r="Z138">
        <f>E138/Population!B130</f>
        <v>0.6201323236949533</v>
      </c>
      <c r="AA138">
        <f t="shared" si="49"/>
        <v>3039.4585587531219</v>
      </c>
      <c r="AB138">
        <f t="shared" si="50"/>
        <v>11434.179028689963</v>
      </c>
      <c r="AD138">
        <f t="shared" si="79"/>
        <v>2.9538964089342201E-2</v>
      </c>
      <c r="AE138">
        <f t="shared" si="80"/>
        <v>2.8051410587505821E-2</v>
      </c>
      <c r="AF138">
        <f t="shared" si="81"/>
        <v>-1.4448734372595196E-3</v>
      </c>
      <c r="AG138">
        <f t="shared" si="82"/>
        <v>3.9167135860933122E-2</v>
      </c>
      <c r="AH138">
        <f t="shared" si="83"/>
        <v>2.9538964089342201E-2</v>
      </c>
      <c r="AI138">
        <f t="shared" si="63"/>
        <v>-2.0954286796476262E-3</v>
      </c>
      <c r="AJ138">
        <f t="shared" si="76"/>
        <v>2.7381638617174575E-2</v>
      </c>
      <c r="AK138">
        <f t="shared" si="84"/>
        <v>2.9488860949181461E-2</v>
      </c>
      <c r="AL138">
        <f t="shared" si="85"/>
        <v>3.0691936263843145E-2</v>
      </c>
      <c r="AM138">
        <f t="shared" si="67"/>
        <v>-6.5149657248009252E-4</v>
      </c>
      <c r="AN138">
        <f t="shared" si="68"/>
        <v>3.0140357521661554E-2</v>
      </c>
      <c r="AO138">
        <f t="shared" si="69"/>
        <v>3.0140357521661554E-2</v>
      </c>
    </row>
    <row r="139" spans="1:41" x14ac:dyDescent="0.25">
      <c r="A139">
        <f t="shared" si="51"/>
        <v>2078</v>
      </c>
      <c r="B139">
        <f t="shared" si="70"/>
        <v>832967293.54646516</v>
      </c>
      <c r="C139">
        <f t="shared" si="71"/>
        <v>2498901880.6393957</v>
      </c>
      <c r="D139" s="4">
        <f>'HK(x)'!B131</f>
        <v>670794884.39858639</v>
      </c>
      <c r="E139">
        <f>SUM('Labor(x)'!E131:DA131)</f>
        <v>212175.26088522482</v>
      </c>
      <c r="F139">
        <f t="shared" si="77"/>
        <v>12.613104257041318</v>
      </c>
      <c r="G139">
        <f t="shared" si="72"/>
        <v>2676188.6863102815</v>
      </c>
      <c r="H139">
        <f>Population!B131</f>
        <v>342992.60642513225</v>
      </c>
      <c r="J139">
        <f t="shared" si="52"/>
        <v>7.711693397676124E-2</v>
      </c>
      <c r="K139">
        <f t="shared" si="53"/>
        <v>2.8340400700237925E-2</v>
      </c>
      <c r="M139">
        <f t="shared" si="78"/>
        <v>0.22711693397676125</v>
      </c>
      <c r="N139">
        <f>'Agg HKI'!B131/'Econ aggregates'!B139</f>
        <v>5.3294521141889054E-2</v>
      </c>
      <c r="P139">
        <f t="shared" si="54"/>
        <v>643786315.73327112</v>
      </c>
      <c r="Q139">
        <f t="shared" si="55"/>
        <v>599393722.69685698</v>
      </c>
      <c r="R139">
        <f t="shared" si="56"/>
        <v>1876.9684934121037</v>
      </c>
      <c r="S139">
        <f t="shared" si="57"/>
        <v>1747.5412340344178</v>
      </c>
      <c r="U139">
        <f t="shared" si="73"/>
        <v>277655764.51548839</v>
      </c>
      <c r="V139">
        <f t="shared" si="74"/>
        <v>555311529.03097677</v>
      </c>
      <c r="W139" s="49">
        <f t="shared" si="47"/>
        <v>3925.8455018328209</v>
      </c>
      <c r="X139">
        <f t="shared" si="75"/>
        <v>2617.2303345552141</v>
      </c>
      <c r="Y139">
        <f>B139/Population!B131</f>
        <v>2428.5284228955634</v>
      </c>
      <c r="Z139">
        <f>E139/Population!B131</f>
        <v>0.6186001007328944</v>
      </c>
      <c r="AA139">
        <f t="shared" si="49"/>
        <v>3161.5131830164196</v>
      </c>
      <c r="AB139">
        <f t="shared" si="50"/>
        <v>11777.536505498465</v>
      </c>
      <c r="AD139">
        <f t="shared" si="79"/>
        <v>3.002904501905812E-2</v>
      </c>
      <c r="AE139">
        <f t="shared" si="80"/>
        <v>2.7484049226930818E-2</v>
      </c>
      <c r="AF139">
        <f t="shared" si="81"/>
        <v>-2.4708000268868213E-3</v>
      </c>
      <c r="AG139">
        <f t="shared" si="82"/>
        <v>4.0156699591050948E-2</v>
      </c>
      <c r="AH139">
        <f t="shared" si="83"/>
        <v>3.002904501905812E-2</v>
      </c>
      <c r="AI139">
        <f t="shared" si="63"/>
        <v>-3.5389159944858584E-3</v>
      </c>
      <c r="AJ139">
        <f t="shared" si="76"/>
        <v>2.6383858756855227E-2</v>
      </c>
      <c r="AK139">
        <f t="shared" si="84"/>
        <v>3.0167486681339284E-2</v>
      </c>
      <c r="AL139">
        <f t="shared" si="85"/>
        <v>3.1424385357226692E-2</v>
      </c>
      <c r="AM139">
        <f t="shared" si="67"/>
        <v>-1.070761605402426E-3</v>
      </c>
      <c r="AN139">
        <f t="shared" si="68"/>
        <v>3.123824828674171E-2</v>
      </c>
      <c r="AO139">
        <f t="shared" si="69"/>
        <v>3.123824828674171E-2</v>
      </c>
    </row>
    <row r="140" spans="1:41" x14ac:dyDescent="0.25">
      <c r="A140">
        <f t="shared" si="51"/>
        <v>2079</v>
      </c>
      <c r="B140">
        <f t="shared" si="70"/>
        <v>854609357.18566978</v>
      </c>
      <c r="C140">
        <f t="shared" si="71"/>
        <v>2563828071.5570092</v>
      </c>
      <c r="D140" s="4">
        <f>'HK(x)'!B132</f>
        <v>694873768.21967196</v>
      </c>
      <c r="E140">
        <f>SUM('Labor(x)'!E132:DA132)</f>
        <v>211377.0277118771</v>
      </c>
      <c r="F140">
        <f t="shared" ref="F140:F161" si="86">F139*(1+prod)</f>
        <v>12.865366342182144</v>
      </c>
      <c r="G140">
        <f t="shared" si="72"/>
        <v>2719442.8978348859</v>
      </c>
      <c r="H140">
        <f>Population!B132</f>
        <v>342548.85464670009</v>
      </c>
      <c r="J140">
        <f t="shared" si="52"/>
        <v>7.5971776311253097E-2</v>
      </c>
      <c r="K140">
        <f t="shared" si="53"/>
        <v>2.8175310296601714E-2</v>
      </c>
      <c r="M140">
        <f t="shared" ref="M140:M161" si="87">dep*k+J140</f>
        <v>0.22597177631125312</v>
      </c>
      <c r="N140">
        <f>'Agg HKI'!B132/'Econ aggregates'!B140</f>
        <v>5.2668780348920322E-2</v>
      </c>
      <c r="P140">
        <f t="shared" si="54"/>
        <v>661491762.69020581</v>
      </c>
      <c r="Q140">
        <f t="shared" si="55"/>
        <v>616480530.17246175</v>
      </c>
      <c r="R140">
        <f t="shared" si="56"/>
        <v>1931.0873579549955</v>
      </c>
      <c r="S140">
        <f t="shared" si="57"/>
        <v>1799.6864441666016</v>
      </c>
      <c r="U140">
        <f t="shared" si="73"/>
        <v>284869785.72855657</v>
      </c>
      <c r="V140">
        <f t="shared" si="74"/>
        <v>569739571.45711327</v>
      </c>
      <c r="W140" s="49">
        <f t="shared" ref="W140:W161" si="88">B140/E140</f>
        <v>4043.0569321400767</v>
      </c>
      <c r="X140">
        <f t="shared" si="75"/>
        <v>2695.3712880933849</v>
      </c>
      <c r="Y140">
        <f>B140/Population!B132</f>
        <v>2494.8539327831104</v>
      </c>
      <c r="Z140">
        <f>E140/Population!B132</f>
        <v>0.61707118515952508</v>
      </c>
      <c r="AA140">
        <f t="shared" ref="AA140:AA161" si="89">D140/E140</f>
        <v>3287.366539976319</v>
      </c>
      <c r="AB140">
        <f t="shared" ref="AB140:AB161" si="90">C140/E140</f>
        <v>12129.170796420229</v>
      </c>
      <c r="AD140">
        <f t="shared" si="79"/>
        <v>2.9856353300845573E-2</v>
      </c>
      <c r="AE140">
        <f t="shared" si="80"/>
        <v>2.7310987700307043E-2</v>
      </c>
      <c r="AF140">
        <f t="shared" si="81"/>
        <v>-2.4715734309740389E-3</v>
      </c>
      <c r="AG140">
        <f t="shared" si="82"/>
        <v>3.9807949445215263E-2</v>
      </c>
      <c r="AH140">
        <f t="shared" si="83"/>
        <v>2.9856353300845129E-2</v>
      </c>
      <c r="AI140">
        <f t="shared" si="63"/>
        <v>-3.7621406473939967E-3</v>
      </c>
      <c r="AJ140">
        <f t="shared" si="76"/>
        <v>2.5981888853115365E-2</v>
      </c>
      <c r="AK140">
        <f t="shared" si="84"/>
        <v>2.7502055455727259E-2</v>
      </c>
      <c r="AL140">
        <f t="shared" si="85"/>
        <v>2.8506817520086658E-2</v>
      </c>
      <c r="AM140">
        <f t="shared" si="67"/>
        <v>-1.2937648512520994E-3</v>
      </c>
      <c r="AN140">
        <f t="shared" si="68"/>
        <v>2.8795820306979358E-2</v>
      </c>
      <c r="AO140">
        <f t="shared" si="69"/>
        <v>2.8795820306979358E-2</v>
      </c>
    </row>
    <row r="141" spans="1:41" x14ac:dyDescent="0.25">
      <c r="A141">
        <f t="shared" ref="A141:A161" si="91">A140+1</f>
        <v>2080</v>
      </c>
      <c r="B141">
        <f t="shared" si="70"/>
        <v>876673293.98709941</v>
      </c>
      <c r="C141">
        <f t="shared" si="71"/>
        <v>2630019881.961298</v>
      </c>
      <c r="D141" s="4">
        <f>'HK(x)'!B133</f>
        <v>719660769.80643296</v>
      </c>
      <c r="E141">
        <f>SUM('Labor(x)'!E133:DA133)</f>
        <v>210560.04737281371</v>
      </c>
      <c r="F141">
        <f t="shared" si="86"/>
        <v>13.122673669025787</v>
      </c>
      <c r="G141">
        <f t="shared" si="72"/>
        <v>2763110.7894080449</v>
      </c>
      <c r="H141">
        <f>Population!B133</f>
        <v>342042.55975741841</v>
      </c>
      <c r="J141">
        <f t="shared" ref="J141:J161" si="92">(C141-C140)/B141</f>
        <v>7.5503395459041792E-2</v>
      </c>
      <c r="K141">
        <f t="shared" ref="K141:K161" si="93">(D141-D140)/B141</f>
        <v>2.8273932554771935E-2</v>
      </c>
      <c r="M141">
        <f t="shared" si="87"/>
        <v>0.2255033954590418</v>
      </c>
      <c r="N141">
        <f>'Agg HKI'!B133/'Econ aggregates'!B141</f>
        <v>5.2115984337901773E-2</v>
      </c>
      <c r="P141">
        <f t="shared" ref="P141:P161" si="94">(1-M141)*B141</f>
        <v>678980489.48474574</v>
      </c>
      <c r="Q141">
        <f t="shared" ref="Q141:Q161" si="95">(1-M141-N141)*B141</f>
        <v>633291797.8258574</v>
      </c>
      <c r="R141">
        <f t="shared" ref="R141:R161" si="96">P141/H141</f>
        <v>1985.0760383920897</v>
      </c>
      <c r="S141">
        <f t="shared" ref="S141:S161" si="97">Q141/H141</f>
        <v>1851.4999954245379</v>
      </c>
      <c r="U141">
        <f t="shared" si="73"/>
        <v>292224431.32903314</v>
      </c>
      <c r="V141">
        <f t="shared" si="74"/>
        <v>584448862.65806627</v>
      </c>
      <c r="W141" s="49">
        <f t="shared" si="88"/>
        <v>4163.5310445902296</v>
      </c>
      <c r="X141">
        <f t="shared" si="75"/>
        <v>2775.6873630601535</v>
      </c>
      <c r="Y141">
        <f>B141/Population!B133</f>
        <v>2563.0532487210039</v>
      </c>
      <c r="Z141">
        <f>E141/Population!B133</f>
        <v>0.61559604606557139</v>
      </c>
      <c r="AA141">
        <f t="shared" si="89"/>
        <v>3417.8410329297417</v>
      </c>
      <c r="AB141">
        <f t="shared" si="90"/>
        <v>12490.59313377069</v>
      </c>
      <c r="AD141">
        <f t="shared" ref="AD141:AD161" si="98">X141/X140-1</f>
        <v>2.9797777887432098E-2</v>
      </c>
      <c r="AE141">
        <f t="shared" ref="AE141:AE161" si="99">Y141/Y140-1</f>
        <v>2.7335995523318779E-2</v>
      </c>
      <c r="AF141">
        <f t="shared" ref="AF141:AF161" si="100">Z141/Z140-1</f>
        <v>-2.3905493068394623E-3</v>
      </c>
      <c r="AG141">
        <f t="shared" ref="AG141:AG161" si="101">AA141/AA140-1</f>
        <v>3.9689669943030692E-2</v>
      </c>
      <c r="AH141">
        <f t="shared" ref="AH141:AH161" si="102">AB141/AB140-1</f>
        <v>2.979777788743232E-2</v>
      </c>
      <c r="AI141">
        <f t="shared" ref="AI141:AI161" si="103">E141/E140-1</f>
        <v>-3.8650384476831556E-3</v>
      </c>
      <c r="AJ141">
        <f t="shared" si="76"/>
        <v>2.5817569882558677E-2</v>
      </c>
      <c r="AK141">
        <f t="shared" ref="AK141:AK161" si="104">P141/P140-1</f>
        <v>2.6438313794589607E-2</v>
      </c>
      <c r="AL141">
        <f t="shared" ref="AL141:AL161" si="105">Q141/Q140-1</f>
        <v>2.7269746294652064E-2</v>
      </c>
      <c r="AM141">
        <f t="shared" ref="AM141:AM161" si="106">H141/H140-1</f>
        <v>-1.4780224263305497E-3</v>
      </c>
      <c r="AN141">
        <f t="shared" si="68"/>
        <v>2.7916336220920157E-2</v>
      </c>
      <c r="AO141">
        <f t="shared" si="69"/>
        <v>2.7916336220920157E-2</v>
      </c>
    </row>
    <row r="142" spans="1:41" x14ac:dyDescent="0.25">
      <c r="A142">
        <f t="shared" si="91"/>
        <v>2081</v>
      </c>
      <c r="B142">
        <f t="shared" si="70"/>
        <v>899248731.79595447</v>
      </c>
      <c r="C142">
        <f t="shared" si="71"/>
        <v>2697746195.3878632</v>
      </c>
      <c r="D142" s="4">
        <f>'HK(x)'!B134</f>
        <v>745185968.69297993</v>
      </c>
      <c r="E142">
        <f>SUM('Labor(x)'!E134:DA134)</f>
        <v>209760.1922169794</v>
      </c>
      <c r="F142">
        <f t="shared" si="86"/>
        <v>13.385127142406303</v>
      </c>
      <c r="G142">
        <f t="shared" si="72"/>
        <v>2807666.8422398544</v>
      </c>
      <c r="H142">
        <f>Population!B134</f>
        <v>341483.24882100726</v>
      </c>
      <c r="J142">
        <f t="shared" si="92"/>
        <v>7.5314327428968472E-2</v>
      </c>
      <c r="K142">
        <f t="shared" si="93"/>
        <v>2.8385026282515578E-2</v>
      </c>
      <c r="M142">
        <f t="shared" si="87"/>
        <v>0.22531432742896851</v>
      </c>
      <c r="N142">
        <f>'Agg HKI'!B134/'Econ aggregates'!B142</f>
        <v>5.1653030886147172E-2</v>
      </c>
      <c r="P142">
        <f t="shared" si="94"/>
        <v>696635108.59999609</v>
      </c>
      <c r="Q142">
        <f t="shared" si="95"/>
        <v>650186186.08221102</v>
      </c>
      <c r="R142">
        <f t="shared" si="96"/>
        <v>2040.0271785077989</v>
      </c>
      <c r="S142">
        <f t="shared" si="97"/>
        <v>1904.0060920323922</v>
      </c>
      <c r="U142">
        <f t="shared" si="73"/>
        <v>299749577.26531816</v>
      </c>
      <c r="V142">
        <f t="shared" si="74"/>
        <v>599499154.53063631</v>
      </c>
      <c r="W142" s="49">
        <f t="shared" si="88"/>
        <v>4287.0323596278786</v>
      </c>
      <c r="X142">
        <f t="shared" si="75"/>
        <v>2858.0215730852519</v>
      </c>
      <c r="Y142">
        <f>B142/Population!B134</f>
        <v>2633.3611821390014</v>
      </c>
      <c r="Z142">
        <f>E142/Population!B134</f>
        <v>0.6142620258568755</v>
      </c>
      <c r="AA142">
        <f t="shared" si="89"/>
        <v>3552.5614313041215</v>
      </c>
      <c r="AB142">
        <f t="shared" si="90"/>
        <v>12861.097078883633</v>
      </c>
      <c r="AD142">
        <f t="shared" si="98"/>
        <v>2.9662638206604752E-2</v>
      </c>
      <c r="AE142">
        <f t="shared" si="99"/>
        <v>2.7431319834296142E-2</v>
      </c>
      <c r="AF142">
        <f t="shared" si="100"/>
        <v>-2.1670382992580173E-3</v>
      </c>
      <c r="AG142">
        <f t="shared" si="101"/>
        <v>3.9416812273126212E-2</v>
      </c>
      <c r="AH142">
        <f t="shared" si="102"/>
        <v>2.9662638206604974E-2</v>
      </c>
      <c r="AI142">
        <f t="shared" si="103"/>
        <v>-3.7987033428906747E-3</v>
      </c>
      <c r="AJ142">
        <f t="shared" si="76"/>
        <v>2.5751255300799913E-2</v>
      </c>
      <c r="AK142">
        <f t="shared" si="104"/>
        <v>2.6001658941110062E-2</v>
      </c>
      <c r="AL142">
        <f t="shared" si="105"/>
        <v>2.6677099426130946E-2</v>
      </c>
      <c r="AM142">
        <f t="shared" si="106"/>
        <v>-1.6352086033031288E-3</v>
      </c>
      <c r="AN142">
        <f t="shared" ref="AN142:AN161" si="107">AK142-AM142</f>
        <v>2.7636867544413191E-2</v>
      </c>
      <c r="AO142">
        <f t="shared" ref="AO142:AO161" si="108">AK142-AM142</f>
        <v>2.7636867544413191E-2</v>
      </c>
    </row>
    <row r="143" spans="1:41" x14ac:dyDescent="0.25">
      <c r="A143">
        <f t="shared" si="91"/>
        <v>2082</v>
      </c>
      <c r="B143">
        <f t="shared" si="70"/>
        <v>922439295.63620889</v>
      </c>
      <c r="C143">
        <f t="shared" si="71"/>
        <v>2767317886.9086266</v>
      </c>
      <c r="D143" s="4">
        <f>'HK(x)'!B135</f>
        <v>771503806.1969763</v>
      </c>
      <c r="E143">
        <f>SUM('Labor(x)'!E135:DA135)</f>
        <v>209009.20791040326</v>
      </c>
      <c r="F143">
        <f t="shared" si="86"/>
        <v>13.652829685254428</v>
      </c>
      <c r="G143">
        <f t="shared" si="72"/>
        <v>2853567.118250668</v>
      </c>
      <c r="H143">
        <f>Population!B135</f>
        <v>340882.28050942731</v>
      </c>
      <c r="J143">
        <f t="shared" si="92"/>
        <v>7.5421430819227642E-2</v>
      </c>
      <c r="K143">
        <f t="shared" si="93"/>
        <v>2.8530698582007921E-2</v>
      </c>
      <c r="M143">
        <f t="shared" si="87"/>
        <v>0.22542143081922766</v>
      </c>
      <c r="N143">
        <f>'Agg HKI'!B135/'Econ aggregates'!B143</f>
        <v>5.1299487907741588E-2</v>
      </c>
      <c r="P143">
        <f t="shared" si="94"/>
        <v>714501709.77001405</v>
      </c>
      <c r="Q143">
        <f t="shared" si="95"/>
        <v>667181046.27789867</v>
      </c>
      <c r="R143">
        <f t="shared" si="96"/>
        <v>2096.0365223508707</v>
      </c>
      <c r="S143">
        <f t="shared" si="97"/>
        <v>1957.2183255780799</v>
      </c>
      <c r="U143">
        <f t="shared" si="73"/>
        <v>307479765.21206963</v>
      </c>
      <c r="V143">
        <f t="shared" si="74"/>
        <v>614959530.42413926</v>
      </c>
      <c r="W143" s="49">
        <f t="shared" si="88"/>
        <v>4413.3907058852374</v>
      </c>
      <c r="X143">
        <f t="shared" si="75"/>
        <v>2942.2604705901581</v>
      </c>
      <c r="Y143">
        <f>B143/Population!B135</f>
        <v>2706.0347468272066</v>
      </c>
      <c r="Z143">
        <f>E143/Population!B135</f>
        <v>0.61314189636977323</v>
      </c>
      <c r="AA143">
        <f t="shared" si="89"/>
        <v>3691.2431462239674</v>
      </c>
      <c r="AB143">
        <f t="shared" si="90"/>
        <v>13240.172117655709</v>
      </c>
      <c r="AD143">
        <f t="shared" si="98"/>
        <v>2.9474549212016532E-2</v>
      </c>
      <c r="AE143">
        <f t="shared" si="99"/>
        <v>2.7597264355956996E-2</v>
      </c>
      <c r="AF143">
        <f t="shared" si="100"/>
        <v>-1.8235369271601964E-3</v>
      </c>
      <c r="AG143">
        <f t="shared" si="101"/>
        <v>3.903710536792504E-2</v>
      </c>
      <c r="AH143">
        <f t="shared" si="102"/>
        <v>2.9474549212016532E-2</v>
      </c>
      <c r="AI143">
        <f t="shared" si="103"/>
        <v>-3.5802041304353605E-3</v>
      </c>
      <c r="AJ143">
        <f t="shared" si="76"/>
        <v>2.5788820178749505E-2</v>
      </c>
      <c r="AK143">
        <f t="shared" si="104"/>
        <v>2.564700077480131E-2</v>
      </c>
      <c r="AL143">
        <f t="shared" si="105"/>
        <v>2.613845166119666E-2</v>
      </c>
      <c r="AM143">
        <f t="shared" si="106"/>
        <v>-1.7598764028831093E-3</v>
      </c>
      <c r="AN143">
        <f t="shared" si="107"/>
        <v>2.7406877177684419E-2</v>
      </c>
      <c r="AO143">
        <f t="shared" si="108"/>
        <v>2.7406877177684419E-2</v>
      </c>
    </row>
    <row r="144" spans="1:41" x14ac:dyDescent="0.25">
      <c r="A144">
        <f t="shared" si="91"/>
        <v>2083</v>
      </c>
      <c r="B144">
        <f t="shared" si="70"/>
        <v>946019296.24606586</v>
      </c>
      <c r="C144">
        <f t="shared" si="71"/>
        <v>2838057888.7381973</v>
      </c>
      <c r="D144" s="4">
        <f>'HK(x)'!B136</f>
        <v>798686480.03367698</v>
      </c>
      <c r="E144">
        <f>SUM('Labor(x)'!E136:DA136)</f>
        <v>208185.93562708344</v>
      </c>
      <c r="F144">
        <f t="shared" si="86"/>
        <v>13.925886278959517</v>
      </c>
      <c r="G144">
        <f t="shared" si="72"/>
        <v>2899173.6644215505</v>
      </c>
      <c r="H144">
        <f>Population!B136</f>
        <v>340116.27127229219</v>
      </c>
      <c r="J144">
        <f t="shared" si="92"/>
        <v>7.4776489348871406E-2</v>
      </c>
      <c r="K144">
        <f t="shared" si="93"/>
        <v>2.873374142003789E-2</v>
      </c>
      <c r="M144">
        <f t="shared" si="87"/>
        <v>0.22477648934887143</v>
      </c>
      <c r="N144">
        <f>'Agg HKI'!B136/'Econ aggregates'!B144</f>
        <v>5.1115054099606885E-2</v>
      </c>
      <c r="P144">
        <f t="shared" si="94"/>
        <v>733376399.97958517</v>
      </c>
      <c r="Q144">
        <f t="shared" si="95"/>
        <v>685020572.47269547</v>
      </c>
      <c r="R144">
        <f t="shared" si="96"/>
        <v>2156.2520288611968</v>
      </c>
      <c r="S144">
        <f t="shared" si="97"/>
        <v>2014.0776267780434</v>
      </c>
      <c r="U144">
        <f t="shared" si="73"/>
        <v>315339765.41535527</v>
      </c>
      <c r="V144">
        <f t="shared" si="74"/>
        <v>630679530.83071065</v>
      </c>
      <c r="W144" s="49">
        <f t="shared" si="88"/>
        <v>4544.1076189730647</v>
      </c>
      <c r="X144">
        <f t="shared" si="75"/>
        <v>3029.405079315377</v>
      </c>
      <c r="Y144">
        <f>B144/Population!B136</f>
        <v>2781.4585074311144</v>
      </c>
      <c r="Z144">
        <f>E144/Population!B136</f>
        <v>0.61210225211604996</v>
      </c>
      <c r="AA144">
        <f t="shared" si="89"/>
        <v>3836.4093983002654</v>
      </c>
      <c r="AB144">
        <f t="shared" si="90"/>
        <v>13632.322856919192</v>
      </c>
      <c r="AD144">
        <f t="shared" si="98"/>
        <v>2.9618250864016593E-2</v>
      </c>
      <c r="AE144">
        <f t="shared" si="99"/>
        <v>2.7872428723371367E-2</v>
      </c>
      <c r="AF144">
        <f t="shared" si="100"/>
        <v>-1.6956013932153402E-3</v>
      </c>
      <c r="AG144">
        <f t="shared" si="101"/>
        <v>3.9327198541444952E-2</v>
      </c>
      <c r="AH144">
        <f t="shared" si="102"/>
        <v>2.9618250864016371E-2</v>
      </c>
      <c r="AI144">
        <f t="shared" si="103"/>
        <v>-3.9389282967511319E-3</v>
      </c>
      <c r="AJ144">
        <f t="shared" si="76"/>
        <v>2.5562658400836824E-2</v>
      </c>
      <c r="AK144">
        <f t="shared" si="104"/>
        <v>2.6416578087191001E-2</v>
      </c>
      <c r="AL144">
        <f t="shared" si="105"/>
        <v>2.6738658561001882E-2</v>
      </c>
      <c r="AM144">
        <f t="shared" si="106"/>
        <v>-2.2471371524221961E-3</v>
      </c>
      <c r="AN144">
        <f t="shared" si="107"/>
        <v>2.8663715239613197E-2</v>
      </c>
      <c r="AO144">
        <f t="shared" si="108"/>
        <v>2.8663715239613197E-2</v>
      </c>
    </row>
    <row r="145" spans="1:41" x14ac:dyDescent="0.25">
      <c r="A145">
        <f t="shared" si="91"/>
        <v>2084</v>
      </c>
      <c r="B145">
        <f t="shared" si="70"/>
        <v>970481251.69920719</v>
      </c>
      <c r="C145">
        <f t="shared" si="71"/>
        <v>2911443755.0976214</v>
      </c>
      <c r="D145" s="4">
        <f>'HK(x)'!B137</f>
        <v>826966269.43651533</v>
      </c>
      <c r="E145">
        <f>SUM('Labor(x)'!E137:DA137)</f>
        <v>207450.29742437147</v>
      </c>
      <c r="F145">
        <f t="shared" si="86"/>
        <v>14.204404004538707</v>
      </c>
      <c r="G145">
        <f t="shared" si="72"/>
        <v>2946707.8354774881</v>
      </c>
      <c r="H145">
        <f>Population!B137</f>
        <v>339275.65589804127</v>
      </c>
      <c r="J145">
        <f t="shared" si="92"/>
        <v>7.5618015526764101E-2</v>
      </c>
      <c r="K145">
        <f t="shared" si="93"/>
        <v>2.9139964685895282E-2</v>
      </c>
      <c r="M145">
        <f t="shared" si="87"/>
        <v>0.22561801552676414</v>
      </c>
      <c r="N145">
        <f>'Agg HKI'!B137/'Econ aggregates'!B145</f>
        <v>5.10914192209048E-2</v>
      </c>
      <c r="P145">
        <f t="shared" si="94"/>
        <v>751523197.58490193</v>
      </c>
      <c r="Q145">
        <f t="shared" si="95"/>
        <v>701939933.10830927</v>
      </c>
      <c r="R145">
        <f t="shared" si="96"/>
        <v>2215.0814080534819</v>
      </c>
      <c r="S145">
        <f t="shared" si="97"/>
        <v>2068.9369275562035</v>
      </c>
      <c r="U145">
        <f t="shared" si="73"/>
        <v>323493750.56640238</v>
      </c>
      <c r="V145">
        <f t="shared" si="74"/>
        <v>646987501.13280487</v>
      </c>
      <c r="W145" s="49">
        <f t="shared" si="88"/>
        <v>4678.1386372945935</v>
      </c>
      <c r="X145">
        <f t="shared" si="75"/>
        <v>3118.7590915297292</v>
      </c>
      <c r="Y145">
        <f>B145/Population!B137</f>
        <v>2860.4505947542993</v>
      </c>
      <c r="Z145">
        <f>E145/Population!B137</f>
        <v>0.61145058249246798</v>
      </c>
      <c r="AA145">
        <f t="shared" si="89"/>
        <v>3986.3344603687347</v>
      </c>
      <c r="AB145">
        <f t="shared" si="90"/>
        <v>14034.415911883778</v>
      </c>
      <c r="AD145">
        <f t="shared" si="98"/>
        <v>2.9495564269188312E-2</v>
      </c>
      <c r="AE145">
        <f t="shared" si="99"/>
        <v>2.839952029201398E-2</v>
      </c>
      <c r="AF145">
        <f t="shared" si="100"/>
        <v>-1.0646417674974318E-3</v>
      </c>
      <c r="AG145">
        <f t="shared" si="101"/>
        <v>3.9079526323466451E-2</v>
      </c>
      <c r="AH145">
        <f t="shared" si="102"/>
        <v>2.9495564269188312E-2</v>
      </c>
      <c r="AI145">
        <f t="shared" si="103"/>
        <v>-3.5335634008902828E-3</v>
      </c>
      <c r="AJ145">
        <f t="shared" si="76"/>
        <v>2.5857776421907896E-2</v>
      </c>
      <c r="AK145">
        <f t="shared" si="104"/>
        <v>2.4744179940644262E-2</v>
      </c>
      <c r="AL145">
        <f t="shared" si="105"/>
        <v>2.4699054766400108E-2</v>
      </c>
      <c r="AM145">
        <f t="shared" si="106"/>
        <v>-2.47155295189605E-3</v>
      </c>
      <c r="AN145">
        <f t="shared" si="107"/>
        <v>2.7215732892540312E-2</v>
      </c>
      <c r="AO145">
        <f t="shared" si="108"/>
        <v>2.7215732892540312E-2</v>
      </c>
    </row>
    <row r="146" spans="1:41" x14ac:dyDescent="0.25">
      <c r="A146">
        <f t="shared" si="91"/>
        <v>2085</v>
      </c>
      <c r="B146">
        <f t="shared" si="70"/>
        <v>995773859.04175055</v>
      </c>
      <c r="C146">
        <f t="shared" si="71"/>
        <v>2987321577.1252518</v>
      </c>
      <c r="D146" s="4">
        <f>'HK(x)'!B138</f>
        <v>856349895.09720743</v>
      </c>
      <c r="E146">
        <f>SUM('Labor(x)'!E138:DA138)</f>
        <v>206774.78565887176</v>
      </c>
      <c r="F146">
        <f t="shared" si="86"/>
        <v>14.488492084629481</v>
      </c>
      <c r="G146">
        <f t="shared" si="72"/>
        <v>2995854.8453195211</v>
      </c>
      <c r="H146">
        <f>Population!B138</f>
        <v>338389.43330176978</v>
      </c>
      <c r="J146">
        <f t="shared" si="92"/>
        <v>7.6199853348880631E-2</v>
      </c>
      <c r="K146">
        <f t="shared" si="93"/>
        <v>2.9508332031299194E-2</v>
      </c>
      <c r="M146">
        <f t="shared" si="87"/>
        <v>0.22619985334888065</v>
      </c>
      <c r="N146">
        <f>'Agg HKI'!B138/'Econ aggregates'!B146</f>
        <v>5.1167600728303092E-2</v>
      </c>
      <c r="P146">
        <f t="shared" si="94"/>
        <v>770529958.15785754</v>
      </c>
      <c r="Q146">
        <f t="shared" si="95"/>
        <v>719578598.9227277</v>
      </c>
      <c r="R146">
        <f t="shared" si="96"/>
        <v>2277.0508837689158</v>
      </c>
      <c r="S146">
        <f t="shared" si="97"/>
        <v>2126.4806997712017</v>
      </c>
      <c r="U146">
        <f t="shared" si="73"/>
        <v>331924619.68058348</v>
      </c>
      <c r="V146">
        <f t="shared" si="74"/>
        <v>663849239.36116707</v>
      </c>
      <c r="W146" s="49">
        <f t="shared" si="88"/>
        <v>4815.741222358397</v>
      </c>
      <c r="X146">
        <f t="shared" si="75"/>
        <v>3210.4941482389313</v>
      </c>
      <c r="Y146">
        <f>B146/Population!B138</f>
        <v>2942.6860328517905</v>
      </c>
      <c r="Z146">
        <f>E146/Population!B138</f>
        <v>0.61105568114614739</v>
      </c>
      <c r="AA146">
        <f t="shared" si="89"/>
        <v>4141.4618923120397</v>
      </c>
      <c r="AB146">
        <f t="shared" si="90"/>
        <v>14447.22366707519</v>
      </c>
      <c r="AD146">
        <f t="shared" si="98"/>
        <v>2.9413960494206304E-2</v>
      </c>
      <c r="AE146">
        <f t="shared" si="99"/>
        <v>2.8749120242908655E-2</v>
      </c>
      <c r="AF146">
        <f t="shared" si="100"/>
        <v>-6.4584343792895016E-4</v>
      </c>
      <c r="AG146">
        <f t="shared" si="101"/>
        <v>3.8914805941535624E-2</v>
      </c>
      <c r="AH146">
        <f t="shared" si="102"/>
        <v>2.9413960494206526E-2</v>
      </c>
      <c r="AI146">
        <f t="shared" si="103"/>
        <v>-3.2562583610947771E-3</v>
      </c>
      <c r="AJ146">
        <f t="shared" si="76"/>
        <v>2.6061922678319416E-2</v>
      </c>
      <c r="AK146">
        <f t="shared" si="104"/>
        <v>2.5290983211211371E-2</v>
      </c>
      <c r="AL146">
        <f t="shared" si="105"/>
        <v>2.5128454704537839E-2</v>
      </c>
      <c r="AM146">
        <f t="shared" si="106"/>
        <v>-2.6121019320578531E-3</v>
      </c>
      <c r="AN146">
        <f t="shared" si="107"/>
        <v>2.7903085143269224E-2</v>
      </c>
      <c r="AO146">
        <f t="shared" si="108"/>
        <v>2.7903085143269224E-2</v>
      </c>
    </row>
    <row r="147" spans="1:41" x14ac:dyDescent="0.25">
      <c r="A147">
        <f t="shared" si="91"/>
        <v>2086</v>
      </c>
      <c r="B147">
        <f t="shared" si="70"/>
        <v>1021818617.5538566</v>
      </c>
      <c r="C147">
        <f t="shared" si="71"/>
        <v>3065455852.6615696</v>
      </c>
      <c r="D147" s="4">
        <f>'HK(x)'!B139</f>
        <v>886756101.76103473</v>
      </c>
      <c r="E147">
        <f>SUM('Labor(x)'!E139:DA139)</f>
        <v>206143.97747932121</v>
      </c>
      <c r="F147">
        <f t="shared" si="86"/>
        <v>14.77826192632207</v>
      </c>
      <c r="G147">
        <f t="shared" si="72"/>
        <v>3046449.6937232469</v>
      </c>
      <c r="H147">
        <f>Population!B139</f>
        <v>337479.34277348308</v>
      </c>
      <c r="J147">
        <f t="shared" si="92"/>
        <v>7.6465895408486848E-2</v>
      </c>
      <c r="K147">
        <f t="shared" si="93"/>
        <v>2.9756951127605277E-2</v>
      </c>
      <c r="M147">
        <f t="shared" si="87"/>
        <v>0.22646589540848688</v>
      </c>
      <c r="N147">
        <f>'Agg HKI'!B139/'Econ aggregates'!B147</f>
        <v>5.1240729528802098E-2</v>
      </c>
      <c r="P147">
        <f t="shared" si="94"/>
        <v>790411549.38446033</v>
      </c>
      <c r="Q147">
        <f t="shared" si="95"/>
        <v>738052817.97488868</v>
      </c>
      <c r="R147">
        <f t="shared" si="96"/>
        <v>2342.1034985094966</v>
      </c>
      <c r="S147">
        <f t="shared" si="97"/>
        <v>2186.9570205672453</v>
      </c>
      <c r="U147">
        <f t="shared" si="73"/>
        <v>340606205.85128552</v>
      </c>
      <c r="V147">
        <f t="shared" si="74"/>
        <v>681212411.70257115</v>
      </c>
      <c r="W147" s="49">
        <f t="shared" si="88"/>
        <v>4956.8201314848384</v>
      </c>
      <c r="X147">
        <f t="shared" si="75"/>
        <v>3304.5467543232262</v>
      </c>
      <c r="Y147">
        <f>B147/Population!B139</f>
        <v>3027.7960397703619</v>
      </c>
      <c r="Z147">
        <f>E147/Population!B139</f>
        <v>0.61083435740150038</v>
      </c>
      <c r="AA147">
        <f t="shared" si="89"/>
        <v>4301.6347729585614</v>
      </c>
      <c r="AB147">
        <f t="shared" si="90"/>
        <v>14870.460394454514</v>
      </c>
      <c r="AD147">
        <f t="shared" si="98"/>
        <v>2.9295367548290319E-2</v>
      </c>
      <c r="AE147">
        <f t="shared" si="99"/>
        <v>2.8922557815687311E-2</v>
      </c>
      <c r="AF147">
        <f t="shared" si="100"/>
        <v>-3.6219898034806075E-4</v>
      </c>
      <c r="AG147">
        <f t="shared" si="101"/>
        <v>3.8675444761149924E-2</v>
      </c>
      <c r="AH147">
        <f t="shared" si="102"/>
        <v>2.9295367548290097E-2</v>
      </c>
      <c r="AI147">
        <f t="shared" si="103"/>
        <v>-3.0507016488520167E-3</v>
      </c>
      <c r="AJ147">
        <f t="shared" si="76"/>
        <v>2.6155294473354962E-2</v>
      </c>
      <c r="AK147">
        <f t="shared" si="104"/>
        <v>2.5802489593181654E-2</v>
      </c>
      <c r="AL147">
        <f t="shared" si="105"/>
        <v>2.5673663835776184E-2</v>
      </c>
      <c r="AM147">
        <f t="shared" si="106"/>
        <v>-2.6894767942564624E-3</v>
      </c>
      <c r="AN147">
        <f t="shared" si="107"/>
        <v>2.8491966387438117E-2</v>
      </c>
      <c r="AO147">
        <f t="shared" si="108"/>
        <v>2.8491966387438117E-2</v>
      </c>
    </row>
    <row r="148" spans="1:41" x14ac:dyDescent="0.25">
      <c r="A148">
        <f t="shared" si="91"/>
        <v>2087</v>
      </c>
      <c r="B148">
        <f t="shared" si="70"/>
        <v>1048528451.6671718</v>
      </c>
      <c r="C148">
        <f t="shared" si="71"/>
        <v>3145585355.0015154</v>
      </c>
      <c r="D148" s="4">
        <f>'HK(x)'!B140</f>
        <v>918103697.64327097</v>
      </c>
      <c r="E148">
        <f>SUM('Labor(x)'!E140:DA140)</f>
        <v>205539.71264873139</v>
      </c>
      <c r="F148">
        <f t="shared" si="86"/>
        <v>15.073827164848511</v>
      </c>
      <c r="G148">
        <f t="shared" si="72"/>
        <v>3098270.1039796043</v>
      </c>
      <c r="H148">
        <f>Population!B140</f>
        <v>336550.43149067723</v>
      </c>
      <c r="J148">
        <f t="shared" si="92"/>
        <v>7.6420913722025377E-2</v>
      </c>
      <c r="K148">
        <f t="shared" si="93"/>
        <v>2.9896752760874747E-2</v>
      </c>
      <c r="M148">
        <f t="shared" si="87"/>
        <v>0.22642091372202539</v>
      </c>
      <c r="N148">
        <f>'Agg HKI'!B140/'Econ aggregates'!B148</f>
        <v>5.1252031724736864E-2</v>
      </c>
      <c r="P148">
        <f t="shared" si="94"/>
        <v>811119681.57715023</v>
      </c>
      <c r="Q148">
        <f t="shared" si="95"/>
        <v>757380468.10801506</v>
      </c>
      <c r="R148">
        <f t="shared" si="96"/>
        <v>2410.0984746460472</v>
      </c>
      <c r="S148">
        <f t="shared" si="97"/>
        <v>2250.4219196907943</v>
      </c>
      <c r="U148">
        <f t="shared" si="73"/>
        <v>349509483.88905728</v>
      </c>
      <c r="V148">
        <f t="shared" si="74"/>
        <v>699018967.77811456</v>
      </c>
      <c r="W148" s="49">
        <f t="shared" si="88"/>
        <v>5101.3424031545346</v>
      </c>
      <c r="X148">
        <f t="shared" si="75"/>
        <v>3400.8949354363563</v>
      </c>
      <c r="Y148">
        <f>B148/Population!B140</f>
        <v>3115.5165869879952</v>
      </c>
      <c r="Z148">
        <f>E148/Population!B140</f>
        <v>0.61072485255281883</v>
      </c>
      <c r="AA148">
        <f t="shared" si="89"/>
        <v>4466.7946929181307</v>
      </c>
      <c r="AB148">
        <f t="shared" si="90"/>
        <v>15304.027209463602</v>
      </c>
      <c r="AD148">
        <f t="shared" si="98"/>
        <v>2.9156246915581052E-2</v>
      </c>
      <c r="AE148">
        <f t="shared" si="99"/>
        <v>2.8971749109060418E-2</v>
      </c>
      <c r="AF148">
        <f t="shared" si="100"/>
        <v>-1.7927093876546341E-4</v>
      </c>
      <c r="AG148">
        <f t="shared" si="101"/>
        <v>3.8394686828788105E-2</v>
      </c>
      <c r="AH148">
        <f t="shared" si="102"/>
        <v>2.9156246915581274E-2</v>
      </c>
      <c r="AI148">
        <f t="shared" si="103"/>
        <v>-2.9312756937098783E-3</v>
      </c>
      <c r="AJ148">
        <f t="shared" si="76"/>
        <v>2.6139506223967768E-2</v>
      </c>
      <c r="AK148">
        <f t="shared" si="104"/>
        <v>2.6199177136033258E-2</v>
      </c>
      <c r="AL148">
        <f t="shared" si="105"/>
        <v>2.6187353618076559E-2</v>
      </c>
      <c r="AM148">
        <f t="shared" si="106"/>
        <v>-2.7524981978802598E-3</v>
      </c>
      <c r="AN148">
        <f t="shared" si="107"/>
        <v>2.8951675333913518E-2</v>
      </c>
      <c r="AO148">
        <f t="shared" si="108"/>
        <v>2.8951675333913518E-2</v>
      </c>
    </row>
    <row r="149" spans="1:41" x14ac:dyDescent="0.25">
      <c r="A149">
        <f t="shared" si="91"/>
        <v>2088</v>
      </c>
      <c r="B149">
        <f t="shared" si="70"/>
        <v>1075284782.6123188</v>
      </c>
      <c r="C149">
        <f t="shared" si="71"/>
        <v>3225854347.836956</v>
      </c>
      <c r="D149" s="4">
        <f>'HK(x)'!B141</f>
        <v>950294339.35095012</v>
      </c>
      <c r="E149">
        <f>SUM('Labor(x)'!E141:DA141)</f>
        <v>204746.14238509774</v>
      </c>
      <c r="F149">
        <f t="shared" si="86"/>
        <v>15.375303708145482</v>
      </c>
      <c r="G149">
        <f t="shared" si="72"/>
        <v>3148034.1222420763</v>
      </c>
      <c r="H149">
        <f>Population!B141</f>
        <v>335409.04913734493</v>
      </c>
      <c r="J149">
        <f t="shared" si="92"/>
        <v>7.4649054960522654E-2</v>
      </c>
      <c r="K149">
        <f t="shared" si="93"/>
        <v>2.9936852290864336E-2</v>
      </c>
      <c r="M149">
        <f t="shared" si="87"/>
        <v>0.22464905496052268</v>
      </c>
      <c r="N149">
        <f>'Agg HKI'!B141/'Econ aggregates'!B149</f>
        <v>5.1302048642138373E-2</v>
      </c>
      <c r="P149">
        <f t="shared" si="94"/>
        <v>833723072.38503027</v>
      </c>
      <c r="Q149">
        <f t="shared" si="95"/>
        <v>778558760.16330194</v>
      </c>
      <c r="R149">
        <f t="shared" si="96"/>
        <v>2485.6904562632517</v>
      </c>
      <c r="S149">
        <f t="shared" si="97"/>
        <v>2321.2216908450014</v>
      </c>
      <c r="U149">
        <f t="shared" si="73"/>
        <v>358428260.8707729</v>
      </c>
      <c r="V149">
        <f t="shared" si="74"/>
        <v>716856521.74154592</v>
      </c>
      <c r="W149" s="49">
        <f t="shared" si="88"/>
        <v>5251.7950769976624</v>
      </c>
      <c r="X149">
        <f t="shared" si="75"/>
        <v>3501.1967179984422</v>
      </c>
      <c r="Y149">
        <f>B149/Population!B141</f>
        <v>3205.8907932803145</v>
      </c>
      <c r="Z149">
        <f>E149/Population!B141</f>
        <v>0.61043714506717828</v>
      </c>
      <c r="AA149">
        <f t="shared" si="89"/>
        <v>4641.3296401139733</v>
      </c>
      <c r="AB149">
        <f t="shared" si="90"/>
        <v>15755.385230992986</v>
      </c>
      <c r="AD149">
        <f t="shared" si="98"/>
        <v>2.9492761307316373E-2</v>
      </c>
      <c r="AE149">
        <f t="shared" si="99"/>
        <v>2.9007775683098203E-2</v>
      </c>
      <c r="AF149">
        <f t="shared" si="100"/>
        <v>-4.7109182545612693E-4</v>
      </c>
      <c r="AG149">
        <f t="shared" si="101"/>
        <v>3.9073868219767993E-2</v>
      </c>
      <c r="AH149">
        <f t="shared" si="102"/>
        <v>2.9492761307316373E-2</v>
      </c>
      <c r="AI149">
        <f t="shared" si="103"/>
        <v>-3.8609096675632504E-3</v>
      </c>
      <c r="AJ149">
        <f t="shared" si="76"/>
        <v>2.5517982752498503E-2</v>
      </c>
      <c r="AK149">
        <f t="shared" si="104"/>
        <v>2.7866899695899061E-2</v>
      </c>
      <c r="AL149">
        <f t="shared" si="105"/>
        <v>2.7962553758735798E-2</v>
      </c>
      <c r="AM149">
        <f t="shared" si="106"/>
        <v>-3.3914155102306998E-3</v>
      </c>
      <c r="AN149">
        <f t="shared" si="107"/>
        <v>3.1258315206129761E-2</v>
      </c>
      <c r="AO149">
        <f t="shared" si="108"/>
        <v>3.1258315206129761E-2</v>
      </c>
    </row>
    <row r="150" spans="1:41" x14ac:dyDescent="0.25">
      <c r="A150">
        <f t="shared" si="91"/>
        <v>2089</v>
      </c>
      <c r="B150">
        <f t="shared" si="70"/>
        <v>1102425350.3703108</v>
      </c>
      <c r="C150">
        <f t="shared" si="71"/>
        <v>3307276051.1109324</v>
      </c>
      <c r="D150" s="4">
        <f>'HK(x)'!B142</f>
        <v>983308532.86081266</v>
      </c>
      <c r="E150">
        <f>SUM('Labor(x)'!E142:DA142)</f>
        <v>203908.47368894436</v>
      </c>
      <c r="F150">
        <f t="shared" si="86"/>
        <v>15.682809782308393</v>
      </c>
      <c r="G150">
        <f t="shared" si="72"/>
        <v>3197857.8058645502</v>
      </c>
      <c r="H150">
        <f>Population!B142</f>
        <v>334200.35912907426</v>
      </c>
      <c r="J150">
        <f t="shared" si="92"/>
        <v>7.3856885862272958E-2</v>
      </c>
      <c r="K150">
        <f t="shared" si="93"/>
        <v>2.9946874406301425E-2</v>
      </c>
      <c r="M150">
        <f t="shared" si="87"/>
        <v>0.22385688586227298</v>
      </c>
      <c r="N150">
        <f>'Agg HKI'!B142/'Econ aggregates'!B150</f>
        <v>5.1339550625589959E-2</v>
      </c>
      <c r="P150">
        <f t="shared" si="94"/>
        <v>855639844.54078794</v>
      </c>
      <c r="Q150">
        <f t="shared" si="95"/>
        <v>799041822.4545176</v>
      </c>
      <c r="R150">
        <f t="shared" si="96"/>
        <v>2560.2600989735151</v>
      </c>
      <c r="S150">
        <f t="shared" si="97"/>
        <v>2390.9065344418527</v>
      </c>
      <c r="U150">
        <f t="shared" si="73"/>
        <v>367475116.79010355</v>
      </c>
      <c r="V150">
        <f t="shared" si="74"/>
        <v>734950233.58020723</v>
      </c>
      <c r="W150" s="49">
        <f t="shared" si="88"/>
        <v>5406.4714939312635</v>
      </c>
      <c r="X150">
        <f t="shared" si="75"/>
        <v>3604.3143292875093</v>
      </c>
      <c r="Y150">
        <f>B150/Population!B142</f>
        <v>3298.6958878297737</v>
      </c>
      <c r="Z150">
        <f>E150/Population!B142</f>
        <v>0.61013840386147278</v>
      </c>
      <c r="AA150">
        <f t="shared" si="89"/>
        <v>4822.3034338475672</v>
      </c>
      <c r="AB150">
        <f t="shared" si="90"/>
        <v>16219.41448179379</v>
      </c>
      <c r="AD150">
        <f t="shared" si="98"/>
        <v>2.9452104407323043E-2</v>
      </c>
      <c r="AE150">
        <f t="shared" si="99"/>
        <v>2.89483019022303E-2</v>
      </c>
      <c r="AF150">
        <f t="shared" si="100"/>
        <v>-4.8938897005135207E-4</v>
      </c>
      <c r="AG150">
        <f t="shared" si="101"/>
        <v>3.8991799283006667E-2</v>
      </c>
      <c r="AH150">
        <f t="shared" si="102"/>
        <v>2.9452104407323265E-2</v>
      </c>
      <c r="AI150">
        <f t="shared" si="103"/>
        <v>-4.0912550849326879E-3</v>
      </c>
      <c r="AJ150">
        <f t="shared" si="76"/>
        <v>2.5240353250472136E-2</v>
      </c>
      <c r="AK150">
        <f t="shared" si="104"/>
        <v>2.6287832113198517E-2</v>
      </c>
      <c r="AL150">
        <f t="shared" si="105"/>
        <v>2.6308948456144066E-2</v>
      </c>
      <c r="AM150">
        <f t="shared" si="106"/>
        <v>-3.6036296915046284E-3</v>
      </c>
      <c r="AN150">
        <f t="shared" si="107"/>
        <v>2.9891461804703146E-2</v>
      </c>
      <c r="AO150">
        <f t="shared" si="108"/>
        <v>2.9891461804703146E-2</v>
      </c>
    </row>
    <row r="151" spans="1:41" x14ac:dyDescent="0.25">
      <c r="A151">
        <f t="shared" si="91"/>
        <v>2090</v>
      </c>
      <c r="B151">
        <f t="shared" si="70"/>
        <v>1129669457.0859935</v>
      </c>
      <c r="C151">
        <f t="shared" si="71"/>
        <v>3389008371.2579803</v>
      </c>
      <c r="D151" s="4">
        <f>'HK(x)'!B143</f>
        <v>1016915363.0797727</v>
      </c>
      <c r="E151">
        <f>SUM('Labor(x)'!E143:DA143)</f>
        <v>202975.90785191965</v>
      </c>
      <c r="F151">
        <f t="shared" si="86"/>
        <v>15.996465977954561</v>
      </c>
      <c r="G151">
        <f t="shared" si="72"/>
        <v>3246897.2042976725</v>
      </c>
      <c r="H151">
        <f>Population!B143</f>
        <v>332928.0590275476</v>
      </c>
      <c r="J151">
        <f t="shared" si="92"/>
        <v>7.2350650568068164E-2</v>
      </c>
      <c r="K151">
        <f t="shared" si="93"/>
        <v>2.9749259846016889E-2</v>
      </c>
      <c r="M151">
        <f t="shared" si="87"/>
        <v>0.22235065056806819</v>
      </c>
      <c r="N151">
        <f>'Agg HKI'!B143/'Econ aggregates'!B151</f>
        <v>5.1332918240161396E-2</v>
      </c>
      <c r="P151">
        <f t="shared" si="94"/>
        <v>878486718.37604654</v>
      </c>
      <c r="Q151">
        <f t="shared" si="95"/>
        <v>820497488.49704373</v>
      </c>
      <c r="R151">
        <f t="shared" si="96"/>
        <v>2638.6683085289533</v>
      </c>
      <c r="S151">
        <f t="shared" si="97"/>
        <v>2464.4888475115067</v>
      </c>
      <c r="U151">
        <f t="shared" si="73"/>
        <v>376556485.69533116</v>
      </c>
      <c r="V151">
        <f t="shared" si="74"/>
        <v>753112971.39066243</v>
      </c>
      <c r="W151" s="49">
        <f t="shared" si="88"/>
        <v>5565.5346934580029</v>
      </c>
      <c r="X151">
        <f t="shared" si="75"/>
        <v>3710.3564623053358</v>
      </c>
      <c r="Y151">
        <f>B151/Population!B143</f>
        <v>3393.1338211193574</v>
      </c>
      <c r="Z151">
        <f>E151/Population!B143</f>
        <v>0.60966897306521328</v>
      </c>
      <c r="AA151">
        <f t="shared" si="89"/>
        <v>5010.029879120726</v>
      </c>
      <c r="AB151">
        <f t="shared" si="90"/>
        <v>16696.604080374007</v>
      </c>
      <c r="AD151">
        <f t="shared" si="98"/>
        <v>2.9420889337026468E-2</v>
      </c>
      <c r="AE151">
        <f t="shared" si="99"/>
        <v>2.8628869256485112E-2</v>
      </c>
      <c r="AF151">
        <f t="shared" si="100"/>
        <v>-7.6938411561788822E-4</v>
      </c>
      <c r="AG151">
        <f t="shared" si="101"/>
        <v>3.8928791571993138E-2</v>
      </c>
      <c r="AH151">
        <f t="shared" si="102"/>
        <v>2.9420889337026246E-2</v>
      </c>
      <c r="AI151">
        <f t="shared" si="103"/>
        <v>-4.5734530799701467E-3</v>
      </c>
      <c r="AJ151">
        <f t="shared" si="76"/>
        <v>2.4712881200102288E-2</v>
      </c>
      <c r="AK151">
        <f t="shared" si="104"/>
        <v>2.6701507627336252E-2</v>
      </c>
      <c r="AL151">
        <f t="shared" si="105"/>
        <v>2.6851743475226453E-2</v>
      </c>
      <c r="AM151">
        <f t="shared" si="106"/>
        <v>-3.8069980081477661E-3</v>
      </c>
      <c r="AN151">
        <f t="shared" si="107"/>
        <v>3.0508505635484018E-2</v>
      </c>
      <c r="AO151">
        <f t="shared" si="108"/>
        <v>3.0508505635484018E-2</v>
      </c>
    </row>
    <row r="152" spans="1:41" x14ac:dyDescent="0.25">
      <c r="A152">
        <f t="shared" si="91"/>
        <v>2091</v>
      </c>
      <c r="B152">
        <f t="shared" si="70"/>
        <v>1156711780.9734733</v>
      </c>
      <c r="C152">
        <f t="shared" si="71"/>
        <v>3470135342.9204197</v>
      </c>
      <c r="D152" s="4">
        <f>'HK(x)'!B144</f>
        <v>1050841124.0015789</v>
      </c>
      <c r="E152">
        <f>SUM('Labor(x)'!E144:DA144)</f>
        <v>201901.531355988</v>
      </c>
      <c r="F152">
        <f t="shared" si="86"/>
        <v>16.316395297513651</v>
      </c>
      <c r="G152">
        <f t="shared" si="72"/>
        <v>3294305.1967776474</v>
      </c>
      <c r="H152">
        <f>Population!B144</f>
        <v>331611.39307837572</v>
      </c>
      <c r="J152">
        <f t="shared" si="92"/>
        <v>7.0135856655807516E-2</v>
      </c>
      <c r="K152">
        <f t="shared" si="93"/>
        <v>2.9329485079900151E-2</v>
      </c>
      <c r="M152">
        <f t="shared" si="87"/>
        <v>0.22013585665580754</v>
      </c>
      <c r="N152">
        <f>'Agg HKI'!B144/'Econ aggregates'!B152</f>
        <v>5.1243959059284888E-2</v>
      </c>
      <c r="P152">
        <f t="shared" si="94"/>
        <v>902078042.16501284</v>
      </c>
      <c r="Q152">
        <f t="shared" si="95"/>
        <v>842803551.01741564</v>
      </c>
      <c r="R152">
        <f t="shared" si="96"/>
        <v>2720.2866397048319</v>
      </c>
      <c r="S152">
        <f t="shared" si="97"/>
        <v>2541.53979208495</v>
      </c>
      <c r="U152">
        <f t="shared" si="73"/>
        <v>385570593.6578244</v>
      </c>
      <c r="V152">
        <f t="shared" si="74"/>
        <v>771141187.31564891</v>
      </c>
      <c r="W152" s="49">
        <f t="shared" si="88"/>
        <v>5729.0886958850569</v>
      </c>
      <c r="X152">
        <f t="shared" si="75"/>
        <v>3819.3924639233719</v>
      </c>
      <c r="Y152">
        <f>B152/Population!B144</f>
        <v>3488.1545239915404</v>
      </c>
      <c r="Z152">
        <f>E152/Population!B144</f>
        <v>0.60884980302310954</v>
      </c>
      <c r="AA152">
        <f t="shared" si="89"/>
        <v>5204.7209198664314</v>
      </c>
      <c r="AB152">
        <f t="shared" si="90"/>
        <v>17187.266087655171</v>
      </c>
      <c r="AD152">
        <f t="shared" si="98"/>
        <v>2.9386934308271107E-2</v>
      </c>
      <c r="AE152">
        <f t="shared" si="99"/>
        <v>2.8003818264036751E-2</v>
      </c>
      <c r="AF152">
        <f t="shared" si="100"/>
        <v>-1.3436308526334484E-3</v>
      </c>
      <c r="AG152">
        <f t="shared" si="101"/>
        <v>3.886025541625604E-2</v>
      </c>
      <c r="AH152">
        <f t="shared" si="102"/>
        <v>2.9386934308271107E-2</v>
      </c>
      <c r="AI152">
        <f t="shared" si="103"/>
        <v>-5.2931232445352361E-3</v>
      </c>
      <c r="AJ152">
        <f t="shared" si="76"/>
        <v>2.3938262398663035E-2</v>
      </c>
      <c r="AK152">
        <f t="shared" si="104"/>
        <v>2.6854502516073131E-2</v>
      </c>
      <c r="AL152">
        <f t="shared" si="105"/>
        <v>2.7186021691829154E-2</v>
      </c>
      <c r="AM152">
        <f t="shared" si="106"/>
        <v>-3.9548061915170019E-3</v>
      </c>
      <c r="AN152">
        <f t="shared" si="107"/>
        <v>3.0809308707590133E-2</v>
      </c>
      <c r="AO152">
        <f t="shared" si="108"/>
        <v>3.0809308707590133E-2</v>
      </c>
    </row>
    <row r="153" spans="1:41" x14ac:dyDescent="0.25">
      <c r="A153">
        <f t="shared" si="91"/>
        <v>2092</v>
      </c>
      <c r="B153">
        <f t="shared" si="70"/>
        <v>1183356442.320226</v>
      </c>
      <c r="C153">
        <f t="shared" si="71"/>
        <v>3550069326.9606781</v>
      </c>
      <c r="D153" s="4">
        <f>'HK(x)'!B145</f>
        <v>1084830389.0599849</v>
      </c>
      <c r="E153">
        <f>SUM('Labor(x)'!E145:DA145)</f>
        <v>200676.02977237769</v>
      </c>
      <c r="F153">
        <f t="shared" si="86"/>
        <v>16.642723203463923</v>
      </c>
      <c r="G153">
        <f t="shared" si="72"/>
        <v>3339795.6170717673</v>
      </c>
      <c r="H153">
        <f>Population!B145</f>
        <v>330287.64174158155</v>
      </c>
      <c r="J153">
        <f t="shared" si="92"/>
        <v>6.7548526531473946E-2</v>
      </c>
      <c r="K153">
        <f t="shared" si="93"/>
        <v>2.8722761665760401E-2</v>
      </c>
      <c r="M153">
        <f t="shared" si="87"/>
        <v>0.21754852653147397</v>
      </c>
      <c r="N153">
        <f>'Agg HKI'!B145/'Econ aggregates'!B153</f>
        <v>5.1045445658552561E-2</v>
      </c>
      <c r="P153">
        <f t="shared" si="94"/>
        <v>925918991.93193364</v>
      </c>
      <c r="Q153">
        <f t="shared" si="95"/>
        <v>865514034.96077859</v>
      </c>
      <c r="R153">
        <f t="shared" si="96"/>
        <v>2803.3715916515475</v>
      </c>
      <c r="S153">
        <f t="shared" si="97"/>
        <v>2620.4856784740387</v>
      </c>
      <c r="U153">
        <f t="shared" si="73"/>
        <v>394452147.44007528</v>
      </c>
      <c r="V153">
        <f t="shared" si="74"/>
        <v>788904294.88015068</v>
      </c>
      <c r="W153" s="49">
        <f t="shared" si="88"/>
        <v>5896.8499808496335</v>
      </c>
      <c r="X153">
        <f t="shared" si="75"/>
        <v>3931.2333205664227</v>
      </c>
      <c r="Y153">
        <f>B153/Population!B145</f>
        <v>3582.8056904596178</v>
      </c>
      <c r="Z153">
        <f>E153/Population!B145</f>
        <v>0.60757958945792911</v>
      </c>
      <c r="AA153">
        <f t="shared" si="89"/>
        <v>5405.8792686425159</v>
      </c>
      <c r="AB153">
        <f t="shared" si="90"/>
        <v>17690.549942548903</v>
      </c>
      <c r="AD153">
        <f t="shared" si="98"/>
        <v>2.9282368256066782E-2</v>
      </c>
      <c r="AE153">
        <f t="shared" si="99"/>
        <v>2.7135026793413619E-2</v>
      </c>
      <c r="AF153">
        <f t="shared" si="100"/>
        <v>-2.0862510899625208E-3</v>
      </c>
      <c r="AG153">
        <f t="shared" si="101"/>
        <v>3.8649209414526542E-2</v>
      </c>
      <c r="AH153">
        <f t="shared" si="102"/>
        <v>2.9282368256067004E-2</v>
      </c>
      <c r="AI153">
        <f t="shared" si="103"/>
        <v>-6.0697983585351611E-3</v>
      </c>
      <c r="AJ153">
        <f t="shared" si="76"/>
        <v>2.303483182675703E-2</v>
      </c>
      <c r="AK153">
        <f t="shared" si="104"/>
        <v>2.6428921504066061E-2</v>
      </c>
      <c r="AL153">
        <f t="shared" si="105"/>
        <v>2.6946355311326498E-2</v>
      </c>
      <c r="AM153">
        <f t="shared" si="106"/>
        <v>-3.9918753228158632E-3</v>
      </c>
      <c r="AN153">
        <f t="shared" si="107"/>
        <v>3.0420796826881924E-2</v>
      </c>
      <c r="AO153">
        <f t="shared" si="108"/>
        <v>3.0420796826881924E-2</v>
      </c>
    </row>
    <row r="154" spans="1:41" x14ac:dyDescent="0.25">
      <c r="A154">
        <f t="shared" si="91"/>
        <v>2093</v>
      </c>
      <c r="B154">
        <f t="shared" si="70"/>
        <v>1208968213.5965207</v>
      </c>
      <c r="C154">
        <f t="shared" si="71"/>
        <v>3626904640.7895622</v>
      </c>
      <c r="D154" s="4">
        <f>'HK(x)'!B146</f>
        <v>1118720640.8563654</v>
      </c>
      <c r="E154">
        <f>SUM('Labor(x)'!E146:DA146)</f>
        <v>199128.82259978645</v>
      </c>
      <c r="F154">
        <f t="shared" si="86"/>
        <v>16.975577667533202</v>
      </c>
      <c r="G154">
        <f t="shared" si="72"/>
        <v>3380326.7938871155</v>
      </c>
      <c r="H154">
        <f>Population!B146</f>
        <v>328788.41093046922</v>
      </c>
      <c r="J154">
        <f t="shared" si="92"/>
        <v>6.355445326416749E-2</v>
      </c>
      <c r="K154">
        <f t="shared" si="93"/>
        <v>2.8032376215716623E-2</v>
      </c>
      <c r="M154">
        <f t="shared" si="87"/>
        <v>0.2135544532641675</v>
      </c>
      <c r="N154">
        <f>'Agg HKI'!B146/'Econ aggregates'!B154</f>
        <v>5.0796101421655804E-2</v>
      </c>
      <c r="P154">
        <f t="shared" si="94"/>
        <v>950787667.72815835</v>
      </c>
      <c r="Q154">
        <f t="shared" si="95"/>
        <v>889376795.73475146</v>
      </c>
      <c r="R154">
        <f t="shared" si="96"/>
        <v>2891.7919127302416</v>
      </c>
      <c r="S154">
        <f t="shared" si="97"/>
        <v>2705.0126043610248</v>
      </c>
      <c r="U154">
        <f t="shared" si="73"/>
        <v>402989404.53217351</v>
      </c>
      <c r="V154">
        <f t="shared" si="74"/>
        <v>805978809.06434715</v>
      </c>
      <c r="W154" s="49">
        <f t="shared" si="88"/>
        <v>6071.2869077036221</v>
      </c>
      <c r="X154">
        <f t="shared" si="75"/>
        <v>4047.5246051357485</v>
      </c>
      <c r="Y154">
        <f>B154/Population!B146</f>
        <v>3677.0402283193253</v>
      </c>
      <c r="Z154">
        <f>E154/Population!B146</f>
        <v>0.60564428665917114</v>
      </c>
      <c r="AA154">
        <f t="shared" si="89"/>
        <v>5618.074903725992</v>
      </c>
      <c r="AB154">
        <f t="shared" si="90"/>
        <v>18213.860723110869</v>
      </c>
      <c r="AD154">
        <f t="shared" si="98"/>
        <v>2.9581374364361146E-2</v>
      </c>
      <c r="AE154">
        <f t="shared" si="99"/>
        <v>2.6301883496120837E-2</v>
      </c>
      <c r="AF154">
        <f t="shared" si="100"/>
        <v>-3.1852663129856573E-3</v>
      </c>
      <c r="AG154">
        <f t="shared" si="101"/>
        <v>3.9252751409811104E-2</v>
      </c>
      <c r="AH154">
        <f t="shared" si="102"/>
        <v>2.9581374364361146E-2</v>
      </c>
      <c r="AI154">
        <f t="shared" si="103"/>
        <v>-7.7099749997356914E-3</v>
      </c>
      <c r="AJ154">
        <f t="shared" si="76"/>
        <v>2.1643327707818294E-2</v>
      </c>
      <c r="AK154">
        <f t="shared" si="104"/>
        <v>2.6858370994568448E-2</v>
      </c>
      <c r="AL154">
        <f t="shared" si="105"/>
        <v>2.75706225550163E-2</v>
      </c>
      <c r="AM154">
        <f t="shared" si="106"/>
        <v>-4.5391671429394487E-3</v>
      </c>
      <c r="AN154">
        <f t="shared" si="107"/>
        <v>3.1397538137507897E-2</v>
      </c>
      <c r="AO154">
        <f t="shared" si="108"/>
        <v>3.1397538137507897E-2</v>
      </c>
    </row>
    <row r="155" spans="1:41" x14ac:dyDescent="0.25">
      <c r="A155">
        <f t="shared" si="91"/>
        <v>2094</v>
      </c>
      <c r="B155">
        <f t="shared" si="70"/>
        <v>1233972104.3317788</v>
      </c>
      <c r="C155">
        <f t="shared" si="71"/>
        <v>3701916312.9953365</v>
      </c>
      <c r="D155" s="4">
        <f>'HK(x)'!B147</f>
        <v>1152404858.8741496</v>
      </c>
      <c r="E155">
        <f>SUM('Labor(x)'!E147:DA147)</f>
        <v>197438.31841291513</v>
      </c>
      <c r="F155">
        <f t="shared" si="86"/>
        <v>17.315089220883866</v>
      </c>
      <c r="G155">
        <f t="shared" si="72"/>
        <v>3418662.0989409033</v>
      </c>
      <c r="H155">
        <f>Population!B147</f>
        <v>327231.5804851331</v>
      </c>
      <c r="J155">
        <f t="shared" si="92"/>
        <v>6.0788790883076461E-2</v>
      </c>
      <c r="K155">
        <f t="shared" si="93"/>
        <v>2.7297390191834858E-2</v>
      </c>
      <c r="M155">
        <f t="shared" si="87"/>
        <v>0.21078879088307648</v>
      </c>
      <c r="N155">
        <f>'Agg HKI'!B147/'Econ aggregates'!B155</f>
        <v>5.0407701772459575E-2</v>
      </c>
      <c r="P155">
        <f t="shared" si="94"/>
        <v>973864616.47623765</v>
      </c>
      <c r="Q155">
        <f t="shared" si="95"/>
        <v>911662918.64554703</v>
      </c>
      <c r="R155">
        <f t="shared" si="96"/>
        <v>2976.0716096913593</v>
      </c>
      <c r="S155">
        <f t="shared" si="97"/>
        <v>2785.9869676819471</v>
      </c>
      <c r="U155">
        <f t="shared" si="73"/>
        <v>411324034.77725959</v>
      </c>
      <c r="V155">
        <f t="shared" si="74"/>
        <v>822648069.55451918</v>
      </c>
      <c r="W155" s="49">
        <f t="shared" si="88"/>
        <v>6249.9119433903179</v>
      </c>
      <c r="X155">
        <f t="shared" si="75"/>
        <v>4166.6079622602119</v>
      </c>
      <c r="Y155">
        <f>B155/Population!B147</f>
        <v>3770.9444256644447</v>
      </c>
      <c r="Z155">
        <f>E155/Population!B147</f>
        <v>0.60335960887456341</v>
      </c>
      <c r="AA155">
        <f t="shared" si="89"/>
        <v>5836.7842075318586</v>
      </c>
      <c r="AB155">
        <f t="shared" si="90"/>
        <v>18749.735830170954</v>
      </c>
      <c r="AD155">
        <f t="shared" si="98"/>
        <v>2.9421280595394839E-2</v>
      </c>
      <c r="AE155">
        <f t="shared" si="99"/>
        <v>2.5537984768809752E-2</v>
      </c>
      <c r="AF155">
        <f t="shared" si="100"/>
        <v>-3.772309645997618E-3</v>
      </c>
      <c r="AG155">
        <f t="shared" si="101"/>
        <v>3.8929581316335726E-2</v>
      </c>
      <c r="AH155">
        <f t="shared" si="102"/>
        <v>2.9421280595394839E-2</v>
      </c>
      <c r="AI155">
        <f t="shared" si="103"/>
        <v>-8.4895002380892537E-3</v>
      </c>
      <c r="AJ155">
        <f t="shared" si="76"/>
        <v>2.0682008388686057E-2</v>
      </c>
      <c r="AK155">
        <f t="shared" si="104"/>
        <v>2.4271400998731929E-2</v>
      </c>
      <c r="AL155">
        <f t="shared" si="105"/>
        <v>2.5058133985139674E-2</v>
      </c>
      <c r="AM155">
        <f t="shared" si="106"/>
        <v>-4.7350526769793788E-3</v>
      </c>
      <c r="AN155">
        <f t="shared" si="107"/>
        <v>2.9006453675711308E-2</v>
      </c>
      <c r="AO155">
        <f t="shared" si="108"/>
        <v>2.9006453675711308E-2</v>
      </c>
    </row>
    <row r="156" spans="1:41" x14ac:dyDescent="0.25">
      <c r="A156">
        <f t="shared" si="91"/>
        <v>2095</v>
      </c>
      <c r="B156">
        <f t="shared" si="70"/>
        <v>1258537452.9765534</v>
      </c>
      <c r="C156">
        <f t="shared" si="71"/>
        <v>3775612358.9296603</v>
      </c>
      <c r="D156" s="4">
        <f>'HK(x)'!B148</f>
        <v>1185942702.8157411</v>
      </c>
      <c r="E156">
        <f>SUM('Labor(x)'!E148:DA148)</f>
        <v>195656.48626348577</v>
      </c>
      <c r="F156">
        <f t="shared" si="86"/>
        <v>17.661391005301542</v>
      </c>
      <c r="G156">
        <f t="shared" si="72"/>
        <v>3455565.7066228325</v>
      </c>
      <c r="H156">
        <f>Population!B148</f>
        <v>325627.51875872829</v>
      </c>
      <c r="J156">
        <f t="shared" si="92"/>
        <v>5.8556895355021864E-2</v>
      </c>
      <c r="K156">
        <f t="shared" si="93"/>
        <v>2.6648268482015777E-2</v>
      </c>
      <c r="M156">
        <f t="shared" si="87"/>
        <v>0.20855689535502189</v>
      </c>
      <c r="N156">
        <f>'Agg HKI'!B148/'Econ aggregates'!B156</f>
        <v>4.9937830636922094E-2</v>
      </c>
      <c r="P156">
        <f t="shared" si="94"/>
        <v>996060789.09574664</v>
      </c>
      <c r="Q156">
        <f t="shared" si="95"/>
        <v>933212158.91878009</v>
      </c>
      <c r="R156">
        <f t="shared" si="96"/>
        <v>3058.8962287114678</v>
      </c>
      <c r="S156">
        <f t="shared" si="97"/>
        <v>2865.8884927051818</v>
      </c>
      <c r="U156">
        <f t="shared" si="73"/>
        <v>419512484.32551777</v>
      </c>
      <c r="V156">
        <f t="shared" si="74"/>
        <v>839024968.65103567</v>
      </c>
      <c r="W156" s="49">
        <f t="shared" si="88"/>
        <v>6432.3829841332836</v>
      </c>
      <c r="X156">
        <f t="shared" si="75"/>
        <v>4288.2553227555227</v>
      </c>
      <c r="Y156">
        <f>B156/Population!B148</f>
        <v>3864.9603626070038</v>
      </c>
      <c r="Z156">
        <f>E156/Population!B148</f>
        <v>0.60085980143605811</v>
      </c>
      <c r="AA156">
        <f t="shared" si="89"/>
        <v>6061.3513278504925</v>
      </c>
      <c r="AB156">
        <f t="shared" si="90"/>
        <v>19297.14895239985</v>
      </c>
      <c r="AD156">
        <f t="shared" si="98"/>
        <v>2.9195777859869043E-2</v>
      </c>
      <c r="AE156">
        <f t="shared" si="99"/>
        <v>2.4931668656451578E-2</v>
      </c>
      <c r="AF156">
        <f t="shared" si="100"/>
        <v>-4.1431468095256552E-3</v>
      </c>
      <c r="AG156">
        <f t="shared" si="101"/>
        <v>3.8474459965275098E-2</v>
      </c>
      <c r="AH156">
        <f t="shared" si="102"/>
        <v>2.9195777859868821E-2</v>
      </c>
      <c r="AI156">
        <f t="shared" si="103"/>
        <v>-9.0247534711215271E-3</v>
      </c>
      <c r="AJ156">
        <f t="shared" si="76"/>
        <v>1.9907539691164544E-2</v>
      </c>
      <c r="AK156">
        <f t="shared" si="104"/>
        <v>2.279184626280184E-2</v>
      </c>
      <c r="AL156">
        <f t="shared" si="105"/>
        <v>2.3637289432862696E-2</v>
      </c>
      <c r="AM156">
        <f t="shared" si="106"/>
        <v>-4.9019160193118916E-3</v>
      </c>
      <c r="AN156">
        <f t="shared" si="107"/>
        <v>2.7693762282113732E-2</v>
      </c>
      <c r="AO156">
        <f t="shared" si="108"/>
        <v>2.7693762282113732E-2</v>
      </c>
    </row>
    <row r="157" spans="1:41" x14ac:dyDescent="0.25">
      <c r="A157">
        <f t="shared" si="91"/>
        <v>2096</v>
      </c>
      <c r="B157">
        <f t="shared" si="70"/>
        <v>1282947925.2232389</v>
      </c>
      <c r="C157">
        <f t="shared" si="71"/>
        <v>3848843775.6697168</v>
      </c>
      <c r="D157" s="4">
        <f>'HK(x)'!B149</f>
        <v>1219391432.6592011</v>
      </c>
      <c r="E157">
        <f>SUM('Labor(x)'!E149:DA149)</f>
        <v>193865.44877582288</v>
      </c>
      <c r="F157">
        <f t="shared" si="86"/>
        <v>18.014618825407574</v>
      </c>
      <c r="G157">
        <f t="shared" si="72"/>
        <v>3492412.1631130264</v>
      </c>
      <c r="H157">
        <f>Population!B149</f>
        <v>324039.72938419419</v>
      </c>
      <c r="J157">
        <f t="shared" si="92"/>
        <v>5.7080583942885996E-2</v>
      </c>
      <c r="K157">
        <f t="shared" si="93"/>
        <v>2.6071775156142715E-2</v>
      </c>
      <c r="M157">
        <f t="shared" si="87"/>
        <v>0.20708058394288603</v>
      </c>
      <c r="N157">
        <f>'Agg HKI'!B149/'Econ aggregates'!B157</f>
        <v>4.9493519132045825E-2</v>
      </c>
      <c r="P157">
        <f t="shared" si="94"/>
        <v>1017274319.6996967</v>
      </c>
      <c r="Q157">
        <f t="shared" si="95"/>
        <v>953776712.01724172</v>
      </c>
      <c r="R157">
        <f t="shared" si="96"/>
        <v>3139.3506025724901</v>
      </c>
      <c r="S157">
        <f t="shared" si="97"/>
        <v>2943.3943604069818</v>
      </c>
      <c r="U157">
        <f t="shared" si="73"/>
        <v>427649308.40774632</v>
      </c>
      <c r="V157">
        <f t="shared" si="74"/>
        <v>855298616.81549263</v>
      </c>
      <c r="W157" s="49">
        <f t="shared" si="88"/>
        <v>6617.7234433701551</v>
      </c>
      <c r="X157">
        <f t="shared" si="75"/>
        <v>4411.8156289134367</v>
      </c>
      <c r="Y157">
        <f>B157/Population!B149</f>
        <v>3959.2303316058064</v>
      </c>
      <c r="Z157">
        <f>E157/Population!B149</f>
        <v>0.59827678891179548</v>
      </c>
      <c r="AA157">
        <f t="shared" si="89"/>
        <v>6289.8852805341785</v>
      </c>
      <c r="AB157">
        <f t="shared" si="90"/>
        <v>19853.170330110464</v>
      </c>
      <c r="AD157">
        <f t="shared" si="98"/>
        <v>2.8813654238879938E-2</v>
      </c>
      <c r="AE157">
        <f t="shared" si="99"/>
        <v>2.4390927759790904E-2</v>
      </c>
      <c r="AF157">
        <f t="shared" si="100"/>
        <v>-4.2988605962476223E-3</v>
      </c>
      <c r="AG157">
        <f t="shared" si="101"/>
        <v>3.7703465831724126E-2</v>
      </c>
      <c r="AH157">
        <f t="shared" si="102"/>
        <v>2.8813654238879938E-2</v>
      </c>
      <c r="AI157">
        <f t="shared" si="103"/>
        <v>-9.1539898414149112E-3</v>
      </c>
      <c r="AJ157">
        <f t="shared" si="76"/>
        <v>1.9395904499268202E-2</v>
      </c>
      <c r="AK157">
        <f t="shared" si="104"/>
        <v>2.1297425655323998E-2</v>
      </c>
      <c r="AL157">
        <f t="shared" si="105"/>
        <v>2.2036310716619711E-2</v>
      </c>
      <c r="AM157">
        <f t="shared" si="106"/>
        <v>-4.8760908801155356E-3</v>
      </c>
      <c r="AN157">
        <f t="shared" si="107"/>
        <v>2.6173516535439534E-2</v>
      </c>
      <c r="AO157">
        <f t="shared" si="108"/>
        <v>2.6173516535439534E-2</v>
      </c>
    </row>
    <row r="158" spans="1:41" x14ac:dyDescent="0.25">
      <c r="A158">
        <f t="shared" si="91"/>
        <v>2097</v>
      </c>
      <c r="B158">
        <f t="shared" si="70"/>
        <v>1307497502.4750614</v>
      </c>
      <c r="C158">
        <f t="shared" si="71"/>
        <v>3922492507.4251842</v>
      </c>
      <c r="D158" s="4">
        <f>'HK(x)'!B150</f>
        <v>1253042099.4489565</v>
      </c>
      <c r="E158">
        <f>SUM('Labor(x)'!E150:DA150)</f>
        <v>192106.20747582108</v>
      </c>
      <c r="F158">
        <f t="shared" si="86"/>
        <v>18.374911201915726</v>
      </c>
      <c r="G158">
        <f t="shared" si="72"/>
        <v>3529934.5037050112</v>
      </c>
      <c r="H158">
        <f>Population!B150</f>
        <v>322490.46630494774</v>
      </c>
      <c r="J158">
        <f t="shared" si="92"/>
        <v>5.6328009511339129E-2</v>
      </c>
      <c r="K158">
        <f t="shared" si="93"/>
        <v>2.5736696801374716E-2</v>
      </c>
      <c r="M158">
        <f t="shared" si="87"/>
        <v>0.20632800951133914</v>
      </c>
      <c r="N158">
        <f>'Agg HKI'!B150/'Econ aggregates'!B158</f>
        <v>4.9140173310738493E-2</v>
      </c>
      <c r="P158">
        <f t="shared" si="94"/>
        <v>1037724145.3483348</v>
      </c>
      <c r="Q158">
        <f t="shared" si="95"/>
        <v>973473491.47335255</v>
      </c>
      <c r="R158">
        <f t="shared" si="96"/>
        <v>3217.8444133199905</v>
      </c>
      <c r="S158">
        <f t="shared" si="97"/>
        <v>3018.6116899122026</v>
      </c>
      <c r="U158">
        <f t="shared" si="73"/>
        <v>435832500.82502043</v>
      </c>
      <c r="V158">
        <f t="shared" si="74"/>
        <v>871665001.65004098</v>
      </c>
      <c r="W158" s="49">
        <f t="shared" si="88"/>
        <v>6806.1179264060274</v>
      </c>
      <c r="X158">
        <f t="shared" si="75"/>
        <v>4537.4119509373513</v>
      </c>
      <c r="Y158">
        <f>B158/Population!B150</f>
        <v>4054.3756764539162</v>
      </c>
      <c r="Z158">
        <f>E158/Population!B150</f>
        <v>0.59569577258189399</v>
      </c>
      <c r="AA158">
        <f t="shared" si="89"/>
        <v>6522.6528383090754</v>
      </c>
      <c r="AB158">
        <f t="shared" si="90"/>
        <v>20418.353779218083</v>
      </c>
      <c r="AD158">
        <f t="shared" si="98"/>
        <v>2.8468171063360304E-2</v>
      </c>
      <c r="AE158">
        <f t="shared" si="99"/>
        <v>2.4031272969541995E-2</v>
      </c>
      <c r="AF158">
        <f t="shared" si="100"/>
        <v>-4.3140840121778101E-3</v>
      </c>
      <c r="AG158">
        <f t="shared" si="101"/>
        <v>3.7006645970994345E-2</v>
      </c>
      <c r="AH158">
        <f t="shared" si="102"/>
        <v>2.8468171063360526E-2</v>
      </c>
      <c r="AI158">
        <f t="shared" si="103"/>
        <v>-9.0745478944838087E-3</v>
      </c>
      <c r="AJ158">
        <f t="shared" si="76"/>
        <v>1.9135287387093802E-2</v>
      </c>
      <c r="AK158">
        <f t="shared" si="104"/>
        <v>2.0102567471353305E-2</v>
      </c>
      <c r="AL158">
        <f t="shared" si="105"/>
        <v>2.0651352887880892E-2</v>
      </c>
      <c r="AM158">
        <f t="shared" si="106"/>
        <v>-4.7810899058293721E-3</v>
      </c>
      <c r="AN158">
        <f t="shared" si="107"/>
        <v>2.4883657377182677E-2</v>
      </c>
      <c r="AO158">
        <f t="shared" si="108"/>
        <v>2.4883657377182677E-2</v>
      </c>
    </row>
    <row r="159" spans="1:41" x14ac:dyDescent="0.25">
      <c r="A159">
        <f t="shared" si="91"/>
        <v>2098</v>
      </c>
      <c r="B159">
        <f t="shared" si="70"/>
        <v>1331774694.6807518</v>
      </c>
      <c r="C159">
        <f t="shared" si="71"/>
        <v>3995324084.0422554</v>
      </c>
      <c r="D159" s="4">
        <f>'HK(x)'!B151</f>
        <v>1287018023.0127776</v>
      </c>
      <c r="E159">
        <f>SUM('Labor(x)'!E151:DA151)</f>
        <v>190240.08948698401</v>
      </c>
      <c r="F159">
        <f t="shared" si="86"/>
        <v>18.74240942595404</v>
      </c>
      <c r="G159">
        <f t="shared" si="72"/>
        <v>3565557.6463951892</v>
      </c>
      <c r="H159">
        <f>Population!B151</f>
        <v>320765.19962254137</v>
      </c>
      <c r="J159">
        <f t="shared" si="92"/>
        <v>5.4687611131198188E-2</v>
      </c>
      <c r="K159">
        <f t="shared" si="93"/>
        <v>2.5511765390590833E-2</v>
      </c>
      <c r="M159">
        <f t="shared" si="87"/>
        <v>0.20468761113119821</v>
      </c>
      <c r="N159">
        <f>'Agg HKI'!B151/'Econ aggregates'!B159</f>
        <v>4.8906520089263238E-2</v>
      </c>
      <c r="P159">
        <f t="shared" si="94"/>
        <v>1059176913.861568</v>
      </c>
      <c r="Q159">
        <f t="shared" si="95"/>
        <v>994044448.00179136</v>
      </c>
      <c r="R159">
        <f t="shared" si="96"/>
        <v>3302.0318759888801</v>
      </c>
      <c r="S159">
        <f t="shared" si="97"/>
        <v>3098.9784713913091</v>
      </c>
      <c r="U159">
        <f t="shared" si="73"/>
        <v>443924898.22691727</v>
      </c>
      <c r="V159">
        <f t="shared" si="74"/>
        <v>887849796.45383453</v>
      </c>
      <c r="W159" s="49">
        <f t="shared" si="88"/>
        <v>7000.4944713394398</v>
      </c>
      <c r="X159">
        <f t="shared" si="75"/>
        <v>4666.9963142262932</v>
      </c>
      <c r="Y159">
        <f>B159/Population!B151</f>
        <v>4151.8677719650077</v>
      </c>
      <c r="Z159">
        <f>E159/Population!B151</f>
        <v>0.59308207283972192</v>
      </c>
      <c r="AA159">
        <f t="shared" si="89"/>
        <v>6765.2303280735878</v>
      </c>
      <c r="AB159">
        <f t="shared" si="90"/>
        <v>21001.483414018319</v>
      </c>
      <c r="AD159">
        <f t="shared" si="98"/>
        <v>2.8559091546045856E-2</v>
      </c>
      <c r="AE159">
        <f t="shared" si="99"/>
        <v>2.4046142560810058E-2</v>
      </c>
      <c r="AF159">
        <f t="shared" si="100"/>
        <v>-4.3876419180274295E-3</v>
      </c>
      <c r="AG159">
        <f t="shared" si="101"/>
        <v>3.7190004707869484E-2</v>
      </c>
      <c r="AH159">
        <f t="shared" si="102"/>
        <v>2.8559091546045634E-2</v>
      </c>
      <c r="AI159">
        <f t="shared" si="103"/>
        <v>-9.7139910956388631E-3</v>
      </c>
      <c r="AJ159">
        <f t="shared" si="76"/>
        <v>1.8567677689429019E-2</v>
      </c>
      <c r="AK159">
        <f t="shared" si="104"/>
        <v>2.0672900991459686E-2</v>
      </c>
      <c r="AL159">
        <f t="shared" si="105"/>
        <v>2.1131501482700488E-2</v>
      </c>
      <c r="AM159">
        <f t="shared" si="106"/>
        <v>-5.3498222821103392E-3</v>
      </c>
      <c r="AN159">
        <f t="shared" si="107"/>
        <v>2.6022723273570025E-2</v>
      </c>
      <c r="AO159">
        <f t="shared" si="108"/>
        <v>2.6022723273570025E-2</v>
      </c>
    </row>
    <row r="160" spans="1:41" x14ac:dyDescent="0.25">
      <c r="A160">
        <f t="shared" si="91"/>
        <v>2099</v>
      </c>
      <c r="B160">
        <f t="shared" si="70"/>
        <v>1356428929.0388229</v>
      </c>
      <c r="C160">
        <f t="shared" si="71"/>
        <v>4069286787.1164684</v>
      </c>
      <c r="D160" s="4">
        <f>'HK(x)'!B152</f>
        <v>1321085072.639699</v>
      </c>
      <c r="E160">
        <f>SUM('Labor(x)'!E152:DA152)</f>
        <v>188489.98644172016</v>
      </c>
      <c r="F160">
        <f t="shared" si="86"/>
        <v>19.117257614473122</v>
      </c>
      <c r="G160">
        <f t="shared" si="72"/>
        <v>3603411.6285549104</v>
      </c>
      <c r="H160">
        <f>Population!B152</f>
        <v>319002.69332492148</v>
      </c>
      <c r="J160">
        <f t="shared" si="92"/>
        <v>5.4527518169804612E-2</v>
      </c>
      <c r="K160">
        <f t="shared" si="93"/>
        <v>2.5115248501122442E-2</v>
      </c>
      <c r="M160">
        <f t="shared" si="87"/>
        <v>0.20452751816980463</v>
      </c>
      <c r="N160">
        <f>'Agg HKI'!B152/'Econ aggregates'!B160</f>
        <v>4.8731116702002843E-2</v>
      </c>
      <c r="P160">
        <f t="shared" si="94"/>
        <v>1079001886.6087863</v>
      </c>
      <c r="Q160">
        <f t="shared" si="95"/>
        <v>1012901590.1698228</v>
      </c>
      <c r="R160">
        <f t="shared" si="96"/>
        <v>3382.4224973228193</v>
      </c>
      <c r="S160">
        <f t="shared" si="97"/>
        <v>3175.2132861716245</v>
      </c>
      <c r="U160">
        <f t="shared" si="73"/>
        <v>452142976.34627426</v>
      </c>
      <c r="V160">
        <f t="shared" si="74"/>
        <v>904285952.69254863</v>
      </c>
      <c r="W160" s="49">
        <f t="shared" si="88"/>
        <v>7196.2917216200321</v>
      </c>
      <c r="X160">
        <f t="shared" si="75"/>
        <v>4797.5278144133554</v>
      </c>
      <c r="Y160">
        <f>B160/Population!B152</f>
        <v>4252.092403675184</v>
      </c>
      <c r="Z160">
        <f>E160/Population!B152</f>
        <v>0.5908727116912863</v>
      </c>
      <c r="AA160">
        <f t="shared" si="89"/>
        <v>7008.7811961733551</v>
      </c>
      <c r="AB160">
        <f t="shared" si="90"/>
        <v>21588.875164860096</v>
      </c>
      <c r="AD160">
        <f t="shared" si="98"/>
        <v>2.7969060054572115E-2</v>
      </c>
      <c r="AE160">
        <f t="shared" si="99"/>
        <v>2.4139649240982886E-2</v>
      </c>
      <c r="AF160">
        <f t="shared" si="100"/>
        <v>-3.7252199140955788E-3</v>
      </c>
      <c r="AG160">
        <f t="shared" si="101"/>
        <v>3.6000380813215882E-2</v>
      </c>
      <c r="AH160">
        <f t="shared" si="102"/>
        <v>2.7969060054571893E-2</v>
      </c>
      <c r="AI160">
        <f t="shared" si="103"/>
        <v>-9.1994439762056457E-3</v>
      </c>
      <c r="AJ160">
        <f t="shared" si="76"/>
        <v>1.8512316277327301E-2</v>
      </c>
      <c r="AK160">
        <f t="shared" si="104"/>
        <v>1.8717338423606789E-2</v>
      </c>
      <c r="AL160">
        <f t="shared" si="105"/>
        <v>1.8970119702330868E-2</v>
      </c>
      <c r="AM160">
        <f t="shared" si="106"/>
        <v>-5.4946930019026397E-3</v>
      </c>
      <c r="AN160">
        <f t="shared" si="107"/>
        <v>2.4212031425509428E-2</v>
      </c>
      <c r="AO160">
        <f t="shared" si="108"/>
        <v>2.4212031425509428E-2</v>
      </c>
    </row>
    <row r="161" spans="1:104" x14ac:dyDescent="0.25">
      <c r="A161">
        <f t="shared" si="91"/>
        <v>2100</v>
      </c>
      <c r="B161">
        <f t="shared" si="70"/>
        <v>1381968934.6022522</v>
      </c>
      <c r="C161">
        <f t="shared" si="71"/>
        <v>4145906803.806757</v>
      </c>
      <c r="D161" s="4">
        <f>'HK(x)'!B153</f>
        <v>1355908958.3620689</v>
      </c>
      <c r="E161">
        <f>SUM('Labor(x)'!E153:DA153)</f>
        <v>186892.05560204797</v>
      </c>
      <c r="F161">
        <f t="shared" si="86"/>
        <v>19.499602766762585</v>
      </c>
      <c r="G161">
        <f t="shared" si="72"/>
        <v>3644320.8445036416</v>
      </c>
      <c r="H161">
        <f>Population!B153</f>
        <v>317244.76387231244</v>
      </c>
      <c r="J161">
        <f t="shared" si="92"/>
        <v>5.5442647639789913E-2</v>
      </c>
      <c r="K161">
        <f t="shared" si="93"/>
        <v>2.519874712841693E-2</v>
      </c>
      <c r="M161">
        <f t="shared" si="87"/>
        <v>0.20544264763978992</v>
      </c>
      <c r="N161">
        <f>'Agg HKI'!B153/'Econ aggregates'!B161</f>
        <v>4.860475696047898E-2</v>
      </c>
      <c r="P161">
        <f t="shared" si="94"/>
        <v>1098053577.7216258</v>
      </c>
      <c r="Q161">
        <f t="shared" si="95"/>
        <v>1030883313.5283513</v>
      </c>
      <c r="R161">
        <f t="shared" si="96"/>
        <v>3461.2189160152079</v>
      </c>
      <c r="S161">
        <f t="shared" si="97"/>
        <v>3249.4888203837168</v>
      </c>
      <c r="U161">
        <f t="shared" si="73"/>
        <v>460656311.53408408</v>
      </c>
      <c r="V161">
        <f t="shared" si="74"/>
        <v>921312623.06816816</v>
      </c>
      <c r="W161" s="49">
        <f t="shared" si="88"/>
        <v>7394.4766145913618</v>
      </c>
      <c r="X161">
        <f t="shared" si="75"/>
        <v>4929.6510763942415</v>
      </c>
      <c r="Y161">
        <f>B161/Population!B153</f>
        <v>4356.1599496043364</v>
      </c>
      <c r="Z161">
        <f>E161/Population!B153</f>
        <v>0.58910997716977287</v>
      </c>
      <c r="AA161">
        <f t="shared" si="89"/>
        <v>7255.0379629256468</v>
      </c>
      <c r="AB161">
        <f t="shared" si="90"/>
        <v>22183.429843774087</v>
      </c>
      <c r="AD161">
        <f t="shared" si="98"/>
        <v>2.7539863673941456E-2</v>
      </c>
      <c r="AE161">
        <f t="shared" si="99"/>
        <v>2.4474431891274184E-2</v>
      </c>
      <c r="AF161">
        <f t="shared" si="100"/>
        <v>-2.9832728549400445E-3</v>
      </c>
      <c r="AG161">
        <f t="shared" si="101"/>
        <v>3.5135462195159173E-2</v>
      </c>
      <c r="AH161">
        <f t="shared" si="102"/>
        <v>2.7539863673941678E-2</v>
      </c>
      <c r="AI161">
        <f t="shared" si="103"/>
        <v>-8.477537029089155E-3</v>
      </c>
      <c r="AJ161">
        <f t="shared" si="76"/>
        <v>1.8828856430780583E-2</v>
      </c>
      <c r="AK161">
        <f t="shared" si="104"/>
        <v>1.7656772753861683E-2</v>
      </c>
      <c r="AL161">
        <f t="shared" si="105"/>
        <v>1.775268548597464E-2</v>
      </c>
      <c r="AM161">
        <f t="shared" si="106"/>
        <v>-5.5107041081263741E-3</v>
      </c>
      <c r="AN161">
        <f t="shared" si="107"/>
        <v>2.3167476861988057E-2</v>
      </c>
      <c r="AO161">
        <f t="shared" si="108"/>
        <v>2.3167476861988057E-2</v>
      </c>
    </row>
    <row r="162" spans="1:104" x14ac:dyDescent="0.25">
      <c r="D162" s="4"/>
    </row>
    <row r="163" spans="1:104" x14ac:dyDescent="0.25">
      <c r="O163" s="29"/>
      <c r="AC163" s="4"/>
    </row>
    <row r="164" spans="1:104" x14ac:dyDescent="0.25">
      <c r="I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  <c r="BY164" s="32"/>
      <c r="BZ164" s="32"/>
      <c r="CA164" s="32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  <c r="CL164" s="32"/>
      <c r="CM164" s="32"/>
      <c r="CN164" s="32"/>
      <c r="CO164" s="32"/>
      <c r="CP164" s="32"/>
      <c r="CQ164" s="32"/>
      <c r="CR164" s="32"/>
      <c r="CS164" s="32"/>
      <c r="CT164" s="32"/>
      <c r="CU164" s="32"/>
      <c r="CV164" s="32"/>
      <c r="CW164" s="32"/>
      <c r="CX164" s="32"/>
      <c r="CY164" s="32"/>
      <c r="CZ164" s="29"/>
    </row>
    <row r="165" spans="1:104" x14ac:dyDescent="0.25">
      <c r="I165" s="12"/>
      <c r="O165" s="12"/>
      <c r="AC165" s="12"/>
      <c r="AD165" s="12">
        <f t="shared" ref="AD165:BO165" si="109">AD11</f>
        <v>0</v>
      </c>
      <c r="AE165" s="12">
        <f t="shared" si="109"/>
        <v>0</v>
      </c>
      <c r="AF165" s="12">
        <f t="shared" si="109"/>
        <v>0</v>
      </c>
      <c r="AG165" s="12">
        <f t="shared" si="109"/>
        <v>0</v>
      </c>
      <c r="AH165" s="12">
        <f t="shared" si="109"/>
        <v>0</v>
      </c>
      <c r="AI165" s="12">
        <f t="shared" si="109"/>
        <v>0</v>
      </c>
      <c r="AJ165" s="12">
        <f t="shared" si="109"/>
        <v>0</v>
      </c>
      <c r="AK165" s="12">
        <f t="shared" si="109"/>
        <v>0</v>
      </c>
      <c r="AL165" s="12">
        <f t="shared" si="109"/>
        <v>0</v>
      </c>
      <c r="AM165" s="12">
        <f t="shared" si="109"/>
        <v>0</v>
      </c>
      <c r="AN165" s="12">
        <f t="shared" si="109"/>
        <v>0</v>
      </c>
      <c r="AO165" s="12">
        <f t="shared" si="109"/>
        <v>0</v>
      </c>
      <c r="AP165" s="12">
        <f t="shared" si="109"/>
        <v>0</v>
      </c>
      <c r="AQ165" s="12">
        <f t="shared" si="109"/>
        <v>0</v>
      </c>
      <c r="AR165" s="12">
        <f t="shared" si="109"/>
        <v>0</v>
      </c>
      <c r="AS165" s="12">
        <f t="shared" si="109"/>
        <v>0</v>
      </c>
      <c r="AT165" s="12">
        <f t="shared" si="109"/>
        <v>0</v>
      </c>
      <c r="AU165" s="12">
        <f t="shared" si="109"/>
        <v>0</v>
      </c>
      <c r="AV165" s="12">
        <f t="shared" si="109"/>
        <v>0</v>
      </c>
      <c r="AW165" s="12">
        <f t="shared" si="109"/>
        <v>0</v>
      </c>
      <c r="AX165" s="12">
        <f t="shared" si="109"/>
        <v>0</v>
      </c>
      <c r="AY165" s="12">
        <f t="shared" si="109"/>
        <v>0</v>
      </c>
      <c r="AZ165" s="12">
        <f t="shared" si="109"/>
        <v>0</v>
      </c>
      <c r="BA165" s="12">
        <f t="shared" si="109"/>
        <v>0</v>
      </c>
      <c r="BB165" s="12">
        <f t="shared" si="109"/>
        <v>0</v>
      </c>
      <c r="BC165" s="12">
        <f t="shared" si="109"/>
        <v>0</v>
      </c>
      <c r="BD165" s="12">
        <f t="shared" si="109"/>
        <v>0</v>
      </c>
      <c r="BE165" s="12">
        <f t="shared" si="109"/>
        <v>0</v>
      </c>
      <c r="BF165" s="12">
        <f t="shared" si="109"/>
        <v>0</v>
      </c>
      <c r="BG165" s="12">
        <f t="shared" si="109"/>
        <v>0</v>
      </c>
      <c r="BH165" s="12">
        <f t="shared" si="109"/>
        <v>0</v>
      </c>
      <c r="BI165" s="12">
        <f t="shared" si="109"/>
        <v>0</v>
      </c>
      <c r="BJ165" s="12">
        <f t="shared" si="109"/>
        <v>0</v>
      </c>
      <c r="BK165" s="12">
        <f t="shared" si="109"/>
        <v>0</v>
      </c>
      <c r="BL165" s="12">
        <f t="shared" si="109"/>
        <v>0</v>
      </c>
      <c r="BM165" s="12">
        <f t="shared" si="109"/>
        <v>0</v>
      </c>
      <c r="BN165" s="12">
        <f t="shared" si="109"/>
        <v>0</v>
      </c>
      <c r="BO165" s="12">
        <f t="shared" si="109"/>
        <v>0</v>
      </c>
      <c r="BP165" s="12">
        <f t="shared" ref="BP165:CY165" si="110">BP11</f>
        <v>0</v>
      </c>
      <c r="BQ165" s="12">
        <f t="shared" si="110"/>
        <v>0</v>
      </c>
      <c r="BR165" s="12">
        <f t="shared" si="110"/>
        <v>0</v>
      </c>
      <c r="BS165" s="12">
        <f t="shared" si="110"/>
        <v>0</v>
      </c>
      <c r="BT165" s="12">
        <f t="shared" si="110"/>
        <v>0</v>
      </c>
      <c r="BU165" s="12">
        <f t="shared" si="110"/>
        <v>0</v>
      </c>
      <c r="BV165" s="12">
        <f t="shared" si="110"/>
        <v>0</v>
      </c>
      <c r="BW165" s="12">
        <f t="shared" si="110"/>
        <v>0</v>
      </c>
      <c r="BX165" s="12">
        <f t="shared" si="110"/>
        <v>0</v>
      </c>
      <c r="BY165" s="12">
        <f t="shared" si="110"/>
        <v>0</v>
      </c>
      <c r="BZ165" s="12">
        <f t="shared" si="110"/>
        <v>0</v>
      </c>
      <c r="CA165" s="12">
        <f t="shared" si="110"/>
        <v>0</v>
      </c>
      <c r="CB165" s="12">
        <f t="shared" si="110"/>
        <v>0</v>
      </c>
      <c r="CC165" s="12">
        <f t="shared" si="110"/>
        <v>0</v>
      </c>
      <c r="CD165" s="12">
        <f t="shared" si="110"/>
        <v>0</v>
      </c>
      <c r="CE165" s="12">
        <f t="shared" si="110"/>
        <v>0</v>
      </c>
      <c r="CF165" s="12">
        <f t="shared" si="110"/>
        <v>0</v>
      </c>
      <c r="CG165" s="12">
        <f t="shared" si="110"/>
        <v>0</v>
      </c>
      <c r="CH165" s="12">
        <f t="shared" si="110"/>
        <v>0</v>
      </c>
      <c r="CI165" s="12">
        <f t="shared" si="110"/>
        <v>0</v>
      </c>
      <c r="CJ165" s="12">
        <f t="shared" si="110"/>
        <v>0</v>
      </c>
      <c r="CK165" s="12">
        <f t="shared" si="110"/>
        <v>0</v>
      </c>
      <c r="CL165" s="12">
        <f t="shared" si="110"/>
        <v>0</v>
      </c>
      <c r="CM165" s="12">
        <f t="shared" si="110"/>
        <v>0</v>
      </c>
      <c r="CN165" s="12">
        <f t="shared" si="110"/>
        <v>0</v>
      </c>
      <c r="CO165" s="12">
        <f t="shared" si="110"/>
        <v>0</v>
      </c>
      <c r="CP165" s="12">
        <f t="shared" si="110"/>
        <v>0</v>
      </c>
      <c r="CQ165" s="12">
        <f t="shared" si="110"/>
        <v>0</v>
      </c>
      <c r="CR165" s="12">
        <f t="shared" si="110"/>
        <v>0</v>
      </c>
      <c r="CS165" s="12">
        <f t="shared" si="110"/>
        <v>0</v>
      </c>
      <c r="CT165" s="12">
        <f t="shared" si="110"/>
        <v>0</v>
      </c>
      <c r="CU165" s="12">
        <f t="shared" si="110"/>
        <v>0</v>
      </c>
      <c r="CV165" s="12">
        <f t="shared" si="110"/>
        <v>0</v>
      </c>
      <c r="CW165" s="12">
        <f t="shared" si="110"/>
        <v>0</v>
      </c>
      <c r="CX165" s="12">
        <f t="shared" si="110"/>
        <v>0</v>
      </c>
      <c r="CY165" s="12">
        <f t="shared" si="110"/>
        <v>0</v>
      </c>
      <c r="CZ165" s="4"/>
    </row>
    <row r="166" spans="1:104" x14ac:dyDescent="0.25">
      <c r="I166" s="12"/>
      <c r="O166" s="12"/>
      <c r="AC166" s="12"/>
      <c r="AD166" s="12">
        <f t="shared" ref="AD166:BO166" si="111">AD36</f>
        <v>1.2265182437380284E-2</v>
      </c>
      <c r="AE166" s="12">
        <f t="shared" si="111"/>
        <v>1.0025068808448223E-2</v>
      </c>
      <c r="AF166" s="12">
        <f t="shared" si="111"/>
        <v>-2.2129711342421254E-3</v>
      </c>
      <c r="AG166" s="12">
        <f t="shared" si="111"/>
        <v>4.5890191911588385E-3</v>
      </c>
      <c r="AH166" s="12">
        <f t="shared" si="111"/>
        <v>1.2265182437380284E-2</v>
      </c>
      <c r="AI166" s="12">
        <f t="shared" si="111"/>
        <v>2.5347277206691166E-2</v>
      </c>
      <c r="AJ166" s="12">
        <f t="shared" si="111"/>
        <v>3.7923348623302378E-2</v>
      </c>
      <c r="AK166" s="12">
        <f t="shared" si="111"/>
        <v>3.0855298570485079E-2</v>
      </c>
      <c r="AL166" s="12">
        <f t="shared" si="111"/>
        <v>3.0345395541943487E-2</v>
      </c>
      <c r="AM166" s="12">
        <f t="shared" si="111"/>
        <v>2.7621373643494262E-2</v>
      </c>
      <c r="AN166" s="12">
        <f t="shared" si="111"/>
        <v>3.2339249269908166E-3</v>
      </c>
      <c r="AO166" s="12">
        <f t="shared" si="111"/>
        <v>3.2339249269908166E-3</v>
      </c>
      <c r="AP166" s="12">
        <f t="shared" si="111"/>
        <v>0</v>
      </c>
      <c r="AQ166" s="12">
        <f t="shared" si="111"/>
        <v>0</v>
      </c>
      <c r="AR166" s="12">
        <f t="shared" si="111"/>
        <v>0</v>
      </c>
      <c r="AS166" s="12">
        <f t="shared" si="111"/>
        <v>0</v>
      </c>
      <c r="AT166" s="12">
        <f t="shared" si="111"/>
        <v>0</v>
      </c>
      <c r="AU166" s="12">
        <f t="shared" si="111"/>
        <v>0</v>
      </c>
      <c r="AV166" s="12">
        <f t="shared" si="111"/>
        <v>0</v>
      </c>
      <c r="AW166" s="12">
        <f t="shared" si="111"/>
        <v>0</v>
      </c>
      <c r="AX166" s="12">
        <f t="shared" si="111"/>
        <v>0</v>
      </c>
      <c r="AY166" s="12">
        <f t="shared" si="111"/>
        <v>0</v>
      </c>
      <c r="AZ166" s="12">
        <f t="shared" si="111"/>
        <v>0</v>
      </c>
      <c r="BA166" s="12">
        <f t="shared" si="111"/>
        <v>0</v>
      </c>
      <c r="BB166" s="12">
        <f t="shared" si="111"/>
        <v>0</v>
      </c>
      <c r="BC166" s="12">
        <f t="shared" si="111"/>
        <v>0</v>
      </c>
      <c r="BD166" s="12">
        <f t="shared" si="111"/>
        <v>0</v>
      </c>
      <c r="BE166" s="12">
        <f t="shared" si="111"/>
        <v>0</v>
      </c>
      <c r="BF166" s="12">
        <f t="shared" si="111"/>
        <v>0</v>
      </c>
      <c r="BG166" s="12">
        <f t="shared" si="111"/>
        <v>0</v>
      </c>
      <c r="BH166" s="12">
        <f t="shared" si="111"/>
        <v>0</v>
      </c>
      <c r="BI166" s="12">
        <f t="shared" si="111"/>
        <v>0</v>
      </c>
      <c r="BJ166" s="12">
        <f t="shared" si="111"/>
        <v>0</v>
      </c>
      <c r="BK166" s="12">
        <f t="shared" si="111"/>
        <v>0</v>
      </c>
      <c r="BL166" s="12">
        <f t="shared" si="111"/>
        <v>0</v>
      </c>
      <c r="BM166" s="12">
        <f t="shared" si="111"/>
        <v>0</v>
      </c>
      <c r="BN166" s="12">
        <f t="shared" si="111"/>
        <v>0</v>
      </c>
      <c r="BO166" s="12">
        <f t="shared" si="111"/>
        <v>0</v>
      </c>
      <c r="BP166" s="12">
        <f t="shared" ref="BP166:CY166" si="112">BP36</f>
        <v>0</v>
      </c>
      <c r="BQ166" s="12">
        <f t="shared" si="112"/>
        <v>0</v>
      </c>
      <c r="BR166" s="12">
        <f t="shared" si="112"/>
        <v>0</v>
      </c>
      <c r="BS166" s="12">
        <f t="shared" si="112"/>
        <v>0</v>
      </c>
      <c r="BT166" s="12">
        <f t="shared" si="112"/>
        <v>0</v>
      </c>
      <c r="BU166" s="12">
        <f t="shared" si="112"/>
        <v>0</v>
      </c>
      <c r="BV166" s="12">
        <f t="shared" si="112"/>
        <v>0</v>
      </c>
      <c r="BW166" s="12">
        <f t="shared" si="112"/>
        <v>0</v>
      </c>
      <c r="BX166" s="12">
        <f t="shared" si="112"/>
        <v>0</v>
      </c>
      <c r="BY166" s="12">
        <f t="shared" si="112"/>
        <v>0</v>
      </c>
      <c r="BZ166" s="12">
        <f t="shared" si="112"/>
        <v>0</v>
      </c>
      <c r="CA166" s="12">
        <f t="shared" si="112"/>
        <v>0</v>
      </c>
      <c r="CB166" s="12">
        <f t="shared" si="112"/>
        <v>0</v>
      </c>
      <c r="CC166" s="12">
        <f t="shared" si="112"/>
        <v>0</v>
      </c>
      <c r="CD166" s="12">
        <f t="shared" si="112"/>
        <v>0</v>
      </c>
      <c r="CE166" s="12">
        <f t="shared" si="112"/>
        <v>0</v>
      </c>
      <c r="CF166" s="12">
        <f t="shared" si="112"/>
        <v>0</v>
      </c>
      <c r="CG166" s="12">
        <f t="shared" si="112"/>
        <v>0</v>
      </c>
      <c r="CH166" s="12">
        <f t="shared" si="112"/>
        <v>0</v>
      </c>
      <c r="CI166" s="12">
        <f t="shared" si="112"/>
        <v>0</v>
      </c>
      <c r="CJ166" s="12">
        <f t="shared" si="112"/>
        <v>0</v>
      </c>
      <c r="CK166" s="12">
        <f t="shared" si="112"/>
        <v>0</v>
      </c>
      <c r="CL166" s="12">
        <f t="shared" si="112"/>
        <v>0</v>
      </c>
      <c r="CM166" s="12">
        <f t="shared" si="112"/>
        <v>0</v>
      </c>
      <c r="CN166" s="12">
        <f t="shared" si="112"/>
        <v>0</v>
      </c>
      <c r="CO166" s="12">
        <f t="shared" si="112"/>
        <v>0</v>
      </c>
      <c r="CP166" s="12">
        <f t="shared" si="112"/>
        <v>0</v>
      </c>
      <c r="CQ166" s="12">
        <f t="shared" si="112"/>
        <v>0</v>
      </c>
      <c r="CR166" s="12">
        <f t="shared" si="112"/>
        <v>0</v>
      </c>
      <c r="CS166" s="12">
        <f t="shared" si="112"/>
        <v>0</v>
      </c>
      <c r="CT166" s="12">
        <f t="shared" si="112"/>
        <v>0</v>
      </c>
      <c r="CU166" s="12">
        <f t="shared" si="112"/>
        <v>0</v>
      </c>
      <c r="CV166" s="12">
        <f t="shared" si="112"/>
        <v>0</v>
      </c>
      <c r="CW166" s="12">
        <f t="shared" si="112"/>
        <v>0</v>
      </c>
      <c r="CX166" s="12">
        <f t="shared" si="112"/>
        <v>0</v>
      </c>
      <c r="CY166" s="12">
        <f t="shared" si="112"/>
        <v>0</v>
      </c>
      <c r="CZ166" s="4"/>
    </row>
    <row r="167" spans="1:104" x14ac:dyDescent="0.25">
      <c r="I167" s="12"/>
      <c r="O167" s="12"/>
      <c r="AC167" s="12"/>
      <c r="AD167" s="12">
        <f t="shared" ref="AD167:BO167" si="113">AD61</f>
        <v>1.384849489245954E-2</v>
      </c>
      <c r="AE167" s="12">
        <f t="shared" si="113"/>
        <v>1.5487247567614437E-2</v>
      </c>
      <c r="AF167" s="12">
        <f t="shared" si="113"/>
        <v>1.6163684055465755E-3</v>
      </c>
      <c r="AG167" s="12">
        <f t="shared" si="113"/>
        <v>7.734088819317364E-3</v>
      </c>
      <c r="AH167" s="12">
        <f t="shared" si="113"/>
        <v>1.3848494892459318E-2</v>
      </c>
      <c r="AI167" s="12">
        <f t="shared" si="113"/>
        <v>2.7066694128192514E-2</v>
      </c>
      <c r="AJ167" s="12">
        <f t="shared" si="113"/>
        <v>4.1290021996041704E-2</v>
      </c>
      <c r="AK167" s="12">
        <f t="shared" si="113"/>
        <v>3.7782563936806124E-2</v>
      </c>
      <c r="AL167" s="12">
        <f t="shared" si="113"/>
        <v>3.7411595058799207E-2</v>
      </c>
      <c r="AM167" s="12">
        <f t="shared" si="113"/>
        <v>2.5409255005646392E-2</v>
      </c>
      <c r="AN167" s="12">
        <f t="shared" si="113"/>
        <v>1.2373308931159732E-2</v>
      </c>
      <c r="AO167" s="12">
        <f t="shared" si="113"/>
        <v>1.2373308931159732E-2</v>
      </c>
      <c r="AP167" s="12">
        <f t="shared" si="113"/>
        <v>0</v>
      </c>
      <c r="AQ167" s="12">
        <f t="shared" si="113"/>
        <v>0</v>
      </c>
      <c r="AR167" s="12">
        <f t="shared" si="113"/>
        <v>0</v>
      </c>
      <c r="AS167" s="12">
        <f t="shared" si="113"/>
        <v>0</v>
      </c>
      <c r="AT167" s="12">
        <f t="shared" si="113"/>
        <v>0</v>
      </c>
      <c r="AU167" s="12">
        <f t="shared" si="113"/>
        <v>0</v>
      </c>
      <c r="AV167" s="12">
        <f t="shared" si="113"/>
        <v>0</v>
      </c>
      <c r="AW167" s="12">
        <f t="shared" si="113"/>
        <v>0</v>
      </c>
      <c r="AX167" s="12">
        <f t="shared" si="113"/>
        <v>0</v>
      </c>
      <c r="AY167" s="12">
        <f t="shared" si="113"/>
        <v>0</v>
      </c>
      <c r="AZ167" s="12">
        <f t="shared" si="113"/>
        <v>0</v>
      </c>
      <c r="BA167" s="12">
        <f t="shared" si="113"/>
        <v>0</v>
      </c>
      <c r="BB167" s="12">
        <f t="shared" si="113"/>
        <v>0</v>
      </c>
      <c r="BC167" s="12">
        <f t="shared" si="113"/>
        <v>0</v>
      </c>
      <c r="BD167" s="12">
        <f t="shared" si="113"/>
        <v>0</v>
      </c>
      <c r="BE167" s="12">
        <f t="shared" si="113"/>
        <v>0</v>
      </c>
      <c r="BF167" s="12">
        <f t="shared" si="113"/>
        <v>0</v>
      </c>
      <c r="BG167" s="12">
        <f t="shared" si="113"/>
        <v>0</v>
      </c>
      <c r="BH167" s="12">
        <f t="shared" si="113"/>
        <v>0</v>
      </c>
      <c r="BI167" s="12">
        <f t="shared" si="113"/>
        <v>0</v>
      </c>
      <c r="BJ167" s="12">
        <f t="shared" si="113"/>
        <v>0</v>
      </c>
      <c r="BK167" s="12">
        <f t="shared" si="113"/>
        <v>0</v>
      </c>
      <c r="BL167" s="12">
        <f t="shared" si="113"/>
        <v>0</v>
      </c>
      <c r="BM167" s="12">
        <f t="shared" si="113"/>
        <v>0</v>
      </c>
      <c r="BN167" s="12">
        <f t="shared" si="113"/>
        <v>0</v>
      </c>
      <c r="BO167" s="12">
        <f t="shared" si="113"/>
        <v>0</v>
      </c>
      <c r="BP167" s="12">
        <f t="shared" ref="BP167:CY167" si="114">BP61</f>
        <v>0</v>
      </c>
      <c r="BQ167" s="12">
        <f t="shared" si="114"/>
        <v>0</v>
      </c>
      <c r="BR167" s="12">
        <f t="shared" si="114"/>
        <v>0</v>
      </c>
      <c r="BS167" s="12">
        <f t="shared" si="114"/>
        <v>0</v>
      </c>
      <c r="BT167" s="12">
        <f t="shared" si="114"/>
        <v>0</v>
      </c>
      <c r="BU167" s="12">
        <f t="shared" si="114"/>
        <v>0</v>
      </c>
      <c r="BV167" s="12">
        <f t="shared" si="114"/>
        <v>0</v>
      </c>
      <c r="BW167" s="12">
        <f t="shared" si="114"/>
        <v>0</v>
      </c>
      <c r="BX167" s="12">
        <f t="shared" si="114"/>
        <v>0</v>
      </c>
      <c r="BY167" s="12">
        <f t="shared" si="114"/>
        <v>0</v>
      </c>
      <c r="BZ167" s="12">
        <f t="shared" si="114"/>
        <v>0</v>
      </c>
      <c r="CA167" s="12">
        <f t="shared" si="114"/>
        <v>0</v>
      </c>
      <c r="CB167" s="12">
        <f t="shared" si="114"/>
        <v>0</v>
      </c>
      <c r="CC167" s="12">
        <f t="shared" si="114"/>
        <v>0</v>
      </c>
      <c r="CD167" s="12">
        <f t="shared" si="114"/>
        <v>0</v>
      </c>
      <c r="CE167" s="12">
        <f t="shared" si="114"/>
        <v>0</v>
      </c>
      <c r="CF167" s="12">
        <f t="shared" si="114"/>
        <v>0</v>
      </c>
      <c r="CG167" s="12">
        <f t="shared" si="114"/>
        <v>0</v>
      </c>
      <c r="CH167" s="12">
        <f t="shared" si="114"/>
        <v>0</v>
      </c>
      <c r="CI167" s="12">
        <f t="shared" si="114"/>
        <v>0</v>
      </c>
      <c r="CJ167" s="12">
        <f t="shared" si="114"/>
        <v>0</v>
      </c>
      <c r="CK167" s="12">
        <f t="shared" si="114"/>
        <v>0</v>
      </c>
      <c r="CL167" s="12">
        <f t="shared" si="114"/>
        <v>0</v>
      </c>
      <c r="CM167" s="12">
        <f t="shared" si="114"/>
        <v>0</v>
      </c>
      <c r="CN167" s="12">
        <f t="shared" si="114"/>
        <v>0</v>
      </c>
      <c r="CO167" s="12">
        <f t="shared" si="114"/>
        <v>0</v>
      </c>
      <c r="CP167" s="12">
        <f t="shared" si="114"/>
        <v>0</v>
      </c>
      <c r="CQ167" s="12">
        <f t="shared" si="114"/>
        <v>0</v>
      </c>
      <c r="CR167" s="12">
        <f t="shared" si="114"/>
        <v>0</v>
      </c>
      <c r="CS167" s="12">
        <f t="shared" si="114"/>
        <v>0</v>
      </c>
      <c r="CT167" s="12">
        <f t="shared" si="114"/>
        <v>0</v>
      </c>
      <c r="CU167" s="12">
        <f t="shared" si="114"/>
        <v>0</v>
      </c>
      <c r="CV167" s="12">
        <f t="shared" si="114"/>
        <v>0</v>
      </c>
      <c r="CW167" s="12">
        <f t="shared" si="114"/>
        <v>0</v>
      </c>
      <c r="CX167" s="12">
        <f t="shared" si="114"/>
        <v>0</v>
      </c>
      <c r="CY167" s="12">
        <f t="shared" si="114"/>
        <v>0</v>
      </c>
      <c r="CZ167" s="4"/>
    </row>
    <row r="168" spans="1:104" x14ac:dyDescent="0.25">
      <c r="I168" s="12"/>
      <c r="O168" s="12"/>
      <c r="AC168" s="12"/>
      <c r="AD168" s="12">
        <f t="shared" ref="AD168:BO168" si="115">AD86</f>
        <v>1.6383086767632893E-2</v>
      </c>
      <c r="AE168" s="12">
        <f t="shared" si="115"/>
        <v>3.628333386670124E-2</v>
      </c>
      <c r="AF168" s="12">
        <f t="shared" si="115"/>
        <v>1.9579474863514745E-2</v>
      </c>
      <c r="AG168" s="12">
        <f t="shared" si="115"/>
        <v>1.2778999085587772E-2</v>
      </c>
      <c r="AH168" s="12">
        <f t="shared" si="115"/>
        <v>1.6383086767633115E-2</v>
      </c>
      <c r="AI168" s="12">
        <f t="shared" si="115"/>
        <v>3.4539308395770352E-2</v>
      </c>
      <c r="AJ168" s="12">
        <f t="shared" si="115"/>
        <v>5.1488255649745351E-2</v>
      </c>
      <c r="AK168" s="12">
        <f t="shared" si="115"/>
        <v>4.7652495330122946E-2</v>
      </c>
      <c r="AL168" s="12">
        <f t="shared" si="115"/>
        <v>4.6586811069605938E-2</v>
      </c>
      <c r="AM168" s="12">
        <f t="shared" si="115"/>
        <v>1.4672552656337379E-2</v>
      </c>
      <c r="AN168" s="12">
        <f t="shared" si="115"/>
        <v>3.2979942673785567E-2</v>
      </c>
      <c r="AO168" s="12">
        <f t="shared" si="115"/>
        <v>3.2979942673785567E-2</v>
      </c>
      <c r="AP168" s="12">
        <f t="shared" si="115"/>
        <v>0</v>
      </c>
      <c r="AQ168" s="12">
        <f t="shared" si="115"/>
        <v>0</v>
      </c>
      <c r="AR168" s="12">
        <f t="shared" si="115"/>
        <v>0</v>
      </c>
      <c r="AS168" s="12">
        <f t="shared" si="115"/>
        <v>0</v>
      </c>
      <c r="AT168" s="12">
        <f t="shared" si="115"/>
        <v>0</v>
      </c>
      <c r="AU168" s="12">
        <f t="shared" si="115"/>
        <v>0</v>
      </c>
      <c r="AV168" s="12">
        <f t="shared" si="115"/>
        <v>0</v>
      </c>
      <c r="AW168" s="12">
        <f t="shared" si="115"/>
        <v>0</v>
      </c>
      <c r="AX168" s="12">
        <f t="shared" si="115"/>
        <v>0</v>
      </c>
      <c r="AY168" s="12">
        <f t="shared" si="115"/>
        <v>0</v>
      </c>
      <c r="AZ168" s="12">
        <f t="shared" si="115"/>
        <v>0</v>
      </c>
      <c r="BA168" s="12">
        <f t="shared" si="115"/>
        <v>0</v>
      </c>
      <c r="BB168" s="12">
        <f t="shared" si="115"/>
        <v>0</v>
      </c>
      <c r="BC168" s="12">
        <f t="shared" si="115"/>
        <v>0</v>
      </c>
      <c r="BD168" s="12">
        <f t="shared" si="115"/>
        <v>0</v>
      </c>
      <c r="BE168" s="12">
        <f t="shared" si="115"/>
        <v>0</v>
      </c>
      <c r="BF168" s="12">
        <f t="shared" si="115"/>
        <v>0</v>
      </c>
      <c r="BG168" s="12">
        <f t="shared" si="115"/>
        <v>0</v>
      </c>
      <c r="BH168" s="12">
        <f t="shared" si="115"/>
        <v>0</v>
      </c>
      <c r="BI168" s="12">
        <f t="shared" si="115"/>
        <v>0</v>
      </c>
      <c r="BJ168" s="12">
        <f t="shared" si="115"/>
        <v>0</v>
      </c>
      <c r="BK168" s="12">
        <f t="shared" si="115"/>
        <v>0</v>
      </c>
      <c r="BL168" s="12">
        <f t="shared" si="115"/>
        <v>0</v>
      </c>
      <c r="BM168" s="12">
        <f t="shared" si="115"/>
        <v>0</v>
      </c>
      <c r="BN168" s="12">
        <f t="shared" si="115"/>
        <v>0</v>
      </c>
      <c r="BO168" s="12">
        <f t="shared" si="115"/>
        <v>0</v>
      </c>
      <c r="BP168" s="12">
        <f t="shared" ref="BP168:CY168" si="116">BP86</f>
        <v>0</v>
      </c>
      <c r="BQ168" s="12">
        <f t="shared" si="116"/>
        <v>0</v>
      </c>
      <c r="BR168" s="12">
        <f t="shared" si="116"/>
        <v>0</v>
      </c>
      <c r="BS168" s="12">
        <f t="shared" si="116"/>
        <v>0</v>
      </c>
      <c r="BT168" s="12">
        <f t="shared" si="116"/>
        <v>0</v>
      </c>
      <c r="BU168" s="12">
        <f t="shared" si="116"/>
        <v>0</v>
      </c>
      <c r="BV168" s="12">
        <f t="shared" si="116"/>
        <v>0</v>
      </c>
      <c r="BW168" s="12">
        <f t="shared" si="116"/>
        <v>0</v>
      </c>
      <c r="BX168" s="12">
        <f t="shared" si="116"/>
        <v>0</v>
      </c>
      <c r="BY168" s="12">
        <f t="shared" si="116"/>
        <v>0</v>
      </c>
      <c r="BZ168" s="12">
        <f t="shared" si="116"/>
        <v>0</v>
      </c>
      <c r="CA168" s="12">
        <f t="shared" si="116"/>
        <v>0</v>
      </c>
      <c r="CB168" s="12">
        <f t="shared" si="116"/>
        <v>0</v>
      </c>
      <c r="CC168" s="12">
        <f t="shared" si="116"/>
        <v>0</v>
      </c>
      <c r="CD168" s="12">
        <f t="shared" si="116"/>
        <v>0</v>
      </c>
      <c r="CE168" s="12">
        <f t="shared" si="116"/>
        <v>0</v>
      </c>
      <c r="CF168" s="12">
        <f t="shared" si="116"/>
        <v>0</v>
      </c>
      <c r="CG168" s="12">
        <f t="shared" si="116"/>
        <v>0</v>
      </c>
      <c r="CH168" s="12">
        <f t="shared" si="116"/>
        <v>0</v>
      </c>
      <c r="CI168" s="12">
        <f t="shared" si="116"/>
        <v>0</v>
      </c>
      <c r="CJ168" s="12">
        <f t="shared" si="116"/>
        <v>0</v>
      </c>
      <c r="CK168" s="12">
        <f t="shared" si="116"/>
        <v>0</v>
      </c>
      <c r="CL168" s="12">
        <f t="shared" si="116"/>
        <v>0</v>
      </c>
      <c r="CM168" s="12">
        <f t="shared" si="116"/>
        <v>0</v>
      </c>
      <c r="CN168" s="12">
        <f t="shared" si="116"/>
        <v>0</v>
      </c>
      <c r="CO168" s="12">
        <f t="shared" si="116"/>
        <v>0</v>
      </c>
      <c r="CP168" s="12">
        <f t="shared" si="116"/>
        <v>0</v>
      </c>
      <c r="CQ168" s="12">
        <f t="shared" si="116"/>
        <v>0</v>
      </c>
      <c r="CR168" s="12">
        <f t="shared" si="116"/>
        <v>0</v>
      </c>
      <c r="CS168" s="12">
        <f t="shared" si="116"/>
        <v>0</v>
      </c>
      <c r="CT168" s="12">
        <f t="shared" si="116"/>
        <v>0</v>
      </c>
      <c r="CU168" s="12">
        <f t="shared" si="116"/>
        <v>0</v>
      </c>
      <c r="CV168" s="12">
        <f t="shared" si="116"/>
        <v>0</v>
      </c>
      <c r="CW168" s="12">
        <f t="shared" si="116"/>
        <v>0</v>
      </c>
      <c r="CX168" s="12">
        <f t="shared" si="116"/>
        <v>0</v>
      </c>
      <c r="CY168" s="12">
        <f t="shared" si="116"/>
        <v>0</v>
      </c>
      <c r="CZ168" s="4"/>
    </row>
    <row r="169" spans="1:104" x14ac:dyDescent="0.25">
      <c r="I169" s="12"/>
      <c r="O169" s="12"/>
      <c r="AC169" s="12"/>
      <c r="AD169" s="12">
        <f t="shared" ref="AD169:BO169" si="117">AD111</f>
        <v>2.3772745132803585E-2</v>
      </c>
      <c r="AE169" s="12">
        <f t="shared" si="117"/>
        <v>3.9239971742052848E-2</v>
      </c>
      <c r="AF169" s="12">
        <f t="shared" si="117"/>
        <v>1.5108066397335973E-2</v>
      </c>
      <c r="AG169" s="12">
        <f t="shared" si="117"/>
        <v>2.7559444781135589E-2</v>
      </c>
      <c r="AH169" s="12">
        <f t="shared" si="117"/>
        <v>2.3772745132803363E-2</v>
      </c>
      <c r="AI169" s="12">
        <f t="shared" si="117"/>
        <v>2.0973344006087302E-2</v>
      </c>
      <c r="AJ169" s="12">
        <f t="shared" si="117"/>
        <v>4.5244683100529981E-2</v>
      </c>
      <c r="AK169" s="12">
        <f t="shared" si="117"/>
        <v>4.5174798305544828E-2</v>
      </c>
      <c r="AL169" s="12">
        <f t="shared" si="117"/>
        <v>4.6800218586388054E-2</v>
      </c>
      <c r="AM169" s="12">
        <f t="shared" si="117"/>
        <v>5.7779834511286765E-3</v>
      </c>
      <c r="AN169" s="12">
        <f t="shared" si="117"/>
        <v>3.9396814854416151E-2</v>
      </c>
      <c r="AO169" s="12">
        <f t="shared" si="117"/>
        <v>3.9396814854416151E-2</v>
      </c>
      <c r="AP169" s="12">
        <f t="shared" si="117"/>
        <v>0</v>
      </c>
      <c r="AQ169" s="12">
        <f t="shared" si="117"/>
        <v>0</v>
      </c>
      <c r="AR169" s="12">
        <f t="shared" si="117"/>
        <v>0</v>
      </c>
      <c r="AS169" s="12">
        <f t="shared" si="117"/>
        <v>0</v>
      </c>
      <c r="AT169" s="12">
        <f t="shared" si="117"/>
        <v>0</v>
      </c>
      <c r="AU169" s="12">
        <f t="shared" si="117"/>
        <v>0</v>
      </c>
      <c r="AV169" s="12">
        <f t="shared" si="117"/>
        <v>0</v>
      </c>
      <c r="AW169" s="12">
        <f t="shared" si="117"/>
        <v>0</v>
      </c>
      <c r="AX169" s="12">
        <f t="shared" si="117"/>
        <v>0</v>
      </c>
      <c r="AY169" s="12">
        <f t="shared" si="117"/>
        <v>0</v>
      </c>
      <c r="AZ169" s="12">
        <f t="shared" si="117"/>
        <v>0</v>
      </c>
      <c r="BA169" s="12">
        <f t="shared" si="117"/>
        <v>0</v>
      </c>
      <c r="BB169" s="12">
        <f t="shared" si="117"/>
        <v>0</v>
      </c>
      <c r="BC169" s="12">
        <f t="shared" si="117"/>
        <v>0</v>
      </c>
      <c r="BD169" s="12">
        <f t="shared" si="117"/>
        <v>0</v>
      </c>
      <c r="BE169" s="12">
        <f t="shared" si="117"/>
        <v>0</v>
      </c>
      <c r="BF169" s="12">
        <f t="shared" si="117"/>
        <v>0</v>
      </c>
      <c r="BG169" s="12">
        <f t="shared" si="117"/>
        <v>0</v>
      </c>
      <c r="BH169" s="12">
        <f t="shared" si="117"/>
        <v>0</v>
      </c>
      <c r="BI169" s="12">
        <f t="shared" si="117"/>
        <v>0</v>
      </c>
      <c r="BJ169" s="12">
        <f t="shared" si="117"/>
        <v>0</v>
      </c>
      <c r="BK169" s="12">
        <f t="shared" si="117"/>
        <v>0</v>
      </c>
      <c r="BL169" s="12">
        <f t="shared" si="117"/>
        <v>0</v>
      </c>
      <c r="BM169" s="12">
        <f t="shared" si="117"/>
        <v>0</v>
      </c>
      <c r="BN169" s="12">
        <f t="shared" si="117"/>
        <v>0</v>
      </c>
      <c r="BO169" s="12">
        <f t="shared" si="117"/>
        <v>0</v>
      </c>
      <c r="BP169" s="12">
        <f t="shared" ref="BP169:CY169" si="118">BP111</f>
        <v>0</v>
      </c>
      <c r="BQ169" s="12">
        <f t="shared" si="118"/>
        <v>0</v>
      </c>
      <c r="BR169" s="12">
        <f t="shared" si="118"/>
        <v>0</v>
      </c>
      <c r="BS169" s="12">
        <f t="shared" si="118"/>
        <v>0</v>
      </c>
      <c r="BT169" s="12">
        <f t="shared" si="118"/>
        <v>0</v>
      </c>
      <c r="BU169" s="12">
        <f t="shared" si="118"/>
        <v>0</v>
      </c>
      <c r="BV169" s="12">
        <f t="shared" si="118"/>
        <v>0</v>
      </c>
      <c r="BW169" s="12">
        <f t="shared" si="118"/>
        <v>0</v>
      </c>
      <c r="BX169" s="12">
        <f t="shared" si="118"/>
        <v>0</v>
      </c>
      <c r="BY169" s="12">
        <f t="shared" si="118"/>
        <v>0</v>
      </c>
      <c r="BZ169" s="12">
        <f t="shared" si="118"/>
        <v>0</v>
      </c>
      <c r="CA169" s="12">
        <f t="shared" si="118"/>
        <v>0</v>
      </c>
      <c r="CB169" s="12">
        <f t="shared" si="118"/>
        <v>0</v>
      </c>
      <c r="CC169" s="12">
        <f t="shared" si="118"/>
        <v>0</v>
      </c>
      <c r="CD169" s="12">
        <f t="shared" si="118"/>
        <v>0</v>
      </c>
      <c r="CE169" s="12">
        <f t="shared" si="118"/>
        <v>0</v>
      </c>
      <c r="CF169" s="12">
        <f t="shared" si="118"/>
        <v>0</v>
      </c>
      <c r="CG169" s="12">
        <f t="shared" si="118"/>
        <v>0</v>
      </c>
      <c r="CH169" s="12">
        <f t="shared" si="118"/>
        <v>0</v>
      </c>
      <c r="CI169" s="12">
        <f t="shared" si="118"/>
        <v>0</v>
      </c>
      <c r="CJ169" s="12">
        <f t="shared" si="118"/>
        <v>0</v>
      </c>
      <c r="CK169" s="12">
        <f t="shared" si="118"/>
        <v>0</v>
      </c>
      <c r="CL169" s="12">
        <f t="shared" si="118"/>
        <v>0</v>
      </c>
      <c r="CM169" s="12">
        <f t="shared" si="118"/>
        <v>0</v>
      </c>
      <c r="CN169" s="12">
        <f t="shared" si="118"/>
        <v>0</v>
      </c>
      <c r="CO169" s="12">
        <f t="shared" si="118"/>
        <v>0</v>
      </c>
      <c r="CP169" s="12">
        <f t="shared" si="118"/>
        <v>0</v>
      </c>
      <c r="CQ169" s="12">
        <f t="shared" si="118"/>
        <v>0</v>
      </c>
      <c r="CR169" s="12">
        <f t="shared" si="118"/>
        <v>0</v>
      </c>
      <c r="CS169" s="12">
        <f t="shared" si="118"/>
        <v>0</v>
      </c>
      <c r="CT169" s="12">
        <f t="shared" si="118"/>
        <v>0</v>
      </c>
      <c r="CU169" s="12">
        <f t="shared" si="118"/>
        <v>0</v>
      </c>
      <c r="CV169" s="12">
        <f t="shared" si="118"/>
        <v>0</v>
      </c>
      <c r="CW169" s="12">
        <f t="shared" si="118"/>
        <v>0</v>
      </c>
      <c r="CX169" s="12">
        <f t="shared" si="118"/>
        <v>0</v>
      </c>
      <c r="CY169" s="12">
        <f t="shared" si="118"/>
        <v>0</v>
      </c>
      <c r="CZ169" s="4"/>
    </row>
    <row r="170" spans="1:104" x14ac:dyDescent="0.25">
      <c r="I170" s="12"/>
      <c r="O170" s="12"/>
      <c r="AC170" s="12"/>
      <c r="AD170" s="12">
        <f t="shared" ref="AD170:BO170" si="119">AD136</f>
        <v>2.9474497612413941E-2</v>
      </c>
      <c r="AE170" s="12">
        <f t="shared" si="119"/>
        <v>2.879772166948591E-2</v>
      </c>
      <c r="AF170" s="12">
        <f t="shared" si="119"/>
        <v>-6.57399425141314E-4</v>
      </c>
      <c r="AG170" s="12">
        <f t="shared" si="119"/>
        <v>3.9037001210131539E-2</v>
      </c>
      <c r="AH170" s="12">
        <f t="shared" si="119"/>
        <v>2.9474497612414163E-2</v>
      </c>
      <c r="AI170" s="12">
        <f t="shared" si="119"/>
        <v>-9.2848107809306857E-4</v>
      </c>
      <c r="AJ170" s="12">
        <f t="shared" si="119"/>
        <v>2.8518650021001513E-2</v>
      </c>
      <c r="AK170" s="12">
        <f t="shared" si="119"/>
        <v>3.0628308508750868E-2</v>
      </c>
      <c r="AL170" s="12">
        <f t="shared" si="119"/>
        <v>3.1831730419267235E-2</v>
      </c>
      <c r="AM170" s="12">
        <f t="shared" si="119"/>
        <v>-2.7125997910604216E-4</v>
      </c>
      <c r="AN170" s="12">
        <f t="shared" si="119"/>
        <v>3.089956848785691E-2</v>
      </c>
      <c r="AO170" s="12">
        <f t="shared" si="119"/>
        <v>3.089956848785691E-2</v>
      </c>
      <c r="AP170" s="12">
        <f t="shared" si="119"/>
        <v>0</v>
      </c>
      <c r="AQ170" s="12">
        <f t="shared" si="119"/>
        <v>0</v>
      </c>
      <c r="AR170" s="12">
        <f t="shared" si="119"/>
        <v>0</v>
      </c>
      <c r="AS170" s="12">
        <f t="shared" si="119"/>
        <v>0</v>
      </c>
      <c r="AT170" s="12">
        <f t="shared" si="119"/>
        <v>0</v>
      </c>
      <c r="AU170" s="12">
        <f t="shared" si="119"/>
        <v>0</v>
      </c>
      <c r="AV170" s="12">
        <f t="shared" si="119"/>
        <v>0</v>
      </c>
      <c r="AW170" s="12">
        <f t="shared" si="119"/>
        <v>0</v>
      </c>
      <c r="AX170" s="12">
        <f t="shared" si="119"/>
        <v>0</v>
      </c>
      <c r="AY170" s="12">
        <f t="shared" si="119"/>
        <v>0</v>
      </c>
      <c r="AZ170" s="12">
        <f t="shared" si="119"/>
        <v>0</v>
      </c>
      <c r="BA170" s="12">
        <f t="shared" si="119"/>
        <v>0</v>
      </c>
      <c r="BB170" s="12">
        <f t="shared" si="119"/>
        <v>0</v>
      </c>
      <c r="BC170" s="12">
        <f t="shared" si="119"/>
        <v>0</v>
      </c>
      <c r="BD170" s="12">
        <f t="shared" si="119"/>
        <v>0</v>
      </c>
      <c r="BE170" s="12">
        <f t="shared" si="119"/>
        <v>0</v>
      </c>
      <c r="BF170" s="12">
        <f t="shared" si="119"/>
        <v>0</v>
      </c>
      <c r="BG170" s="12">
        <f t="shared" si="119"/>
        <v>0</v>
      </c>
      <c r="BH170" s="12">
        <f t="shared" si="119"/>
        <v>0</v>
      </c>
      <c r="BI170" s="12">
        <f t="shared" si="119"/>
        <v>0</v>
      </c>
      <c r="BJ170" s="12">
        <f t="shared" si="119"/>
        <v>0</v>
      </c>
      <c r="BK170" s="12">
        <f t="shared" si="119"/>
        <v>0</v>
      </c>
      <c r="BL170" s="12">
        <f t="shared" si="119"/>
        <v>0</v>
      </c>
      <c r="BM170" s="12">
        <f t="shared" si="119"/>
        <v>0</v>
      </c>
      <c r="BN170" s="12">
        <f t="shared" si="119"/>
        <v>0</v>
      </c>
      <c r="BO170" s="12">
        <f t="shared" si="119"/>
        <v>0</v>
      </c>
      <c r="BP170" s="12">
        <f t="shared" ref="BP170:CY170" si="120">BP136</f>
        <v>0</v>
      </c>
      <c r="BQ170" s="12">
        <f t="shared" si="120"/>
        <v>0</v>
      </c>
      <c r="BR170" s="12">
        <f t="shared" si="120"/>
        <v>0</v>
      </c>
      <c r="BS170" s="12">
        <f t="shared" si="120"/>
        <v>0</v>
      </c>
      <c r="BT170" s="12">
        <f t="shared" si="120"/>
        <v>0</v>
      </c>
      <c r="BU170" s="12">
        <f t="shared" si="120"/>
        <v>0</v>
      </c>
      <c r="BV170" s="12">
        <f t="shared" si="120"/>
        <v>0</v>
      </c>
      <c r="BW170" s="12">
        <f t="shared" si="120"/>
        <v>0</v>
      </c>
      <c r="BX170" s="12">
        <f t="shared" si="120"/>
        <v>0</v>
      </c>
      <c r="BY170" s="12">
        <f t="shared" si="120"/>
        <v>0</v>
      </c>
      <c r="BZ170" s="12">
        <f t="shared" si="120"/>
        <v>0</v>
      </c>
      <c r="CA170" s="12">
        <f t="shared" si="120"/>
        <v>0</v>
      </c>
      <c r="CB170" s="12">
        <f t="shared" si="120"/>
        <v>0</v>
      </c>
      <c r="CC170" s="12">
        <f t="shared" si="120"/>
        <v>0</v>
      </c>
      <c r="CD170" s="12">
        <f t="shared" si="120"/>
        <v>0</v>
      </c>
      <c r="CE170" s="12">
        <f t="shared" si="120"/>
        <v>0</v>
      </c>
      <c r="CF170" s="12">
        <f t="shared" si="120"/>
        <v>0</v>
      </c>
      <c r="CG170" s="12">
        <f t="shared" si="120"/>
        <v>0</v>
      </c>
      <c r="CH170" s="12">
        <f t="shared" si="120"/>
        <v>0</v>
      </c>
      <c r="CI170" s="12">
        <f t="shared" si="120"/>
        <v>0</v>
      </c>
      <c r="CJ170" s="12">
        <f t="shared" si="120"/>
        <v>0</v>
      </c>
      <c r="CK170" s="12">
        <f t="shared" si="120"/>
        <v>0</v>
      </c>
      <c r="CL170" s="12">
        <f t="shared" si="120"/>
        <v>0</v>
      </c>
      <c r="CM170" s="12">
        <f t="shared" si="120"/>
        <v>0</v>
      </c>
      <c r="CN170" s="12">
        <f t="shared" si="120"/>
        <v>0</v>
      </c>
      <c r="CO170" s="12">
        <f t="shared" si="120"/>
        <v>0</v>
      </c>
      <c r="CP170" s="12">
        <f t="shared" si="120"/>
        <v>0</v>
      </c>
      <c r="CQ170" s="12">
        <f t="shared" si="120"/>
        <v>0</v>
      </c>
      <c r="CR170" s="12">
        <f t="shared" si="120"/>
        <v>0</v>
      </c>
      <c r="CS170" s="12">
        <f t="shared" si="120"/>
        <v>0</v>
      </c>
      <c r="CT170" s="12">
        <f t="shared" si="120"/>
        <v>0</v>
      </c>
      <c r="CU170" s="12">
        <f t="shared" si="120"/>
        <v>0</v>
      </c>
      <c r="CV170" s="12">
        <f t="shared" si="120"/>
        <v>0</v>
      </c>
      <c r="CW170" s="12">
        <f t="shared" si="120"/>
        <v>0</v>
      </c>
      <c r="CX170" s="12">
        <f t="shared" si="120"/>
        <v>0</v>
      </c>
      <c r="CY170" s="12">
        <f t="shared" si="120"/>
        <v>0</v>
      </c>
      <c r="CZ170" s="4"/>
    </row>
    <row r="171" spans="1:104" x14ac:dyDescent="0.25">
      <c r="I171" s="13"/>
      <c r="O171" s="13"/>
      <c r="AC171" s="13"/>
      <c r="AD171" s="13">
        <f t="shared" ref="AD171:BO171" si="121">AD161</f>
        <v>2.7539863673941456E-2</v>
      </c>
      <c r="AE171" s="13">
        <f t="shared" si="121"/>
        <v>2.4474431891274184E-2</v>
      </c>
      <c r="AF171" s="13">
        <f t="shared" si="121"/>
        <v>-2.9832728549400445E-3</v>
      </c>
      <c r="AG171" s="13">
        <f t="shared" si="121"/>
        <v>3.5135462195159173E-2</v>
      </c>
      <c r="AH171" s="13">
        <f t="shared" si="121"/>
        <v>2.7539863673941678E-2</v>
      </c>
      <c r="AI171" s="13">
        <f t="shared" si="121"/>
        <v>-8.477537029089155E-3</v>
      </c>
      <c r="AJ171" s="13">
        <f t="shared" si="121"/>
        <v>1.8828856430780583E-2</v>
      </c>
      <c r="AK171" s="13">
        <f t="shared" si="121"/>
        <v>1.7656772753861683E-2</v>
      </c>
      <c r="AL171" s="13">
        <f t="shared" si="121"/>
        <v>1.775268548597464E-2</v>
      </c>
      <c r="AM171" s="13">
        <f t="shared" si="121"/>
        <v>-5.5107041081263741E-3</v>
      </c>
      <c r="AN171" s="13">
        <f t="shared" si="121"/>
        <v>2.3167476861988057E-2</v>
      </c>
      <c r="AO171" s="13">
        <f t="shared" si="121"/>
        <v>2.3167476861988057E-2</v>
      </c>
      <c r="AP171" s="13">
        <f t="shared" si="121"/>
        <v>0</v>
      </c>
      <c r="AQ171" s="13">
        <f t="shared" si="121"/>
        <v>0</v>
      </c>
      <c r="AR171" s="13">
        <f t="shared" si="121"/>
        <v>0</v>
      </c>
      <c r="AS171" s="13">
        <f t="shared" si="121"/>
        <v>0</v>
      </c>
      <c r="AT171" s="13">
        <f t="shared" si="121"/>
        <v>0</v>
      </c>
      <c r="AU171" s="13">
        <f t="shared" si="121"/>
        <v>0</v>
      </c>
      <c r="AV171" s="13">
        <f t="shared" si="121"/>
        <v>0</v>
      </c>
      <c r="AW171" s="13">
        <f t="shared" si="121"/>
        <v>0</v>
      </c>
      <c r="AX171" s="13">
        <f t="shared" si="121"/>
        <v>0</v>
      </c>
      <c r="AY171" s="13">
        <f t="shared" si="121"/>
        <v>0</v>
      </c>
      <c r="AZ171" s="13">
        <f t="shared" si="121"/>
        <v>0</v>
      </c>
      <c r="BA171" s="13">
        <f t="shared" si="121"/>
        <v>0</v>
      </c>
      <c r="BB171" s="13">
        <f t="shared" si="121"/>
        <v>0</v>
      </c>
      <c r="BC171" s="13">
        <f t="shared" si="121"/>
        <v>0</v>
      </c>
      <c r="BD171" s="13">
        <f t="shared" si="121"/>
        <v>0</v>
      </c>
      <c r="BE171" s="13">
        <f t="shared" si="121"/>
        <v>0</v>
      </c>
      <c r="BF171" s="13">
        <f t="shared" si="121"/>
        <v>0</v>
      </c>
      <c r="BG171" s="13">
        <f t="shared" si="121"/>
        <v>0</v>
      </c>
      <c r="BH171" s="13">
        <f t="shared" si="121"/>
        <v>0</v>
      </c>
      <c r="BI171" s="13">
        <f t="shared" si="121"/>
        <v>0</v>
      </c>
      <c r="BJ171" s="13">
        <f t="shared" si="121"/>
        <v>0</v>
      </c>
      <c r="BK171" s="13">
        <f t="shared" si="121"/>
        <v>0</v>
      </c>
      <c r="BL171" s="13">
        <f t="shared" si="121"/>
        <v>0</v>
      </c>
      <c r="BM171" s="13">
        <f t="shared" si="121"/>
        <v>0</v>
      </c>
      <c r="BN171" s="13">
        <f t="shared" si="121"/>
        <v>0</v>
      </c>
      <c r="BO171" s="13">
        <f t="shared" si="121"/>
        <v>0</v>
      </c>
      <c r="BP171" s="13">
        <f t="shared" ref="BP171:CY171" si="122">BP161</f>
        <v>0</v>
      </c>
      <c r="BQ171" s="13">
        <f t="shared" si="122"/>
        <v>0</v>
      </c>
      <c r="BR171" s="13">
        <f t="shared" si="122"/>
        <v>0</v>
      </c>
      <c r="BS171" s="13">
        <f t="shared" si="122"/>
        <v>0</v>
      </c>
      <c r="BT171" s="13">
        <f t="shared" si="122"/>
        <v>0</v>
      </c>
      <c r="BU171" s="13">
        <f t="shared" si="122"/>
        <v>0</v>
      </c>
      <c r="BV171" s="13">
        <f t="shared" si="122"/>
        <v>0</v>
      </c>
      <c r="BW171" s="13">
        <f t="shared" si="122"/>
        <v>0</v>
      </c>
      <c r="BX171" s="13">
        <f t="shared" si="122"/>
        <v>0</v>
      </c>
      <c r="BY171" s="13">
        <f t="shared" si="122"/>
        <v>0</v>
      </c>
      <c r="BZ171" s="13">
        <f t="shared" si="122"/>
        <v>0</v>
      </c>
      <c r="CA171" s="13">
        <f t="shared" si="122"/>
        <v>0</v>
      </c>
      <c r="CB171" s="13">
        <f t="shared" si="122"/>
        <v>0</v>
      </c>
      <c r="CC171" s="13">
        <f t="shared" si="122"/>
        <v>0</v>
      </c>
      <c r="CD171" s="13">
        <f t="shared" si="122"/>
        <v>0</v>
      </c>
      <c r="CE171" s="13">
        <f t="shared" si="122"/>
        <v>0</v>
      </c>
      <c r="CF171" s="13">
        <f t="shared" si="122"/>
        <v>0</v>
      </c>
      <c r="CG171" s="13">
        <f t="shared" si="122"/>
        <v>0</v>
      </c>
      <c r="CH171" s="13">
        <f t="shared" si="122"/>
        <v>0</v>
      </c>
      <c r="CI171" s="13">
        <f t="shared" si="122"/>
        <v>0</v>
      </c>
      <c r="CJ171" s="13">
        <f t="shared" si="122"/>
        <v>0</v>
      </c>
      <c r="CK171" s="13">
        <f t="shared" si="122"/>
        <v>0</v>
      </c>
      <c r="CL171" s="13">
        <f t="shared" si="122"/>
        <v>0</v>
      </c>
      <c r="CM171" s="13">
        <f t="shared" si="122"/>
        <v>0</v>
      </c>
      <c r="CN171" s="13">
        <f t="shared" si="122"/>
        <v>0</v>
      </c>
      <c r="CO171" s="13">
        <f t="shared" si="122"/>
        <v>0</v>
      </c>
      <c r="CP171" s="13">
        <f t="shared" si="122"/>
        <v>0</v>
      </c>
      <c r="CQ171" s="13">
        <f t="shared" si="122"/>
        <v>0</v>
      </c>
      <c r="CR171" s="13">
        <f t="shared" si="122"/>
        <v>0</v>
      </c>
      <c r="CS171" s="13">
        <f t="shared" si="122"/>
        <v>0</v>
      </c>
      <c r="CT171" s="13">
        <f t="shared" si="122"/>
        <v>0</v>
      </c>
      <c r="CU171" s="13">
        <f t="shared" si="122"/>
        <v>0</v>
      </c>
      <c r="CV171" s="13">
        <f t="shared" si="122"/>
        <v>0</v>
      </c>
      <c r="CW171" s="13">
        <f t="shared" si="122"/>
        <v>0</v>
      </c>
      <c r="CX171" s="13">
        <f t="shared" si="122"/>
        <v>0</v>
      </c>
      <c r="CY171" s="13">
        <f t="shared" si="122"/>
        <v>0</v>
      </c>
      <c r="CZ171" s="4"/>
    </row>
    <row r="174" spans="1:104" x14ac:dyDescent="0.25">
      <c r="I174" s="4"/>
    </row>
    <row r="175" spans="1:104" x14ac:dyDescent="0.25">
      <c r="I175" s="32"/>
    </row>
  </sheetData>
  <pageMargins left="0.7" right="0.7" top="0.75" bottom="0.75" header="0.3" footer="0.3"/>
  <pageSetup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79"/>
  <sheetViews>
    <sheetView topLeftCell="A114" workbookViewId="0">
      <selection activeCell="C3" sqref="C3:C153"/>
    </sheetView>
  </sheetViews>
  <sheetFormatPr defaultRowHeight="15" x14ac:dyDescent="0.25"/>
  <cols>
    <col min="3" max="3" width="12.85546875" bestFit="1" customWidth="1"/>
    <col min="4" max="4" width="9" customWidth="1"/>
  </cols>
  <sheetData>
    <row r="1" spans="1:106" x14ac:dyDescent="0.25">
      <c r="A1" t="str">
        <f>"Labor, "&amp;country</f>
        <v>Labor, Poor, Nigeria--&gt;China</v>
      </c>
    </row>
    <row r="2" spans="1:106" x14ac:dyDescent="0.25">
      <c r="B2" t="s">
        <v>118</v>
      </c>
      <c r="C2" t="s">
        <v>166</v>
      </c>
      <c r="D2" t="s">
        <v>228</v>
      </c>
      <c r="E2" s="1" t="s">
        <v>0</v>
      </c>
      <c r="F2" s="1" t="s">
        <v>1</v>
      </c>
      <c r="G2" s="1" t="s">
        <v>2</v>
      </c>
      <c r="H2" s="1" t="s">
        <v>3</v>
      </c>
      <c r="I2" s="1" t="s">
        <v>4</v>
      </c>
      <c r="J2" s="1" t="s">
        <v>5</v>
      </c>
      <c r="K2" s="1" t="s">
        <v>6</v>
      </c>
      <c r="L2" s="1" t="s">
        <v>7</v>
      </c>
      <c r="M2" s="1" t="s">
        <v>8</v>
      </c>
      <c r="N2" s="1" t="s">
        <v>9</v>
      </c>
      <c r="O2" s="1" t="s">
        <v>10</v>
      </c>
      <c r="P2" s="1" t="s">
        <v>11</v>
      </c>
      <c r="Q2" s="1" t="s">
        <v>12</v>
      </c>
      <c r="R2" s="1" t="s">
        <v>13</v>
      </c>
      <c r="S2" s="1" t="s">
        <v>14</v>
      </c>
      <c r="T2" s="1" t="s">
        <v>15</v>
      </c>
      <c r="U2" s="1" t="s">
        <v>16</v>
      </c>
      <c r="V2" s="1" t="s">
        <v>17</v>
      </c>
      <c r="W2" s="1" t="s">
        <v>18</v>
      </c>
      <c r="X2" s="1" t="s">
        <v>19</v>
      </c>
      <c r="Y2" s="1" t="s">
        <v>20</v>
      </c>
      <c r="Z2" s="1" t="s">
        <v>21</v>
      </c>
      <c r="AA2" s="1" t="s">
        <v>22</v>
      </c>
      <c r="AB2" s="1" t="s">
        <v>23</v>
      </c>
      <c r="AC2" s="1" t="s">
        <v>24</v>
      </c>
      <c r="AD2" s="1" t="s">
        <v>25</v>
      </c>
      <c r="AE2" s="1" t="s">
        <v>26</v>
      </c>
      <c r="AF2" s="1" t="s">
        <v>27</v>
      </c>
      <c r="AG2" s="1" t="s">
        <v>28</v>
      </c>
      <c r="AH2" s="1" t="s">
        <v>29</v>
      </c>
      <c r="AI2" s="1" t="s">
        <v>30</v>
      </c>
      <c r="AJ2" s="1" t="s">
        <v>31</v>
      </c>
      <c r="AK2" s="1" t="s">
        <v>32</v>
      </c>
      <c r="AL2" s="1" t="s">
        <v>33</v>
      </c>
      <c r="AM2" s="1" t="s">
        <v>34</v>
      </c>
      <c r="AN2" s="1" t="s">
        <v>35</v>
      </c>
      <c r="AO2" s="1" t="s">
        <v>36</v>
      </c>
      <c r="AP2" s="1" t="s">
        <v>37</v>
      </c>
      <c r="AQ2" s="1" t="s">
        <v>38</v>
      </c>
      <c r="AR2" s="1" t="s">
        <v>39</v>
      </c>
      <c r="AS2" s="1" t="s">
        <v>40</v>
      </c>
      <c r="AT2" s="1" t="s">
        <v>41</v>
      </c>
      <c r="AU2" s="1" t="s">
        <v>42</v>
      </c>
      <c r="AV2" s="1" t="s">
        <v>43</v>
      </c>
      <c r="AW2" s="1" t="s">
        <v>44</v>
      </c>
      <c r="AX2" s="1" t="s">
        <v>45</v>
      </c>
      <c r="AY2" s="1" t="s">
        <v>46</v>
      </c>
      <c r="AZ2" s="1" t="s">
        <v>47</v>
      </c>
      <c r="BA2" s="1" t="s">
        <v>48</v>
      </c>
      <c r="BB2" s="1" t="s">
        <v>49</v>
      </c>
      <c r="BC2" s="1" t="s">
        <v>50</v>
      </c>
      <c r="BD2" s="1" t="s">
        <v>51</v>
      </c>
      <c r="BE2" s="1" t="s">
        <v>52</v>
      </c>
      <c r="BF2" s="1" t="s">
        <v>53</v>
      </c>
      <c r="BG2" s="1" t="s">
        <v>54</v>
      </c>
      <c r="BH2" s="1" t="s">
        <v>55</v>
      </c>
      <c r="BI2" s="1" t="s">
        <v>56</v>
      </c>
      <c r="BJ2" s="1" t="s">
        <v>57</v>
      </c>
      <c r="BK2" s="1" t="s">
        <v>58</v>
      </c>
      <c r="BL2" s="1" t="s">
        <v>59</v>
      </c>
      <c r="BM2" s="1" t="s">
        <v>60</v>
      </c>
      <c r="BN2" s="1" t="s">
        <v>61</v>
      </c>
      <c r="BO2" s="1" t="s">
        <v>62</v>
      </c>
      <c r="BP2" s="1" t="s">
        <v>63</v>
      </c>
      <c r="BQ2" s="1" t="s">
        <v>64</v>
      </c>
      <c r="BR2" s="1" t="s">
        <v>65</v>
      </c>
      <c r="BS2" s="1" t="s">
        <v>66</v>
      </c>
      <c r="BT2" s="1" t="s">
        <v>67</v>
      </c>
      <c r="BU2" s="1" t="s">
        <v>68</v>
      </c>
      <c r="BV2" s="1" t="s">
        <v>69</v>
      </c>
      <c r="BW2" s="1" t="s">
        <v>70</v>
      </c>
      <c r="BX2" s="1" t="s">
        <v>71</v>
      </c>
      <c r="BY2" s="1" t="s">
        <v>72</v>
      </c>
      <c r="BZ2" s="1" t="s">
        <v>73</v>
      </c>
      <c r="CA2" s="1" t="s">
        <v>74</v>
      </c>
      <c r="CB2" s="1" t="s">
        <v>75</v>
      </c>
      <c r="CC2" s="1" t="s">
        <v>76</v>
      </c>
      <c r="CD2" s="1" t="s">
        <v>77</v>
      </c>
      <c r="CE2" s="1" t="s">
        <v>78</v>
      </c>
      <c r="CF2" s="1" t="s">
        <v>79</v>
      </c>
      <c r="CG2" s="1" t="s">
        <v>80</v>
      </c>
      <c r="CH2" s="1" t="s">
        <v>81</v>
      </c>
      <c r="CI2" s="1" t="s">
        <v>82</v>
      </c>
      <c r="CJ2" s="1" t="s">
        <v>83</v>
      </c>
      <c r="CK2" s="1" t="s">
        <v>84</v>
      </c>
      <c r="CL2" s="1" t="s">
        <v>85</v>
      </c>
      <c r="CM2" s="1" t="s">
        <v>86</v>
      </c>
      <c r="CN2" s="1" t="s">
        <v>87</v>
      </c>
      <c r="CO2" s="1" t="s">
        <v>88</v>
      </c>
      <c r="CP2" s="1" t="s">
        <v>89</v>
      </c>
      <c r="CQ2" s="1" t="s">
        <v>90</v>
      </c>
      <c r="CR2" s="1" t="s">
        <v>91</v>
      </c>
      <c r="CS2" s="1" t="s">
        <v>92</v>
      </c>
      <c r="CT2" s="1" t="s">
        <v>93</v>
      </c>
      <c r="CU2" s="1" t="s">
        <v>94</v>
      </c>
      <c r="CV2" s="1" t="s">
        <v>95</v>
      </c>
      <c r="CW2" s="1" t="s">
        <v>96</v>
      </c>
      <c r="CX2" s="1" t="s">
        <v>97</v>
      </c>
      <c r="CY2" s="1" t="s">
        <v>98</v>
      </c>
      <c r="CZ2" s="1" t="s">
        <v>99</v>
      </c>
      <c r="DA2" s="1" t="s">
        <v>100</v>
      </c>
    </row>
    <row r="3" spans="1:106" x14ac:dyDescent="0.25">
      <c r="A3">
        <f>year0</f>
        <v>1950</v>
      </c>
      <c r="B3" s="21">
        <f>SUM(E3:DA3)</f>
        <v>12975.856153500807</v>
      </c>
      <c r="C3" s="5">
        <f>B3/Population!B3</f>
        <v>0.34273491531006678</v>
      </c>
      <c r="D3" s="21"/>
      <c r="E3" s="12">
        <f>Population!C3*Inputs!F$15</f>
        <v>0</v>
      </c>
      <c r="F3" s="12">
        <f>Population!D3*Inputs!G$15</f>
        <v>0</v>
      </c>
      <c r="G3" s="12">
        <f>Population!E3*Inputs!H$15</f>
        <v>0</v>
      </c>
      <c r="H3" s="12">
        <f>Population!F3*Inputs!I$15</f>
        <v>0</v>
      </c>
      <c r="I3" s="12">
        <f>Population!G3*Inputs!J$15</f>
        <v>0</v>
      </c>
      <c r="J3" s="12">
        <f>Population!H3*Inputs!K$15</f>
        <v>0</v>
      </c>
      <c r="K3" s="12">
        <f>Population!I3*Inputs!L$15</f>
        <v>0</v>
      </c>
      <c r="L3" s="12">
        <f>Population!J3*Inputs!M$15</f>
        <v>0</v>
      </c>
      <c r="M3" s="12">
        <f>Population!K3*Inputs!N$15</f>
        <v>0</v>
      </c>
      <c r="N3" s="12">
        <f>Population!L3*Inputs!O$15</f>
        <v>0</v>
      </c>
      <c r="O3" s="12">
        <f>Population!M3*Inputs!P$15</f>
        <v>0</v>
      </c>
      <c r="P3" s="12">
        <f>Population!N3*Inputs!Q$15</f>
        <v>0</v>
      </c>
      <c r="Q3" s="12">
        <f>Population!O3*Inputs!R$15</f>
        <v>0</v>
      </c>
      <c r="R3" s="12">
        <f>Population!P3*Inputs!S$15</f>
        <v>0</v>
      </c>
      <c r="S3" s="12">
        <f>Population!Q3*Inputs!T$15</f>
        <v>0</v>
      </c>
      <c r="T3" s="12">
        <f>Population!R3*Inputs!U$15</f>
        <v>5.1901235638030405</v>
      </c>
      <c r="U3" s="12">
        <f>Population!S3*Inputs!V$15</f>
        <v>6.5654441776561177</v>
      </c>
      <c r="V3" s="12">
        <f>Population!T3*Inputs!W$15</f>
        <v>11.381023144831435</v>
      </c>
      <c r="W3" s="12">
        <f>Population!U3*Inputs!X$15</f>
        <v>18.100927349433185</v>
      </c>
      <c r="X3" s="12">
        <f>Population!V3*Inputs!Y$15</f>
        <v>30.356643158432167</v>
      </c>
      <c r="Y3" s="12">
        <f>Population!W3*Inputs!Z$15</f>
        <v>40.69005785984929</v>
      </c>
      <c r="Z3" s="12">
        <f>Population!X3*Inputs!AA$15</f>
        <v>58.94212900572456</v>
      </c>
      <c r="AA3" s="12">
        <f>Population!Y3*Inputs!AB$15</f>
        <v>77.025416471025977</v>
      </c>
      <c r="AB3" s="12">
        <f>Population!Z3*Inputs!AC$15</f>
        <v>98.366764707321565</v>
      </c>
      <c r="AC3" s="12">
        <f>Population!AA3*Inputs!AD$15</f>
        <v>126.74721246758415</v>
      </c>
      <c r="AD3" s="12">
        <f>Population!AB3*Inputs!AE$15</f>
        <v>157.99915105980477</v>
      </c>
      <c r="AE3" s="12">
        <f>Population!AC3*Inputs!AF$15</f>
        <v>191.87211240940476</v>
      </c>
      <c r="AF3" s="12">
        <f>Population!AD3*Inputs!AG$15</f>
        <v>216.7271378526263</v>
      </c>
      <c r="AG3" s="12">
        <f>Population!AE3*Inputs!AH$15</f>
        <v>251.01112691285624</v>
      </c>
      <c r="AH3" s="12">
        <f>Population!AF3*Inputs!AI$15</f>
        <v>294.14450733324844</v>
      </c>
      <c r="AI3" s="12">
        <f>Population!AG3*Inputs!AJ$15</f>
        <v>319.05736500491514</v>
      </c>
      <c r="AJ3" s="12">
        <f>Population!AH3*Inputs!AK$15</f>
        <v>359.31455296350708</v>
      </c>
      <c r="AK3" s="12">
        <f>Population!AI3*Inputs!AL$15</f>
        <v>368.75810071942561</v>
      </c>
      <c r="AL3" s="12">
        <f>Population!AJ3*Inputs!AM$15</f>
        <v>377.22230749875098</v>
      </c>
      <c r="AM3" s="12">
        <f>Population!AK3*Inputs!AN$15</f>
        <v>388.67618200822909</v>
      </c>
      <c r="AN3" s="12">
        <f>Population!AL3*Inputs!AO$15</f>
        <v>389.27044738291198</v>
      </c>
      <c r="AO3" s="12">
        <f>Population!AM3*Inputs!AP$15</f>
        <v>395.83368713893884</v>
      </c>
      <c r="AP3" s="12">
        <f>Population!AN3*Inputs!AQ$15</f>
        <v>390.88639799552175</v>
      </c>
      <c r="AQ3" s="12">
        <f>Population!AO3*Inputs!AR$15</f>
        <v>376.39514059658075</v>
      </c>
      <c r="AR3" s="12">
        <f>Population!AP3*Inputs!AS$15</f>
        <v>382.42815283175997</v>
      </c>
      <c r="AS3" s="12">
        <f>Population!AQ3*Inputs!AT$15</f>
        <v>392.00068494307135</v>
      </c>
      <c r="AT3" s="12">
        <f>Population!AR3*Inputs!AU$15</f>
        <v>405.61012843643971</v>
      </c>
      <c r="AU3" s="12">
        <f>Population!AS3*Inputs!AV$15</f>
        <v>396.79560774520638</v>
      </c>
      <c r="AV3" s="12">
        <f>Population!AT3*Inputs!AW$15</f>
        <v>390.16780586690578</v>
      </c>
      <c r="AW3" s="12">
        <f>Population!AU3*Inputs!AX$15</f>
        <v>390.17655825386112</v>
      </c>
      <c r="AX3" s="12">
        <f>Population!AV3*Inputs!AY$15</f>
        <v>376.79606980679557</v>
      </c>
      <c r="AY3" s="12">
        <f>Population!AW3*Inputs!AZ$15</f>
        <v>372.29284088933974</v>
      </c>
      <c r="AZ3" s="12">
        <f>Population!AX3*Inputs!BA$15</f>
        <v>345.45531644404286</v>
      </c>
      <c r="BA3" s="12">
        <f>Population!AY3*Inputs!BB$15</f>
        <v>328.00257543173802</v>
      </c>
      <c r="BB3" s="12">
        <f>Population!AZ3*Inputs!BC$15</f>
        <v>332.28252795771016</v>
      </c>
      <c r="BC3" s="12">
        <f>Population!BA3*Inputs!BD$15</f>
        <v>316.96702671501413</v>
      </c>
      <c r="BD3" s="12">
        <f>Population!BB3*Inputs!BE$15</f>
        <v>317.26475769841522</v>
      </c>
      <c r="BE3" s="12">
        <f>Population!BC3*Inputs!BF$15</f>
        <v>306.23453230615763</v>
      </c>
      <c r="BF3" s="12">
        <f>Population!BD3*Inputs!BG$15</f>
        <v>292.63338929684602</v>
      </c>
      <c r="BG3" s="12">
        <f>Population!BE3*Inputs!BH$15</f>
        <v>292.59527044776121</v>
      </c>
      <c r="BH3" s="12">
        <f>Population!BF3*Inputs!BI$15</f>
        <v>283.91860850838725</v>
      </c>
      <c r="BI3" s="12">
        <f>Population!BG3*Inputs!BJ$15</f>
        <v>268.28976751801565</v>
      </c>
      <c r="BJ3" s="12">
        <f>Population!BH3*Inputs!BK$15</f>
        <v>243.88250391550523</v>
      </c>
      <c r="BK3" s="12">
        <f>Population!BI3*Inputs!BL$15</f>
        <v>215.92820631413767</v>
      </c>
      <c r="BL3" s="12">
        <f>Population!BJ3*Inputs!BM$15</f>
        <v>192.39930734411291</v>
      </c>
      <c r="BM3" s="12">
        <f>Population!BK3*Inputs!BN$15</f>
        <v>160.29175405551004</v>
      </c>
      <c r="BN3" s="12">
        <f>Population!BL3*Inputs!BO$15</f>
        <v>135.15898877600836</v>
      </c>
      <c r="BO3" s="12">
        <f>Population!BM3*Inputs!BP$15</f>
        <v>113.55992652961979</v>
      </c>
      <c r="BP3" s="12">
        <f>Population!BN3*Inputs!BQ$15</f>
        <v>89.572648669184403</v>
      </c>
      <c r="BQ3" s="12">
        <f>Population!BO3*Inputs!BR$15</f>
        <v>88.969666329149931</v>
      </c>
      <c r="BR3" s="12">
        <f>Population!BP3*Inputs!BS$15</f>
        <v>75.441166255043868</v>
      </c>
      <c r="BS3" s="12">
        <f>Population!BQ3*Inputs!BT$15</f>
        <v>67.040071440380942</v>
      </c>
      <c r="BT3" s="12">
        <f>Population!BR3*Inputs!BU$15</f>
        <v>61.327229370070256</v>
      </c>
      <c r="BU3" s="12">
        <f>Population!BS3*Inputs!BV$15</f>
        <v>57.148824485648092</v>
      </c>
      <c r="BV3" s="12">
        <f>Population!BT3*Inputs!BW$15</f>
        <v>50.094467601602354</v>
      </c>
      <c r="BW3" s="12">
        <f>Population!BU3*Inputs!BX$15</f>
        <v>45.253876220018839</v>
      </c>
      <c r="BX3" s="12">
        <f>Population!BV3*Inputs!BY$15</f>
        <v>37.276943891695282</v>
      </c>
      <c r="BY3" s="12">
        <f>Population!BW3*Inputs!BZ$15</f>
        <v>32.459193005116475</v>
      </c>
      <c r="BZ3" s="12">
        <f>Population!BX3*Inputs!CA$15</f>
        <v>29.745034018525065</v>
      </c>
      <c r="CA3" s="12">
        <f>Population!BY3*Inputs!CB$15</f>
        <v>26.965986775761817</v>
      </c>
      <c r="CB3" s="12">
        <f>Population!BZ3*Inputs!CC$15</f>
        <v>21.2360650509214</v>
      </c>
      <c r="CC3" s="12">
        <f>Population!CA3*Inputs!CD$15</f>
        <v>20.966608986816986</v>
      </c>
      <c r="CD3" s="12">
        <f>Population!CB3*Inputs!CE$15</f>
        <v>17.422735990113107</v>
      </c>
      <c r="CE3" s="12">
        <f>Population!CC3*Inputs!CF$15</f>
        <v>13.079011915347325</v>
      </c>
      <c r="CF3" s="12">
        <f>Population!CD3*Inputs!CG$15</f>
        <v>10.817894315079347</v>
      </c>
      <c r="CG3" s="12">
        <f>Population!CE3*Inputs!CH$15</f>
        <v>7.276471761426019</v>
      </c>
      <c r="CH3" s="12">
        <f>Population!CF3*Inputs!CI$15</f>
        <v>5.7532524261400804</v>
      </c>
      <c r="CI3" s="12">
        <f>Population!CG3*Inputs!CJ$15</f>
        <v>4.4620729812362221</v>
      </c>
      <c r="CJ3" s="12">
        <f>Population!CH3*Inputs!CK$15</f>
        <v>3.4283973378674863</v>
      </c>
      <c r="CK3" s="12">
        <f>Population!CI3*Inputs!CL$15</f>
        <v>2.6087776976289958</v>
      </c>
      <c r="CL3" s="12">
        <f>Population!CJ3*Inputs!CM$15</f>
        <v>1.9190240042710123</v>
      </c>
      <c r="CM3" s="12">
        <f>Population!CK3*Inputs!CN$15</f>
        <v>1.3564307172335244</v>
      </c>
      <c r="CN3" s="12">
        <f>Population!CL3*Inputs!CO$15</f>
        <v>0.92115698596123896</v>
      </c>
      <c r="CO3" s="12">
        <f>Population!CM3*Inputs!CP$15</f>
        <v>0.59792446376233155</v>
      </c>
      <c r="CP3" s="12">
        <f>Population!CN3*Inputs!CQ$15</f>
        <v>0.37034075783203224</v>
      </c>
      <c r="CQ3" s="12">
        <f>Population!CO3*Inputs!CR$15</f>
        <v>0.23203989038208125</v>
      </c>
      <c r="CR3" s="12">
        <f>Population!CP3*Inputs!CS$15</f>
        <v>0.17713333195833775</v>
      </c>
      <c r="CS3" s="12">
        <f>Population!CQ3*Inputs!CT$15</f>
        <v>0.13830086744995101</v>
      </c>
      <c r="CT3" s="12">
        <f>Population!CR3*Inputs!CU$15</f>
        <v>7.8142377350892925E-2</v>
      </c>
      <c r="CU3" s="12">
        <f>Population!CS3*Inputs!CV$15</f>
        <v>1.3050254465933239E-2</v>
      </c>
      <c r="CV3" s="12">
        <f>Population!CT3*Inputs!CW$15</f>
        <v>1.3050254465933239E-2</v>
      </c>
      <c r="CW3" s="12">
        <f>Population!CU3*Inputs!CX$15</f>
        <v>1.0344713905922689E-2</v>
      </c>
      <c r="CX3" s="12">
        <f>Population!CV3*Inputs!CY$15</f>
        <v>7.7983227906186442E-3</v>
      </c>
      <c r="CY3" s="12">
        <f>Population!CW3*Inputs!CZ$15</f>
        <v>5.0927822306080931E-3</v>
      </c>
      <c r="CZ3" s="12">
        <f>Population!CX3*Inputs!DA$15</f>
        <v>2.5463911153040465E-3</v>
      </c>
      <c r="DA3" s="12">
        <f>Population!CY3*Inputs!DB$15</f>
        <v>1.1140461129455206E-3</v>
      </c>
      <c r="DB3" s="4"/>
    </row>
    <row r="4" spans="1:106" x14ac:dyDescent="0.25">
      <c r="A4">
        <f>A3+1</f>
        <v>1951</v>
      </c>
      <c r="B4" s="21">
        <f t="shared" ref="B4:B67" si="0">SUM(E4:DA4)</f>
        <v>13130.182881491726</v>
      </c>
      <c r="C4" s="5">
        <f>B4/Population!B4</f>
        <v>0.34165316721323608</v>
      </c>
      <c r="D4" s="33">
        <f>100*(B4/B3-1)</f>
        <v>1.1893375370786829</v>
      </c>
      <c r="E4" s="12">
        <f>Population!C4*Inputs!F$15</f>
        <v>0</v>
      </c>
      <c r="F4" s="12">
        <f>Population!D4*Inputs!G$15</f>
        <v>0</v>
      </c>
      <c r="G4" s="12">
        <f>Population!E4*Inputs!H$15</f>
        <v>0</v>
      </c>
      <c r="H4" s="12">
        <f>Population!F4*Inputs!I$15</f>
        <v>0</v>
      </c>
      <c r="I4" s="12">
        <f>Population!G4*Inputs!J$15</f>
        <v>0</v>
      </c>
      <c r="J4" s="12">
        <f>Population!H4*Inputs!K$15</f>
        <v>0</v>
      </c>
      <c r="K4" s="12">
        <f>Population!I4*Inputs!L$15</f>
        <v>0</v>
      </c>
      <c r="L4" s="12">
        <f>Population!J4*Inputs!M$15</f>
        <v>0</v>
      </c>
      <c r="M4" s="12">
        <f>Population!K4*Inputs!N$15</f>
        <v>0</v>
      </c>
      <c r="N4" s="12">
        <f>Population!L4*Inputs!O$15</f>
        <v>0</v>
      </c>
      <c r="O4" s="12">
        <f>Population!M4*Inputs!P$15</f>
        <v>0</v>
      </c>
      <c r="P4" s="12">
        <f>Population!N4*Inputs!Q$15</f>
        <v>0</v>
      </c>
      <c r="Q4" s="12">
        <f>Population!O4*Inputs!R$15</f>
        <v>0</v>
      </c>
      <c r="R4" s="12">
        <f>Population!P4*Inputs!S$15</f>
        <v>0</v>
      </c>
      <c r="S4" s="12">
        <f>Population!Q4*Inputs!T$15</f>
        <v>0</v>
      </c>
      <c r="T4" s="12">
        <f>Population!R4*Inputs!U$15</f>
        <v>5.2812848110559489</v>
      </c>
      <c r="U4" s="12">
        <f>Population!S4*Inputs!V$15</f>
        <v>6.669275205833995</v>
      </c>
      <c r="V4" s="12">
        <f>Population!T4*Inputs!W$15</f>
        <v>11.548853749302205</v>
      </c>
      <c r="W4" s="12">
        <f>Population!U4*Inputs!X$15</f>
        <v>18.353701354075124</v>
      </c>
      <c r="X4" s="12">
        <f>Population!V4*Inputs!Y$15</f>
        <v>30.766703324574433</v>
      </c>
      <c r="Y4" s="12">
        <f>Population!W4*Inputs!Z$15</f>
        <v>41.226783158668582</v>
      </c>
      <c r="Z4" s="12">
        <f>Population!X4*Inputs!AA$15</f>
        <v>59.700936059414204</v>
      </c>
      <c r="AA4" s="12">
        <f>Population!Y4*Inputs!AB$15</f>
        <v>77.982190307144094</v>
      </c>
      <c r="AB4" s="12">
        <f>Population!Z4*Inputs!AC$15</f>
        <v>99.549924500595822</v>
      </c>
      <c r="AC4" s="12">
        <f>Population!AA4*Inputs!AD$15</f>
        <v>128.25747752530549</v>
      </c>
      <c r="AD4" s="12">
        <f>Population!AB4*Inputs!AE$15</f>
        <v>159.92010469995523</v>
      </c>
      <c r="AE4" s="12">
        <f>Population!AC4*Inputs!AF$15</f>
        <v>194.26155139064497</v>
      </c>
      <c r="AF4" s="12">
        <f>Population!AD4*Inputs!AG$15</f>
        <v>219.5463851569076</v>
      </c>
      <c r="AG4" s="12">
        <f>Population!AE4*Inputs!AH$15</f>
        <v>254.44436058036212</v>
      </c>
      <c r="AH4" s="12">
        <f>Population!AF4*Inputs!AI$15</f>
        <v>298.33983573095747</v>
      </c>
      <c r="AI4" s="12">
        <f>Population!AG4*Inputs!AJ$15</f>
        <v>323.63194278670164</v>
      </c>
      <c r="AJ4" s="12">
        <f>Population!AH4*Inputs!AK$15</f>
        <v>364.40820827135036</v>
      </c>
      <c r="AK4" s="12">
        <f>Population!AI4*Inputs!AL$15</f>
        <v>374.66717314565534</v>
      </c>
      <c r="AL4" s="12">
        <f>Population!AJ4*Inputs!AM$15</f>
        <v>384.3539018735608</v>
      </c>
      <c r="AM4" s="12">
        <f>Population!AK4*Inputs!AN$15</f>
        <v>396.78593520283408</v>
      </c>
      <c r="AN4" s="12">
        <f>Population!AL4*Inputs!AO$15</f>
        <v>397.45062221359103</v>
      </c>
      <c r="AO4" s="12">
        <f>Population!AM4*Inputs!AP$15</f>
        <v>404.45382685236899</v>
      </c>
      <c r="AP4" s="12">
        <f>Population!AN4*Inputs!AQ$15</f>
        <v>398.58397241985369</v>
      </c>
      <c r="AQ4" s="12">
        <f>Population!AO4*Inputs!AR$15</f>
        <v>382.32416433665719</v>
      </c>
      <c r="AR4" s="12">
        <f>Population!AP4*Inputs!AS$15</f>
        <v>387.37839225901257</v>
      </c>
      <c r="AS4" s="12">
        <f>Population!AQ4*Inputs!AT$15</f>
        <v>397.0407539258178</v>
      </c>
      <c r="AT4" s="12">
        <f>Population!AR4*Inputs!AU$15</f>
        <v>410.37385878049474</v>
      </c>
      <c r="AU4" s="12">
        <f>Population!AS4*Inputs!AV$15</f>
        <v>401.86810163591815</v>
      </c>
      <c r="AV4" s="12">
        <f>Population!AT4*Inputs!AW$15</f>
        <v>396.1183792603627</v>
      </c>
      <c r="AW4" s="12">
        <f>Population!AU4*Inputs!AX$15</f>
        <v>396.58845813821318</v>
      </c>
      <c r="AX4" s="12">
        <f>Population!AV4*Inputs!AY$15</f>
        <v>382.6584551486402</v>
      </c>
      <c r="AY4" s="12">
        <f>Population!AW4*Inputs!AZ$15</f>
        <v>378.31677020570538</v>
      </c>
      <c r="AZ4" s="12">
        <f>Population!AX4*Inputs!BA$15</f>
        <v>348.96366028979622</v>
      </c>
      <c r="BA4" s="12">
        <f>Population!AY4*Inputs!BB$15</f>
        <v>328.10208730591438</v>
      </c>
      <c r="BB4" s="12">
        <f>Population!AZ4*Inputs!BC$15</f>
        <v>330.18042163766233</v>
      </c>
      <c r="BC4" s="12">
        <f>Population!BA4*Inputs!BD$15</f>
        <v>314.91003383342365</v>
      </c>
      <c r="BD4" s="12">
        <f>Population!BB4*Inputs!BE$15</f>
        <v>314.57597445518098</v>
      </c>
      <c r="BE4" s="12">
        <f>Population!BC4*Inputs!BF$15</f>
        <v>305.11644210411691</v>
      </c>
      <c r="BF4" s="12">
        <f>Population!BD4*Inputs!BG$15</f>
        <v>294.28605422307885</v>
      </c>
      <c r="BG4" s="12">
        <f>Population!BE4*Inputs!BH$15</f>
        <v>296.18028278312511</v>
      </c>
      <c r="BH4" s="12">
        <f>Population!BF4*Inputs!BI$15</f>
        <v>286.99527884998759</v>
      </c>
      <c r="BI4" s="12">
        <f>Population!BG4*Inputs!BJ$15</f>
        <v>271.16124670034202</v>
      </c>
      <c r="BJ4" s="12">
        <f>Population!BH4*Inputs!BK$15</f>
        <v>246.70083810953824</v>
      </c>
      <c r="BK4" s="12">
        <f>Population!BI4*Inputs!BL$15</f>
        <v>218.50136551532415</v>
      </c>
      <c r="BL4" s="12">
        <f>Population!BJ4*Inputs!BM$15</f>
        <v>194.74426643702739</v>
      </c>
      <c r="BM4" s="12">
        <f>Population!BK4*Inputs!BN$15</f>
        <v>162.36519462923295</v>
      </c>
      <c r="BN4" s="12">
        <f>Population!BL4*Inputs!BO$15</f>
        <v>137.00104488796077</v>
      </c>
      <c r="BO4" s="12">
        <f>Population!BM4*Inputs!BP$15</f>
        <v>114.9820957268111</v>
      </c>
      <c r="BP4" s="12">
        <f>Population!BN4*Inputs!BQ$15</f>
        <v>90.499276734338636</v>
      </c>
      <c r="BQ4" s="12">
        <f>Population!BO4*Inputs!BR$15</f>
        <v>89.73370784405094</v>
      </c>
      <c r="BR4" s="12">
        <f>Population!BP4*Inputs!BS$15</f>
        <v>76.083360210825205</v>
      </c>
      <c r="BS4" s="12">
        <f>Population!BQ4*Inputs!BT$15</f>
        <v>67.588361228486079</v>
      </c>
      <c r="BT4" s="12">
        <f>Population!BR4*Inputs!BU$15</f>
        <v>61.750295104764902</v>
      </c>
      <c r="BU4" s="12">
        <f>Population!BS4*Inputs!BV$15</f>
        <v>57.452608253505943</v>
      </c>
      <c r="BV4" s="12">
        <f>Population!BT4*Inputs!BW$15</f>
        <v>50.294295127347695</v>
      </c>
      <c r="BW4" s="12">
        <f>Population!BU4*Inputs!BX$15</f>
        <v>45.40296855332754</v>
      </c>
      <c r="BX4" s="12">
        <f>Population!BV4*Inputs!BY$15</f>
        <v>37.364000036850307</v>
      </c>
      <c r="BY4" s="12">
        <f>Population!BW4*Inputs!BZ$15</f>
        <v>32.528462276404383</v>
      </c>
      <c r="BZ4" s="12">
        <f>Population!BX4*Inputs!CA$15</f>
        <v>29.847221366999815</v>
      </c>
      <c r="CA4" s="12">
        <f>Population!BY4*Inputs!CB$15</f>
        <v>27.131600083151724</v>
      </c>
      <c r="CB4" s="12">
        <f>Population!BZ4*Inputs!CC$15</f>
        <v>21.449683940162849</v>
      </c>
      <c r="CC4" s="12">
        <f>Population!CA4*Inputs!CD$15</f>
        <v>21.305949818895822</v>
      </c>
      <c r="CD4" s="12">
        <f>Population!CB4*Inputs!CE$15</f>
        <v>17.732975558926189</v>
      </c>
      <c r="CE4" s="12">
        <f>Population!CC4*Inputs!CF$15</f>
        <v>13.285925417439433</v>
      </c>
      <c r="CF4" s="12">
        <f>Population!CD4*Inputs!CG$15</f>
        <v>10.997888667095664</v>
      </c>
      <c r="CG4" s="12">
        <f>Population!CE4*Inputs!CH$15</f>
        <v>7.9560643521739109</v>
      </c>
      <c r="CH4" s="12">
        <f>Population!CF4*Inputs!CI$15</f>
        <v>6.2905825841754748</v>
      </c>
      <c r="CI4" s="12">
        <f>Population!CG4*Inputs!CJ$15</f>
        <v>4.8788122797379749</v>
      </c>
      <c r="CJ4" s="12">
        <f>Population!CH4*Inputs!CK$15</f>
        <v>3.7485955747803072</v>
      </c>
      <c r="CK4" s="12">
        <f>Population!CI4*Inputs!CL$15</f>
        <v>2.8524268248908542</v>
      </c>
      <c r="CL4" s="12">
        <f>Population!CJ4*Inputs!CM$15</f>
        <v>2.09825296818777</v>
      </c>
      <c r="CM4" s="12">
        <f>Population!CK4*Inputs!CN$15</f>
        <v>1.4831157777296702</v>
      </c>
      <c r="CN4" s="12">
        <f>Population!CL4*Inputs!CO$15</f>
        <v>1.0071892668660485</v>
      </c>
      <c r="CO4" s="12">
        <f>Population!CM4*Inputs!CP$15</f>
        <v>0.65376815404556743</v>
      </c>
      <c r="CP4" s="12">
        <f>Population!CN4*Inputs!CQ$15</f>
        <v>0.4049290642704379</v>
      </c>
      <c r="CQ4" s="12">
        <f>Population!CO4*Inputs!CR$15</f>
        <v>0.25371146356093616</v>
      </c>
      <c r="CR4" s="12">
        <f>Population!CP4*Inputs!CS$15</f>
        <v>0.19367685798581755</v>
      </c>
      <c r="CS4" s="12">
        <f>Population!CQ4*Inputs!CT$15</f>
        <v>0.15121760070950174</v>
      </c>
      <c r="CT4" s="12">
        <f>Population!CR4*Inputs!CU$15</f>
        <v>8.5440554601110871E-2</v>
      </c>
      <c r="CU4" s="12">
        <f>Population!CS4*Inputs!CV$15</f>
        <v>1.4269094658433998E-2</v>
      </c>
      <c r="CV4" s="12">
        <f>Population!CT4*Inputs!CW$15</f>
        <v>1.4269094658433998E-2</v>
      </c>
      <c r="CW4" s="12">
        <f>Population!CU4*Inputs!CX$15</f>
        <v>1.1310867717051339E-2</v>
      </c>
      <c r="CX4" s="12">
        <f>Population!CV4*Inputs!CY$15</f>
        <v>8.5266541251617801E-3</v>
      </c>
      <c r="CY4" s="12">
        <f>Population!CW4*Inputs!CZ$15</f>
        <v>5.5684271837791203E-3</v>
      </c>
      <c r="CZ4" s="12">
        <f>Population!CX4*Inputs!DA$15</f>
        <v>2.7842135918895602E-3</v>
      </c>
      <c r="DA4" s="12">
        <f>Population!CY4*Inputs!DB$15</f>
        <v>1.2180934464516827E-3</v>
      </c>
      <c r="DB4" s="4"/>
    </row>
    <row r="5" spans="1:106" x14ac:dyDescent="0.25">
      <c r="A5">
        <f t="shared" ref="A5:A68" si="1">A4+1</f>
        <v>1952</v>
      </c>
      <c r="B5" s="21">
        <f t="shared" si="0"/>
        <v>13326.221687626006</v>
      </c>
      <c r="C5" s="5">
        <f>B5/Population!B5</f>
        <v>0.34126196420383909</v>
      </c>
      <c r="D5" s="33">
        <f t="shared" ref="D5:D68" si="2">100*(B5/B4-1)</f>
        <v>1.4930394184426543</v>
      </c>
      <c r="E5" s="12">
        <f>Population!C5*Inputs!F$15</f>
        <v>0</v>
      </c>
      <c r="F5" s="12">
        <f>Population!D5*Inputs!G$15</f>
        <v>0</v>
      </c>
      <c r="G5" s="12">
        <f>Population!E5*Inputs!H$15</f>
        <v>0</v>
      </c>
      <c r="H5" s="12">
        <f>Population!F5*Inputs!I$15</f>
        <v>0</v>
      </c>
      <c r="I5" s="12">
        <f>Population!G5*Inputs!J$15</f>
        <v>0</v>
      </c>
      <c r="J5" s="12">
        <f>Population!H5*Inputs!K$15</f>
        <v>0</v>
      </c>
      <c r="K5" s="12">
        <f>Population!I5*Inputs!L$15</f>
        <v>0</v>
      </c>
      <c r="L5" s="12">
        <f>Population!J5*Inputs!M$15</f>
        <v>0</v>
      </c>
      <c r="M5" s="12">
        <f>Population!K5*Inputs!N$15</f>
        <v>0</v>
      </c>
      <c r="N5" s="12">
        <f>Population!L5*Inputs!O$15</f>
        <v>0</v>
      </c>
      <c r="O5" s="12">
        <f>Population!M5*Inputs!P$15</f>
        <v>0</v>
      </c>
      <c r="P5" s="12">
        <f>Population!N5*Inputs!Q$15</f>
        <v>0</v>
      </c>
      <c r="Q5" s="12">
        <f>Population!O5*Inputs!R$15</f>
        <v>0</v>
      </c>
      <c r="R5" s="12">
        <f>Population!P5*Inputs!S$15</f>
        <v>0</v>
      </c>
      <c r="S5" s="12">
        <f>Population!Q5*Inputs!T$15</f>
        <v>0</v>
      </c>
      <c r="T5" s="12">
        <f>Population!R5*Inputs!U$15</f>
        <v>5.4010298614685794</v>
      </c>
      <c r="U5" s="12">
        <f>Population!S5*Inputs!V$15</f>
        <v>6.8093242144361446</v>
      </c>
      <c r="V5" s="12">
        <f>Population!T5*Inputs!W$15</f>
        <v>11.774606470629971</v>
      </c>
      <c r="W5" s="12">
        <f>Population!U5*Inputs!X$15</f>
        <v>18.689551335281369</v>
      </c>
      <c r="X5" s="12">
        <f>Population!V5*Inputs!Y$15</f>
        <v>31.29348363059075</v>
      </c>
      <c r="Y5" s="12">
        <f>Population!W5*Inputs!Z$15</f>
        <v>41.90237086415965</v>
      </c>
      <c r="Z5" s="12">
        <f>Population!X5*Inputs!AA$15</f>
        <v>60.664800345217479</v>
      </c>
      <c r="AA5" s="12">
        <f>Population!Y5*Inputs!AB$15</f>
        <v>79.218615001665199</v>
      </c>
      <c r="AB5" s="12">
        <f>Population!Z5*Inputs!AC$15</f>
        <v>101.07080234314553</v>
      </c>
      <c r="AC5" s="12">
        <f>Population!AA5*Inputs!AD$15</f>
        <v>130.1453088474571</v>
      </c>
      <c r="AD5" s="12">
        <f>Population!AB5*Inputs!AE$15</f>
        <v>162.23709109679481</v>
      </c>
      <c r="AE5" s="12">
        <f>Population!AC5*Inputs!AF$15</f>
        <v>197.11590090279043</v>
      </c>
      <c r="AF5" s="12">
        <f>Population!AD5*Inputs!AG$15</f>
        <v>222.82463232330403</v>
      </c>
      <c r="AG5" s="12">
        <f>Population!AE5*Inputs!AH$15</f>
        <v>258.40031666946669</v>
      </c>
      <c r="AH5" s="12">
        <f>Population!AF5*Inputs!AI$15</f>
        <v>303.21745500883247</v>
      </c>
      <c r="AI5" s="12">
        <f>Population!AG5*Inputs!AJ$15</f>
        <v>329.14245051561153</v>
      </c>
      <c r="AJ5" s="12">
        <f>Population!AH5*Inputs!AK$15</f>
        <v>370.62775527838062</v>
      </c>
      <c r="AK5" s="12">
        <f>Population!AI5*Inputs!AL$15</f>
        <v>380.99693446616516</v>
      </c>
      <c r="AL5" s="12">
        <f>Population!AJ5*Inputs!AM$15</f>
        <v>391.57259243813735</v>
      </c>
      <c r="AM5" s="12">
        <f>Population!AK5*Inputs!AN$15</f>
        <v>405.40212453051919</v>
      </c>
      <c r="AN5" s="12">
        <f>Population!AL5*Inputs!AO$15</f>
        <v>406.87539562677773</v>
      </c>
      <c r="AO5" s="12">
        <f>Population!AM5*Inputs!AP$15</f>
        <v>414.11493828751173</v>
      </c>
      <c r="AP5" s="12">
        <f>Population!AN5*Inputs!AQ$15</f>
        <v>408.42564622827803</v>
      </c>
      <c r="AQ5" s="12">
        <f>Population!AO5*Inputs!AR$15</f>
        <v>390.95450450189986</v>
      </c>
      <c r="AR5" s="12">
        <f>Population!AP5*Inputs!AS$15</f>
        <v>394.57023075098977</v>
      </c>
      <c r="AS5" s="12">
        <f>Population!AQ5*Inputs!AT$15</f>
        <v>403.27923463074671</v>
      </c>
      <c r="AT5" s="12">
        <f>Population!AR5*Inputs!AU$15</f>
        <v>416.80225509245571</v>
      </c>
      <c r="AU5" s="12">
        <f>Population!AS5*Inputs!AV$15</f>
        <v>407.73005343090881</v>
      </c>
      <c r="AV5" s="12">
        <f>Population!AT5*Inputs!AW$15</f>
        <v>402.32872739451182</v>
      </c>
      <c r="AW5" s="12">
        <f>Population!AU5*Inputs!AX$15</f>
        <v>403.81800694359072</v>
      </c>
      <c r="AX5" s="12">
        <f>Population!AV5*Inputs!AY$15</f>
        <v>390.11585988745856</v>
      </c>
      <c r="AY5" s="12">
        <f>Population!AW5*Inputs!AZ$15</f>
        <v>385.37786727870349</v>
      </c>
      <c r="AZ5" s="12">
        <f>Population!AX5*Inputs!BA$15</f>
        <v>355.71545624798262</v>
      </c>
      <c r="BA5" s="12">
        <f>Population!AY5*Inputs!BB$15</f>
        <v>332.50119843329691</v>
      </c>
      <c r="BB5" s="12">
        <f>Population!AZ5*Inputs!BC$15</f>
        <v>331.37354087259695</v>
      </c>
      <c r="BC5" s="12">
        <f>Population!BA5*Inputs!BD$15</f>
        <v>313.97545354869209</v>
      </c>
      <c r="BD5" s="12">
        <f>Population!BB5*Inputs!BE$15</f>
        <v>313.59961368529508</v>
      </c>
      <c r="BE5" s="12">
        <f>Population!BC5*Inputs!BF$15</f>
        <v>303.5637951946851</v>
      </c>
      <c r="BF5" s="12">
        <f>Population!BD5*Inputs!BG$15</f>
        <v>294.25869976912742</v>
      </c>
      <c r="BG5" s="12">
        <f>Population!BE5*Inputs!BH$15</f>
        <v>298.99002876934895</v>
      </c>
      <c r="BH5" s="12">
        <f>Population!BF5*Inputs!BI$15</f>
        <v>291.68497252259925</v>
      </c>
      <c r="BI5" s="12">
        <f>Population!BG5*Inputs!BJ$15</f>
        <v>275.21657088774202</v>
      </c>
      <c r="BJ5" s="12">
        <f>Population!BH5*Inputs!BK$15</f>
        <v>250.37262753732881</v>
      </c>
      <c r="BK5" s="12">
        <f>Population!BI5*Inputs!BL$15</f>
        <v>221.96014064577861</v>
      </c>
      <c r="BL5" s="12">
        <f>Population!BJ5*Inputs!BM$15</f>
        <v>197.91275283042967</v>
      </c>
      <c r="BM5" s="12">
        <f>Population!BK5*Inputs!BN$15</f>
        <v>165.05696794839065</v>
      </c>
      <c r="BN5" s="12">
        <f>Population!BL5*Inputs!BO$15</f>
        <v>139.38092760194306</v>
      </c>
      <c r="BO5" s="12">
        <f>Population!BM5*Inputs!BP$15</f>
        <v>117.06425362329779</v>
      </c>
      <c r="BP5" s="12">
        <f>Population!BN5*Inputs!BQ$15</f>
        <v>92.024289697417274</v>
      </c>
      <c r="BQ5" s="12">
        <f>Population!BO5*Inputs!BR$15</f>
        <v>91.023067794009222</v>
      </c>
      <c r="BR5" s="12">
        <f>Population!BP5*Inputs!BS$15</f>
        <v>77.017195381766115</v>
      </c>
      <c r="BS5" s="12">
        <f>Population!BQ5*Inputs!BT$15</f>
        <v>68.400413760101372</v>
      </c>
      <c r="BT5" s="12">
        <f>Population!BR5*Inputs!BU$15</f>
        <v>62.454102349421824</v>
      </c>
      <c r="BU5" s="12">
        <f>Population!BS5*Inputs!BV$15</f>
        <v>58.003393776537941</v>
      </c>
      <c r="BV5" s="12">
        <f>Population!BT5*Inputs!BW$15</f>
        <v>50.66173754490675</v>
      </c>
      <c r="BW5" s="12">
        <f>Population!BU5*Inputs!BX$15</f>
        <v>45.63857797056356</v>
      </c>
      <c r="BX5" s="12">
        <f>Population!BV5*Inputs!BY$15</f>
        <v>37.504782260158144</v>
      </c>
      <c r="BY5" s="12">
        <f>Population!BW5*Inputs!BZ$15</f>
        <v>32.593856343704161</v>
      </c>
      <c r="BZ5" s="12">
        <f>Population!BX5*Inputs!CA$15</f>
        <v>29.846219530250064</v>
      </c>
      <c r="CA5" s="12">
        <f>Population!BY5*Inputs!CB$15</f>
        <v>27.095889713745777</v>
      </c>
      <c r="CB5" s="12">
        <f>Population!BZ5*Inputs!CC$15</f>
        <v>21.426209336949505</v>
      </c>
      <c r="CC5" s="12">
        <f>Population!CA5*Inputs!CD$15</f>
        <v>21.334634131655282</v>
      </c>
      <c r="CD5" s="12">
        <f>Population!CB5*Inputs!CE$15</f>
        <v>17.836388748530549</v>
      </c>
      <c r="CE5" s="12">
        <f>Population!CC5*Inputs!CF$15</f>
        <v>13.344976074429189</v>
      </c>
      <c r="CF5" s="12">
        <f>Population!CD5*Inputs!CG$15</f>
        <v>10.98246057977998</v>
      </c>
      <c r="CG5" s="12">
        <f>Population!CE5*Inputs!CH$15</f>
        <v>8.3006326528542509</v>
      </c>
      <c r="CH5" s="12">
        <f>Population!CF5*Inputs!CI$15</f>
        <v>6.5630207213464526</v>
      </c>
      <c r="CI5" s="12">
        <f>Population!CG5*Inputs!CJ$15</f>
        <v>5.090108214782588</v>
      </c>
      <c r="CJ5" s="12">
        <f>Population!CH5*Inputs!CK$15</f>
        <v>3.9109430810302994</v>
      </c>
      <c r="CK5" s="12">
        <f>Population!CI5*Inputs!CL$15</f>
        <v>2.9759622590404167</v>
      </c>
      <c r="CL5" s="12">
        <f>Population!CJ5*Inputs!CM$15</f>
        <v>2.1891259711755335</v>
      </c>
      <c r="CM5" s="12">
        <f>Population!CK5*Inputs!CN$15</f>
        <v>1.5473478729747117</v>
      </c>
      <c r="CN5" s="12">
        <f>Population!CL5*Inputs!CO$15</f>
        <v>1.0508095141121239</v>
      </c>
      <c r="CO5" s="12">
        <f>Population!CM5*Inputs!CP$15</f>
        <v>0.68208212586718209</v>
      </c>
      <c r="CP5" s="12">
        <f>Population!CN5*Inputs!CQ$15</f>
        <v>0.42246609180008843</v>
      </c>
      <c r="CQ5" s="12">
        <f>Population!CO5*Inputs!CR$15</f>
        <v>0.26469942494393167</v>
      </c>
      <c r="CR5" s="12">
        <f>Population!CP5*Inputs!CS$15</f>
        <v>0.20206478735431821</v>
      </c>
      <c r="CS5" s="12">
        <f>Population!CQ5*Inputs!CT$15</f>
        <v>0.15776666685615678</v>
      </c>
      <c r="CT5" s="12">
        <f>Population!CR5*Inputs!CU$15</f>
        <v>8.9140890018841179E-2</v>
      </c>
      <c r="CU5" s="12">
        <f>Population!CS5*Inputs!CV$15</f>
        <v>1.4887073282168995E-2</v>
      </c>
      <c r="CV5" s="12">
        <f>Population!CT5*Inputs!CW$15</f>
        <v>1.4887073282168995E-2</v>
      </c>
      <c r="CW5" s="12">
        <f>Population!CU5*Inputs!CX$15</f>
        <v>1.1800728821231522E-2</v>
      </c>
      <c r="CX5" s="12">
        <f>Population!CV5*Inputs!CY$15</f>
        <v>8.8959340344668403E-3</v>
      </c>
      <c r="CY5" s="12">
        <f>Population!CW5*Inputs!CZ$15</f>
        <v>5.8095895735293642E-3</v>
      </c>
      <c r="CZ5" s="12">
        <f>Population!CX5*Inputs!DA$15</f>
        <v>2.9047947867646821E-3</v>
      </c>
      <c r="DA5" s="12">
        <f>Population!CY5*Inputs!DB$15</f>
        <v>1.2708477192095485E-3</v>
      </c>
      <c r="DB5" s="4"/>
    </row>
    <row r="6" spans="1:106" x14ac:dyDescent="0.25">
      <c r="A6">
        <f t="shared" si="1"/>
        <v>1953</v>
      </c>
      <c r="B6" s="21">
        <f t="shared" si="0"/>
        <v>13547.802008231447</v>
      </c>
      <c r="C6" s="5">
        <f>B6/Population!B6</f>
        <v>0.34118746730286725</v>
      </c>
      <c r="D6" s="33">
        <f t="shared" si="2"/>
        <v>1.6627392654827933</v>
      </c>
      <c r="E6" s="12">
        <f>Population!C6*Inputs!F$15</f>
        <v>0</v>
      </c>
      <c r="F6" s="12">
        <f>Population!D6*Inputs!G$15</f>
        <v>0</v>
      </c>
      <c r="G6" s="12">
        <f>Population!E6*Inputs!H$15</f>
        <v>0</v>
      </c>
      <c r="H6" s="12">
        <f>Population!F6*Inputs!I$15</f>
        <v>0</v>
      </c>
      <c r="I6" s="12">
        <f>Population!G6*Inputs!J$15</f>
        <v>0</v>
      </c>
      <c r="J6" s="12">
        <f>Population!H6*Inputs!K$15</f>
        <v>0</v>
      </c>
      <c r="K6" s="12">
        <f>Population!I6*Inputs!L$15</f>
        <v>0</v>
      </c>
      <c r="L6" s="12">
        <f>Population!J6*Inputs!M$15</f>
        <v>0</v>
      </c>
      <c r="M6" s="12">
        <f>Population!K6*Inputs!N$15</f>
        <v>0</v>
      </c>
      <c r="N6" s="12">
        <f>Population!L6*Inputs!O$15</f>
        <v>0</v>
      </c>
      <c r="O6" s="12">
        <f>Population!M6*Inputs!P$15</f>
        <v>0</v>
      </c>
      <c r="P6" s="12">
        <f>Population!N6*Inputs!Q$15</f>
        <v>0</v>
      </c>
      <c r="Q6" s="12">
        <f>Population!O6*Inputs!R$15</f>
        <v>0</v>
      </c>
      <c r="R6" s="12">
        <f>Population!P6*Inputs!S$15</f>
        <v>0</v>
      </c>
      <c r="S6" s="12">
        <f>Population!Q6*Inputs!T$15</f>
        <v>0</v>
      </c>
      <c r="T6" s="12">
        <f>Population!R6*Inputs!U$15</f>
        <v>5.5253465149581871</v>
      </c>
      <c r="U6" s="12">
        <f>Population!S6*Inputs!V$15</f>
        <v>6.9756434209745661</v>
      </c>
      <c r="V6" s="12">
        <f>Population!T6*Inputs!W$15</f>
        <v>12.047067682680828</v>
      </c>
      <c r="W6" s="12">
        <f>Population!U6*Inputs!X$15</f>
        <v>19.100700383853379</v>
      </c>
      <c r="X6" s="12">
        <f>Population!V6*Inputs!Y$15</f>
        <v>31.937068442321287</v>
      </c>
      <c r="Y6" s="12">
        <f>Population!W6*Inputs!Z$15</f>
        <v>42.698038498368142</v>
      </c>
      <c r="Z6" s="12">
        <f>Population!X6*Inputs!AA$15</f>
        <v>61.754800385121925</v>
      </c>
      <c r="AA6" s="12">
        <f>Population!Y6*Inputs!AB$15</f>
        <v>80.629210255791151</v>
      </c>
      <c r="AB6" s="12">
        <f>Population!Z6*Inputs!AC$15</f>
        <v>102.84393676392271</v>
      </c>
      <c r="AC6" s="12">
        <f>Population!AA6*Inputs!AD$15</f>
        <v>132.33636801180415</v>
      </c>
      <c r="AD6" s="12">
        <f>Population!AB6*Inputs!AE$15</f>
        <v>164.85038790372113</v>
      </c>
      <c r="AE6" s="12">
        <f>Population!AC6*Inputs!AF$15</f>
        <v>200.22200936258591</v>
      </c>
      <c r="AF6" s="12">
        <f>Population!AD6*Inputs!AG$15</f>
        <v>226.37292377998338</v>
      </c>
      <c r="AG6" s="12">
        <f>Population!AE6*Inputs!AH$15</f>
        <v>262.56230276639593</v>
      </c>
      <c r="AH6" s="12">
        <f>Population!AF6*Inputs!AI$15</f>
        <v>308.30421599758654</v>
      </c>
      <c r="AI6" s="12">
        <f>Population!AG6*Inputs!AJ$15</f>
        <v>334.97424762935492</v>
      </c>
      <c r="AJ6" s="12">
        <f>Population!AH6*Inputs!AK$15</f>
        <v>377.48039605239256</v>
      </c>
      <c r="AK6" s="12">
        <f>Population!AI6*Inputs!AL$15</f>
        <v>388.04478109289744</v>
      </c>
      <c r="AL6" s="12">
        <f>Population!AJ6*Inputs!AM$15</f>
        <v>398.74298420657044</v>
      </c>
      <c r="AM6" s="12">
        <f>Population!AK6*Inputs!AN$15</f>
        <v>413.60503487334961</v>
      </c>
      <c r="AN6" s="12">
        <f>Population!AL6*Inputs!AO$15</f>
        <v>416.32042789870309</v>
      </c>
      <c r="AO6" s="12">
        <f>Population!AM6*Inputs!AP$15</f>
        <v>424.57214169230053</v>
      </c>
      <c r="AP6" s="12">
        <f>Population!AN6*Inputs!AQ$15</f>
        <v>418.81980492472621</v>
      </c>
      <c r="AQ6" s="12">
        <f>Population!AO6*Inputs!AR$15</f>
        <v>401.23717996906453</v>
      </c>
      <c r="AR6" s="12">
        <f>Population!AP6*Inputs!AS$15</f>
        <v>404.10026320297283</v>
      </c>
      <c r="AS6" s="12">
        <f>Population!AQ6*Inputs!AT$15</f>
        <v>411.37325264190207</v>
      </c>
      <c r="AT6" s="12">
        <f>Population!AR6*Inputs!AU$15</f>
        <v>423.96638433895009</v>
      </c>
      <c r="AU6" s="12">
        <f>Population!AS6*Inputs!AV$15</f>
        <v>414.73195521699188</v>
      </c>
      <c r="AV6" s="12">
        <f>Population!AT6*Inputs!AW$15</f>
        <v>408.81847769420546</v>
      </c>
      <c r="AW6" s="12">
        <f>Population!AU6*Inputs!AX$15</f>
        <v>410.79376135474075</v>
      </c>
      <c r="AX6" s="12">
        <f>Population!AV6*Inputs!AY$15</f>
        <v>397.88364030157078</v>
      </c>
      <c r="AY6" s="12">
        <f>Population!AW6*Inputs!AZ$15</f>
        <v>393.56952636130103</v>
      </c>
      <c r="AZ6" s="12">
        <f>Population!AX6*Inputs!BA$15</f>
        <v>363.00174485917967</v>
      </c>
      <c r="BA6" s="12">
        <f>Population!AY6*Inputs!BB$15</f>
        <v>339.55967861194415</v>
      </c>
      <c r="BB6" s="12">
        <f>Population!AZ6*Inputs!BC$15</f>
        <v>336.46905602416547</v>
      </c>
      <c r="BC6" s="12">
        <f>Population!BA6*Inputs!BD$15</f>
        <v>315.755279237997</v>
      </c>
      <c r="BD6" s="12">
        <f>Population!BB6*Inputs!BE$15</f>
        <v>313.33131861113287</v>
      </c>
      <c r="BE6" s="12">
        <f>Population!BC6*Inputs!BF$15</f>
        <v>303.27447494652813</v>
      </c>
      <c r="BF6" s="12">
        <f>Population!BD6*Inputs!BG$15</f>
        <v>293.39361516291319</v>
      </c>
      <c r="BG6" s="12">
        <f>Population!BE6*Inputs!BH$15</f>
        <v>299.65590170726063</v>
      </c>
      <c r="BH6" s="12">
        <f>Population!BF6*Inputs!BI$15</f>
        <v>295.21459041644772</v>
      </c>
      <c r="BI6" s="12">
        <f>Population!BG6*Inputs!BJ$15</f>
        <v>280.50457070919748</v>
      </c>
      <c r="BJ6" s="12">
        <f>Population!BH6*Inputs!BK$15</f>
        <v>254.84900592051267</v>
      </c>
      <c r="BK6" s="12">
        <f>Population!BI6*Inputs!BL$15</f>
        <v>225.92634404192606</v>
      </c>
      <c r="BL6" s="12">
        <f>Population!BJ6*Inputs!BM$15</f>
        <v>201.65850593930705</v>
      </c>
      <c r="BM6" s="12">
        <f>Population!BK6*Inputs!BN$15</f>
        <v>168.26842263479412</v>
      </c>
      <c r="BN6" s="12">
        <f>Population!BL6*Inputs!BO$15</f>
        <v>142.14440723060846</v>
      </c>
      <c r="BO6" s="12">
        <f>Population!BM6*Inputs!BP$15</f>
        <v>119.48563151791696</v>
      </c>
      <c r="BP6" s="12">
        <f>Population!BN6*Inputs!BQ$15</f>
        <v>94.000337523496</v>
      </c>
      <c r="BQ6" s="12">
        <f>Population!BO6*Inputs!BR$15</f>
        <v>92.849235525113471</v>
      </c>
      <c r="BR6" s="12">
        <f>Population!BP6*Inputs!BS$15</f>
        <v>78.346496040463364</v>
      </c>
      <c r="BS6" s="12">
        <f>Population!BQ6*Inputs!BT$15</f>
        <v>69.413936131972292</v>
      </c>
      <c r="BT6" s="12">
        <f>Population!BR6*Inputs!BU$15</f>
        <v>63.348791495484527</v>
      </c>
      <c r="BU6" s="12">
        <f>Population!BS6*Inputs!BV$15</f>
        <v>58.779603889924282</v>
      </c>
      <c r="BV6" s="12">
        <f>Population!BT6*Inputs!BW$15</f>
        <v>51.218633928131474</v>
      </c>
      <c r="BW6" s="12">
        <f>Population!BU6*Inputs!BX$15</f>
        <v>45.998249621355733</v>
      </c>
      <c r="BX6" s="12">
        <f>Population!BV6*Inputs!BY$15</f>
        <v>37.683371723647603</v>
      </c>
      <c r="BY6" s="12">
        <f>Population!BW6*Inputs!BZ$15</f>
        <v>32.672329224463894</v>
      </c>
      <c r="BZ6" s="12">
        <f>Population!BX6*Inputs!CA$15</f>
        <v>29.835700244377662</v>
      </c>
      <c r="CA6" s="12">
        <f>Population!BY6*Inputs!CB$15</f>
        <v>26.964434151005037</v>
      </c>
      <c r="CB6" s="12">
        <f>Population!BZ6*Inputs!CC$15</f>
        <v>21.220102320736327</v>
      </c>
      <c r="CC6" s="12">
        <f>Population!CA6*Inputs!CD$15</f>
        <v>21.061862553716306</v>
      </c>
      <c r="CD6" s="12">
        <f>Population!CB6*Inputs!CE$15</f>
        <v>17.612591999745728</v>
      </c>
      <c r="CE6" s="12">
        <f>Population!CC6*Inputs!CF$15</f>
        <v>13.20183728188602</v>
      </c>
      <c r="CF6" s="12">
        <f>Population!CD6*Inputs!CG$15</f>
        <v>10.800596156573883</v>
      </c>
      <c r="CG6" s="12">
        <f>Population!CE6*Inputs!CH$15</f>
        <v>8.2016504396947933</v>
      </c>
      <c r="CH6" s="12">
        <f>Population!CF6*Inputs!CI$15</f>
        <v>6.4847589377959096</v>
      </c>
      <c r="CI6" s="12">
        <f>Population!CG6*Inputs!CJ$15</f>
        <v>5.0294104104836492</v>
      </c>
      <c r="CJ6" s="12">
        <f>Population!CH6*Inputs!CK$15</f>
        <v>3.8643064187551728</v>
      </c>
      <c r="CK6" s="12">
        <f>Population!CI6*Inputs!CL$15</f>
        <v>2.9404749241590746</v>
      </c>
      <c r="CL6" s="12">
        <f>Population!CJ6*Inputs!CM$15</f>
        <v>2.1630213906484945</v>
      </c>
      <c r="CM6" s="12">
        <f>Population!CK6*Inputs!CN$15</f>
        <v>1.5288962773674839</v>
      </c>
      <c r="CN6" s="12">
        <f>Population!CL6*Inputs!CO$15</f>
        <v>1.0382789690722747</v>
      </c>
      <c r="CO6" s="12">
        <f>Population!CM6*Inputs!CP$15</f>
        <v>0.67394852916457082</v>
      </c>
      <c r="CP6" s="12">
        <f>Population!CN6*Inputs!CQ$15</f>
        <v>0.41742832775245037</v>
      </c>
      <c r="CQ6" s="12">
        <f>Population!CO6*Inputs!CR$15</f>
        <v>0.2615429745866234</v>
      </c>
      <c r="CR6" s="12">
        <f>Population!CP6*Inputs!CS$15</f>
        <v>0.19965523368649649</v>
      </c>
      <c r="CS6" s="12">
        <f>Population!CQ6*Inputs!CT$15</f>
        <v>0.155885353165827</v>
      </c>
      <c r="CT6" s="12">
        <f>Population!CR6*Inputs!CU$15</f>
        <v>8.8077915310035726E-2</v>
      </c>
      <c r="CU6" s="12">
        <f>Population!CS6*Inputs!CV$15</f>
        <v>1.4709550011044665E-2</v>
      </c>
      <c r="CV6" s="12">
        <f>Population!CT6*Inputs!CW$15</f>
        <v>1.4709550011044665E-2</v>
      </c>
      <c r="CW6" s="12">
        <f>Population!CU6*Inputs!CX$15</f>
        <v>1.1660009155096379E-2</v>
      </c>
      <c r="CX6" s="12">
        <f>Population!CV6*Inputs!CY$15</f>
        <v>8.7898530553803481E-3</v>
      </c>
      <c r="CY6" s="12">
        <f>Population!CW6*Inputs!CZ$15</f>
        <v>5.7403121994320638E-3</v>
      </c>
      <c r="CZ6" s="12">
        <f>Population!CX6*Inputs!DA$15</f>
        <v>2.8701560997160319E-3</v>
      </c>
      <c r="DA6" s="12">
        <f>Population!CY6*Inputs!DB$15</f>
        <v>1.2556932936257641E-3</v>
      </c>
      <c r="DB6" s="4"/>
    </row>
    <row r="7" spans="1:106" x14ac:dyDescent="0.25">
      <c r="A7">
        <f t="shared" si="1"/>
        <v>1954</v>
      </c>
      <c r="B7" s="21">
        <f t="shared" si="0"/>
        <v>13787.129473168692</v>
      </c>
      <c r="C7" s="5">
        <f>B7/Population!B7</f>
        <v>0.3412675238786928</v>
      </c>
      <c r="D7" s="33">
        <f t="shared" si="2"/>
        <v>1.7665409104136165</v>
      </c>
      <c r="E7" s="12">
        <f>Population!C7*Inputs!F$15</f>
        <v>0</v>
      </c>
      <c r="F7" s="12">
        <f>Population!D7*Inputs!G$15</f>
        <v>0</v>
      </c>
      <c r="G7" s="12">
        <f>Population!E7*Inputs!H$15</f>
        <v>0</v>
      </c>
      <c r="H7" s="12">
        <f>Population!F7*Inputs!I$15</f>
        <v>0</v>
      </c>
      <c r="I7" s="12">
        <f>Population!G7*Inputs!J$15</f>
        <v>0</v>
      </c>
      <c r="J7" s="12">
        <f>Population!H7*Inputs!K$15</f>
        <v>0</v>
      </c>
      <c r="K7" s="12">
        <f>Population!I7*Inputs!L$15</f>
        <v>0</v>
      </c>
      <c r="L7" s="12">
        <f>Population!J7*Inputs!M$15</f>
        <v>0</v>
      </c>
      <c r="M7" s="12">
        <f>Population!K7*Inputs!N$15</f>
        <v>0</v>
      </c>
      <c r="N7" s="12">
        <f>Population!L7*Inputs!O$15</f>
        <v>0</v>
      </c>
      <c r="O7" s="12">
        <f>Population!M7*Inputs!P$15</f>
        <v>0</v>
      </c>
      <c r="P7" s="12">
        <f>Population!N7*Inputs!Q$15</f>
        <v>0</v>
      </c>
      <c r="Q7" s="12">
        <f>Population!O7*Inputs!R$15</f>
        <v>0</v>
      </c>
      <c r="R7" s="12">
        <f>Population!P7*Inputs!S$15</f>
        <v>0</v>
      </c>
      <c r="S7" s="12">
        <f>Population!Q7*Inputs!T$15</f>
        <v>0</v>
      </c>
      <c r="T7" s="12">
        <f>Population!R7*Inputs!U$15</f>
        <v>5.6491086439560876</v>
      </c>
      <c r="U7" s="12">
        <f>Population!S7*Inputs!V$15</f>
        <v>7.1449150890945869</v>
      </c>
      <c r="V7" s="12">
        <f>Population!T7*Inputs!W$15</f>
        <v>12.354799486798191</v>
      </c>
      <c r="W7" s="12">
        <f>Population!U7*Inputs!X$15</f>
        <v>19.571716959840586</v>
      </c>
      <c r="X7" s="12">
        <f>Population!V7*Inputs!Y$15</f>
        <v>32.698301418167738</v>
      </c>
      <c r="Y7" s="12">
        <f>Population!W7*Inputs!Z$15</f>
        <v>43.646757160365617</v>
      </c>
      <c r="Z7" s="12">
        <f>Population!X7*Inputs!AA$15</f>
        <v>63.004116119938487</v>
      </c>
      <c r="AA7" s="12">
        <f>Population!Y7*Inputs!AB$15</f>
        <v>82.154483318213067</v>
      </c>
      <c r="AB7" s="12">
        <f>Population!Z7*Inputs!AC$15</f>
        <v>104.7812672847098</v>
      </c>
      <c r="AC7" s="12">
        <f>Population!AA7*Inputs!AD$15</f>
        <v>134.79885356796271</v>
      </c>
      <c r="AD7" s="12">
        <f>Population!AB7*Inputs!AE$15</f>
        <v>167.77895275433312</v>
      </c>
      <c r="AE7" s="12">
        <f>Population!AC7*Inputs!AF$15</f>
        <v>203.59869380477841</v>
      </c>
      <c r="AF7" s="12">
        <f>Population!AD7*Inputs!AG$15</f>
        <v>230.08263835990456</v>
      </c>
      <c r="AG7" s="12">
        <f>Population!AE7*Inputs!AH$15</f>
        <v>266.89882956864386</v>
      </c>
      <c r="AH7" s="12">
        <f>Population!AF7*Inputs!AI$15</f>
        <v>313.4344350041855</v>
      </c>
      <c r="AI7" s="12">
        <f>Population!AG7*Inputs!AJ$15</f>
        <v>340.79207563940975</v>
      </c>
      <c r="AJ7" s="12">
        <f>Population!AH7*Inputs!AK$15</f>
        <v>384.44513249338689</v>
      </c>
      <c r="AK7" s="12">
        <f>Population!AI7*Inputs!AL$15</f>
        <v>395.54096401904019</v>
      </c>
      <c r="AL7" s="12">
        <f>Population!AJ7*Inputs!AM$15</f>
        <v>406.43595311360411</v>
      </c>
      <c r="AM7" s="12">
        <f>Population!AK7*Inputs!AN$15</f>
        <v>421.50137351020197</v>
      </c>
      <c r="AN7" s="12">
        <f>Population!AL7*Inputs!AO$15</f>
        <v>425.08546717296673</v>
      </c>
      <c r="AO7" s="12">
        <f>Population!AM7*Inputs!AP$15</f>
        <v>434.79563856564937</v>
      </c>
      <c r="AP7" s="12">
        <f>Population!AN7*Inputs!AQ$15</f>
        <v>429.77503635719864</v>
      </c>
      <c r="AQ7" s="12">
        <f>Population!AO7*Inputs!AR$15</f>
        <v>411.82200760759849</v>
      </c>
      <c r="AR7" s="12">
        <f>Population!AP7*Inputs!AS$15</f>
        <v>415.12104367800896</v>
      </c>
      <c r="AS7" s="12">
        <f>Population!AQ7*Inputs!AT$15</f>
        <v>421.69770652966764</v>
      </c>
      <c r="AT7" s="12">
        <f>Population!AR7*Inputs!AU$15</f>
        <v>432.84684934722617</v>
      </c>
      <c r="AU7" s="12">
        <f>Population!AS7*Inputs!AV$15</f>
        <v>422.20685117848353</v>
      </c>
      <c r="AV7" s="12">
        <f>Population!AT7*Inputs!AW$15</f>
        <v>416.20069854747737</v>
      </c>
      <c r="AW7" s="12">
        <f>Population!AU7*Inputs!AX$15</f>
        <v>417.79585292000877</v>
      </c>
      <c r="AX7" s="12">
        <f>Population!AV7*Inputs!AY$15</f>
        <v>405.14331536307833</v>
      </c>
      <c r="AY7" s="12">
        <f>Population!AW7*Inputs!AZ$15</f>
        <v>401.82017128787766</v>
      </c>
      <c r="AZ7" s="12">
        <f>Population!AX7*Inputs!BA$15</f>
        <v>371.13097783063165</v>
      </c>
      <c r="BA7" s="12">
        <f>Population!AY7*Inputs!BB$15</f>
        <v>346.92126967170339</v>
      </c>
      <c r="BB7" s="12">
        <f>Population!AZ7*Inputs!BC$15</f>
        <v>344.03805354222885</v>
      </c>
      <c r="BC7" s="12">
        <f>Population!BA7*Inputs!BD$15</f>
        <v>321.04092631402159</v>
      </c>
      <c r="BD7" s="12">
        <f>Population!BB7*Inputs!BE$15</f>
        <v>315.56400022829132</v>
      </c>
      <c r="BE7" s="12">
        <f>Population!BC7*Inputs!BF$15</f>
        <v>303.47619225102</v>
      </c>
      <c r="BF7" s="12">
        <f>Population!BD7*Inputs!BG$15</f>
        <v>293.57255888251217</v>
      </c>
      <c r="BG7" s="12">
        <f>Population!BE7*Inputs!BH$15</f>
        <v>299.24448735633661</v>
      </c>
      <c r="BH7" s="12">
        <f>Population!BF7*Inputs!BI$15</f>
        <v>296.38791732040966</v>
      </c>
      <c r="BI7" s="12">
        <f>Population!BG7*Inputs!BJ$15</f>
        <v>284.47533453909222</v>
      </c>
      <c r="BJ7" s="12">
        <f>Population!BH7*Inputs!BK$15</f>
        <v>260.34021189856406</v>
      </c>
      <c r="BK7" s="12">
        <f>Population!BI7*Inputs!BL$15</f>
        <v>230.50591062353541</v>
      </c>
      <c r="BL7" s="12">
        <f>Population!BJ7*Inputs!BM$15</f>
        <v>205.76019033907323</v>
      </c>
      <c r="BM7" s="12">
        <f>Population!BK7*Inputs!BN$15</f>
        <v>171.88945670385738</v>
      </c>
      <c r="BN7" s="12">
        <f>Population!BL7*Inputs!BO$15</f>
        <v>145.29543838132483</v>
      </c>
      <c r="BO7" s="12">
        <f>Population!BM7*Inputs!BP$15</f>
        <v>122.18803685868768</v>
      </c>
      <c r="BP7" s="12">
        <f>Population!BN7*Inputs!BQ$15</f>
        <v>96.214181950651806</v>
      </c>
      <c r="BQ7" s="12">
        <f>Population!BO7*Inputs!BR$15</f>
        <v>95.117104783629173</v>
      </c>
      <c r="BR7" s="12">
        <f>Population!BP7*Inputs!BS$15</f>
        <v>80.138922948834008</v>
      </c>
      <c r="BS7" s="12">
        <f>Population!BQ7*Inputs!BT$15</f>
        <v>70.782696411591985</v>
      </c>
      <c r="BT7" s="12">
        <f>Population!BR7*Inputs!BU$15</f>
        <v>64.418734784943155</v>
      </c>
      <c r="BU7" s="12">
        <f>Population!BS7*Inputs!BV$15</f>
        <v>59.728999141995928</v>
      </c>
      <c r="BV7" s="12">
        <f>Population!BT7*Inputs!BW$15</f>
        <v>51.97917967502562</v>
      </c>
      <c r="BW7" s="12">
        <f>Population!BU7*Inputs!BX$15</f>
        <v>46.538573296448966</v>
      </c>
      <c r="BX7" s="12">
        <f>Population!BV7*Inputs!BY$15</f>
        <v>37.97090573450248</v>
      </c>
      <c r="BY7" s="12">
        <f>Population!BW7*Inputs!BZ$15</f>
        <v>32.779381734636118</v>
      </c>
      <c r="BZ7" s="12">
        <f>Population!BX7*Inputs!CA$15</f>
        <v>29.82668371362989</v>
      </c>
      <c r="CA7" s="12">
        <f>Population!BY7*Inputs!CB$15</f>
        <v>26.843846961561763</v>
      </c>
      <c r="CB7" s="12">
        <f>Population!BZ7*Inputs!CC$15</f>
        <v>20.959534225068186</v>
      </c>
      <c r="CC7" s="12">
        <f>Population!CA7*Inputs!CD$15</f>
        <v>20.600748695771856</v>
      </c>
      <c r="CD7" s="12">
        <f>Population!CB7*Inputs!CE$15</f>
        <v>17.082267950492596</v>
      </c>
      <c r="CE7" s="12">
        <f>Population!CC7*Inputs!CF$15</f>
        <v>12.76155558337039</v>
      </c>
      <c r="CF7" s="12">
        <f>Population!CD7*Inputs!CG$15</f>
        <v>10.412088866897108</v>
      </c>
      <c r="CG7" s="12">
        <f>Population!CE7*Inputs!CH$15</f>
        <v>7.560529066984027</v>
      </c>
      <c r="CH7" s="12">
        <f>Population!CF7*Inputs!CI$15</f>
        <v>5.9778466300271784</v>
      </c>
      <c r="CI7" s="12">
        <f>Population!CG7*Inputs!CJ$15</f>
        <v>4.63626240570047</v>
      </c>
      <c r="CJ7" s="12">
        <f>Population!CH7*Inputs!CK$15</f>
        <v>3.5622343597246333</v>
      </c>
      <c r="CK7" s="12">
        <f>Population!CI7*Inputs!CL$15</f>
        <v>2.7106185880886722</v>
      </c>
      <c r="CL7" s="12">
        <f>Population!CJ7*Inputs!CM$15</f>
        <v>1.9939384416284291</v>
      </c>
      <c r="CM7" s="12">
        <f>Population!CK7*Inputs!CN$15</f>
        <v>1.4093827614860759</v>
      </c>
      <c r="CN7" s="12">
        <f>Population!CL7*Inputs!CO$15</f>
        <v>0.95711690994736687</v>
      </c>
      <c r="CO7" s="12">
        <f>Population!CM7*Inputs!CP$15</f>
        <v>0.62126610757986478</v>
      </c>
      <c r="CP7" s="12">
        <f>Population!CN7*Inputs!CQ$15</f>
        <v>0.38479803895085041</v>
      </c>
      <c r="CQ7" s="12">
        <f>Population!CO7*Inputs!CR$15</f>
        <v>0.24109821263014175</v>
      </c>
      <c r="CR7" s="12">
        <f>Population!CP7*Inputs!CS$15</f>
        <v>0.18404822404482016</v>
      </c>
      <c r="CS7" s="12">
        <f>Population!CQ7*Inputs!CT$15</f>
        <v>0.14369982632070863</v>
      </c>
      <c r="CT7" s="12">
        <f>Population!CR7*Inputs!CU$15</f>
        <v>8.1192882305486699E-2</v>
      </c>
      <c r="CU7" s="12">
        <f>Population!CS7*Inputs!CV$15</f>
        <v>1.3559707431873545E-2</v>
      </c>
      <c r="CV7" s="12">
        <f>Population!CT7*Inputs!CW$15</f>
        <v>1.3559707431873545E-2</v>
      </c>
      <c r="CW7" s="12">
        <f>Population!CU7*Inputs!CX$15</f>
        <v>1.0748548574046101E-2</v>
      </c>
      <c r="CX7" s="12">
        <f>Population!CV7*Inputs!CY$15</f>
        <v>8.1027520019732163E-3</v>
      </c>
      <c r="CY7" s="12">
        <f>Population!CW7*Inputs!CZ$15</f>
        <v>5.2915931441457733E-3</v>
      </c>
      <c r="CZ7" s="12">
        <f>Population!CX7*Inputs!DA$15</f>
        <v>2.6457965720728866E-3</v>
      </c>
      <c r="DA7" s="12">
        <f>Population!CY7*Inputs!DB$15</f>
        <v>1.157536000281888E-3</v>
      </c>
      <c r="DB7" s="4"/>
    </row>
    <row r="8" spans="1:106" x14ac:dyDescent="0.25">
      <c r="A8">
        <f t="shared" si="1"/>
        <v>1955</v>
      </c>
      <c r="B8" s="21">
        <f t="shared" si="0"/>
        <v>14042.282863645954</v>
      </c>
      <c r="C8" s="5">
        <f>B8/Population!B8</f>
        <v>0.34147584002886705</v>
      </c>
      <c r="D8" s="33">
        <f t="shared" si="2"/>
        <v>1.8506636277973554</v>
      </c>
      <c r="E8" s="12">
        <f>Population!C8*Inputs!F$15</f>
        <v>0</v>
      </c>
      <c r="F8" s="12">
        <f>Population!D8*Inputs!G$15</f>
        <v>0</v>
      </c>
      <c r="G8" s="12">
        <f>Population!E8*Inputs!H$15</f>
        <v>0</v>
      </c>
      <c r="H8" s="12">
        <f>Population!F8*Inputs!I$15</f>
        <v>0</v>
      </c>
      <c r="I8" s="12">
        <f>Population!G8*Inputs!J$15</f>
        <v>0</v>
      </c>
      <c r="J8" s="12">
        <f>Population!H8*Inputs!K$15</f>
        <v>0</v>
      </c>
      <c r="K8" s="12">
        <f>Population!I8*Inputs!L$15</f>
        <v>0</v>
      </c>
      <c r="L8" s="12">
        <f>Population!J8*Inputs!M$15</f>
        <v>0</v>
      </c>
      <c r="M8" s="12">
        <f>Population!K8*Inputs!N$15</f>
        <v>0</v>
      </c>
      <c r="N8" s="12">
        <f>Population!L8*Inputs!O$15</f>
        <v>0</v>
      </c>
      <c r="O8" s="12">
        <f>Population!M8*Inputs!P$15</f>
        <v>0</v>
      </c>
      <c r="P8" s="12">
        <f>Population!N8*Inputs!Q$15</f>
        <v>0</v>
      </c>
      <c r="Q8" s="12">
        <f>Population!O8*Inputs!R$15</f>
        <v>0</v>
      </c>
      <c r="R8" s="12">
        <f>Population!P8*Inputs!S$15</f>
        <v>0</v>
      </c>
      <c r="S8" s="12">
        <f>Population!Q8*Inputs!T$15</f>
        <v>0</v>
      </c>
      <c r="T8" s="12">
        <f>Population!R8*Inputs!U$15</f>
        <v>5.7792993882822641</v>
      </c>
      <c r="U8" s="12">
        <f>Population!S8*Inputs!V$15</f>
        <v>7.3144887135127261</v>
      </c>
      <c r="V8" s="12">
        <f>Population!T8*Inputs!W$15</f>
        <v>12.667794219447732</v>
      </c>
      <c r="W8" s="12">
        <f>Population!U8*Inputs!X$15</f>
        <v>20.089908560494425</v>
      </c>
      <c r="X8" s="12">
        <f>Population!V8*Inputs!Y$15</f>
        <v>33.548540355392667</v>
      </c>
      <c r="Y8" s="12">
        <f>Population!W8*Inputs!Z$15</f>
        <v>44.759924267115103</v>
      </c>
      <c r="Z8" s="12">
        <f>Population!X8*Inputs!AA$15</f>
        <v>64.497473351529081</v>
      </c>
      <c r="AA8" s="12">
        <f>Population!Y8*Inputs!AB$15</f>
        <v>83.903756485367452</v>
      </c>
      <c r="AB8" s="12">
        <f>Population!Z8*Inputs!AC$15</f>
        <v>106.84365591518784</v>
      </c>
      <c r="AC8" s="12">
        <f>Population!AA8*Inputs!AD$15</f>
        <v>137.45235038343338</v>
      </c>
      <c r="AD8" s="12">
        <f>Population!AB8*Inputs!AE$15</f>
        <v>171.04823562250317</v>
      </c>
      <c r="AE8" s="12">
        <f>Population!AC8*Inputs!AF$15</f>
        <v>207.3666427970559</v>
      </c>
      <c r="AF8" s="12">
        <f>Population!AD8*Inputs!AG$15</f>
        <v>234.09332409016912</v>
      </c>
      <c r="AG8" s="12">
        <f>Population!AE8*Inputs!AH$15</f>
        <v>271.38875425881372</v>
      </c>
      <c r="AH8" s="12">
        <f>Population!AF8*Inputs!AI$15</f>
        <v>318.73631318127212</v>
      </c>
      <c r="AI8" s="12">
        <f>Population!AG8*Inputs!AJ$15</f>
        <v>346.57710662341356</v>
      </c>
      <c r="AJ8" s="12">
        <f>Population!AH8*Inputs!AK$15</f>
        <v>391.2752131331635</v>
      </c>
      <c r="AK8" s="12">
        <f>Population!AI8*Inputs!AL$15</f>
        <v>403.05209148849656</v>
      </c>
      <c r="AL8" s="12">
        <f>Population!AJ8*Inputs!AM$15</f>
        <v>414.54698373151808</v>
      </c>
      <c r="AM8" s="12">
        <f>Population!AK8*Inputs!AN$15</f>
        <v>429.8889043831519</v>
      </c>
      <c r="AN8" s="12">
        <f>Population!AL8*Inputs!AO$15</f>
        <v>433.45237583201919</v>
      </c>
      <c r="AO8" s="12">
        <f>Population!AM8*Inputs!AP$15</f>
        <v>444.22211236763331</v>
      </c>
      <c r="AP8" s="12">
        <f>Population!AN8*Inputs!AQ$15</f>
        <v>440.41442582432404</v>
      </c>
      <c r="AQ8" s="12">
        <f>Population!AO8*Inputs!AR$15</f>
        <v>422.8885684250136</v>
      </c>
      <c r="AR8" s="12">
        <f>Population!AP8*Inputs!AS$15</f>
        <v>426.37982600842901</v>
      </c>
      <c r="AS8" s="12">
        <f>Population!AQ8*Inputs!AT$15</f>
        <v>433.53228555768783</v>
      </c>
      <c r="AT8" s="12">
        <f>Population!AR8*Inputs!AU$15</f>
        <v>444.03672949046495</v>
      </c>
      <c r="AU8" s="12">
        <f>Population!AS8*Inputs!AV$15</f>
        <v>431.34119672899817</v>
      </c>
      <c r="AV8" s="12">
        <f>Population!AT8*Inputs!AW$15</f>
        <v>423.97200423458605</v>
      </c>
      <c r="AW8" s="12">
        <f>Population!AU8*Inputs!AX$15</f>
        <v>425.62876198336113</v>
      </c>
      <c r="AX8" s="12">
        <f>Population!AV8*Inputs!AY$15</f>
        <v>412.34546906391358</v>
      </c>
      <c r="AY8" s="12">
        <f>Population!AW8*Inputs!AZ$15</f>
        <v>409.46744018541813</v>
      </c>
      <c r="AZ8" s="12">
        <f>Population!AX8*Inputs!BA$15</f>
        <v>379.23666487023291</v>
      </c>
      <c r="BA8" s="12">
        <f>Population!AY8*Inputs!BB$15</f>
        <v>355.0240526218796</v>
      </c>
      <c r="BB8" s="12">
        <f>Population!AZ8*Inputs!BC$15</f>
        <v>351.84756126180071</v>
      </c>
      <c r="BC8" s="12">
        <f>Population!BA8*Inputs!BD$15</f>
        <v>328.61263006691388</v>
      </c>
      <c r="BD8" s="12">
        <f>Population!BB8*Inputs!BE$15</f>
        <v>321.22502629311379</v>
      </c>
      <c r="BE8" s="12">
        <f>Population!BC8*Inputs!BF$15</f>
        <v>306.03281500166577</v>
      </c>
      <c r="BF8" s="12">
        <f>Population!BD8*Inputs!BG$15</f>
        <v>294.16979779378528</v>
      </c>
      <c r="BG8" s="12">
        <f>Population!BE8*Inputs!BH$15</f>
        <v>299.85090735336337</v>
      </c>
      <c r="BH8" s="12">
        <f>Population!BF8*Inputs!BI$15</f>
        <v>296.40357774109907</v>
      </c>
      <c r="BI8" s="12">
        <f>Population!BG8*Inputs!BJ$15</f>
        <v>286.0653074583812</v>
      </c>
      <c r="BJ8" s="12">
        <f>Population!BH8*Inputs!BK$15</f>
        <v>264.53021116203172</v>
      </c>
      <c r="BK8" s="12">
        <f>Population!BI8*Inputs!BL$15</f>
        <v>235.98804272157574</v>
      </c>
      <c r="BL8" s="12">
        <f>Population!BJ8*Inputs!BM$15</f>
        <v>210.40723724896876</v>
      </c>
      <c r="BM8" s="12">
        <f>Population!BK8*Inputs!BN$15</f>
        <v>175.80027919635091</v>
      </c>
      <c r="BN8" s="12">
        <f>Population!BL8*Inputs!BO$15</f>
        <v>148.7936840589399</v>
      </c>
      <c r="BO8" s="12">
        <f>Population!BM8*Inputs!BP$15</f>
        <v>125.22540420598251</v>
      </c>
      <c r="BP8" s="12">
        <f>Population!BN8*Inputs!BQ$15</f>
        <v>98.659234156184823</v>
      </c>
      <c r="BQ8" s="12">
        <f>Population!BO8*Inputs!BR$15</f>
        <v>97.633909874067513</v>
      </c>
      <c r="BR8" s="12">
        <f>Population!BP8*Inputs!BS$15</f>
        <v>82.338480993567387</v>
      </c>
      <c r="BS8" s="12">
        <f>Population!BQ8*Inputs!BT$15</f>
        <v>72.606026525771739</v>
      </c>
      <c r="BT8" s="12">
        <f>Population!BR8*Inputs!BU$15</f>
        <v>65.850907179701025</v>
      </c>
      <c r="BU8" s="12">
        <f>Population!BS8*Inputs!BV$15</f>
        <v>60.862935935289642</v>
      </c>
      <c r="BV8" s="12">
        <f>Population!BT8*Inputs!BW$15</f>
        <v>52.91389203588907</v>
      </c>
      <c r="BW8" s="12">
        <f>Population!BU8*Inputs!BX$15</f>
        <v>47.294373482455505</v>
      </c>
      <c r="BX8" s="12">
        <f>Population!BV8*Inputs!BY$15</f>
        <v>38.438024136220022</v>
      </c>
      <c r="BY8" s="12">
        <f>Population!BW8*Inputs!BZ$15</f>
        <v>33.007049968939043</v>
      </c>
      <c r="BZ8" s="12">
        <f>Population!BX8*Inputs!CA$15</f>
        <v>29.85623789774759</v>
      </c>
      <c r="CA8" s="12">
        <f>Population!BY8*Inputs!CB$15</f>
        <v>26.729470271145605</v>
      </c>
      <c r="CB8" s="12">
        <f>Population!BZ8*Inputs!CC$15</f>
        <v>20.741220415184067</v>
      </c>
      <c r="CC8" s="12">
        <f>Population!CA8*Inputs!CD$15</f>
        <v>20.126104501620112</v>
      </c>
      <c r="CD8" s="12">
        <f>Population!CB8*Inputs!CE$15</f>
        <v>16.400801547202324</v>
      </c>
      <c r="CE8" s="12">
        <f>Population!CC8*Inputs!CF$15</f>
        <v>12.047751241678206</v>
      </c>
      <c r="CF8" s="12">
        <f>Population!CD8*Inputs!CG$15</f>
        <v>9.7299804004248838</v>
      </c>
      <c r="CG8" s="12">
        <f>Population!CE8*Inputs!CH$15</f>
        <v>6.2728747691531828</v>
      </c>
      <c r="CH8" s="12">
        <f>Population!CF8*Inputs!CI$15</f>
        <v>4.9597432887488804</v>
      </c>
      <c r="CI8" s="12">
        <f>Population!CG8*Inputs!CJ$15</f>
        <v>3.8466479277082262</v>
      </c>
      <c r="CJ8" s="12">
        <f>Population!CH8*Inputs!CK$15</f>
        <v>2.9555405235471204</v>
      </c>
      <c r="CK8" s="12">
        <f>Population!CI8*Inputs!CL$15</f>
        <v>2.2489657535040566</v>
      </c>
      <c r="CL8" s="12">
        <f>Population!CJ8*Inputs!CM$15</f>
        <v>1.6543453547920883</v>
      </c>
      <c r="CM8" s="12">
        <f>Population!CK8*Inputs!CN$15</f>
        <v>1.169346944675151</v>
      </c>
      <c r="CN8" s="12">
        <f>Population!CL8*Inputs!CO$15</f>
        <v>0.79410772213771841</v>
      </c>
      <c r="CO8" s="12">
        <f>Population!CM8*Inputs!CP$15</f>
        <v>0.51545658467025024</v>
      </c>
      <c r="CP8" s="12">
        <f>Population!CN8*Inputs!CQ$15</f>
        <v>0.31926203687188504</v>
      </c>
      <c r="CQ8" s="12">
        <f>Population!CO8*Inputs!CR$15</f>
        <v>0.20003611936364776</v>
      </c>
      <c r="CR8" s="12">
        <f>Population!CP8*Inputs!CS$15</f>
        <v>0.15270246971998627</v>
      </c>
      <c r="CS8" s="12">
        <f>Population!CQ8*Inputs!CT$15</f>
        <v>0.11922591750823727</v>
      </c>
      <c r="CT8" s="12">
        <f>Population!CR8*Inputs!CU$15</f>
        <v>6.736470137692116E-2</v>
      </c>
      <c r="CU8" s="12">
        <f>Population!CS8*Inputs!CV$15</f>
        <v>1.1250316726899259E-2</v>
      </c>
      <c r="CV8" s="12">
        <f>Population!CT8*Inputs!CW$15</f>
        <v>1.1250316726899259E-2</v>
      </c>
      <c r="CW8" s="12">
        <f>Population!CU8*Inputs!CX$15</f>
        <v>8.9179339908347782E-3</v>
      </c>
      <c r="CX8" s="12">
        <f>Population!CV8*Inputs!CY$15</f>
        <v>6.72275023924468E-3</v>
      </c>
      <c r="CY8" s="12">
        <f>Population!CW8*Inputs!CZ$15</f>
        <v>4.390367503180199E-3</v>
      </c>
      <c r="CZ8" s="12">
        <f>Population!CX8*Inputs!DA$15</f>
        <v>2.1951837515900995E-3</v>
      </c>
      <c r="DA8" s="12">
        <f>Population!CY8*Inputs!DB$15</f>
        <v>9.6039289132066855E-4</v>
      </c>
      <c r="DB8" s="4"/>
    </row>
    <row r="9" spans="1:106" x14ac:dyDescent="0.25">
      <c r="A9">
        <f t="shared" si="1"/>
        <v>1956</v>
      </c>
      <c r="B9" s="21">
        <f t="shared" si="0"/>
        <v>14255.625528578012</v>
      </c>
      <c r="C9" s="5">
        <f>B9/Population!B9</f>
        <v>0.34043946618038168</v>
      </c>
      <c r="D9" s="33">
        <f t="shared" si="2"/>
        <v>1.5192876187131832</v>
      </c>
      <c r="E9" s="12">
        <f>Population!C9*Inputs!F$15</f>
        <v>0</v>
      </c>
      <c r="F9" s="12">
        <f>Population!D9*Inputs!G$15</f>
        <v>0</v>
      </c>
      <c r="G9" s="12">
        <f>Population!E9*Inputs!H$15</f>
        <v>0</v>
      </c>
      <c r="H9" s="12">
        <f>Population!F9*Inputs!I$15</f>
        <v>0</v>
      </c>
      <c r="I9" s="12">
        <f>Population!G9*Inputs!J$15</f>
        <v>0</v>
      </c>
      <c r="J9" s="12">
        <f>Population!H9*Inputs!K$15</f>
        <v>0</v>
      </c>
      <c r="K9" s="12">
        <f>Population!I9*Inputs!L$15</f>
        <v>0</v>
      </c>
      <c r="L9" s="12">
        <f>Population!J9*Inputs!M$15</f>
        <v>0</v>
      </c>
      <c r="M9" s="12">
        <f>Population!K9*Inputs!N$15</f>
        <v>0</v>
      </c>
      <c r="N9" s="12">
        <f>Population!L9*Inputs!O$15</f>
        <v>0</v>
      </c>
      <c r="O9" s="12">
        <f>Population!M9*Inputs!P$15</f>
        <v>0</v>
      </c>
      <c r="P9" s="12">
        <f>Population!N9*Inputs!Q$15</f>
        <v>0</v>
      </c>
      <c r="Q9" s="12">
        <f>Population!O9*Inputs!R$15</f>
        <v>0</v>
      </c>
      <c r="R9" s="12">
        <f>Population!P9*Inputs!S$15</f>
        <v>0</v>
      </c>
      <c r="S9" s="12">
        <f>Population!Q9*Inputs!T$15</f>
        <v>0</v>
      </c>
      <c r="T9" s="12">
        <f>Population!R9*Inputs!U$15</f>
        <v>5.887792749880612</v>
      </c>
      <c r="U9" s="12">
        <f>Population!S9*Inputs!V$15</f>
        <v>7.4407987105505029</v>
      </c>
      <c r="V9" s="12">
        <f>Population!T9*Inputs!W$15</f>
        <v>12.892410626660595</v>
      </c>
      <c r="W9" s="12">
        <f>Population!U9*Inputs!X$15</f>
        <v>20.471490680698391</v>
      </c>
      <c r="X9" s="12">
        <f>Population!V9*Inputs!Y$15</f>
        <v>34.220092443139286</v>
      </c>
      <c r="Y9" s="12">
        <f>Population!W9*Inputs!Z$15</f>
        <v>45.659622406154327</v>
      </c>
      <c r="Z9" s="12">
        <f>Population!X9*Inputs!AA$15</f>
        <v>65.81488160195245</v>
      </c>
      <c r="AA9" s="12">
        <f>Population!Y9*Inputs!AB$15</f>
        <v>85.519491128546719</v>
      </c>
      <c r="AB9" s="12">
        <f>Population!Z9*Inputs!AC$15</f>
        <v>108.67916650803582</v>
      </c>
      <c r="AC9" s="12">
        <f>Population!AA9*Inputs!AD$15</f>
        <v>139.61849503569621</v>
      </c>
      <c r="AD9" s="12">
        <f>Population!AB9*Inputs!AE$15</f>
        <v>173.81007717488927</v>
      </c>
      <c r="AE9" s="12">
        <f>Population!AC9*Inputs!AF$15</f>
        <v>210.76895733830042</v>
      </c>
      <c r="AF9" s="12">
        <f>Population!AD9*Inputs!AG$15</f>
        <v>237.79662700398026</v>
      </c>
      <c r="AG9" s="12">
        <f>Population!AE9*Inputs!AH$15</f>
        <v>275.43467978364959</v>
      </c>
      <c r="AH9" s="12">
        <f>Population!AF9*Inputs!AI$15</f>
        <v>323.26626831638737</v>
      </c>
      <c r="AI9" s="12">
        <f>Population!AG9*Inputs!AJ$15</f>
        <v>351.45900468634511</v>
      </c>
      <c r="AJ9" s="12">
        <f>Population!AH9*Inputs!AK$15</f>
        <v>396.71079547551255</v>
      </c>
      <c r="AK9" s="12">
        <f>Population!AI9*Inputs!AL$15</f>
        <v>408.8946606969804</v>
      </c>
      <c r="AL9" s="12">
        <f>Population!AJ9*Inputs!AM$15</f>
        <v>421.02773203370725</v>
      </c>
      <c r="AM9" s="12">
        <f>Population!AK9*Inputs!AN$15</f>
        <v>437.01373245606459</v>
      </c>
      <c r="AN9" s="12">
        <f>Population!AL9*Inputs!AO$15</f>
        <v>440.56852016894777</v>
      </c>
      <c r="AO9" s="12">
        <f>Population!AM9*Inputs!AP$15</f>
        <v>451.36273144975644</v>
      </c>
      <c r="AP9" s="12">
        <f>Population!AN9*Inputs!AQ$15</f>
        <v>448.3123833686646</v>
      </c>
      <c r="AQ9" s="12">
        <f>Population!AO9*Inputs!AR$15</f>
        <v>431.74219714457001</v>
      </c>
      <c r="AR9" s="12">
        <f>Population!AP9*Inputs!AS$15</f>
        <v>436.2205554431726</v>
      </c>
      <c r="AS9" s="12">
        <f>Population!AQ9*Inputs!AT$15</f>
        <v>443.6819271907238</v>
      </c>
      <c r="AT9" s="12">
        <f>Population!AR9*Inputs!AU$15</f>
        <v>454.89300248628933</v>
      </c>
      <c r="AU9" s="12">
        <f>Population!AS9*Inputs!AV$15</f>
        <v>440.95534212651</v>
      </c>
      <c r="AV9" s="12">
        <f>Population!AT9*Inputs!AW$15</f>
        <v>431.59899062131018</v>
      </c>
      <c r="AW9" s="12">
        <f>Population!AU9*Inputs!AX$15</f>
        <v>431.9424961114554</v>
      </c>
      <c r="AX9" s="12">
        <f>Population!AV9*Inputs!AY$15</f>
        <v>418.39000538122031</v>
      </c>
      <c r="AY9" s="12">
        <f>Population!AW9*Inputs!AZ$15</f>
        <v>414.96787013646923</v>
      </c>
      <c r="AZ9" s="12">
        <f>Population!AX9*Inputs!BA$15</f>
        <v>384.69814376300127</v>
      </c>
      <c r="BA9" s="12">
        <f>Population!AY9*Inputs!BB$15</f>
        <v>361.04280528758079</v>
      </c>
      <c r="BB9" s="12">
        <f>Population!AZ9*Inputs!BC$15</f>
        <v>358.2729563511225</v>
      </c>
      <c r="BC9" s="12">
        <f>Population!BA9*Inputs!BD$15</f>
        <v>334.32548112113068</v>
      </c>
      <c r="BD9" s="12">
        <f>Population!BB9*Inputs!BE$15</f>
        <v>327.01436739340517</v>
      </c>
      <c r="BE9" s="12">
        <f>Population!BC9*Inputs!BF$15</f>
        <v>309.76977215116688</v>
      </c>
      <c r="BF9" s="12">
        <f>Population!BD9*Inputs!BG$15</f>
        <v>294.8912715167545</v>
      </c>
      <c r="BG9" s="12">
        <f>Population!BE9*Inputs!BH$15</f>
        <v>298.53818641862313</v>
      </c>
      <c r="BH9" s="12">
        <f>Population!BF9*Inputs!BI$15</f>
        <v>294.91945171883924</v>
      </c>
      <c r="BI9" s="12">
        <f>Population!BG9*Inputs!BJ$15</f>
        <v>283.90246789176786</v>
      </c>
      <c r="BJ9" s="12">
        <f>Population!BH9*Inputs!BK$15</f>
        <v>263.87222104173122</v>
      </c>
      <c r="BK9" s="12">
        <f>Population!BI9*Inputs!BL$15</f>
        <v>237.80906399240305</v>
      </c>
      <c r="BL9" s="12">
        <f>Population!BJ9*Inputs!BM$15</f>
        <v>213.59666077712922</v>
      </c>
      <c r="BM9" s="12">
        <f>Population!BK9*Inputs!BN$15</f>
        <v>178.20050246032497</v>
      </c>
      <c r="BN9" s="12">
        <f>Population!BL9*Inputs!BO$15</f>
        <v>150.81290658097274</v>
      </c>
      <c r="BO9" s="12">
        <f>Population!BM9*Inputs!BP$15</f>
        <v>127.07124356820539</v>
      </c>
      <c r="BP9" s="12">
        <f>Population!BN9*Inputs!BQ$15</f>
        <v>100.20041968407222</v>
      </c>
      <c r="BQ9" s="12">
        <f>Population!BO9*Inputs!BR$15</f>
        <v>99.259652345623806</v>
      </c>
      <c r="BR9" s="12">
        <f>Population!BP9*Inputs!BS$15</f>
        <v>83.869014090724747</v>
      </c>
      <c r="BS9" s="12">
        <f>Population!BQ9*Inputs!BT$15</f>
        <v>74.113402545065895</v>
      </c>
      <c r="BT9" s="12">
        <f>Population!BR9*Inputs!BU$15</f>
        <v>67.192661831687744</v>
      </c>
      <c r="BU9" s="12">
        <f>Population!BS9*Inputs!BV$15</f>
        <v>61.985516326046621</v>
      </c>
      <c r="BV9" s="12">
        <f>Population!BT9*Inputs!BW$15</f>
        <v>53.831133137670967</v>
      </c>
      <c r="BW9" s="12">
        <f>Population!BU9*Inputs!BX$15</f>
        <v>48.215589979870245</v>
      </c>
      <c r="BX9" s="12">
        <f>Population!BV9*Inputs!BY$15</f>
        <v>39.265803710722665</v>
      </c>
      <c r="BY9" s="12">
        <f>Population!BW9*Inputs!BZ$15</f>
        <v>33.729775512726206</v>
      </c>
      <c r="BZ9" s="12">
        <f>Population!BX9*Inputs!CA$15</f>
        <v>30.520455662833463</v>
      </c>
      <c r="CA9" s="12">
        <f>Population!BY9*Inputs!CB$15</f>
        <v>27.385713001678116</v>
      </c>
      <c r="CB9" s="12">
        <f>Population!BZ9*Inputs!CC$15</f>
        <v>21.383955051165479</v>
      </c>
      <c r="CC9" s="12">
        <f>Population!CA9*Inputs!CD$15</f>
        <v>20.930347685781449</v>
      </c>
      <c r="CD9" s="12">
        <f>Population!CB9*Inputs!CE$15</f>
        <v>17.121511930137327</v>
      </c>
      <c r="CE9" s="12">
        <f>Population!CC9*Inputs!CF$15</f>
        <v>12.577789938818265</v>
      </c>
      <c r="CF9" s="12">
        <f>Population!CD9*Inputs!CG$15</f>
        <v>10.185342735136294</v>
      </c>
      <c r="CG9" s="12">
        <f>Population!CE9*Inputs!CH$15</f>
        <v>6.960535492584051</v>
      </c>
      <c r="CH9" s="12">
        <f>Population!CF9*Inputs!CI$15</f>
        <v>5.5034526378887918</v>
      </c>
      <c r="CI9" s="12">
        <f>Population!CG9*Inputs!CJ$15</f>
        <v>4.2683347609540272</v>
      </c>
      <c r="CJ9" s="12">
        <f>Population!CH9*Inputs!CK$15</f>
        <v>3.2795401583789867</v>
      </c>
      <c r="CK9" s="12">
        <f>Population!CI9*Inputs!CL$15</f>
        <v>2.495507486591233</v>
      </c>
      <c r="CL9" s="12">
        <f>Population!CJ9*Inputs!CM$15</f>
        <v>1.8357021274595589</v>
      </c>
      <c r="CM9" s="12">
        <f>Population!CK9*Inputs!CN$15</f>
        <v>1.2975360119702954</v>
      </c>
      <c r="CN9" s="12">
        <f>Population!CL9*Inputs!CO$15</f>
        <v>0.88116137947718753</v>
      </c>
      <c r="CO9" s="12">
        <f>Population!CM9*Inputs!CP$15</f>
        <v>0.57196325202069698</v>
      </c>
      <c r="CP9" s="12">
        <f>Population!CN9*Inputs!CQ$15</f>
        <v>0.3542609761650683</v>
      </c>
      <c r="CQ9" s="12">
        <f>Population!CO9*Inputs!CR$15</f>
        <v>0.22196497776049398</v>
      </c>
      <c r="CR9" s="12">
        <f>Population!CP9*Inputs!CS$15</f>
        <v>0.1694424007184018</v>
      </c>
      <c r="CS9" s="12">
        <f>Population!CQ9*Inputs!CT$15</f>
        <v>0.13229599840457429</v>
      </c>
      <c r="CT9" s="12">
        <f>Population!CR9*Inputs!CU$15</f>
        <v>7.4749522688890652E-2</v>
      </c>
      <c r="CU9" s="12">
        <f>Population!CS9*Inputs!CV$15</f>
        <v>1.2483627007105974E-2</v>
      </c>
      <c r="CV9" s="12">
        <f>Population!CT9*Inputs!CW$15</f>
        <v>1.2483627007105974E-2</v>
      </c>
      <c r="CW9" s="12">
        <f>Population!CU9*Inputs!CX$15</f>
        <v>9.8955579934376613E-3</v>
      </c>
      <c r="CX9" s="12">
        <f>Population!CV9*Inputs!CY$15</f>
        <v>7.4597283335145464E-3</v>
      </c>
      <c r="CY9" s="12">
        <f>Population!CW9*Inputs!CZ$15</f>
        <v>4.8716593198462332E-3</v>
      </c>
      <c r="CZ9" s="12">
        <f>Population!CX9*Inputs!DA$15</f>
        <v>2.4358296599231166E-3</v>
      </c>
      <c r="DA9" s="12">
        <f>Population!CY9*Inputs!DB$15</f>
        <v>1.0656754762163637E-3</v>
      </c>
      <c r="DB9" s="4"/>
    </row>
    <row r="10" spans="1:106" x14ac:dyDescent="0.25">
      <c r="A10">
        <f t="shared" si="1"/>
        <v>1957</v>
      </c>
      <c r="B10" s="21">
        <f t="shared" si="0"/>
        <v>14491.27070189036</v>
      </c>
      <c r="C10" s="5">
        <f>B10/Population!B10</f>
        <v>0.33972362617029367</v>
      </c>
      <c r="D10" s="33">
        <f t="shared" si="2"/>
        <v>1.6529977785959327</v>
      </c>
      <c r="E10" s="12">
        <f>Population!C10*Inputs!F$15</f>
        <v>0</v>
      </c>
      <c r="F10" s="12">
        <f>Population!D10*Inputs!G$15</f>
        <v>0</v>
      </c>
      <c r="G10" s="12">
        <f>Population!E10*Inputs!H$15</f>
        <v>0</v>
      </c>
      <c r="H10" s="12">
        <f>Population!F10*Inputs!I$15</f>
        <v>0</v>
      </c>
      <c r="I10" s="12">
        <f>Population!G10*Inputs!J$15</f>
        <v>0</v>
      </c>
      <c r="J10" s="12">
        <f>Population!H10*Inputs!K$15</f>
        <v>0</v>
      </c>
      <c r="K10" s="12">
        <f>Population!I10*Inputs!L$15</f>
        <v>0</v>
      </c>
      <c r="L10" s="12">
        <f>Population!J10*Inputs!M$15</f>
        <v>0</v>
      </c>
      <c r="M10" s="12">
        <f>Population!K10*Inputs!N$15</f>
        <v>0</v>
      </c>
      <c r="N10" s="12">
        <f>Population!L10*Inputs!O$15</f>
        <v>0</v>
      </c>
      <c r="O10" s="12">
        <f>Population!M10*Inputs!P$15</f>
        <v>0</v>
      </c>
      <c r="P10" s="12">
        <f>Population!N10*Inputs!Q$15</f>
        <v>0</v>
      </c>
      <c r="Q10" s="12">
        <f>Population!O10*Inputs!R$15</f>
        <v>0</v>
      </c>
      <c r="R10" s="12">
        <f>Population!P10*Inputs!S$15</f>
        <v>0</v>
      </c>
      <c r="S10" s="12">
        <f>Population!Q10*Inputs!T$15</f>
        <v>0</v>
      </c>
      <c r="T10" s="12">
        <f>Population!R10*Inputs!U$15</f>
        <v>6.0168422054273449</v>
      </c>
      <c r="U10" s="12">
        <f>Population!S10*Inputs!V$15</f>
        <v>7.5926911161788402</v>
      </c>
      <c r="V10" s="12">
        <f>Population!T10*Inputs!W$15</f>
        <v>13.139693510165458</v>
      </c>
      <c r="W10" s="12">
        <f>Population!U10*Inputs!X$15</f>
        <v>20.870216239104177</v>
      </c>
      <c r="X10" s="12">
        <f>Population!V10*Inputs!Y$15</f>
        <v>34.91741829505758</v>
      </c>
      <c r="Y10" s="12">
        <f>Population!W10*Inputs!Z$15</f>
        <v>46.625204593250139</v>
      </c>
      <c r="Z10" s="12">
        <f>Population!X10*Inputs!AA$15</f>
        <v>67.217188917636221</v>
      </c>
      <c r="AA10" s="12">
        <f>Population!Y10*Inputs!AB$15</f>
        <v>87.372265383594623</v>
      </c>
      <c r="AB10" s="12">
        <f>Population!Z10*Inputs!AC$15</f>
        <v>110.89382638209845</v>
      </c>
      <c r="AC10" s="12">
        <f>Population!AA10*Inputs!AD$15</f>
        <v>142.15187554493986</v>
      </c>
      <c r="AD10" s="12">
        <f>Population!AB10*Inputs!AE$15</f>
        <v>176.69683135413931</v>
      </c>
      <c r="AE10" s="12">
        <f>Population!AC10*Inputs!AF$15</f>
        <v>214.34451837187115</v>
      </c>
      <c r="AF10" s="12">
        <f>Population!AD10*Inputs!AG$15</f>
        <v>241.87972684560555</v>
      </c>
      <c r="AG10" s="12">
        <f>Population!AE10*Inputs!AH$15</f>
        <v>280.01727299262257</v>
      </c>
      <c r="AH10" s="12">
        <f>Population!AF10*Inputs!AI$15</f>
        <v>328.38942539508656</v>
      </c>
      <c r="AI10" s="12">
        <f>Population!AG10*Inputs!AJ$15</f>
        <v>356.81524492234831</v>
      </c>
      <c r="AJ10" s="12">
        <f>Population!AH10*Inputs!AK$15</f>
        <v>402.69346107307081</v>
      </c>
      <c r="AK10" s="12">
        <f>Population!AI10*Inputs!AL$15</f>
        <v>414.97634259848314</v>
      </c>
      <c r="AL10" s="12">
        <f>Population!AJ10*Inputs!AM$15</f>
        <v>427.55915448266984</v>
      </c>
      <c r="AM10" s="12">
        <f>Population!AK10*Inputs!AN$15</f>
        <v>444.30963092844581</v>
      </c>
      <c r="AN10" s="12">
        <f>Population!AL10*Inputs!AO$15</f>
        <v>448.35496848414124</v>
      </c>
      <c r="AO10" s="12">
        <f>Population!AM10*Inputs!AP$15</f>
        <v>459.27709606027241</v>
      </c>
      <c r="AP10" s="12">
        <f>Population!AN10*Inputs!AQ$15</f>
        <v>456.03381292633088</v>
      </c>
      <c r="AQ10" s="12">
        <f>Population!AO10*Inputs!AR$15</f>
        <v>439.97156807610884</v>
      </c>
      <c r="AR10" s="12">
        <f>Population!AP10*Inputs!AS$15</f>
        <v>445.82228719886962</v>
      </c>
      <c r="AS10" s="12">
        <f>Population!AQ10*Inputs!AT$15</f>
        <v>454.38759816410465</v>
      </c>
      <c r="AT10" s="12">
        <f>Population!AR10*Inputs!AU$15</f>
        <v>466.03907563037268</v>
      </c>
      <c r="AU10" s="12">
        <f>Population!AS10*Inputs!AV$15</f>
        <v>452.22893711304482</v>
      </c>
      <c r="AV10" s="12">
        <f>Population!AT10*Inputs!AW$15</f>
        <v>441.73020550830756</v>
      </c>
      <c r="AW10" s="12">
        <f>Population!AU10*Inputs!AX$15</f>
        <v>440.25665680914494</v>
      </c>
      <c r="AX10" s="12">
        <f>Population!AV10*Inputs!AY$15</f>
        <v>425.15236034524924</v>
      </c>
      <c r="AY10" s="12">
        <f>Population!AW10*Inputs!AZ$15</f>
        <v>421.62221066036142</v>
      </c>
      <c r="AZ10" s="12">
        <f>Population!AX10*Inputs!BA$15</f>
        <v>390.41862790612726</v>
      </c>
      <c r="BA10" s="12">
        <f>Population!AY10*Inputs!BB$15</f>
        <v>366.78017955043845</v>
      </c>
      <c r="BB10" s="12">
        <f>Population!AZ10*Inputs!BC$15</f>
        <v>364.8940607220639</v>
      </c>
      <c r="BC10" s="12">
        <f>Population!BA10*Inputs!BD$15</f>
        <v>340.96604054622065</v>
      </c>
      <c r="BD10" s="12">
        <f>Population!BB10*Inputs!BE$15</f>
        <v>333.24931161687016</v>
      </c>
      <c r="BE10" s="12">
        <f>Population!BC10*Inputs!BF$15</f>
        <v>315.89390951554054</v>
      </c>
      <c r="BF10" s="12">
        <f>Population!BD10*Inputs!BG$15</f>
        <v>299.06624505109301</v>
      </c>
      <c r="BG10" s="12">
        <f>Population!BE10*Inputs!BH$15</f>
        <v>299.92225088242537</v>
      </c>
      <c r="BH10" s="12">
        <f>Population!BF10*Inputs!BI$15</f>
        <v>294.31230925518747</v>
      </c>
      <c r="BI10" s="12">
        <f>Population!BG10*Inputs!BJ$15</f>
        <v>283.13070575566354</v>
      </c>
      <c r="BJ10" s="12">
        <f>Population!BH10*Inputs!BK$15</f>
        <v>262.4653267948712</v>
      </c>
      <c r="BK10" s="12">
        <f>Population!BI10*Inputs!BL$15</f>
        <v>237.77410546887933</v>
      </c>
      <c r="BL10" s="12">
        <f>Population!BJ10*Inputs!BM$15</f>
        <v>215.79705393957062</v>
      </c>
      <c r="BM10" s="12">
        <f>Population!BK10*Inputs!BN$15</f>
        <v>181.4013873562082</v>
      </c>
      <c r="BN10" s="12">
        <f>Population!BL10*Inputs!BO$15</f>
        <v>153.2924454006253</v>
      </c>
      <c r="BO10" s="12">
        <f>Population!BM10*Inputs!BP$15</f>
        <v>129.15056280361983</v>
      </c>
      <c r="BP10" s="12">
        <f>Population!BN10*Inputs!BQ$15</f>
        <v>101.94346278012833</v>
      </c>
      <c r="BQ10" s="12">
        <f>Population!BO10*Inputs!BR$15</f>
        <v>101.04560736541748</v>
      </c>
      <c r="BR10" s="12">
        <f>Population!BP10*Inputs!BS$15</f>
        <v>85.442126805295402</v>
      </c>
      <c r="BS10" s="12">
        <f>Population!BQ10*Inputs!BT$15</f>
        <v>75.642104062771551</v>
      </c>
      <c r="BT10" s="12">
        <f>Population!BR10*Inputs!BU$15</f>
        <v>68.718042640289951</v>
      </c>
      <c r="BU10" s="12">
        <f>Population!BS10*Inputs!BV$15</f>
        <v>63.338631688299458</v>
      </c>
      <c r="BV10" s="12">
        <f>Population!BT10*Inputs!BW$15</f>
        <v>54.859753516097797</v>
      </c>
      <c r="BW10" s="12">
        <f>Population!BU10*Inputs!BX$15</f>
        <v>49.043215669514559</v>
      </c>
      <c r="BX10" s="12">
        <f>Population!BV10*Inputs!BY$15</f>
        <v>40.005034749010484</v>
      </c>
      <c r="BY10" s="12">
        <f>Population!BW10*Inputs!BZ$15</f>
        <v>34.417139820121633</v>
      </c>
      <c r="BZ10" s="12">
        <f>Population!BX10*Inputs!CA$15</f>
        <v>31.10152097768988</v>
      </c>
      <c r="CA10" s="12">
        <f>Population!BY10*Inputs!CB$15</f>
        <v>27.844772388099518</v>
      </c>
      <c r="CB10" s="12">
        <f>Population!BZ10*Inputs!CC$15</f>
        <v>21.737482575558474</v>
      </c>
      <c r="CC10" s="12">
        <f>Population!CA10*Inputs!CD$15</f>
        <v>21.384966982346398</v>
      </c>
      <c r="CD10" s="12">
        <f>Population!CB10*Inputs!CE$15</f>
        <v>17.619486212386015</v>
      </c>
      <c r="CE10" s="12">
        <f>Population!CC10*Inputs!CF$15</f>
        <v>12.958076169832301</v>
      </c>
      <c r="CF10" s="12">
        <f>Population!CD10*Inputs!CG$15</f>
        <v>10.456035539856934</v>
      </c>
      <c r="CG10" s="12">
        <f>Population!CE10*Inputs!CH$15</f>
        <v>7.3930661178812453</v>
      </c>
      <c r="CH10" s="12">
        <f>Population!CF10*Inputs!CI$15</f>
        <v>5.8454395171017053</v>
      </c>
      <c r="CI10" s="12">
        <f>Population!CG10*Inputs!CJ$15</f>
        <v>4.5335708918666811</v>
      </c>
      <c r="CJ10" s="12">
        <f>Population!CH10*Inputs!CK$15</f>
        <v>3.4833321736488227</v>
      </c>
      <c r="CK10" s="12">
        <f>Population!CI10*Inputs!CL$15</f>
        <v>2.6505793793729224</v>
      </c>
      <c r="CL10" s="12">
        <f>Population!CJ10*Inputs!CM$15</f>
        <v>1.9497734356075342</v>
      </c>
      <c r="CM10" s="12">
        <f>Population!CK10*Inputs!CN$15</f>
        <v>1.3781654496336884</v>
      </c>
      <c r="CN10" s="12">
        <f>Population!CL10*Inputs!CO$15</f>
        <v>0.93591712102308922</v>
      </c>
      <c r="CO10" s="12">
        <f>Population!CM10*Inputs!CP$15</f>
        <v>0.60750529089214689</v>
      </c>
      <c r="CP10" s="12">
        <f>Population!CN10*Inputs!CQ$15</f>
        <v>0.37627490335534347</v>
      </c>
      <c r="CQ10" s="12">
        <f>Population!CO10*Inputs!CR$15</f>
        <v>0.23575797554451688</v>
      </c>
      <c r="CR10" s="12">
        <f>Population!CP10*Inputs!CS$15</f>
        <v>0.17997162330661681</v>
      </c>
      <c r="CS10" s="12">
        <f>Population!CQ10*Inputs!CT$15</f>
        <v>0.14051692781082661</v>
      </c>
      <c r="CT10" s="12">
        <f>Population!CR10*Inputs!CU$15</f>
        <v>7.9394489706692592E-2</v>
      </c>
      <c r="CU10" s="12">
        <f>Population!CS10*Inputs!CV$15</f>
        <v>1.3259364879732777E-2</v>
      </c>
      <c r="CV10" s="12">
        <f>Population!CT10*Inputs!CW$15</f>
        <v>1.3259364879732777E-2</v>
      </c>
      <c r="CW10" s="12">
        <f>Population!CU10*Inputs!CX$15</f>
        <v>1.0510472160763784E-2</v>
      </c>
      <c r="CX10" s="12">
        <f>Population!CV10*Inputs!CY$15</f>
        <v>7.9232790134988549E-3</v>
      </c>
      <c r="CY10" s="12">
        <f>Population!CW10*Inputs!CZ$15</f>
        <v>5.1743862945298627E-3</v>
      </c>
      <c r="CZ10" s="12">
        <f>Population!CX10*Inputs!DA$15</f>
        <v>2.5871931472649314E-3</v>
      </c>
      <c r="DA10" s="12">
        <f>Population!CY10*Inputs!DB$15</f>
        <v>1.1318970019284077E-3</v>
      </c>
      <c r="DB10" s="4"/>
    </row>
    <row r="11" spans="1:106" x14ac:dyDescent="0.25">
      <c r="A11">
        <f t="shared" si="1"/>
        <v>1958</v>
      </c>
      <c r="B11" s="21">
        <f t="shared" si="0"/>
        <v>14752.642505441565</v>
      </c>
      <c r="C11" s="5">
        <f>B11/Population!B11</f>
        <v>0.33937190970536696</v>
      </c>
      <c r="D11" s="33">
        <f t="shared" si="2"/>
        <v>1.803649996801937</v>
      </c>
      <c r="E11" s="12">
        <f>Population!C11*Inputs!F$15</f>
        <v>0</v>
      </c>
      <c r="F11" s="12">
        <f>Population!D11*Inputs!G$15</f>
        <v>0</v>
      </c>
      <c r="G11" s="12">
        <f>Population!E11*Inputs!H$15</f>
        <v>0</v>
      </c>
      <c r="H11" s="12">
        <f>Population!F11*Inputs!I$15</f>
        <v>0</v>
      </c>
      <c r="I11" s="12">
        <f>Population!G11*Inputs!J$15</f>
        <v>0</v>
      </c>
      <c r="J11" s="12">
        <f>Population!H11*Inputs!K$15</f>
        <v>0</v>
      </c>
      <c r="K11" s="12">
        <f>Population!I11*Inputs!L$15</f>
        <v>0</v>
      </c>
      <c r="L11" s="12">
        <f>Population!J11*Inputs!M$15</f>
        <v>0</v>
      </c>
      <c r="M11" s="12">
        <f>Population!K11*Inputs!N$15</f>
        <v>0</v>
      </c>
      <c r="N11" s="12">
        <f>Population!L11*Inputs!O$15</f>
        <v>0</v>
      </c>
      <c r="O11" s="12">
        <f>Population!M11*Inputs!P$15</f>
        <v>0</v>
      </c>
      <c r="P11" s="12">
        <f>Population!N11*Inputs!Q$15</f>
        <v>0</v>
      </c>
      <c r="Q11" s="12">
        <f>Population!O11*Inputs!R$15</f>
        <v>0</v>
      </c>
      <c r="R11" s="12">
        <f>Population!P11*Inputs!S$15</f>
        <v>0</v>
      </c>
      <c r="S11" s="12">
        <f>Population!Q11*Inputs!T$15</f>
        <v>0</v>
      </c>
      <c r="T11" s="12">
        <f>Population!R11*Inputs!U$15</f>
        <v>6.1403399680978046</v>
      </c>
      <c r="U11" s="12">
        <f>Population!S11*Inputs!V$15</f>
        <v>7.7702665824971069</v>
      </c>
      <c r="V11" s="12">
        <f>Population!T11*Inputs!W$15</f>
        <v>13.431696334692331</v>
      </c>
      <c r="W11" s="12">
        <f>Population!U11*Inputs!X$15</f>
        <v>21.314062544275092</v>
      </c>
      <c r="X11" s="12">
        <f>Population!V11*Inputs!Y$15</f>
        <v>35.664562175595783</v>
      </c>
      <c r="Y11" s="12">
        <f>Population!W11*Inputs!Z$15</f>
        <v>47.647657564987909</v>
      </c>
      <c r="Z11" s="12">
        <f>Population!X11*Inputs!AA$15</f>
        <v>68.725446801497014</v>
      </c>
      <c r="AA11" s="12">
        <f>Population!Y11*Inputs!AB$15</f>
        <v>89.353222650758127</v>
      </c>
      <c r="AB11" s="12">
        <f>Population!Z11*Inputs!AC$15</f>
        <v>113.45170808532515</v>
      </c>
      <c r="AC11" s="12">
        <f>Population!AA11*Inputs!AD$15</f>
        <v>145.23053952191228</v>
      </c>
      <c r="AD11" s="12">
        <f>Population!AB11*Inputs!AE$15</f>
        <v>180.10141459361103</v>
      </c>
      <c r="AE11" s="12">
        <f>Population!AC11*Inputs!AF$15</f>
        <v>218.11992929172072</v>
      </c>
      <c r="AF11" s="12">
        <f>Population!AD11*Inputs!AG$15</f>
        <v>246.21740754748376</v>
      </c>
      <c r="AG11" s="12">
        <f>Population!AE11*Inputs!AH$15</f>
        <v>285.08120268275798</v>
      </c>
      <c r="AH11" s="12">
        <f>Population!AF11*Inputs!AI$15</f>
        <v>334.17151466936014</v>
      </c>
      <c r="AI11" s="12">
        <f>Population!AG11*Inputs!AJ$15</f>
        <v>362.86022270542338</v>
      </c>
      <c r="AJ11" s="12">
        <f>Population!AH11*Inputs!AK$15</f>
        <v>409.30710542502618</v>
      </c>
      <c r="AK11" s="12">
        <f>Population!AI11*Inputs!AL$15</f>
        <v>421.71259549712511</v>
      </c>
      <c r="AL11" s="12">
        <f>Population!AJ11*Inputs!AM$15</f>
        <v>434.40491499833598</v>
      </c>
      <c r="AM11" s="12">
        <f>Population!AK11*Inputs!AN$15</f>
        <v>451.72409304402305</v>
      </c>
      <c r="AN11" s="12">
        <f>Population!AL11*Inputs!AO$15</f>
        <v>456.38804638397892</v>
      </c>
      <c r="AO11" s="12">
        <f>Population!AM11*Inputs!AP$15</f>
        <v>467.97172391121336</v>
      </c>
      <c r="AP11" s="12">
        <f>Population!AN11*Inputs!AQ$15</f>
        <v>464.61402728403419</v>
      </c>
      <c r="AQ11" s="12">
        <f>Population!AO11*Inputs!AR$15</f>
        <v>448.1249258827749</v>
      </c>
      <c r="AR11" s="12">
        <f>Population!AP11*Inputs!AS$15</f>
        <v>454.89324494235063</v>
      </c>
      <c r="AS11" s="12">
        <f>Population!AQ11*Inputs!AT$15</f>
        <v>464.95004945891174</v>
      </c>
      <c r="AT11" s="12">
        <f>Population!AR11*Inputs!AU$15</f>
        <v>477.84674678734177</v>
      </c>
      <c r="AU11" s="12">
        <f>Population!AS11*Inputs!AV$15</f>
        <v>463.8757097583553</v>
      </c>
      <c r="AV11" s="12">
        <f>Population!AT11*Inputs!AW$15</f>
        <v>453.59094289111357</v>
      </c>
      <c r="AW11" s="12">
        <f>Population!AU11*Inputs!AX$15</f>
        <v>451.18178719461861</v>
      </c>
      <c r="AX11" s="12">
        <f>Population!AV11*Inputs!AY$15</f>
        <v>433.94354163465476</v>
      </c>
      <c r="AY11" s="12">
        <f>Population!AW11*Inputs!AZ$15</f>
        <v>429.06671571922368</v>
      </c>
      <c r="AZ11" s="12">
        <f>Population!AX11*Inputs!BA$15</f>
        <v>397.28462163378947</v>
      </c>
      <c r="BA11" s="12">
        <f>Population!AY11*Inputs!BB$15</f>
        <v>372.8252399529909</v>
      </c>
      <c r="BB11" s="12">
        <f>Population!AZ11*Inputs!BC$15</f>
        <v>371.2982343230172</v>
      </c>
      <c r="BC11" s="12">
        <f>Population!BA11*Inputs!BD$15</f>
        <v>347.84940759430458</v>
      </c>
      <c r="BD11" s="12">
        <f>Population!BB11*Inputs!BE$15</f>
        <v>340.46294961086608</v>
      </c>
      <c r="BE11" s="12">
        <f>Population!BC11*Inputs!BF$15</f>
        <v>322.50793176225164</v>
      </c>
      <c r="BF11" s="12">
        <f>Population!BD11*Inputs!BG$15</f>
        <v>305.5606483267307</v>
      </c>
      <c r="BG11" s="12">
        <f>Population!BE11*Inputs!BH$15</f>
        <v>304.81284979962328</v>
      </c>
      <c r="BH11" s="12">
        <f>Population!BF11*Inputs!BI$15</f>
        <v>296.38550802491898</v>
      </c>
      <c r="BI11" s="12">
        <f>Population!BG11*Inputs!BJ$15</f>
        <v>283.26766971500308</v>
      </c>
      <c r="BJ11" s="12">
        <f>Population!BH11*Inputs!BK$15</f>
        <v>262.41418766635047</v>
      </c>
      <c r="BK11" s="12">
        <f>Population!BI11*Inputs!BL$15</f>
        <v>237.09400328396302</v>
      </c>
      <c r="BL11" s="12">
        <f>Population!BJ11*Inputs!BM$15</f>
        <v>216.32646434702707</v>
      </c>
      <c r="BM11" s="12">
        <f>Population!BK11*Inputs!BN$15</f>
        <v>183.79104082966202</v>
      </c>
      <c r="BN11" s="12">
        <f>Population!BL11*Inputs!BO$15</f>
        <v>156.52256869869899</v>
      </c>
      <c r="BO11" s="12">
        <f>Population!BM11*Inputs!BP$15</f>
        <v>131.6755518273757</v>
      </c>
      <c r="BP11" s="12">
        <f>Population!BN11*Inputs!BQ$15</f>
        <v>103.93149028384319</v>
      </c>
      <c r="BQ11" s="12">
        <f>Population!BO11*Inputs!BR$15</f>
        <v>103.10666839433591</v>
      </c>
      <c r="BR11" s="12">
        <f>Population!BP11*Inputs!BS$15</f>
        <v>87.210055851592628</v>
      </c>
      <c r="BS11" s="12">
        <f>Population!BQ11*Inputs!BT$15</f>
        <v>77.24376123293743</v>
      </c>
      <c r="BT11" s="12">
        <f>Population!BR11*Inputs!BU$15</f>
        <v>70.297004333497284</v>
      </c>
      <c r="BU11" s="12">
        <f>Population!BS11*Inputs!BV$15</f>
        <v>64.91830728116031</v>
      </c>
      <c r="BV11" s="12">
        <f>Population!BT11*Inputs!BW$15</f>
        <v>56.150442780748023</v>
      </c>
      <c r="BW11" s="12">
        <f>Population!BU11*Inputs!BX$15</f>
        <v>50.016668896847683</v>
      </c>
      <c r="BX11" s="12">
        <f>Population!BV11*Inputs!BY$15</f>
        <v>40.681087899100078</v>
      </c>
      <c r="BY11" s="12">
        <f>Population!BW11*Inputs!BZ$15</f>
        <v>35.035719256727667</v>
      </c>
      <c r="BZ11" s="12">
        <f>Population!BX11*Inputs!CA$15</f>
        <v>31.687595476295062</v>
      </c>
      <c r="CA11" s="12">
        <f>Population!BY11*Inputs!CB$15</f>
        <v>28.271226654628531</v>
      </c>
      <c r="CB11" s="12">
        <f>Population!BZ11*Inputs!CC$15</f>
        <v>21.946406544157252</v>
      </c>
      <c r="CC11" s="12">
        <f>Population!CA11*Inputs!CD$15</f>
        <v>21.511610929246636</v>
      </c>
      <c r="CD11" s="12">
        <f>Population!CB11*Inputs!CE$15</f>
        <v>17.781235047408224</v>
      </c>
      <c r="CE11" s="12">
        <f>Population!CC11*Inputs!CF$15</f>
        <v>13.141841814384426</v>
      </c>
      <c r="CF11" s="12">
        <f>Population!CD11*Inputs!CG$15</f>
        <v>10.572447471420734</v>
      </c>
      <c r="CG11" s="12">
        <f>Population!CE11*Inputs!CH$15</f>
        <v>7.4771911598805874</v>
      </c>
      <c r="CH11" s="12">
        <f>Population!CF11*Inputs!CI$15</f>
        <v>5.9119542536183207</v>
      </c>
      <c r="CI11" s="12">
        <f>Population!CG11*Inputs!CJ$15</f>
        <v>4.5851579919418226</v>
      </c>
      <c r="CJ11" s="12">
        <f>Population!CH11*Inputs!CK$15</f>
        <v>3.52296870073156</v>
      </c>
      <c r="CK11" s="12">
        <f>Population!CI11*Inputs!CL$15</f>
        <v>2.6807400864539837</v>
      </c>
      <c r="CL11" s="12">
        <f>Population!CJ11*Inputs!CM$15</f>
        <v>1.9719597341667972</v>
      </c>
      <c r="CM11" s="12">
        <f>Population!CK11*Inputs!CN$15</f>
        <v>1.3938474717451992</v>
      </c>
      <c r="CN11" s="12">
        <f>Population!CL11*Inputs!CO$15</f>
        <v>0.94656683872594316</v>
      </c>
      <c r="CO11" s="12">
        <f>Population!CM11*Inputs!CP$15</f>
        <v>0.61441803958074792</v>
      </c>
      <c r="CP11" s="12">
        <f>Population!CN11*Inputs!CQ$15</f>
        <v>0.38055650202406177</v>
      </c>
      <c r="CQ11" s="12">
        <f>Population!CO11*Inputs!CR$15</f>
        <v>0.23844064458576797</v>
      </c>
      <c r="CR11" s="12">
        <f>Population!CP11*Inputs!CS$15</f>
        <v>0.18201950440600806</v>
      </c>
      <c r="CS11" s="12">
        <f>Population!CQ11*Inputs!CT$15</f>
        <v>0.1421158574382938</v>
      </c>
      <c r="CT11" s="12">
        <f>Population!CR11*Inputs!CU$15</f>
        <v>8.0297912545687286E-2</v>
      </c>
      <c r="CU11" s="12">
        <f>Population!CS11*Inputs!CV$15</f>
        <v>1.3410242013740036E-2</v>
      </c>
      <c r="CV11" s="12">
        <f>Population!CT11*Inputs!CW$15</f>
        <v>1.3410242013740036E-2</v>
      </c>
      <c r="CW11" s="12">
        <f>Population!CU11*Inputs!CX$15</f>
        <v>1.0630069888940273E-2</v>
      </c>
      <c r="CX11" s="12">
        <f>Population!CV11*Inputs!CY$15</f>
        <v>8.0134373008934386E-3</v>
      </c>
      <c r="CY11" s="12">
        <f>Population!CW11*Inputs!CZ$15</f>
        <v>5.2332651760936726E-3</v>
      </c>
      <c r="CZ11" s="12">
        <f>Population!CX11*Inputs!DA$15</f>
        <v>2.6166325880468363E-3</v>
      </c>
      <c r="DA11" s="12">
        <f>Population!CY11*Inputs!DB$15</f>
        <v>1.144776757270491E-3</v>
      </c>
      <c r="DB11" s="4"/>
    </row>
    <row r="12" spans="1:106" x14ac:dyDescent="0.25">
      <c r="A12">
        <f t="shared" si="1"/>
        <v>1959</v>
      </c>
      <c r="B12" s="21">
        <f t="shared" si="0"/>
        <v>15042.006269222487</v>
      </c>
      <c r="C12" s="5">
        <f>B12/Population!B12</f>
        <v>0.33938732353953555</v>
      </c>
      <c r="D12" s="33">
        <f t="shared" si="2"/>
        <v>1.9614368319044617</v>
      </c>
      <c r="E12" s="12">
        <f>Population!C12*Inputs!F$15</f>
        <v>0</v>
      </c>
      <c r="F12" s="12">
        <f>Population!D12*Inputs!G$15</f>
        <v>0</v>
      </c>
      <c r="G12" s="12">
        <f>Population!E12*Inputs!H$15</f>
        <v>0</v>
      </c>
      <c r="H12" s="12">
        <f>Population!F12*Inputs!I$15</f>
        <v>0</v>
      </c>
      <c r="I12" s="12">
        <f>Population!G12*Inputs!J$15</f>
        <v>0</v>
      </c>
      <c r="J12" s="12">
        <f>Population!H12*Inputs!K$15</f>
        <v>0</v>
      </c>
      <c r="K12" s="12">
        <f>Population!I12*Inputs!L$15</f>
        <v>0</v>
      </c>
      <c r="L12" s="12">
        <f>Population!J12*Inputs!M$15</f>
        <v>0</v>
      </c>
      <c r="M12" s="12">
        <f>Population!K12*Inputs!N$15</f>
        <v>0</v>
      </c>
      <c r="N12" s="12">
        <f>Population!L12*Inputs!O$15</f>
        <v>0</v>
      </c>
      <c r="O12" s="12">
        <f>Population!M12*Inputs!P$15</f>
        <v>0</v>
      </c>
      <c r="P12" s="12">
        <f>Population!N12*Inputs!Q$15</f>
        <v>0</v>
      </c>
      <c r="Q12" s="12">
        <f>Population!O12*Inputs!R$15</f>
        <v>0</v>
      </c>
      <c r="R12" s="12">
        <f>Population!P12*Inputs!S$15</f>
        <v>0</v>
      </c>
      <c r="S12" s="12">
        <f>Population!Q12*Inputs!T$15</f>
        <v>0</v>
      </c>
      <c r="T12" s="12">
        <f>Population!R12*Inputs!U$15</f>
        <v>6.2531341184864822</v>
      </c>
      <c r="U12" s="12">
        <f>Population!S12*Inputs!V$15</f>
        <v>7.9424487738239886</v>
      </c>
      <c r="V12" s="12">
        <f>Population!T12*Inputs!W$15</f>
        <v>13.766565114053744</v>
      </c>
      <c r="W12" s="12">
        <f>Population!U12*Inputs!X$15</f>
        <v>21.8279743993008</v>
      </c>
      <c r="X12" s="12">
        <f>Population!V12*Inputs!Y$15</f>
        <v>36.500543285832123</v>
      </c>
      <c r="Y12" s="12">
        <f>Population!W12*Inputs!Z$15</f>
        <v>48.76256917433377</v>
      </c>
      <c r="Z12" s="12">
        <f>Population!X12*Inputs!AA$15</f>
        <v>70.344419996993295</v>
      </c>
      <c r="AA12" s="12">
        <f>Population!Y12*Inputs!AB$15</f>
        <v>91.47971013149521</v>
      </c>
      <c r="AB12" s="12">
        <f>Population!Z12*Inputs!AC$15</f>
        <v>116.18723957273387</v>
      </c>
      <c r="AC12" s="12">
        <f>Population!AA12*Inputs!AD$15</f>
        <v>148.79473264901316</v>
      </c>
      <c r="AD12" s="12">
        <f>Population!AB12*Inputs!AE$15</f>
        <v>184.24508584982851</v>
      </c>
      <c r="AE12" s="12">
        <f>Population!AC12*Inputs!AF$15</f>
        <v>222.58151311657005</v>
      </c>
      <c r="AF12" s="12">
        <f>Population!AD12*Inputs!AG$15</f>
        <v>250.81645793255478</v>
      </c>
      <c r="AG12" s="12">
        <f>Population!AE12*Inputs!AH$15</f>
        <v>290.48791592302956</v>
      </c>
      <c r="AH12" s="12">
        <f>Population!AF12*Inputs!AI$15</f>
        <v>340.53974395931772</v>
      </c>
      <c r="AI12" s="12">
        <f>Population!AG12*Inputs!AJ$15</f>
        <v>369.62369829995004</v>
      </c>
      <c r="AJ12" s="12">
        <f>Population!AH12*Inputs!AK$15</f>
        <v>416.71669951297542</v>
      </c>
      <c r="AK12" s="12">
        <f>Population!AI12*Inputs!AL$15</f>
        <v>429.1646920204924</v>
      </c>
      <c r="AL12" s="12">
        <f>Population!AJ12*Inputs!AM$15</f>
        <v>441.98624242575954</v>
      </c>
      <c r="AM12" s="12">
        <f>Population!AK12*Inputs!AN$15</f>
        <v>459.50017427134799</v>
      </c>
      <c r="AN12" s="12">
        <f>Population!AL12*Inputs!AO$15</f>
        <v>464.56910203460308</v>
      </c>
      <c r="AO12" s="12">
        <f>Population!AM12*Inputs!AP$15</f>
        <v>476.96057990532171</v>
      </c>
      <c r="AP12" s="12">
        <f>Population!AN12*Inputs!AQ$15</f>
        <v>474.02630869244007</v>
      </c>
      <c r="AQ12" s="12">
        <f>Population!AO12*Inputs!AR$15</f>
        <v>457.16098610202602</v>
      </c>
      <c r="AR12" s="12">
        <f>Population!AP12*Inputs!AS$15</f>
        <v>463.95125697821663</v>
      </c>
      <c r="AS12" s="12">
        <f>Population!AQ12*Inputs!AT$15</f>
        <v>475.04071828312328</v>
      </c>
      <c r="AT12" s="12">
        <f>Population!AR12*Inputs!AU$15</f>
        <v>489.57578999710881</v>
      </c>
      <c r="AU12" s="12">
        <f>Population!AS12*Inputs!AV$15</f>
        <v>476.22233229869454</v>
      </c>
      <c r="AV12" s="12">
        <f>Population!AT12*Inputs!AW$15</f>
        <v>465.87078352223654</v>
      </c>
      <c r="AW12" s="12">
        <f>Population!AU12*Inputs!AX$15</f>
        <v>463.90742120706494</v>
      </c>
      <c r="AX12" s="12">
        <f>Population!AV12*Inputs!AY$15</f>
        <v>445.32677923935273</v>
      </c>
      <c r="AY12" s="12">
        <f>Population!AW12*Inputs!AZ$15</f>
        <v>438.58432741960144</v>
      </c>
      <c r="AZ12" s="12">
        <f>Population!AX12*Inputs!BA$15</f>
        <v>404.92409922274703</v>
      </c>
      <c r="BA12" s="12">
        <f>Population!AY12*Inputs!BB$15</f>
        <v>379.98895107904309</v>
      </c>
      <c r="BB12" s="12">
        <f>Population!AZ12*Inputs!BC$15</f>
        <v>378.04784659574506</v>
      </c>
      <c r="BC12" s="12">
        <f>Population!BA12*Inputs!BD$15</f>
        <v>354.56212211490691</v>
      </c>
      <c r="BD12" s="12">
        <f>Population!BB12*Inputs!BE$15</f>
        <v>347.94954868031397</v>
      </c>
      <c r="BE12" s="12">
        <f>Population!BC12*Inputs!BF$15</f>
        <v>330.09480775176945</v>
      </c>
      <c r="BF12" s="12">
        <f>Population!BD12*Inputs!BG$15</f>
        <v>312.5588294626408</v>
      </c>
      <c r="BG12" s="12">
        <f>Population!BE12*Inputs!BH$15</f>
        <v>312.05540705823074</v>
      </c>
      <c r="BH12" s="12">
        <f>Population!BF12*Inputs!BI$15</f>
        <v>301.89074822112633</v>
      </c>
      <c r="BI12" s="12">
        <f>Population!BG12*Inputs!BJ$15</f>
        <v>285.98432007372827</v>
      </c>
      <c r="BJ12" s="12">
        <f>Population!BH12*Inputs!BK$15</f>
        <v>263.25173294901271</v>
      </c>
      <c r="BK12" s="12">
        <f>Population!BI12*Inputs!BL$15</f>
        <v>237.68300143787806</v>
      </c>
      <c r="BL12" s="12">
        <f>Population!BJ12*Inputs!BM$15</f>
        <v>216.27561701975725</v>
      </c>
      <c r="BM12" s="12">
        <f>Population!BK12*Inputs!BN$15</f>
        <v>184.75113013525166</v>
      </c>
      <c r="BN12" s="12">
        <f>Population!BL12*Inputs!BO$15</f>
        <v>159.06617215771101</v>
      </c>
      <c r="BO12" s="12">
        <f>Population!BM12*Inputs!BP$15</f>
        <v>134.8938838180257</v>
      </c>
      <c r="BP12" s="12">
        <f>Population!BN12*Inputs!BQ$15</f>
        <v>106.31364918178654</v>
      </c>
      <c r="BQ12" s="12">
        <f>Population!BO12*Inputs!BR$15</f>
        <v>105.47028220359108</v>
      </c>
      <c r="BR12" s="12">
        <f>Population!BP12*Inputs!BS$15</f>
        <v>89.276042219782923</v>
      </c>
      <c r="BS12" s="12">
        <f>Population!BQ12*Inputs!BT$15</f>
        <v>79.071019728403485</v>
      </c>
      <c r="BT12" s="12">
        <f>Population!BR12*Inputs!BU$15</f>
        <v>71.97196511162214</v>
      </c>
      <c r="BU12" s="12">
        <f>Population!BS12*Inputs!BV$15</f>
        <v>66.579748972285699</v>
      </c>
      <c r="BV12" s="12">
        <f>Population!BT12*Inputs!BW$15</f>
        <v>57.690097487310489</v>
      </c>
      <c r="BW12" s="12">
        <f>Population!BU12*Inputs!BX$15</f>
        <v>51.286130260384951</v>
      </c>
      <c r="BX12" s="12">
        <f>Population!BV12*Inputs!BY$15</f>
        <v>41.519314211021324</v>
      </c>
      <c r="BY12" s="12">
        <f>Population!BW12*Inputs!BZ$15</f>
        <v>35.609249446971631</v>
      </c>
      <c r="BZ12" s="12">
        <f>Population!BX12*Inputs!CA$15</f>
        <v>32.216565280164353</v>
      </c>
      <c r="CA12" s="12">
        <f>Population!BY12*Inputs!CB$15</f>
        <v>28.74167195593299</v>
      </c>
      <c r="CB12" s="12">
        <f>Population!BZ12*Inputs!CC$15</f>
        <v>22.169415274684042</v>
      </c>
      <c r="CC12" s="12">
        <f>Population!CA12*Inputs!CD$15</f>
        <v>21.505657581315425</v>
      </c>
      <c r="CD12" s="12">
        <f>Population!CB12*Inputs!CE$15</f>
        <v>17.624259128829294</v>
      </c>
      <c r="CE12" s="12">
        <f>Population!CC12*Inputs!CF$15</f>
        <v>13.02893695822001</v>
      </c>
      <c r="CF12" s="12">
        <f>Population!CD12*Inputs!CG$15</f>
        <v>10.491566892462751</v>
      </c>
      <c r="CG12" s="12">
        <f>Population!CE12*Inputs!CH$15</f>
        <v>7.1209142276237305</v>
      </c>
      <c r="CH12" s="12">
        <f>Population!CF12*Inputs!CI$15</f>
        <v>5.6302585098444453</v>
      </c>
      <c r="CI12" s="12">
        <f>Population!CG12*Inputs!CJ$15</f>
        <v>4.3666820979393837</v>
      </c>
      <c r="CJ12" s="12">
        <f>Population!CH12*Inputs!CK$15</f>
        <v>3.3551045316478301</v>
      </c>
      <c r="CK12" s="12">
        <f>Population!CI12*Inputs!CL$15</f>
        <v>2.5530068462896303</v>
      </c>
      <c r="CL12" s="12">
        <f>Population!CJ12*Inputs!CM$15</f>
        <v>1.8779988136017791</v>
      </c>
      <c r="CM12" s="12">
        <f>Population!CK12*Inputs!CN$15</f>
        <v>1.3274327324869768</v>
      </c>
      <c r="CN12" s="12">
        <f>Population!CL12*Inputs!CO$15</f>
        <v>0.90146435006859338</v>
      </c>
      <c r="CO12" s="12">
        <f>Population!CM12*Inputs!CP$15</f>
        <v>0.58514194250305906</v>
      </c>
      <c r="CP12" s="12">
        <f>Population!CN12*Inputs!CQ$15</f>
        <v>0.36242355608320947</v>
      </c>
      <c r="CQ12" s="12">
        <f>Population!CO12*Inputs!CR$15</f>
        <v>0.22707930587422409</v>
      </c>
      <c r="CR12" s="12">
        <f>Population!CP12*Inputs!CS$15</f>
        <v>0.17334654831139329</v>
      </c>
      <c r="CS12" s="12">
        <f>Population!CQ12*Inputs!CT$15</f>
        <v>0.13534425020898541</v>
      </c>
      <c r="CT12" s="12">
        <f>Population!CR12*Inputs!CU$15</f>
        <v>7.6471837574927315E-2</v>
      </c>
      <c r="CU12" s="12">
        <f>Population!CS12*Inputs!CV$15</f>
        <v>1.2771264116382974E-2</v>
      </c>
      <c r="CV12" s="12">
        <f>Population!CT12*Inputs!CW$15</f>
        <v>1.2771264116382974E-2</v>
      </c>
      <c r="CW12" s="12">
        <f>Population!CU12*Inputs!CX$15</f>
        <v>1.0123563019084065E-2</v>
      </c>
      <c r="CX12" s="12">
        <f>Population!CV12*Inputs!CY$15</f>
        <v>7.6316090451556814E-3</v>
      </c>
      <c r="CY12" s="12">
        <f>Population!CW12*Inputs!CZ$15</f>
        <v>4.9839079478567706E-3</v>
      </c>
      <c r="CZ12" s="12">
        <f>Population!CX12*Inputs!DA$15</f>
        <v>2.4919539739283853E-3</v>
      </c>
      <c r="DA12" s="12">
        <f>Population!CY12*Inputs!DB$15</f>
        <v>1.0902298635936686E-3</v>
      </c>
      <c r="DB12" s="4"/>
    </row>
    <row r="13" spans="1:106" x14ac:dyDescent="0.25">
      <c r="A13">
        <f t="shared" si="1"/>
        <v>1960</v>
      </c>
      <c r="B13" s="21">
        <f t="shared" si="0"/>
        <v>15358.104889226885</v>
      </c>
      <c r="C13" s="5">
        <f>B13/Population!B13</f>
        <v>0.33969379835072649</v>
      </c>
      <c r="D13" s="33">
        <f t="shared" si="2"/>
        <v>2.1014392252393099</v>
      </c>
      <c r="E13" s="12">
        <f>Population!C13*Inputs!F$15</f>
        <v>0</v>
      </c>
      <c r="F13" s="12">
        <f>Population!D13*Inputs!G$15</f>
        <v>0</v>
      </c>
      <c r="G13" s="12">
        <f>Population!E13*Inputs!H$15</f>
        <v>0</v>
      </c>
      <c r="H13" s="12">
        <f>Population!F13*Inputs!I$15</f>
        <v>0</v>
      </c>
      <c r="I13" s="12">
        <f>Population!G13*Inputs!J$15</f>
        <v>0</v>
      </c>
      <c r="J13" s="12">
        <f>Population!H13*Inputs!K$15</f>
        <v>0</v>
      </c>
      <c r="K13" s="12">
        <f>Population!I13*Inputs!L$15</f>
        <v>0</v>
      </c>
      <c r="L13" s="12">
        <f>Population!J13*Inputs!M$15</f>
        <v>0</v>
      </c>
      <c r="M13" s="12">
        <f>Population!K13*Inputs!N$15</f>
        <v>0</v>
      </c>
      <c r="N13" s="12">
        <f>Population!L13*Inputs!O$15</f>
        <v>0</v>
      </c>
      <c r="O13" s="12">
        <f>Population!M13*Inputs!P$15</f>
        <v>0</v>
      </c>
      <c r="P13" s="12">
        <f>Population!N13*Inputs!Q$15</f>
        <v>0</v>
      </c>
      <c r="Q13" s="12">
        <f>Population!O13*Inputs!R$15</f>
        <v>0</v>
      </c>
      <c r="R13" s="12">
        <f>Population!P13*Inputs!S$15</f>
        <v>0</v>
      </c>
      <c r="S13" s="12">
        <f>Population!Q13*Inputs!T$15</f>
        <v>0</v>
      </c>
      <c r="T13" s="12">
        <f>Population!R13*Inputs!U$15</f>
        <v>6.3669857341849267</v>
      </c>
      <c r="U13" s="12">
        <f>Population!S13*Inputs!V$15</f>
        <v>8.1016720073566351</v>
      </c>
      <c r="V13" s="12">
        <f>Population!T13*Inputs!W$15</f>
        <v>14.091879883949069</v>
      </c>
      <c r="W13" s="12">
        <f>Population!U13*Inputs!X$15</f>
        <v>22.402242895527777</v>
      </c>
      <c r="X13" s="12">
        <f>Population!V13*Inputs!Y$15</f>
        <v>37.443879927683732</v>
      </c>
      <c r="Y13" s="12">
        <f>Population!W13*Inputs!Z$15</f>
        <v>50.004247972349845</v>
      </c>
      <c r="Z13" s="12">
        <f>Population!X13*Inputs!AA$15</f>
        <v>72.120629726619811</v>
      </c>
      <c r="AA13" s="12">
        <f>Population!Y13*Inputs!AB$15</f>
        <v>93.768958603092983</v>
      </c>
      <c r="AB13" s="12">
        <f>Population!Z13*Inputs!AC$15</f>
        <v>119.09109499506893</v>
      </c>
      <c r="AC13" s="12">
        <f>Population!AA13*Inputs!AD$15</f>
        <v>152.5722183063958</v>
      </c>
      <c r="AD13" s="12">
        <f>Population!AB13*Inputs!AE$15</f>
        <v>189.00812636814666</v>
      </c>
      <c r="AE13" s="12">
        <f>Population!AC13*Inputs!AF$15</f>
        <v>227.96610493892493</v>
      </c>
      <c r="AF13" s="12">
        <f>Population!AD13*Inputs!AG$15</f>
        <v>256.20225746501455</v>
      </c>
      <c r="AG13" s="12">
        <f>Population!AE13*Inputs!AH$15</f>
        <v>296.17353441406811</v>
      </c>
      <c r="AH13" s="12">
        <f>Population!AF13*Inputs!AI$15</f>
        <v>347.29040380631113</v>
      </c>
      <c r="AI13" s="12">
        <f>Population!AG13*Inputs!AJ$15</f>
        <v>376.9629439073729</v>
      </c>
      <c r="AJ13" s="12">
        <f>Population!AH13*Inputs!AK$15</f>
        <v>424.84046285031496</v>
      </c>
      <c r="AK13" s="12">
        <f>Population!AI13*Inputs!AL$15</f>
        <v>437.35878511938404</v>
      </c>
      <c r="AL13" s="12">
        <f>Population!AJ13*Inputs!AM$15</f>
        <v>450.27542434092368</v>
      </c>
      <c r="AM13" s="12">
        <f>Population!AK13*Inputs!AN$15</f>
        <v>468.0011874884998</v>
      </c>
      <c r="AN13" s="12">
        <f>Population!AL13*Inputs!AO$15</f>
        <v>473.04787482669047</v>
      </c>
      <c r="AO13" s="12">
        <f>Population!AM13*Inputs!AP$15</f>
        <v>486.02206183350296</v>
      </c>
      <c r="AP13" s="12">
        <f>Population!AN13*Inputs!AQ$15</f>
        <v>483.66282835418895</v>
      </c>
      <c r="AQ13" s="12">
        <f>Population!AO13*Inputs!AR$15</f>
        <v>466.95337691376119</v>
      </c>
      <c r="AR13" s="12">
        <f>Population!AP13*Inputs!AS$15</f>
        <v>473.85472330370993</v>
      </c>
      <c r="AS13" s="12">
        <f>Population!AQ13*Inputs!AT$15</f>
        <v>485.07873281374157</v>
      </c>
      <c r="AT13" s="12">
        <f>Population!AR13*Inputs!AU$15</f>
        <v>500.78588875534246</v>
      </c>
      <c r="AU13" s="12">
        <f>Population!AS13*Inputs!AV$15</f>
        <v>488.45212414342933</v>
      </c>
      <c r="AV13" s="12">
        <f>Population!AT13*Inputs!AW$15</f>
        <v>478.78678362945465</v>
      </c>
      <c r="AW13" s="12">
        <f>Population!AU13*Inputs!AX$15</f>
        <v>477.00177537716257</v>
      </c>
      <c r="AX13" s="12">
        <f>Population!AV13*Inputs!AY$15</f>
        <v>458.41528551564613</v>
      </c>
      <c r="AY13" s="12">
        <f>Population!AW13*Inputs!AZ$15</f>
        <v>450.63955928283002</v>
      </c>
      <c r="AZ13" s="12">
        <f>Population!AX13*Inputs!BA$15</f>
        <v>414.44960595294515</v>
      </c>
      <c r="BA13" s="12">
        <f>Population!AY13*Inputs!BB$15</f>
        <v>387.83551954858132</v>
      </c>
      <c r="BB13" s="12">
        <f>Population!AZ13*Inputs!BC$15</f>
        <v>385.86914403107721</v>
      </c>
      <c r="BC13" s="12">
        <f>Population!BA13*Inputs!BD$15</f>
        <v>361.55658510370046</v>
      </c>
      <c r="BD13" s="12">
        <f>Population!BB13*Inputs!BE$15</f>
        <v>355.22034519010953</v>
      </c>
      <c r="BE13" s="12">
        <f>Population!BC13*Inputs!BF$15</f>
        <v>337.89838575982702</v>
      </c>
      <c r="BF13" s="12">
        <f>Population!BD13*Inputs!BG$15</f>
        <v>320.45514850328976</v>
      </c>
      <c r="BG13" s="12">
        <f>Population!BE13*Inputs!BH$15</f>
        <v>319.77596596155337</v>
      </c>
      <c r="BH13" s="12">
        <f>Population!BF13*Inputs!BI$15</f>
        <v>309.64265646239431</v>
      </c>
      <c r="BI13" s="12">
        <f>Population!BG13*Inputs!BJ$15</f>
        <v>291.91426401765324</v>
      </c>
      <c r="BJ13" s="12">
        <f>Population!BH13*Inputs!BK$15</f>
        <v>266.42122249222155</v>
      </c>
      <c r="BK13" s="12">
        <f>Population!BI13*Inputs!BL$15</f>
        <v>239.06757083925757</v>
      </c>
      <c r="BL13" s="12">
        <f>Population!BJ13*Inputs!BM$15</f>
        <v>217.37930312343767</v>
      </c>
      <c r="BM13" s="12">
        <f>Population!BK13*Inputs!BN$15</f>
        <v>185.18272991482863</v>
      </c>
      <c r="BN13" s="12">
        <f>Population!BL13*Inputs!BO$15</f>
        <v>160.33164651542842</v>
      </c>
      <c r="BO13" s="12">
        <f>Population!BM13*Inputs!BP$15</f>
        <v>137.50048434760842</v>
      </c>
      <c r="BP13" s="12">
        <f>Population!BN13*Inputs!BQ$15</f>
        <v>109.27322854179108</v>
      </c>
      <c r="BQ13" s="12">
        <f>Population!BO13*Inputs!BR$15</f>
        <v>108.24942736305559</v>
      </c>
      <c r="BR13" s="12">
        <f>Population!BP13*Inputs!BS$15</f>
        <v>91.635419650423756</v>
      </c>
      <c r="BS13" s="12">
        <f>Population!BQ13*Inputs!BT$15</f>
        <v>81.211426332122045</v>
      </c>
      <c r="BT13" s="12">
        <f>Population!BR13*Inputs!BU$15</f>
        <v>73.893621212616438</v>
      </c>
      <c r="BU13" s="12">
        <f>Population!BS13*Inputs!BV$15</f>
        <v>68.346237386875956</v>
      </c>
      <c r="BV13" s="12">
        <f>Population!BT13*Inputs!BW$15</f>
        <v>59.320384350358538</v>
      </c>
      <c r="BW13" s="12">
        <f>Population!BU13*Inputs!BX$15</f>
        <v>52.824393129960541</v>
      </c>
      <c r="BX13" s="12">
        <f>Population!BV13*Inputs!BY$15</f>
        <v>42.648059315917045</v>
      </c>
      <c r="BY13" s="12">
        <f>Population!BW13*Inputs!BZ$15</f>
        <v>36.359585819174256</v>
      </c>
      <c r="BZ13" s="12">
        <f>Population!BX13*Inputs!CA$15</f>
        <v>32.707465287543059</v>
      </c>
      <c r="CA13" s="12">
        <f>Population!BY13*Inputs!CB$15</f>
        <v>29.158810473921324</v>
      </c>
      <c r="CB13" s="12">
        <f>Population!BZ13*Inputs!CC$15</f>
        <v>22.461908830722336</v>
      </c>
      <c r="CC13" s="12">
        <f>Population!CA13*Inputs!CD$15</f>
        <v>21.560320139592882</v>
      </c>
      <c r="CD13" s="12">
        <f>Population!CB13*Inputs!CE$15</f>
        <v>17.364930668744517</v>
      </c>
      <c r="CE13" s="12">
        <f>Population!CC13*Inputs!CF$15</f>
        <v>12.628337301201498</v>
      </c>
      <c r="CF13" s="12">
        <f>Population!CD13*Inputs!CG$15</f>
        <v>10.11661761891188</v>
      </c>
      <c r="CG13" s="12">
        <f>Population!CE13*Inputs!CH$15</f>
        <v>6.2180705020261273</v>
      </c>
      <c r="CH13" s="12">
        <f>Population!CF13*Inputs!CI$15</f>
        <v>4.9164114662462435</v>
      </c>
      <c r="CI13" s="12">
        <f>Population!CG13*Inputs!CJ$15</f>
        <v>3.8130408929224329</v>
      </c>
      <c r="CJ13" s="12">
        <f>Population!CH13*Inputs!CK$15</f>
        <v>2.929718832804332</v>
      </c>
      <c r="CK13" s="12">
        <f>Population!CI13*Inputs!CL$15</f>
        <v>2.2293171993003713</v>
      </c>
      <c r="CL13" s="12">
        <f>Population!CJ13*Inputs!CM$15</f>
        <v>1.6398918246195633</v>
      </c>
      <c r="CM13" s="12">
        <f>Population!CK13*Inputs!CN$15</f>
        <v>1.1591307033697575</v>
      </c>
      <c r="CN13" s="12">
        <f>Population!CL13*Inputs!CO$15</f>
        <v>0.78716983586813993</v>
      </c>
      <c r="CO13" s="12">
        <f>Population!CM13*Inputs!CP$15</f>
        <v>0.51095319166492781</v>
      </c>
      <c r="CP13" s="12">
        <f>Population!CN13*Inputs!CQ$15</f>
        <v>0.31647273809004173</v>
      </c>
      <c r="CQ13" s="12">
        <f>Population!CO13*Inputs!CR$15</f>
        <v>0.19828846245607257</v>
      </c>
      <c r="CR13" s="12">
        <f>Population!CP13*Inputs!CS$15</f>
        <v>0.1513683530271665</v>
      </c>
      <c r="CS13" s="12">
        <f>Population!CQ13*Inputs!CT$15</f>
        <v>0.11818427563396919</v>
      </c>
      <c r="CT13" s="12">
        <f>Population!CR13*Inputs!CU$15</f>
        <v>6.6776155737950357E-2</v>
      </c>
      <c r="CU13" s="12">
        <f>Population!CS13*Inputs!CV$15</f>
        <v>1.1152026009189266E-2</v>
      </c>
      <c r="CV13" s="12">
        <f>Population!CT13*Inputs!CW$15</f>
        <v>1.1152026009189266E-2</v>
      </c>
      <c r="CW13" s="12">
        <f>Population!CU13*Inputs!CX$15</f>
        <v>8.8400206170402736E-3</v>
      </c>
      <c r="CX13" s="12">
        <f>Population!CV13*Inputs!CY$15</f>
        <v>6.6640155420765136E-3</v>
      </c>
      <c r="CY13" s="12">
        <f>Population!CW13*Inputs!CZ$15</f>
        <v>4.3520101499275191E-3</v>
      </c>
      <c r="CZ13" s="12">
        <f>Population!CX13*Inputs!DA$15</f>
        <v>2.1760050749637595E-3</v>
      </c>
      <c r="DA13" s="12">
        <f>Population!CY13*Inputs!DB$15</f>
        <v>9.5200222029664483E-4</v>
      </c>
      <c r="DB13" s="4"/>
    </row>
    <row r="14" spans="1:106" x14ac:dyDescent="0.25">
      <c r="A14">
        <f t="shared" si="1"/>
        <v>1961</v>
      </c>
      <c r="B14" s="21">
        <f t="shared" si="0"/>
        <v>15618.263389923735</v>
      </c>
      <c r="C14" s="5">
        <f>B14/Population!B14</f>
        <v>0.3384667836780309</v>
      </c>
      <c r="D14" s="33">
        <f t="shared" si="2"/>
        <v>1.6939492377040732</v>
      </c>
      <c r="E14" s="12">
        <f>Population!C14*Inputs!F$15</f>
        <v>0</v>
      </c>
      <c r="F14" s="12">
        <f>Population!D14*Inputs!G$15</f>
        <v>0</v>
      </c>
      <c r="G14" s="12">
        <f>Population!E14*Inputs!H$15</f>
        <v>0</v>
      </c>
      <c r="H14" s="12">
        <f>Population!F14*Inputs!I$15</f>
        <v>0</v>
      </c>
      <c r="I14" s="12">
        <f>Population!G14*Inputs!J$15</f>
        <v>0</v>
      </c>
      <c r="J14" s="12">
        <f>Population!H14*Inputs!K$15</f>
        <v>0</v>
      </c>
      <c r="K14" s="12">
        <f>Population!I14*Inputs!L$15</f>
        <v>0</v>
      </c>
      <c r="L14" s="12">
        <f>Population!J14*Inputs!M$15</f>
        <v>0</v>
      </c>
      <c r="M14" s="12">
        <f>Population!K14*Inputs!N$15</f>
        <v>0</v>
      </c>
      <c r="N14" s="12">
        <f>Population!L14*Inputs!O$15</f>
        <v>0</v>
      </c>
      <c r="O14" s="12">
        <f>Population!M14*Inputs!P$15</f>
        <v>0</v>
      </c>
      <c r="P14" s="12">
        <f>Population!N14*Inputs!Q$15</f>
        <v>0</v>
      </c>
      <c r="Q14" s="12">
        <f>Population!O14*Inputs!R$15</f>
        <v>0</v>
      </c>
      <c r="R14" s="12">
        <f>Population!P14*Inputs!S$15</f>
        <v>0</v>
      </c>
      <c r="S14" s="12">
        <f>Population!Q14*Inputs!T$15</f>
        <v>0</v>
      </c>
      <c r="T14" s="12">
        <f>Population!R14*Inputs!U$15</f>
        <v>6.4568702855150679</v>
      </c>
      <c r="U14" s="12">
        <f>Population!S14*Inputs!V$15</f>
        <v>8.1988599969759157</v>
      </c>
      <c r="V14" s="12">
        <f>Population!T14*Inputs!W$15</f>
        <v>14.283692696844884</v>
      </c>
      <c r="W14" s="12">
        <f>Population!U14*Inputs!X$15</f>
        <v>22.780792510258099</v>
      </c>
      <c r="X14" s="12">
        <f>Population!V14*Inputs!Y$15</f>
        <v>38.173770993907333</v>
      </c>
      <c r="Y14" s="12">
        <f>Population!W14*Inputs!Z$15</f>
        <v>50.981809077274121</v>
      </c>
      <c r="Z14" s="12">
        <f>Population!X14*Inputs!AA$15</f>
        <v>73.557503090302461</v>
      </c>
      <c r="AA14" s="12">
        <f>Population!Y14*Inputs!AB$15</f>
        <v>95.670514585730743</v>
      </c>
      <c r="AB14" s="12">
        <f>Population!Z14*Inputs!AC$15</f>
        <v>121.51398120825024</v>
      </c>
      <c r="AC14" s="12">
        <f>Population!AA14*Inputs!AD$15</f>
        <v>155.69645761035147</v>
      </c>
      <c r="AD14" s="12">
        <f>Population!AB14*Inputs!AE$15</f>
        <v>193.01987327000475</v>
      </c>
      <c r="AE14" s="12">
        <f>Population!AC14*Inputs!AF$15</f>
        <v>233.00744809296313</v>
      </c>
      <c r="AF14" s="12">
        <f>Population!AD14*Inputs!AG$15</f>
        <v>261.53600935493381</v>
      </c>
      <c r="AG14" s="12">
        <f>Population!AE14*Inputs!AH$15</f>
        <v>301.58114734869702</v>
      </c>
      <c r="AH14" s="12">
        <f>Population!AF14*Inputs!AI$15</f>
        <v>352.94537837838811</v>
      </c>
      <c r="AI14" s="12">
        <f>Population!AG14*Inputs!AJ$15</f>
        <v>383.11785246295233</v>
      </c>
      <c r="AJ14" s="12">
        <f>Population!AH14*Inputs!AK$15</f>
        <v>431.6902836075476</v>
      </c>
      <c r="AK14" s="12">
        <f>Population!AI14*Inputs!AL$15</f>
        <v>444.17499132475433</v>
      </c>
      <c r="AL14" s="12">
        <f>Population!AJ14*Inputs!AM$15</f>
        <v>457.07922032879321</v>
      </c>
      <c r="AM14" s="12">
        <f>Population!AK14*Inputs!AN$15</f>
        <v>474.90413217200302</v>
      </c>
      <c r="AN14" s="12">
        <f>Population!AL14*Inputs!AO$15</f>
        <v>479.86365956232032</v>
      </c>
      <c r="AO14" s="12">
        <f>Population!AM14*Inputs!AP$15</f>
        <v>492.84331302604886</v>
      </c>
      <c r="AP14" s="12">
        <f>Population!AN14*Inputs!AQ$15</f>
        <v>490.75639080249476</v>
      </c>
      <c r="AQ14" s="12">
        <f>Population!AO14*Inputs!AR$15</f>
        <v>474.39601200286683</v>
      </c>
      <c r="AR14" s="12">
        <f>Population!AP14*Inputs!AS$15</f>
        <v>481.93583232647296</v>
      </c>
      <c r="AS14" s="12">
        <f>Population!AQ14*Inputs!AT$15</f>
        <v>493.34861616549836</v>
      </c>
      <c r="AT14" s="12">
        <f>Population!AR14*Inputs!AU$15</f>
        <v>509.25187215622486</v>
      </c>
      <c r="AU14" s="12">
        <f>Population!AS14*Inputs!AV$15</f>
        <v>497.57966402235542</v>
      </c>
      <c r="AV14" s="12">
        <f>Population!AT14*Inputs!AW$15</f>
        <v>489.01959930392269</v>
      </c>
      <c r="AW14" s="12">
        <f>Population!AU14*Inputs!AX$15</f>
        <v>488.07535154039198</v>
      </c>
      <c r="AX14" s="12">
        <f>Population!AV14*Inputs!AY$15</f>
        <v>469.18256521647891</v>
      </c>
      <c r="AY14" s="12">
        <f>Population!AW14*Inputs!AZ$15</f>
        <v>461.63427482618442</v>
      </c>
      <c r="AZ14" s="12">
        <f>Population!AX14*Inputs!BA$15</f>
        <v>423.67725664523186</v>
      </c>
      <c r="BA14" s="12">
        <f>Population!AY14*Inputs!BB$15</f>
        <v>394.85167858533754</v>
      </c>
      <c r="BB14" s="12">
        <f>Population!AZ14*Inputs!BC$15</f>
        <v>391.66968418510709</v>
      </c>
      <c r="BC14" s="12">
        <f>Population!BA14*Inputs!BD$15</f>
        <v>366.92698578397756</v>
      </c>
      <c r="BD14" s="12">
        <f>Population!BB14*Inputs!BE$15</f>
        <v>360.07648603244542</v>
      </c>
      <c r="BE14" s="12">
        <f>Population!BC14*Inputs!BF$15</f>
        <v>342.82489867067454</v>
      </c>
      <c r="BF14" s="12">
        <f>Population!BD14*Inputs!BG$15</f>
        <v>325.8929859950531</v>
      </c>
      <c r="BG14" s="12">
        <f>Population!BE14*Inputs!BH$15</f>
        <v>325.58332922719751</v>
      </c>
      <c r="BH14" s="12">
        <f>Population!BF14*Inputs!BI$15</f>
        <v>314.95153907611109</v>
      </c>
      <c r="BI14" s="12">
        <f>Population!BG14*Inputs!BJ$15</f>
        <v>297.04028906980284</v>
      </c>
      <c r="BJ14" s="12">
        <f>Population!BH14*Inputs!BK$15</f>
        <v>269.70662739341088</v>
      </c>
      <c r="BK14" s="12">
        <f>Population!BI14*Inputs!BL$15</f>
        <v>239.897041261048</v>
      </c>
      <c r="BL14" s="12">
        <f>Population!BJ14*Inputs!BM$15</f>
        <v>216.73124895235159</v>
      </c>
      <c r="BM14" s="12">
        <f>Population!BK14*Inputs!BN$15</f>
        <v>184.41994336561706</v>
      </c>
      <c r="BN14" s="12">
        <f>Population!BL14*Inputs!BO$15</f>
        <v>159.16899194927555</v>
      </c>
      <c r="BO14" s="12">
        <f>Population!BM14*Inputs!BP$15</f>
        <v>137.24855317744729</v>
      </c>
      <c r="BP14" s="12">
        <f>Population!BN14*Inputs!BQ$15</f>
        <v>110.33283102870628</v>
      </c>
      <c r="BQ14" s="12">
        <f>Population!BO14*Inputs!BR$15</f>
        <v>110.27474375969796</v>
      </c>
      <c r="BR14" s="12">
        <f>Population!BP14*Inputs!BS$15</f>
        <v>93.273276714759817</v>
      </c>
      <c r="BS14" s="12">
        <f>Population!BQ14*Inputs!BT$15</f>
        <v>82.743495033787383</v>
      </c>
      <c r="BT14" s="12">
        <f>Population!BR14*Inputs!BU$15</f>
        <v>75.406164934282003</v>
      </c>
      <c r="BU14" s="12">
        <f>Population!BS14*Inputs!BV$15</f>
        <v>69.801560371959482</v>
      </c>
      <c r="BV14" s="12">
        <f>Population!BT14*Inputs!BW$15</f>
        <v>60.67986669764241</v>
      </c>
      <c r="BW14" s="12">
        <f>Population!BU14*Inputs!BX$15</f>
        <v>54.275594783005502</v>
      </c>
      <c r="BX14" s="12">
        <f>Population!BV14*Inputs!BY$15</f>
        <v>44.04642973895006</v>
      </c>
      <c r="BY14" s="12">
        <f>Population!BW14*Inputs!BZ$15</f>
        <v>37.584634679923404</v>
      </c>
      <c r="BZ14" s="12">
        <f>Population!BX14*Inputs!CA$15</f>
        <v>33.763902140157008</v>
      </c>
      <c r="CA14" s="12">
        <f>Population!BY14*Inputs!CB$15</f>
        <v>30.13127111325144</v>
      </c>
      <c r="CB14" s="12">
        <f>Population!BZ14*Inputs!CC$15</f>
        <v>23.435165879947661</v>
      </c>
      <c r="CC14" s="12">
        <f>Population!CA14*Inputs!CD$15</f>
        <v>22.773720690662671</v>
      </c>
      <c r="CD14" s="12">
        <f>Population!CB14*Inputs!CE$15</f>
        <v>18.426639415349285</v>
      </c>
      <c r="CE14" s="12">
        <f>Population!CC14*Inputs!CF$15</f>
        <v>13.375682416063864</v>
      </c>
      <c r="CF14" s="12">
        <f>Population!CD14*Inputs!CG$15</f>
        <v>10.720183095413347</v>
      </c>
      <c r="CG14" s="12">
        <f>Population!CE14*Inputs!CH$15</f>
        <v>7.0090426805439057</v>
      </c>
      <c r="CH14" s="12">
        <f>Population!CF14*Inputs!CI$15</f>
        <v>5.5418055795293668</v>
      </c>
      <c r="CI14" s="12">
        <f>Population!CG14*Inputs!CJ$15</f>
        <v>4.29808030520788</v>
      </c>
      <c r="CJ14" s="12">
        <f>Population!CH14*Inputs!CK$15</f>
        <v>3.3023949044044714</v>
      </c>
      <c r="CK14" s="12">
        <f>Population!CI14*Inputs!CL$15</f>
        <v>2.5128983972239385</v>
      </c>
      <c r="CL14" s="12">
        <f>Population!CJ14*Inputs!CM$15</f>
        <v>1.8484949288510406</v>
      </c>
      <c r="CM14" s="12">
        <f>Population!CK14*Inputs!CN$15</f>
        <v>1.3065783943106168</v>
      </c>
      <c r="CN14" s="12">
        <f>Population!CL14*Inputs!CO$15</f>
        <v>0.88730209389532444</v>
      </c>
      <c r="CO14" s="12">
        <f>Population!CM14*Inputs!CP$15</f>
        <v>0.57594919951014756</v>
      </c>
      <c r="CP14" s="12">
        <f>Population!CN14*Inputs!CQ$15</f>
        <v>0.35672978101147546</v>
      </c>
      <c r="CQ14" s="12">
        <f>Population!CO14*Inputs!CR$15</f>
        <v>0.22351182669305164</v>
      </c>
      <c r="CR14" s="12">
        <f>Population!CP14*Inputs!CS$15</f>
        <v>0.17062322572658883</v>
      </c>
      <c r="CS14" s="12">
        <f>Population!CQ14*Inputs!CT$15</f>
        <v>0.13321795431842379</v>
      </c>
      <c r="CT14" s="12">
        <f>Population!CR14*Inputs!CU$15</f>
        <v>7.5270443694299291E-2</v>
      </c>
      <c r="CU14" s="12">
        <f>Population!CS14*Inputs!CV$15</f>
        <v>1.2570623997825952E-2</v>
      </c>
      <c r="CV14" s="12">
        <f>Population!CT14*Inputs!CW$15</f>
        <v>1.2570623997825952E-2</v>
      </c>
      <c r="CW14" s="12">
        <f>Population!CU14*Inputs!CX$15</f>
        <v>9.9645190226669133E-3</v>
      </c>
      <c r="CX14" s="12">
        <f>Population!CV14*Inputs!CY$15</f>
        <v>7.5117143401642883E-3</v>
      </c>
      <c r="CY14" s="12">
        <f>Population!CW14*Inputs!CZ$15</f>
        <v>4.9056093650052491E-3</v>
      </c>
      <c r="CZ14" s="12">
        <f>Population!CX14*Inputs!DA$15</f>
        <v>2.4528046825026246E-3</v>
      </c>
      <c r="DA14" s="12">
        <f>Population!CY14*Inputs!DB$15</f>
        <v>1.0731020485948983E-3</v>
      </c>
      <c r="DB14" s="4"/>
    </row>
    <row r="15" spans="1:106" x14ac:dyDescent="0.25">
      <c r="A15">
        <f t="shared" si="1"/>
        <v>1962</v>
      </c>
      <c r="B15" s="21">
        <f t="shared" si="0"/>
        <v>15919.632541257548</v>
      </c>
      <c r="C15" s="5">
        <f>B15/Population!B15</f>
        <v>0.33786833440920033</v>
      </c>
      <c r="D15" s="33">
        <f t="shared" si="2"/>
        <v>1.9295944997844261</v>
      </c>
      <c r="E15" s="12">
        <f>Population!C15*Inputs!F$15</f>
        <v>0</v>
      </c>
      <c r="F15" s="12">
        <f>Population!D15*Inputs!G$15</f>
        <v>0</v>
      </c>
      <c r="G15" s="12">
        <f>Population!E15*Inputs!H$15</f>
        <v>0</v>
      </c>
      <c r="H15" s="12">
        <f>Population!F15*Inputs!I$15</f>
        <v>0</v>
      </c>
      <c r="I15" s="12">
        <f>Population!G15*Inputs!J$15</f>
        <v>0</v>
      </c>
      <c r="J15" s="12">
        <f>Population!H15*Inputs!K$15</f>
        <v>0</v>
      </c>
      <c r="K15" s="12">
        <f>Population!I15*Inputs!L$15</f>
        <v>0</v>
      </c>
      <c r="L15" s="12">
        <f>Population!J15*Inputs!M$15</f>
        <v>0</v>
      </c>
      <c r="M15" s="12">
        <f>Population!K15*Inputs!N$15</f>
        <v>0</v>
      </c>
      <c r="N15" s="12">
        <f>Population!L15*Inputs!O$15</f>
        <v>0</v>
      </c>
      <c r="O15" s="12">
        <f>Population!M15*Inputs!P$15</f>
        <v>0</v>
      </c>
      <c r="P15" s="12">
        <f>Population!N15*Inputs!Q$15</f>
        <v>0</v>
      </c>
      <c r="Q15" s="12">
        <f>Population!O15*Inputs!R$15</f>
        <v>0</v>
      </c>
      <c r="R15" s="12">
        <f>Population!P15*Inputs!S$15</f>
        <v>0</v>
      </c>
      <c r="S15" s="12">
        <f>Population!Q15*Inputs!T$15</f>
        <v>0</v>
      </c>
      <c r="T15" s="12">
        <f>Population!R15*Inputs!U$15</f>
        <v>6.5795104696111446</v>
      </c>
      <c r="U15" s="12">
        <f>Population!S15*Inputs!V$15</f>
        <v>8.3354281204747593</v>
      </c>
      <c r="V15" s="12">
        <f>Population!T15*Inputs!W$15</f>
        <v>14.494658383177407</v>
      </c>
      <c r="W15" s="12">
        <f>Population!U15*Inputs!X$15</f>
        <v>23.150684810974948</v>
      </c>
      <c r="X15" s="12">
        <f>Population!V15*Inputs!Y$15</f>
        <v>38.907205425418042</v>
      </c>
      <c r="Y15" s="12">
        <f>Population!W15*Inputs!Z$15</f>
        <v>52.082473915416216</v>
      </c>
      <c r="Z15" s="12">
        <f>Population!X15*Inputs!AA$15</f>
        <v>75.15464509758894</v>
      </c>
      <c r="AA15" s="12">
        <f>Population!Y15*Inputs!AB$15</f>
        <v>97.786523891090539</v>
      </c>
      <c r="AB15" s="12">
        <f>Population!Z15*Inputs!AC$15</f>
        <v>124.23223694211974</v>
      </c>
      <c r="AC15" s="12">
        <f>Population!AA15*Inputs!AD$15</f>
        <v>159.16727195638887</v>
      </c>
      <c r="AD15" s="12">
        <f>Population!AB15*Inputs!AE$15</f>
        <v>197.32819027556053</v>
      </c>
      <c r="AE15" s="12">
        <f>Population!AC15*Inputs!AF$15</f>
        <v>238.37581833363953</v>
      </c>
      <c r="AF15" s="12">
        <f>Population!AD15*Inputs!AG$15</f>
        <v>267.78210361663315</v>
      </c>
      <c r="AG15" s="12">
        <f>Population!AE15*Inputs!AH$15</f>
        <v>308.40712843762958</v>
      </c>
      <c r="AH15" s="12">
        <f>Population!AF15*Inputs!AI$15</f>
        <v>360.06760427795598</v>
      </c>
      <c r="AI15" s="12">
        <f>Population!AG15*Inputs!AJ$15</f>
        <v>390.12183958185341</v>
      </c>
      <c r="AJ15" s="12">
        <f>Population!AH15*Inputs!AK$15</f>
        <v>439.5905606151174</v>
      </c>
      <c r="AK15" s="12">
        <f>Population!AI15*Inputs!AL$15</f>
        <v>452.20843058302387</v>
      </c>
      <c r="AL15" s="12">
        <f>Population!AJ15*Inputs!AM$15</f>
        <v>465.11344794300373</v>
      </c>
      <c r="AM15" s="12">
        <f>Population!AK15*Inputs!AN$15</f>
        <v>483.04606692690402</v>
      </c>
      <c r="AN15" s="12">
        <f>Population!AL15*Inputs!AO$15</f>
        <v>487.93197025996426</v>
      </c>
      <c r="AO15" s="12">
        <f>Population!AM15*Inputs!AP$15</f>
        <v>500.96996882847037</v>
      </c>
      <c r="AP15" s="12">
        <f>Population!AN15*Inputs!AQ$15</f>
        <v>498.67820348016971</v>
      </c>
      <c r="AQ15" s="12">
        <f>Population!AO15*Inputs!AR$15</f>
        <v>482.34698486455909</v>
      </c>
      <c r="AR15" s="12">
        <f>Population!AP15*Inputs!AS$15</f>
        <v>490.60846060487631</v>
      </c>
      <c r="AS15" s="12">
        <f>Population!AQ15*Inputs!AT$15</f>
        <v>502.76741620345996</v>
      </c>
      <c r="AT15" s="12">
        <f>Population!AR15*Inputs!AU$15</f>
        <v>518.98938178900312</v>
      </c>
      <c r="AU15" s="12">
        <f>Population!AS15*Inputs!AV$15</f>
        <v>507.03501041613299</v>
      </c>
      <c r="AV15" s="12">
        <f>Population!AT15*Inputs!AW$15</f>
        <v>499.20738735667072</v>
      </c>
      <c r="AW15" s="12">
        <f>Population!AU15*Inputs!AX$15</f>
        <v>499.59426503688854</v>
      </c>
      <c r="AX15" s="12">
        <f>Population!AV15*Inputs!AY$15</f>
        <v>481.15659512974787</v>
      </c>
      <c r="AY15" s="12">
        <f>Population!AW15*Inputs!AZ$15</f>
        <v>473.56539064270703</v>
      </c>
      <c r="AZ15" s="12">
        <f>Population!AX15*Inputs!BA$15</f>
        <v>435.03934605978407</v>
      </c>
      <c r="BA15" s="12">
        <f>Population!AY15*Inputs!BB$15</f>
        <v>404.62214328895203</v>
      </c>
      <c r="BB15" s="12">
        <f>Population!AZ15*Inputs!BC$15</f>
        <v>399.74563948086001</v>
      </c>
      <c r="BC15" s="12">
        <f>Population!BA15*Inputs!BD$15</f>
        <v>373.39116608670395</v>
      </c>
      <c r="BD15" s="12">
        <f>Population!BB15*Inputs!BE$15</f>
        <v>366.38258677557957</v>
      </c>
      <c r="BE15" s="12">
        <f>Population!BC15*Inputs!BF$15</f>
        <v>348.44762444959696</v>
      </c>
      <c r="BF15" s="12">
        <f>Population!BD15*Inputs!BG$15</f>
        <v>331.57359426563551</v>
      </c>
      <c r="BG15" s="12">
        <f>Population!BE15*Inputs!BH$15</f>
        <v>332.08985907764907</v>
      </c>
      <c r="BH15" s="12">
        <f>Population!BF15*Inputs!BI$15</f>
        <v>321.66985955187664</v>
      </c>
      <c r="BI15" s="12">
        <f>Population!BG15*Inputs!BJ$15</f>
        <v>303.09528706355957</v>
      </c>
      <c r="BJ15" s="12">
        <f>Population!BH15*Inputs!BK$15</f>
        <v>275.32738583038156</v>
      </c>
      <c r="BK15" s="12">
        <f>Population!BI15*Inputs!BL$15</f>
        <v>243.69163008716984</v>
      </c>
      <c r="BL15" s="12">
        <f>Population!BJ15*Inputs!BM$15</f>
        <v>218.28159393087287</v>
      </c>
      <c r="BM15" s="12">
        <f>Population!BK15*Inputs!BN$15</f>
        <v>184.56175472176378</v>
      </c>
      <c r="BN15" s="12">
        <f>Population!BL15*Inputs!BO$15</f>
        <v>159.09148164486535</v>
      </c>
      <c r="BO15" s="12">
        <f>Population!BM15*Inputs!BP$15</f>
        <v>136.72978786649577</v>
      </c>
      <c r="BP15" s="12">
        <f>Population!BN15*Inputs!BQ$15</f>
        <v>110.50473940278468</v>
      </c>
      <c r="BQ15" s="12">
        <f>Population!BO15*Inputs!BR$15</f>
        <v>111.72240136687883</v>
      </c>
      <c r="BR15" s="12">
        <f>Population!BP15*Inputs!BS$15</f>
        <v>95.343929342392684</v>
      </c>
      <c r="BS15" s="12">
        <f>Population!BQ15*Inputs!BT$15</f>
        <v>84.500042666099645</v>
      </c>
      <c r="BT15" s="12">
        <f>Population!BR15*Inputs!BU$15</f>
        <v>77.074428101831202</v>
      </c>
      <c r="BU15" s="12">
        <f>Population!BS15*Inputs!BV$15</f>
        <v>71.426093754840466</v>
      </c>
      <c r="BV15" s="12">
        <f>Population!BT15*Inputs!BW$15</f>
        <v>62.095038683248752</v>
      </c>
      <c r="BW15" s="12">
        <f>Population!BU15*Inputs!BX$15</f>
        <v>55.588042622204775</v>
      </c>
      <c r="BX15" s="12">
        <f>Population!BV15*Inputs!BY$15</f>
        <v>45.302028083928825</v>
      </c>
      <c r="BY15" s="12">
        <f>Population!BW15*Inputs!BZ$15</f>
        <v>38.849888782049447</v>
      </c>
      <c r="BZ15" s="12">
        <f>Population!BX15*Inputs!CA$15</f>
        <v>34.877443687506855</v>
      </c>
      <c r="CA15" s="12">
        <f>Population!BY15*Inputs!CB$15</f>
        <v>31.001258518634053</v>
      </c>
      <c r="CB15" s="12">
        <f>Population!BZ15*Inputs!CC$15</f>
        <v>24.076022547672011</v>
      </c>
      <c r="CC15" s="12">
        <f>Population!CA15*Inputs!CD$15</f>
        <v>23.601777266548837</v>
      </c>
      <c r="CD15" s="12">
        <f>Population!CB15*Inputs!CE$15</f>
        <v>19.312810901651265</v>
      </c>
      <c r="CE15" s="12">
        <f>Population!CC15*Inputs!CF$15</f>
        <v>14.048387500491177</v>
      </c>
      <c r="CF15" s="12">
        <f>Population!CD15*Inputs!CG$15</f>
        <v>11.197986284402116</v>
      </c>
      <c r="CG15" s="12">
        <f>Population!CE15*Inputs!CH$15</f>
        <v>7.5772556835219076</v>
      </c>
      <c r="CH15" s="12">
        <f>Population!CF15*Inputs!CI$15</f>
        <v>5.9910717823170314</v>
      </c>
      <c r="CI15" s="12">
        <f>Population!CG15*Inputs!CJ$15</f>
        <v>4.6465194899259377</v>
      </c>
      <c r="CJ15" s="12">
        <f>Population!CH15*Inputs!CK$15</f>
        <v>3.5701153066299725</v>
      </c>
      <c r="CK15" s="12">
        <f>Population!CI15*Inputs!CL$15</f>
        <v>2.7166154538240876</v>
      </c>
      <c r="CL15" s="12">
        <f>Population!CJ15*Inputs!CM$15</f>
        <v>1.998349752453078</v>
      </c>
      <c r="CM15" s="12">
        <f>Population!CK15*Inputs!CN$15</f>
        <v>1.4125008243620487</v>
      </c>
      <c r="CN15" s="12">
        <f>Population!CL15*Inputs!CO$15</f>
        <v>0.95923439767775887</v>
      </c>
      <c r="CO15" s="12">
        <f>Population!CM15*Inputs!CP$15</f>
        <v>0.62264057223139946</v>
      </c>
      <c r="CP15" s="12">
        <f>Population!CN15*Inputs!CQ$15</f>
        <v>0.38564935096685288</v>
      </c>
      <c r="CQ15" s="12">
        <f>Population!CO15*Inputs!CR$15</f>
        <v>0.24163160881378234</v>
      </c>
      <c r="CR15" s="12">
        <f>Population!CP15*Inputs!CS$15</f>
        <v>0.18445540508212604</v>
      </c>
      <c r="CS15" s="12">
        <f>Population!CQ15*Inputs!CT$15</f>
        <v>0.14401774215307056</v>
      </c>
      <c r="CT15" s="12">
        <f>Population!CR15*Inputs!CU$15</f>
        <v>8.1372510238386236E-2</v>
      </c>
      <c r="CU15" s="12">
        <f>Population!CS15*Inputs!CV$15</f>
        <v>1.3589706394190777E-2</v>
      </c>
      <c r="CV15" s="12">
        <f>Population!CT15*Inputs!CW$15</f>
        <v>1.3589706394190777E-2</v>
      </c>
      <c r="CW15" s="12">
        <f>Population!CU15*Inputs!CX$15</f>
        <v>1.0772328239297567E-2</v>
      </c>
      <c r="CX15" s="12">
        <f>Population!CV15*Inputs!CY$15</f>
        <v>8.1206782111627827E-3</v>
      </c>
      <c r="CY15" s="12">
        <f>Population!CW15*Inputs!CZ$15</f>
        <v>5.3033000562695718E-3</v>
      </c>
      <c r="CZ15" s="12">
        <f>Population!CX15*Inputs!DA$15</f>
        <v>2.6516500281347859E-3</v>
      </c>
      <c r="DA15" s="12">
        <f>Population!CY15*Inputs!DB$15</f>
        <v>1.1600968873089689E-3</v>
      </c>
      <c r="DB15" s="4"/>
    </row>
    <row r="16" spans="1:106" x14ac:dyDescent="0.25">
      <c r="A16">
        <f t="shared" si="1"/>
        <v>1963</v>
      </c>
      <c r="B16" s="21">
        <f t="shared" si="0"/>
        <v>16253.454265666262</v>
      </c>
      <c r="C16" s="5">
        <f>B16/Population!B16</f>
        <v>0.3377098275730499</v>
      </c>
      <c r="D16" s="33">
        <f t="shared" si="2"/>
        <v>2.0969185283867375</v>
      </c>
      <c r="E16" s="12">
        <f>Population!C16*Inputs!F$15</f>
        <v>0</v>
      </c>
      <c r="F16" s="12">
        <f>Population!D16*Inputs!G$15</f>
        <v>0</v>
      </c>
      <c r="G16" s="12">
        <f>Population!E16*Inputs!H$15</f>
        <v>0</v>
      </c>
      <c r="H16" s="12">
        <f>Population!F16*Inputs!I$15</f>
        <v>0</v>
      </c>
      <c r="I16" s="12">
        <f>Population!G16*Inputs!J$15</f>
        <v>0</v>
      </c>
      <c r="J16" s="12">
        <f>Population!H16*Inputs!K$15</f>
        <v>0</v>
      </c>
      <c r="K16" s="12">
        <f>Population!I16*Inputs!L$15</f>
        <v>0</v>
      </c>
      <c r="L16" s="12">
        <f>Population!J16*Inputs!M$15</f>
        <v>0</v>
      </c>
      <c r="M16" s="12">
        <f>Population!K16*Inputs!N$15</f>
        <v>0</v>
      </c>
      <c r="N16" s="12">
        <f>Population!L16*Inputs!O$15</f>
        <v>0</v>
      </c>
      <c r="O16" s="12">
        <f>Population!M16*Inputs!P$15</f>
        <v>0</v>
      </c>
      <c r="P16" s="12">
        <f>Population!N16*Inputs!Q$15</f>
        <v>0</v>
      </c>
      <c r="Q16" s="12">
        <f>Population!O16*Inputs!R$15</f>
        <v>0</v>
      </c>
      <c r="R16" s="12">
        <f>Population!P16*Inputs!S$15</f>
        <v>0</v>
      </c>
      <c r="S16" s="12">
        <f>Population!Q16*Inputs!T$15</f>
        <v>0</v>
      </c>
      <c r="T16" s="12">
        <f>Population!R16*Inputs!U$15</f>
        <v>6.6952448893977099</v>
      </c>
      <c r="U16" s="12">
        <f>Population!S16*Inputs!V$15</f>
        <v>8.5072580294538351</v>
      </c>
      <c r="V16" s="12">
        <f>Population!T16*Inputs!W$15</f>
        <v>14.76399473141228</v>
      </c>
      <c r="W16" s="12">
        <f>Population!U16*Inputs!X$15</f>
        <v>23.542685054822243</v>
      </c>
      <c r="X16" s="12">
        <f>Population!V16*Inputs!Y$15</f>
        <v>39.617228336281805</v>
      </c>
      <c r="Y16" s="12">
        <f>Population!W16*Inputs!Z$15</f>
        <v>53.171392436076026</v>
      </c>
      <c r="Z16" s="12">
        <f>Population!X16*Inputs!AA$15</f>
        <v>76.887712240991291</v>
      </c>
      <c r="AA16" s="12">
        <f>Population!Y16*Inputs!AB$15</f>
        <v>100.06005509962235</v>
      </c>
      <c r="AB16" s="12">
        <f>Population!Z16*Inputs!AC$15</f>
        <v>127.17477170644969</v>
      </c>
      <c r="AC16" s="12">
        <f>Population!AA16*Inputs!AD$15</f>
        <v>162.96055706045905</v>
      </c>
      <c r="AD16" s="12">
        <f>Population!AB16*Inputs!AE$15</f>
        <v>201.98709365589025</v>
      </c>
      <c r="AE16" s="12">
        <f>Population!AC16*Inputs!AF$15</f>
        <v>243.984592414791</v>
      </c>
      <c r="AF16" s="12">
        <f>Population!AD16*Inputs!AG$15</f>
        <v>274.26806962221514</v>
      </c>
      <c r="AG16" s="12">
        <f>Population!AE16*Inputs!AH$15</f>
        <v>316.12065801005139</v>
      </c>
      <c r="AH16" s="12">
        <f>Population!AF16*Inputs!AI$15</f>
        <v>368.64241442399214</v>
      </c>
      <c r="AI16" s="12">
        <f>Population!AG16*Inputs!AJ$15</f>
        <v>398.49905032855838</v>
      </c>
      <c r="AJ16" s="12">
        <f>Population!AH16*Inputs!AK$15</f>
        <v>448.22897701470276</v>
      </c>
      <c r="AK16" s="12">
        <f>Population!AI16*Inputs!AL$15</f>
        <v>461.09221435584192</v>
      </c>
      <c r="AL16" s="12">
        <f>Population!AJ16*Inputs!AM$15</f>
        <v>474.1461146053586</v>
      </c>
      <c r="AM16" s="12">
        <f>Population!AK16*Inputs!AN$15</f>
        <v>492.19663953213671</v>
      </c>
      <c r="AN16" s="12">
        <f>Population!AL16*Inputs!AO$15</f>
        <v>496.98415683634937</v>
      </c>
      <c r="AO16" s="12">
        <f>Population!AM16*Inputs!AP$15</f>
        <v>510.11524991135127</v>
      </c>
      <c r="AP16" s="12">
        <f>Population!AN16*Inputs!AQ$15</f>
        <v>507.62864950722235</v>
      </c>
      <c r="AQ16" s="12">
        <f>Population!AO16*Inputs!AR$15</f>
        <v>490.84905288157898</v>
      </c>
      <c r="AR16" s="12">
        <f>Population!AP16*Inputs!AS$15</f>
        <v>499.5499612722071</v>
      </c>
      <c r="AS16" s="12">
        <f>Population!AQ16*Inputs!AT$15</f>
        <v>512.5337345791371</v>
      </c>
      <c r="AT16" s="12">
        <f>Population!AR16*Inputs!AU$15</f>
        <v>529.62998955821627</v>
      </c>
      <c r="AU16" s="12">
        <f>Population!AS16*Inputs!AV$15</f>
        <v>517.46356784708189</v>
      </c>
      <c r="AV16" s="12">
        <f>Population!AT16*Inputs!AW$15</f>
        <v>509.42981204151113</v>
      </c>
      <c r="AW16" s="12">
        <f>Population!AU16*Inputs!AX$15</f>
        <v>510.76600695637575</v>
      </c>
      <c r="AX16" s="12">
        <f>Population!AV16*Inputs!AY$15</f>
        <v>493.28401533814275</v>
      </c>
      <c r="AY16" s="12">
        <f>Population!AW16*Inputs!AZ$15</f>
        <v>486.44765319339257</v>
      </c>
      <c r="AZ16" s="12">
        <f>Population!AX16*Inputs!BA$15</f>
        <v>447.03835293089753</v>
      </c>
      <c r="BA16" s="12">
        <f>Population!AY16*Inputs!BB$15</f>
        <v>416.20326657671797</v>
      </c>
      <c r="BB16" s="12">
        <f>Population!AZ16*Inputs!BC$15</f>
        <v>410.38467898288553</v>
      </c>
      <c r="BC16" s="12">
        <f>Population!BA16*Inputs!BD$15</f>
        <v>381.8069699251933</v>
      </c>
      <c r="BD16" s="12">
        <f>Population!BB16*Inputs!BE$15</f>
        <v>373.56356276054703</v>
      </c>
      <c r="BE16" s="12">
        <f>Population!BC16*Inputs!BF$15</f>
        <v>355.27028002266826</v>
      </c>
      <c r="BF16" s="12">
        <f>Population!BD16*Inputs!BG$15</f>
        <v>337.7215077912216</v>
      </c>
      <c r="BG16" s="12">
        <f>Population!BE16*Inputs!BH$15</f>
        <v>338.62968257499614</v>
      </c>
      <c r="BH16" s="12">
        <f>Population!BF16*Inputs!BI$15</f>
        <v>328.88329025097721</v>
      </c>
      <c r="BI16" s="12">
        <f>Population!BG16*Inputs!BJ$15</f>
        <v>310.34961294474994</v>
      </c>
      <c r="BJ16" s="12">
        <f>Population!BH16*Inputs!BK$15</f>
        <v>281.68113844281646</v>
      </c>
      <c r="BK16" s="12">
        <f>Population!BI16*Inputs!BL$15</f>
        <v>249.43754013543474</v>
      </c>
      <c r="BL16" s="12">
        <f>Population!BJ16*Inputs!BM$15</f>
        <v>222.38128431780493</v>
      </c>
      <c r="BM16" s="12">
        <f>Population!BK16*Inputs!BN$15</f>
        <v>186.47312517417618</v>
      </c>
      <c r="BN16" s="12">
        <f>Population!BL16*Inputs!BO$15</f>
        <v>159.73687356730122</v>
      </c>
      <c r="BO16" s="12">
        <f>Population!BM16*Inputs!BP$15</f>
        <v>137.09597514481447</v>
      </c>
      <c r="BP16" s="12">
        <f>Population!BN16*Inputs!BQ$15</f>
        <v>110.41848572380458</v>
      </c>
      <c r="BQ16" s="12">
        <f>Population!BO16*Inputs!BR$15</f>
        <v>112.22346451574874</v>
      </c>
      <c r="BR16" s="12">
        <f>Population!BP16*Inputs!BS$15</f>
        <v>96.879711981422901</v>
      </c>
      <c r="BS16" s="12">
        <f>Population!BQ16*Inputs!BT$15</f>
        <v>86.633714901898784</v>
      </c>
      <c r="BT16" s="12">
        <f>Population!BR16*Inputs!BU$15</f>
        <v>78.936363841859375</v>
      </c>
      <c r="BU16" s="12">
        <f>Population!BS16*Inputs!BV$15</f>
        <v>73.208481132982158</v>
      </c>
      <c r="BV16" s="12">
        <f>Population!BT16*Inputs!BW$15</f>
        <v>63.683285329131799</v>
      </c>
      <c r="BW16" s="12">
        <f>Population!BU16*Inputs!BX$15</f>
        <v>56.961977445578796</v>
      </c>
      <c r="BX16" s="12">
        <f>Population!BV16*Inputs!BY$15</f>
        <v>46.420326451405948</v>
      </c>
      <c r="BY16" s="12">
        <f>Population!BW16*Inputs!BZ$15</f>
        <v>39.96497872963527</v>
      </c>
      <c r="BZ16" s="12">
        <f>Population!BX16*Inputs!CA$15</f>
        <v>36.050594521466969</v>
      </c>
      <c r="CA16" s="12">
        <f>Population!BY16*Inputs!CB$15</f>
        <v>31.961298159909926</v>
      </c>
      <c r="CB16" s="12">
        <f>Population!BZ16*Inputs!CC$15</f>
        <v>24.638004548599518</v>
      </c>
      <c r="CC16" s="12">
        <f>Population!CA16*Inputs!CD$15</f>
        <v>24.035830452078706</v>
      </c>
      <c r="CD16" s="12">
        <f>Population!CB16*Inputs!CE$15</f>
        <v>19.812376156047716</v>
      </c>
      <c r="CE16" s="12">
        <f>Population!CC16*Inputs!CF$15</f>
        <v>14.551026692787989</v>
      </c>
      <c r="CF16" s="12">
        <f>Population!CD16*Inputs!CG$15</f>
        <v>11.580883360509553</v>
      </c>
      <c r="CG16" s="12">
        <f>Population!CE16*Inputs!CH$15</f>
        <v>7.8302211606918553</v>
      </c>
      <c r="CH16" s="12">
        <f>Population!CF16*Inputs!CI$15</f>
        <v>6.1910827619476958</v>
      </c>
      <c r="CI16" s="12">
        <f>Population!CG16*Inputs!CJ$15</f>
        <v>4.8016428048887292</v>
      </c>
      <c r="CJ16" s="12">
        <f>Population!CH16*Inputs!CK$15</f>
        <v>3.6893030389454293</v>
      </c>
      <c r="CK16" s="12">
        <f>Population!CI16*Inputs!CL$15</f>
        <v>2.8073092291520507</v>
      </c>
      <c r="CL16" s="12">
        <f>Population!CJ16*Inputs!CM$15</f>
        <v>2.065064341454089</v>
      </c>
      <c r="CM16" s="12">
        <f>Population!CK16*Inputs!CN$15</f>
        <v>1.4596569399745563</v>
      </c>
      <c r="CN16" s="12">
        <f>Population!CL16*Inputs!CO$15</f>
        <v>0.99125828564739327</v>
      </c>
      <c r="CO16" s="12">
        <f>Population!CM16*Inputs!CP$15</f>
        <v>0.6434273288143153</v>
      </c>
      <c r="CP16" s="12">
        <f>Population!CN16*Inputs!CQ$15</f>
        <v>0.39852419327945465</v>
      </c>
      <c r="CQ16" s="12">
        <f>Population!CO16*Inputs!CR$15</f>
        <v>0.24969844168519334</v>
      </c>
      <c r="CR16" s="12">
        <f>Population!CP16*Inputs!CS$15</f>
        <v>0.19061341947573401</v>
      </c>
      <c r="CS16" s="12">
        <f>Population!CQ16*Inputs!CT$15</f>
        <v>0.14882575159426134</v>
      </c>
      <c r="CT16" s="12">
        <f>Population!CR16*Inputs!CU$15</f>
        <v>8.4089118564766765E-2</v>
      </c>
      <c r="CU16" s="12">
        <f>Population!CS16*Inputs!CV$15</f>
        <v>1.404339658311787E-2</v>
      </c>
      <c r="CV16" s="12">
        <f>Population!CT16*Inputs!CW$15</f>
        <v>1.404339658311787E-2</v>
      </c>
      <c r="CW16" s="12">
        <f>Population!CU16*Inputs!CX$15</f>
        <v>1.1131960706130019E-2</v>
      </c>
      <c r="CX16" s="12">
        <f>Population!CV16*Inputs!CY$15</f>
        <v>8.3917857630826324E-3</v>
      </c>
      <c r="CY16" s="12">
        <f>Population!CW16*Inputs!CZ$15</f>
        <v>5.480349886094779E-3</v>
      </c>
      <c r="CZ16" s="12">
        <f>Population!CX16*Inputs!DA$15</f>
        <v>2.7401749430473895E-3</v>
      </c>
      <c r="DA16" s="12">
        <f>Population!CY16*Inputs!DB$15</f>
        <v>1.1988265375832332E-3</v>
      </c>
      <c r="DB16" s="4"/>
    </row>
    <row r="17" spans="1:106" x14ac:dyDescent="0.25">
      <c r="A17">
        <f t="shared" si="1"/>
        <v>1964</v>
      </c>
      <c r="B17" s="21">
        <f t="shared" si="0"/>
        <v>16610.354381120233</v>
      </c>
      <c r="C17" s="5">
        <f>B17/Population!B17</f>
        <v>0.33781605019339594</v>
      </c>
      <c r="D17" s="33">
        <f t="shared" si="2"/>
        <v>2.195841632310036</v>
      </c>
      <c r="E17" s="12">
        <f>Population!C17*Inputs!F$15</f>
        <v>0</v>
      </c>
      <c r="F17" s="12">
        <f>Population!D17*Inputs!G$15</f>
        <v>0</v>
      </c>
      <c r="G17" s="12">
        <f>Population!E17*Inputs!H$15</f>
        <v>0</v>
      </c>
      <c r="H17" s="12">
        <f>Population!F17*Inputs!I$15</f>
        <v>0</v>
      </c>
      <c r="I17" s="12">
        <f>Population!G17*Inputs!J$15</f>
        <v>0</v>
      </c>
      <c r="J17" s="12">
        <f>Population!H17*Inputs!K$15</f>
        <v>0</v>
      </c>
      <c r="K17" s="12">
        <f>Population!I17*Inputs!L$15</f>
        <v>0</v>
      </c>
      <c r="L17" s="12">
        <f>Population!J17*Inputs!M$15</f>
        <v>0</v>
      </c>
      <c r="M17" s="12">
        <f>Population!K17*Inputs!N$15</f>
        <v>0</v>
      </c>
      <c r="N17" s="12">
        <f>Population!L17*Inputs!O$15</f>
        <v>0</v>
      </c>
      <c r="O17" s="12">
        <f>Population!M17*Inputs!P$15</f>
        <v>0</v>
      </c>
      <c r="P17" s="12">
        <f>Population!N17*Inputs!Q$15</f>
        <v>0</v>
      </c>
      <c r="Q17" s="12">
        <f>Population!O17*Inputs!R$15</f>
        <v>0</v>
      </c>
      <c r="R17" s="12">
        <f>Population!P17*Inputs!S$15</f>
        <v>0</v>
      </c>
      <c r="S17" s="12">
        <f>Population!Q17*Inputs!T$15</f>
        <v>0</v>
      </c>
      <c r="T17" s="12">
        <f>Population!R17*Inputs!U$15</f>
        <v>6.7926284172843037</v>
      </c>
      <c r="U17" s="12">
        <f>Population!S17*Inputs!V$15</f>
        <v>8.66616253133847</v>
      </c>
      <c r="V17" s="12">
        <f>Population!T17*Inputs!W$15</f>
        <v>15.083044822174132</v>
      </c>
      <c r="W17" s="12">
        <f>Population!U17*Inputs!X$15</f>
        <v>24.010913682228839</v>
      </c>
      <c r="X17" s="12">
        <f>Population!V17*Inputs!Y$15</f>
        <v>40.349566011870309</v>
      </c>
      <c r="Y17" s="12">
        <f>Population!W17*Inputs!Z$15</f>
        <v>54.216116890960905</v>
      </c>
      <c r="Z17" s="12">
        <f>Population!X17*Inputs!AA$15</f>
        <v>78.577723429868726</v>
      </c>
      <c r="AA17" s="12">
        <f>Population!Y17*Inputs!AB$15</f>
        <v>102.45187326574678</v>
      </c>
      <c r="AB17" s="12">
        <f>Population!Z17*Inputs!AC$15</f>
        <v>130.24771547758451</v>
      </c>
      <c r="AC17" s="12">
        <f>Population!AA17*Inputs!AD$15</f>
        <v>166.97422419011946</v>
      </c>
      <c r="AD17" s="12">
        <f>Population!AB17*Inputs!AE$15</f>
        <v>206.96905588823395</v>
      </c>
      <c r="AE17" s="12">
        <f>Population!AC17*Inputs!AF$15</f>
        <v>249.91228279174138</v>
      </c>
      <c r="AF17" s="12">
        <f>Population!AD17*Inputs!AG$15</f>
        <v>280.87925169535856</v>
      </c>
      <c r="AG17" s="12">
        <f>Population!AE17*Inputs!AH$15</f>
        <v>323.94979830738777</v>
      </c>
      <c r="AH17" s="12">
        <f>Population!AF17*Inputs!AI$15</f>
        <v>378.04509980997489</v>
      </c>
      <c r="AI17" s="12">
        <f>Population!AG17*Inputs!AJ$15</f>
        <v>408.20636268733352</v>
      </c>
      <c r="AJ17" s="12">
        <f>Population!AH17*Inputs!AK$15</f>
        <v>458.15050104892816</v>
      </c>
      <c r="AK17" s="12">
        <f>Population!AI17*Inputs!AL$15</f>
        <v>470.4975626903074</v>
      </c>
      <c r="AL17" s="12">
        <f>Population!AJ17*Inputs!AM$15</f>
        <v>483.79953956568733</v>
      </c>
      <c r="AM17" s="12">
        <f>Population!AK17*Inputs!AN$15</f>
        <v>502.10347880432658</v>
      </c>
      <c r="AN17" s="12">
        <f>Population!AL17*Inputs!AO$15</f>
        <v>506.76654314727011</v>
      </c>
      <c r="AO17" s="12">
        <f>Population!AM17*Inputs!AP$15</f>
        <v>519.97747931777303</v>
      </c>
      <c r="AP17" s="12">
        <f>Population!AN17*Inputs!AQ$15</f>
        <v>517.31001681963971</v>
      </c>
      <c r="AQ17" s="12">
        <f>Population!AO17*Inputs!AR$15</f>
        <v>500.0675446005248</v>
      </c>
      <c r="AR17" s="12">
        <f>Population!AP17*Inputs!AS$15</f>
        <v>508.78722156735802</v>
      </c>
      <c r="AS17" s="12">
        <f>Population!AQ17*Inputs!AT$15</f>
        <v>522.30847764178907</v>
      </c>
      <c r="AT17" s="12">
        <f>Population!AR17*Inputs!AU$15</f>
        <v>540.34360899268836</v>
      </c>
      <c r="AU17" s="12">
        <f>Population!AS17*Inputs!AV$15</f>
        <v>528.47968159184768</v>
      </c>
      <c r="AV17" s="12">
        <f>Population!AT17*Inputs!AW$15</f>
        <v>520.32649649774828</v>
      </c>
      <c r="AW17" s="12">
        <f>Population!AU17*Inputs!AX$15</f>
        <v>521.65642018414849</v>
      </c>
      <c r="AX17" s="12">
        <f>Population!AV17*Inputs!AY$15</f>
        <v>504.76072515393309</v>
      </c>
      <c r="AY17" s="12">
        <f>Population!AW17*Inputs!AZ$15</f>
        <v>499.18736662112872</v>
      </c>
      <c r="AZ17" s="12">
        <f>Population!AX17*Inputs!BA$15</f>
        <v>459.67309996197963</v>
      </c>
      <c r="BA17" s="12">
        <f>Population!AY17*Inputs!BB$15</f>
        <v>428.14697910717257</v>
      </c>
      <c r="BB17" s="12">
        <f>Population!AZ17*Inputs!BC$15</f>
        <v>422.61768805569329</v>
      </c>
      <c r="BC17" s="12">
        <f>Population!BA17*Inputs!BD$15</f>
        <v>392.44812853480198</v>
      </c>
      <c r="BD17" s="12">
        <f>Population!BB17*Inputs!BE$15</f>
        <v>382.47445872369946</v>
      </c>
      <c r="BE17" s="12">
        <f>Population!BC17*Inputs!BF$15</f>
        <v>362.72344625606564</v>
      </c>
      <c r="BF17" s="12">
        <f>Population!BD17*Inputs!BG$15</f>
        <v>344.82910674293743</v>
      </c>
      <c r="BG17" s="12">
        <f>Population!BE17*Inputs!BH$15</f>
        <v>345.43466618869019</v>
      </c>
      <c r="BH17" s="12">
        <f>Population!BF17*Inputs!BI$15</f>
        <v>335.91361449278605</v>
      </c>
      <c r="BI17" s="12">
        <f>Population!BG17*Inputs!BJ$15</f>
        <v>317.88977665412705</v>
      </c>
      <c r="BJ17" s="12">
        <f>Population!BH17*Inputs!BK$15</f>
        <v>289.00085237175455</v>
      </c>
      <c r="BK17" s="12">
        <f>Population!BI17*Inputs!BL$15</f>
        <v>255.72689632211407</v>
      </c>
      <c r="BL17" s="12">
        <f>Population!BJ17*Inputs!BM$15</f>
        <v>228.11506822229094</v>
      </c>
      <c r="BM17" s="12">
        <f>Population!BK17*Inputs!BN$15</f>
        <v>190.4323925398875</v>
      </c>
      <c r="BN17" s="12">
        <f>Population!BL17*Inputs!BO$15</f>
        <v>161.82648810048209</v>
      </c>
      <c r="BO17" s="12">
        <f>Population!BM17*Inputs!BP$15</f>
        <v>138.04124928186977</v>
      </c>
      <c r="BP17" s="12">
        <f>Population!BN17*Inputs!BQ$15</f>
        <v>111.01567265396538</v>
      </c>
      <c r="BQ17" s="12">
        <f>Population!BO17*Inputs!BR$15</f>
        <v>112.42261318128685</v>
      </c>
      <c r="BR17" s="12">
        <f>Population!BP17*Inputs!BS$15</f>
        <v>97.554569753302118</v>
      </c>
      <c r="BS17" s="12">
        <f>Population!BQ17*Inputs!BT$15</f>
        <v>88.251085597209951</v>
      </c>
      <c r="BT17" s="12">
        <f>Population!BR17*Inputs!BU$15</f>
        <v>81.138761452815942</v>
      </c>
      <c r="BU17" s="12">
        <f>Population!BS17*Inputs!BV$15</f>
        <v>75.161214549174986</v>
      </c>
      <c r="BV17" s="12">
        <f>Population!BT17*Inputs!BW$15</f>
        <v>65.427135376209989</v>
      </c>
      <c r="BW17" s="12">
        <f>Population!BU17*Inputs!BX$15</f>
        <v>58.524726282303625</v>
      </c>
      <c r="BX17" s="12">
        <f>Population!BV17*Inputs!BY$15</f>
        <v>47.603792561827696</v>
      </c>
      <c r="BY17" s="12">
        <f>Population!BW17*Inputs!BZ$15</f>
        <v>40.939592532651197</v>
      </c>
      <c r="BZ17" s="12">
        <f>Population!BX17*Inputs!CA$15</f>
        <v>37.059945046842564</v>
      </c>
      <c r="CA17" s="12">
        <f>Population!BY17*Inputs!CB$15</f>
        <v>33.003626913295165</v>
      </c>
      <c r="CB17" s="12">
        <f>Population!BZ17*Inputs!CC$15</f>
        <v>25.311725660822546</v>
      </c>
      <c r="CC17" s="12">
        <f>Population!CA17*Inputs!CD$15</f>
        <v>24.397361035537504</v>
      </c>
      <c r="CD17" s="12">
        <f>Population!CB17*Inputs!CE$15</f>
        <v>19.917910641849087</v>
      </c>
      <c r="CE17" s="12">
        <f>Population!CC17*Inputs!CF$15</f>
        <v>14.703141185193603</v>
      </c>
      <c r="CF17" s="12">
        <f>Population!CD17*Inputs!CG$15</f>
        <v>11.780980977816004</v>
      </c>
      <c r="CG17" s="12">
        <f>Population!CE17*Inputs!CH$15</f>
        <v>7.6777137746111785</v>
      </c>
      <c r="CH17" s="12">
        <f>Population!CF17*Inputs!CI$15</f>
        <v>6.0705004910696214</v>
      </c>
      <c r="CI17" s="12">
        <f>Population!CG17*Inputs!CJ$15</f>
        <v>4.7081223310682976</v>
      </c>
      <c r="CJ17" s="12">
        <f>Population!CH17*Inputs!CK$15</f>
        <v>3.6174473465732175</v>
      </c>
      <c r="CK17" s="12">
        <f>Population!CI17*Inputs!CL$15</f>
        <v>2.7526319239173782</v>
      </c>
      <c r="CL17" s="12">
        <f>Population!CJ17*Inputs!CM$15</f>
        <v>2.0248435662881743</v>
      </c>
      <c r="CM17" s="12">
        <f>Population!CK17*Inputs!CN$15</f>
        <v>1.4312275431642154</v>
      </c>
      <c r="CN17" s="12">
        <f>Population!CL17*Inputs!CO$15</f>
        <v>0.97195177987028958</v>
      </c>
      <c r="CO17" s="12">
        <f>Population!CM17*Inputs!CP$15</f>
        <v>0.63089544522679308</v>
      </c>
      <c r="CP17" s="12">
        <f>Population!CN17*Inputs!CQ$15</f>
        <v>0.39076223078060879</v>
      </c>
      <c r="CQ17" s="12">
        <f>Population!CO17*Inputs!CR$15</f>
        <v>0.24483512354023532</v>
      </c>
      <c r="CR17" s="12">
        <f>Population!CP17*Inputs!CS$15</f>
        <v>0.18690088648853356</v>
      </c>
      <c r="CS17" s="12">
        <f>Population!CQ17*Inputs!CT$15</f>
        <v>0.14592710724037347</v>
      </c>
      <c r="CT17" s="12">
        <f>Population!CR17*Inputs!CU$15</f>
        <v>8.2451334470682827E-2</v>
      </c>
      <c r="CU17" s="12">
        <f>Population!CS17*Inputs!CV$15</f>
        <v>1.3769876632578395E-2</v>
      </c>
      <c r="CV17" s="12">
        <f>Population!CT17*Inputs!CW$15</f>
        <v>1.3769876632578395E-2</v>
      </c>
      <c r="CW17" s="12">
        <f>Population!CU17*Inputs!CX$15</f>
        <v>1.091514611119019E-2</v>
      </c>
      <c r="CX17" s="12">
        <f>Population!CV17*Inputs!CY$15</f>
        <v>8.2283409145895298E-3</v>
      </c>
      <c r="CY17" s="12">
        <f>Population!CW17*Inputs!CZ$15</f>
        <v>5.3736103932013239E-3</v>
      </c>
      <c r="CZ17" s="12">
        <f>Population!CX17*Inputs!DA$15</f>
        <v>2.686805196600662E-3</v>
      </c>
      <c r="DA17" s="12">
        <f>Population!CY17*Inputs!DB$15</f>
        <v>1.1754772735127897E-3</v>
      </c>
      <c r="DB17" s="4"/>
    </row>
    <row r="18" spans="1:106" x14ac:dyDescent="0.25">
      <c r="A18">
        <f t="shared" si="1"/>
        <v>1965</v>
      </c>
      <c r="B18" s="21">
        <f t="shared" si="0"/>
        <v>16985.380534424989</v>
      </c>
      <c r="C18" s="5">
        <f>B18/Population!B18</f>
        <v>0.3380944269397993</v>
      </c>
      <c r="D18" s="33">
        <f t="shared" si="2"/>
        <v>2.2577853831404093</v>
      </c>
      <c r="E18" s="12">
        <f>Population!C18*Inputs!F$15</f>
        <v>0</v>
      </c>
      <c r="F18" s="12">
        <f>Population!D18*Inputs!G$15</f>
        <v>0</v>
      </c>
      <c r="G18" s="12">
        <f>Population!E18*Inputs!H$15</f>
        <v>0</v>
      </c>
      <c r="H18" s="12">
        <f>Population!F18*Inputs!I$15</f>
        <v>0</v>
      </c>
      <c r="I18" s="12">
        <f>Population!G18*Inputs!J$15</f>
        <v>0</v>
      </c>
      <c r="J18" s="12">
        <f>Population!H18*Inputs!K$15</f>
        <v>0</v>
      </c>
      <c r="K18" s="12">
        <f>Population!I18*Inputs!L$15</f>
        <v>0</v>
      </c>
      <c r="L18" s="12">
        <f>Population!J18*Inputs!M$15</f>
        <v>0</v>
      </c>
      <c r="M18" s="12">
        <f>Population!K18*Inputs!N$15</f>
        <v>0</v>
      </c>
      <c r="N18" s="12">
        <f>Population!L18*Inputs!O$15</f>
        <v>0</v>
      </c>
      <c r="O18" s="12">
        <f>Population!M18*Inputs!P$15</f>
        <v>0</v>
      </c>
      <c r="P18" s="12">
        <f>Population!N18*Inputs!Q$15</f>
        <v>0</v>
      </c>
      <c r="Q18" s="12">
        <f>Population!O18*Inputs!R$15</f>
        <v>0</v>
      </c>
      <c r="R18" s="12">
        <f>Population!P18*Inputs!S$15</f>
        <v>0</v>
      </c>
      <c r="S18" s="12">
        <f>Population!Q18*Inputs!T$15</f>
        <v>0</v>
      </c>
      <c r="T18" s="12">
        <f>Population!R18*Inputs!U$15</f>
        <v>6.8886901135336913</v>
      </c>
      <c r="U18" s="12">
        <f>Population!S18*Inputs!V$15</f>
        <v>8.8005582470258528</v>
      </c>
      <c r="V18" s="12">
        <f>Population!T18*Inputs!W$15</f>
        <v>15.376318524329516</v>
      </c>
      <c r="W18" s="12">
        <f>Population!U18*Inputs!X$15</f>
        <v>24.545930797123553</v>
      </c>
      <c r="X18" s="12">
        <f>Population!V18*Inputs!Y$15</f>
        <v>41.191958925959504</v>
      </c>
      <c r="Y18" s="12">
        <f>Population!W18*Inputs!Z$15</f>
        <v>55.28555513262782</v>
      </c>
      <c r="Z18" s="12">
        <f>Population!X18*Inputs!AA$15</f>
        <v>80.206919165875945</v>
      </c>
      <c r="AA18" s="12">
        <f>Population!Y18*Inputs!AB$15</f>
        <v>104.78070595543656</v>
      </c>
      <c r="AB18" s="12">
        <f>Population!Z18*Inputs!AC$15</f>
        <v>133.42828872209637</v>
      </c>
      <c r="AC18" s="12">
        <f>Population!AA18*Inputs!AD$15</f>
        <v>171.10679228395401</v>
      </c>
      <c r="AD18" s="12">
        <f>Population!AB18*Inputs!AE$15</f>
        <v>212.19461072764281</v>
      </c>
      <c r="AE18" s="12">
        <f>Population!AC18*Inputs!AF$15</f>
        <v>256.20333659828975</v>
      </c>
      <c r="AF18" s="12">
        <f>Population!AD18*Inputs!AG$15</f>
        <v>287.80271962374547</v>
      </c>
      <c r="AG18" s="12">
        <f>Population!AE18*Inputs!AH$15</f>
        <v>331.83786858512821</v>
      </c>
      <c r="AH18" s="12">
        <f>Population!AF18*Inputs!AI$15</f>
        <v>387.48798386246426</v>
      </c>
      <c r="AI18" s="12">
        <f>Population!AG18*Inputs!AJ$15</f>
        <v>418.6825831013054</v>
      </c>
      <c r="AJ18" s="12">
        <f>Population!AH18*Inputs!AK$15</f>
        <v>469.40871303660282</v>
      </c>
      <c r="AK18" s="12">
        <f>Population!AI18*Inputs!AL$15</f>
        <v>481.06709094890874</v>
      </c>
      <c r="AL18" s="12">
        <f>Population!AJ18*Inputs!AM$15</f>
        <v>493.87023445335313</v>
      </c>
      <c r="AM18" s="12">
        <f>Population!AK18*Inputs!AN$15</f>
        <v>512.52098862542482</v>
      </c>
      <c r="AN18" s="12">
        <f>Population!AL18*Inputs!AO$15</f>
        <v>517.15757604029466</v>
      </c>
      <c r="AO18" s="12">
        <f>Population!AM18*Inputs!AP$15</f>
        <v>530.42630280709193</v>
      </c>
      <c r="AP18" s="12">
        <f>Population!AN18*Inputs!AQ$15</f>
        <v>527.54768584141459</v>
      </c>
      <c r="AQ18" s="12">
        <f>Population!AO18*Inputs!AR$15</f>
        <v>509.85043377165084</v>
      </c>
      <c r="AR18" s="12">
        <f>Population!AP18*Inputs!AS$15</f>
        <v>518.6010637632088</v>
      </c>
      <c r="AS18" s="12">
        <f>Population!AQ18*Inputs!AT$15</f>
        <v>532.24750210045204</v>
      </c>
      <c r="AT18" s="12">
        <f>Population!AR18*Inputs!AU$15</f>
        <v>550.93142371163731</v>
      </c>
      <c r="AU18" s="12">
        <f>Population!AS18*Inputs!AV$15</f>
        <v>539.42206722773676</v>
      </c>
      <c r="AV18" s="12">
        <f>Population!AT18*Inputs!AW$15</f>
        <v>531.64228420230211</v>
      </c>
      <c r="AW18" s="12">
        <f>Population!AU18*Inputs!AX$15</f>
        <v>533.07357649428025</v>
      </c>
      <c r="AX18" s="12">
        <f>Population!AV18*Inputs!AY$15</f>
        <v>515.78804933947163</v>
      </c>
      <c r="AY18" s="12">
        <f>Population!AW18*Inputs!AZ$15</f>
        <v>511.08898951566175</v>
      </c>
      <c r="AZ18" s="12">
        <f>Population!AX18*Inputs!BA$15</f>
        <v>472.01470014152068</v>
      </c>
      <c r="BA18" s="12">
        <f>Population!AY18*Inputs!BB$15</f>
        <v>440.5665185302405</v>
      </c>
      <c r="BB18" s="12">
        <f>Population!AZ18*Inputs!BC$15</f>
        <v>435.08295452897744</v>
      </c>
      <c r="BC18" s="12">
        <f>Population!BA18*Inputs!BD$15</f>
        <v>404.48886693355513</v>
      </c>
      <c r="BD18" s="12">
        <f>Population!BB18*Inputs!BE$15</f>
        <v>393.49555377015366</v>
      </c>
      <c r="BE18" s="12">
        <f>Population!BC18*Inputs!BF$15</f>
        <v>371.74193877232011</v>
      </c>
      <c r="BF18" s="12">
        <f>Population!BD18*Inputs!BG$15</f>
        <v>352.43592447926699</v>
      </c>
      <c r="BG18" s="12">
        <f>Population!BE18*Inputs!BH$15</f>
        <v>353.10885179812249</v>
      </c>
      <c r="BH18" s="12">
        <f>Population!BF18*Inputs!BI$15</f>
        <v>343.08729181629036</v>
      </c>
      <c r="BI18" s="12">
        <f>Population!BG18*Inputs!BJ$15</f>
        <v>325.13219262580969</v>
      </c>
      <c r="BJ18" s="12">
        <f>Population!BH18*Inputs!BK$15</f>
        <v>296.48421151195913</v>
      </c>
      <c r="BK18" s="12">
        <f>Population!BI18*Inputs!BL$15</f>
        <v>262.83089204181624</v>
      </c>
      <c r="BL18" s="12">
        <f>Population!BJ18*Inputs!BM$15</f>
        <v>234.29949902728598</v>
      </c>
      <c r="BM18" s="12">
        <f>Population!BK18*Inputs!BN$15</f>
        <v>195.71816861589059</v>
      </c>
      <c r="BN18" s="12">
        <f>Population!BL18*Inputs!BO$15</f>
        <v>165.62686578100221</v>
      </c>
      <c r="BO18" s="12">
        <f>Population!BM18*Inputs!BP$15</f>
        <v>140.20147035784302</v>
      </c>
      <c r="BP18" s="12">
        <f>Population!BN18*Inputs!BQ$15</f>
        <v>112.08066599581684</v>
      </c>
      <c r="BQ18" s="12">
        <f>Population!BO18*Inputs!BR$15</f>
        <v>113.32325025524284</v>
      </c>
      <c r="BR18" s="12">
        <f>Population!BP18*Inputs!BS$15</f>
        <v>97.965783866677086</v>
      </c>
      <c r="BS18" s="12">
        <f>Population!BQ18*Inputs!BT$15</f>
        <v>89.074923272684231</v>
      </c>
      <c r="BT18" s="12">
        <f>Population!BR18*Inputs!BU$15</f>
        <v>82.852791625965367</v>
      </c>
      <c r="BU18" s="12">
        <f>Population!BS18*Inputs!BV$15</f>
        <v>77.452936581089574</v>
      </c>
      <c r="BV18" s="12">
        <f>Population!BT18*Inputs!BW$15</f>
        <v>67.334778477177792</v>
      </c>
      <c r="BW18" s="12">
        <f>Population!BU18*Inputs!BX$15</f>
        <v>60.268127143329522</v>
      </c>
      <c r="BX18" s="12">
        <f>Population!BV18*Inputs!BY$15</f>
        <v>48.992213711128699</v>
      </c>
      <c r="BY18" s="12">
        <f>Population!BW18*Inputs!BZ$15</f>
        <v>42.00236722639719</v>
      </c>
      <c r="BZ18" s="12">
        <f>Population!BX18*Inputs!CA$15</f>
        <v>37.931543019127197</v>
      </c>
      <c r="CA18" s="12">
        <f>Population!BY18*Inputs!CB$15</f>
        <v>33.881894984047271</v>
      </c>
      <c r="CB18" s="12">
        <f>Population!BZ18*Inputs!CC$15</f>
        <v>26.090143503377103</v>
      </c>
      <c r="CC18" s="12">
        <f>Population!CA18*Inputs!CD$15</f>
        <v>24.932079922449613</v>
      </c>
      <c r="CD18" s="12">
        <f>Population!CB18*Inputs!CE$15</f>
        <v>19.979428231562451</v>
      </c>
      <c r="CE18" s="12">
        <f>Population!CC18*Inputs!CF$15</f>
        <v>14.50236895142843</v>
      </c>
      <c r="CF18" s="12">
        <f>Population!CD18*Inputs!CG$15</f>
        <v>11.633245353823389</v>
      </c>
      <c r="CG18" s="12">
        <f>Population!CE18*Inputs!CH$15</f>
        <v>7.0111089096456434</v>
      </c>
      <c r="CH18" s="12">
        <f>Population!CF18*Inputs!CI$15</f>
        <v>5.543439274812231</v>
      </c>
      <c r="CI18" s="12">
        <f>Population!CG18*Inputs!CJ$15</f>
        <v>4.2993473567886733</v>
      </c>
      <c r="CJ18" s="12">
        <f>Population!CH18*Inputs!CK$15</f>
        <v>3.3033684331398372</v>
      </c>
      <c r="CK18" s="12">
        <f>Population!CI18*Inputs!CL$15</f>
        <v>2.5136391865206669</v>
      </c>
      <c r="CL18" s="12">
        <f>Population!CJ18*Inputs!CM$15</f>
        <v>1.8490398554823204</v>
      </c>
      <c r="CM18" s="12">
        <f>Population!CK18*Inputs!CN$15</f>
        <v>1.3069635667835311</v>
      </c>
      <c r="CN18" s="12">
        <f>Population!CL18*Inputs!CO$15</f>
        <v>0.88756366590907887</v>
      </c>
      <c r="CO18" s="12">
        <f>Population!CM18*Inputs!CP$15</f>
        <v>0.57611898632004299</v>
      </c>
      <c r="CP18" s="12">
        <f>Population!CN18*Inputs!CQ$15</f>
        <v>0.35683494308404046</v>
      </c>
      <c r="CQ18" s="12">
        <f>Population!CO18*Inputs!CR$15</f>
        <v>0.2235777168098543</v>
      </c>
      <c r="CR18" s="12">
        <f>Population!CP18*Inputs!CS$15</f>
        <v>0.17067352456060897</v>
      </c>
      <c r="CS18" s="12">
        <f>Population!CQ18*Inputs!CT$15</f>
        <v>0.13325722627418615</v>
      </c>
      <c r="CT18" s="12">
        <f>Population!CR18*Inputs!CU$15</f>
        <v>7.5292633027186875E-2</v>
      </c>
      <c r="CU18" s="12">
        <f>Population!CS18*Inputs!CV$15</f>
        <v>1.257432975199455E-2</v>
      </c>
      <c r="CV18" s="12">
        <f>Population!CT18*Inputs!CW$15</f>
        <v>1.257432975199455E-2</v>
      </c>
      <c r="CW18" s="12">
        <f>Population!CU18*Inputs!CX$15</f>
        <v>9.967456510727387E-3</v>
      </c>
      <c r="CX18" s="12">
        <f>Population!CV18*Inputs!CY$15</f>
        <v>7.5139287542406469E-3</v>
      </c>
      <c r="CY18" s="12">
        <f>Population!CW18*Inputs!CZ$15</f>
        <v>4.9070555129734827E-3</v>
      </c>
      <c r="CZ18" s="12">
        <f>Population!CX18*Inputs!DA$15</f>
        <v>2.4535277564867414E-3</v>
      </c>
      <c r="DA18" s="12">
        <f>Population!CY18*Inputs!DB$15</f>
        <v>1.0734183934629495E-3</v>
      </c>
      <c r="DB18" s="4"/>
    </row>
    <row r="19" spans="1:106" x14ac:dyDescent="0.25">
      <c r="A19">
        <f t="shared" si="1"/>
        <v>1966</v>
      </c>
      <c r="B19" s="21">
        <f t="shared" si="0"/>
        <v>17309.378366350909</v>
      </c>
      <c r="C19" s="5">
        <f>B19/Population!B19</f>
        <v>0.33717569713824169</v>
      </c>
      <c r="D19" s="33">
        <f t="shared" si="2"/>
        <v>1.9075099981967547</v>
      </c>
      <c r="E19" s="12">
        <f>Population!C19*Inputs!F$15</f>
        <v>0</v>
      </c>
      <c r="F19" s="12">
        <f>Population!D19*Inputs!G$15</f>
        <v>0</v>
      </c>
      <c r="G19" s="12">
        <f>Population!E19*Inputs!H$15</f>
        <v>0</v>
      </c>
      <c r="H19" s="12">
        <f>Population!F19*Inputs!I$15</f>
        <v>0</v>
      </c>
      <c r="I19" s="12">
        <f>Population!G19*Inputs!J$15</f>
        <v>0</v>
      </c>
      <c r="J19" s="12">
        <f>Population!H19*Inputs!K$15</f>
        <v>0</v>
      </c>
      <c r="K19" s="12">
        <f>Population!I19*Inputs!L$15</f>
        <v>0</v>
      </c>
      <c r="L19" s="12">
        <f>Population!J19*Inputs!M$15</f>
        <v>0</v>
      </c>
      <c r="M19" s="12">
        <f>Population!K19*Inputs!N$15</f>
        <v>0</v>
      </c>
      <c r="N19" s="12">
        <f>Population!L19*Inputs!O$15</f>
        <v>0</v>
      </c>
      <c r="O19" s="12">
        <f>Population!M19*Inputs!P$15</f>
        <v>0</v>
      </c>
      <c r="P19" s="12">
        <f>Population!N19*Inputs!Q$15</f>
        <v>0</v>
      </c>
      <c r="Q19" s="12">
        <f>Population!O19*Inputs!R$15</f>
        <v>0</v>
      </c>
      <c r="R19" s="12">
        <f>Population!P19*Inputs!S$15</f>
        <v>0</v>
      </c>
      <c r="S19" s="12">
        <f>Population!Q19*Inputs!T$15</f>
        <v>0</v>
      </c>
      <c r="T19" s="12">
        <f>Population!R19*Inputs!U$15</f>
        <v>6.969437906669083</v>
      </c>
      <c r="U19" s="12">
        <f>Population!S19*Inputs!V$15</f>
        <v>8.8809457237248406</v>
      </c>
      <c r="V19" s="12">
        <f>Population!T19*Inputs!W$15</f>
        <v>15.534475507322105</v>
      </c>
      <c r="W19" s="12">
        <f>Population!U19*Inputs!X$15</f>
        <v>24.887821333587784</v>
      </c>
      <c r="X19" s="12">
        <f>Population!V19*Inputs!Y$15</f>
        <v>41.878612499096405</v>
      </c>
      <c r="Y19" s="12">
        <f>Population!W19*Inputs!Z$15</f>
        <v>56.154259275538045</v>
      </c>
      <c r="Z19" s="12">
        <f>Population!X19*Inputs!AA$15</f>
        <v>81.42729991314458</v>
      </c>
      <c r="AA19" s="12">
        <f>Population!Y19*Inputs!AB$15</f>
        <v>106.5306776676161</v>
      </c>
      <c r="AB19" s="12">
        <f>Population!Z19*Inputs!AC$15</f>
        <v>135.95544098761172</v>
      </c>
      <c r="AC19" s="12">
        <f>Population!AA19*Inputs!AD$15</f>
        <v>174.65984477557009</v>
      </c>
      <c r="AD19" s="12">
        <f>Population!AB19*Inputs!AE$15</f>
        <v>216.73743106388073</v>
      </c>
      <c r="AE19" s="12">
        <f>Population!AC19*Inputs!AF$15</f>
        <v>261.91300891748136</v>
      </c>
      <c r="AF19" s="12">
        <f>Population!AD19*Inputs!AG$15</f>
        <v>294.28755415883745</v>
      </c>
      <c r="AG19" s="12">
        <f>Population!AE19*Inputs!AH$15</f>
        <v>339.18567240130221</v>
      </c>
      <c r="AH19" s="12">
        <f>Population!AF19*Inputs!AI$15</f>
        <v>395.92481480184261</v>
      </c>
      <c r="AI19" s="12">
        <f>Population!AG19*Inputs!AJ$15</f>
        <v>427.99086497645953</v>
      </c>
      <c r="AJ19" s="12">
        <f>Population!AH19*Inputs!AK$15</f>
        <v>480.06837646284373</v>
      </c>
      <c r="AK19" s="12">
        <f>Population!AI19*Inputs!AL$15</f>
        <v>491.39750651449123</v>
      </c>
      <c r="AL19" s="12">
        <f>Population!AJ19*Inputs!AM$15</f>
        <v>503.41122615052842</v>
      </c>
      <c r="AM19" s="12">
        <f>Population!AK19*Inputs!AN$15</f>
        <v>521.57755719926638</v>
      </c>
      <c r="AN19" s="12">
        <f>Population!AL19*Inputs!AO$15</f>
        <v>526.23178311530876</v>
      </c>
      <c r="AO19" s="12">
        <f>Population!AM19*Inputs!AP$15</f>
        <v>539.55761736418947</v>
      </c>
      <c r="AP19" s="12">
        <f>Population!AN19*Inputs!AQ$15</f>
        <v>536.37026835379493</v>
      </c>
      <c r="AQ19" s="12">
        <f>Population!AO19*Inputs!AR$15</f>
        <v>518.20617652329065</v>
      </c>
      <c r="AR19" s="12">
        <f>Population!AP19*Inputs!AS$15</f>
        <v>526.99685306338324</v>
      </c>
      <c r="AS19" s="12">
        <f>Population!AQ19*Inputs!AT$15</f>
        <v>540.74801125814736</v>
      </c>
      <c r="AT19" s="12">
        <f>Population!AR19*Inputs!AU$15</f>
        <v>559.61644210829684</v>
      </c>
      <c r="AU19" s="12">
        <f>Population!AS19*Inputs!AV$15</f>
        <v>548.24108332797914</v>
      </c>
      <c r="AV19" s="12">
        <f>Population!AT19*Inputs!AW$15</f>
        <v>540.87756487251204</v>
      </c>
      <c r="AW19" s="12">
        <f>Population!AU19*Inputs!AX$15</f>
        <v>542.79078922043516</v>
      </c>
      <c r="AX19" s="12">
        <f>Population!AV19*Inputs!AY$15</f>
        <v>525.1460557038348</v>
      </c>
      <c r="AY19" s="12">
        <f>Population!AW19*Inputs!AZ$15</f>
        <v>520.21950661492667</v>
      </c>
      <c r="AZ19" s="12">
        <f>Population!AX19*Inputs!BA$15</f>
        <v>481.26825135884326</v>
      </c>
      <c r="BA19" s="12">
        <f>Population!AY19*Inputs!BB$15</f>
        <v>450.42734459086574</v>
      </c>
      <c r="BB19" s="12">
        <f>Population!AZ19*Inputs!BC$15</f>
        <v>445.67247722480994</v>
      </c>
      <c r="BC19" s="12">
        <f>Population!BA19*Inputs!BD$15</f>
        <v>414.44970607119012</v>
      </c>
      <c r="BD19" s="12">
        <f>Population!BB19*Inputs!BE$15</f>
        <v>403.56361805317096</v>
      </c>
      <c r="BE19" s="12">
        <f>Population!BC19*Inputs!BF$15</f>
        <v>380.47572172166309</v>
      </c>
      <c r="BF19" s="12">
        <f>Population!BD19*Inputs!BG$15</f>
        <v>359.22096882813878</v>
      </c>
      <c r="BG19" s="12">
        <f>Population!BE19*Inputs!BH$15</f>
        <v>358.77114988800736</v>
      </c>
      <c r="BH19" s="12">
        <f>Population!BF19*Inputs!BI$15</f>
        <v>348.47447653345432</v>
      </c>
      <c r="BI19" s="12">
        <f>Population!BG19*Inputs!BJ$15</f>
        <v>329.79849517095892</v>
      </c>
      <c r="BJ19" s="12">
        <f>Population!BH19*Inputs!BK$15</f>
        <v>301.02991182491559</v>
      </c>
      <c r="BK19" s="12">
        <f>Population!BI19*Inputs!BL$15</f>
        <v>267.57465774906734</v>
      </c>
      <c r="BL19" s="12">
        <f>Population!BJ19*Inputs!BM$15</f>
        <v>238.88971657140937</v>
      </c>
      <c r="BM19" s="12">
        <f>Population!BK19*Inputs!BN$15</f>
        <v>199.34889165959743</v>
      </c>
      <c r="BN19" s="12">
        <f>Population!BL19*Inputs!BO$15</f>
        <v>168.74546915130207</v>
      </c>
      <c r="BO19" s="12">
        <f>Population!BM19*Inputs!BP$15</f>
        <v>142.23253235502943</v>
      </c>
      <c r="BP19" s="12">
        <f>Population!BN19*Inputs!BQ$15</f>
        <v>112.84856333229243</v>
      </c>
      <c r="BQ19" s="12">
        <f>Population!BO19*Inputs!BR$15</f>
        <v>113.4445266861795</v>
      </c>
      <c r="BR19" s="12">
        <f>Population!BP19*Inputs!BS$15</f>
        <v>97.938952874882403</v>
      </c>
      <c r="BS19" s="12">
        <f>Population!BQ19*Inputs!BT$15</f>
        <v>88.743816849979993</v>
      </c>
      <c r="BT19" s="12">
        <f>Population!BR19*Inputs!BU$15</f>
        <v>83.017441219283214</v>
      </c>
      <c r="BU19" s="12">
        <f>Population!BS19*Inputs!BV$15</f>
        <v>78.602204517807891</v>
      </c>
      <c r="BV19" s="12">
        <f>Population!BT19*Inputs!BW$15</f>
        <v>69.079720477948584</v>
      </c>
      <c r="BW19" s="12">
        <f>Population!BU19*Inputs!BX$15</f>
        <v>61.881480312162779</v>
      </c>
      <c r="BX19" s="12">
        <f>Population!BV19*Inputs!BY$15</f>
        <v>50.474655497197134</v>
      </c>
      <c r="BY19" s="12">
        <f>Population!BW19*Inputs!BZ$15</f>
        <v>43.367407831217712</v>
      </c>
      <c r="BZ19" s="12">
        <f>Population!BX19*Inputs!CA$15</f>
        <v>39.179330690943871</v>
      </c>
      <c r="CA19" s="12">
        <f>Population!BY19*Inputs!CB$15</f>
        <v>35.10898608348937</v>
      </c>
      <c r="CB19" s="12">
        <f>Population!BZ19*Inputs!CC$15</f>
        <v>27.367631410247402</v>
      </c>
      <c r="CC19" s="12">
        <f>Population!CA19*Inputs!CD$15</f>
        <v>26.586028220428773</v>
      </c>
      <c r="CD19" s="12">
        <f>Population!CB19*Inputs!CE$15</f>
        <v>21.408651544299637</v>
      </c>
      <c r="CE19" s="12">
        <f>Population!CC19*Inputs!CF$15</f>
        <v>15.454265542103315</v>
      </c>
      <c r="CF19" s="12">
        <f>Population!CD19*Inputs!CG$15</f>
        <v>12.361170564445221</v>
      </c>
      <c r="CG19" s="12">
        <f>Population!CE19*Inputs!CH$15</f>
        <v>7.9757427245714174</v>
      </c>
      <c r="CH19" s="12">
        <f>Population!CF19*Inputs!CI$15</f>
        <v>6.3061415868694208</v>
      </c>
      <c r="CI19" s="12">
        <f>Population!CG19*Inputs!CJ$15</f>
        <v>4.8908794376502893</v>
      </c>
      <c r="CJ19" s="12">
        <f>Population!CH19*Inputs!CK$15</f>
        <v>3.7578672770218837</v>
      </c>
      <c r="CK19" s="12">
        <f>Population!CI19*Inputs!CL$15</f>
        <v>2.8594819610501672</v>
      </c>
      <c r="CL19" s="12">
        <f>Population!CJ19*Inputs!CM$15</f>
        <v>2.103442745628533</v>
      </c>
      <c r="CM19" s="12">
        <f>Population!CK19*Inputs!CN$15</f>
        <v>1.4867840869955209</v>
      </c>
      <c r="CN19" s="12">
        <f>Population!CL19*Inputs!CO$15</f>
        <v>1.009680428901804</v>
      </c>
      <c r="CO19" s="12">
        <f>Population!CM19*Inputs!CP$15</f>
        <v>0.65538517128266705</v>
      </c>
      <c r="CP19" s="12">
        <f>Population!CN19*Inputs!CQ$15</f>
        <v>0.40593060781867607</v>
      </c>
      <c r="CQ19" s="12">
        <f>Population!CO19*Inputs!CR$15</f>
        <v>0.25433898848286624</v>
      </c>
      <c r="CR19" s="12">
        <f>Population!CP19*Inputs!CS$15</f>
        <v>0.19415589450029502</v>
      </c>
      <c r="CS19" s="12">
        <f>Population!CQ19*Inputs!CT$15</f>
        <v>0.15159161933580986</v>
      </c>
      <c r="CT19" s="12">
        <f>Population!CR19*Inputs!CU$15</f>
        <v>8.5651881580992684E-2</v>
      </c>
      <c r="CU19" s="12">
        <f>Population!CS19*Inputs!CV$15</f>
        <v>1.4304387555277801E-2</v>
      </c>
      <c r="CV19" s="12">
        <f>Population!CT19*Inputs!CW$15</f>
        <v>1.4304387555277801E-2</v>
      </c>
      <c r="CW19" s="12">
        <f>Population!CU19*Inputs!CX$15</f>
        <v>1.1338843793817768E-2</v>
      </c>
      <c r="CX19" s="12">
        <f>Population!CV19*Inputs!CY$15</f>
        <v>8.5477437830318581E-3</v>
      </c>
      <c r="CY19" s="12">
        <f>Population!CW19*Inputs!CZ$15</f>
        <v>5.5822000215718249E-3</v>
      </c>
      <c r="CZ19" s="12">
        <f>Population!CX19*Inputs!DA$15</f>
        <v>2.7911000107859124E-3</v>
      </c>
      <c r="DA19" s="12">
        <f>Population!CY19*Inputs!DB$15</f>
        <v>1.2211062547188367E-3</v>
      </c>
      <c r="DB19" s="4"/>
    </row>
    <row r="20" spans="1:106" x14ac:dyDescent="0.25">
      <c r="A20">
        <f t="shared" si="1"/>
        <v>1967</v>
      </c>
      <c r="B20" s="21">
        <f t="shared" si="0"/>
        <v>17665.144506419871</v>
      </c>
      <c r="C20" s="5">
        <f>B20/Population!B20</f>
        <v>0.33668034837030086</v>
      </c>
      <c r="D20" s="33">
        <f t="shared" si="2"/>
        <v>2.0553374739358921</v>
      </c>
      <c r="E20" s="12">
        <f>Population!C20*Inputs!F$15</f>
        <v>0</v>
      </c>
      <c r="F20" s="12">
        <f>Population!D20*Inputs!G$15</f>
        <v>0</v>
      </c>
      <c r="G20" s="12">
        <f>Population!E20*Inputs!H$15</f>
        <v>0</v>
      </c>
      <c r="H20" s="12">
        <f>Population!F20*Inputs!I$15</f>
        <v>0</v>
      </c>
      <c r="I20" s="12">
        <f>Population!G20*Inputs!J$15</f>
        <v>0</v>
      </c>
      <c r="J20" s="12">
        <f>Population!H20*Inputs!K$15</f>
        <v>0</v>
      </c>
      <c r="K20" s="12">
        <f>Population!I20*Inputs!L$15</f>
        <v>0</v>
      </c>
      <c r="L20" s="12">
        <f>Population!J20*Inputs!M$15</f>
        <v>0</v>
      </c>
      <c r="M20" s="12">
        <f>Population!K20*Inputs!N$15</f>
        <v>0</v>
      </c>
      <c r="N20" s="12">
        <f>Population!L20*Inputs!O$15</f>
        <v>0</v>
      </c>
      <c r="O20" s="12">
        <f>Population!M20*Inputs!P$15</f>
        <v>0</v>
      </c>
      <c r="P20" s="12">
        <f>Population!N20*Inputs!Q$15</f>
        <v>0</v>
      </c>
      <c r="Q20" s="12">
        <f>Population!O20*Inputs!R$15</f>
        <v>0</v>
      </c>
      <c r="R20" s="12">
        <f>Population!P20*Inputs!S$15</f>
        <v>0</v>
      </c>
      <c r="S20" s="12">
        <f>Population!Q20*Inputs!T$15</f>
        <v>0</v>
      </c>
      <c r="T20" s="12">
        <f>Population!R20*Inputs!U$15</f>
        <v>7.0750877182576319</v>
      </c>
      <c r="U20" s="12">
        <f>Population!S20*Inputs!V$15</f>
        <v>9.000805598727819</v>
      </c>
      <c r="V20" s="12">
        <f>Population!T20*Inputs!W$15</f>
        <v>15.707284961796329</v>
      </c>
      <c r="W20" s="12">
        <f>Population!U20*Inputs!X$15</f>
        <v>25.189824640797859</v>
      </c>
      <c r="X20" s="12">
        <f>Population!V20*Inputs!Y$15</f>
        <v>42.527301444157182</v>
      </c>
      <c r="Y20" s="12">
        <f>Population!W20*Inputs!Z$15</f>
        <v>57.166768582476458</v>
      </c>
      <c r="Z20" s="12">
        <f>Population!X20*Inputs!AA$15</f>
        <v>82.822070270994018</v>
      </c>
      <c r="AA20" s="12">
        <f>Population!Y20*Inputs!AB$15</f>
        <v>108.30416706230911</v>
      </c>
      <c r="AB20" s="12">
        <f>Population!Z20*Inputs!AC$15</f>
        <v>138.4079864590816</v>
      </c>
      <c r="AC20" s="12">
        <f>Population!AA20*Inputs!AD$15</f>
        <v>178.17947536073177</v>
      </c>
      <c r="AD20" s="12">
        <f>Population!AB20*Inputs!AE$15</f>
        <v>221.48047517415623</v>
      </c>
      <c r="AE20" s="12">
        <f>Population!AC20*Inputs!AF$15</f>
        <v>267.80630954127338</v>
      </c>
      <c r="AF20" s="12">
        <f>Population!AD20*Inputs!AG$15</f>
        <v>301.15369424906368</v>
      </c>
      <c r="AG20" s="12">
        <f>Population!AE20*Inputs!AH$15</f>
        <v>347.19655095881586</v>
      </c>
      <c r="AH20" s="12">
        <f>Population!AF20*Inputs!AI$15</f>
        <v>405.15855714345309</v>
      </c>
      <c r="AI20" s="12">
        <f>Population!AG20*Inputs!AJ$15</f>
        <v>437.84272719079297</v>
      </c>
      <c r="AJ20" s="12">
        <f>Population!AH20*Inputs!AK$15</f>
        <v>491.3272934547133</v>
      </c>
      <c r="AK20" s="12">
        <f>Population!AI20*Inputs!AL$15</f>
        <v>503.15437873936446</v>
      </c>
      <c r="AL20" s="12">
        <f>Population!AJ20*Inputs!AM$15</f>
        <v>514.84537229981538</v>
      </c>
      <c r="AM20" s="12">
        <f>Population!AK20*Inputs!AN$15</f>
        <v>532.31857638965653</v>
      </c>
      <c r="AN20" s="12">
        <f>Population!AL20*Inputs!AO$15</f>
        <v>536.21411555378029</v>
      </c>
      <c r="AO20" s="12">
        <f>Population!AM20*Inputs!AP$15</f>
        <v>549.73362804987528</v>
      </c>
      <c r="AP20" s="12">
        <f>Population!AN20*Inputs!AQ$15</f>
        <v>546.32262998089084</v>
      </c>
      <c r="AQ20" s="12">
        <f>Population!AO20*Inputs!AR$15</f>
        <v>527.56434235919016</v>
      </c>
      <c r="AR20" s="12">
        <f>Population!AP20*Inputs!AS$15</f>
        <v>536.32373748817668</v>
      </c>
      <c r="AS20" s="12">
        <f>Population!AQ20*Inputs!AT$15</f>
        <v>550.20682855923985</v>
      </c>
      <c r="AT20" s="12">
        <f>Population!AR20*Inputs!AU$15</f>
        <v>569.30003543442228</v>
      </c>
      <c r="AU20" s="12">
        <f>Population!AS20*Inputs!AV$15</f>
        <v>557.62610444867437</v>
      </c>
      <c r="AV20" s="12">
        <f>Population!AT20*Inputs!AW$15</f>
        <v>550.4823029517064</v>
      </c>
      <c r="AW20" s="12">
        <f>Population!AU20*Inputs!AX$15</f>
        <v>553.02995645547321</v>
      </c>
      <c r="AX20" s="12">
        <f>Population!AV20*Inputs!AY$15</f>
        <v>535.53824819861745</v>
      </c>
      <c r="AY20" s="12">
        <f>Population!AW20*Inputs!AZ$15</f>
        <v>530.49164556953701</v>
      </c>
      <c r="AZ20" s="12">
        <f>Population!AX20*Inputs!BA$15</f>
        <v>490.6642554638625</v>
      </c>
      <c r="BA20" s="12">
        <f>Population!AY20*Inputs!BB$15</f>
        <v>460.02623709762446</v>
      </c>
      <c r="BB20" s="12">
        <f>Population!AZ20*Inputs!BC$15</f>
        <v>456.43059285601373</v>
      </c>
      <c r="BC20" s="12">
        <f>Population!BA20*Inputs!BD$15</f>
        <v>425.29129550166647</v>
      </c>
      <c r="BD20" s="12">
        <f>Population!BB20*Inputs!BE$15</f>
        <v>414.27209101321012</v>
      </c>
      <c r="BE20" s="12">
        <f>Population!BC20*Inputs!BF$15</f>
        <v>390.96617422555261</v>
      </c>
      <c r="BF20" s="12">
        <f>Population!BD20*Inputs!BG$15</f>
        <v>368.42574258279831</v>
      </c>
      <c r="BG20" s="12">
        <f>Population!BE20*Inputs!BH$15</f>
        <v>366.50122126187165</v>
      </c>
      <c r="BH20" s="12">
        <f>Population!BF20*Inputs!BI$15</f>
        <v>354.90488619808343</v>
      </c>
      <c r="BI20" s="12">
        <f>Population!BG20*Inputs!BJ$15</f>
        <v>335.79870758097979</v>
      </c>
      <c r="BJ20" s="12">
        <f>Population!BH20*Inputs!BK$15</f>
        <v>306.11655047511385</v>
      </c>
      <c r="BK20" s="12">
        <f>Population!BI20*Inputs!BL$15</f>
        <v>272.38410310657525</v>
      </c>
      <c r="BL20" s="12">
        <f>Population!BJ20*Inputs!BM$15</f>
        <v>243.8657755989332</v>
      </c>
      <c r="BM20" s="12">
        <f>Population!BK20*Inputs!BN$15</f>
        <v>203.83224447193797</v>
      </c>
      <c r="BN20" s="12">
        <f>Population!BL20*Inputs!BO$15</f>
        <v>172.36947134321531</v>
      </c>
      <c r="BO20" s="12">
        <f>Population!BM20*Inputs!BP$15</f>
        <v>145.32525359323293</v>
      </c>
      <c r="BP20" s="12">
        <f>Population!BN20*Inputs!BQ$15</f>
        <v>114.82161623896212</v>
      </c>
      <c r="BQ20" s="12">
        <f>Population!BO20*Inputs!BR$15</f>
        <v>114.56537622683629</v>
      </c>
      <c r="BR20" s="12">
        <f>Population!BP20*Inputs!BS$15</f>
        <v>98.328002255905261</v>
      </c>
      <c r="BS20" s="12">
        <f>Population!BQ20*Inputs!BT$15</f>
        <v>88.951459860828393</v>
      </c>
      <c r="BT20" s="12">
        <f>Population!BR20*Inputs!BU$15</f>
        <v>82.89520982627775</v>
      </c>
      <c r="BU20" s="12">
        <f>Population!BS20*Inputs!BV$15</f>
        <v>78.904284825285245</v>
      </c>
      <c r="BV20" s="12">
        <f>Population!BT20*Inputs!BW$15</f>
        <v>70.212622434018471</v>
      </c>
      <c r="BW20" s="12">
        <f>Population!BU20*Inputs!BX$15</f>
        <v>63.565570719427178</v>
      </c>
      <c r="BX20" s="12">
        <f>Population!BV20*Inputs!BY$15</f>
        <v>51.876010702349745</v>
      </c>
      <c r="BY20" s="12">
        <f>Population!BW20*Inputs!BZ$15</f>
        <v>44.715494418590147</v>
      </c>
      <c r="BZ20" s="12">
        <f>Population!BX20*Inputs!CA$15</f>
        <v>40.424613770886161</v>
      </c>
      <c r="CA20" s="12">
        <f>Population!BY20*Inputs!CB$15</f>
        <v>36.141481546748331</v>
      </c>
      <c r="CB20" s="12">
        <f>Population!BZ20*Inputs!CC$15</f>
        <v>28.193467951292916</v>
      </c>
      <c r="CC20" s="12">
        <f>Population!CA20*Inputs!CD$15</f>
        <v>27.712293406323617</v>
      </c>
      <c r="CD20" s="12">
        <f>Population!CB20*Inputs!CE$15</f>
        <v>22.671353105571342</v>
      </c>
      <c r="CE20" s="12">
        <f>Population!CC20*Inputs!CF$15</f>
        <v>16.407579348545951</v>
      </c>
      <c r="CF20" s="12">
        <f>Population!CD20*Inputs!CG$15</f>
        <v>12.999799875755061</v>
      </c>
      <c r="CG20" s="12">
        <f>Population!CE20*Inputs!CH$15</f>
        <v>8.6917403042546937</v>
      </c>
      <c r="CH20" s="12">
        <f>Population!CF20*Inputs!CI$15</f>
        <v>6.8722558998886125</v>
      </c>
      <c r="CI20" s="12">
        <f>Population!CG20*Inputs!CJ$15</f>
        <v>5.3299429782898216</v>
      </c>
      <c r="CJ20" s="12">
        <f>Population!CH20*Inputs!CK$15</f>
        <v>4.0952181630816185</v>
      </c>
      <c r="CK20" s="12">
        <f>Population!CI20*Inputs!CL$15</f>
        <v>3.1161830902067531</v>
      </c>
      <c r="CL20" s="12">
        <f>Population!CJ20*Inputs!CM$15</f>
        <v>2.2922727978107025</v>
      </c>
      <c r="CM20" s="12">
        <f>Population!CK20*Inputs!CN$15</f>
        <v>1.6202555196334896</v>
      </c>
      <c r="CN20" s="12">
        <f>Population!CL20*Inputs!CO$15</f>
        <v>1.1003213595727606</v>
      </c>
      <c r="CO20" s="12">
        <f>Population!CM20*Inputs!CP$15</f>
        <v>0.71422034345453722</v>
      </c>
      <c r="CP20" s="12">
        <f>Population!CN20*Inputs!CQ$15</f>
        <v>0.4423717698213222</v>
      </c>
      <c r="CQ20" s="12">
        <f>Population!CO20*Inputs!CR$15</f>
        <v>0.27717148276729175</v>
      </c>
      <c r="CR20" s="12">
        <f>Population!CP20*Inputs!CS$15</f>
        <v>0.2115856380795581</v>
      </c>
      <c r="CS20" s="12">
        <f>Population!CQ20*Inputs!CT$15</f>
        <v>0.16520028705403053</v>
      </c>
      <c r="CT20" s="12">
        <f>Population!CR20*Inputs!CU$15</f>
        <v>9.3341013743991938E-2</v>
      </c>
      <c r="CU20" s="12">
        <f>Population!CS20*Inputs!CV$15</f>
        <v>1.5588519606939593E-2</v>
      </c>
      <c r="CV20" s="12">
        <f>Population!CT20*Inputs!CW$15</f>
        <v>1.5588519606939593E-2</v>
      </c>
      <c r="CW20" s="12">
        <f>Population!CU20*Inputs!CX$15</f>
        <v>1.235675334696431E-2</v>
      </c>
      <c r="CX20" s="12">
        <f>Population!CV20*Inputs!CY$15</f>
        <v>9.3150909846346341E-3</v>
      </c>
      <c r="CY20" s="12">
        <f>Population!CW20*Inputs!CZ$15</f>
        <v>6.0833247246593527E-3</v>
      </c>
      <c r="CZ20" s="12">
        <f>Population!CX20*Inputs!DA$15</f>
        <v>3.0416623623296763E-3</v>
      </c>
      <c r="DA20" s="12">
        <f>Population!CY20*Inputs!DB$15</f>
        <v>1.3307272835192336E-3</v>
      </c>
      <c r="DB20" s="4"/>
    </row>
    <row r="21" spans="1:106" x14ac:dyDescent="0.25">
      <c r="A21">
        <f t="shared" si="1"/>
        <v>1968</v>
      </c>
      <c r="B21" s="21">
        <f t="shared" si="0"/>
        <v>18048.518333775351</v>
      </c>
      <c r="C21" s="5">
        <f>B21/Population!B21</f>
        <v>0.33647154382732664</v>
      </c>
      <c r="D21" s="33">
        <f t="shared" si="2"/>
        <v>2.1702275190341958</v>
      </c>
      <c r="E21" s="12">
        <f>Population!C21*Inputs!F$15</f>
        <v>0</v>
      </c>
      <c r="F21" s="12">
        <f>Population!D21*Inputs!G$15</f>
        <v>0</v>
      </c>
      <c r="G21" s="12">
        <f>Population!E21*Inputs!H$15</f>
        <v>0</v>
      </c>
      <c r="H21" s="12">
        <f>Population!F21*Inputs!I$15</f>
        <v>0</v>
      </c>
      <c r="I21" s="12">
        <f>Population!G21*Inputs!J$15</f>
        <v>0</v>
      </c>
      <c r="J21" s="12">
        <f>Population!H21*Inputs!K$15</f>
        <v>0</v>
      </c>
      <c r="K21" s="12">
        <f>Population!I21*Inputs!L$15</f>
        <v>0</v>
      </c>
      <c r="L21" s="12">
        <f>Population!J21*Inputs!M$15</f>
        <v>0</v>
      </c>
      <c r="M21" s="12">
        <f>Population!K21*Inputs!N$15</f>
        <v>0</v>
      </c>
      <c r="N21" s="12">
        <f>Population!L21*Inputs!O$15</f>
        <v>0</v>
      </c>
      <c r="O21" s="12">
        <f>Population!M21*Inputs!P$15</f>
        <v>0</v>
      </c>
      <c r="P21" s="12">
        <f>Population!N21*Inputs!Q$15</f>
        <v>0</v>
      </c>
      <c r="Q21" s="12">
        <f>Population!O21*Inputs!R$15</f>
        <v>0</v>
      </c>
      <c r="R21" s="12">
        <f>Population!P21*Inputs!S$15</f>
        <v>0</v>
      </c>
      <c r="S21" s="12">
        <f>Population!Q21*Inputs!T$15</f>
        <v>0</v>
      </c>
      <c r="T21" s="12">
        <f>Population!R21*Inputs!U$15</f>
        <v>7.2144797003706156</v>
      </c>
      <c r="U21" s="12">
        <f>Population!S21*Inputs!V$15</f>
        <v>9.1479925187104811</v>
      </c>
      <c r="V21" s="12">
        <f>Population!T21*Inputs!W$15</f>
        <v>15.94268140159925</v>
      </c>
      <c r="W21" s="12">
        <f>Population!U21*Inputs!X$15</f>
        <v>25.513177764769971</v>
      </c>
      <c r="X21" s="12">
        <f>Population!V21*Inputs!Y$15</f>
        <v>43.110058485125748</v>
      </c>
      <c r="Y21" s="12">
        <f>Population!W21*Inputs!Z$15</f>
        <v>58.125198308927111</v>
      </c>
      <c r="Z21" s="12">
        <f>Population!X21*Inputs!AA$15</f>
        <v>84.403878467514062</v>
      </c>
      <c r="AA21" s="12">
        <f>Population!Y21*Inputs!AB$15</f>
        <v>110.28139875600515</v>
      </c>
      <c r="AB21" s="12">
        <f>Population!Z21*Inputs!AC$15</f>
        <v>140.87062219368059</v>
      </c>
      <c r="AC21" s="12">
        <f>Population!AA21*Inputs!AD$15</f>
        <v>181.58020498171936</v>
      </c>
      <c r="AD21" s="12">
        <f>Population!AB21*Inputs!AE$15</f>
        <v>226.14639028198147</v>
      </c>
      <c r="AE21" s="12">
        <f>Population!AC21*Inputs!AF$15</f>
        <v>273.88680721763507</v>
      </c>
      <c r="AF21" s="12">
        <f>Population!AD21*Inputs!AG$15</f>
        <v>308.16843413031154</v>
      </c>
      <c r="AG21" s="12">
        <f>Population!AE21*Inputs!AH$15</f>
        <v>355.55696077414552</v>
      </c>
      <c r="AH21" s="12">
        <f>Population!AF21*Inputs!AI$15</f>
        <v>415.04579942840729</v>
      </c>
      <c r="AI21" s="12">
        <f>Population!AG21*Inputs!AJ$15</f>
        <v>448.4398107192863</v>
      </c>
      <c r="AJ21" s="12">
        <f>Population!AH21*Inputs!AK$15</f>
        <v>503.10438852980292</v>
      </c>
      <c r="AK21" s="12">
        <f>Population!AI21*Inputs!AL$15</f>
        <v>515.42160711840006</v>
      </c>
      <c r="AL21" s="12">
        <f>Population!AJ21*Inputs!AM$15</f>
        <v>527.63584365883366</v>
      </c>
      <c r="AM21" s="12">
        <f>Population!AK21*Inputs!AN$15</f>
        <v>544.91172906340103</v>
      </c>
      <c r="AN21" s="12">
        <f>Population!AL21*Inputs!AO$15</f>
        <v>547.78104307359035</v>
      </c>
      <c r="AO21" s="12">
        <f>Population!AM21*Inputs!AP$15</f>
        <v>560.71504172239577</v>
      </c>
      <c r="AP21" s="12">
        <f>Population!AN21*Inputs!AQ$15</f>
        <v>557.18530349602588</v>
      </c>
      <c r="AQ21" s="12">
        <f>Population!AO21*Inputs!AR$15</f>
        <v>537.90782832625302</v>
      </c>
      <c r="AR21" s="12">
        <f>Population!AP21*Inputs!AS$15</f>
        <v>546.56877132997408</v>
      </c>
      <c r="AS21" s="12">
        <f>Population!AQ21*Inputs!AT$15</f>
        <v>560.5039022143369</v>
      </c>
      <c r="AT21" s="12">
        <f>Population!AR21*Inputs!AU$15</f>
        <v>579.83393384671831</v>
      </c>
      <c r="AU21" s="12">
        <f>Population!AS21*Inputs!AV$15</f>
        <v>567.8550288463573</v>
      </c>
      <c r="AV21" s="12">
        <f>Population!AT21*Inputs!AW$15</f>
        <v>560.49228962638063</v>
      </c>
      <c r="AW21" s="12">
        <f>Population!AU21*Inputs!AX$15</f>
        <v>563.47024377650268</v>
      </c>
      <c r="AX21" s="12">
        <f>Population!AV21*Inputs!AY$15</f>
        <v>546.28635411255948</v>
      </c>
      <c r="AY21" s="12">
        <f>Population!AW21*Inputs!AZ$15</f>
        <v>541.66946300357654</v>
      </c>
      <c r="AZ21" s="12">
        <f>Population!AX21*Inputs!BA$15</f>
        <v>501.00091954631699</v>
      </c>
      <c r="BA21" s="12">
        <f>Population!AY21*Inputs!BB$15</f>
        <v>469.63999919477737</v>
      </c>
      <c r="BB21" s="12">
        <f>Population!AZ21*Inputs!BC$15</f>
        <v>466.8090796397384</v>
      </c>
      <c r="BC21" s="12">
        <f>Population!BA21*Inputs!BD$15</f>
        <v>436.18671492403297</v>
      </c>
      <c r="BD21" s="12">
        <f>Population!BB21*Inputs!BE$15</f>
        <v>425.75045418606248</v>
      </c>
      <c r="BE21" s="12">
        <f>Population!BC21*Inputs!BF$15</f>
        <v>401.981091721121</v>
      </c>
      <c r="BF21" s="12">
        <f>Population!BD21*Inputs!BG$15</f>
        <v>379.21707466664134</v>
      </c>
      <c r="BG21" s="12">
        <f>Population!BE21*Inputs!BH$15</f>
        <v>376.57968380069235</v>
      </c>
      <c r="BH21" s="12">
        <f>Population!BF21*Inputs!BI$15</f>
        <v>363.28080197143782</v>
      </c>
      <c r="BI21" s="12">
        <f>Population!BG21*Inputs!BJ$15</f>
        <v>342.73027491450927</v>
      </c>
      <c r="BJ21" s="12">
        <f>Population!BH21*Inputs!BK$15</f>
        <v>312.37938908128967</v>
      </c>
      <c r="BK21" s="12">
        <f>Population!BI21*Inputs!BL$15</f>
        <v>277.62364423834481</v>
      </c>
      <c r="BL21" s="12">
        <f>Population!BJ21*Inputs!BM$15</f>
        <v>248.84482564570823</v>
      </c>
      <c r="BM21" s="12">
        <f>Population!BK21*Inputs!BN$15</f>
        <v>208.60714733946216</v>
      </c>
      <c r="BN21" s="12">
        <f>Population!BL21*Inputs!BO$15</f>
        <v>176.7171666834482</v>
      </c>
      <c r="BO21" s="12">
        <f>Population!BM21*Inputs!BP$15</f>
        <v>148.8494513144166</v>
      </c>
      <c r="BP21" s="12">
        <f>Population!BN21*Inputs!BQ$15</f>
        <v>117.63743946733319</v>
      </c>
      <c r="BQ21" s="12">
        <f>Population!BO21*Inputs!BR$15</f>
        <v>116.89899007685977</v>
      </c>
      <c r="BR21" s="12">
        <f>Population!BP21*Inputs!BS$15</f>
        <v>99.58847558782486</v>
      </c>
      <c r="BS21" s="12">
        <f>Population!BQ21*Inputs!BT$15</f>
        <v>89.55474698694205</v>
      </c>
      <c r="BT21" s="12">
        <f>Population!BR21*Inputs!BU$15</f>
        <v>83.29762459503084</v>
      </c>
      <c r="BU21" s="12">
        <f>Population!BS21*Inputs!BV$15</f>
        <v>78.954252996446911</v>
      </c>
      <c r="BV21" s="12">
        <f>Population!BT21*Inputs!BW$15</f>
        <v>70.599174041197983</v>
      </c>
      <c r="BW21" s="12">
        <f>Population!BU21*Inputs!BX$15</f>
        <v>64.692469340895542</v>
      </c>
      <c r="BX21" s="12">
        <f>Population!BV21*Inputs!BY$15</f>
        <v>53.340543795700569</v>
      </c>
      <c r="BY21" s="12">
        <f>Population!BW21*Inputs!BZ$15</f>
        <v>45.985592525701357</v>
      </c>
      <c r="BZ21" s="12">
        <f>Population!BX21*Inputs!CA$15</f>
        <v>41.698950116571282</v>
      </c>
      <c r="CA21" s="12">
        <f>Population!BY21*Inputs!CB$15</f>
        <v>37.2360820002785</v>
      </c>
      <c r="CB21" s="12">
        <f>Population!BZ21*Inputs!CC$15</f>
        <v>28.882682301636756</v>
      </c>
      <c r="CC21" s="12">
        <f>Population!CA21*Inputs!CD$15</f>
        <v>28.316828828065344</v>
      </c>
      <c r="CD21" s="12">
        <f>Population!CB21*Inputs!CE$15</f>
        <v>23.421231311215269</v>
      </c>
      <c r="CE21" s="12">
        <f>Population!CC21*Inputs!CF$15</f>
        <v>17.204054610023796</v>
      </c>
      <c r="CF21" s="12">
        <f>Population!CD21*Inputs!CG$15</f>
        <v>13.618325921774767</v>
      </c>
      <c r="CG21" s="12">
        <f>Population!CE21*Inputs!CH$15</f>
        <v>9.0710409322166345</v>
      </c>
      <c r="CH21" s="12">
        <f>Population!CF21*Inputs!CI$15</f>
        <v>7.1721556768144055</v>
      </c>
      <c r="CI21" s="12">
        <f>Population!CG21*Inputs!CJ$15</f>
        <v>5.5625374470496673</v>
      </c>
      <c r="CJ21" s="12">
        <f>Population!CH21*Inputs!CK$15</f>
        <v>4.2739302237879917</v>
      </c>
      <c r="CK21" s="12">
        <f>Population!CI21*Inputs!CL$15</f>
        <v>3.2521708396775022</v>
      </c>
      <c r="CL21" s="12">
        <f>Population!CJ21*Inputs!CM$15</f>
        <v>2.3923057579814131</v>
      </c>
      <c r="CM21" s="12">
        <f>Population!CK21*Inputs!CN$15</f>
        <v>1.6909621807327573</v>
      </c>
      <c r="CN21" s="12">
        <f>Population!CL21*Inputs!CO$15</f>
        <v>1.1483385078119439</v>
      </c>
      <c r="CO21" s="12">
        <f>Population!CM21*Inputs!CP$15</f>
        <v>0.74538835069963272</v>
      </c>
      <c r="CP21" s="12">
        <f>Population!CN21*Inputs!CQ$15</f>
        <v>0.46167652171361323</v>
      </c>
      <c r="CQ21" s="12">
        <f>Population!CO21*Inputs!CR$15</f>
        <v>0.28926702563749379</v>
      </c>
      <c r="CR21" s="12">
        <f>Population!CP21*Inputs!CS$15</f>
        <v>0.22081906689611155</v>
      </c>
      <c r="CS21" s="12">
        <f>Population!CQ21*Inputs!CT$15</f>
        <v>0.17240949607611941</v>
      </c>
      <c r="CT21" s="12">
        <f>Population!CR21*Inputs!CU$15</f>
        <v>9.7414341281213623E-2</v>
      </c>
      <c r="CU21" s="12">
        <f>Population!CS21*Inputs!CV$15</f>
        <v>1.6268790193603905E-2</v>
      </c>
      <c r="CV21" s="12">
        <f>Population!CT21*Inputs!CW$15</f>
        <v>1.6268790193603905E-2</v>
      </c>
      <c r="CW21" s="12">
        <f>Population!CU21*Inputs!CX$15</f>
        <v>1.2895992226637242E-2</v>
      </c>
      <c r="CX21" s="12">
        <f>Population!CV21*Inputs!CY$15</f>
        <v>9.7215941400803831E-3</v>
      </c>
      <c r="CY21" s="12">
        <f>Population!CW21*Inputs!CZ$15</f>
        <v>6.3487961731137181E-3</v>
      </c>
      <c r="CZ21" s="12">
        <f>Population!CX21*Inputs!DA$15</f>
        <v>3.1743980865568591E-3</v>
      </c>
      <c r="DA21" s="12">
        <f>Population!CY21*Inputs!DB$15</f>
        <v>1.3887991628686262E-3</v>
      </c>
      <c r="DB21" s="4"/>
    </row>
    <row r="22" spans="1:106" x14ac:dyDescent="0.25">
      <c r="A22">
        <f t="shared" si="1"/>
        <v>1969</v>
      </c>
      <c r="B22" s="21">
        <f t="shared" si="0"/>
        <v>18455.049192790437</v>
      </c>
      <c r="C22" s="5">
        <f>B22/Population!B22</f>
        <v>0.33640754002929973</v>
      </c>
      <c r="D22" s="33">
        <f t="shared" si="2"/>
        <v>2.2524334213868347</v>
      </c>
      <c r="E22" s="12">
        <f>Population!C22*Inputs!F$15</f>
        <v>0</v>
      </c>
      <c r="F22" s="12">
        <f>Population!D22*Inputs!G$15</f>
        <v>0</v>
      </c>
      <c r="G22" s="12">
        <f>Population!E22*Inputs!H$15</f>
        <v>0</v>
      </c>
      <c r="H22" s="12">
        <f>Population!F22*Inputs!I$15</f>
        <v>0</v>
      </c>
      <c r="I22" s="12">
        <f>Population!G22*Inputs!J$15</f>
        <v>0</v>
      </c>
      <c r="J22" s="12">
        <f>Population!H22*Inputs!K$15</f>
        <v>0</v>
      </c>
      <c r="K22" s="12">
        <f>Population!I22*Inputs!L$15</f>
        <v>0</v>
      </c>
      <c r="L22" s="12">
        <f>Population!J22*Inputs!M$15</f>
        <v>0</v>
      </c>
      <c r="M22" s="12">
        <f>Population!K22*Inputs!N$15</f>
        <v>0</v>
      </c>
      <c r="N22" s="12">
        <f>Population!L22*Inputs!O$15</f>
        <v>0</v>
      </c>
      <c r="O22" s="12">
        <f>Population!M22*Inputs!P$15</f>
        <v>0</v>
      </c>
      <c r="P22" s="12">
        <f>Population!N22*Inputs!Q$15</f>
        <v>0</v>
      </c>
      <c r="Q22" s="12">
        <f>Population!O22*Inputs!R$15</f>
        <v>0</v>
      </c>
      <c r="R22" s="12">
        <f>Population!P22*Inputs!S$15</f>
        <v>0</v>
      </c>
      <c r="S22" s="12">
        <f>Population!Q22*Inputs!T$15</f>
        <v>0</v>
      </c>
      <c r="T22" s="12">
        <f>Population!R22*Inputs!U$15</f>
        <v>7.3990396367208779</v>
      </c>
      <c r="U22" s="12">
        <f>Population!S22*Inputs!V$15</f>
        <v>9.3374868711294656</v>
      </c>
      <c r="V22" s="12">
        <f>Population!T22*Inputs!W$15</f>
        <v>16.217759126414688</v>
      </c>
      <c r="W22" s="12">
        <f>Population!U22*Inputs!X$15</f>
        <v>25.92620990141836</v>
      </c>
      <c r="X22" s="12">
        <f>Population!V22*Inputs!Y$15</f>
        <v>43.725085459959018</v>
      </c>
      <c r="Y22" s="12">
        <f>Population!W22*Inputs!Z$15</f>
        <v>58.996402905558817</v>
      </c>
      <c r="Z22" s="12">
        <f>Population!X22*Inputs!AA$15</f>
        <v>85.902087074262397</v>
      </c>
      <c r="AA22" s="12">
        <f>Population!Y22*Inputs!AB$15</f>
        <v>112.47308377242318</v>
      </c>
      <c r="AB22" s="12">
        <f>Population!Z22*Inputs!AC$15</f>
        <v>143.5595244348109</v>
      </c>
      <c r="AC22" s="12">
        <f>Population!AA22*Inputs!AD$15</f>
        <v>184.965540270037</v>
      </c>
      <c r="AD22" s="12">
        <f>Population!AB22*Inputs!AE$15</f>
        <v>230.63285710464459</v>
      </c>
      <c r="AE22" s="12">
        <f>Population!AC22*Inputs!AF$15</f>
        <v>279.82585270176037</v>
      </c>
      <c r="AF22" s="12">
        <f>Population!AD22*Inputs!AG$15</f>
        <v>315.32536213647103</v>
      </c>
      <c r="AG22" s="12">
        <f>Population!AE22*Inputs!AH$15</f>
        <v>364.01363788570768</v>
      </c>
      <c r="AH22" s="12">
        <f>Population!AF22*Inputs!AI$15</f>
        <v>425.22421043292292</v>
      </c>
      <c r="AI22" s="12">
        <f>Population!AG22*Inputs!AJ$15</f>
        <v>459.59990986165593</v>
      </c>
      <c r="AJ22" s="12">
        <f>Population!AH22*Inputs!AK$15</f>
        <v>515.5745027284371</v>
      </c>
      <c r="AK22" s="12">
        <f>Population!AI22*Inputs!AL$15</f>
        <v>528.11027161888148</v>
      </c>
      <c r="AL22" s="12">
        <f>Population!AJ22*Inputs!AM$15</f>
        <v>540.83170819203883</v>
      </c>
      <c r="AM22" s="12">
        <f>Population!AK22*Inputs!AN$15</f>
        <v>558.7870628499935</v>
      </c>
      <c r="AN22" s="12">
        <f>Population!AL22*Inputs!AO$15</f>
        <v>561.09287490475776</v>
      </c>
      <c r="AO22" s="12">
        <f>Population!AM22*Inputs!AP$15</f>
        <v>573.19273585716337</v>
      </c>
      <c r="AP22" s="12">
        <f>Population!AN22*Inputs!AQ$15</f>
        <v>568.71114971785619</v>
      </c>
      <c r="AQ22" s="12">
        <f>Population!AO22*Inputs!AR$15</f>
        <v>548.99434258894723</v>
      </c>
      <c r="AR22" s="12">
        <f>Population!AP22*Inputs!AS$15</f>
        <v>557.69710076058118</v>
      </c>
      <c r="AS22" s="12">
        <f>Population!AQ22*Inputs!AT$15</f>
        <v>571.6297544505918</v>
      </c>
      <c r="AT22" s="12">
        <f>Population!AR22*Inputs!AU$15</f>
        <v>591.10581170632497</v>
      </c>
      <c r="AU22" s="12">
        <f>Population!AS22*Inputs!AV$15</f>
        <v>578.76792323869586</v>
      </c>
      <c r="AV22" s="12">
        <f>Population!AT22*Inputs!AW$15</f>
        <v>571.19269983409481</v>
      </c>
      <c r="AW22" s="12">
        <f>Population!AU22*Inputs!AX$15</f>
        <v>574.14995977133185</v>
      </c>
      <c r="AX22" s="12">
        <f>Population!AV22*Inputs!AY$15</f>
        <v>557.05243545171174</v>
      </c>
      <c r="AY22" s="12">
        <f>Population!AW22*Inputs!AZ$15</f>
        <v>553.03652668704888</v>
      </c>
      <c r="AZ22" s="12">
        <f>Population!AX22*Inputs!BA$15</f>
        <v>512.05337995703246</v>
      </c>
      <c r="BA22" s="12">
        <f>Population!AY22*Inputs!BB$15</f>
        <v>480.02126091919848</v>
      </c>
      <c r="BB22" s="12">
        <f>Population!AZ22*Inputs!BC$15</f>
        <v>477.07438515216484</v>
      </c>
      <c r="BC22" s="12">
        <f>Population!BA22*Inputs!BD$15</f>
        <v>446.60568165222259</v>
      </c>
      <c r="BD22" s="12">
        <f>Population!BB22*Inputs!BE$15</f>
        <v>437.16582634150296</v>
      </c>
      <c r="BE22" s="12">
        <f>Population!BC22*Inputs!BF$15</f>
        <v>413.63113055826102</v>
      </c>
      <c r="BF22" s="12">
        <f>Population!BD22*Inputs!BG$15</f>
        <v>390.4210030975853</v>
      </c>
      <c r="BG22" s="12">
        <f>Population!BE22*Inputs!BH$15</f>
        <v>388.15754950863203</v>
      </c>
      <c r="BH22" s="12">
        <f>Population!BF22*Inputs!BI$15</f>
        <v>373.85760917552994</v>
      </c>
      <c r="BI22" s="12">
        <f>Population!BG22*Inputs!BJ$15</f>
        <v>351.43880074659995</v>
      </c>
      <c r="BJ22" s="12">
        <f>Population!BH22*Inputs!BK$15</f>
        <v>319.43886166731102</v>
      </c>
      <c r="BK22" s="12">
        <f>Population!BI22*Inputs!BL$15</f>
        <v>283.87274515551195</v>
      </c>
      <c r="BL22" s="12">
        <f>Population!BJ22*Inputs!BM$15</f>
        <v>254.16086386144795</v>
      </c>
      <c r="BM22" s="12">
        <f>Population!BK22*Inputs!BN$15</f>
        <v>213.33624778139858</v>
      </c>
      <c r="BN22" s="12">
        <f>Population!BL22*Inputs!BO$15</f>
        <v>181.28394727186091</v>
      </c>
      <c r="BO22" s="12">
        <f>Population!BM22*Inputs!BP$15</f>
        <v>152.98750949247179</v>
      </c>
      <c r="BP22" s="12">
        <f>Population!BN22*Inputs!BQ$15</f>
        <v>120.80007436327004</v>
      </c>
      <c r="BQ22" s="12">
        <f>Population!BO22*Inputs!BR$15</f>
        <v>120.07579427039556</v>
      </c>
      <c r="BR22" s="12">
        <f>Population!BP22*Inputs!BS$15</f>
        <v>101.89535759973697</v>
      </c>
      <c r="BS22" s="12">
        <f>Population!BQ22*Inputs!BT$15</f>
        <v>90.960546290118486</v>
      </c>
      <c r="BT22" s="12">
        <f>Population!BR22*Inputs!BU$15</f>
        <v>84.092407716673563</v>
      </c>
      <c r="BU22" s="12">
        <f>Population!BS22*Inputs!BV$15</f>
        <v>79.530022605059742</v>
      </c>
      <c r="BV22" s="12">
        <f>Population!BT22*Inputs!BW$15</f>
        <v>70.784806168939554</v>
      </c>
      <c r="BW22" s="12">
        <f>Population!BU22*Inputs!BX$15</f>
        <v>65.145731799458133</v>
      </c>
      <c r="BX22" s="12">
        <f>Population!BV22*Inputs!BY$15</f>
        <v>54.343928051573066</v>
      </c>
      <c r="BY22" s="12">
        <f>Population!BW22*Inputs!BZ$15</f>
        <v>47.318178297121243</v>
      </c>
      <c r="BZ22" s="12">
        <f>Population!BX22*Inputs!CA$15</f>
        <v>42.895143195775702</v>
      </c>
      <c r="CA22" s="12">
        <f>Population!BY22*Inputs!CB$15</f>
        <v>38.410901399575671</v>
      </c>
      <c r="CB22" s="12">
        <f>Population!BZ22*Inputs!CC$15</f>
        <v>29.686452715661726</v>
      </c>
      <c r="CC22" s="12">
        <f>Population!CA22*Inputs!CD$15</f>
        <v>28.808791852562415</v>
      </c>
      <c r="CD22" s="12">
        <f>Population!CB22*Inputs!CE$15</f>
        <v>23.660937781477685</v>
      </c>
      <c r="CE22" s="12">
        <f>Population!CC22*Inputs!CF$15</f>
        <v>17.546548420564388</v>
      </c>
      <c r="CF22" s="12">
        <f>Population!CD22*Inputs!CG$15</f>
        <v>14.07228570309384</v>
      </c>
      <c r="CG22" s="12">
        <f>Population!CE22*Inputs!CH$15</f>
        <v>9.033160065351435</v>
      </c>
      <c r="CH22" s="12">
        <f>Population!CF22*Inputs!CI$15</f>
        <v>7.1422045966285612</v>
      </c>
      <c r="CI22" s="12">
        <f>Population!CG22*Inputs!CJ$15</f>
        <v>5.5393081680684642</v>
      </c>
      <c r="CJ22" s="12">
        <f>Population!CH22*Inputs!CK$15</f>
        <v>4.256082196972959</v>
      </c>
      <c r="CK22" s="12">
        <f>Population!CI22*Inputs!CL$15</f>
        <v>3.2385897025708261</v>
      </c>
      <c r="CL22" s="12">
        <f>Population!CJ22*Inputs!CM$15</f>
        <v>2.3823154364079442</v>
      </c>
      <c r="CM22" s="12">
        <f>Population!CK22*Inputs!CN$15</f>
        <v>1.6839006853959952</v>
      </c>
      <c r="CN22" s="12">
        <f>Population!CL22*Inputs!CO$15</f>
        <v>1.1435430208931152</v>
      </c>
      <c r="CO22" s="12">
        <f>Population!CM22*Inputs!CP$15</f>
        <v>0.74227559251821595</v>
      </c>
      <c r="CP22" s="12">
        <f>Population!CN22*Inputs!CQ$15</f>
        <v>0.45974855038325479</v>
      </c>
      <c r="CQ22" s="12">
        <f>Population!CO22*Inputs!CR$15</f>
        <v>0.28805904016277845</v>
      </c>
      <c r="CR22" s="12">
        <f>Population!CP22*Inputs!CS$15</f>
        <v>0.21989692160574242</v>
      </c>
      <c r="CS22" s="12">
        <f>Population!CQ22*Inputs!CT$15</f>
        <v>0.17168951022047632</v>
      </c>
      <c r="CT22" s="12">
        <f>Population!CR22*Inputs!CU$15</f>
        <v>9.7007536844941164E-2</v>
      </c>
      <c r="CU22" s="12">
        <f>Population!CS22*Inputs!CV$15</f>
        <v>1.6200851367179584E-2</v>
      </c>
      <c r="CV22" s="12">
        <f>Population!CT22*Inputs!CW$15</f>
        <v>1.6200851367179584E-2</v>
      </c>
      <c r="CW22" s="12">
        <f>Population!CU22*Inputs!CX$15</f>
        <v>1.2842138278861867E-2</v>
      </c>
      <c r="CX22" s="12">
        <f>Population!CV22*Inputs!CY$15</f>
        <v>9.6809965486804855E-3</v>
      </c>
      <c r="CY22" s="12">
        <f>Population!CW22*Inputs!CZ$15</f>
        <v>6.322283460362765E-3</v>
      </c>
      <c r="CZ22" s="12">
        <f>Population!CX22*Inputs!DA$15</f>
        <v>3.1611417301813825E-3</v>
      </c>
      <c r="DA22" s="12">
        <f>Population!CY22*Inputs!DB$15</f>
        <v>1.382999506954355E-3</v>
      </c>
      <c r="DB22" s="4"/>
    </row>
    <row r="23" spans="1:106" x14ac:dyDescent="0.25">
      <c r="A23">
        <f t="shared" si="1"/>
        <v>1970</v>
      </c>
      <c r="B23" s="21">
        <f t="shared" si="0"/>
        <v>18881.081772935224</v>
      </c>
      <c r="C23" s="5">
        <f>B23/Population!B23</f>
        <v>0.33637023284973472</v>
      </c>
      <c r="D23" s="33">
        <f t="shared" si="2"/>
        <v>2.3084879140350401</v>
      </c>
      <c r="E23" s="12">
        <f>Population!C23*Inputs!F$15</f>
        <v>0</v>
      </c>
      <c r="F23" s="12">
        <f>Population!D23*Inputs!G$15</f>
        <v>0</v>
      </c>
      <c r="G23" s="12">
        <f>Population!E23*Inputs!H$15</f>
        <v>0</v>
      </c>
      <c r="H23" s="12">
        <f>Population!F23*Inputs!I$15</f>
        <v>0</v>
      </c>
      <c r="I23" s="12">
        <f>Population!G23*Inputs!J$15</f>
        <v>0</v>
      </c>
      <c r="J23" s="12">
        <f>Population!H23*Inputs!K$15</f>
        <v>0</v>
      </c>
      <c r="K23" s="12">
        <f>Population!I23*Inputs!L$15</f>
        <v>0</v>
      </c>
      <c r="L23" s="12">
        <f>Population!J23*Inputs!M$15</f>
        <v>0</v>
      </c>
      <c r="M23" s="12">
        <f>Population!K23*Inputs!N$15</f>
        <v>0</v>
      </c>
      <c r="N23" s="12">
        <f>Population!L23*Inputs!O$15</f>
        <v>0</v>
      </c>
      <c r="O23" s="12">
        <f>Population!M23*Inputs!P$15</f>
        <v>0</v>
      </c>
      <c r="P23" s="12">
        <f>Population!N23*Inputs!Q$15</f>
        <v>0</v>
      </c>
      <c r="Q23" s="12">
        <f>Population!O23*Inputs!R$15</f>
        <v>0</v>
      </c>
      <c r="R23" s="12">
        <f>Population!P23*Inputs!S$15</f>
        <v>0</v>
      </c>
      <c r="S23" s="12">
        <f>Population!Q23*Inputs!T$15</f>
        <v>0</v>
      </c>
      <c r="T23" s="12">
        <f>Population!R23*Inputs!U$15</f>
        <v>7.6217199078963773</v>
      </c>
      <c r="U23" s="12">
        <f>Population!S23*Inputs!V$15</f>
        <v>9.5856613974827276</v>
      </c>
      <c r="V23" s="12">
        <f>Population!T23*Inputs!W$15</f>
        <v>16.566413190170046</v>
      </c>
      <c r="W23" s="12">
        <f>Population!U23*Inputs!X$15</f>
        <v>26.390965820943844</v>
      </c>
      <c r="X23" s="12">
        <f>Population!V23*Inputs!Y$15</f>
        <v>44.475814888704406</v>
      </c>
      <c r="Y23" s="12">
        <f>Population!W23*Inputs!Z$15</f>
        <v>59.909533714590168</v>
      </c>
      <c r="Z23" s="12">
        <f>Population!X23*Inputs!AA$15</f>
        <v>87.281090462849178</v>
      </c>
      <c r="AA23" s="12">
        <f>Population!Y23*Inputs!AB$15</f>
        <v>114.55486437155045</v>
      </c>
      <c r="AB23" s="12">
        <f>Population!Z23*Inputs!AC$15</f>
        <v>146.49074587381426</v>
      </c>
      <c r="AC23" s="12">
        <f>Population!AA23*Inputs!AD$15</f>
        <v>188.60792040254032</v>
      </c>
      <c r="AD23" s="12">
        <f>Population!AB23*Inputs!AE$15</f>
        <v>235.076474481502</v>
      </c>
      <c r="AE23" s="12">
        <f>Population!AC23*Inputs!AF$15</f>
        <v>285.52254775560925</v>
      </c>
      <c r="AF23" s="12">
        <f>Population!AD23*Inputs!AG$15</f>
        <v>322.28428280687831</v>
      </c>
      <c r="AG23" s="12">
        <f>Population!AE23*Inputs!AH$15</f>
        <v>372.5701810709316</v>
      </c>
      <c r="AH23" s="12">
        <f>Population!AF23*Inputs!AI$15</f>
        <v>435.44553623006033</v>
      </c>
      <c r="AI23" s="12">
        <f>Population!AG23*Inputs!AJ$15</f>
        <v>470.96529409301178</v>
      </c>
      <c r="AJ23" s="12">
        <f>Population!AH23*Inputs!AK$15</f>
        <v>528.53177482571766</v>
      </c>
      <c r="AK23" s="12">
        <f>Population!AI23*Inputs!AL$15</f>
        <v>541.38326776292786</v>
      </c>
      <c r="AL23" s="12">
        <f>Population!AJ23*Inputs!AM$15</f>
        <v>554.37199856659447</v>
      </c>
      <c r="AM23" s="12">
        <f>Population!AK23*Inputs!AN$15</f>
        <v>572.97997782371806</v>
      </c>
      <c r="AN23" s="12">
        <f>Population!AL23*Inputs!AO$15</f>
        <v>575.59645612172335</v>
      </c>
      <c r="AO23" s="12">
        <f>Population!AM23*Inputs!AP$15</f>
        <v>587.35851740826809</v>
      </c>
      <c r="AP23" s="12">
        <f>Population!AN23*Inputs!AQ$15</f>
        <v>581.62154787841291</v>
      </c>
      <c r="AQ23" s="12">
        <f>Population!AO23*Inputs!AR$15</f>
        <v>560.61294872575093</v>
      </c>
      <c r="AR23" s="12">
        <f>Population!AP23*Inputs!AS$15</f>
        <v>569.46873227728872</v>
      </c>
      <c r="AS23" s="12">
        <f>Population!AQ23*Inputs!AT$15</f>
        <v>583.56858897992663</v>
      </c>
      <c r="AT23" s="12">
        <f>Population!AR23*Inputs!AU$15</f>
        <v>603.14487367934578</v>
      </c>
      <c r="AU23" s="12">
        <f>Population!AS23*Inputs!AV$15</f>
        <v>590.30353658139234</v>
      </c>
      <c r="AV23" s="12">
        <f>Population!AT23*Inputs!AW$15</f>
        <v>582.44729615528558</v>
      </c>
      <c r="AW23" s="12">
        <f>Population!AU23*Inputs!AX$15</f>
        <v>585.4078960133869</v>
      </c>
      <c r="AX23" s="12">
        <f>Population!AV23*Inputs!AY$15</f>
        <v>567.91198900195616</v>
      </c>
      <c r="AY23" s="12">
        <f>Population!AW23*Inputs!AZ$15</f>
        <v>564.26718560631969</v>
      </c>
      <c r="AZ23" s="12">
        <f>Population!AX23*Inputs!BA$15</f>
        <v>523.15293223144943</v>
      </c>
      <c r="BA23" s="12">
        <f>Population!AY23*Inputs!BB$15</f>
        <v>490.97900522505512</v>
      </c>
      <c r="BB23" s="12">
        <f>Population!AZ23*Inputs!BC$15</f>
        <v>488.00934651977195</v>
      </c>
      <c r="BC23" s="12">
        <f>Population!BA23*Inputs!BD$15</f>
        <v>456.81849096466266</v>
      </c>
      <c r="BD23" s="12">
        <f>Population!BB23*Inputs!BE$15</f>
        <v>448.01544584055785</v>
      </c>
      <c r="BE23" s="12">
        <f>Population!BC23*Inputs!BF$15</f>
        <v>425.13016958460997</v>
      </c>
      <c r="BF23" s="12">
        <f>Population!BD23*Inputs!BG$15</f>
        <v>402.1492252292652</v>
      </c>
      <c r="BG23" s="12">
        <f>Population!BE23*Inputs!BH$15</f>
        <v>400.07548603843384</v>
      </c>
      <c r="BH23" s="12">
        <f>Population!BF23*Inputs!BI$15</f>
        <v>385.82217058225456</v>
      </c>
      <c r="BI23" s="12">
        <f>Population!BG23*Inputs!BJ$15</f>
        <v>362.17201119501362</v>
      </c>
      <c r="BJ23" s="12">
        <f>Population!BH23*Inputs!BK$15</f>
        <v>328.07796511208471</v>
      </c>
      <c r="BK23" s="12">
        <f>Population!BI23*Inputs!BL$15</f>
        <v>290.79771086080461</v>
      </c>
      <c r="BL23" s="12">
        <f>Population!BJ23*Inputs!BM$15</f>
        <v>260.36324078195003</v>
      </c>
      <c r="BM23" s="12">
        <f>Population!BK23*Inputs!BN$15</f>
        <v>218.31814237994439</v>
      </c>
      <c r="BN23" s="12">
        <f>Population!BL23*Inputs!BO$15</f>
        <v>185.78033584912558</v>
      </c>
      <c r="BO23" s="12">
        <f>Population!BM23*Inputs!BP$15</f>
        <v>157.29588733486128</v>
      </c>
      <c r="BP23" s="12">
        <f>Population!BN23*Inputs!BQ$15</f>
        <v>124.46106384886968</v>
      </c>
      <c r="BQ23" s="12">
        <f>Population!BO23*Inputs!BR$15</f>
        <v>123.61451286572658</v>
      </c>
      <c r="BR23" s="12">
        <f>Population!BP23*Inputs!BS$15</f>
        <v>104.93134264954794</v>
      </c>
      <c r="BS23" s="12">
        <f>Population!BQ23*Inputs!BT$15</f>
        <v>93.321503443197628</v>
      </c>
      <c r="BT23" s="12">
        <f>Population!BR23*Inputs!BU$15</f>
        <v>85.657416054514982</v>
      </c>
      <c r="BU23" s="12">
        <f>Population!BS23*Inputs!BV$15</f>
        <v>80.513487064741625</v>
      </c>
      <c r="BV23" s="12">
        <f>Population!BT23*Inputs!BW$15</f>
        <v>71.476558833200059</v>
      </c>
      <c r="BW23" s="12">
        <f>Population!BU23*Inputs!BX$15</f>
        <v>65.446637129092139</v>
      </c>
      <c r="BX23" s="12">
        <f>Population!BV23*Inputs!BY$15</f>
        <v>54.802589570618402</v>
      </c>
      <c r="BY23" s="12">
        <f>Population!BW23*Inputs!BZ$15</f>
        <v>48.253555659757303</v>
      </c>
      <c r="BZ23" s="12">
        <f>Population!BX23*Inputs!CA$15</f>
        <v>44.160463010713045</v>
      </c>
      <c r="CA23" s="12">
        <f>Population!BY23*Inputs!CB$15</f>
        <v>39.511712352132967</v>
      </c>
      <c r="CB23" s="12">
        <f>Population!BZ23*Inputs!CC$15</f>
        <v>30.610882590203296</v>
      </c>
      <c r="CC23" s="12">
        <f>Population!CA23*Inputs!CD$15</f>
        <v>29.505874773962013</v>
      </c>
      <c r="CD23" s="12">
        <f>Population!CB23*Inputs!CE$15</f>
        <v>23.835414393681965</v>
      </c>
      <c r="CE23" s="12">
        <f>Population!CC23*Inputs!CF$15</f>
        <v>17.436005590679564</v>
      </c>
      <c r="CF23" s="12">
        <f>Population!CD23*Inputs!CG$15</f>
        <v>14.082103576840185</v>
      </c>
      <c r="CG23" s="12">
        <f>Population!CE23*Inputs!CH$15</f>
        <v>8.4668165077511954</v>
      </c>
      <c r="CH23" s="12">
        <f>Population!CF23*Inputs!CI$15</f>
        <v>6.6944164990968211</v>
      </c>
      <c r="CI23" s="12">
        <f>Population!CG23*Inputs!CJ$15</f>
        <v>5.1920153633520769</v>
      </c>
      <c r="CJ23" s="12">
        <f>Population!CH23*Inputs!CK$15</f>
        <v>3.9892426064604076</v>
      </c>
      <c r="CK23" s="12">
        <f>Population!CI23*Inputs!CL$15</f>
        <v>3.0355428839058112</v>
      </c>
      <c r="CL23" s="12">
        <f>Population!CJ23*Inputs!CM$15</f>
        <v>2.2329536416627791</v>
      </c>
      <c r="CM23" s="12">
        <f>Population!CK23*Inputs!CN$15</f>
        <v>1.578326744724819</v>
      </c>
      <c r="CN23" s="12">
        <f>Population!CL23*Inputs!CO$15</f>
        <v>1.0718473775040773</v>
      </c>
      <c r="CO23" s="12">
        <f>Population!CM23*Inputs!CP$15</f>
        <v>0.6957378364344885</v>
      </c>
      <c r="CP23" s="12">
        <f>Population!CN23*Inputs!CQ$15</f>
        <v>0.43092412706495992</v>
      </c>
      <c r="CQ23" s="12">
        <f>Population!CO23*Inputs!CR$15</f>
        <v>0.26999887290963109</v>
      </c>
      <c r="CR23" s="12">
        <f>Population!CP23*Inputs!CS$15</f>
        <v>0.20611025071908054</v>
      </c>
      <c r="CS23" s="12">
        <f>Population!CQ23*Inputs!CT$15</f>
        <v>0.16092525415532882</v>
      </c>
      <c r="CT23" s="12">
        <f>Population!CR23*Inputs!CU$15</f>
        <v>9.0925546363942983E-2</v>
      </c>
      <c r="CU23" s="12">
        <f>Population!CS23*Inputs!CV$15</f>
        <v>1.518512179601492E-2</v>
      </c>
      <c r="CV23" s="12">
        <f>Population!CT23*Inputs!CW$15</f>
        <v>1.518512179601492E-2</v>
      </c>
      <c r="CW23" s="12">
        <f>Population!CU23*Inputs!CX$15</f>
        <v>1.203698678952402E-2</v>
      </c>
      <c r="CX23" s="12">
        <f>Population!CV23*Inputs!CY$15</f>
        <v>9.0740361951796474E-3</v>
      </c>
      <c r="CY23" s="12">
        <f>Population!CW23*Inputs!CZ$15</f>
        <v>5.9259011886887486E-3</v>
      </c>
      <c r="CZ23" s="12">
        <f>Population!CX23*Inputs!DA$15</f>
        <v>2.9629505943443743E-3</v>
      </c>
      <c r="DA23" s="12">
        <f>Population!CY23*Inputs!DB$15</f>
        <v>1.2962908850256639E-3</v>
      </c>
      <c r="DB23" s="4"/>
    </row>
    <row r="24" spans="1:106" x14ac:dyDescent="0.25">
      <c r="A24">
        <f t="shared" si="1"/>
        <v>1971</v>
      </c>
      <c r="B24" s="21">
        <f t="shared" si="0"/>
        <v>19258.307624664769</v>
      </c>
      <c r="C24" s="5">
        <f>B24/Population!B24</f>
        <v>0.33519679137770192</v>
      </c>
      <c r="D24" s="33">
        <f t="shared" si="2"/>
        <v>1.9979038079813494</v>
      </c>
      <c r="E24" s="12">
        <f>Population!C24*Inputs!F$15</f>
        <v>0</v>
      </c>
      <c r="F24" s="12">
        <f>Population!D24*Inputs!G$15</f>
        <v>0</v>
      </c>
      <c r="G24" s="12">
        <f>Population!E24*Inputs!H$15</f>
        <v>0</v>
      </c>
      <c r="H24" s="12">
        <f>Population!F24*Inputs!I$15</f>
        <v>0</v>
      </c>
      <c r="I24" s="12">
        <f>Population!G24*Inputs!J$15</f>
        <v>0</v>
      </c>
      <c r="J24" s="12">
        <f>Population!H24*Inputs!K$15</f>
        <v>0</v>
      </c>
      <c r="K24" s="12">
        <f>Population!I24*Inputs!L$15</f>
        <v>0</v>
      </c>
      <c r="L24" s="12">
        <f>Population!J24*Inputs!M$15</f>
        <v>0</v>
      </c>
      <c r="M24" s="12">
        <f>Population!K24*Inputs!N$15</f>
        <v>0</v>
      </c>
      <c r="N24" s="12">
        <f>Population!L24*Inputs!O$15</f>
        <v>0</v>
      </c>
      <c r="O24" s="12">
        <f>Population!M24*Inputs!P$15</f>
        <v>0</v>
      </c>
      <c r="P24" s="12">
        <f>Population!N24*Inputs!Q$15</f>
        <v>0</v>
      </c>
      <c r="Q24" s="12">
        <f>Population!O24*Inputs!R$15</f>
        <v>0</v>
      </c>
      <c r="R24" s="12">
        <f>Population!P24*Inputs!S$15</f>
        <v>0</v>
      </c>
      <c r="S24" s="12">
        <f>Population!Q24*Inputs!T$15</f>
        <v>0</v>
      </c>
      <c r="T24" s="12">
        <f>Population!R24*Inputs!U$15</f>
        <v>7.8247725912491379</v>
      </c>
      <c r="U24" s="12">
        <f>Population!S24*Inputs!V$15</f>
        <v>9.8312189692522995</v>
      </c>
      <c r="V24" s="12">
        <f>Population!T24*Inputs!W$15</f>
        <v>16.930123415947861</v>
      </c>
      <c r="W24" s="12">
        <f>Population!U24*Inputs!X$15</f>
        <v>26.830287823593594</v>
      </c>
      <c r="X24" s="12">
        <f>Population!V24*Inputs!Y$15</f>
        <v>45.054733283945268</v>
      </c>
      <c r="Y24" s="12">
        <f>Population!W24*Inputs!Z$15</f>
        <v>60.670776497563438</v>
      </c>
      <c r="Z24" s="12">
        <f>Population!X24*Inputs!AA$15</f>
        <v>88.298579770485304</v>
      </c>
      <c r="AA24" s="12">
        <f>Population!Y24*Inputs!AB$15</f>
        <v>116.01086505231137</v>
      </c>
      <c r="AB24" s="12">
        <f>Population!Z24*Inputs!AC$15</f>
        <v>148.75004751808441</v>
      </c>
      <c r="AC24" s="12">
        <f>Population!AA24*Inputs!AD$15</f>
        <v>191.9057510630501</v>
      </c>
      <c r="AD24" s="12">
        <f>Population!AB24*Inputs!AE$15</f>
        <v>239.08718260891629</v>
      </c>
      <c r="AE24" s="12">
        <f>Population!AC24*Inputs!AF$15</f>
        <v>290.37507169890995</v>
      </c>
      <c r="AF24" s="12">
        <f>Population!AD24*Inputs!AG$15</f>
        <v>328.20903944941409</v>
      </c>
      <c r="AG24" s="12">
        <f>Population!AE24*Inputs!AH$15</f>
        <v>380.10422161906939</v>
      </c>
      <c r="AH24" s="12">
        <f>Population!AF24*Inputs!AI$15</f>
        <v>444.85148096738152</v>
      </c>
      <c r="AI24" s="12">
        <f>Population!AG24*Inputs!AJ$15</f>
        <v>481.31639992612219</v>
      </c>
      <c r="AJ24" s="12">
        <f>Population!AH24*Inputs!AK$15</f>
        <v>540.41532553423076</v>
      </c>
      <c r="AK24" s="12">
        <f>Population!AI24*Inputs!AL$15</f>
        <v>553.69831868056713</v>
      </c>
      <c r="AL24" s="12">
        <f>Population!AJ24*Inputs!AM$15</f>
        <v>566.94631301828258</v>
      </c>
      <c r="AM24" s="12">
        <f>Population!AK24*Inputs!AN$15</f>
        <v>585.90764934790832</v>
      </c>
      <c r="AN24" s="12">
        <f>Population!AL24*Inputs!AO$15</f>
        <v>588.74797872287218</v>
      </c>
      <c r="AO24" s="12">
        <f>Population!AM24*Inputs!AP$15</f>
        <v>600.97774225038756</v>
      </c>
      <c r="AP24" s="12">
        <f>Population!AN24*Inputs!AQ$15</f>
        <v>594.38595262296337</v>
      </c>
      <c r="AQ24" s="12">
        <f>Population!AO24*Inputs!AR$15</f>
        <v>571.753622339917</v>
      </c>
      <c r="AR24" s="12">
        <f>Population!AP24*Inputs!AS$15</f>
        <v>579.90596008598618</v>
      </c>
      <c r="AS24" s="12">
        <f>Population!AQ24*Inputs!AT$15</f>
        <v>594.24161429127957</v>
      </c>
      <c r="AT24" s="12">
        <f>Population!AR24*Inputs!AU$15</f>
        <v>614.04944669988004</v>
      </c>
      <c r="AU24" s="12">
        <f>Population!AS24*Inputs!AV$15</f>
        <v>600.66403729645515</v>
      </c>
      <c r="AV24" s="12">
        <f>Population!AT24*Inputs!AW$15</f>
        <v>592.36145481450455</v>
      </c>
      <c r="AW24" s="12">
        <f>Population!AU24*Inputs!AX$15</f>
        <v>595.1346858864938</v>
      </c>
      <c r="AX24" s="12">
        <f>Population!AV24*Inputs!AY$15</f>
        <v>577.17292807018498</v>
      </c>
      <c r="AY24" s="12">
        <f>Population!AW24*Inputs!AZ$15</f>
        <v>573.27481553062808</v>
      </c>
      <c r="AZ24" s="12">
        <f>Population!AX24*Inputs!BA$15</f>
        <v>531.81194866954206</v>
      </c>
      <c r="BA24" s="12">
        <f>Population!AY24*Inputs!BB$15</f>
        <v>499.68114704958089</v>
      </c>
      <c r="BB24" s="12">
        <f>Population!AZ24*Inputs!BC$15</f>
        <v>497.12751268872864</v>
      </c>
      <c r="BC24" s="12">
        <f>Population!BA24*Inputs!BD$15</f>
        <v>465.29728734685324</v>
      </c>
      <c r="BD24" s="12">
        <f>Population!BB24*Inputs!BE$15</f>
        <v>456.208944105407</v>
      </c>
      <c r="BE24" s="12">
        <f>Population!BC24*Inputs!BF$15</f>
        <v>433.6253497794969</v>
      </c>
      <c r="BF24" s="12">
        <f>Population!BD24*Inputs!BG$15</f>
        <v>411.25483908835076</v>
      </c>
      <c r="BG24" s="12">
        <f>Population!BE24*Inputs!BH$15</f>
        <v>409.8661963433712</v>
      </c>
      <c r="BH24" s="12">
        <f>Population!BF24*Inputs!BI$15</f>
        <v>395.33888777044672</v>
      </c>
      <c r="BI24" s="12">
        <f>Population!BG24*Inputs!BJ$15</f>
        <v>371.39980908164358</v>
      </c>
      <c r="BJ24" s="12">
        <f>Population!BH24*Inputs!BK$15</f>
        <v>335.82497487044077</v>
      </c>
      <c r="BK24" s="12">
        <f>Population!BI24*Inputs!BL$15</f>
        <v>296.54785830586036</v>
      </c>
      <c r="BL24" s="12">
        <f>Population!BJ24*Inputs!BM$15</f>
        <v>264.73511392073823</v>
      </c>
      <c r="BM24" s="12">
        <f>Population!BK24*Inputs!BN$15</f>
        <v>221.90306299806346</v>
      </c>
      <c r="BN24" s="12">
        <f>Population!BL24*Inputs!BO$15</f>
        <v>188.57228865083962</v>
      </c>
      <c r="BO24" s="12">
        <f>Population!BM24*Inputs!BP$15</f>
        <v>159.84429531246309</v>
      </c>
      <c r="BP24" s="12">
        <f>Population!BN24*Inputs!BQ$15</f>
        <v>126.88095873136682</v>
      </c>
      <c r="BQ24" s="12">
        <f>Population!BO24*Inputs!BR$15</f>
        <v>126.29663688044174</v>
      </c>
      <c r="BR24" s="12">
        <f>Population!BP24*Inputs!BS$15</f>
        <v>107.14431619017867</v>
      </c>
      <c r="BS24" s="12">
        <f>Population!BQ24*Inputs!BT$15</f>
        <v>95.353037765552415</v>
      </c>
      <c r="BT24" s="12">
        <f>Population!BR24*Inputs!BU$15</f>
        <v>87.258703116307785</v>
      </c>
      <c r="BU24" s="12">
        <f>Population!BS24*Inputs!BV$15</f>
        <v>81.515689588609121</v>
      </c>
      <c r="BV24" s="12">
        <f>Population!BT24*Inputs!BW$15</f>
        <v>72.015437980496927</v>
      </c>
      <c r="BW24" s="12">
        <f>Population!BU24*Inputs!BX$15</f>
        <v>65.871604692282276</v>
      </c>
      <c r="BX24" s="12">
        <f>Population!BV24*Inputs!BY$15</f>
        <v>54.975706933555252</v>
      </c>
      <c r="BY24" s="12">
        <f>Population!BW24*Inputs!BZ$15</f>
        <v>48.689516108422488</v>
      </c>
      <c r="BZ24" s="12">
        <f>Population!BX24*Inputs!CA$15</f>
        <v>45.21589802657725</v>
      </c>
      <c r="CA24" s="12">
        <f>Population!BY24*Inputs!CB$15</f>
        <v>41.076240565382001</v>
      </c>
      <c r="CB24" s="12">
        <f>Population!BZ24*Inputs!CC$15</f>
        <v>32.062082560852346</v>
      </c>
      <c r="CC24" s="12">
        <f>Population!CA24*Inputs!CD$15</f>
        <v>31.328681667808159</v>
      </c>
      <c r="CD24" s="12">
        <f>Population!CB24*Inputs!CE$15</f>
        <v>25.436462698377166</v>
      </c>
      <c r="CE24" s="12">
        <f>Population!CC24*Inputs!CF$15</f>
        <v>18.504586279566208</v>
      </c>
      <c r="CF24" s="12">
        <f>Population!CD24*Inputs!CG$15</f>
        <v>14.918492916469249</v>
      </c>
      <c r="CG24" s="12">
        <f>Population!CE24*Inputs!CH$15</f>
        <v>9.6703457635827004</v>
      </c>
      <c r="CH24" s="12">
        <f>Population!CF24*Inputs!CI$15</f>
        <v>7.6460051038585037</v>
      </c>
      <c r="CI24" s="12">
        <f>Population!CG24*Inputs!CJ$15</f>
        <v>5.9300427412691805</v>
      </c>
      <c r="CJ24" s="12">
        <f>Population!CH24*Inputs!CK$15</f>
        <v>4.5562999155551838</v>
      </c>
      <c r="CK24" s="12">
        <f>Population!CI24*Inputs!CL$15</f>
        <v>3.4670350114093664</v>
      </c>
      <c r="CL24" s="12">
        <f>Population!CJ24*Inputs!CM$15</f>
        <v>2.550360429939857</v>
      </c>
      <c r="CM24" s="12">
        <f>Population!CK24*Inputs!CN$15</f>
        <v>1.8026805394242331</v>
      </c>
      <c r="CN24" s="12">
        <f>Population!CL24*Inputs!CO$15</f>
        <v>1.2242068476108721</v>
      </c>
      <c r="CO24" s="12">
        <f>Population!CM24*Inputs!CP$15</f>
        <v>0.79463461065550212</v>
      </c>
      <c r="CP24" s="12">
        <f>Population!CN24*Inputs!CQ$15</f>
        <v>0.4921785304752071</v>
      </c>
      <c r="CQ24" s="12">
        <f>Population!CO24*Inputs!CR$15</f>
        <v>0.30837829713487408</v>
      </c>
      <c r="CR24" s="12">
        <f>Population!CP24*Inputs!CS$15</f>
        <v>0.23540812394452321</v>
      </c>
      <c r="CS24" s="12">
        <f>Population!CQ24*Inputs!CT$15</f>
        <v>0.18380023334033302</v>
      </c>
      <c r="CT24" s="12">
        <f>Population!CR24*Inputs!CU$15</f>
        <v>0.10385030445351383</v>
      </c>
      <c r="CU24" s="12">
        <f>Population!CS24*Inputs!CV$15</f>
        <v>1.7343635366981944E-2</v>
      </c>
      <c r="CV24" s="12">
        <f>Population!CT24*Inputs!CW$15</f>
        <v>1.7343635366981944E-2</v>
      </c>
      <c r="CW24" s="12">
        <f>Population!CU24*Inputs!CX$15</f>
        <v>1.3748003644558858E-2</v>
      </c>
      <c r="CX24" s="12">
        <f>Population!CV24*Inputs!CY$15</f>
        <v>1.0363879670513602E-2</v>
      </c>
      <c r="CY24" s="12">
        <f>Population!CW24*Inputs!CZ$15</f>
        <v>6.7682479480905148E-3</v>
      </c>
      <c r="CZ24" s="12">
        <f>Population!CX24*Inputs!DA$15</f>
        <v>3.3841239740452574E-3</v>
      </c>
      <c r="DA24" s="12">
        <f>Population!CY24*Inputs!DB$15</f>
        <v>1.4805542386448001E-3</v>
      </c>
      <c r="DB24" s="4"/>
    </row>
    <row r="25" spans="1:106" x14ac:dyDescent="0.25">
      <c r="A25">
        <f t="shared" si="1"/>
        <v>1972</v>
      </c>
      <c r="B25" s="21">
        <f t="shared" si="0"/>
        <v>19656.967669844369</v>
      </c>
      <c r="C25" s="5">
        <f>B25/Population!B25</f>
        <v>0.33413555240327147</v>
      </c>
      <c r="D25" s="33">
        <f t="shared" si="2"/>
        <v>2.0700679049753257</v>
      </c>
      <c r="E25" s="12">
        <f>Population!C25*Inputs!F$15</f>
        <v>0</v>
      </c>
      <c r="F25" s="12">
        <f>Population!D25*Inputs!G$15</f>
        <v>0</v>
      </c>
      <c r="G25" s="12">
        <f>Population!E25*Inputs!H$15</f>
        <v>0</v>
      </c>
      <c r="H25" s="12">
        <f>Population!F25*Inputs!I$15</f>
        <v>0</v>
      </c>
      <c r="I25" s="12">
        <f>Population!G25*Inputs!J$15</f>
        <v>0</v>
      </c>
      <c r="J25" s="12">
        <f>Population!H25*Inputs!K$15</f>
        <v>0</v>
      </c>
      <c r="K25" s="12">
        <f>Population!I25*Inputs!L$15</f>
        <v>0</v>
      </c>
      <c r="L25" s="12">
        <f>Population!J25*Inputs!M$15</f>
        <v>0</v>
      </c>
      <c r="M25" s="12">
        <f>Population!K25*Inputs!N$15</f>
        <v>0</v>
      </c>
      <c r="N25" s="12">
        <f>Population!L25*Inputs!O$15</f>
        <v>0</v>
      </c>
      <c r="O25" s="12">
        <f>Population!M25*Inputs!P$15</f>
        <v>0</v>
      </c>
      <c r="P25" s="12">
        <f>Population!N25*Inputs!Q$15</f>
        <v>0</v>
      </c>
      <c r="Q25" s="12">
        <f>Population!O25*Inputs!R$15</f>
        <v>0</v>
      </c>
      <c r="R25" s="12">
        <f>Population!P25*Inputs!S$15</f>
        <v>0</v>
      </c>
      <c r="S25" s="12">
        <f>Population!Q25*Inputs!T$15</f>
        <v>0</v>
      </c>
      <c r="T25" s="12">
        <f>Population!R25*Inputs!U$15</f>
        <v>8.0541974277539996</v>
      </c>
      <c r="U25" s="12">
        <f>Population!S25*Inputs!V$15</f>
        <v>10.103348695256262</v>
      </c>
      <c r="V25" s="12">
        <f>Population!T25*Inputs!W$15</f>
        <v>17.385291976473798</v>
      </c>
      <c r="W25" s="12">
        <f>Population!U25*Inputs!X$15</f>
        <v>27.449921623478737</v>
      </c>
      <c r="X25" s="12">
        <f>Population!V25*Inputs!Y$15</f>
        <v>45.842836779885602</v>
      </c>
      <c r="Y25" s="12">
        <f>Population!W25*Inputs!Z$15</f>
        <v>61.498833729978038</v>
      </c>
      <c r="Z25" s="12">
        <f>Population!X25*Inputs!AA$15</f>
        <v>89.48092920178523</v>
      </c>
      <c r="AA25" s="12">
        <f>Population!Y25*Inputs!AB$15</f>
        <v>117.44439586809652</v>
      </c>
      <c r="AB25" s="12">
        <f>Population!Z25*Inputs!AC$15</f>
        <v>150.73171404352965</v>
      </c>
      <c r="AC25" s="12">
        <f>Population!AA25*Inputs!AD$15</f>
        <v>194.96253888307052</v>
      </c>
      <c r="AD25" s="12">
        <f>Population!AB25*Inputs!AE$15</f>
        <v>243.3700496405996</v>
      </c>
      <c r="AE25" s="12">
        <f>Population!AC25*Inputs!AF$15</f>
        <v>295.4449648367023</v>
      </c>
      <c r="AF25" s="12">
        <f>Population!AD25*Inputs!AG$15</f>
        <v>333.90486189613733</v>
      </c>
      <c r="AG25" s="12">
        <f>Population!AE25*Inputs!AH$15</f>
        <v>387.2419468028109</v>
      </c>
      <c r="AH25" s="12">
        <f>Population!AF25*Inputs!AI$15</f>
        <v>454.06186462440036</v>
      </c>
      <c r="AI25" s="12">
        <f>Population!AG25*Inputs!AJ$15</f>
        <v>491.97604074504625</v>
      </c>
      <c r="AJ25" s="12">
        <f>Population!AH25*Inputs!AK$15</f>
        <v>552.57735289971231</v>
      </c>
      <c r="AK25" s="12">
        <f>Population!AI25*Inputs!AL$15</f>
        <v>566.43630017398368</v>
      </c>
      <c r="AL25" s="12">
        <f>Population!AJ25*Inputs!AM$15</f>
        <v>580.15167895400782</v>
      </c>
      <c r="AM25" s="12">
        <f>Population!AK25*Inputs!AN$15</f>
        <v>599.53484636695498</v>
      </c>
      <c r="AN25" s="12">
        <f>Population!AL25*Inputs!AO$15</f>
        <v>602.38571393374787</v>
      </c>
      <c r="AO25" s="12">
        <f>Population!AM25*Inputs!AP$15</f>
        <v>615.08300218976478</v>
      </c>
      <c r="AP25" s="12">
        <f>Population!AN25*Inputs!AQ$15</f>
        <v>608.55590182357423</v>
      </c>
      <c r="AQ25" s="12">
        <f>Population!AO25*Inputs!AR$15</f>
        <v>584.67015258392325</v>
      </c>
      <c r="AR25" s="12">
        <f>Population!AP25*Inputs!AS$15</f>
        <v>591.78812802925279</v>
      </c>
      <c r="AS25" s="12">
        <f>Population!AQ25*Inputs!AT$15</f>
        <v>605.49383683215842</v>
      </c>
      <c r="AT25" s="12">
        <f>Population!AR25*Inputs!AU$15</f>
        <v>625.67402706550729</v>
      </c>
      <c r="AU25" s="12">
        <f>Population!AS25*Inputs!AV$15</f>
        <v>611.92288666121465</v>
      </c>
      <c r="AV25" s="12">
        <f>Population!AT25*Inputs!AW$15</f>
        <v>603.17962957133238</v>
      </c>
      <c r="AW25" s="12">
        <f>Population!AU25*Inputs!AX$15</f>
        <v>605.73539041896902</v>
      </c>
      <c r="AX25" s="12">
        <f>Population!AV25*Inputs!AY$15</f>
        <v>587.25714161303506</v>
      </c>
      <c r="AY25" s="12">
        <f>Population!AW25*Inputs!AZ$15</f>
        <v>583.13282470563524</v>
      </c>
      <c r="AZ25" s="12">
        <f>Population!AX25*Inputs!BA$15</f>
        <v>540.79825356035917</v>
      </c>
      <c r="BA25" s="12">
        <f>Population!AY25*Inputs!BB$15</f>
        <v>508.44734249426614</v>
      </c>
      <c r="BB25" s="12">
        <f>Population!AZ25*Inputs!BC$15</f>
        <v>506.46378859924954</v>
      </c>
      <c r="BC25" s="12">
        <f>Population!BA25*Inputs!BD$15</f>
        <v>474.51595978778965</v>
      </c>
      <c r="BD25" s="12">
        <f>Population!BB25*Inputs!BE$15</f>
        <v>465.22132559661208</v>
      </c>
      <c r="BE25" s="12">
        <f>Population!BC25*Inputs!BF$15</f>
        <v>442.10093457909028</v>
      </c>
      <c r="BF25" s="12">
        <f>Population!BD25*Inputs!BG$15</f>
        <v>420.03675857567765</v>
      </c>
      <c r="BG25" s="12">
        <f>Population!BE25*Inputs!BH$15</f>
        <v>419.76986723599009</v>
      </c>
      <c r="BH25" s="12">
        <f>Population!BF25*Inputs!BI$15</f>
        <v>405.67476542547058</v>
      </c>
      <c r="BI25" s="12">
        <f>Population!BG25*Inputs!BJ$15</f>
        <v>381.21357451605644</v>
      </c>
      <c r="BJ25" s="12">
        <f>Population!BH25*Inputs!BK$15</f>
        <v>345.0027438022999</v>
      </c>
      <c r="BK25" s="12">
        <f>Population!BI25*Inputs!BL$15</f>
        <v>304.14021400569709</v>
      </c>
      <c r="BL25" s="12">
        <f>Population!BJ25*Inputs!BM$15</f>
        <v>270.52971521666461</v>
      </c>
      <c r="BM25" s="12">
        <f>Population!BK25*Inputs!BN$15</f>
        <v>226.11776696801425</v>
      </c>
      <c r="BN25" s="12">
        <f>Population!BL25*Inputs!BO$15</f>
        <v>192.08951644382046</v>
      </c>
      <c r="BO25" s="12">
        <f>Population!BM25*Inputs!BP$15</f>
        <v>162.60560287048276</v>
      </c>
      <c r="BP25" s="12">
        <f>Population!BN25*Inputs!BQ$15</f>
        <v>129.21879282205649</v>
      </c>
      <c r="BQ25" s="12">
        <f>Population!BO25*Inputs!BR$15</f>
        <v>129.02854806154144</v>
      </c>
      <c r="BR25" s="12">
        <f>Population!BP25*Inputs!BS$15</f>
        <v>109.69909323497639</v>
      </c>
      <c r="BS25" s="12">
        <f>Population!BQ25*Inputs!BT$15</f>
        <v>97.560788048465028</v>
      </c>
      <c r="BT25" s="12">
        <f>Population!BR25*Inputs!BU$15</f>
        <v>89.323799710463717</v>
      </c>
      <c r="BU25" s="12">
        <f>Population!BS25*Inputs!BV$15</f>
        <v>83.185080761510235</v>
      </c>
      <c r="BV25" s="12">
        <f>Population!BT25*Inputs!BW$15</f>
        <v>73.024949169303312</v>
      </c>
      <c r="BW25" s="12">
        <f>Population!BU25*Inputs!BX$15</f>
        <v>66.442943925764553</v>
      </c>
      <c r="BX25" s="12">
        <f>Population!BV25*Inputs!BY$15</f>
        <v>55.364723536476561</v>
      </c>
      <c r="BY25" s="12">
        <f>Population!BW25*Inputs!BZ$15</f>
        <v>48.843555466950846</v>
      </c>
      <c r="BZ25" s="12">
        <f>Population!BX25*Inputs!CA$15</f>
        <v>45.557023439867962</v>
      </c>
      <c r="CA25" s="12">
        <f>Population!BY25*Inputs!CB$15</f>
        <v>41.916728100385789</v>
      </c>
      <c r="CB25" s="12">
        <f>Population!BZ25*Inputs!CC$15</f>
        <v>33.167736372200949</v>
      </c>
      <c r="CC25" s="12">
        <f>Population!CA25*Inputs!CD$15</f>
        <v>32.633547291639225</v>
      </c>
      <c r="CD25" s="12">
        <f>Population!CB25*Inputs!CE$15</f>
        <v>26.847654993439747</v>
      </c>
      <c r="CE25" s="12">
        <f>Population!CC25*Inputs!CF$15</f>
        <v>19.584032289338971</v>
      </c>
      <c r="CF25" s="12">
        <f>Population!CD25*Inputs!CG$15</f>
        <v>15.631457557572842</v>
      </c>
      <c r="CG25" s="12">
        <f>Population!CE25*Inputs!CH$15</f>
        <v>10.572303962422415</v>
      </c>
      <c r="CH25" s="12">
        <f>Population!CF25*Inputs!CI$15</f>
        <v>8.3591519923354767</v>
      </c>
      <c r="CI25" s="12">
        <f>Population!CG25*Inputs!CJ$15</f>
        <v>6.4831409241800761</v>
      </c>
      <c r="CJ25" s="12">
        <f>Population!CH25*Inputs!CK$15</f>
        <v>4.9812683877978108</v>
      </c>
      <c r="CK25" s="12">
        <f>Population!CI25*Inputs!CL$15</f>
        <v>3.7904071772714554</v>
      </c>
      <c r="CL25" s="12">
        <f>Population!CJ25*Inputs!CM$15</f>
        <v>2.7882338789372385</v>
      </c>
      <c r="CM25" s="12">
        <f>Population!CK25*Inputs!CN$15</f>
        <v>1.9708174946244885</v>
      </c>
      <c r="CN25" s="12">
        <f>Population!CL25*Inputs!CO$15</f>
        <v>1.3383892595197162</v>
      </c>
      <c r="CO25" s="12">
        <f>Population!CM25*Inputs!CP$15</f>
        <v>0.86875059571796365</v>
      </c>
      <c r="CP25" s="12">
        <f>Population!CN25*Inputs!CQ$15</f>
        <v>0.53808427900870404</v>
      </c>
      <c r="CQ25" s="12">
        <f>Population!CO25*Inputs!CR$15</f>
        <v>0.33714090193153867</v>
      </c>
      <c r="CR25" s="12">
        <f>Population!CP25*Inputs!CS$15</f>
        <v>0.25736476258559848</v>
      </c>
      <c r="CS25" s="12">
        <f>Population!CQ25*Inputs!CT$15</f>
        <v>0.20094337707716536</v>
      </c>
      <c r="CT25" s="12">
        <f>Population!CR25*Inputs!CU$15</f>
        <v>0.11353647657639609</v>
      </c>
      <c r="CU25" s="12">
        <f>Population!CS25*Inputs!CV$15</f>
        <v>1.8961285293817676E-2</v>
      </c>
      <c r="CV25" s="12">
        <f>Population!CT25*Inputs!CW$15</f>
        <v>1.8961285293817676E-2</v>
      </c>
      <c r="CW25" s="12">
        <f>Population!CU25*Inputs!CX$15</f>
        <v>1.503028712314816E-2</v>
      </c>
      <c r="CX25" s="12">
        <f>Population!CV25*Inputs!CY$15</f>
        <v>1.1330524138988614E-2</v>
      </c>
      <c r="CY25" s="12">
        <f>Population!CW25*Inputs!CZ$15</f>
        <v>7.3995259683190939E-3</v>
      </c>
      <c r="CZ25" s="12">
        <f>Population!CX25*Inputs!DA$15</f>
        <v>3.6997629841595469E-3</v>
      </c>
      <c r="DA25" s="12">
        <f>Population!CY25*Inputs!DB$15</f>
        <v>1.6186463055698022E-3</v>
      </c>
      <c r="DB25" s="4"/>
    </row>
    <row r="26" spans="1:106" x14ac:dyDescent="0.25">
      <c r="A26">
        <f t="shared" si="1"/>
        <v>1973</v>
      </c>
      <c r="B26" s="21">
        <f t="shared" si="0"/>
        <v>20086.189277159181</v>
      </c>
      <c r="C26" s="5">
        <f>B26/Population!B26</f>
        <v>0.3331846674651322</v>
      </c>
      <c r="D26" s="33">
        <f t="shared" si="2"/>
        <v>2.1835596136899449</v>
      </c>
      <c r="E26" s="12">
        <f>Population!C26*Inputs!F$15</f>
        <v>0</v>
      </c>
      <c r="F26" s="12">
        <f>Population!D26*Inputs!G$15</f>
        <v>0</v>
      </c>
      <c r="G26" s="12">
        <f>Population!E26*Inputs!H$15</f>
        <v>0</v>
      </c>
      <c r="H26" s="12">
        <f>Population!F26*Inputs!I$15</f>
        <v>0</v>
      </c>
      <c r="I26" s="12">
        <f>Population!G26*Inputs!J$15</f>
        <v>0</v>
      </c>
      <c r="J26" s="12">
        <f>Population!H26*Inputs!K$15</f>
        <v>0</v>
      </c>
      <c r="K26" s="12">
        <f>Population!I26*Inputs!L$15</f>
        <v>0</v>
      </c>
      <c r="L26" s="12">
        <f>Population!J26*Inputs!M$15</f>
        <v>0</v>
      </c>
      <c r="M26" s="12">
        <f>Population!K26*Inputs!N$15</f>
        <v>0</v>
      </c>
      <c r="N26" s="12">
        <f>Population!L26*Inputs!O$15</f>
        <v>0</v>
      </c>
      <c r="O26" s="12">
        <f>Population!M26*Inputs!P$15</f>
        <v>0</v>
      </c>
      <c r="P26" s="12">
        <f>Population!N26*Inputs!Q$15</f>
        <v>0</v>
      </c>
      <c r="Q26" s="12">
        <f>Population!O26*Inputs!R$15</f>
        <v>0</v>
      </c>
      <c r="R26" s="12">
        <f>Population!P26*Inputs!S$15</f>
        <v>0</v>
      </c>
      <c r="S26" s="12">
        <f>Population!Q26*Inputs!T$15</f>
        <v>0</v>
      </c>
      <c r="T26" s="12">
        <f>Population!R26*Inputs!U$15</f>
        <v>8.2853696612036583</v>
      </c>
      <c r="U26" s="12">
        <f>Population!S26*Inputs!V$15</f>
        <v>10.411998357982615</v>
      </c>
      <c r="V26" s="12">
        <f>Population!T26*Inputs!W$15</f>
        <v>17.892835646795827</v>
      </c>
      <c r="W26" s="12">
        <f>Population!U26*Inputs!X$15</f>
        <v>28.235951933385529</v>
      </c>
      <c r="X26" s="12">
        <f>Population!V26*Inputs!Y$15</f>
        <v>46.975616915837087</v>
      </c>
      <c r="Y26" s="12">
        <f>Population!W26*Inputs!Z$15</f>
        <v>62.655322651204273</v>
      </c>
      <c r="Z26" s="12">
        <f>Population!X26*Inputs!AA$15</f>
        <v>90.800329981291256</v>
      </c>
      <c r="AA26" s="12">
        <f>Population!Y26*Inputs!AB$15</f>
        <v>119.15187275791256</v>
      </c>
      <c r="AB26" s="12">
        <f>Population!Z26*Inputs!AC$15</f>
        <v>152.76948854728369</v>
      </c>
      <c r="AC26" s="12">
        <f>Population!AA26*Inputs!AD$15</f>
        <v>197.76957391122264</v>
      </c>
      <c r="AD26" s="12">
        <f>Population!AB26*Inputs!AE$15</f>
        <v>247.48255766350383</v>
      </c>
      <c r="AE26" s="12">
        <f>Population!AC26*Inputs!AF$15</f>
        <v>301.00053212994834</v>
      </c>
      <c r="AF26" s="12">
        <f>Population!AD26*Inputs!AG$15</f>
        <v>340.02159136514524</v>
      </c>
      <c r="AG26" s="12">
        <f>Population!AE26*Inputs!AH$15</f>
        <v>394.27845637135471</v>
      </c>
      <c r="AH26" s="12">
        <f>Population!AF26*Inputs!AI$15</f>
        <v>462.97673376007333</v>
      </c>
      <c r="AI26" s="12">
        <f>Population!AG26*Inputs!AJ$15</f>
        <v>502.62839333595889</v>
      </c>
      <c r="AJ26" s="12">
        <f>Population!AH26*Inputs!AK$15</f>
        <v>565.37388404056537</v>
      </c>
      <c r="AK26" s="12">
        <f>Population!AI26*Inputs!AL$15</f>
        <v>579.74516322198281</v>
      </c>
      <c r="AL26" s="12">
        <f>Population!AJ26*Inputs!AM$15</f>
        <v>594.07044186227699</v>
      </c>
      <c r="AM26" s="12">
        <f>Population!AK26*Inputs!AN$15</f>
        <v>614.10547123257527</v>
      </c>
      <c r="AN26" s="12">
        <f>Population!AL26*Inputs!AO$15</f>
        <v>617.02494142226772</v>
      </c>
      <c r="AO26" s="12">
        <f>Population!AM26*Inputs!AP$15</f>
        <v>629.98994070910123</v>
      </c>
      <c r="AP26" s="12">
        <f>Population!AN26*Inputs!AQ$15</f>
        <v>623.50352837088553</v>
      </c>
      <c r="AQ26" s="12">
        <f>Population!AO26*Inputs!AR$15</f>
        <v>599.26372239543525</v>
      </c>
      <c r="AR26" s="12">
        <f>Population!AP26*Inputs!AS$15</f>
        <v>605.81729178928788</v>
      </c>
      <c r="AS26" s="12">
        <f>Population!AQ26*Inputs!AT$15</f>
        <v>618.55736707264521</v>
      </c>
      <c r="AT26" s="12">
        <f>Population!AR26*Inputs!AU$15</f>
        <v>638.19159626007195</v>
      </c>
      <c r="AU26" s="12">
        <f>Population!AS26*Inputs!AV$15</f>
        <v>624.18330402809829</v>
      </c>
      <c r="AV26" s="12">
        <f>Population!AT26*Inputs!AW$15</f>
        <v>615.16852249288002</v>
      </c>
      <c r="AW26" s="12">
        <f>Population!AU26*Inputs!AX$15</f>
        <v>617.5152811699071</v>
      </c>
      <c r="AX26" s="12">
        <f>Population!AV26*Inputs!AY$15</f>
        <v>598.45702988059031</v>
      </c>
      <c r="AY26" s="12">
        <f>Population!AW26*Inputs!AZ$15</f>
        <v>594.0955895835009</v>
      </c>
      <c r="AZ26" s="12">
        <f>Population!AX26*Inputs!BA$15</f>
        <v>550.83706160490237</v>
      </c>
      <c r="BA26" s="12">
        <f>Population!AY26*Inputs!BB$15</f>
        <v>517.75570608101577</v>
      </c>
      <c r="BB26" s="12">
        <f>Population!AZ26*Inputs!BC$15</f>
        <v>516.09244946062393</v>
      </c>
      <c r="BC26" s="12">
        <f>Population!BA26*Inputs!BD$15</f>
        <v>484.15840024998914</v>
      </c>
      <c r="BD26" s="12">
        <f>Population!BB26*Inputs!BE$15</f>
        <v>475.19023735222152</v>
      </c>
      <c r="BE26" s="12">
        <f>Population!BC26*Inputs!BF$15</f>
        <v>451.57818987927482</v>
      </c>
      <c r="BF26" s="12">
        <f>Population!BD26*Inputs!BG$15</f>
        <v>428.98166501779849</v>
      </c>
      <c r="BG26" s="12">
        <f>Population!BE26*Inputs!BH$15</f>
        <v>429.5201495411257</v>
      </c>
      <c r="BH26" s="12">
        <f>Population!BF26*Inputs!BI$15</f>
        <v>416.30457713035764</v>
      </c>
      <c r="BI26" s="12">
        <f>Population!BG26*Inputs!BJ$15</f>
        <v>392.01705343056602</v>
      </c>
      <c r="BJ26" s="12">
        <f>Population!BH26*Inputs!BK$15</f>
        <v>354.90782478423205</v>
      </c>
      <c r="BK26" s="12">
        <f>Population!BI26*Inputs!BL$15</f>
        <v>313.17964070957697</v>
      </c>
      <c r="BL26" s="12">
        <f>Population!BJ26*Inputs!BM$15</f>
        <v>278.1448502301343</v>
      </c>
      <c r="BM26" s="12">
        <f>Population!BK26*Inputs!BN$15</f>
        <v>231.67571514991386</v>
      </c>
      <c r="BN26" s="12">
        <f>Population!BL26*Inputs!BO$15</f>
        <v>196.27349103902367</v>
      </c>
      <c r="BO26" s="12">
        <f>Population!BM26*Inputs!BP$15</f>
        <v>166.09928498513989</v>
      </c>
      <c r="BP26" s="12">
        <f>Population!BN26*Inputs!BQ$15</f>
        <v>131.82197677238634</v>
      </c>
      <c r="BQ26" s="12">
        <f>Population!BO26*Inputs!BR$15</f>
        <v>131.77258688573477</v>
      </c>
      <c r="BR26" s="12">
        <f>Population!BP26*Inputs!BS$15</f>
        <v>112.38102584958366</v>
      </c>
      <c r="BS26" s="12">
        <f>Population!BQ26*Inputs!BT$15</f>
        <v>100.16081526268317</v>
      </c>
      <c r="BT26" s="12">
        <f>Population!BR26*Inputs!BU$15</f>
        <v>91.63447535905982</v>
      </c>
      <c r="BU26" s="12">
        <f>Population!BS26*Inputs!BV$15</f>
        <v>85.36607786869159</v>
      </c>
      <c r="BV26" s="12">
        <f>Population!BT26*Inputs!BW$15</f>
        <v>74.698368203208958</v>
      </c>
      <c r="BW26" s="12">
        <f>Population!BU26*Inputs!BX$15</f>
        <v>67.520326480331107</v>
      </c>
      <c r="BX26" s="12">
        <f>Population!BV26*Inputs!BY$15</f>
        <v>55.93829916712653</v>
      </c>
      <c r="BY26" s="12">
        <f>Population!BW26*Inputs!BZ$15</f>
        <v>49.241248276233193</v>
      </c>
      <c r="BZ26" s="12">
        <f>Population!BX26*Inputs!CA$15</f>
        <v>45.718319156578104</v>
      </c>
      <c r="CA26" s="12">
        <f>Population!BY26*Inputs!CB$15</f>
        <v>42.171358560497772</v>
      </c>
      <c r="CB26" s="12">
        <f>Population!BZ26*Inputs!CC$15</f>
        <v>33.715633611200445</v>
      </c>
      <c r="CC26" s="12">
        <f>Population!CA26*Inputs!CD$15</f>
        <v>33.558481074769588</v>
      </c>
      <c r="CD26" s="12">
        <f>Population!CB26*Inputs!CE$15</f>
        <v>27.77625240368198</v>
      </c>
      <c r="CE26" s="12">
        <f>Population!CC26*Inputs!CF$15</f>
        <v>20.514670643497542</v>
      </c>
      <c r="CF26" s="12">
        <f>Population!CD26*Inputs!CG$15</f>
        <v>16.362187874979341</v>
      </c>
      <c r="CG26" s="12">
        <f>Population!CE26*Inputs!CH$15</f>
        <v>11.078825267934235</v>
      </c>
      <c r="CH26" s="12">
        <f>Population!CF26*Inputs!CI$15</f>
        <v>8.7596407216776253</v>
      </c>
      <c r="CI26" s="12">
        <f>Population!CG26*Inputs!CJ$15</f>
        <v>6.7937495688430305</v>
      </c>
      <c r="CJ26" s="12">
        <f>Population!CH26*Inputs!CK$15</f>
        <v>5.2199220034959719</v>
      </c>
      <c r="CK26" s="12">
        <f>Population!CI26*Inputs!CL$15</f>
        <v>3.9720063820121605</v>
      </c>
      <c r="CL26" s="12">
        <f>Population!CJ26*Inputs!CM$15</f>
        <v>2.9218187502624837</v>
      </c>
      <c r="CM26" s="12">
        <f>Population!CK26*Inputs!CN$15</f>
        <v>2.0652397751274796</v>
      </c>
      <c r="CN26" s="12">
        <f>Population!CL26*Inputs!CO$15</f>
        <v>1.4025117703200578</v>
      </c>
      <c r="CO26" s="12">
        <f>Population!CM26*Inputs!CP$15</f>
        <v>0.91037261940090841</v>
      </c>
      <c r="CP26" s="12">
        <f>Population!CN26*Inputs!CQ$15</f>
        <v>0.5638640099403549</v>
      </c>
      <c r="CQ26" s="12">
        <f>Population!CO26*Inputs!CR$15</f>
        <v>0.35329339342201871</v>
      </c>
      <c r="CR26" s="12">
        <f>Population!CP26*Inputs!CS$15</f>
        <v>0.26969516246824882</v>
      </c>
      <c r="CS26" s="12">
        <f>Population!CQ26*Inputs!CT$15</f>
        <v>0.21057061651833622</v>
      </c>
      <c r="CT26" s="12">
        <f>Population!CR26*Inputs!CU$15</f>
        <v>0.11897603303855361</v>
      </c>
      <c r="CU26" s="12">
        <f>Population!CS26*Inputs!CV$15</f>
        <v>1.9869724458577182E-2</v>
      </c>
      <c r="CV26" s="12">
        <f>Population!CT26*Inputs!CW$15</f>
        <v>1.9869724458577182E-2</v>
      </c>
      <c r="CW26" s="12">
        <f>Population!CU26*Inputs!CX$15</f>
        <v>1.5750391339116061E-2</v>
      </c>
      <c r="CX26" s="12">
        <f>Population!CV26*Inputs!CY$15</f>
        <v>1.1873371932564415E-2</v>
      </c>
      <c r="CY26" s="12">
        <f>Population!CW26*Inputs!CZ$15</f>
        <v>7.7540388131032909E-3</v>
      </c>
      <c r="CZ26" s="12">
        <f>Population!CX26*Inputs!DA$15</f>
        <v>3.8770194065516454E-3</v>
      </c>
      <c r="DA26" s="12">
        <f>Population!CY26*Inputs!DB$15</f>
        <v>1.6961959903663451E-3</v>
      </c>
      <c r="DB26" s="4"/>
    </row>
    <row r="27" spans="1:106" x14ac:dyDescent="0.25">
      <c r="A27">
        <f t="shared" si="1"/>
        <v>1974</v>
      </c>
      <c r="B27" s="21">
        <f t="shared" si="0"/>
        <v>20558.893428404237</v>
      </c>
      <c r="C27" s="5">
        <f>B27/Population!B27</f>
        <v>0.3323614969909115</v>
      </c>
      <c r="D27" s="33">
        <f t="shared" si="2"/>
        <v>2.353378954676022</v>
      </c>
      <c r="E27" s="12">
        <f>Population!C27*Inputs!F$15</f>
        <v>0</v>
      </c>
      <c r="F27" s="12">
        <f>Population!D27*Inputs!G$15</f>
        <v>0</v>
      </c>
      <c r="G27" s="12">
        <f>Population!E27*Inputs!H$15</f>
        <v>0</v>
      </c>
      <c r="H27" s="12">
        <f>Population!F27*Inputs!I$15</f>
        <v>0</v>
      </c>
      <c r="I27" s="12">
        <f>Population!G27*Inputs!J$15</f>
        <v>0</v>
      </c>
      <c r="J27" s="12">
        <f>Population!H27*Inputs!K$15</f>
        <v>0</v>
      </c>
      <c r="K27" s="12">
        <f>Population!I27*Inputs!L$15</f>
        <v>0</v>
      </c>
      <c r="L27" s="12">
        <f>Population!J27*Inputs!M$15</f>
        <v>0</v>
      </c>
      <c r="M27" s="12">
        <f>Population!K27*Inputs!N$15</f>
        <v>0</v>
      </c>
      <c r="N27" s="12">
        <f>Population!L27*Inputs!O$15</f>
        <v>0</v>
      </c>
      <c r="O27" s="12">
        <f>Population!M27*Inputs!P$15</f>
        <v>0</v>
      </c>
      <c r="P27" s="12">
        <f>Population!N27*Inputs!Q$15</f>
        <v>0</v>
      </c>
      <c r="Q27" s="12">
        <f>Population!O27*Inputs!R$15</f>
        <v>0</v>
      </c>
      <c r="R27" s="12">
        <f>Population!P27*Inputs!S$15</f>
        <v>0</v>
      </c>
      <c r="S27" s="12">
        <f>Population!Q27*Inputs!T$15</f>
        <v>0</v>
      </c>
      <c r="T27" s="12">
        <f>Population!R27*Inputs!U$15</f>
        <v>8.51532967832261</v>
      </c>
      <c r="U27" s="12">
        <f>Population!S27*Inputs!V$15</f>
        <v>10.730981636244563</v>
      </c>
      <c r="V27" s="12">
        <f>Population!T27*Inputs!W$15</f>
        <v>18.472445554405084</v>
      </c>
      <c r="W27" s="12">
        <f>Population!U27*Inputs!X$15</f>
        <v>29.120489759807192</v>
      </c>
      <c r="X27" s="12">
        <f>Population!V27*Inputs!Y$15</f>
        <v>48.432193146357868</v>
      </c>
      <c r="Y27" s="12">
        <f>Population!W27*Inputs!Z$15</f>
        <v>64.343710414066464</v>
      </c>
      <c r="Z27" s="12">
        <f>Population!X27*Inputs!AA$15</f>
        <v>92.68257691079404</v>
      </c>
      <c r="AA27" s="12">
        <f>Population!Y27*Inputs!AB$15</f>
        <v>121.11140797763804</v>
      </c>
      <c r="AB27" s="12">
        <f>Population!Z27*Inputs!AC$15</f>
        <v>155.25887876745227</v>
      </c>
      <c r="AC27" s="12">
        <f>Population!AA27*Inputs!AD$15</f>
        <v>200.79314238179748</v>
      </c>
      <c r="AD27" s="12">
        <f>Population!AB27*Inputs!AE$15</f>
        <v>251.46106378316111</v>
      </c>
      <c r="AE27" s="12">
        <f>Population!AC27*Inputs!AF$15</f>
        <v>306.55999260279719</v>
      </c>
      <c r="AF27" s="12">
        <f>Population!AD27*Inputs!AG$15</f>
        <v>346.92356135422187</v>
      </c>
      <c r="AG27" s="12">
        <f>Population!AE27*Inputs!AH$15</f>
        <v>402.07700706054248</v>
      </c>
      <c r="AH27" s="12">
        <f>Population!AF27*Inputs!AI$15</f>
        <v>472.04642208431903</v>
      </c>
      <c r="AI27" s="12">
        <f>Population!AG27*Inputs!AJ$15</f>
        <v>513.2291209784579</v>
      </c>
      <c r="AJ27" s="12">
        <f>Population!AH27*Inputs!AK$15</f>
        <v>578.49401210685801</v>
      </c>
      <c r="AK27" s="12">
        <f>Population!AI27*Inputs!AL$15</f>
        <v>594.1106054822593</v>
      </c>
      <c r="AL27" s="12">
        <f>Population!AJ27*Inputs!AM$15</f>
        <v>608.97893419971388</v>
      </c>
      <c r="AM27" s="12">
        <f>Population!AK27*Inputs!AN$15</f>
        <v>629.81769460553971</v>
      </c>
      <c r="AN27" s="12">
        <f>Population!AL27*Inputs!AO$15</f>
        <v>633.02063162633056</v>
      </c>
      <c r="AO27" s="12">
        <f>Population!AM27*Inputs!AP$15</f>
        <v>646.34101799442726</v>
      </c>
      <c r="AP27" s="12">
        <f>Population!AN27*Inputs!AQ$15</f>
        <v>639.662041486249</v>
      </c>
      <c r="AQ27" s="12">
        <f>Population!AO27*Inputs!AR$15</f>
        <v>615.00319006440407</v>
      </c>
      <c r="AR27" s="12">
        <f>Population!AP27*Inputs!AS$15</f>
        <v>621.9884722477783</v>
      </c>
      <c r="AS27" s="12">
        <f>Population!AQ27*Inputs!AT$15</f>
        <v>634.28731074069447</v>
      </c>
      <c r="AT27" s="12">
        <f>Population!AR27*Inputs!AU$15</f>
        <v>653.04216897375989</v>
      </c>
      <c r="AU27" s="12">
        <f>Population!AS27*Inputs!AV$15</f>
        <v>637.72205337504261</v>
      </c>
      <c r="AV27" s="12">
        <f>Population!AT27*Inputs!AW$15</f>
        <v>628.54865347013492</v>
      </c>
      <c r="AW27" s="12">
        <f>Population!AU27*Inputs!AX$15</f>
        <v>630.86342973423245</v>
      </c>
      <c r="AX27" s="12">
        <f>Population!AV27*Inputs!AY$15</f>
        <v>611.16925058915285</v>
      </c>
      <c r="AY27" s="12">
        <f>Population!AW27*Inputs!AZ$15</f>
        <v>606.53914491959199</v>
      </c>
      <c r="AZ27" s="12">
        <f>Population!AX27*Inputs!BA$15</f>
        <v>562.26272503545147</v>
      </c>
      <c r="BA27" s="12">
        <f>Population!AY27*Inputs!BB$15</f>
        <v>528.39203847142915</v>
      </c>
      <c r="BB27" s="12">
        <f>Population!AZ27*Inputs!BC$15</f>
        <v>526.59001237352675</v>
      </c>
      <c r="BC27" s="12">
        <f>Population!BA27*Inputs!BD$15</f>
        <v>494.37579083833469</v>
      </c>
      <c r="BD27" s="12">
        <f>Population!BB27*Inputs!BE$15</f>
        <v>485.87421380548938</v>
      </c>
      <c r="BE27" s="12">
        <f>Population!BC27*Inputs!BF$15</f>
        <v>462.2692070173448</v>
      </c>
      <c r="BF27" s="12">
        <f>Population!BD27*Inputs!BG$15</f>
        <v>439.17119911470985</v>
      </c>
      <c r="BG27" s="12">
        <f>Population!BE27*Inputs!BH$15</f>
        <v>439.69492584418009</v>
      </c>
      <c r="BH27" s="12">
        <f>Population!BF27*Inputs!BI$15</f>
        <v>427.02232812065455</v>
      </c>
      <c r="BI27" s="12">
        <f>Population!BG27*Inputs!BJ$15</f>
        <v>403.34575935436879</v>
      </c>
      <c r="BJ27" s="12">
        <f>Population!BH27*Inputs!BK$15</f>
        <v>365.98456002182866</v>
      </c>
      <c r="BK27" s="12">
        <f>Population!BI27*Inputs!BL$15</f>
        <v>323.10362399352709</v>
      </c>
      <c r="BL27" s="12">
        <f>Population!BJ27*Inputs!BM$15</f>
        <v>287.27044996544294</v>
      </c>
      <c r="BM27" s="12">
        <f>Population!BK27*Inputs!BN$15</f>
        <v>238.9512542913545</v>
      </c>
      <c r="BN27" s="12">
        <f>Population!BL27*Inputs!BO$15</f>
        <v>201.76881343741152</v>
      </c>
      <c r="BO27" s="12">
        <f>Population!BM27*Inputs!BP$15</f>
        <v>170.30476136366073</v>
      </c>
      <c r="BP27" s="12">
        <f>Population!BN27*Inputs!BQ$15</f>
        <v>135.12836779995669</v>
      </c>
      <c r="BQ27" s="12">
        <f>Population!BO27*Inputs!BR$15</f>
        <v>134.90662517994028</v>
      </c>
      <c r="BR27" s="12">
        <f>Population!BP27*Inputs!BS$15</f>
        <v>115.18078151511541</v>
      </c>
      <c r="BS27" s="12">
        <f>Population!BQ27*Inputs!BT$15</f>
        <v>102.97353626368928</v>
      </c>
      <c r="BT27" s="12">
        <f>Population!BR27*Inputs!BU$15</f>
        <v>94.408402405804424</v>
      </c>
      <c r="BU27" s="12">
        <f>Population!BS27*Inputs!BV$15</f>
        <v>87.877546289692148</v>
      </c>
      <c r="BV27" s="12">
        <f>Population!BT27*Inputs!BW$15</f>
        <v>76.910120407565159</v>
      </c>
      <c r="BW27" s="12">
        <f>Population!BU27*Inputs!BX$15</f>
        <v>69.288757441109553</v>
      </c>
      <c r="BX27" s="12">
        <f>Population!BV27*Inputs!BY$15</f>
        <v>57.014810584929243</v>
      </c>
      <c r="BY27" s="12">
        <f>Population!BW27*Inputs!BZ$15</f>
        <v>49.871453324803632</v>
      </c>
      <c r="BZ27" s="12">
        <f>Population!BX27*Inputs!CA$15</f>
        <v>46.166641102092321</v>
      </c>
      <c r="CA27" s="12">
        <f>Population!BY27*Inputs!CB$15</f>
        <v>42.355085823383455</v>
      </c>
      <c r="CB27" s="12">
        <f>Population!BZ27*Inputs!CC$15</f>
        <v>33.869627008279998</v>
      </c>
      <c r="CC27" s="12">
        <f>Population!CA27*Inputs!CD$15</f>
        <v>33.95519053236734</v>
      </c>
      <c r="CD27" s="12">
        <f>Population!CB27*Inputs!CE$15</f>
        <v>28.350063024973867</v>
      </c>
      <c r="CE27" s="12">
        <f>Population!CC27*Inputs!CF$15</f>
        <v>21.036206046031076</v>
      </c>
      <c r="CF27" s="12">
        <f>Population!CD27*Inputs!CG$15</f>
        <v>16.96575335148081</v>
      </c>
      <c r="CG27" s="12">
        <f>Population!CE27*Inputs!CH$15</f>
        <v>11.124577483758436</v>
      </c>
      <c r="CH27" s="12">
        <f>Population!CF27*Inputs!CI$15</f>
        <v>8.7958154029410451</v>
      </c>
      <c r="CI27" s="12">
        <f>Population!CG27*Inputs!CJ$15</f>
        <v>6.8218057109891594</v>
      </c>
      <c r="CJ27" s="12">
        <f>Population!CH27*Inputs!CK$15</f>
        <v>5.2414787112076358</v>
      </c>
      <c r="CK27" s="12">
        <f>Population!CI27*Inputs!CL$15</f>
        <v>3.9884095735825618</v>
      </c>
      <c r="CL27" s="12">
        <f>Population!CJ27*Inputs!CM$15</f>
        <v>2.9338849828122582</v>
      </c>
      <c r="CM27" s="12">
        <f>Population!CK27*Inputs!CN$15</f>
        <v>2.0737685941705815</v>
      </c>
      <c r="CN27" s="12">
        <f>Population!CL27*Inputs!CO$15</f>
        <v>1.4083037220531889</v>
      </c>
      <c r="CO27" s="12">
        <f>Population!CM27*Inputs!CP$15</f>
        <v>0.91413218447716493</v>
      </c>
      <c r="CP27" s="12">
        <f>Population!CN27*Inputs!CQ$15</f>
        <v>0.56619259869000871</v>
      </c>
      <c r="CQ27" s="12">
        <f>Population!CO27*Inputs!CR$15</f>
        <v>0.35475238886550603</v>
      </c>
      <c r="CR27" s="12">
        <f>Population!CP27*Inputs!CS$15</f>
        <v>0.27080892236440895</v>
      </c>
      <c r="CS27" s="12">
        <f>Population!CQ27*Inputs!CT$15</f>
        <v>0.2114402098245026</v>
      </c>
      <c r="CT27" s="12">
        <f>Population!CR27*Inputs!CU$15</f>
        <v>0.1194673682667788</v>
      </c>
      <c r="CU27" s="12">
        <f>Population!CS27*Inputs!CV$15</f>
        <v>1.9951780443739027E-2</v>
      </c>
      <c r="CV27" s="12">
        <f>Population!CT27*Inputs!CW$15</f>
        <v>1.9951780443739027E-2</v>
      </c>
      <c r="CW27" s="12">
        <f>Population!CU27*Inputs!CX$15</f>
        <v>1.5815435717598005E-2</v>
      </c>
      <c r="CX27" s="12">
        <f>Population!CV27*Inputs!CY$15</f>
        <v>1.1922405387112344E-2</v>
      </c>
      <c r="CY27" s="12">
        <f>Population!CW27*Inputs!CZ$15</f>
        <v>7.7860606609713263E-3</v>
      </c>
      <c r="CZ27" s="12">
        <f>Population!CX27*Inputs!DA$15</f>
        <v>3.8930303304856632E-3</v>
      </c>
      <c r="DA27" s="12">
        <f>Population!CY27*Inputs!DB$15</f>
        <v>1.7032007695874777E-3</v>
      </c>
      <c r="DB27" s="4"/>
    </row>
    <row r="28" spans="1:106" x14ac:dyDescent="0.25">
      <c r="A28">
        <f t="shared" si="1"/>
        <v>1975</v>
      </c>
      <c r="B28" s="21">
        <f t="shared" si="0"/>
        <v>21080.00539919682</v>
      </c>
      <c r="C28" s="5">
        <f>B28/Population!B28</f>
        <v>0.33162599059193709</v>
      </c>
      <c r="D28" s="33">
        <f t="shared" si="2"/>
        <v>2.5347277206691166</v>
      </c>
      <c r="E28" s="12">
        <f>Population!C28*Inputs!F$15</f>
        <v>0</v>
      </c>
      <c r="F28" s="12">
        <f>Population!D28*Inputs!G$15</f>
        <v>0</v>
      </c>
      <c r="G28" s="12">
        <f>Population!E28*Inputs!H$15</f>
        <v>0</v>
      </c>
      <c r="H28" s="12">
        <f>Population!F28*Inputs!I$15</f>
        <v>0</v>
      </c>
      <c r="I28" s="12">
        <f>Population!G28*Inputs!J$15</f>
        <v>0</v>
      </c>
      <c r="J28" s="12">
        <f>Population!H28*Inputs!K$15</f>
        <v>0</v>
      </c>
      <c r="K28" s="12">
        <f>Population!I28*Inputs!L$15</f>
        <v>0</v>
      </c>
      <c r="L28" s="12">
        <f>Population!J28*Inputs!M$15</f>
        <v>0</v>
      </c>
      <c r="M28" s="12">
        <f>Population!K28*Inputs!N$15</f>
        <v>0</v>
      </c>
      <c r="N28" s="12">
        <f>Population!L28*Inputs!O$15</f>
        <v>0</v>
      </c>
      <c r="O28" s="12">
        <f>Population!M28*Inputs!P$15</f>
        <v>0</v>
      </c>
      <c r="P28" s="12">
        <f>Population!N28*Inputs!Q$15</f>
        <v>0</v>
      </c>
      <c r="Q28" s="12">
        <f>Population!O28*Inputs!R$15</f>
        <v>0</v>
      </c>
      <c r="R28" s="12">
        <f>Population!P28*Inputs!S$15</f>
        <v>0</v>
      </c>
      <c r="S28" s="12">
        <f>Population!Q28*Inputs!T$15</f>
        <v>0</v>
      </c>
      <c r="T28" s="12">
        <f>Population!R28*Inputs!U$15</f>
        <v>8.7606616301884088</v>
      </c>
      <c r="U28" s="12">
        <f>Population!S28*Inputs!V$15</f>
        <v>11.053093517262013</v>
      </c>
      <c r="V28" s="12">
        <f>Population!T28*Inputs!W$15</f>
        <v>19.076800197016492</v>
      </c>
      <c r="W28" s="12">
        <f>Population!U28*Inputs!X$15</f>
        <v>30.121730135585604</v>
      </c>
      <c r="X28" s="12">
        <f>Population!V28*Inputs!Y$15</f>
        <v>50.060032032422065</v>
      </c>
      <c r="Y28" s="12">
        <f>Population!W28*Inputs!Z$15</f>
        <v>66.501485675527732</v>
      </c>
      <c r="Z28" s="12">
        <f>Population!X28*Inputs!AA$15</f>
        <v>95.401686055006465</v>
      </c>
      <c r="AA28" s="12">
        <f>Population!Y28*Inputs!AB$15</f>
        <v>123.8729893104102</v>
      </c>
      <c r="AB28" s="12">
        <f>Population!Z28*Inputs!AC$15</f>
        <v>158.09821765887096</v>
      </c>
      <c r="AC28" s="12">
        <f>Population!AA28*Inputs!AD$15</f>
        <v>204.44605547875918</v>
      </c>
      <c r="AD28" s="12">
        <f>Population!AB28*Inputs!AE$15</f>
        <v>255.78678026065009</v>
      </c>
      <c r="AE28" s="12">
        <f>Population!AC28*Inputs!AF$15</f>
        <v>312.04678038972651</v>
      </c>
      <c r="AF28" s="12">
        <f>Population!AD28*Inputs!AG$15</f>
        <v>353.92472358958963</v>
      </c>
      <c r="AG28" s="12">
        <f>Population!AE28*Inputs!AH$15</f>
        <v>410.89491145656575</v>
      </c>
      <c r="AH28" s="12">
        <f>Population!AF28*Inputs!AI$15</f>
        <v>482.13791705314463</v>
      </c>
      <c r="AI28" s="12">
        <f>Population!AG28*Inputs!AJ$15</f>
        <v>524.08129248734826</v>
      </c>
      <c r="AJ28" s="12">
        <f>Population!AH28*Inputs!AK$15</f>
        <v>591.61766519412481</v>
      </c>
      <c r="AK28" s="12">
        <f>Population!AI28*Inputs!AL$15</f>
        <v>608.90271445414146</v>
      </c>
      <c r="AL28" s="12">
        <f>Population!AJ28*Inputs!AM$15</f>
        <v>625.1416116697917</v>
      </c>
      <c r="AM28" s="12">
        <f>Population!AK28*Inputs!AN$15</f>
        <v>646.71978882629253</v>
      </c>
      <c r="AN28" s="12">
        <f>Population!AL28*Inputs!AO$15</f>
        <v>650.31465042955563</v>
      </c>
      <c r="AO28" s="12">
        <f>Population!AM28*Inputs!AP$15</f>
        <v>664.23493082794437</v>
      </c>
      <c r="AP28" s="12">
        <f>Population!AN28*Inputs!AQ$15</f>
        <v>657.41312330301446</v>
      </c>
      <c r="AQ28" s="12">
        <f>Population!AO28*Inputs!AR$15</f>
        <v>632.06338577803763</v>
      </c>
      <c r="AR28" s="12">
        <f>Population!AP28*Inputs!AS$15</f>
        <v>639.47214829369943</v>
      </c>
      <c r="AS28" s="12">
        <f>Population!AQ28*Inputs!AT$15</f>
        <v>652.40986550962134</v>
      </c>
      <c r="AT28" s="12">
        <f>Population!AR28*Inputs!AU$15</f>
        <v>670.87049437362793</v>
      </c>
      <c r="AU28" s="12">
        <f>Population!AS28*Inputs!AV$15</f>
        <v>653.73239578725111</v>
      </c>
      <c r="AV28" s="12">
        <f>Population!AT28*Inputs!AW$15</f>
        <v>643.3292589383218</v>
      </c>
      <c r="AW28" s="12">
        <f>Population!AU28*Inputs!AX$15</f>
        <v>645.7582875313027</v>
      </c>
      <c r="AX28" s="12">
        <f>Population!AV28*Inputs!AY$15</f>
        <v>625.53281369368062</v>
      </c>
      <c r="AY28" s="12">
        <f>Population!AW28*Inputs!AZ$15</f>
        <v>620.60112434985956</v>
      </c>
      <c r="AZ28" s="12">
        <f>Population!AX28*Inputs!BA$15</f>
        <v>575.17649135896431</v>
      </c>
      <c r="BA28" s="12">
        <f>Population!AY28*Inputs!BB$15</f>
        <v>540.4592829836198</v>
      </c>
      <c r="BB28" s="12">
        <f>Population!AZ28*Inputs!BC$15</f>
        <v>538.53063649548085</v>
      </c>
      <c r="BC28" s="12">
        <f>Population!BA28*Inputs!BD$15</f>
        <v>505.51172724574241</v>
      </c>
      <c r="BD28" s="12">
        <f>Population!BB28*Inputs!BE$15</f>
        <v>497.22192894222803</v>
      </c>
      <c r="BE28" s="12">
        <f>Population!BC28*Inputs!BF$15</f>
        <v>473.73827661559784</v>
      </c>
      <c r="BF28" s="12">
        <f>Population!BD28*Inputs!BG$15</f>
        <v>450.62815624470466</v>
      </c>
      <c r="BG28" s="12">
        <f>Population!BE28*Inputs!BH$15</f>
        <v>451.23236355231808</v>
      </c>
      <c r="BH28" s="12">
        <f>Population!BF28*Inputs!BI$15</f>
        <v>438.23278003879591</v>
      </c>
      <c r="BI28" s="12">
        <f>Population!BG28*Inputs!BJ$15</f>
        <v>414.82214815606818</v>
      </c>
      <c r="BJ28" s="12">
        <f>Population!BH28*Inputs!BK$15</f>
        <v>377.62041639791897</v>
      </c>
      <c r="BK28" s="12">
        <f>Population!BI28*Inputs!BL$15</f>
        <v>334.18123855376052</v>
      </c>
      <c r="BL28" s="12">
        <f>Population!BJ28*Inputs!BM$15</f>
        <v>297.2903644568504</v>
      </c>
      <c r="BM28" s="12">
        <f>Population!BK28*Inputs!BN$15</f>
        <v>247.58589233052433</v>
      </c>
      <c r="BN28" s="12">
        <f>Population!BL28*Inputs!BO$15</f>
        <v>208.81355100252964</v>
      </c>
      <c r="BO28" s="12">
        <f>Population!BM28*Inputs!BP$15</f>
        <v>175.70318505778965</v>
      </c>
      <c r="BP28" s="12">
        <f>Population!BN28*Inputs!BQ$15</f>
        <v>139.06728580671444</v>
      </c>
      <c r="BQ28" s="12">
        <f>Population!BO28*Inputs!BR$15</f>
        <v>138.81874752315522</v>
      </c>
      <c r="BR28" s="12">
        <f>Population!BP28*Inputs!BS$15</f>
        <v>118.37950236298543</v>
      </c>
      <c r="BS28" s="12">
        <f>Population!BQ28*Inputs!BT$15</f>
        <v>105.95012688406767</v>
      </c>
      <c r="BT28" s="12">
        <f>Population!BR28*Inputs!BU$15</f>
        <v>97.438513057067269</v>
      </c>
      <c r="BU28" s="12">
        <f>Population!BS28*Inputs!BV$15</f>
        <v>90.892103343070374</v>
      </c>
      <c r="BV28" s="12">
        <f>Population!BT28*Inputs!BW$15</f>
        <v>79.477849515708158</v>
      </c>
      <c r="BW28" s="12">
        <f>Population!BU28*Inputs!BX$15</f>
        <v>71.604041668221029</v>
      </c>
      <c r="BX28" s="12">
        <f>Population!BV28*Inputs!BY$15</f>
        <v>58.719121175221346</v>
      </c>
      <c r="BY28" s="12">
        <f>Population!BW28*Inputs!BZ$15</f>
        <v>51.002528488840511</v>
      </c>
      <c r="BZ28" s="12">
        <f>Population!BX28*Inputs!CA$15</f>
        <v>46.884958051664825</v>
      </c>
      <c r="CA28" s="12">
        <f>Population!BY28*Inputs!CB$15</f>
        <v>42.848820496039622</v>
      </c>
      <c r="CB28" s="12">
        <f>Population!BZ28*Inputs!CC$15</f>
        <v>34.043339072058757</v>
      </c>
      <c r="CC28" s="12">
        <f>Population!CA28*Inputs!CD$15</f>
        <v>34.033125268921331</v>
      </c>
      <c r="CD28" s="12">
        <f>Population!CB28*Inputs!CE$15</f>
        <v>28.496962786616983</v>
      </c>
      <c r="CE28" s="12">
        <f>Population!CC28*Inputs!CF$15</f>
        <v>21.242647142867266</v>
      </c>
      <c r="CF28" s="12">
        <f>Population!CD28*Inputs!CG$15</f>
        <v>17.171461182356598</v>
      </c>
      <c r="CG28" s="12">
        <f>Population!CE28*Inputs!CH$15</f>
        <v>10.604478101292338</v>
      </c>
      <c r="CH28" s="12">
        <f>Population!CF28*Inputs!CI$15</f>
        <v>8.3845909617400771</v>
      </c>
      <c r="CI28" s="12">
        <f>Population!CG28*Inputs!CJ$15</f>
        <v>6.5028707273667106</v>
      </c>
      <c r="CJ28" s="12">
        <f>Population!CH28*Inputs!CK$15</f>
        <v>4.9964276209627876</v>
      </c>
      <c r="CK28" s="12">
        <f>Population!CI28*Inputs!CL$15</f>
        <v>3.801942324891932</v>
      </c>
      <c r="CL28" s="12">
        <f>Population!CJ28*Inputs!CM$15</f>
        <v>2.7967191650528869</v>
      </c>
      <c r="CM28" s="12">
        <f>Population!CK28*Inputs!CN$15</f>
        <v>1.9768151802741545</v>
      </c>
      <c r="CN28" s="12">
        <f>Population!CL28*Inputs!CO$15</f>
        <v>1.3424623094481762</v>
      </c>
      <c r="CO28" s="12">
        <f>Population!CM28*Inputs!CP$15</f>
        <v>0.87139441890062175</v>
      </c>
      <c r="CP28" s="12">
        <f>Population!CN28*Inputs!CQ$15</f>
        <v>0.53972180271007353</v>
      </c>
      <c r="CQ28" s="12">
        <f>Population!CO28*Inputs!CR$15</f>
        <v>0.33816690517889442</v>
      </c>
      <c r="CR28" s="12">
        <f>Population!CP28*Inputs!CS$15</f>
        <v>0.25814798728676919</v>
      </c>
      <c r="CS28" s="12">
        <f>Population!CQ28*Inputs!CT$15</f>
        <v>0.20155489753117919</v>
      </c>
      <c r="CT28" s="12">
        <f>Population!CR28*Inputs!CU$15</f>
        <v>0.11388199618850285</v>
      </c>
      <c r="CU28" s="12">
        <f>Population!CS28*Inputs!CV$15</f>
        <v>1.9018989180157299E-2</v>
      </c>
      <c r="CV28" s="12">
        <f>Population!CT28*Inputs!CW$15</f>
        <v>1.9018989180157299E-2</v>
      </c>
      <c r="CW28" s="12">
        <f>Population!CU28*Inputs!CX$15</f>
        <v>1.5076028008661273E-2</v>
      </c>
      <c r="CX28" s="12">
        <f>Population!CV28*Inputs!CY$15</f>
        <v>1.1365005729606192E-2</v>
      </c>
      <c r="CY28" s="12">
        <f>Population!CW28*Inputs!CZ$15</f>
        <v>7.422044558110164E-3</v>
      </c>
      <c r="CZ28" s="12">
        <f>Population!CX28*Inputs!DA$15</f>
        <v>3.711022279055082E-3</v>
      </c>
      <c r="DA28" s="12">
        <f>Population!CY28*Inputs!DB$15</f>
        <v>1.623572247086599E-3</v>
      </c>
      <c r="DB28" s="4"/>
    </row>
    <row r="29" spans="1:106" x14ac:dyDescent="0.25">
      <c r="A29">
        <f t="shared" si="1"/>
        <v>1976</v>
      </c>
      <c r="B29" s="21">
        <f t="shared" si="0"/>
        <v>21566.661427433046</v>
      </c>
      <c r="C29" s="5">
        <f>B29/Population!B29</f>
        <v>0.32962948552818006</v>
      </c>
      <c r="D29" s="33">
        <f t="shared" si="2"/>
        <v>2.3086143434041473</v>
      </c>
      <c r="E29" s="12">
        <f>Population!C29*Inputs!F$15</f>
        <v>0</v>
      </c>
      <c r="F29" s="12">
        <f>Population!D29*Inputs!G$15</f>
        <v>0</v>
      </c>
      <c r="G29" s="12">
        <f>Population!E29*Inputs!H$15</f>
        <v>0</v>
      </c>
      <c r="H29" s="12">
        <f>Population!F29*Inputs!I$15</f>
        <v>0</v>
      </c>
      <c r="I29" s="12">
        <f>Population!G29*Inputs!J$15</f>
        <v>0</v>
      </c>
      <c r="J29" s="12">
        <f>Population!H29*Inputs!K$15</f>
        <v>0</v>
      </c>
      <c r="K29" s="12">
        <f>Population!I29*Inputs!L$15</f>
        <v>0</v>
      </c>
      <c r="L29" s="12">
        <f>Population!J29*Inputs!M$15</f>
        <v>0</v>
      </c>
      <c r="M29" s="12">
        <f>Population!K29*Inputs!N$15</f>
        <v>0</v>
      </c>
      <c r="N29" s="12">
        <f>Population!L29*Inputs!O$15</f>
        <v>0</v>
      </c>
      <c r="O29" s="12">
        <f>Population!M29*Inputs!P$15</f>
        <v>0</v>
      </c>
      <c r="P29" s="12">
        <f>Population!N29*Inputs!Q$15</f>
        <v>0</v>
      </c>
      <c r="Q29" s="12">
        <f>Population!O29*Inputs!R$15</f>
        <v>0</v>
      </c>
      <c r="R29" s="12">
        <f>Population!P29*Inputs!S$15</f>
        <v>0</v>
      </c>
      <c r="S29" s="12">
        <f>Population!Q29*Inputs!T$15</f>
        <v>0</v>
      </c>
      <c r="T29" s="12">
        <f>Population!R29*Inputs!U$15</f>
        <v>9.0075604361412385</v>
      </c>
      <c r="U29" s="12">
        <f>Population!S29*Inputs!V$15</f>
        <v>11.343785167925287</v>
      </c>
      <c r="V29" s="12">
        <f>Population!T29*Inputs!W$15</f>
        <v>19.607698112700067</v>
      </c>
      <c r="W29" s="12">
        <f>Population!U29*Inputs!X$15</f>
        <v>31.047280152969396</v>
      </c>
      <c r="X29" s="12">
        <f>Population!V29*Inputs!Y$15</f>
        <v>51.695084197820727</v>
      </c>
      <c r="Y29" s="12">
        <f>Population!W29*Inputs!Z$15</f>
        <v>68.6678671497978</v>
      </c>
      <c r="Z29" s="12">
        <f>Population!X29*Inputs!AA$15</f>
        <v>98.586440582662405</v>
      </c>
      <c r="AA29" s="12">
        <f>Population!Y29*Inputs!AB$15</f>
        <v>127.57737357879742</v>
      </c>
      <c r="AB29" s="12">
        <f>Population!Z29*Inputs!AC$15</f>
        <v>161.86417904764528</v>
      </c>
      <c r="AC29" s="12">
        <f>Population!AA29*Inputs!AD$15</f>
        <v>208.45222799909342</v>
      </c>
      <c r="AD29" s="12">
        <f>Population!AB29*Inputs!AE$15</f>
        <v>260.8715811629275</v>
      </c>
      <c r="AE29" s="12">
        <f>Population!AC29*Inputs!AF$15</f>
        <v>318.06141844447359</v>
      </c>
      <c r="AF29" s="12">
        <f>Population!AD29*Inputs!AG$15</f>
        <v>361.10050943724929</v>
      </c>
      <c r="AG29" s="12">
        <f>Population!AE29*Inputs!AH$15</f>
        <v>420.19145325067944</v>
      </c>
      <c r="AH29" s="12">
        <f>Population!AF29*Inputs!AI$15</f>
        <v>493.78086325903575</v>
      </c>
      <c r="AI29" s="12">
        <f>Population!AG29*Inputs!AJ$15</f>
        <v>536.22651711591789</v>
      </c>
      <c r="AJ29" s="12">
        <f>Population!AH29*Inputs!AK$15</f>
        <v>604.90417425040368</v>
      </c>
      <c r="AK29" s="12">
        <f>Population!AI29*Inputs!AL$15</f>
        <v>623.2285536746366</v>
      </c>
      <c r="AL29" s="12">
        <f>Population!AJ29*Inputs!AM$15</f>
        <v>640.95986329851939</v>
      </c>
      <c r="AM29" s="12">
        <f>Population!AK29*Inputs!AN$15</f>
        <v>663.87510111358517</v>
      </c>
      <c r="AN29" s="12">
        <f>Population!AL29*Inputs!AO$15</f>
        <v>667.44395590303623</v>
      </c>
      <c r="AO29" s="12">
        <f>Population!AM29*Inputs!AP$15</f>
        <v>681.69495026046138</v>
      </c>
      <c r="AP29" s="12">
        <f>Population!AN29*Inputs!AQ$15</f>
        <v>674.54778847441992</v>
      </c>
      <c r="AQ29" s="12">
        <f>Population!AO29*Inputs!AR$15</f>
        <v>648.3035899071059</v>
      </c>
      <c r="AR29" s="12">
        <f>Population!AP29*Inputs!AS$15</f>
        <v>655.77378165200275</v>
      </c>
      <c r="AS29" s="12">
        <f>Population!AQ29*Inputs!AT$15</f>
        <v>669.26977031818194</v>
      </c>
      <c r="AT29" s="12">
        <f>Population!AR29*Inputs!AU$15</f>
        <v>688.5044964182681</v>
      </c>
      <c r="AU29" s="12">
        <f>Population!AS29*Inputs!AV$15</f>
        <v>670.06827615711484</v>
      </c>
      <c r="AV29" s="12">
        <f>Population!AT29*Inputs!AW$15</f>
        <v>657.92975391962864</v>
      </c>
      <c r="AW29" s="12">
        <f>Population!AU29*Inputs!AX$15</f>
        <v>659.25248758664554</v>
      </c>
      <c r="AX29" s="12">
        <f>Population!AV29*Inputs!AY$15</f>
        <v>638.49908707854547</v>
      </c>
      <c r="AY29" s="12">
        <f>Population!AW29*Inputs!AZ$15</f>
        <v>633.24375690937995</v>
      </c>
      <c r="AZ29" s="12">
        <f>Population!AX29*Inputs!BA$15</f>
        <v>586.59038182358802</v>
      </c>
      <c r="BA29" s="12">
        <f>Population!AY29*Inputs!BB$15</f>
        <v>550.93548132363458</v>
      </c>
      <c r="BB29" s="12">
        <f>Population!AZ29*Inputs!BC$15</f>
        <v>548.72048782704201</v>
      </c>
      <c r="BC29" s="12">
        <f>Population!BA29*Inputs!BD$15</f>
        <v>514.77392180778156</v>
      </c>
      <c r="BD29" s="12">
        <f>Population!BB29*Inputs!BE$15</f>
        <v>506.03717187894</v>
      </c>
      <c r="BE29" s="12">
        <f>Population!BC29*Inputs!BF$15</f>
        <v>482.31760174321562</v>
      </c>
      <c r="BF29" s="12">
        <f>Population!BD29*Inputs!BG$15</f>
        <v>459.22315363003003</v>
      </c>
      <c r="BG29" s="12">
        <f>Population!BE29*Inputs!BH$15</f>
        <v>460.16695150851183</v>
      </c>
      <c r="BH29" s="12">
        <f>Population!BF29*Inputs!BI$15</f>
        <v>446.71831875697637</v>
      </c>
      <c r="BI29" s="12">
        <f>Population!BG29*Inputs!BJ$15</f>
        <v>422.60765600130566</v>
      </c>
      <c r="BJ29" s="12">
        <f>Population!BH29*Inputs!BK$15</f>
        <v>385.31742345283249</v>
      </c>
      <c r="BK29" s="12">
        <f>Population!BI29*Inputs!BL$15</f>
        <v>341.94203077602981</v>
      </c>
      <c r="BL29" s="12">
        <f>Population!BJ29*Inputs!BM$15</f>
        <v>304.81875991203623</v>
      </c>
      <c r="BM29" s="12">
        <f>Population!BK29*Inputs!BN$15</f>
        <v>253.91191195689564</v>
      </c>
      <c r="BN29" s="12">
        <f>Population!BL29*Inputs!BO$15</f>
        <v>214.34051025986045</v>
      </c>
      <c r="BO29" s="12">
        <f>Population!BM29*Inputs!BP$15</f>
        <v>180.10523871556299</v>
      </c>
      <c r="BP29" s="12">
        <f>Population!BN29*Inputs!BQ$15</f>
        <v>142.09275339371766</v>
      </c>
      <c r="BQ29" s="12">
        <f>Population!BO29*Inputs!BR$15</f>
        <v>141.48427581574222</v>
      </c>
      <c r="BR29" s="12">
        <f>Population!BP29*Inputs!BS$15</f>
        <v>120.64147162776295</v>
      </c>
      <c r="BS29" s="12">
        <f>Population!BQ29*Inputs!BT$15</f>
        <v>107.8671769517925</v>
      </c>
      <c r="BT29" s="12">
        <f>Population!BR29*Inputs!BU$15</f>
        <v>99.345099534266367</v>
      </c>
      <c r="BU29" s="12">
        <f>Population!BS29*Inputs!BV$15</f>
        <v>93.010072416172804</v>
      </c>
      <c r="BV29" s="12">
        <f>Population!BT29*Inputs!BW$15</f>
        <v>81.579314397112029</v>
      </c>
      <c r="BW29" s="12">
        <f>Population!BU29*Inputs!BX$15</f>
        <v>73.524829757928075</v>
      </c>
      <c r="BX29" s="12">
        <f>Population!BV29*Inputs!BY$15</f>
        <v>60.39059916219783</v>
      </c>
      <c r="BY29" s="12">
        <f>Population!BW29*Inputs!BZ$15</f>
        <v>52.381616708118017</v>
      </c>
      <c r="BZ29" s="12">
        <f>Population!BX29*Inputs!CA$15</f>
        <v>47.971450006771356</v>
      </c>
      <c r="CA29" s="12">
        <f>Population!BY29*Inputs!CB$15</f>
        <v>43.755553353999368</v>
      </c>
      <c r="CB29" s="12">
        <f>Population!BZ29*Inputs!CC$15</f>
        <v>34.876687486132546</v>
      </c>
      <c r="CC29" s="12">
        <f>Population!CA29*Inputs!CD$15</f>
        <v>34.950482063775617</v>
      </c>
      <c r="CD29" s="12">
        <f>Population!CB29*Inputs!CE$15</f>
        <v>29.450485427174115</v>
      </c>
      <c r="CE29" s="12">
        <f>Population!CC29*Inputs!CF$15</f>
        <v>22.233280964527431</v>
      </c>
      <c r="CF29" s="12">
        <f>Population!CD29*Inputs!CG$15</f>
        <v>18.278543326706309</v>
      </c>
      <c r="CG29" s="12">
        <f>Population!CE29*Inputs!CH$15</f>
        <v>12.069336142562729</v>
      </c>
      <c r="CH29" s="12">
        <f>Population!CF29*Inputs!CI$15</f>
        <v>9.5428031222773502</v>
      </c>
      <c r="CI29" s="12">
        <f>Population!CG29*Inputs!CJ$15</f>
        <v>7.4011499623593382</v>
      </c>
      <c r="CJ29" s="12">
        <f>Population!CH29*Inputs!CK$15</f>
        <v>5.6866131358256906</v>
      </c>
      <c r="CK29" s="12">
        <f>Population!CI29*Inputs!CL$15</f>
        <v>4.3271266605911567</v>
      </c>
      <c r="CL29" s="12">
        <f>Population!CJ29*Inputs!CM$15</f>
        <v>3.1830461977433</v>
      </c>
      <c r="CM29" s="12">
        <f>Population!CK29*Inputs!CN$15</f>
        <v>2.2498841220240622</v>
      </c>
      <c r="CN29" s="12">
        <f>Population!CL29*Inputs!CO$15</f>
        <v>1.527904411389801</v>
      </c>
      <c r="CO29" s="12">
        <f>Population!CM29*Inputs!CP$15</f>
        <v>0.99176518203031827</v>
      </c>
      <c r="CP29" s="12">
        <f>Population!CN29*Inputs!CQ$15</f>
        <v>0.61427670444092375</v>
      </c>
      <c r="CQ29" s="12">
        <f>Population!CO29*Inputs!CR$15</f>
        <v>0.38487986036736865</v>
      </c>
      <c r="CR29" s="12">
        <f>Population!CP29*Inputs!CS$15</f>
        <v>0.29380746542447272</v>
      </c>
      <c r="CS29" s="12">
        <f>Population!CQ29*Inputs!CT$15</f>
        <v>0.2293968440735551</v>
      </c>
      <c r="CT29" s="12">
        <f>Population!CR29*Inputs!CU$15</f>
        <v>0.12961317657090399</v>
      </c>
      <c r="CU29" s="12">
        <f>Population!CS29*Inputs!CV$15</f>
        <v>2.1646192421210034E-2</v>
      </c>
      <c r="CV29" s="12">
        <f>Population!CT29*Inputs!CW$15</f>
        <v>2.1646192421210034E-2</v>
      </c>
      <c r="CW29" s="12">
        <f>Population!CU29*Inputs!CX$15</f>
        <v>1.7158567163154295E-2</v>
      </c>
      <c r="CX29" s="12">
        <f>Population!CV29*Inputs!CY$15</f>
        <v>1.2934919861454777E-2</v>
      </c>
      <c r="CY29" s="12">
        <f>Population!CW29*Inputs!CZ$15</f>
        <v>8.4472946033990366E-3</v>
      </c>
      <c r="CZ29" s="12">
        <f>Population!CX29*Inputs!DA$15</f>
        <v>4.2236473016995183E-3</v>
      </c>
      <c r="DA29" s="12">
        <f>Population!CY29*Inputs!DB$15</f>
        <v>1.8478456944935398E-3</v>
      </c>
      <c r="DB29" s="4"/>
    </row>
    <row r="30" spans="1:106" x14ac:dyDescent="0.25">
      <c r="A30">
        <f t="shared" si="1"/>
        <v>1977</v>
      </c>
      <c r="B30" s="21">
        <f t="shared" si="0"/>
        <v>22126.348651058157</v>
      </c>
      <c r="C30" s="5">
        <f>B30/Population!B30</f>
        <v>0.32816024603203786</v>
      </c>
      <c r="D30" s="33">
        <f t="shared" si="2"/>
        <v>2.5951500444717945</v>
      </c>
      <c r="E30" s="12">
        <f>Population!C30*Inputs!F$15</f>
        <v>0</v>
      </c>
      <c r="F30" s="12">
        <f>Population!D30*Inputs!G$15</f>
        <v>0</v>
      </c>
      <c r="G30" s="12">
        <f>Population!E30*Inputs!H$15</f>
        <v>0</v>
      </c>
      <c r="H30" s="12">
        <f>Population!F30*Inputs!I$15</f>
        <v>0</v>
      </c>
      <c r="I30" s="12">
        <f>Population!G30*Inputs!J$15</f>
        <v>0</v>
      </c>
      <c r="J30" s="12">
        <f>Population!H30*Inputs!K$15</f>
        <v>0</v>
      </c>
      <c r="K30" s="12">
        <f>Population!I30*Inputs!L$15</f>
        <v>0</v>
      </c>
      <c r="L30" s="12">
        <f>Population!J30*Inputs!M$15</f>
        <v>0</v>
      </c>
      <c r="M30" s="12">
        <f>Population!K30*Inputs!N$15</f>
        <v>0</v>
      </c>
      <c r="N30" s="12">
        <f>Population!L30*Inputs!O$15</f>
        <v>0</v>
      </c>
      <c r="O30" s="12">
        <f>Population!M30*Inputs!P$15</f>
        <v>0</v>
      </c>
      <c r="P30" s="12">
        <f>Population!N30*Inputs!Q$15</f>
        <v>0</v>
      </c>
      <c r="Q30" s="12">
        <f>Population!O30*Inputs!R$15</f>
        <v>0</v>
      </c>
      <c r="R30" s="12">
        <f>Population!P30*Inputs!S$15</f>
        <v>0</v>
      </c>
      <c r="S30" s="12">
        <f>Population!Q30*Inputs!T$15</f>
        <v>0</v>
      </c>
      <c r="T30" s="12">
        <f>Population!R30*Inputs!U$15</f>
        <v>9.3006266300082601</v>
      </c>
      <c r="U30" s="12">
        <f>Population!S30*Inputs!V$15</f>
        <v>11.690439385839777</v>
      </c>
      <c r="V30" s="12">
        <f>Population!T30*Inputs!W$15</f>
        <v>20.173597493422935</v>
      </c>
      <c r="W30" s="12">
        <f>Population!U30*Inputs!X$15</f>
        <v>31.989019836672171</v>
      </c>
      <c r="X30" s="12">
        <f>Population!V30*Inputs!Y$15</f>
        <v>53.405011046369538</v>
      </c>
      <c r="Y30" s="12">
        <f>Population!W30*Inputs!Z$15</f>
        <v>71.064813717222634</v>
      </c>
      <c r="Z30" s="12">
        <f>Population!X30*Inputs!AA$15</f>
        <v>102.0253725159041</v>
      </c>
      <c r="AA30" s="12">
        <f>Population!Y30*Inputs!AB$15</f>
        <v>132.13631126128865</v>
      </c>
      <c r="AB30" s="12">
        <f>Population!Z30*Inputs!AC$15</f>
        <v>167.07809319544538</v>
      </c>
      <c r="AC30" s="12">
        <f>Population!AA30*Inputs!AD$15</f>
        <v>213.88338907643805</v>
      </c>
      <c r="AD30" s="12">
        <f>Population!AB30*Inputs!AE$15</f>
        <v>266.55757277453955</v>
      </c>
      <c r="AE30" s="12">
        <f>Population!AC30*Inputs!AF$15</f>
        <v>325.08958092249208</v>
      </c>
      <c r="AF30" s="12">
        <f>Population!AD30*Inputs!AG$15</f>
        <v>368.85900258726542</v>
      </c>
      <c r="AG30" s="12">
        <f>Population!AE30*Inputs!AH$15</f>
        <v>429.69582444133238</v>
      </c>
      <c r="AH30" s="12">
        <f>Population!AF30*Inputs!AI$15</f>
        <v>506.21583184015151</v>
      </c>
      <c r="AI30" s="12">
        <f>Population!AG30*Inputs!AJ$15</f>
        <v>550.63412918967526</v>
      </c>
      <c r="AJ30" s="12">
        <f>Population!AH30*Inputs!AK$15</f>
        <v>620.57359748529996</v>
      </c>
      <c r="AK30" s="12">
        <f>Population!AI30*Inputs!AL$15</f>
        <v>638.94274096897288</v>
      </c>
      <c r="AL30" s="12">
        <f>Population!AJ30*Inputs!AM$15</f>
        <v>657.8438555765747</v>
      </c>
      <c r="AM30" s="12">
        <f>Population!AK30*Inputs!AN$15</f>
        <v>682.575975178254</v>
      </c>
      <c r="AN30" s="12">
        <f>Population!AL30*Inputs!AO$15</f>
        <v>687.08800231994178</v>
      </c>
      <c r="AO30" s="12">
        <f>Population!AM30*Inputs!AP$15</f>
        <v>701.66242662193361</v>
      </c>
      <c r="AP30" s="12">
        <f>Population!AN30*Inputs!AQ$15</f>
        <v>694.31606036593905</v>
      </c>
      <c r="AQ30" s="12">
        <f>Population!AO30*Inputs!AR$15</f>
        <v>667.08073207880318</v>
      </c>
      <c r="AR30" s="12">
        <f>Population!AP30*Inputs!AS$15</f>
        <v>674.37676349479216</v>
      </c>
      <c r="AS30" s="12">
        <f>Population!AQ30*Inputs!AT$15</f>
        <v>688.01891118086837</v>
      </c>
      <c r="AT30" s="12">
        <f>Population!AR30*Inputs!AU$15</f>
        <v>708.05702037463811</v>
      </c>
      <c r="AU30" s="12">
        <f>Population!AS30*Inputs!AV$15</f>
        <v>689.39638346877132</v>
      </c>
      <c r="AV30" s="12">
        <f>Population!AT30*Inputs!AW$15</f>
        <v>676.08627646241155</v>
      </c>
      <c r="AW30" s="12">
        <f>Population!AU30*Inputs!AX$15</f>
        <v>675.99334045871046</v>
      </c>
      <c r="AX30" s="12">
        <f>Population!AV30*Inputs!AY$15</f>
        <v>653.61522131853496</v>
      </c>
      <c r="AY30" s="12">
        <f>Population!AW30*Inputs!AZ$15</f>
        <v>648.13399589885421</v>
      </c>
      <c r="AZ30" s="12">
        <f>Population!AX30*Inputs!BA$15</f>
        <v>600.18580287417842</v>
      </c>
      <c r="BA30" s="12">
        <f>Population!AY30*Inputs!BB$15</f>
        <v>563.4751212845016</v>
      </c>
      <c r="BB30" s="12">
        <f>Population!AZ30*Inputs!BC$15</f>
        <v>561.04427771120334</v>
      </c>
      <c r="BC30" s="12">
        <f>Population!BA30*Inputs!BD$15</f>
        <v>526.16640966589989</v>
      </c>
      <c r="BD30" s="12">
        <f>Population!BB30*Inputs!BE$15</f>
        <v>516.9579478976641</v>
      </c>
      <c r="BE30" s="12">
        <f>Population!BC30*Inputs!BF$15</f>
        <v>492.46686383493602</v>
      </c>
      <c r="BF30" s="12">
        <f>Population!BD30*Inputs!BG$15</f>
        <v>469.1083694267316</v>
      </c>
      <c r="BG30" s="12">
        <f>Population!BE30*Inputs!BH$15</f>
        <v>470.57359428101756</v>
      </c>
      <c r="BH30" s="12">
        <f>Population!BF30*Inputs!BI$15</f>
        <v>457.19634484595048</v>
      </c>
      <c r="BI30" s="12">
        <f>Population!BG30*Inputs!BJ$15</f>
        <v>432.36306287913038</v>
      </c>
      <c r="BJ30" s="12">
        <f>Population!BH30*Inputs!BK$15</f>
        <v>394.00766602612703</v>
      </c>
      <c r="BK30" s="12">
        <f>Population!BI30*Inputs!BL$15</f>
        <v>350.2293195495505</v>
      </c>
      <c r="BL30" s="12">
        <f>Population!BJ30*Inputs!BM$15</f>
        <v>313.09191916076247</v>
      </c>
      <c r="BM30" s="12">
        <f>Population!BK30*Inputs!BN$15</f>
        <v>261.35568693078363</v>
      </c>
      <c r="BN30" s="12">
        <f>Population!BL30*Inputs!BO$15</f>
        <v>220.68844600676044</v>
      </c>
      <c r="BO30" s="12">
        <f>Population!BM30*Inputs!BP$15</f>
        <v>185.61295086097311</v>
      </c>
      <c r="BP30" s="12">
        <f>Population!BN30*Inputs!BQ$15</f>
        <v>146.24730559792562</v>
      </c>
      <c r="BQ30" s="12">
        <f>Population!BO30*Inputs!BR$15</f>
        <v>145.16022826713314</v>
      </c>
      <c r="BR30" s="12">
        <f>Population!BP30*Inputs!BS$15</f>
        <v>123.46339202564683</v>
      </c>
      <c r="BS30" s="12">
        <f>Population!BQ30*Inputs!BT$15</f>
        <v>110.37123942315907</v>
      </c>
      <c r="BT30" s="12">
        <f>Population!BR30*Inputs!BU$15</f>
        <v>101.53689259514485</v>
      </c>
      <c r="BU30" s="12">
        <f>Population!BS30*Inputs!BV$15</f>
        <v>95.178009660436913</v>
      </c>
      <c r="BV30" s="12">
        <f>Population!BT30*Inputs!BW$15</f>
        <v>83.763221782307014</v>
      </c>
      <c r="BW30" s="12">
        <f>Population!BU30*Inputs!BX$15</f>
        <v>75.702448436400502</v>
      </c>
      <c r="BX30" s="12">
        <f>Population!BV30*Inputs!BY$15</f>
        <v>62.184950679764555</v>
      </c>
      <c r="BY30" s="12">
        <f>Population!BW30*Inputs!BZ$15</f>
        <v>54.009202383134678</v>
      </c>
      <c r="BZ30" s="12">
        <f>Population!BX30*Inputs!CA$15</f>
        <v>49.341461762057826</v>
      </c>
      <c r="CA30" s="12">
        <f>Population!BY30*Inputs!CB$15</f>
        <v>44.756996322122717</v>
      </c>
      <c r="CB30" s="12">
        <f>Population!BZ30*Inputs!CC$15</f>
        <v>35.541957741198772</v>
      </c>
      <c r="CC30" s="12">
        <f>Population!CA30*Inputs!CD$15</f>
        <v>35.701145116556077</v>
      </c>
      <c r="CD30" s="12">
        <f>Population!CB30*Inputs!CE$15</f>
        <v>30.125587941873349</v>
      </c>
      <c r="CE30" s="12">
        <f>Population!CC30*Inputs!CF$15</f>
        <v>22.829456397496021</v>
      </c>
      <c r="CF30" s="12">
        <f>Population!CD30*Inputs!CG$15</f>
        <v>18.940548527888396</v>
      </c>
      <c r="CG30" s="12">
        <f>Population!CE30*Inputs!CH$15</f>
        <v>13.231540816359471</v>
      </c>
      <c r="CH30" s="12">
        <f>Population!CF30*Inputs!CI$15</f>
        <v>10.461717821381749</v>
      </c>
      <c r="CI30" s="12">
        <f>Population!CG30*Inputs!CJ$15</f>
        <v>8.1138363086605843</v>
      </c>
      <c r="CJ30" s="12">
        <f>Population!CH30*Inputs!CK$15</f>
        <v>6.2341998702131587</v>
      </c>
      <c r="CK30" s="12">
        <f>Population!CI30*Inputs!CL$15</f>
        <v>4.7438030021601554</v>
      </c>
      <c r="CL30" s="12">
        <f>Population!CJ30*Inputs!CM$15</f>
        <v>3.4895544533947755</v>
      </c>
      <c r="CM30" s="12">
        <f>Population!CK30*Inputs!CN$15</f>
        <v>2.4665344672651908</v>
      </c>
      <c r="CN30" s="12">
        <f>Population!CL30*Inputs!CO$15</f>
        <v>1.6750324412215096</v>
      </c>
      <c r="CO30" s="12">
        <f>Population!CM30*Inputs!CP$15</f>
        <v>1.0872662200534229</v>
      </c>
      <c r="CP30" s="12">
        <f>Population!CN30*Inputs!CQ$15</f>
        <v>0.67342786639987084</v>
      </c>
      <c r="CQ30" s="12">
        <f>Population!CO30*Inputs!CR$15</f>
        <v>0.42194148225655848</v>
      </c>
      <c r="CR30" s="12">
        <f>Population!CP30*Inputs!CS$15</f>
        <v>0.32209936196951278</v>
      </c>
      <c r="CS30" s="12">
        <f>Population!CQ30*Inputs!CT$15</f>
        <v>0.25148638414331226</v>
      </c>
      <c r="CT30" s="12">
        <f>Population!CR30*Inputs!CU$15</f>
        <v>0.14209414800272308</v>
      </c>
      <c r="CU30" s="12">
        <f>Population!CS30*Inputs!CV$15</f>
        <v>2.3730590908805072E-2</v>
      </c>
      <c r="CV30" s="12">
        <f>Population!CT30*Inputs!CW$15</f>
        <v>2.3730590908805072E-2</v>
      </c>
      <c r="CW30" s="12">
        <f>Population!CU30*Inputs!CX$15</f>
        <v>1.8810834256979631E-2</v>
      </c>
      <c r="CX30" s="12">
        <f>Population!CV30*Inputs!CY$15</f>
        <v>1.4180475055261571E-2</v>
      </c>
      <c r="CY30" s="12">
        <f>Population!CW30*Inputs!CZ$15</f>
        <v>9.2607184034361259E-3</v>
      </c>
      <c r="CZ30" s="12">
        <f>Population!CX30*Inputs!DA$15</f>
        <v>4.630359201718063E-3</v>
      </c>
      <c r="DA30" s="12">
        <f>Population!CY30*Inputs!DB$15</f>
        <v>2.0257821507516528E-3</v>
      </c>
      <c r="DB30" s="4"/>
    </row>
    <row r="31" spans="1:106" x14ac:dyDescent="0.25">
      <c r="A31">
        <f t="shared" si="1"/>
        <v>1978</v>
      </c>
      <c r="B31" s="21">
        <f t="shared" si="0"/>
        <v>22736.910934989828</v>
      </c>
      <c r="C31" s="5">
        <f>B31/Population!B31</f>
        <v>0.32709221057124166</v>
      </c>
      <c r="D31" s="33">
        <f t="shared" si="2"/>
        <v>2.7594353391085624</v>
      </c>
      <c r="E31" s="12">
        <f>Population!C31*Inputs!F$15</f>
        <v>0</v>
      </c>
      <c r="F31" s="12">
        <f>Population!D31*Inputs!G$15</f>
        <v>0</v>
      </c>
      <c r="G31" s="12">
        <f>Population!E31*Inputs!H$15</f>
        <v>0</v>
      </c>
      <c r="H31" s="12">
        <f>Population!F31*Inputs!I$15</f>
        <v>0</v>
      </c>
      <c r="I31" s="12">
        <f>Population!G31*Inputs!J$15</f>
        <v>0</v>
      </c>
      <c r="J31" s="12">
        <f>Population!H31*Inputs!K$15</f>
        <v>0</v>
      </c>
      <c r="K31" s="12">
        <f>Population!I31*Inputs!L$15</f>
        <v>0</v>
      </c>
      <c r="L31" s="12">
        <f>Population!J31*Inputs!M$15</f>
        <v>0</v>
      </c>
      <c r="M31" s="12">
        <f>Population!K31*Inputs!N$15</f>
        <v>0</v>
      </c>
      <c r="N31" s="12">
        <f>Population!L31*Inputs!O$15</f>
        <v>0</v>
      </c>
      <c r="O31" s="12">
        <f>Population!M31*Inputs!P$15</f>
        <v>0</v>
      </c>
      <c r="P31" s="12">
        <f>Population!N31*Inputs!Q$15</f>
        <v>0</v>
      </c>
      <c r="Q31" s="12">
        <f>Population!O31*Inputs!R$15</f>
        <v>0</v>
      </c>
      <c r="R31" s="12">
        <f>Population!P31*Inputs!S$15</f>
        <v>0</v>
      </c>
      <c r="S31" s="12">
        <f>Population!Q31*Inputs!T$15</f>
        <v>0</v>
      </c>
      <c r="T31" s="12">
        <f>Population!R31*Inputs!U$15</f>
        <v>9.582370207509733</v>
      </c>
      <c r="U31" s="12">
        <f>Population!S31*Inputs!V$15</f>
        <v>12.081439241202888</v>
      </c>
      <c r="V31" s="12">
        <f>Population!T31*Inputs!W$15</f>
        <v>20.813476903626551</v>
      </c>
      <c r="W31" s="12">
        <f>Population!U31*Inputs!X$15</f>
        <v>32.955410855192966</v>
      </c>
      <c r="X31" s="12">
        <f>Population!V31*Inputs!Y$15</f>
        <v>55.093719886115785</v>
      </c>
      <c r="Y31" s="12">
        <f>Population!W31*Inputs!Z$15</f>
        <v>73.495836235363399</v>
      </c>
      <c r="Z31" s="12">
        <f>Population!X31*Inputs!AA$15</f>
        <v>105.69101960607074</v>
      </c>
      <c r="AA31" s="12">
        <f>Population!Y31*Inputs!AB$15</f>
        <v>136.88874591574736</v>
      </c>
      <c r="AB31" s="12">
        <f>Population!Z31*Inputs!AC$15</f>
        <v>173.23728153911242</v>
      </c>
      <c r="AC31" s="12">
        <f>Population!AA31*Inputs!AD$15</f>
        <v>221.00610373439306</v>
      </c>
      <c r="AD31" s="12">
        <f>Population!AB31*Inputs!AE$15</f>
        <v>273.77549699710835</v>
      </c>
      <c r="AE31" s="12">
        <f>Population!AC31*Inputs!AF$15</f>
        <v>332.49765284342067</v>
      </c>
      <c r="AF31" s="12">
        <f>Population!AD31*Inputs!AG$15</f>
        <v>377.38199263170003</v>
      </c>
      <c r="AG31" s="12">
        <f>Population!AE31*Inputs!AH$15</f>
        <v>439.35989138040838</v>
      </c>
      <c r="AH31" s="12">
        <f>Population!AF31*Inputs!AI$15</f>
        <v>518.24120860307846</v>
      </c>
      <c r="AI31" s="12">
        <f>Population!AG31*Inputs!AJ$15</f>
        <v>565.24398959074733</v>
      </c>
      <c r="AJ31" s="12">
        <f>Population!AH31*Inputs!AK$15</f>
        <v>638.18671728541744</v>
      </c>
      <c r="AK31" s="12">
        <f>Population!AI31*Inputs!AL$15</f>
        <v>656.46745968576158</v>
      </c>
      <c r="AL31" s="12">
        <f>Population!AJ31*Inputs!AM$15</f>
        <v>675.450746229694</v>
      </c>
      <c r="AM31" s="12">
        <f>Population!AK31*Inputs!AN$15</f>
        <v>701.65371225165302</v>
      </c>
      <c r="AN31" s="12">
        <f>Population!AL31*Inputs!AO$15</f>
        <v>707.58380162381491</v>
      </c>
      <c r="AO31" s="12">
        <f>Population!AM31*Inputs!AP$15</f>
        <v>723.50607294695772</v>
      </c>
      <c r="AP31" s="12">
        <f>Population!AN31*Inputs!AQ$15</f>
        <v>715.86678782020158</v>
      </c>
      <c r="AQ31" s="12">
        <f>Population!AO31*Inputs!AR$15</f>
        <v>687.84086664561892</v>
      </c>
      <c r="AR31" s="12">
        <f>Population!AP31*Inputs!AS$15</f>
        <v>695.05305020331082</v>
      </c>
      <c r="AS31" s="12">
        <f>Population!AQ31*Inputs!AT$15</f>
        <v>708.54566099526323</v>
      </c>
      <c r="AT31" s="12">
        <f>Population!AR31*Inputs!AU$15</f>
        <v>728.82153797430806</v>
      </c>
      <c r="AU31" s="12">
        <f>Population!AS31*Inputs!AV$15</f>
        <v>709.90527480105197</v>
      </c>
      <c r="AV31" s="12">
        <f>Population!AT31*Inputs!AW$15</f>
        <v>696.50110741761227</v>
      </c>
      <c r="AW31" s="12">
        <f>Population!AU31*Inputs!AX$15</f>
        <v>695.5941688393109</v>
      </c>
      <c r="AX31" s="12">
        <f>Population!AV31*Inputs!AY$15</f>
        <v>671.19279045062353</v>
      </c>
      <c r="AY31" s="12">
        <f>Population!AW31*Inputs!AZ$15</f>
        <v>664.50256760305444</v>
      </c>
      <c r="AZ31" s="12">
        <f>Population!AX31*Inputs!BA$15</f>
        <v>615.25284466543724</v>
      </c>
      <c r="BA31" s="12">
        <f>Population!AY31*Inputs!BB$15</f>
        <v>577.43881047927164</v>
      </c>
      <c r="BB31" s="12">
        <f>Population!AZ31*Inputs!BC$15</f>
        <v>574.78283348659158</v>
      </c>
      <c r="BC31" s="12">
        <f>Population!BA31*Inputs!BD$15</f>
        <v>538.98023837371397</v>
      </c>
      <c r="BD31" s="12">
        <f>Population!BB31*Inputs!BE$15</f>
        <v>529.44883335039822</v>
      </c>
      <c r="BE31" s="12">
        <f>Population!BC31*Inputs!BF$15</f>
        <v>504.12151335332157</v>
      </c>
      <c r="BF31" s="12">
        <f>Population!BD31*Inputs!BG$15</f>
        <v>479.98518417917296</v>
      </c>
      <c r="BG31" s="12">
        <f>Population!BE31*Inputs!BH$15</f>
        <v>481.76620493202267</v>
      </c>
      <c r="BH31" s="12">
        <f>Population!BF31*Inputs!BI$15</f>
        <v>468.62604265374375</v>
      </c>
      <c r="BI31" s="12">
        <f>Population!BG31*Inputs!BJ$15</f>
        <v>443.58815259021543</v>
      </c>
      <c r="BJ31" s="12">
        <f>Population!BH31*Inputs!BK$15</f>
        <v>404.12184922245513</v>
      </c>
      <c r="BK31" s="12">
        <f>Population!BI31*Inputs!BL$15</f>
        <v>359.06217315988107</v>
      </c>
      <c r="BL31" s="12">
        <f>Population!BJ31*Inputs!BM$15</f>
        <v>321.53556650680525</v>
      </c>
      <c r="BM31" s="12">
        <f>Population!BK31*Inputs!BN$15</f>
        <v>269.18261681103081</v>
      </c>
      <c r="BN31" s="12">
        <f>Population!BL31*Inputs!BO$15</f>
        <v>227.79883005418515</v>
      </c>
      <c r="BO31" s="12">
        <f>Population!BM31*Inputs!BP$15</f>
        <v>191.66213760591265</v>
      </c>
      <c r="BP31" s="12">
        <f>Population!BN31*Inputs!BQ$15</f>
        <v>151.16556225143651</v>
      </c>
      <c r="BQ31" s="12">
        <f>Population!BO31*Inputs!BR$15</f>
        <v>149.85937081742659</v>
      </c>
      <c r="BR31" s="12">
        <f>Population!BP31*Inputs!BS$15</f>
        <v>127.06632759772801</v>
      </c>
      <c r="BS31" s="12">
        <f>Population!BQ31*Inputs!BT$15</f>
        <v>113.30405665206129</v>
      </c>
      <c r="BT31" s="12">
        <f>Population!BR31*Inputs!BU$15</f>
        <v>104.20868108061092</v>
      </c>
      <c r="BU31" s="12">
        <f>Population!BS31*Inputs!BV$15</f>
        <v>97.561718552899109</v>
      </c>
      <c r="BV31" s="12">
        <f>Population!BT31*Inputs!BW$15</f>
        <v>85.944945260116782</v>
      </c>
      <c r="BW31" s="12">
        <f>Population!BU31*Inputs!BX$15</f>
        <v>77.912715071071915</v>
      </c>
      <c r="BX31" s="12">
        <f>Population!BV31*Inputs!BY$15</f>
        <v>64.157394197134124</v>
      </c>
      <c r="BY31" s="12">
        <f>Population!BW31*Inputs!BZ$15</f>
        <v>55.70944813292887</v>
      </c>
      <c r="BZ31" s="12">
        <f>Population!BX31*Inputs!CA$15</f>
        <v>50.945903316786378</v>
      </c>
      <c r="CA31" s="12">
        <f>Population!BY31*Inputs!CB$15</f>
        <v>46.041534537565695</v>
      </c>
      <c r="CB31" s="12">
        <f>Population!BZ31*Inputs!CC$15</f>
        <v>36.279999266226376</v>
      </c>
      <c r="CC31" s="12">
        <f>Population!CA31*Inputs!CD$15</f>
        <v>36.223957307605772</v>
      </c>
      <c r="CD31" s="12">
        <f>Population!CB31*Inputs!CE$15</f>
        <v>30.602349262151911</v>
      </c>
      <c r="CE31" s="12">
        <f>Population!CC31*Inputs!CF$15</f>
        <v>23.188956797249663</v>
      </c>
      <c r="CF31" s="12">
        <f>Population!CD31*Inputs!CG$15</f>
        <v>19.243032542835294</v>
      </c>
      <c r="CG31" s="12">
        <f>Population!CE31*Inputs!CH$15</f>
        <v>13.903458841872332</v>
      </c>
      <c r="CH31" s="12">
        <f>Population!CF31*Inputs!CI$15</f>
        <v>10.992979968366502</v>
      </c>
      <c r="CI31" s="12">
        <f>Population!CG31*Inputs!CJ$15</f>
        <v>8.5258694155765333</v>
      </c>
      <c r="CJ31" s="12">
        <f>Population!CH31*Inputs!CK$15</f>
        <v>6.5507821432517632</v>
      </c>
      <c r="CK31" s="12">
        <f>Population!CI31*Inputs!CL$15</f>
        <v>4.9847006263198814</v>
      </c>
      <c r="CL31" s="12">
        <f>Population!CJ31*Inputs!CM$15</f>
        <v>3.666759404109635</v>
      </c>
      <c r="CM31" s="12">
        <f>Population!CK31*Inputs!CN$15</f>
        <v>2.5917888871476542</v>
      </c>
      <c r="CN31" s="12">
        <f>Population!CL31*Inputs!CO$15</f>
        <v>1.760093168932374</v>
      </c>
      <c r="CO31" s="12">
        <f>Population!CM31*Inputs!CP$15</f>
        <v>1.1424792736141898</v>
      </c>
      <c r="CP31" s="12">
        <f>Population!CN31*Inputs!CQ$15</f>
        <v>0.70762557085446343</v>
      </c>
      <c r="CQ31" s="12">
        <f>Population!CO31*Inputs!CR$15</f>
        <v>0.44336832071586052</v>
      </c>
      <c r="CR31" s="12">
        <f>Population!CP31*Inputs!CS$15</f>
        <v>0.33845606375634629</v>
      </c>
      <c r="CS31" s="12">
        <f>Population!CQ31*Inputs!CT$15</f>
        <v>0.26425725013860274</v>
      </c>
      <c r="CT31" s="12">
        <f>Population!CR31*Inputs!CU$15</f>
        <v>0.14930990773078709</v>
      </c>
      <c r="CU31" s="12">
        <f>Population!CS31*Inputs!CV$15</f>
        <v>2.4935666871536744E-2</v>
      </c>
      <c r="CV31" s="12">
        <f>Population!CT31*Inputs!CW$15</f>
        <v>2.4935666871536744E-2</v>
      </c>
      <c r="CW31" s="12">
        <f>Population!CU31*Inputs!CX$15</f>
        <v>1.9766077398169369E-2</v>
      </c>
      <c r="CX31" s="12">
        <f>Population!CV31*Inputs!CY$15</f>
        <v>1.4900581423235373E-2</v>
      </c>
      <c r="CY31" s="12">
        <f>Population!CW31*Inputs!CZ$15</f>
        <v>9.7309919498679964E-3</v>
      </c>
      <c r="CZ31" s="12">
        <f>Population!CX31*Inputs!DA$15</f>
        <v>4.8654959749339982E-3</v>
      </c>
      <c r="DA31" s="12">
        <f>Population!CY31*Inputs!DB$15</f>
        <v>2.1286544890336246E-3</v>
      </c>
      <c r="DB31" s="4"/>
    </row>
    <row r="32" spans="1:106" x14ac:dyDescent="0.25">
      <c r="A32">
        <f t="shared" si="1"/>
        <v>1979</v>
      </c>
      <c r="B32" s="21">
        <f t="shared" si="0"/>
        <v>23371.000505618187</v>
      </c>
      <c r="C32" s="5">
        <f>B32/Population!B32</f>
        <v>0.32632302937593016</v>
      </c>
      <c r="D32" s="33">
        <f t="shared" si="2"/>
        <v>2.7888114284362109</v>
      </c>
      <c r="E32" s="12">
        <f>Population!C32*Inputs!F$15</f>
        <v>0</v>
      </c>
      <c r="F32" s="12">
        <f>Population!D32*Inputs!G$15</f>
        <v>0</v>
      </c>
      <c r="G32" s="12">
        <f>Population!E32*Inputs!H$15</f>
        <v>0</v>
      </c>
      <c r="H32" s="12">
        <f>Population!F32*Inputs!I$15</f>
        <v>0</v>
      </c>
      <c r="I32" s="12">
        <f>Population!G32*Inputs!J$15</f>
        <v>0</v>
      </c>
      <c r="J32" s="12">
        <f>Population!H32*Inputs!K$15</f>
        <v>0</v>
      </c>
      <c r="K32" s="12">
        <f>Population!I32*Inputs!L$15</f>
        <v>0</v>
      </c>
      <c r="L32" s="12">
        <f>Population!J32*Inputs!M$15</f>
        <v>0</v>
      </c>
      <c r="M32" s="12">
        <f>Population!K32*Inputs!N$15</f>
        <v>0</v>
      </c>
      <c r="N32" s="12">
        <f>Population!L32*Inputs!O$15</f>
        <v>0</v>
      </c>
      <c r="O32" s="12">
        <f>Population!M32*Inputs!P$15</f>
        <v>0</v>
      </c>
      <c r="P32" s="12">
        <f>Population!N32*Inputs!Q$15</f>
        <v>0</v>
      </c>
      <c r="Q32" s="12">
        <f>Population!O32*Inputs!R$15</f>
        <v>0</v>
      </c>
      <c r="R32" s="12">
        <f>Population!P32*Inputs!S$15</f>
        <v>0</v>
      </c>
      <c r="S32" s="12">
        <f>Population!Q32*Inputs!T$15</f>
        <v>0</v>
      </c>
      <c r="T32" s="12">
        <f>Population!R32*Inputs!U$15</f>
        <v>9.8314290797965391</v>
      </c>
      <c r="U32" s="12">
        <f>Population!S32*Inputs!V$15</f>
        <v>12.444122305942477</v>
      </c>
      <c r="V32" s="12">
        <f>Population!T32*Inputs!W$15</f>
        <v>21.500558204103147</v>
      </c>
      <c r="W32" s="12">
        <f>Population!U32*Inputs!X$15</f>
        <v>33.994753194906373</v>
      </c>
      <c r="X32" s="12">
        <f>Population!V32*Inputs!Y$15</f>
        <v>56.758721924774505</v>
      </c>
      <c r="Y32" s="12">
        <f>Population!W32*Inputs!Z$15</f>
        <v>75.816082838634102</v>
      </c>
      <c r="Z32" s="12">
        <f>Population!X32*Inputs!AA$15</f>
        <v>109.28398270057059</v>
      </c>
      <c r="AA32" s="12">
        <f>Population!Y32*Inputs!AB$15</f>
        <v>141.76261098041181</v>
      </c>
      <c r="AB32" s="12">
        <f>Population!Z32*Inputs!AC$15</f>
        <v>179.422307071701</v>
      </c>
      <c r="AC32" s="12">
        <f>Population!AA32*Inputs!AD$15</f>
        <v>229.10514317483424</v>
      </c>
      <c r="AD32" s="12">
        <f>Population!AB32*Inputs!AE$15</f>
        <v>282.82296270877549</v>
      </c>
      <c r="AE32" s="12">
        <f>Population!AC32*Inputs!AF$15</f>
        <v>341.39713698386862</v>
      </c>
      <c r="AF32" s="12">
        <f>Population!AD32*Inputs!AG$15</f>
        <v>385.85519797457408</v>
      </c>
      <c r="AG32" s="12">
        <f>Population!AE32*Inputs!AH$15</f>
        <v>449.37079049422852</v>
      </c>
      <c r="AH32" s="12">
        <f>Population!AF32*Inputs!AI$15</f>
        <v>529.72824916995069</v>
      </c>
      <c r="AI32" s="12">
        <f>Population!AG32*Inputs!AJ$15</f>
        <v>578.56201157680891</v>
      </c>
      <c r="AJ32" s="12">
        <f>Population!AH32*Inputs!AK$15</f>
        <v>655.13008310042062</v>
      </c>
      <c r="AK32" s="12">
        <f>Population!AI32*Inputs!AL$15</f>
        <v>675.21613649994094</v>
      </c>
      <c r="AL32" s="12">
        <f>Population!AJ32*Inputs!AM$15</f>
        <v>694.10595829418742</v>
      </c>
      <c r="AM32" s="12">
        <f>Population!AK32*Inputs!AN$15</f>
        <v>720.58747918688539</v>
      </c>
      <c r="AN32" s="12">
        <f>Population!AL32*Inputs!AO$15</f>
        <v>727.5555130603193</v>
      </c>
      <c r="AO32" s="12">
        <f>Population!AM32*Inputs!AP$15</f>
        <v>745.3264417290095</v>
      </c>
      <c r="AP32" s="12">
        <f>Population!AN32*Inputs!AQ$15</f>
        <v>738.41465984784043</v>
      </c>
      <c r="AQ32" s="12">
        <f>Population!AO32*Inputs!AR$15</f>
        <v>709.47515214847158</v>
      </c>
      <c r="AR32" s="12">
        <f>Population!AP32*Inputs!AS$15</f>
        <v>717.02191602600647</v>
      </c>
      <c r="AS32" s="12">
        <f>Population!AQ32*Inputs!AT$15</f>
        <v>730.52882857044756</v>
      </c>
      <c r="AT32" s="12">
        <f>Population!AR32*Inputs!AU$15</f>
        <v>750.66438170703464</v>
      </c>
      <c r="AU32" s="12">
        <f>Population!AS32*Inputs!AV$15</f>
        <v>730.7068100116428</v>
      </c>
      <c r="AV32" s="12">
        <f>Population!AT32*Inputs!AW$15</f>
        <v>717.22997717044984</v>
      </c>
      <c r="AW32" s="12">
        <f>Population!AU32*Inputs!AX$15</f>
        <v>716.6112178254358</v>
      </c>
      <c r="AX32" s="12">
        <f>Population!AV32*Inputs!AY$15</f>
        <v>690.6997218885931</v>
      </c>
      <c r="AY32" s="12">
        <f>Population!AW32*Inputs!AZ$15</f>
        <v>682.48587678618264</v>
      </c>
      <c r="AZ32" s="12">
        <f>Population!AX32*Inputs!BA$15</f>
        <v>630.94974013370211</v>
      </c>
      <c r="BA32" s="12">
        <f>Population!AY32*Inputs!BB$15</f>
        <v>592.09107609075625</v>
      </c>
      <c r="BB32" s="12">
        <f>Population!AZ32*Inputs!BC$15</f>
        <v>589.19222408873657</v>
      </c>
      <c r="BC32" s="12">
        <f>Population!BA32*Inputs!BD$15</f>
        <v>552.39879550106036</v>
      </c>
      <c r="BD32" s="12">
        <f>Population!BB32*Inputs!BE$15</f>
        <v>542.65011749950088</v>
      </c>
      <c r="BE32" s="12">
        <f>Population!BC32*Inputs!BF$15</f>
        <v>516.67063503333964</v>
      </c>
      <c r="BF32" s="12">
        <f>Population!BD32*Inputs!BG$15</f>
        <v>491.72252446216999</v>
      </c>
      <c r="BG32" s="12">
        <f>Population!BE32*Inputs!BH$15</f>
        <v>493.34407063996241</v>
      </c>
      <c r="BH32" s="12">
        <f>Population!BF32*Inputs!BI$15</f>
        <v>480.22680044137547</v>
      </c>
      <c r="BI32" s="12">
        <f>Population!BG32*Inputs!BJ$15</f>
        <v>455.17053958653406</v>
      </c>
      <c r="BJ32" s="12">
        <f>Population!BH32*Inputs!BK$15</f>
        <v>415.11335257918381</v>
      </c>
      <c r="BK32" s="12">
        <f>Population!BI32*Inputs!BL$15</f>
        <v>368.75415896953729</v>
      </c>
      <c r="BL32" s="12">
        <f>Population!BJ32*Inputs!BM$15</f>
        <v>330.09885462289463</v>
      </c>
      <c r="BM32" s="12">
        <f>Population!BK32*Inputs!BN$15</f>
        <v>276.84483412233737</v>
      </c>
      <c r="BN32" s="12">
        <f>Population!BL32*Inputs!BO$15</f>
        <v>234.97881519128435</v>
      </c>
      <c r="BO32" s="12">
        <f>Population!BM32*Inputs!BP$15</f>
        <v>198.1598328002658</v>
      </c>
      <c r="BP32" s="12">
        <f>Population!BN32*Inputs!BQ$15</f>
        <v>156.36054945834189</v>
      </c>
      <c r="BQ32" s="12">
        <f>Population!BO32*Inputs!BR$15</f>
        <v>155.17893805651181</v>
      </c>
      <c r="BR32" s="12">
        <f>Population!BP32*Inputs!BS$15</f>
        <v>131.43103002380593</v>
      </c>
      <c r="BS32" s="12">
        <f>Population!BQ32*Inputs!BT$15</f>
        <v>116.84521178301672</v>
      </c>
      <c r="BT32" s="12">
        <f>Population!BR32*Inputs!BU$15</f>
        <v>107.19414099470283</v>
      </c>
      <c r="BU32" s="12">
        <f>Population!BS32*Inputs!BV$15</f>
        <v>100.32529911021534</v>
      </c>
      <c r="BV32" s="12">
        <f>Population!BT32*Inputs!BW$15</f>
        <v>88.259341111577157</v>
      </c>
      <c r="BW32" s="12">
        <f>Population!BU32*Inputs!BX$15</f>
        <v>80.070744975824923</v>
      </c>
      <c r="BX32" s="12">
        <f>Population!BV32*Inputs!BY$15</f>
        <v>66.114416340219094</v>
      </c>
      <c r="BY32" s="12">
        <f>Population!BW32*Inputs!BZ$15</f>
        <v>57.528856405358205</v>
      </c>
      <c r="BZ32" s="12">
        <f>Population!BX32*Inputs!CA$15</f>
        <v>52.577895382133114</v>
      </c>
      <c r="CA32" s="12">
        <f>Population!BY32*Inputs!CB$15</f>
        <v>47.546545468471486</v>
      </c>
      <c r="CB32" s="12">
        <f>Population!BZ32*Inputs!CC$15</f>
        <v>37.269219045636781</v>
      </c>
      <c r="CC32" s="12">
        <f>Population!CA32*Inputs!CD$15</f>
        <v>36.820374527623123</v>
      </c>
      <c r="CD32" s="12">
        <f>Population!CB32*Inputs!CE$15</f>
        <v>30.825615686887481</v>
      </c>
      <c r="CE32" s="12">
        <f>Population!CC32*Inputs!CF$15</f>
        <v>23.343433315934867</v>
      </c>
      <c r="CF32" s="12">
        <f>Population!CD32*Inputs!CG$15</f>
        <v>19.327653264172838</v>
      </c>
      <c r="CG32" s="12">
        <f>Population!CE32*Inputs!CH$15</f>
        <v>13.922153295649965</v>
      </c>
      <c r="CH32" s="12">
        <f>Population!CF32*Inputs!CI$15</f>
        <v>11.007761020925754</v>
      </c>
      <c r="CI32" s="12">
        <f>Population!CG32*Inputs!CJ$15</f>
        <v>8.5373332155932324</v>
      </c>
      <c r="CJ32" s="12">
        <f>Population!CH32*Inputs!CK$15</f>
        <v>6.5595902603812615</v>
      </c>
      <c r="CK32" s="12">
        <f>Population!CI32*Inputs!CL$15</f>
        <v>4.9914030056712289</v>
      </c>
      <c r="CL32" s="12">
        <f>Population!CJ32*Inputs!CM$15</f>
        <v>3.6716896926783607</v>
      </c>
      <c r="CM32" s="12">
        <f>Population!CK32*Inputs!CN$15</f>
        <v>2.5952737809502131</v>
      </c>
      <c r="CN32" s="12">
        <f>Population!CL32*Inputs!CO$15</f>
        <v>1.762459772866342</v>
      </c>
      <c r="CO32" s="12">
        <f>Population!CM32*Inputs!CP$15</f>
        <v>1.1440154399894344</v>
      </c>
      <c r="CP32" s="12">
        <f>Population!CN32*Inputs!CQ$15</f>
        <v>0.70857703722528975</v>
      </c>
      <c r="CQ32" s="12">
        <f>Population!CO32*Inputs!CR$15</f>
        <v>0.44396446939169421</v>
      </c>
      <c r="CR32" s="12">
        <f>Population!CP32*Inputs!CS$15</f>
        <v>0.3389111484450999</v>
      </c>
      <c r="CS32" s="12">
        <f>Population!CQ32*Inputs!CT$15</f>
        <v>0.26461256783359549</v>
      </c>
      <c r="CT32" s="12">
        <f>Population!CR32*Inputs!CU$15</f>
        <v>0.14951066836167481</v>
      </c>
      <c r="CU32" s="12">
        <f>Population!CS32*Inputs!CV$15</f>
        <v>2.4969195123538363E-2</v>
      </c>
      <c r="CV32" s="12">
        <f>Population!CT32*Inputs!CW$15</f>
        <v>2.4969195123538363E-2</v>
      </c>
      <c r="CW32" s="12">
        <f>Population!CU32*Inputs!CX$15</f>
        <v>1.9792654671097479E-2</v>
      </c>
      <c r="CX32" s="12">
        <f>Population!CV32*Inputs!CY$15</f>
        <v>1.4920616598211948E-2</v>
      </c>
      <c r="CY32" s="12">
        <f>Population!CW32*Inputs!CZ$15</f>
        <v>9.7440761457710679E-3</v>
      </c>
      <c r="CZ32" s="12">
        <f>Population!CX32*Inputs!DA$15</f>
        <v>4.872038072885534E-3</v>
      </c>
      <c r="DA32" s="12">
        <f>Population!CY32*Inputs!DB$15</f>
        <v>2.1315166568874212E-3</v>
      </c>
      <c r="DB32" s="4"/>
    </row>
    <row r="33" spans="1:106" x14ac:dyDescent="0.25">
      <c r="A33">
        <f t="shared" si="1"/>
        <v>1980</v>
      </c>
      <c r="B33" s="21">
        <f t="shared" si="0"/>
        <v>24012.031148339367</v>
      </c>
      <c r="C33" s="5">
        <f>B33/Population!B33</f>
        <v>0.32581615366143107</v>
      </c>
      <c r="D33" s="33">
        <f t="shared" si="2"/>
        <v>2.7428463859177965</v>
      </c>
      <c r="E33" s="12">
        <f>Population!C33*Inputs!F$15</f>
        <v>0</v>
      </c>
      <c r="F33" s="12">
        <f>Population!D33*Inputs!G$15</f>
        <v>0</v>
      </c>
      <c r="G33" s="12">
        <f>Population!E33*Inputs!H$15</f>
        <v>0</v>
      </c>
      <c r="H33" s="12">
        <f>Population!F33*Inputs!I$15</f>
        <v>0</v>
      </c>
      <c r="I33" s="12">
        <f>Population!G33*Inputs!J$15</f>
        <v>0</v>
      </c>
      <c r="J33" s="12">
        <f>Population!H33*Inputs!K$15</f>
        <v>0</v>
      </c>
      <c r="K33" s="12">
        <f>Population!I33*Inputs!L$15</f>
        <v>0</v>
      </c>
      <c r="L33" s="12">
        <f>Population!J33*Inputs!M$15</f>
        <v>0</v>
      </c>
      <c r="M33" s="12">
        <f>Population!K33*Inputs!N$15</f>
        <v>0</v>
      </c>
      <c r="N33" s="12">
        <f>Population!L33*Inputs!O$15</f>
        <v>0</v>
      </c>
      <c r="O33" s="12">
        <f>Population!M33*Inputs!P$15</f>
        <v>0</v>
      </c>
      <c r="P33" s="12">
        <f>Population!N33*Inputs!Q$15</f>
        <v>0</v>
      </c>
      <c r="Q33" s="12">
        <f>Population!O33*Inputs!R$15</f>
        <v>0</v>
      </c>
      <c r="R33" s="12">
        <f>Population!P33*Inputs!S$15</f>
        <v>0</v>
      </c>
      <c r="S33" s="12">
        <f>Population!Q33*Inputs!T$15</f>
        <v>0</v>
      </c>
      <c r="T33" s="12">
        <f>Population!R33*Inputs!U$15</f>
        <v>10.067037509179853</v>
      </c>
      <c r="U33" s="12">
        <f>Population!S33*Inputs!V$15</f>
        <v>12.758442036933493</v>
      </c>
      <c r="V33" s="12">
        <f>Population!T33*Inputs!W$15</f>
        <v>22.124275041172428</v>
      </c>
      <c r="W33" s="12">
        <f>Population!U33*Inputs!X$15</f>
        <v>35.076990813658284</v>
      </c>
      <c r="X33" s="12">
        <f>Population!V33*Inputs!Y$15</f>
        <v>58.496658232259477</v>
      </c>
      <c r="Y33" s="12">
        <f>Population!W33*Inputs!Z$15</f>
        <v>78.052302566845881</v>
      </c>
      <c r="Z33" s="12">
        <f>Population!X33*Inputs!AA$15</f>
        <v>112.64780495056658</v>
      </c>
      <c r="AA33" s="12">
        <f>Population!Y33*Inputs!AB$15</f>
        <v>146.4465882224055</v>
      </c>
      <c r="AB33" s="12">
        <f>Population!Z33*Inputs!AC$15</f>
        <v>185.61941034348951</v>
      </c>
      <c r="AC33" s="12">
        <f>Population!AA33*Inputs!AD$15</f>
        <v>237.05449298576141</v>
      </c>
      <c r="AD33" s="12">
        <f>Population!AB33*Inputs!AE$15</f>
        <v>292.91569520449093</v>
      </c>
      <c r="AE33" s="12">
        <f>Population!AC33*Inputs!AF$15</f>
        <v>352.34021598417166</v>
      </c>
      <c r="AF33" s="12">
        <f>Population!AD33*Inputs!AG$15</f>
        <v>395.7781941719843</v>
      </c>
      <c r="AG33" s="12">
        <f>Population!AE33*Inputs!AH$15</f>
        <v>458.97952623032978</v>
      </c>
      <c r="AH33" s="12">
        <f>Population!AF33*Inputs!AI$15</f>
        <v>541.24027809708377</v>
      </c>
      <c r="AI33" s="12">
        <f>Population!AG33*Inputs!AJ$15</f>
        <v>590.77465231448332</v>
      </c>
      <c r="AJ33" s="12">
        <f>Population!AH33*Inputs!AK$15</f>
        <v>669.95914133504709</v>
      </c>
      <c r="AK33" s="12">
        <f>Population!AI33*Inputs!AL$15</f>
        <v>692.65866022850446</v>
      </c>
      <c r="AL33" s="12">
        <f>Population!AJ33*Inputs!AM$15</f>
        <v>713.54345249949495</v>
      </c>
      <c r="AM33" s="12">
        <f>Population!AK33*Inputs!AN$15</f>
        <v>740.09882044111532</v>
      </c>
      <c r="AN33" s="12">
        <f>Population!AL33*Inputs!AO$15</f>
        <v>746.81640280108138</v>
      </c>
      <c r="AO33" s="12">
        <f>Population!AM33*Inputs!AP$15</f>
        <v>766.02390183808711</v>
      </c>
      <c r="AP33" s="12">
        <f>Population!AN33*Inputs!AQ$15</f>
        <v>760.38428344345448</v>
      </c>
      <c r="AQ33" s="12">
        <f>Population!AO33*Inputs!AR$15</f>
        <v>731.56266590837822</v>
      </c>
      <c r="AR33" s="12">
        <f>Population!AP33*Inputs!AS$15</f>
        <v>739.34828254360923</v>
      </c>
      <c r="AS33" s="12">
        <f>Population!AQ33*Inputs!AT$15</f>
        <v>753.44081788461699</v>
      </c>
      <c r="AT33" s="12">
        <f>Population!AR33*Inputs!AU$15</f>
        <v>773.67990510946015</v>
      </c>
      <c r="AU33" s="12">
        <f>Population!AS33*Inputs!AV$15</f>
        <v>752.16962964492723</v>
      </c>
      <c r="AV33" s="12">
        <f>Population!AT33*Inputs!AW$15</f>
        <v>737.70484495461062</v>
      </c>
      <c r="AW33" s="12">
        <f>Population!AU33*Inputs!AX$15</f>
        <v>737.42235815209312</v>
      </c>
      <c r="AX33" s="12">
        <f>Population!AV33*Inputs!AY$15</f>
        <v>711.07426718336865</v>
      </c>
      <c r="AY33" s="12">
        <f>Population!AW33*Inputs!AZ$15</f>
        <v>701.86887089206482</v>
      </c>
      <c r="AZ33" s="12">
        <f>Population!AX33*Inputs!BA$15</f>
        <v>647.67323823065715</v>
      </c>
      <c r="BA33" s="12">
        <f>Population!AY33*Inputs!BB$15</f>
        <v>606.92063297232528</v>
      </c>
      <c r="BB33" s="12">
        <f>Population!AZ33*Inputs!BC$15</f>
        <v>603.87395712494265</v>
      </c>
      <c r="BC33" s="12">
        <f>Population!BA33*Inputs!BD$15</f>
        <v>566.00747557848695</v>
      </c>
      <c r="BD33" s="12">
        <f>Population!BB33*Inputs!BE$15</f>
        <v>555.99371468794186</v>
      </c>
      <c r="BE33" s="12">
        <f>Population!BC33*Inputs!BF$15</f>
        <v>529.48602355528715</v>
      </c>
      <c r="BF33" s="12">
        <f>Population!BD33*Inputs!BG$15</f>
        <v>503.97276075675649</v>
      </c>
      <c r="BG33" s="12">
        <f>Population!BE33*Inputs!BH$15</f>
        <v>505.44987846296067</v>
      </c>
      <c r="BH33" s="12">
        <f>Population!BF33*Inputs!BI$15</f>
        <v>491.84201400195127</v>
      </c>
      <c r="BI33" s="12">
        <f>Population!BG33*Inputs!BJ$15</f>
        <v>466.56355902167894</v>
      </c>
      <c r="BJ33" s="12">
        <f>Population!BH33*Inputs!BK$15</f>
        <v>426.1298572876338</v>
      </c>
      <c r="BK33" s="12">
        <f>Population!BI33*Inputs!BL$15</f>
        <v>378.99170961600339</v>
      </c>
      <c r="BL33" s="12">
        <f>Population!BJ33*Inputs!BM$15</f>
        <v>339.2284423838716</v>
      </c>
      <c r="BM33" s="12">
        <f>Population!BK33*Inputs!BN$15</f>
        <v>284.43042045237212</v>
      </c>
      <c r="BN33" s="12">
        <f>Population!BL33*Inputs!BO$15</f>
        <v>241.86932306905567</v>
      </c>
      <c r="BO33" s="12">
        <f>Population!BM33*Inputs!BP$15</f>
        <v>204.59436778576168</v>
      </c>
      <c r="BP33" s="12">
        <f>Population!BN33*Inputs!BQ$15</f>
        <v>161.82927229923271</v>
      </c>
      <c r="BQ33" s="12">
        <f>Population!BO33*Inputs!BR$15</f>
        <v>160.69701566413025</v>
      </c>
      <c r="BR33" s="12">
        <f>Population!BP33*Inputs!BS$15</f>
        <v>136.26644137115139</v>
      </c>
      <c r="BS33" s="12">
        <f>Population!BQ33*Inputs!BT$15</f>
        <v>121.02781545829576</v>
      </c>
      <c r="BT33" s="12">
        <f>Population!BR33*Inputs!BU$15</f>
        <v>110.71261908377284</v>
      </c>
      <c r="BU33" s="12">
        <f>Population!BS33*Inputs!BV$15</f>
        <v>103.3602976881597</v>
      </c>
      <c r="BV33" s="12">
        <f>Population!BT33*Inputs!BW$15</f>
        <v>90.897501232892679</v>
      </c>
      <c r="BW33" s="12">
        <f>Population!BU33*Inputs!BX$15</f>
        <v>82.343042727274408</v>
      </c>
      <c r="BX33" s="12">
        <f>Population!BV33*Inputs!BY$15</f>
        <v>68.024676896763651</v>
      </c>
      <c r="BY33" s="12">
        <f>Population!BW33*Inputs!BZ$15</f>
        <v>59.331795060837969</v>
      </c>
      <c r="BZ33" s="12">
        <f>Population!BX33*Inputs!CA$15</f>
        <v>54.317083979703369</v>
      </c>
      <c r="CA33" s="12">
        <f>Population!BY33*Inputs!CB$15</f>
        <v>49.069152813287452</v>
      </c>
      <c r="CB33" s="12">
        <f>Population!BZ33*Inputs!CC$15</f>
        <v>38.469710253967293</v>
      </c>
      <c r="CC33" s="12">
        <f>Population!CA33*Inputs!CD$15</f>
        <v>37.732319187994491</v>
      </c>
      <c r="CD33" s="12">
        <f>Population!CB33*Inputs!CE$15</f>
        <v>31.140628172143842</v>
      </c>
      <c r="CE33" s="12">
        <f>Population!CC33*Inputs!CF$15</f>
        <v>23.269265690755731</v>
      </c>
      <c r="CF33" s="12">
        <f>Population!CD33*Inputs!CG$15</f>
        <v>19.200955941065249</v>
      </c>
      <c r="CG33" s="12">
        <f>Population!CE33*Inputs!CH$15</f>
        <v>13.175654238750552</v>
      </c>
      <c r="CH33" s="12">
        <f>Population!CF33*Inputs!CI$15</f>
        <v>10.417530253730945</v>
      </c>
      <c r="CI33" s="12">
        <f>Population!CG33*Inputs!CJ$15</f>
        <v>8.0795655801896125</v>
      </c>
      <c r="CJ33" s="12">
        <f>Population!CH33*Inputs!CK$15</f>
        <v>6.2078682358470827</v>
      </c>
      <c r="CK33" s="12">
        <f>Population!CI33*Inputs!CL$15</f>
        <v>4.7237664154677077</v>
      </c>
      <c r="CL33" s="12">
        <f>Population!CJ33*Inputs!CM$15</f>
        <v>3.4748154854630071</v>
      </c>
      <c r="CM33" s="12">
        <f>Population!CK33*Inputs!CN$15</f>
        <v>2.4561164689501753</v>
      </c>
      <c r="CN33" s="12">
        <f>Population!CL33*Inputs!CO$15</f>
        <v>1.6679575410399641</v>
      </c>
      <c r="CO33" s="12">
        <f>Population!CM33*Inputs!CP$15</f>
        <v>1.0826738911000597</v>
      </c>
      <c r="CP33" s="12">
        <f>Population!CN33*Inputs!CQ$15</f>
        <v>0.67058348272287427</v>
      </c>
      <c r="CQ33" s="12">
        <f>Population!CO33*Inputs!CR$15</f>
        <v>0.42015931147827706</v>
      </c>
      <c r="CR33" s="12">
        <f>Population!CP33*Inputs!CS$15</f>
        <v>0.32073889826839669</v>
      </c>
      <c r="CS33" s="12">
        <f>Population!CQ33*Inputs!CT$15</f>
        <v>0.2504241712445972</v>
      </c>
      <c r="CT33" s="12">
        <f>Population!CR33*Inputs!CU$15</f>
        <v>0.14149397937985872</v>
      </c>
      <c r="CU33" s="12">
        <f>Population!CS33*Inputs!CV$15</f>
        <v>2.3630359081768668E-2</v>
      </c>
      <c r="CV33" s="12">
        <f>Population!CT33*Inputs!CW$15</f>
        <v>2.3630359081768668E-2</v>
      </c>
      <c r="CW33" s="12">
        <f>Population!CU33*Inputs!CX$15</f>
        <v>1.8731382198962969E-2</v>
      </c>
      <c r="CX33" s="12">
        <f>Population!CV33*Inputs!CY$15</f>
        <v>1.4120580426910547E-2</v>
      </c>
      <c r="CY33" s="12">
        <f>Population!CW33*Inputs!CZ$15</f>
        <v>9.2216035441048463E-3</v>
      </c>
      <c r="CZ33" s="12">
        <f>Population!CX33*Inputs!DA$15</f>
        <v>4.6108017720524232E-3</v>
      </c>
      <c r="DA33" s="12">
        <f>Population!CY33*Inputs!DB$15</f>
        <v>2.0172257752729354E-3</v>
      </c>
      <c r="DB33" s="4"/>
    </row>
    <row r="34" spans="1:106" x14ac:dyDescent="0.25">
      <c r="A34">
        <f t="shared" si="1"/>
        <v>1981</v>
      </c>
      <c r="B34" s="21">
        <f t="shared" si="0"/>
        <v>24534.347488486219</v>
      </c>
      <c r="C34" s="5">
        <f>B34/Population!B34</f>
        <v>0.32397313483482987</v>
      </c>
      <c r="D34" s="33">
        <f t="shared" si="2"/>
        <v>2.1752276470080156</v>
      </c>
      <c r="E34" s="12">
        <f>Population!C34*Inputs!F$15</f>
        <v>0</v>
      </c>
      <c r="F34" s="12">
        <f>Population!D34*Inputs!G$15</f>
        <v>0</v>
      </c>
      <c r="G34" s="12">
        <f>Population!E34*Inputs!H$15</f>
        <v>0</v>
      </c>
      <c r="H34" s="12">
        <f>Population!F34*Inputs!I$15</f>
        <v>0</v>
      </c>
      <c r="I34" s="12">
        <f>Population!G34*Inputs!J$15</f>
        <v>0</v>
      </c>
      <c r="J34" s="12">
        <f>Population!H34*Inputs!K$15</f>
        <v>0</v>
      </c>
      <c r="K34" s="12">
        <f>Population!I34*Inputs!L$15</f>
        <v>0</v>
      </c>
      <c r="L34" s="12">
        <f>Population!J34*Inputs!M$15</f>
        <v>0</v>
      </c>
      <c r="M34" s="12">
        <f>Population!K34*Inputs!N$15</f>
        <v>0</v>
      </c>
      <c r="N34" s="12">
        <f>Population!L34*Inputs!O$15</f>
        <v>0</v>
      </c>
      <c r="O34" s="12">
        <f>Population!M34*Inputs!P$15</f>
        <v>0</v>
      </c>
      <c r="P34" s="12">
        <f>Population!N34*Inputs!Q$15</f>
        <v>0</v>
      </c>
      <c r="Q34" s="12">
        <f>Population!O34*Inputs!R$15</f>
        <v>0</v>
      </c>
      <c r="R34" s="12">
        <f>Population!P34*Inputs!S$15</f>
        <v>0</v>
      </c>
      <c r="S34" s="12">
        <f>Population!Q34*Inputs!T$15</f>
        <v>0</v>
      </c>
      <c r="T34" s="12">
        <f>Population!R34*Inputs!U$15</f>
        <v>10.280355343588393</v>
      </c>
      <c r="U34" s="12">
        <f>Population!S34*Inputs!V$15</f>
        <v>12.994068601564958</v>
      </c>
      <c r="V34" s="12">
        <f>Population!T34*Inputs!W$15</f>
        <v>22.54536912975281</v>
      </c>
      <c r="W34" s="12">
        <f>Population!U34*Inputs!X$15</f>
        <v>35.845192926062758</v>
      </c>
      <c r="X34" s="12">
        <f>Population!V34*Inputs!Y$15</f>
        <v>59.898902861711299</v>
      </c>
      <c r="Y34" s="12">
        <f>Population!W34*Inputs!Z$15</f>
        <v>79.807737379495578</v>
      </c>
      <c r="Z34" s="12">
        <f>Population!X34*Inputs!AA$15</f>
        <v>115.0416120641129</v>
      </c>
      <c r="AA34" s="12">
        <f>Population!Y34*Inputs!AB$15</f>
        <v>149.71822384771033</v>
      </c>
      <c r="AB34" s="12">
        <f>Population!Z34*Inputs!AC$15</f>
        <v>190.13143967271847</v>
      </c>
      <c r="AC34" s="12">
        <f>Population!AA34*Inputs!AD$15</f>
        <v>243.09676855869961</v>
      </c>
      <c r="AD34" s="12">
        <f>Population!AB34*Inputs!AE$15</f>
        <v>300.37773142134682</v>
      </c>
      <c r="AE34" s="12">
        <f>Population!AC34*Inputs!AF$15</f>
        <v>361.6348578543076</v>
      </c>
      <c r="AF34" s="12">
        <f>Population!AD34*Inputs!AG$15</f>
        <v>404.76999015611409</v>
      </c>
      <c r="AG34" s="12">
        <f>Population!AE34*Inputs!AH$15</f>
        <v>466.49062457235613</v>
      </c>
      <c r="AH34" s="12">
        <f>Population!AF34*Inputs!AI$15</f>
        <v>547.73888144057639</v>
      </c>
      <c r="AI34" s="12">
        <f>Population!AG34*Inputs!AJ$15</f>
        <v>598.06288032582677</v>
      </c>
      <c r="AJ34" s="12">
        <f>Population!AH34*Inputs!AK$15</f>
        <v>677.81852809931513</v>
      </c>
      <c r="AK34" s="12">
        <f>Population!AI34*Inputs!AL$15</f>
        <v>701.94968280662022</v>
      </c>
      <c r="AL34" s="12">
        <f>Population!AJ34*Inputs!AM$15</f>
        <v>725.64348860872599</v>
      </c>
      <c r="AM34" s="12">
        <f>Population!AK34*Inputs!AN$15</f>
        <v>754.62032608312597</v>
      </c>
      <c r="AN34" s="12">
        <f>Population!AL34*Inputs!AO$15</f>
        <v>761.15703232819283</v>
      </c>
      <c r="AO34" s="12">
        <f>Population!AM34*Inputs!AP$15</f>
        <v>780.68316730020047</v>
      </c>
      <c r="AP34" s="12">
        <f>Population!AN34*Inputs!AQ$15</f>
        <v>776.3681769828105</v>
      </c>
      <c r="AQ34" s="12">
        <f>Population!AO34*Inputs!AR$15</f>
        <v>748.80624328576721</v>
      </c>
      <c r="AR34" s="12">
        <f>Population!AP34*Inputs!AS$15</f>
        <v>758.16735812120339</v>
      </c>
      <c r="AS34" s="12">
        <f>Population!AQ34*Inputs!AT$15</f>
        <v>772.98293240881799</v>
      </c>
      <c r="AT34" s="12">
        <f>Population!AR34*Inputs!AU$15</f>
        <v>794.32648078832699</v>
      </c>
      <c r="AU34" s="12">
        <f>Population!AS34*Inputs!AV$15</f>
        <v>771.98887958956198</v>
      </c>
      <c r="AV34" s="12">
        <f>Population!AT34*Inputs!AW$15</f>
        <v>756.25968876645493</v>
      </c>
      <c r="AW34" s="12">
        <f>Population!AU34*Inputs!AX$15</f>
        <v>755.28254007417092</v>
      </c>
      <c r="AX34" s="12">
        <f>Population!AV34*Inputs!AY$15</f>
        <v>728.56315755108767</v>
      </c>
      <c r="AY34" s="12">
        <f>Population!AW34*Inputs!AZ$15</f>
        <v>719.32499409462991</v>
      </c>
      <c r="AZ34" s="12">
        <f>Population!AX34*Inputs!BA$15</f>
        <v>662.93688855286928</v>
      </c>
      <c r="BA34" s="12">
        <f>Population!AY34*Inputs!BB$15</f>
        <v>620.00472870454792</v>
      </c>
      <c r="BB34" s="12">
        <f>Population!AZ34*Inputs!BC$15</f>
        <v>615.99850081275645</v>
      </c>
      <c r="BC34" s="12">
        <f>Population!BA34*Inputs!BD$15</f>
        <v>577.2785596251083</v>
      </c>
      <c r="BD34" s="12">
        <f>Population!BB34*Inputs!BE$15</f>
        <v>566.86083169183348</v>
      </c>
      <c r="BE34" s="12">
        <f>Population!BC34*Inputs!BF$15</f>
        <v>539.80011750153506</v>
      </c>
      <c r="BF34" s="12">
        <f>Population!BD34*Inputs!BG$15</f>
        <v>513.9104059235317</v>
      </c>
      <c r="BG34" s="12">
        <f>Population!BE34*Inputs!BH$15</f>
        <v>515.46056464917251</v>
      </c>
      <c r="BH34" s="12">
        <f>Population!BF34*Inputs!BI$15</f>
        <v>501.33463823523664</v>
      </c>
      <c r="BI34" s="12">
        <f>Population!BG34*Inputs!BJ$15</f>
        <v>475.34711728366864</v>
      </c>
      <c r="BJ34" s="12">
        <f>Population!BH34*Inputs!BK$15</f>
        <v>434.48485446284781</v>
      </c>
      <c r="BK34" s="12">
        <f>Population!BI34*Inputs!BL$15</f>
        <v>386.95907493182199</v>
      </c>
      <c r="BL34" s="12">
        <f>Population!BJ34*Inputs!BM$15</f>
        <v>346.71695758237519</v>
      </c>
      <c r="BM34" s="12">
        <f>Population!BK34*Inputs!BN$15</f>
        <v>290.60493974795315</v>
      </c>
      <c r="BN34" s="12">
        <f>Population!BL34*Inputs!BO$15</f>
        <v>247.00082158959978</v>
      </c>
      <c r="BO34" s="12">
        <f>Population!BM34*Inputs!BP$15</f>
        <v>209.27744888968658</v>
      </c>
      <c r="BP34" s="12">
        <f>Population!BN34*Inputs!BQ$15</f>
        <v>166.00778385871291</v>
      </c>
      <c r="BQ34" s="12">
        <f>Population!BO34*Inputs!BR$15</f>
        <v>165.22892439913207</v>
      </c>
      <c r="BR34" s="12">
        <f>Population!BP34*Inputs!BS$15</f>
        <v>140.18843243261711</v>
      </c>
      <c r="BS34" s="12">
        <f>Population!BQ34*Inputs!BT$15</f>
        <v>124.66605772675598</v>
      </c>
      <c r="BT34" s="12">
        <f>Population!BR34*Inputs!BU$15</f>
        <v>113.95426260238301</v>
      </c>
      <c r="BU34" s="12">
        <f>Population!BS34*Inputs!BV$15</f>
        <v>106.12671734611011</v>
      </c>
      <c r="BV34" s="12">
        <f>Population!BT34*Inputs!BW$15</f>
        <v>93.164397098725075</v>
      </c>
      <c r="BW34" s="12">
        <f>Population!BU34*Inputs!BX$15</f>
        <v>84.456453758555469</v>
      </c>
      <c r="BX34" s="12">
        <f>Population!BV34*Inputs!BY$15</f>
        <v>69.75983023562496</v>
      </c>
      <c r="BY34" s="12">
        <f>Population!BW34*Inputs!BZ$15</f>
        <v>60.966162342833861</v>
      </c>
      <c r="BZ34" s="12">
        <f>Population!BX34*Inputs!CA$15</f>
        <v>56.083823087891808</v>
      </c>
      <c r="CA34" s="12">
        <f>Population!BY34*Inputs!CB$15</f>
        <v>50.961284850217154</v>
      </c>
      <c r="CB34" s="12">
        <f>Population!BZ34*Inputs!CC$15</f>
        <v>40.160820669456747</v>
      </c>
      <c r="CC34" s="12">
        <f>Population!CA34*Inputs!CD$15</f>
        <v>39.716407689431534</v>
      </c>
      <c r="CD34" s="12">
        <f>Population!CB34*Inputs!CE$15</f>
        <v>32.829710269015067</v>
      </c>
      <c r="CE34" s="12">
        <f>Population!CC34*Inputs!CF$15</f>
        <v>24.414376031101099</v>
      </c>
      <c r="CF34" s="12">
        <f>Population!CD34*Inputs!CG$15</f>
        <v>20.107005432513617</v>
      </c>
      <c r="CG34" s="12">
        <f>Population!CE34*Inputs!CH$15</f>
        <v>14.665995772275712</v>
      </c>
      <c r="CH34" s="12">
        <f>Population!CF34*Inputs!CI$15</f>
        <v>11.595891322756875</v>
      </c>
      <c r="CI34" s="12">
        <f>Population!CG34*Inputs!CJ$15</f>
        <v>8.9934717846786878</v>
      </c>
      <c r="CJ34" s="12">
        <f>Population!CH34*Inputs!CK$15</f>
        <v>6.9100606051128253</v>
      </c>
      <c r="CK34" s="12">
        <f>Population!CI34*Inputs!CL$15</f>
        <v>5.2580871524932418</v>
      </c>
      <c r="CL34" s="12">
        <f>Population!CJ34*Inputs!CM$15</f>
        <v>3.8678632799392085</v>
      </c>
      <c r="CM34" s="12">
        <f>Population!CK34*Inputs!CN$15</f>
        <v>2.7339358711993595</v>
      </c>
      <c r="CN34" s="12">
        <f>Population!CL34*Inputs!CO$15</f>
        <v>1.8566256978178921</v>
      </c>
      <c r="CO34" s="12">
        <f>Population!CM34*Inputs!CP$15</f>
        <v>1.2051386915518003</v>
      </c>
      <c r="CP34" s="12">
        <f>Population!CN34*Inputs!CQ$15</f>
        <v>0.74643538334869286</v>
      </c>
      <c r="CQ34" s="12">
        <f>Population!CO34*Inputs!CR$15</f>
        <v>0.46768491144065072</v>
      </c>
      <c r="CR34" s="12">
        <f>Population!CP34*Inputs!CS$15</f>
        <v>0.35701872869234863</v>
      </c>
      <c r="CS34" s="12">
        <f>Population!CQ34*Inputs!CT$15</f>
        <v>0.2787504719080422</v>
      </c>
      <c r="CT34" s="12">
        <f>Population!CR34*Inputs!CU$15</f>
        <v>0.15749882820120681</v>
      </c>
      <c r="CU34" s="12">
        <f>Population!CS34*Inputs!CV$15</f>
        <v>2.6303266624234132E-2</v>
      </c>
      <c r="CV34" s="12">
        <f>Population!CT34*Inputs!CW$15</f>
        <v>2.6303266624234132E-2</v>
      </c>
      <c r="CW34" s="12">
        <f>Population!CU34*Inputs!CX$15</f>
        <v>2.0850150372868519E-2</v>
      </c>
      <c r="CX34" s="12">
        <f>Population!CV34*Inputs!CY$15</f>
        <v>1.5717805665700885E-2</v>
      </c>
      <c r="CY34" s="12">
        <f>Population!CW34*Inputs!CZ$15</f>
        <v>1.026468941433527E-2</v>
      </c>
      <c r="CZ34" s="12">
        <f>Population!CX34*Inputs!DA$15</f>
        <v>5.1323447071676348E-3</v>
      </c>
      <c r="DA34" s="12">
        <f>Population!CY34*Inputs!DB$15</f>
        <v>2.2454008093858407E-3</v>
      </c>
      <c r="DB34" s="4"/>
    </row>
    <row r="35" spans="1:106" x14ac:dyDescent="0.25">
      <c r="A35">
        <f t="shared" si="1"/>
        <v>1982</v>
      </c>
      <c r="B35" s="21">
        <f t="shared" si="0"/>
        <v>25061.352632978153</v>
      </c>
      <c r="C35" s="5">
        <f>B35/Population!B35</f>
        <v>0.32241625503856786</v>
      </c>
      <c r="D35" s="33">
        <f t="shared" si="2"/>
        <v>2.1480300005502606</v>
      </c>
      <c r="E35" s="12">
        <f>Population!C35*Inputs!F$15</f>
        <v>0</v>
      </c>
      <c r="F35" s="12">
        <f>Population!D35*Inputs!G$15</f>
        <v>0</v>
      </c>
      <c r="G35" s="12">
        <f>Population!E35*Inputs!H$15</f>
        <v>0</v>
      </c>
      <c r="H35" s="12">
        <f>Population!F35*Inputs!I$15</f>
        <v>0</v>
      </c>
      <c r="I35" s="12">
        <f>Population!G35*Inputs!J$15</f>
        <v>0</v>
      </c>
      <c r="J35" s="12">
        <f>Population!H35*Inputs!K$15</f>
        <v>0</v>
      </c>
      <c r="K35" s="12">
        <f>Population!I35*Inputs!L$15</f>
        <v>0</v>
      </c>
      <c r="L35" s="12">
        <f>Population!J35*Inputs!M$15</f>
        <v>0</v>
      </c>
      <c r="M35" s="12">
        <f>Population!K35*Inputs!N$15</f>
        <v>0</v>
      </c>
      <c r="N35" s="12">
        <f>Population!L35*Inputs!O$15</f>
        <v>0</v>
      </c>
      <c r="O35" s="12">
        <f>Population!M35*Inputs!P$15</f>
        <v>0</v>
      </c>
      <c r="P35" s="12">
        <f>Population!N35*Inputs!Q$15</f>
        <v>0</v>
      </c>
      <c r="Q35" s="12">
        <f>Population!O35*Inputs!R$15</f>
        <v>0</v>
      </c>
      <c r="R35" s="12">
        <f>Population!P35*Inputs!S$15</f>
        <v>0</v>
      </c>
      <c r="S35" s="12">
        <f>Population!Q35*Inputs!T$15</f>
        <v>0</v>
      </c>
      <c r="T35" s="12">
        <f>Population!R35*Inputs!U$15</f>
        <v>10.520077570945066</v>
      </c>
      <c r="U35" s="12">
        <f>Population!S35*Inputs!V$15</f>
        <v>13.274024028295148</v>
      </c>
      <c r="V35" s="12">
        <f>Population!T35*Inputs!W$15</f>
        <v>22.974133338608784</v>
      </c>
      <c r="W35" s="12">
        <f>Population!U35*Inputs!X$15</f>
        <v>36.541739868807703</v>
      </c>
      <c r="X35" s="12">
        <f>Population!V35*Inputs!Y$15</f>
        <v>61.216402004713196</v>
      </c>
      <c r="Y35" s="12">
        <f>Population!W35*Inputs!Z$15</f>
        <v>81.711047862231695</v>
      </c>
      <c r="Z35" s="12">
        <f>Population!X35*Inputs!AA$15</f>
        <v>117.6191650117585</v>
      </c>
      <c r="AA35" s="12">
        <f>Population!Y35*Inputs!AB$15</f>
        <v>152.88589268843822</v>
      </c>
      <c r="AB35" s="12">
        <f>Population!Z35*Inputs!AC$15</f>
        <v>194.34565335686432</v>
      </c>
      <c r="AC35" s="12">
        <f>Population!AA35*Inputs!AD$15</f>
        <v>248.94175360505241</v>
      </c>
      <c r="AD35" s="12">
        <f>Population!AB35*Inputs!AE$15</f>
        <v>307.93195887008773</v>
      </c>
      <c r="AE35" s="12">
        <f>Population!AC35*Inputs!AF$15</f>
        <v>370.70499303401317</v>
      </c>
      <c r="AF35" s="12">
        <f>Population!AD35*Inputs!AG$15</f>
        <v>415.26626473513068</v>
      </c>
      <c r="AG35" s="12">
        <f>Population!AE35*Inputs!AH$15</f>
        <v>476.85870234602942</v>
      </c>
      <c r="AH35" s="12">
        <f>Population!AF35*Inputs!AI$15</f>
        <v>556.41364502765589</v>
      </c>
      <c r="AI35" s="12">
        <f>Population!AG35*Inputs!AJ$15</f>
        <v>604.91138524715245</v>
      </c>
      <c r="AJ35" s="12">
        <f>Population!AH35*Inputs!AK$15</f>
        <v>685.78296048861694</v>
      </c>
      <c r="AK35" s="12">
        <f>Population!AI35*Inputs!AL$15</f>
        <v>709.75447055219058</v>
      </c>
      <c r="AL35" s="12">
        <f>Population!AJ35*Inputs!AM$15</f>
        <v>734.94061097455437</v>
      </c>
      <c r="AM35" s="12">
        <f>Population!AK35*Inputs!AN$15</f>
        <v>766.98397341896964</v>
      </c>
      <c r="AN35" s="12">
        <f>Population!AL35*Inputs!AO$15</f>
        <v>775.67646830417141</v>
      </c>
      <c r="AO35" s="12">
        <f>Population!AM35*Inputs!AP$15</f>
        <v>795.24839148870649</v>
      </c>
      <c r="AP35" s="12">
        <f>Population!AN35*Inputs!AQ$15</f>
        <v>790.80434947143283</v>
      </c>
      <c r="AQ35" s="12">
        <f>Population!AO35*Inputs!AR$15</f>
        <v>764.19510041626052</v>
      </c>
      <c r="AR35" s="12">
        <f>Population!AP35*Inputs!AS$15</f>
        <v>775.76754553565979</v>
      </c>
      <c r="AS35" s="12">
        <f>Population!AQ35*Inputs!AT$15</f>
        <v>792.45449017960391</v>
      </c>
      <c r="AT35" s="12">
        <f>Population!AR35*Inputs!AU$15</f>
        <v>814.745035420308</v>
      </c>
      <c r="AU35" s="12">
        <f>Population!AS35*Inputs!AV$15</f>
        <v>792.44332554913365</v>
      </c>
      <c r="AV35" s="12">
        <f>Population!AT35*Inputs!AW$15</f>
        <v>776.07530598645894</v>
      </c>
      <c r="AW35" s="12">
        <f>Population!AU35*Inputs!AX$15</f>
        <v>774.19501101759772</v>
      </c>
      <c r="AX35" s="12">
        <f>Population!AV35*Inputs!AY$15</f>
        <v>746.15510702334416</v>
      </c>
      <c r="AY35" s="12">
        <f>Population!AW35*Inputs!AZ$15</f>
        <v>737.00968744261388</v>
      </c>
      <c r="AZ35" s="12">
        <f>Population!AX35*Inputs!BA$15</f>
        <v>679.46613271205615</v>
      </c>
      <c r="BA35" s="12">
        <f>Population!AY35*Inputs!BB$15</f>
        <v>634.66500101855252</v>
      </c>
      <c r="BB35" s="12">
        <f>Population!AZ35*Inputs!BC$15</f>
        <v>629.31616373550457</v>
      </c>
      <c r="BC35" s="12">
        <f>Population!BA35*Inputs!BD$15</f>
        <v>588.91270978724424</v>
      </c>
      <c r="BD35" s="12">
        <f>Population!BB35*Inputs!BE$15</f>
        <v>578.22837733405368</v>
      </c>
      <c r="BE35" s="12">
        <f>Population!BC35*Inputs!BF$15</f>
        <v>550.4542491896409</v>
      </c>
      <c r="BF35" s="12">
        <f>Population!BD35*Inputs!BG$15</f>
        <v>524.08854233129659</v>
      </c>
      <c r="BG35" s="12">
        <f>Population!BE35*Inputs!BH$15</f>
        <v>525.89098859803221</v>
      </c>
      <c r="BH35" s="12">
        <f>Population!BF35*Inputs!BI$15</f>
        <v>511.60426026426683</v>
      </c>
      <c r="BI35" s="12">
        <f>Population!BG35*Inputs!BJ$15</f>
        <v>484.86789894419002</v>
      </c>
      <c r="BJ35" s="12">
        <f>Population!BH35*Inputs!BK$15</f>
        <v>443.00236042424996</v>
      </c>
      <c r="BK35" s="12">
        <f>Population!BI35*Inputs!BL$15</f>
        <v>394.90631261288451</v>
      </c>
      <c r="BL35" s="12">
        <f>Population!BJ35*Inputs!BM$15</f>
        <v>354.40288005145578</v>
      </c>
      <c r="BM35" s="12">
        <f>Population!BK35*Inputs!BN$15</f>
        <v>297.40131505247564</v>
      </c>
      <c r="BN35" s="12">
        <f>Population!BL35*Inputs!BO$15</f>
        <v>252.70099264964315</v>
      </c>
      <c r="BO35" s="12">
        <f>Population!BM35*Inputs!BP$15</f>
        <v>214.01517421925206</v>
      </c>
      <c r="BP35" s="12">
        <f>Population!BN35*Inputs!BQ$15</f>
        <v>170.04613318985048</v>
      </c>
      <c r="BQ35" s="12">
        <f>Population!BO35*Inputs!BR$15</f>
        <v>169.73019487789728</v>
      </c>
      <c r="BR35" s="12">
        <f>Population!BP35*Inputs!BS$15</f>
        <v>144.34140333648918</v>
      </c>
      <c r="BS35" s="12">
        <f>Population!BQ35*Inputs!BT$15</f>
        <v>128.43225298568495</v>
      </c>
      <c r="BT35" s="12">
        <f>Population!BR35*Inputs!BU$15</f>
        <v>117.54083306563871</v>
      </c>
      <c r="BU35" s="12">
        <f>Population!BS35*Inputs!BV$15</f>
        <v>109.37180937098421</v>
      </c>
      <c r="BV35" s="12">
        <f>Population!BT35*Inputs!BW$15</f>
        <v>95.755603211258915</v>
      </c>
      <c r="BW35" s="12">
        <f>Population!BU35*Inputs!BX$15</f>
        <v>86.622645652358244</v>
      </c>
      <c r="BX35" s="12">
        <f>Population!BV35*Inputs!BY$15</f>
        <v>71.581044792268088</v>
      </c>
      <c r="BY35" s="12">
        <f>Population!BW35*Inputs!BZ$15</f>
        <v>62.53271355503739</v>
      </c>
      <c r="BZ35" s="12">
        <f>Population!BX35*Inputs!CA$15</f>
        <v>57.574055253148572</v>
      </c>
      <c r="CA35" s="12">
        <f>Population!BY35*Inputs!CB$15</f>
        <v>52.481822028690758</v>
      </c>
      <c r="CB35" s="12">
        <f>Population!BZ35*Inputs!CC$15</f>
        <v>41.537371401887363</v>
      </c>
      <c r="CC35" s="12">
        <f>Population!CA35*Inputs!CD$15</f>
        <v>41.265901791890414</v>
      </c>
      <c r="CD35" s="12">
        <f>Population!CB35*Inputs!CE$15</f>
        <v>34.369240983996903</v>
      </c>
      <c r="CE35" s="12">
        <f>Population!CC35*Inputs!CF$15</f>
        <v>25.544841808513009</v>
      </c>
      <c r="CF35" s="12">
        <f>Population!CD35*Inputs!CG$15</f>
        <v>20.864384264374483</v>
      </c>
      <c r="CG35" s="12">
        <f>Population!CE35*Inputs!CH$15</f>
        <v>15.728037530569146</v>
      </c>
      <c r="CH35" s="12">
        <f>Population!CF35*Inputs!CI$15</f>
        <v>12.435610698149095</v>
      </c>
      <c r="CI35" s="12">
        <f>Population!CG35*Inputs!CJ$15</f>
        <v>9.644736297206256</v>
      </c>
      <c r="CJ35" s="12">
        <f>Population!CH35*Inputs!CK$15</f>
        <v>7.410454375090672</v>
      </c>
      <c r="CK35" s="12">
        <f>Population!CI35*Inputs!CL$15</f>
        <v>5.6388528510113396</v>
      </c>
      <c r="CL35" s="12">
        <f>Population!CJ35*Inputs!CM$15</f>
        <v>4.1479555684172</v>
      </c>
      <c r="CM35" s="12">
        <f>Population!CK35*Inputs!CN$15</f>
        <v>2.9319145222773089</v>
      </c>
      <c r="CN35" s="12">
        <f>Population!CL35*Inputs!CO$15</f>
        <v>1.9910737128876062</v>
      </c>
      <c r="CO35" s="12">
        <f>Population!CM35*Inputs!CP$15</f>
        <v>1.2924091118380678</v>
      </c>
      <c r="CP35" s="12">
        <f>Population!CN35*Inputs!CQ$15</f>
        <v>0.80048868864710754</v>
      </c>
      <c r="CQ35" s="12">
        <f>Population!CO35*Inputs!CR$15</f>
        <v>0.50155243147721651</v>
      </c>
      <c r="CR35" s="12">
        <f>Population!CP35*Inputs!CS$15</f>
        <v>0.38287232937869825</v>
      </c>
      <c r="CS35" s="12">
        <f>Population!CQ35*Inputs!CT$15</f>
        <v>0.29893625716989108</v>
      </c>
      <c r="CT35" s="12">
        <f>Population!CR35*Inputs!CU$15</f>
        <v>0.16890414530542752</v>
      </c>
      <c r="CU35" s="12">
        <f>Population!CS35*Inputs!CV$15</f>
        <v>2.8208024266894213E-2</v>
      </c>
      <c r="CV35" s="12">
        <f>Population!CT35*Inputs!CW$15</f>
        <v>2.8208024266894213E-2</v>
      </c>
      <c r="CW35" s="12">
        <f>Population!CU35*Inputs!CX$15</f>
        <v>2.2360019235952728E-2</v>
      </c>
      <c r="CX35" s="12">
        <f>Population!CV35*Inputs!CY$15</f>
        <v>1.6856014500948979E-2</v>
      </c>
      <c r="CY35" s="12">
        <f>Population!CW35*Inputs!CZ$15</f>
        <v>1.1008009470007496E-2</v>
      </c>
      <c r="CZ35" s="12">
        <f>Population!CX35*Inputs!DA$15</f>
        <v>5.5040047350037478E-3</v>
      </c>
      <c r="DA35" s="12">
        <f>Population!CY35*Inputs!DB$15</f>
        <v>2.4080020715641403E-3</v>
      </c>
      <c r="DB35" s="4"/>
    </row>
    <row r="36" spans="1:106" x14ac:dyDescent="0.25">
      <c r="A36">
        <f t="shared" si="1"/>
        <v>1983</v>
      </c>
      <c r="B36" s="21">
        <f t="shared" si="0"/>
        <v>25600.877456974918</v>
      </c>
      <c r="C36" s="5">
        <f>B36/Population!B36</f>
        <v>0.32109742946079189</v>
      </c>
      <c r="D36" s="33">
        <f t="shared" si="2"/>
        <v>2.152816058646434</v>
      </c>
      <c r="E36" s="12">
        <f>Population!C36*Inputs!F$15</f>
        <v>0</v>
      </c>
      <c r="F36" s="12">
        <f>Population!D36*Inputs!G$15</f>
        <v>0</v>
      </c>
      <c r="G36" s="12">
        <f>Population!E36*Inputs!H$15</f>
        <v>0</v>
      </c>
      <c r="H36" s="12">
        <f>Population!F36*Inputs!I$15</f>
        <v>0</v>
      </c>
      <c r="I36" s="12">
        <f>Population!G36*Inputs!J$15</f>
        <v>0</v>
      </c>
      <c r="J36" s="12">
        <f>Population!H36*Inputs!K$15</f>
        <v>0</v>
      </c>
      <c r="K36" s="12">
        <f>Population!I36*Inputs!L$15</f>
        <v>0</v>
      </c>
      <c r="L36" s="12">
        <f>Population!J36*Inputs!M$15</f>
        <v>0</v>
      </c>
      <c r="M36" s="12">
        <f>Population!K36*Inputs!N$15</f>
        <v>0</v>
      </c>
      <c r="N36" s="12">
        <f>Population!L36*Inputs!O$15</f>
        <v>0</v>
      </c>
      <c r="O36" s="12">
        <f>Population!M36*Inputs!P$15</f>
        <v>0</v>
      </c>
      <c r="P36" s="12">
        <f>Population!N36*Inputs!Q$15</f>
        <v>0</v>
      </c>
      <c r="Q36" s="12">
        <f>Population!O36*Inputs!R$15</f>
        <v>0</v>
      </c>
      <c r="R36" s="12">
        <f>Population!P36*Inputs!S$15</f>
        <v>0</v>
      </c>
      <c r="S36" s="12">
        <f>Population!Q36*Inputs!T$15</f>
        <v>0</v>
      </c>
      <c r="T36" s="12">
        <f>Population!R36*Inputs!U$15</f>
        <v>10.806070353563225</v>
      </c>
      <c r="U36" s="12">
        <f>Population!S36*Inputs!V$15</f>
        <v>13.589375443304732</v>
      </c>
      <c r="V36" s="12">
        <f>Population!T36*Inputs!W$15</f>
        <v>23.484936436260401</v>
      </c>
      <c r="W36" s="12">
        <f>Population!U36*Inputs!X$15</f>
        <v>37.269076524385873</v>
      </c>
      <c r="X36" s="12">
        <f>Population!V36*Inputs!Y$15</f>
        <v>62.45092734390871</v>
      </c>
      <c r="Y36" s="12">
        <f>Population!W36*Inputs!Z$15</f>
        <v>83.543298939208626</v>
      </c>
      <c r="Z36" s="12">
        <f>Population!X36*Inputs!AA$15</f>
        <v>120.4485563091102</v>
      </c>
      <c r="AA36" s="12">
        <f>Population!Y36*Inputs!AB$15</f>
        <v>156.34834752978071</v>
      </c>
      <c r="AB36" s="12">
        <f>Population!Z36*Inputs!AC$15</f>
        <v>198.50314753160262</v>
      </c>
      <c r="AC36" s="12">
        <f>Population!AA36*Inputs!AD$15</f>
        <v>254.49768979982679</v>
      </c>
      <c r="AD36" s="12">
        <f>Population!AB36*Inputs!AE$15</f>
        <v>315.35504104530207</v>
      </c>
      <c r="AE36" s="12">
        <f>Population!AC36*Inputs!AF$15</f>
        <v>380.02137182359826</v>
      </c>
      <c r="AF36" s="12">
        <f>Population!AD36*Inputs!AG$15</f>
        <v>425.65203236295594</v>
      </c>
      <c r="AG36" s="12">
        <f>Population!AE36*Inputs!AH$15</f>
        <v>489.16472176535456</v>
      </c>
      <c r="AH36" s="12">
        <f>Population!AF36*Inputs!AI$15</f>
        <v>568.6834731409607</v>
      </c>
      <c r="AI36" s="12">
        <f>Population!AG36*Inputs!AJ$15</f>
        <v>614.36360962553056</v>
      </c>
      <c r="AJ36" s="12">
        <f>Population!AH36*Inputs!AK$15</f>
        <v>693.47032622933989</v>
      </c>
      <c r="AK36" s="12">
        <f>Population!AI36*Inputs!AL$15</f>
        <v>717.90148833964406</v>
      </c>
      <c r="AL36" s="12">
        <f>Population!AJ36*Inputs!AM$15</f>
        <v>742.89249310025821</v>
      </c>
      <c r="AM36" s="12">
        <f>Population!AK36*Inputs!AN$15</f>
        <v>776.59016916734117</v>
      </c>
      <c r="AN36" s="12">
        <f>Population!AL36*Inputs!AO$15</f>
        <v>788.18587316530022</v>
      </c>
      <c r="AO36" s="12">
        <f>Population!AM36*Inputs!AP$15</f>
        <v>810.23726695930475</v>
      </c>
      <c r="AP36" s="12">
        <f>Population!AN36*Inputs!AQ$15</f>
        <v>805.37792752806126</v>
      </c>
      <c r="AQ36" s="12">
        <f>Population!AO36*Inputs!AR$15</f>
        <v>778.23282425214029</v>
      </c>
      <c r="AR36" s="12">
        <f>Population!AP36*Inputs!AS$15</f>
        <v>791.59616265418333</v>
      </c>
      <c r="AS36" s="12">
        <f>Population!AQ36*Inputs!AT$15</f>
        <v>810.82452012841907</v>
      </c>
      <c r="AT36" s="12">
        <f>Population!AR36*Inputs!AU$15</f>
        <v>835.3174761775274</v>
      </c>
      <c r="AU36" s="12">
        <f>Population!AS36*Inputs!AV$15</f>
        <v>812.88642872272442</v>
      </c>
      <c r="AV36" s="12">
        <f>Population!AT36*Inputs!AW$15</f>
        <v>796.74760257354569</v>
      </c>
      <c r="AW36" s="12">
        <f>Population!AU36*Inputs!AX$15</f>
        <v>794.62426260954476</v>
      </c>
      <c r="AX36" s="12">
        <f>Population!AV36*Inputs!AY$15</f>
        <v>764.99934445190252</v>
      </c>
      <c r="AY36" s="12">
        <f>Population!AW36*Inputs!AZ$15</f>
        <v>754.99422549749158</v>
      </c>
      <c r="AZ36" s="12">
        <f>Population!AX36*Inputs!BA$15</f>
        <v>696.39094852633468</v>
      </c>
      <c r="BA36" s="12">
        <f>Population!AY36*Inputs!BB$15</f>
        <v>650.74131586394037</v>
      </c>
      <c r="BB36" s="12">
        <f>Population!AZ36*Inputs!BC$15</f>
        <v>644.45651671478333</v>
      </c>
      <c r="BC36" s="12">
        <f>Population!BA36*Inputs!BD$15</f>
        <v>601.88001123789422</v>
      </c>
      <c r="BD36" s="12">
        <f>Population!BB36*Inputs!BE$15</f>
        <v>590.11968162105143</v>
      </c>
      <c r="BE36" s="12">
        <f>Population!BC36*Inputs!BF$15</f>
        <v>561.75733426305487</v>
      </c>
      <c r="BF36" s="12">
        <f>Population!BD36*Inputs!BG$15</f>
        <v>534.71118861577247</v>
      </c>
      <c r="BG36" s="12">
        <f>Population!BE36*Inputs!BH$15</f>
        <v>536.66029430993638</v>
      </c>
      <c r="BH36" s="12">
        <f>Population!BF36*Inputs!BI$15</f>
        <v>522.40392730124688</v>
      </c>
      <c r="BI36" s="12">
        <f>Population!BG36*Inputs!BJ$15</f>
        <v>495.30812561871227</v>
      </c>
      <c r="BJ36" s="12">
        <f>Population!BH36*Inputs!BK$15</f>
        <v>452.36195736862732</v>
      </c>
      <c r="BK36" s="12">
        <f>Population!BI36*Inputs!BL$15</f>
        <v>403.10567540299706</v>
      </c>
      <c r="BL36" s="12">
        <f>Population!BJ36*Inputs!BM$15</f>
        <v>362.15061691839384</v>
      </c>
      <c r="BM36" s="12">
        <f>Population!BK36*Inputs!BN$15</f>
        <v>304.45665022474441</v>
      </c>
      <c r="BN36" s="12">
        <f>Population!BL36*Inputs!BO$15</f>
        <v>259.05130116096382</v>
      </c>
      <c r="BO36" s="12">
        <f>Population!BM36*Inputs!BP$15</f>
        <v>219.34121205603893</v>
      </c>
      <c r="BP36" s="12">
        <f>Population!BN36*Inputs!BQ$15</f>
        <v>174.21565999110359</v>
      </c>
      <c r="BQ36" s="12">
        <f>Population!BO36*Inputs!BR$15</f>
        <v>174.18359308129271</v>
      </c>
      <c r="BR36" s="12">
        <f>Population!BP36*Inputs!BS$15</f>
        <v>148.54920278881127</v>
      </c>
      <c r="BS36" s="12">
        <f>Population!BQ36*Inputs!BT$15</f>
        <v>132.48297528920892</v>
      </c>
      <c r="BT36" s="12">
        <f>Population!BR36*Inputs!BU$15</f>
        <v>121.32107610137334</v>
      </c>
      <c r="BU36" s="12">
        <f>Population!BS36*Inputs!BV$15</f>
        <v>113.02629970730789</v>
      </c>
      <c r="BV36" s="12">
        <f>Population!BT36*Inputs!BW$15</f>
        <v>98.860027559313565</v>
      </c>
      <c r="BW36" s="12">
        <f>Population!BU36*Inputs!BX$15</f>
        <v>89.168642103275886</v>
      </c>
      <c r="BX36" s="12">
        <f>Population!BV36*Inputs!BY$15</f>
        <v>73.503244477291062</v>
      </c>
      <c r="BY36" s="12">
        <f>Population!BW36*Inputs!BZ$15</f>
        <v>64.221333692867191</v>
      </c>
      <c r="BZ36" s="12">
        <f>Population!BX36*Inputs!CA$15</f>
        <v>59.088331500399399</v>
      </c>
      <c r="CA36" s="12">
        <f>Population!BY36*Inputs!CB$15</f>
        <v>53.835710816603253</v>
      </c>
      <c r="CB36" s="12">
        <f>Population!BZ36*Inputs!CC$15</f>
        <v>42.657109975163976</v>
      </c>
      <c r="CC36" s="12">
        <f>Population!CA36*Inputs!CD$15</f>
        <v>42.476596275718741</v>
      </c>
      <c r="CD36" s="12">
        <f>Population!CB36*Inputs!CE$15</f>
        <v>35.509437689891129</v>
      </c>
      <c r="CE36" s="12">
        <f>Population!CC36*Inputs!CF$15</f>
        <v>26.567599187575603</v>
      </c>
      <c r="CF36" s="12">
        <f>Population!CD36*Inputs!CG$15</f>
        <v>21.622698131830237</v>
      </c>
      <c r="CG36" s="12">
        <f>Population!CE36*Inputs!CH$15</f>
        <v>16.258861625991887</v>
      </c>
      <c r="CH36" s="12">
        <f>Population!CF36*Inputs!CI$15</f>
        <v>12.855314795818263</v>
      </c>
      <c r="CI36" s="12">
        <f>Population!CG36*Inputs!CJ$15</f>
        <v>9.9702478818909182</v>
      </c>
      <c r="CJ36" s="12">
        <f>Population!CH36*Inputs!CK$15</f>
        <v>7.6605585430571805</v>
      </c>
      <c r="CK36" s="12">
        <f>Population!CI36*Inputs!CL$15</f>
        <v>5.8291651489087961</v>
      </c>
      <c r="CL36" s="12">
        <f>Population!CJ36*Inputs!CM$15</f>
        <v>4.2879498148817872</v>
      </c>
      <c r="CM36" s="12">
        <f>Population!CK36*Inputs!CN$15</f>
        <v>3.0308671647236256</v>
      </c>
      <c r="CN36" s="12">
        <f>Population!CL36*Inputs!CO$15</f>
        <v>2.0582728088021058</v>
      </c>
      <c r="CO36" s="12">
        <f>Population!CM36*Inputs!CP$15</f>
        <v>1.3360281518088304</v>
      </c>
      <c r="CP36" s="12">
        <f>Population!CN36*Inputs!CQ$15</f>
        <v>0.82750532586083247</v>
      </c>
      <c r="CQ36" s="12">
        <f>Population!CO36*Inputs!CR$15</f>
        <v>0.5184799162462802</v>
      </c>
      <c r="CR36" s="12">
        <f>Population!CP36*Inputs!CS$15</f>
        <v>0.39579433935672825</v>
      </c>
      <c r="CS36" s="12">
        <f>Population!CQ36*Inputs!CT$15</f>
        <v>0.30902540961455244</v>
      </c>
      <c r="CT36" s="12">
        <f>Population!CR36*Inputs!CU$15</f>
        <v>0.17460469058773906</v>
      </c>
      <c r="CU36" s="12">
        <f>Population!CS36*Inputs!CV$15</f>
        <v>2.916005015925581E-2</v>
      </c>
      <c r="CV36" s="12">
        <f>Population!CT36*Inputs!CW$15</f>
        <v>2.916005015925581E-2</v>
      </c>
      <c r="CW36" s="12">
        <f>Population!CU36*Inputs!CX$15</f>
        <v>2.3114673906727168E-2</v>
      </c>
      <c r="CX36" s="12">
        <f>Population!CV36*Inputs!CY$15</f>
        <v>1.7424908021994329E-2</v>
      </c>
      <c r="CY36" s="12">
        <f>Population!CW36*Inputs!CZ$15</f>
        <v>1.1379531769465682E-2</v>
      </c>
      <c r="CZ36" s="12">
        <f>Population!CX36*Inputs!DA$15</f>
        <v>5.6897658847328411E-3</v>
      </c>
      <c r="DA36" s="12">
        <f>Population!CY36*Inputs!DB$15</f>
        <v>2.4892725745706184E-3</v>
      </c>
      <c r="DB36" s="4"/>
    </row>
    <row r="37" spans="1:106" x14ac:dyDescent="0.25">
      <c r="A37">
        <f t="shared" si="1"/>
        <v>1984</v>
      </c>
      <c r="B37" s="21">
        <f t="shared" si="0"/>
        <v>26167.450387483819</v>
      </c>
      <c r="C37" s="5">
        <f>B37/Population!B37</f>
        <v>0.31999242982728893</v>
      </c>
      <c r="D37" s="33">
        <f t="shared" si="2"/>
        <v>2.2130996543422654</v>
      </c>
      <c r="E37" s="12">
        <f>Population!C37*Inputs!F$15</f>
        <v>0</v>
      </c>
      <c r="F37" s="12">
        <f>Population!D37*Inputs!G$15</f>
        <v>0</v>
      </c>
      <c r="G37" s="12">
        <f>Population!E37*Inputs!H$15</f>
        <v>0</v>
      </c>
      <c r="H37" s="12">
        <f>Population!F37*Inputs!I$15</f>
        <v>0</v>
      </c>
      <c r="I37" s="12">
        <f>Population!G37*Inputs!J$15</f>
        <v>0</v>
      </c>
      <c r="J37" s="12">
        <f>Population!H37*Inputs!K$15</f>
        <v>0</v>
      </c>
      <c r="K37" s="12">
        <f>Population!I37*Inputs!L$15</f>
        <v>0</v>
      </c>
      <c r="L37" s="12">
        <f>Population!J37*Inputs!M$15</f>
        <v>0</v>
      </c>
      <c r="M37" s="12">
        <f>Population!K37*Inputs!N$15</f>
        <v>0</v>
      </c>
      <c r="N37" s="12">
        <f>Population!L37*Inputs!O$15</f>
        <v>0</v>
      </c>
      <c r="O37" s="12">
        <f>Population!M37*Inputs!P$15</f>
        <v>0</v>
      </c>
      <c r="P37" s="12">
        <f>Population!N37*Inputs!Q$15</f>
        <v>0</v>
      </c>
      <c r="Q37" s="12">
        <f>Population!O37*Inputs!R$15</f>
        <v>0</v>
      </c>
      <c r="R37" s="12">
        <f>Population!P37*Inputs!S$15</f>
        <v>0</v>
      </c>
      <c r="S37" s="12">
        <f>Population!Q37*Inputs!T$15</f>
        <v>0</v>
      </c>
      <c r="T37" s="12">
        <f>Population!R37*Inputs!U$15</f>
        <v>11.161868742544373</v>
      </c>
      <c r="U37" s="12">
        <f>Population!S37*Inputs!V$15</f>
        <v>13.973547731260393</v>
      </c>
      <c r="V37" s="12">
        <f>Population!T37*Inputs!W$15</f>
        <v>24.066430233060153</v>
      </c>
      <c r="W37" s="12">
        <f>Population!U37*Inputs!X$15</f>
        <v>38.144590201454513</v>
      </c>
      <c r="X37" s="12">
        <f>Population!V37*Inputs!Y$15</f>
        <v>63.785130923264092</v>
      </c>
      <c r="Y37" s="12">
        <f>Population!W37*Inputs!Z$15</f>
        <v>85.337170959065205</v>
      </c>
      <c r="Z37" s="12">
        <f>Population!X37*Inputs!AA$15</f>
        <v>123.26919780483813</v>
      </c>
      <c r="AA37" s="12">
        <f>Population!Y37*Inputs!AB$15</f>
        <v>160.22958011370255</v>
      </c>
      <c r="AB37" s="12">
        <f>Population!Z37*Inputs!AC$15</f>
        <v>203.15888666903388</v>
      </c>
      <c r="AC37" s="12">
        <f>Population!AA37*Inputs!AD$15</f>
        <v>260.14518176258542</v>
      </c>
      <c r="AD37" s="12">
        <f>Population!AB37*Inputs!AE$15</f>
        <v>322.61815195617515</v>
      </c>
      <c r="AE37" s="12">
        <f>Population!AC37*Inputs!AF$15</f>
        <v>389.4195073848428</v>
      </c>
      <c r="AF37" s="12">
        <f>Population!AD37*Inputs!AG$15</f>
        <v>436.58015151232735</v>
      </c>
      <c r="AG37" s="12">
        <f>Population!AE37*Inputs!AH$15</f>
        <v>501.63673479360392</v>
      </c>
      <c r="AH37" s="12">
        <f>Population!AF37*Inputs!AI$15</f>
        <v>583.60424034280891</v>
      </c>
      <c r="AI37" s="12">
        <f>Population!AG37*Inputs!AJ$15</f>
        <v>628.14443409031242</v>
      </c>
      <c r="AJ37" s="12">
        <f>Population!AH37*Inputs!AK$15</f>
        <v>704.54171210537754</v>
      </c>
      <c r="AK37" s="12">
        <f>Population!AI37*Inputs!AL$15</f>
        <v>726.16731524644138</v>
      </c>
      <c r="AL37" s="12">
        <f>Population!AJ37*Inputs!AM$15</f>
        <v>751.62190666551612</v>
      </c>
      <c r="AM37" s="12">
        <f>Population!AK37*Inputs!AN$15</f>
        <v>785.18433953271824</v>
      </c>
      <c r="AN37" s="12">
        <f>Population!AL37*Inputs!AO$15</f>
        <v>798.26069169801326</v>
      </c>
      <c r="AO37" s="12">
        <f>Population!AM37*Inputs!AP$15</f>
        <v>823.54084831872262</v>
      </c>
      <c r="AP37" s="12">
        <f>Population!AN37*Inputs!AQ$15</f>
        <v>820.81792402739381</v>
      </c>
      <c r="AQ37" s="12">
        <f>Population!AO37*Inputs!AR$15</f>
        <v>792.82829439177397</v>
      </c>
      <c r="AR37" s="12">
        <f>Population!AP37*Inputs!AS$15</f>
        <v>806.39410228181839</v>
      </c>
      <c r="AS37" s="12">
        <f>Population!AQ37*Inputs!AT$15</f>
        <v>827.69600888157015</v>
      </c>
      <c r="AT37" s="12">
        <f>Population!AR37*Inputs!AU$15</f>
        <v>855.11936305216648</v>
      </c>
      <c r="AU37" s="12">
        <f>Population!AS37*Inputs!AV$15</f>
        <v>833.91935676732805</v>
      </c>
      <c r="AV37" s="12">
        <f>Population!AT37*Inputs!AW$15</f>
        <v>817.82399320170941</v>
      </c>
      <c r="AW37" s="12">
        <f>Population!AU37*Inputs!AX$15</f>
        <v>816.34762618337834</v>
      </c>
      <c r="AX37" s="12">
        <f>Population!AV37*Inputs!AY$15</f>
        <v>785.76096056953509</v>
      </c>
      <c r="AY37" s="12">
        <f>Population!AW37*Inputs!AZ$15</f>
        <v>774.6537157470259</v>
      </c>
      <c r="AZ37" s="12">
        <f>Population!AX37*Inputs!BA$15</f>
        <v>713.95739098354454</v>
      </c>
      <c r="BA37" s="12">
        <f>Population!AY37*Inputs!BB$15</f>
        <v>667.53022723360243</v>
      </c>
      <c r="BB37" s="12">
        <f>Population!AZ37*Inputs!BC$15</f>
        <v>661.40541209168043</v>
      </c>
      <c r="BC37" s="12">
        <f>Population!BA37*Inputs!BD$15</f>
        <v>616.95355428611924</v>
      </c>
      <c r="BD37" s="12">
        <f>Population!BB37*Inputs!BE$15</f>
        <v>603.68608037107924</v>
      </c>
      <c r="BE37" s="12">
        <f>Population!BC37*Inputs!BF$15</f>
        <v>573.86152520287942</v>
      </c>
      <c r="BF37" s="12">
        <f>Population!BD37*Inputs!BG$15</f>
        <v>546.25476818328013</v>
      </c>
      <c r="BG37" s="12">
        <f>Population!BE37*Inputs!BH$15</f>
        <v>548.13352284191853</v>
      </c>
      <c r="BH37" s="12">
        <f>Population!BF37*Inputs!BI$15</f>
        <v>533.75893694882916</v>
      </c>
      <c r="BI37" s="12">
        <f>Population!BG37*Inputs!BJ$15</f>
        <v>506.4903396555693</v>
      </c>
      <c r="BJ37" s="12">
        <f>Population!BH37*Inputs!BK$15</f>
        <v>462.85002441569611</v>
      </c>
      <c r="BK37" s="12">
        <f>Population!BI37*Inputs!BL$15</f>
        <v>412.3124792801118</v>
      </c>
      <c r="BL37" s="12">
        <f>Population!BJ37*Inputs!BM$15</f>
        <v>370.31211144840989</v>
      </c>
      <c r="BM37" s="12">
        <f>Population!BK37*Inputs!BN$15</f>
        <v>311.71016896926784</v>
      </c>
      <c r="BN37" s="12">
        <f>Population!BL37*Inputs!BO$15</f>
        <v>265.76859723602257</v>
      </c>
      <c r="BO37" s="12">
        <f>Population!BM37*Inputs!BP$15</f>
        <v>225.38401181356591</v>
      </c>
      <c r="BP37" s="12">
        <f>Population!BN37*Inputs!BQ$15</f>
        <v>178.98716559357197</v>
      </c>
      <c r="BQ37" s="12">
        <f>Population!BO37*Inputs!BR$15</f>
        <v>178.90635262076856</v>
      </c>
      <c r="BR37" s="12">
        <f>Population!BP37*Inputs!BS$15</f>
        <v>152.83866178137802</v>
      </c>
      <c r="BS37" s="12">
        <f>Population!BQ37*Inputs!BT$15</f>
        <v>136.69700601477854</v>
      </c>
      <c r="BT37" s="12">
        <f>Population!BR37*Inputs!BU$15</f>
        <v>125.47303652405603</v>
      </c>
      <c r="BU37" s="12">
        <f>Population!BS37*Inputs!BV$15</f>
        <v>116.97208176869898</v>
      </c>
      <c r="BV37" s="12">
        <f>Population!BT37*Inputs!BW$15</f>
        <v>102.43617590257035</v>
      </c>
      <c r="BW37" s="12">
        <f>Population!BU37*Inputs!BX$15</f>
        <v>92.296316307138838</v>
      </c>
      <c r="BX37" s="12">
        <f>Population!BV37*Inputs!BY$15</f>
        <v>75.83883648587873</v>
      </c>
      <c r="BY37" s="12">
        <f>Population!BW37*Inputs!BZ$15</f>
        <v>66.071743597201603</v>
      </c>
      <c r="BZ37" s="12">
        <f>Population!BX37*Inputs!CA$15</f>
        <v>60.780934689106161</v>
      </c>
      <c r="CA37" s="12">
        <f>Population!BY37*Inputs!CB$15</f>
        <v>55.321572708842083</v>
      </c>
      <c r="CB37" s="12">
        <f>Population!BZ37*Inputs!CC$15</f>
        <v>43.741167151556297</v>
      </c>
      <c r="CC37" s="12">
        <f>Population!CA37*Inputs!CD$15</f>
        <v>43.491912704713805</v>
      </c>
      <c r="CD37" s="12">
        <f>Population!CB37*Inputs!CE$15</f>
        <v>36.348410335809589</v>
      </c>
      <c r="CE37" s="12">
        <f>Population!CC37*Inputs!CF$15</f>
        <v>27.26203491377515</v>
      </c>
      <c r="CF37" s="12">
        <f>Population!CD37*Inputs!CG$15</f>
        <v>22.3010664559229</v>
      </c>
      <c r="CG37" s="12">
        <f>Population!CE37*Inputs!CH$15</f>
        <v>16.192643902874281</v>
      </c>
      <c r="CH37" s="12">
        <f>Population!CF37*Inputs!CI$15</f>
        <v>12.802958751753138</v>
      </c>
      <c r="CI37" s="12">
        <f>Population!CG37*Inputs!CJ$15</f>
        <v>9.9296418955159815</v>
      </c>
      <c r="CJ37" s="12">
        <f>Population!CH37*Inputs!CK$15</f>
        <v>7.6293592650142781</v>
      </c>
      <c r="CK37" s="12">
        <f>Population!CI37*Inputs!CL$15</f>
        <v>5.8054246157327096</v>
      </c>
      <c r="CL37" s="12">
        <f>Population!CJ37*Inputs!CM$15</f>
        <v>4.2704862137936193</v>
      </c>
      <c r="CM37" s="12">
        <f>Population!CK37*Inputs!CN$15</f>
        <v>3.0185233040440385</v>
      </c>
      <c r="CN37" s="12">
        <f>Population!CL37*Inputs!CO$15</f>
        <v>2.0498900485517888</v>
      </c>
      <c r="CO37" s="12">
        <f>Population!CM37*Inputs!CP$15</f>
        <v>1.3305868888059902</v>
      </c>
      <c r="CP37" s="12">
        <f>Population!CN37*Inputs!CQ$15</f>
        <v>0.82413513182101117</v>
      </c>
      <c r="CQ37" s="12">
        <f>Population!CO37*Inputs!CR$15</f>
        <v>0.5163682948839855</v>
      </c>
      <c r="CR37" s="12">
        <f>Population!CP37*Inputs!CS$15</f>
        <v>0.3941823814855116</v>
      </c>
      <c r="CS37" s="12">
        <f>Population!CQ37*Inputs!CT$15</f>
        <v>0.30776683693702561</v>
      </c>
      <c r="CT37" s="12">
        <f>Population!CR37*Inputs!CU$15</f>
        <v>0.17389357530043681</v>
      </c>
      <c r="CU37" s="12">
        <f>Population!CS37*Inputs!CV$15</f>
        <v>2.9041289561376412E-2</v>
      </c>
      <c r="CV37" s="12">
        <f>Population!CT37*Inputs!CW$15</f>
        <v>2.9041289561376412E-2</v>
      </c>
      <c r="CW37" s="12">
        <f>Population!CU37*Inputs!CX$15</f>
        <v>2.3020534408408132E-2</v>
      </c>
      <c r="CX37" s="12">
        <f>Population!CV37*Inputs!CY$15</f>
        <v>1.7353941323261519E-2</v>
      </c>
      <c r="CY37" s="12">
        <f>Population!CW37*Inputs!CZ$15</f>
        <v>1.1333186170293235E-2</v>
      </c>
      <c r="CZ37" s="12">
        <f>Population!CX37*Inputs!DA$15</f>
        <v>5.6665930851466173E-3</v>
      </c>
      <c r="DA37" s="12">
        <f>Population!CY37*Inputs!DB$15</f>
        <v>2.4791344747516456E-3</v>
      </c>
      <c r="DB37" s="4"/>
    </row>
    <row r="38" spans="1:106" x14ac:dyDescent="0.25">
      <c r="A38">
        <f t="shared" si="1"/>
        <v>1985</v>
      </c>
      <c r="B38" s="21">
        <f t="shared" si="0"/>
        <v>26770.932790227762</v>
      </c>
      <c r="C38" s="5">
        <f>B38/Population!B38</f>
        <v>0.31907546130634762</v>
      </c>
      <c r="D38" s="33">
        <f t="shared" si="2"/>
        <v>2.3062331018408821</v>
      </c>
      <c r="E38" s="12">
        <f>Population!C38*Inputs!F$15</f>
        <v>0</v>
      </c>
      <c r="F38" s="12">
        <f>Population!D38*Inputs!G$15</f>
        <v>0</v>
      </c>
      <c r="G38" s="12">
        <f>Population!E38*Inputs!H$15</f>
        <v>0</v>
      </c>
      <c r="H38" s="12">
        <f>Population!F38*Inputs!I$15</f>
        <v>0</v>
      </c>
      <c r="I38" s="12">
        <f>Population!G38*Inputs!J$15</f>
        <v>0</v>
      </c>
      <c r="J38" s="12">
        <f>Population!H38*Inputs!K$15</f>
        <v>0</v>
      </c>
      <c r="K38" s="12">
        <f>Population!I38*Inputs!L$15</f>
        <v>0</v>
      </c>
      <c r="L38" s="12">
        <f>Population!J38*Inputs!M$15</f>
        <v>0</v>
      </c>
      <c r="M38" s="12">
        <f>Population!K38*Inputs!N$15</f>
        <v>0</v>
      </c>
      <c r="N38" s="12">
        <f>Population!L38*Inputs!O$15</f>
        <v>0</v>
      </c>
      <c r="O38" s="12">
        <f>Population!M38*Inputs!P$15</f>
        <v>0</v>
      </c>
      <c r="P38" s="12">
        <f>Population!N38*Inputs!Q$15</f>
        <v>0</v>
      </c>
      <c r="Q38" s="12">
        <f>Population!O38*Inputs!R$15</f>
        <v>0</v>
      </c>
      <c r="R38" s="12">
        <f>Population!P38*Inputs!S$15</f>
        <v>0</v>
      </c>
      <c r="S38" s="12">
        <f>Population!Q38*Inputs!T$15</f>
        <v>0</v>
      </c>
      <c r="T38" s="12">
        <f>Population!R38*Inputs!U$15</f>
        <v>11.582514257259184</v>
      </c>
      <c r="U38" s="12">
        <f>Population!S38*Inputs!V$15</f>
        <v>14.455629348880835</v>
      </c>
      <c r="V38" s="12">
        <f>Population!T38*Inputs!W$15</f>
        <v>24.780992393315572</v>
      </c>
      <c r="W38" s="12">
        <f>Population!U38*Inputs!X$15</f>
        <v>39.140107945935888</v>
      </c>
      <c r="X38" s="12">
        <f>Population!V38*Inputs!Y$15</f>
        <v>65.385466545433147</v>
      </c>
      <c r="Y38" s="12">
        <f>Population!W38*Inputs!Z$15</f>
        <v>87.3143320517147</v>
      </c>
      <c r="Z38" s="12">
        <f>Population!X38*Inputs!AA$15</f>
        <v>126.11929407830945</v>
      </c>
      <c r="AA38" s="12">
        <f>Population!Y38*Inputs!AB$15</f>
        <v>164.19533664566788</v>
      </c>
      <c r="AB38" s="12">
        <f>Population!Z38*Inputs!AC$15</f>
        <v>208.42630978797311</v>
      </c>
      <c r="AC38" s="12">
        <f>Population!AA38*Inputs!AD$15</f>
        <v>266.54314744300194</v>
      </c>
      <c r="AD38" s="12">
        <f>Population!AB38*Inputs!AE$15</f>
        <v>330.14225494604653</v>
      </c>
      <c r="AE38" s="12">
        <f>Population!AC38*Inputs!AF$15</f>
        <v>398.79590602663814</v>
      </c>
      <c r="AF38" s="12">
        <f>Population!AD38*Inputs!AG$15</f>
        <v>447.79302406835183</v>
      </c>
      <c r="AG38" s="12">
        <f>Population!AE38*Inputs!AH$15</f>
        <v>514.95266112901288</v>
      </c>
      <c r="AH38" s="12">
        <f>Population!AF38*Inputs!AI$15</f>
        <v>598.95850127266067</v>
      </c>
      <c r="AI38" s="12">
        <f>Population!AG38*Inputs!AJ$15</f>
        <v>645.10110391103717</v>
      </c>
      <c r="AJ38" s="12">
        <f>Population!AH38*Inputs!AK$15</f>
        <v>720.83999908208625</v>
      </c>
      <c r="AK38" s="12">
        <f>Population!AI38*Inputs!AL$15</f>
        <v>738.23877010806768</v>
      </c>
      <c r="AL38" s="12">
        <f>Population!AJ38*Inputs!AM$15</f>
        <v>760.74404486826768</v>
      </c>
      <c r="AM38" s="12">
        <f>Population!AK38*Inputs!AN$15</f>
        <v>794.87522359765842</v>
      </c>
      <c r="AN38" s="12">
        <f>Population!AL38*Inputs!AO$15</f>
        <v>807.54365310002959</v>
      </c>
      <c r="AO38" s="12">
        <f>Population!AM38*Inputs!AP$15</f>
        <v>834.54088402562081</v>
      </c>
      <c r="AP38" s="12">
        <f>Population!AN38*Inputs!AQ$15</f>
        <v>834.79703216132987</v>
      </c>
      <c r="AQ38" s="12">
        <f>Population!AO38*Inputs!AR$15</f>
        <v>808.53735681079377</v>
      </c>
      <c r="AR38" s="12">
        <f>Population!AP38*Inputs!AS$15</f>
        <v>822.03749619908081</v>
      </c>
      <c r="AS38" s="12">
        <f>Population!AQ38*Inputs!AT$15</f>
        <v>843.70396721979182</v>
      </c>
      <c r="AT38" s="12">
        <f>Population!AR38*Inputs!AU$15</f>
        <v>873.53515154327283</v>
      </c>
      <c r="AU38" s="12">
        <f>Population!AS38*Inputs!AV$15</f>
        <v>854.39875685605818</v>
      </c>
      <c r="AV38" s="12">
        <f>Population!AT38*Inputs!AW$15</f>
        <v>839.76399052337445</v>
      </c>
      <c r="AW38" s="12">
        <f>Population!AU38*Inputs!AX$15</f>
        <v>838.74857290406464</v>
      </c>
      <c r="AX38" s="12">
        <f>Population!AV38*Inputs!AY$15</f>
        <v>808.05647963842705</v>
      </c>
      <c r="AY38" s="12">
        <f>Population!AW38*Inputs!AZ$15</f>
        <v>796.51534417177993</v>
      </c>
      <c r="AZ38" s="12">
        <f>Population!AX38*Inputs!BA$15</f>
        <v>733.34628856599818</v>
      </c>
      <c r="BA38" s="12">
        <f>Population!AY38*Inputs!BB$15</f>
        <v>685.1426851481724</v>
      </c>
      <c r="BB38" s="12">
        <f>Population!AZ38*Inputs!BC$15</f>
        <v>679.28451604205918</v>
      </c>
      <c r="BC38" s="12">
        <f>Population!BA38*Inputs!BD$15</f>
        <v>633.98788342191847</v>
      </c>
      <c r="BD38" s="12">
        <f>Population!BB38*Inputs!BE$15</f>
        <v>619.60647677179986</v>
      </c>
      <c r="BE38" s="12">
        <f>Population!BC38*Inputs!BF$15</f>
        <v>587.80653062998147</v>
      </c>
      <c r="BF38" s="12">
        <f>Population!BD38*Inputs!BG$15</f>
        <v>558.74891502560035</v>
      </c>
      <c r="BG38" s="12">
        <f>Population!BE38*Inputs!BH$15</f>
        <v>560.73516819189751</v>
      </c>
      <c r="BH38" s="12">
        <f>Population!BF38*Inputs!BI$15</f>
        <v>545.94876748393244</v>
      </c>
      <c r="BI38" s="12">
        <f>Population!BG38*Inputs!BJ$15</f>
        <v>518.31687979679737</v>
      </c>
      <c r="BJ38" s="12">
        <f>Population!BH38*Inputs!BK$15</f>
        <v>474.1494989686276</v>
      </c>
      <c r="BK38" s="12">
        <f>Population!BI38*Inputs!BL$15</f>
        <v>422.70893230623119</v>
      </c>
      <c r="BL38" s="12">
        <f>Population!BJ38*Inputs!BM$15</f>
        <v>379.5473818895947</v>
      </c>
      <c r="BM38" s="12">
        <f>Population!BK38*Inputs!BN$15</f>
        <v>319.41026136327201</v>
      </c>
      <c r="BN38" s="12">
        <f>Population!BL38*Inputs!BO$15</f>
        <v>272.73028804641552</v>
      </c>
      <c r="BO38" s="12">
        <f>Population!BM38*Inputs!BP$15</f>
        <v>231.82493378647433</v>
      </c>
      <c r="BP38" s="12">
        <f>Population!BN38*Inputs!BQ$15</f>
        <v>184.43372603083597</v>
      </c>
      <c r="BQ38" s="12">
        <f>Population!BO38*Inputs!BR$15</f>
        <v>184.34017502373626</v>
      </c>
      <c r="BR38" s="12">
        <f>Population!BP38*Inputs!BS$15</f>
        <v>157.45592549978414</v>
      </c>
      <c r="BS38" s="12">
        <f>Population!BQ38*Inputs!BT$15</f>
        <v>141.07715114902689</v>
      </c>
      <c r="BT38" s="12">
        <f>Population!BR38*Inputs!BU$15</f>
        <v>129.86611092746182</v>
      </c>
      <c r="BU38" s="12">
        <f>Population!BS38*Inputs!BV$15</f>
        <v>121.3556531478815</v>
      </c>
      <c r="BV38" s="12">
        <f>Population!BT38*Inputs!BW$15</f>
        <v>106.35410575161013</v>
      </c>
      <c r="BW38" s="12">
        <f>Population!BU38*Inputs!BX$15</f>
        <v>95.948534340598812</v>
      </c>
      <c r="BX38" s="12">
        <f>Population!BV38*Inputs!BY$15</f>
        <v>78.750491443549393</v>
      </c>
      <c r="BY38" s="12">
        <f>Population!BW38*Inputs!BZ$15</f>
        <v>68.371677164159664</v>
      </c>
      <c r="BZ38" s="12">
        <f>Population!BX38*Inputs!CA$15</f>
        <v>62.687930942259946</v>
      </c>
      <c r="CA38" s="12">
        <f>Population!BY38*Inputs!CB$15</f>
        <v>57.027907316543732</v>
      </c>
      <c r="CB38" s="12">
        <f>Population!BZ38*Inputs!CC$15</f>
        <v>45.027105915583398</v>
      </c>
      <c r="CC38" s="12">
        <f>Population!CA38*Inputs!CD$15</f>
        <v>44.584081443366273</v>
      </c>
      <c r="CD38" s="12">
        <f>Population!CB38*Inputs!CE$15</f>
        <v>37.080257523778904</v>
      </c>
      <c r="CE38" s="12">
        <f>Population!CC38*Inputs!CF$15</f>
        <v>27.704206233314451</v>
      </c>
      <c r="CF38" s="12">
        <f>Population!CD38*Inputs!CG$15</f>
        <v>22.673678140486544</v>
      </c>
      <c r="CG38" s="12">
        <f>Population!CE38*Inputs!CH$15</f>
        <v>15.442405955219339</v>
      </c>
      <c r="CH38" s="12">
        <f>Population!CF38*Inputs!CI$15</f>
        <v>12.20977177404648</v>
      </c>
      <c r="CI38" s="12">
        <f>Population!CG38*Inputs!CJ$15</f>
        <v>9.4695815001090242</v>
      </c>
      <c r="CJ38" s="12">
        <f>Population!CH38*Inputs!CK$15</f>
        <v>7.2758756170541998</v>
      </c>
      <c r="CK38" s="12">
        <f>Population!CI38*Inputs!CL$15</f>
        <v>5.5364475496589192</v>
      </c>
      <c r="CL38" s="12">
        <f>Population!CJ38*Inputs!CM$15</f>
        <v>4.0726259488645224</v>
      </c>
      <c r="CM38" s="12">
        <f>Population!CK38*Inputs!CN$15</f>
        <v>2.8786690132834898</v>
      </c>
      <c r="CN38" s="12">
        <f>Population!CL38*Inputs!CO$15</f>
        <v>1.954914495938618</v>
      </c>
      <c r="CO38" s="12">
        <f>Population!CM38*Inputs!CP$15</f>
        <v>1.2689381066415666</v>
      </c>
      <c r="CP38" s="12">
        <f>Population!CN38*Inputs!CQ$15</f>
        <v>0.78595128404443038</v>
      </c>
      <c r="CQ38" s="12">
        <f>Population!CO38*Inputs!CR$15</f>
        <v>0.49244390723540166</v>
      </c>
      <c r="CR38" s="12">
        <f>Population!CP38*Inputs!CS$15</f>
        <v>0.37591911437105763</v>
      </c>
      <c r="CS38" s="12">
        <f>Population!CQ38*Inputs!CT$15</f>
        <v>0.29350737680902883</v>
      </c>
      <c r="CT38" s="12">
        <f>Population!CR38*Inputs!CU$15</f>
        <v>0.16583673419244321</v>
      </c>
      <c r="CU38" s="12">
        <f>Population!CS38*Inputs!CV$15</f>
        <v>2.7695747869206404E-2</v>
      </c>
      <c r="CV38" s="12">
        <f>Population!CT38*Inputs!CW$15</f>
        <v>2.7695747869206404E-2</v>
      </c>
      <c r="CW38" s="12">
        <f>Population!CU38*Inputs!CX$15</f>
        <v>2.1953946481688E-2</v>
      </c>
      <c r="CX38" s="12">
        <f>Population!CV38*Inputs!CY$15</f>
        <v>1.6549898116964803E-2</v>
      </c>
      <c r="CY38" s="12">
        <f>Population!CW38*Inputs!CZ$15</f>
        <v>1.0808096729446401E-2</v>
      </c>
      <c r="CZ38" s="12">
        <f>Population!CX38*Inputs!DA$15</f>
        <v>5.4040483647232003E-3</v>
      </c>
      <c r="DA38" s="12">
        <f>Population!CY38*Inputs!DB$15</f>
        <v>2.3642711595664007E-3</v>
      </c>
      <c r="DB38" s="4"/>
    </row>
    <row r="39" spans="1:106" x14ac:dyDescent="0.25">
      <c r="A39">
        <f t="shared" si="1"/>
        <v>1986</v>
      </c>
      <c r="B39" s="21">
        <f t="shared" si="0"/>
        <v>27338.846876366279</v>
      </c>
      <c r="C39" s="5">
        <f>B39/Population!B39</f>
        <v>0.31745781687111535</v>
      </c>
      <c r="D39" s="33">
        <f t="shared" si="2"/>
        <v>2.1213832576869374</v>
      </c>
      <c r="E39" s="12">
        <f>Population!C39*Inputs!F$15</f>
        <v>0</v>
      </c>
      <c r="F39" s="12">
        <f>Population!D39*Inputs!G$15</f>
        <v>0</v>
      </c>
      <c r="G39" s="12">
        <f>Population!E39*Inputs!H$15</f>
        <v>0</v>
      </c>
      <c r="H39" s="12">
        <f>Population!F39*Inputs!I$15</f>
        <v>0</v>
      </c>
      <c r="I39" s="12">
        <f>Population!G39*Inputs!J$15</f>
        <v>0</v>
      </c>
      <c r="J39" s="12">
        <f>Population!H39*Inputs!K$15</f>
        <v>0</v>
      </c>
      <c r="K39" s="12">
        <f>Population!I39*Inputs!L$15</f>
        <v>0</v>
      </c>
      <c r="L39" s="12">
        <f>Population!J39*Inputs!M$15</f>
        <v>0</v>
      </c>
      <c r="M39" s="12">
        <f>Population!K39*Inputs!N$15</f>
        <v>0</v>
      </c>
      <c r="N39" s="12">
        <f>Population!L39*Inputs!O$15</f>
        <v>0</v>
      </c>
      <c r="O39" s="12">
        <f>Population!M39*Inputs!P$15</f>
        <v>0</v>
      </c>
      <c r="P39" s="12">
        <f>Population!N39*Inputs!Q$15</f>
        <v>0</v>
      </c>
      <c r="Q39" s="12">
        <f>Population!O39*Inputs!R$15</f>
        <v>0</v>
      </c>
      <c r="R39" s="12">
        <f>Population!P39*Inputs!S$15</f>
        <v>0</v>
      </c>
      <c r="S39" s="12">
        <f>Population!Q39*Inputs!T$15</f>
        <v>0</v>
      </c>
      <c r="T39" s="12">
        <f>Population!R39*Inputs!U$15</f>
        <v>11.987607294369383</v>
      </c>
      <c r="U39" s="12">
        <f>Population!S39*Inputs!V$15</f>
        <v>14.95621417743596</v>
      </c>
      <c r="V39" s="12">
        <f>Population!T39*Inputs!W$15</f>
        <v>25.560967372685436</v>
      </c>
      <c r="W39" s="12">
        <f>Population!U39*Inputs!X$15</f>
        <v>40.183705575588121</v>
      </c>
      <c r="X39" s="12">
        <f>Population!V39*Inputs!Y$15</f>
        <v>66.905401521920965</v>
      </c>
      <c r="Y39" s="12">
        <f>Population!W39*Inputs!Z$15</f>
        <v>89.310566372751268</v>
      </c>
      <c r="Z39" s="12">
        <f>Population!X39*Inputs!AA$15</f>
        <v>128.86179378131814</v>
      </c>
      <c r="AA39" s="12">
        <f>Population!Y39*Inputs!AB$15</f>
        <v>167.86421154194318</v>
      </c>
      <c r="AB39" s="12">
        <f>Population!Z39*Inputs!AC$15</f>
        <v>213.50675727347468</v>
      </c>
      <c r="AC39" s="12">
        <f>Population!AA39*Inputs!AD$15</f>
        <v>273.42299624738826</v>
      </c>
      <c r="AD39" s="12">
        <f>Population!AB39*Inputs!AE$15</f>
        <v>338.34415826048098</v>
      </c>
      <c r="AE39" s="12">
        <f>Population!AC39*Inputs!AF$15</f>
        <v>408.35463524649964</v>
      </c>
      <c r="AF39" s="12">
        <f>Population!AD39*Inputs!AG$15</f>
        <v>459.02626309319652</v>
      </c>
      <c r="AG39" s="12">
        <f>Population!AE39*Inputs!AH$15</f>
        <v>528.82504842441972</v>
      </c>
      <c r="AH39" s="12">
        <f>Population!AF39*Inputs!AI$15</f>
        <v>615.66865235927548</v>
      </c>
      <c r="AI39" s="12">
        <f>Population!AG39*Inputs!AJ$15</f>
        <v>662.94086402580308</v>
      </c>
      <c r="AJ39" s="12">
        <f>Population!AH39*Inputs!AK$15</f>
        <v>741.23154041413602</v>
      </c>
      <c r="AK39" s="12">
        <f>Population!AI39*Inputs!AL$15</f>
        <v>756.19762780811891</v>
      </c>
      <c r="AL39" s="12">
        <f>Population!AJ39*Inputs!AM$15</f>
        <v>774.17031841258313</v>
      </c>
      <c r="AM39" s="12">
        <f>Population!AK39*Inputs!AN$15</f>
        <v>805.15469146274984</v>
      </c>
      <c r="AN39" s="12">
        <f>Population!AL39*Inputs!AO$15</f>
        <v>817.92587779360269</v>
      </c>
      <c r="AO39" s="12">
        <f>Population!AM39*Inputs!AP$15</f>
        <v>844.40125122860479</v>
      </c>
      <c r="AP39" s="12">
        <f>Population!AN39*Inputs!AQ$15</f>
        <v>845.81905796713852</v>
      </c>
      <c r="AQ39" s="12">
        <f>Population!AO39*Inputs!AR$15</f>
        <v>821.92326810088946</v>
      </c>
      <c r="AR39" s="12">
        <f>Population!AP39*Inputs!AS$15</f>
        <v>837.68885670564475</v>
      </c>
      <c r="AS39" s="12">
        <f>Population!AQ39*Inputs!AT$15</f>
        <v>859.15273696005295</v>
      </c>
      <c r="AT39" s="12">
        <f>Population!AR39*Inputs!AU$15</f>
        <v>889.1776200109241</v>
      </c>
      <c r="AU39" s="12">
        <f>Population!AS39*Inputs!AV$15</f>
        <v>871.31992498254249</v>
      </c>
      <c r="AV39" s="12">
        <f>Population!AT39*Inputs!AW$15</f>
        <v>858.746019464357</v>
      </c>
      <c r="AW39" s="12">
        <f>Population!AU39*Inputs!AX$15</f>
        <v>859.45915318772597</v>
      </c>
      <c r="AX39" s="12">
        <f>Population!AV39*Inputs!AY$15</f>
        <v>828.34114780715231</v>
      </c>
      <c r="AY39" s="12">
        <f>Population!AW39*Inputs!AZ$15</f>
        <v>817.09034387473969</v>
      </c>
      <c r="AZ39" s="12">
        <f>Population!AX39*Inputs!BA$15</f>
        <v>752.01703522700564</v>
      </c>
      <c r="BA39" s="12">
        <f>Population!AY39*Inputs!BB$15</f>
        <v>701.70054595940212</v>
      </c>
      <c r="BB39" s="12">
        <f>Population!AZ39*Inputs!BC$15</f>
        <v>695.01907069565323</v>
      </c>
      <c r="BC39" s="12">
        <f>Population!BA39*Inputs!BD$15</f>
        <v>648.94345861557576</v>
      </c>
      <c r="BD39" s="12">
        <f>Population!BB39*Inputs!BE$15</f>
        <v>634.44669387393685</v>
      </c>
      <c r="BE39" s="12">
        <f>Population!BC39*Inputs!BF$15</f>
        <v>600.99884234375099</v>
      </c>
      <c r="BF39" s="12">
        <f>Population!BD39*Inputs!BG$15</f>
        <v>569.90269362430001</v>
      </c>
      <c r="BG39" s="12">
        <f>Population!BE39*Inputs!BH$15</f>
        <v>570.81244167190039</v>
      </c>
      <c r="BH39" s="12">
        <f>Population!BF39*Inputs!BI$15</f>
        <v>555.47632650183266</v>
      </c>
      <c r="BI39" s="12">
        <f>Population!BG39*Inputs!BJ$15</f>
        <v>526.93846328948132</v>
      </c>
      <c r="BJ39" s="12">
        <f>Population!BH39*Inputs!BK$15</f>
        <v>481.99765055894693</v>
      </c>
      <c r="BK39" s="12">
        <f>Population!BI39*Inputs!BL$15</f>
        <v>429.92521904088841</v>
      </c>
      <c r="BL39" s="12">
        <f>Population!BJ39*Inputs!BM$15</f>
        <v>386.12164220365844</v>
      </c>
      <c r="BM39" s="12">
        <f>Population!BK39*Inputs!BN$15</f>
        <v>324.64406930255052</v>
      </c>
      <c r="BN39" s="12">
        <f>Population!BL39*Inputs!BO$15</f>
        <v>276.95301779382379</v>
      </c>
      <c r="BO39" s="12">
        <f>Population!BM39*Inputs!BP$15</f>
        <v>235.63299761488182</v>
      </c>
      <c r="BP39" s="12">
        <f>Population!BN39*Inputs!BQ$15</f>
        <v>187.82996464067725</v>
      </c>
      <c r="BQ39" s="12">
        <f>Population!BO39*Inputs!BR$15</f>
        <v>188.02378703918635</v>
      </c>
      <c r="BR39" s="12">
        <f>Population!BP39*Inputs!BS$15</f>
        <v>160.55198863991799</v>
      </c>
      <c r="BS39" s="12">
        <f>Population!BQ39*Inputs!BT$15</f>
        <v>143.80625374836703</v>
      </c>
      <c r="BT39" s="12">
        <f>Population!BR39*Inputs!BU$15</f>
        <v>132.60431738446965</v>
      </c>
      <c r="BU39" s="12">
        <f>Population!BS39*Inputs!BV$15</f>
        <v>124.27992680109263</v>
      </c>
      <c r="BV39" s="12">
        <f>Population!BT39*Inputs!BW$15</f>
        <v>109.21229454198406</v>
      </c>
      <c r="BW39" s="12">
        <f>Population!BU39*Inputs!BX$15</f>
        <v>98.668109091974401</v>
      </c>
      <c r="BX39" s="12">
        <f>Population!BV39*Inputs!BY$15</f>
        <v>81.162195396186888</v>
      </c>
      <c r="BY39" s="12">
        <f>Population!BW39*Inputs!BZ$15</f>
        <v>70.463318516755479</v>
      </c>
      <c r="BZ39" s="12">
        <f>Population!BX39*Inputs!CA$15</f>
        <v>64.508268316560148</v>
      </c>
      <c r="CA39" s="12">
        <f>Population!BY39*Inputs!CB$15</f>
        <v>58.696461388497063</v>
      </c>
      <c r="CB39" s="12">
        <f>Population!BZ39*Inputs!CC$15</f>
        <v>46.580655156242635</v>
      </c>
      <c r="CC39" s="12">
        <f>Population!CA39*Inputs!CD$15</f>
        <v>46.393358001005133</v>
      </c>
      <c r="CD39" s="12">
        <f>Population!CB39*Inputs!CE$15</f>
        <v>38.716307215724811</v>
      </c>
      <c r="CE39" s="12">
        <f>Population!CC39*Inputs!CF$15</f>
        <v>29.023161707837662</v>
      </c>
      <c r="CF39" s="12">
        <f>Population!CD39*Inputs!CG$15</f>
        <v>23.906990090146401</v>
      </c>
      <c r="CG39" s="12">
        <f>Population!CE39*Inputs!CH$15</f>
        <v>17.185122614742525</v>
      </c>
      <c r="CH39" s="12">
        <f>Population!CF39*Inputs!CI$15</f>
        <v>13.587677052622258</v>
      </c>
      <c r="CI39" s="12">
        <f>Population!CG39*Inputs!CJ$15</f>
        <v>10.538249004823522</v>
      </c>
      <c r="CJ39" s="12">
        <f>Population!CH39*Inputs!CK$15</f>
        <v>8.0969775675681532</v>
      </c>
      <c r="CK39" s="12">
        <f>Population!CI39*Inputs!CL$15</f>
        <v>6.1612504079276365</v>
      </c>
      <c r="CL39" s="12">
        <f>Population!CJ39*Inputs!CM$15</f>
        <v>4.5322326390185115</v>
      </c>
      <c r="CM39" s="12">
        <f>Population!CK39*Inputs!CN$15</f>
        <v>3.2035344818672069</v>
      </c>
      <c r="CN39" s="12">
        <f>Population!CL39*Inputs!CO$15</f>
        <v>2.1755318058251074</v>
      </c>
      <c r="CO39" s="12">
        <f>Population!CM39*Inputs!CP$15</f>
        <v>1.4121411531591102</v>
      </c>
      <c r="CP39" s="12">
        <f>Population!CN39*Inputs!CQ$15</f>
        <v>0.8746479806764037</v>
      </c>
      <c r="CQ39" s="12">
        <f>Population!CO39*Inputs!CR$15</f>
        <v>0.54801751432152834</v>
      </c>
      <c r="CR39" s="12">
        <f>Population!CP39*Inputs!CS$15</f>
        <v>0.41834258809318325</v>
      </c>
      <c r="CS39" s="12">
        <f>Population!CQ39*Inputs!CT$15</f>
        <v>0.3266304663548753</v>
      </c>
      <c r="CT39" s="12">
        <f>Population!CR39*Inputs!CU$15</f>
        <v>0.18455185153077536</v>
      </c>
      <c r="CU39" s="12">
        <f>Population!CS39*Inputs!CV$15</f>
        <v>3.0821286813693647E-2</v>
      </c>
      <c r="CV39" s="12">
        <f>Population!CT39*Inputs!CW$15</f>
        <v>3.0821286813693647E-2</v>
      </c>
      <c r="CW39" s="12">
        <f>Population!CU39*Inputs!CX$15</f>
        <v>2.4431507840123007E-2</v>
      </c>
      <c r="CX39" s="12">
        <f>Population!CV39*Inputs!CY$15</f>
        <v>1.8417598217938886E-2</v>
      </c>
      <c r="CY39" s="12">
        <f>Population!CW39*Inputs!CZ$15</f>
        <v>1.202781924436825E-2</v>
      </c>
      <c r="CZ39" s="12">
        <f>Population!CX39*Inputs!DA$15</f>
        <v>6.013909622184125E-3</v>
      </c>
      <c r="DA39" s="12">
        <f>Population!CY39*Inputs!DB$15</f>
        <v>2.6310854597055553E-3</v>
      </c>
      <c r="DB39" s="4"/>
    </row>
    <row r="40" spans="1:106" x14ac:dyDescent="0.25">
      <c r="A40">
        <f t="shared" si="1"/>
        <v>1987</v>
      </c>
      <c r="B40" s="21">
        <f t="shared" si="0"/>
        <v>27965.268301626664</v>
      </c>
      <c r="C40" s="5">
        <f>B40/Population!B40</f>
        <v>0.31630296003826869</v>
      </c>
      <c r="D40" s="33">
        <f t="shared" si="2"/>
        <v>2.2913235078759309</v>
      </c>
      <c r="E40" s="12">
        <f>Population!C40*Inputs!F$15</f>
        <v>0</v>
      </c>
      <c r="F40" s="12">
        <f>Population!D40*Inputs!G$15</f>
        <v>0</v>
      </c>
      <c r="G40" s="12">
        <f>Population!E40*Inputs!H$15</f>
        <v>0</v>
      </c>
      <c r="H40" s="12">
        <f>Population!F40*Inputs!I$15</f>
        <v>0</v>
      </c>
      <c r="I40" s="12">
        <f>Population!G40*Inputs!J$15</f>
        <v>0</v>
      </c>
      <c r="J40" s="12">
        <f>Population!H40*Inputs!K$15</f>
        <v>0</v>
      </c>
      <c r="K40" s="12">
        <f>Population!I40*Inputs!L$15</f>
        <v>0</v>
      </c>
      <c r="L40" s="12">
        <f>Population!J40*Inputs!M$15</f>
        <v>0</v>
      </c>
      <c r="M40" s="12">
        <f>Population!K40*Inputs!N$15</f>
        <v>0</v>
      </c>
      <c r="N40" s="12">
        <f>Population!L40*Inputs!O$15</f>
        <v>0</v>
      </c>
      <c r="O40" s="12">
        <f>Population!M40*Inputs!P$15</f>
        <v>0</v>
      </c>
      <c r="P40" s="12">
        <f>Population!N40*Inputs!Q$15</f>
        <v>0</v>
      </c>
      <c r="Q40" s="12">
        <f>Population!O40*Inputs!R$15</f>
        <v>0</v>
      </c>
      <c r="R40" s="12">
        <f>Population!P40*Inputs!S$15</f>
        <v>0</v>
      </c>
      <c r="S40" s="12">
        <f>Population!Q40*Inputs!T$15</f>
        <v>0</v>
      </c>
      <c r="T40" s="12">
        <f>Population!R40*Inputs!U$15</f>
        <v>12.435405165300205</v>
      </c>
      <c r="U40" s="12">
        <f>Population!S40*Inputs!V$15</f>
        <v>15.505950781184749</v>
      </c>
      <c r="V40" s="12">
        <f>Population!T40*Inputs!W$15</f>
        <v>26.497006124836222</v>
      </c>
      <c r="W40" s="12">
        <f>Population!U40*Inputs!X$15</f>
        <v>41.523926260803641</v>
      </c>
      <c r="X40" s="12">
        <f>Population!V40*Inputs!Y$15</f>
        <v>68.796799292673654</v>
      </c>
      <c r="Y40" s="12">
        <f>Population!W40*Inputs!Z$15</f>
        <v>91.512535699987467</v>
      </c>
      <c r="Z40" s="12">
        <f>Population!X40*Inputs!AA$15</f>
        <v>131.99560886981783</v>
      </c>
      <c r="AA40" s="12">
        <f>Population!Y40*Inputs!AB$15</f>
        <v>171.76057926807664</v>
      </c>
      <c r="AB40" s="12">
        <f>Population!Z40*Inputs!AC$15</f>
        <v>218.57604431642432</v>
      </c>
      <c r="AC40" s="12">
        <f>Population!AA40*Inputs!AD$15</f>
        <v>280.44888865512991</v>
      </c>
      <c r="AD40" s="12">
        <f>Population!AB40*Inputs!AE$15</f>
        <v>347.50381161207582</v>
      </c>
      <c r="AE40" s="12">
        <f>Population!AC40*Inputs!AF$15</f>
        <v>419.00118373372004</v>
      </c>
      <c r="AF40" s="12">
        <f>Population!AD40*Inputs!AG$15</f>
        <v>470.57291944377471</v>
      </c>
      <c r="AG40" s="12">
        <f>Population!AE40*Inputs!AH$15</f>
        <v>542.73297364694031</v>
      </c>
      <c r="AH40" s="12">
        <f>Population!AF40*Inputs!AI$15</f>
        <v>633.04642724503378</v>
      </c>
      <c r="AI40" s="12">
        <f>Population!AG40*Inputs!AJ$15</f>
        <v>682.3226917173024</v>
      </c>
      <c r="AJ40" s="12">
        <f>Population!AH40*Inputs!AK$15</f>
        <v>762.70808320207095</v>
      </c>
      <c r="AK40" s="12">
        <f>Population!AI40*Inputs!AL$15</f>
        <v>778.58455369201397</v>
      </c>
      <c r="AL40" s="12">
        <f>Population!AJ40*Inputs!AM$15</f>
        <v>794.03379216420444</v>
      </c>
      <c r="AM40" s="12">
        <f>Population!AK40*Inputs!AN$15</f>
        <v>820.4510952013627</v>
      </c>
      <c r="AN40" s="12">
        <f>Population!AL40*Inputs!AO$15</f>
        <v>829.61964338551547</v>
      </c>
      <c r="AO40" s="12">
        <f>Population!AM40*Inputs!AP$15</f>
        <v>856.41991221596243</v>
      </c>
      <c r="AP40" s="12">
        <f>Population!AN40*Inputs!AQ$15</f>
        <v>856.99089401028687</v>
      </c>
      <c r="AQ40" s="12">
        <f>Population!AO40*Inputs!AR$15</f>
        <v>833.9266906823616</v>
      </c>
      <c r="AR40" s="12">
        <f>Population!AP40*Inputs!AS$15</f>
        <v>852.73575224895342</v>
      </c>
      <c r="AS40" s="12">
        <f>Population!AQ40*Inputs!AT$15</f>
        <v>876.73400559084121</v>
      </c>
      <c r="AT40" s="12">
        <f>Population!AR40*Inputs!AU$15</f>
        <v>906.74534992863687</v>
      </c>
      <c r="AU40" s="12">
        <f>Population!AS40*Inputs!AV$15</f>
        <v>888.20366191528933</v>
      </c>
      <c r="AV40" s="12">
        <f>Population!AT40*Inputs!AW$15</f>
        <v>877.05378863394299</v>
      </c>
      <c r="AW40" s="12">
        <f>Population!AU40*Inputs!AX$15</f>
        <v>880.23916778678938</v>
      </c>
      <c r="AX40" s="12">
        <f>Population!AV40*Inputs!AY$15</f>
        <v>850.14653694864967</v>
      </c>
      <c r="AY40" s="12">
        <f>Population!AW40*Inputs!AZ$15</f>
        <v>838.97409199098604</v>
      </c>
      <c r="AZ40" s="12">
        <f>Population!AX40*Inputs!BA$15</f>
        <v>772.75158281472636</v>
      </c>
      <c r="BA40" s="12">
        <f>Population!AY40*Inputs!BB$15</f>
        <v>720.81712013307447</v>
      </c>
      <c r="BB40" s="12">
        <f>Population!AZ40*Inputs!BC$15</f>
        <v>713.07973626873923</v>
      </c>
      <c r="BC40" s="12">
        <f>Population!BA40*Inputs!BD$15</f>
        <v>665.18751765766808</v>
      </c>
      <c r="BD40" s="12">
        <f>Population!BB40*Inputs!BE$15</f>
        <v>650.64705035204406</v>
      </c>
      <c r="BE40" s="12">
        <f>Population!BC40*Inputs!BF$15</f>
        <v>616.60369301924322</v>
      </c>
      <c r="BF40" s="12">
        <f>Population!BD40*Inputs!BG$15</f>
        <v>583.90817404743723</v>
      </c>
      <c r="BG40" s="12">
        <f>Population!BE40*Inputs!BH$15</f>
        <v>583.50564455084225</v>
      </c>
      <c r="BH40" s="12">
        <f>Population!BF40*Inputs!BI$15</f>
        <v>566.79158277381873</v>
      </c>
      <c r="BI40" s="12">
        <f>Population!BG40*Inputs!BJ$15</f>
        <v>537.42871158393621</v>
      </c>
      <c r="BJ40" s="12">
        <f>Population!BH40*Inputs!BK$15</f>
        <v>491.22314934409206</v>
      </c>
      <c r="BK40" s="12">
        <f>Population!BI40*Inputs!BL$15</f>
        <v>438.17648994168763</v>
      </c>
      <c r="BL40" s="12">
        <f>Population!BJ40*Inputs!BM$15</f>
        <v>393.80257964065379</v>
      </c>
      <c r="BM40" s="12">
        <f>Population!BK40*Inputs!BN$15</f>
        <v>331.22728716491463</v>
      </c>
      <c r="BN40" s="12">
        <f>Population!BL40*Inputs!BO$15</f>
        <v>282.31704722759849</v>
      </c>
      <c r="BO40" s="12">
        <f>Population!BM40*Inputs!BP$15</f>
        <v>239.98537470389098</v>
      </c>
      <c r="BP40" s="12">
        <f>Population!BN40*Inputs!BQ$15</f>
        <v>191.48795920686783</v>
      </c>
      <c r="BQ40" s="12">
        <f>Population!BO40*Inputs!BR$15</f>
        <v>192.07505812947599</v>
      </c>
      <c r="BR40" s="12">
        <f>Population!BP40*Inputs!BS$15</f>
        <v>164.26983085077202</v>
      </c>
      <c r="BS40" s="12">
        <f>Population!BQ40*Inputs!BT$15</f>
        <v>147.08252374115904</v>
      </c>
      <c r="BT40" s="12">
        <f>Population!BR40*Inputs!BU$15</f>
        <v>135.57247513790782</v>
      </c>
      <c r="BU40" s="12">
        <f>Population!BS40*Inputs!BV$15</f>
        <v>127.25530426571909</v>
      </c>
      <c r="BV40" s="12">
        <f>Population!BT40*Inputs!BW$15</f>
        <v>112.12726492437305</v>
      </c>
      <c r="BW40" s="12">
        <f>Population!BU40*Inputs!BX$15</f>
        <v>101.54711469612172</v>
      </c>
      <c r="BX40" s="12">
        <f>Population!BV40*Inputs!BY$15</f>
        <v>83.635087382276211</v>
      </c>
      <c r="BY40" s="12">
        <f>Population!BW40*Inputs!BZ$15</f>
        <v>72.759861280223916</v>
      </c>
      <c r="BZ40" s="12">
        <f>Population!BX40*Inputs!CA$15</f>
        <v>66.539492326683245</v>
      </c>
      <c r="CA40" s="12">
        <f>Population!BY40*Inputs!CB$15</f>
        <v>60.346901504954609</v>
      </c>
      <c r="CB40" s="12">
        <f>Population!BZ40*Inputs!CC$15</f>
        <v>47.81823623765024</v>
      </c>
      <c r="CC40" s="12">
        <f>Population!CA40*Inputs!CD$15</f>
        <v>47.837315481047142</v>
      </c>
      <c r="CD40" s="12">
        <f>Population!CB40*Inputs!CE$15</f>
        <v>40.126969186738144</v>
      </c>
      <c r="CE40" s="12">
        <f>Population!CC40*Inputs!CF$15</f>
        <v>30.11394544375246</v>
      </c>
      <c r="CF40" s="12">
        <f>Population!CD40*Inputs!CG$15</f>
        <v>24.801351636658641</v>
      </c>
      <c r="CG40" s="12">
        <f>Population!CE40*Inputs!CH$15</f>
        <v>18.48546946276976</v>
      </c>
      <c r="CH40" s="12">
        <f>Population!CF40*Inputs!CI$15</f>
        <v>14.615815950638151</v>
      </c>
      <c r="CI40" s="12">
        <f>Population!CG40*Inputs!CJ$15</f>
        <v>11.33564679966921</v>
      </c>
      <c r="CJ40" s="12">
        <f>Population!CH40*Inputs!CK$15</f>
        <v>8.7096516516914839</v>
      </c>
      <c r="CK40" s="12">
        <f>Population!CI40*Inputs!CL$15</f>
        <v>6.6274538053350094</v>
      </c>
      <c r="CL40" s="12">
        <f>Population!CJ40*Inputs!CM$15</f>
        <v>4.8751731323041447</v>
      </c>
      <c r="CM40" s="12">
        <f>Population!CK40*Inputs!CN$15</f>
        <v>3.4459363581546052</v>
      </c>
      <c r="CN40" s="12">
        <f>Population!CL40*Inputs!CO$15</f>
        <v>2.3401477931478181</v>
      </c>
      <c r="CO40" s="12">
        <f>Population!CM40*Inputs!CP$15</f>
        <v>1.5189936521866541</v>
      </c>
      <c r="CP40" s="12">
        <f>Population!CN40*Inputs!CQ$15</f>
        <v>0.94082997834398274</v>
      </c>
      <c r="CQ40" s="12">
        <f>Population!CO40*Inputs!CR$15</f>
        <v>0.58948436116266734</v>
      </c>
      <c r="CR40" s="12">
        <f>Population!CP40*Inputs!CS$15</f>
        <v>0.44999732096985512</v>
      </c>
      <c r="CS40" s="12">
        <f>Population!CQ40*Inputs!CT$15</f>
        <v>0.35134561718131541</v>
      </c>
      <c r="CT40" s="12">
        <f>Population!CR40*Inputs!CU$15</f>
        <v>0.19851633836136465</v>
      </c>
      <c r="CU40" s="12">
        <f>Population!CS40*Inputs!CV$15</f>
        <v>3.3153441437132183E-2</v>
      </c>
      <c r="CV40" s="12">
        <f>Population!CT40*Inputs!CW$15</f>
        <v>3.3153441437132183E-2</v>
      </c>
      <c r="CW40" s="12">
        <f>Population!CU40*Inputs!CX$15</f>
        <v>2.6280166992848686E-2</v>
      </c>
      <c r="CX40" s="12">
        <f>Population!CV40*Inputs!CY$15</f>
        <v>1.9811202809993624E-2</v>
      </c>
      <c r="CY40" s="12">
        <f>Population!CW40*Inputs!CZ$15</f>
        <v>1.2937928365710118E-2</v>
      </c>
      <c r="CZ40" s="12">
        <f>Population!CX40*Inputs!DA$15</f>
        <v>6.468964182855059E-3</v>
      </c>
      <c r="DA40" s="12">
        <f>Population!CY40*Inputs!DB$15</f>
        <v>2.8301718299990892E-3</v>
      </c>
      <c r="DB40" s="4"/>
    </row>
    <row r="41" spans="1:106" x14ac:dyDescent="0.25">
      <c r="A41">
        <f t="shared" si="1"/>
        <v>1988</v>
      </c>
      <c r="B41" s="21">
        <f t="shared" si="0"/>
        <v>28642.338983006081</v>
      </c>
      <c r="C41" s="5">
        <f>B41/Population!B41</f>
        <v>0.31553594457964673</v>
      </c>
      <c r="D41" s="33">
        <f t="shared" si="2"/>
        <v>2.4211127677256528</v>
      </c>
      <c r="E41" s="12">
        <f>Population!C41*Inputs!F$15</f>
        <v>0</v>
      </c>
      <c r="F41" s="12">
        <f>Population!D41*Inputs!G$15</f>
        <v>0</v>
      </c>
      <c r="G41" s="12">
        <f>Population!E41*Inputs!H$15</f>
        <v>0</v>
      </c>
      <c r="H41" s="12">
        <f>Population!F41*Inputs!I$15</f>
        <v>0</v>
      </c>
      <c r="I41" s="12">
        <f>Population!G41*Inputs!J$15</f>
        <v>0</v>
      </c>
      <c r="J41" s="12">
        <f>Population!H41*Inputs!K$15</f>
        <v>0</v>
      </c>
      <c r="K41" s="12">
        <f>Population!I41*Inputs!L$15</f>
        <v>0</v>
      </c>
      <c r="L41" s="12">
        <f>Population!J41*Inputs!M$15</f>
        <v>0</v>
      </c>
      <c r="M41" s="12">
        <f>Population!K41*Inputs!N$15</f>
        <v>0</v>
      </c>
      <c r="N41" s="12">
        <f>Population!L41*Inputs!O$15</f>
        <v>0</v>
      </c>
      <c r="O41" s="12">
        <f>Population!M41*Inputs!P$15</f>
        <v>0</v>
      </c>
      <c r="P41" s="12">
        <f>Population!N41*Inputs!Q$15</f>
        <v>0</v>
      </c>
      <c r="Q41" s="12">
        <f>Population!O41*Inputs!R$15</f>
        <v>0</v>
      </c>
      <c r="R41" s="12">
        <f>Population!P41*Inputs!S$15</f>
        <v>0</v>
      </c>
      <c r="S41" s="12">
        <f>Population!Q41*Inputs!T$15</f>
        <v>0</v>
      </c>
      <c r="T41" s="12">
        <f>Population!R41*Inputs!U$15</f>
        <v>12.901270217925941</v>
      </c>
      <c r="U41" s="12">
        <f>Population!S41*Inputs!V$15</f>
        <v>16.102960320938909</v>
      </c>
      <c r="V41" s="12">
        <f>Population!T41*Inputs!W$15</f>
        <v>27.508041608570565</v>
      </c>
      <c r="W41" s="12">
        <f>Population!U41*Inputs!X$15</f>
        <v>43.111565154703612</v>
      </c>
      <c r="X41" s="12">
        <f>Population!V41*Inputs!Y$15</f>
        <v>71.194603019041821</v>
      </c>
      <c r="Y41" s="12">
        <f>Population!W41*Inputs!Z$15</f>
        <v>94.211979017624429</v>
      </c>
      <c r="Z41" s="12">
        <f>Population!X41*Inputs!AA$15</f>
        <v>135.38576715638439</v>
      </c>
      <c r="AA41" s="12">
        <f>Population!Y41*Inputs!AB$15</f>
        <v>176.12252725347471</v>
      </c>
      <c r="AB41" s="12">
        <f>Population!Z41*Inputs!AC$15</f>
        <v>223.88719190892297</v>
      </c>
      <c r="AC41" s="12">
        <f>Population!AA41*Inputs!AD$15</f>
        <v>287.39335314532809</v>
      </c>
      <c r="AD41" s="12">
        <f>Population!AB41*Inputs!AE$15</f>
        <v>356.75929190610879</v>
      </c>
      <c r="AE41" s="12">
        <f>Population!AC41*Inputs!AF$15</f>
        <v>430.71154354741526</v>
      </c>
      <c r="AF41" s="12">
        <f>Population!AD41*Inputs!AG$15</f>
        <v>483.23860010897539</v>
      </c>
      <c r="AG41" s="12">
        <f>Population!AE41*Inputs!AH$15</f>
        <v>556.82038789374496</v>
      </c>
      <c r="AH41" s="12">
        <f>Population!AF41*Inputs!AI$15</f>
        <v>650.21994944692074</v>
      </c>
      <c r="AI41" s="12">
        <f>Population!AG41*Inputs!AJ$15</f>
        <v>702.19647479956734</v>
      </c>
      <c r="AJ41" s="12">
        <f>Population!AH41*Inputs!AK$15</f>
        <v>785.73493021449701</v>
      </c>
      <c r="AK41" s="12">
        <f>Population!AI41*Inputs!AL$15</f>
        <v>801.87188831055846</v>
      </c>
      <c r="AL41" s="12">
        <f>Population!AJ41*Inputs!AM$15</f>
        <v>818.27978782817968</v>
      </c>
      <c r="AM41" s="12">
        <f>Population!AK41*Inputs!AN$15</f>
        <v>842.28120256323984</v>
      </c>
      <c r="AN41" s="12">
        <f>Population!AL41*Inputs!AO$15</f>
        <v>846.18698573398558</v>
      </c>
      <c r="AO41" s="12">
        <f>Population!AM41*Inputs!AP$15</f>
        <v>869.50934018003693</v>
      </c>
      <c r="AP41" s="12">
        <f>Population!AN41*Inputs!AQ$15</f>
        <v>870.04633138151655</v>
      </c>
      <c r="AQ41" s="12">
        <f>Population!AO41*Inputs!AR$15</f>
        <v>845.78853881875807</v>
      </c>
      <c r="AR41" s="12">
        <f>Population!AP41*Inputs!AS$15</f>
        <v>866.06286032678918</v>
      </c>
      <c r="AS41" s="12">
        <f>Population!AQ41*Inputs!AT$15</f>
        <v>893.38539939677241</v>
      </c>
      <c r="AT41" s="12">
        <f>Population!AR41*Inputs!AU$15</f>
        <v>926.2473273475199</v>
      </c>
      <c r="AU41" s="12">
        <f>Population!AS41*Inputs!AV$15</f>
        <v>906.70374585033142</v>
      </c>
      <c r="AV41" s="12">
        <f>Population!AT41*Inputs!AW$15</f>
        <v>895.00710960178435</v>
      </c>
      <c r="AW41" s="12">
        <f>Population!AU41*Inputs!AX$15</f>
        <v>900.00639909568054</v>
      </c>
      <c r="AX41" s="12">
        <f>Population!AV41*Inputs!AY$15</f>
        <v>871.71944392409694</v>
      </c>
      <c r="AY41" s="12">
        <f>Population!AW41*Inputs!AZ$15</f>
        <v>862.11497590703664</v>
      </c>
      <c r="AZ41" s="12">
        <f>Population!AX41*Inputs!BA$15</f>
        <v>794.45740009128826</v>
      </c>
      <c r="BA41" s="12">
        <f>Population!AY41*Inputs!BB$15</f>
        <v>741.67801164144726</v>
      </c>
      <c r="BB41" s="12">
        <f>Population!AZ41*Inputs!BC$15</f>
        <v>733.51602956751049</v>
      </c>
      <c r="BC41" s="12">
        <f>Population!BA41*Inputs!BD$15</f>
        <v>683.44046618434254</v>
      </c>
      <c r="BD41" s="12">
        <f>Population!BB41*Inputs!BE$15</f>
        <v>667.91242162454284</v>
      </c>
      <c r="BE41" s="12">
        <f>Population!BC41*Inputs!BF$15</f>
        <v>633.32432855615366</v>
      </c>
      <c r="BF41" s="12">
        <f>Population!BD41*Inputs!BG$15</f>
        <v>600.03818372746969</v>
      </c>
      <c r="BG41" s="12">
        <f>Population!BE41*Inputs!BH$15</f>
        <v>598.88612035778488</v>
      </c>
      <c r="BH41" s="12">
        <f>Population!BF41*Inputs!BI$15</f>
        <v>580.49083693383398</v>
      </c>
      <c r="BI41" s="12">
        <f>Population!BG41*Inputs!BJ$15</f>
        <v>549.4874949605661</v>
      </c>
      <c r="BJ41" s="12">
        <f>Population!BH41*Inputs!BK$15</f>
        <v>502.04987106447606</v>
      </c>
      <c r="BK41" s="12">
        <f>Population!BI41*Inputs!BL$15</f>
        <v>447.52206856369963</v>
      </c>
      <c r="BL41" s="12">
        <f>Population!BJ41*Inputs!BM$15</f>
        <v>402.28012520487641</v>
      </c>
      <c r="BM41" s="12">
        <f>Population!BK41*Inputs!BN$15</f>
        <v>338.65520745302223</v>
      </c>
      <c r="BN41" s="12">
        <f>Population!BL41*Inputs!BO$15</f>
        <v>288.80181238942669</v>
      </c>
      <c r="BO41" s="12">
        <f>Population!BM41*Inputs!BP$15</f>
        <v>245.28728392156381</v>
      </c>
      <c r="BP41" s="12">
        <f>Population!BN41*Inputs!BQ$15</f>
        <v>195.54966890939585</v>
      </c>
      <c r="BQ41" s="12">
        <f>Population!BO41*Inputs!BR$15</f>
        <v>196.35611614154038</v>
      </c>
      <c r="BR41" s="12">
        <f>Population!BP41*Inputs!BS$15</f>
        <v>168.28864679567073</v>
      </c>
      <c r="BS41" s="12">
        <f>Population!BQ41*Inputs!BT$15</f>
        <v>150.92840902046768</v>
      </c>
      <c r="BT41" s="12">
        <f>Population!BR41*Inputs!BU$15</f>
        <v>139.05969771095818</v>
      </c>
      <c r="BU41" s="12">
        <f>Population!BS41*Inputs!BV$15</f>
        <v>130.46916618361715</v>
      </c>
      <c r="BV41" s="12">
        <f>Population!BT41*Inputs!BW$15</f>
        <v>115.11266631993458</v>
      </c>
      <c r="BW41" s="12">
        <f>Population!BU41*Inputs!BX$15</f>
        <v>104.50066646692339</v>
      </c>
      <c r="BX41" s="12">
        <f>Population!BV41*Inputs!BY$15</f>
        <v>86.249756519046571</v>
      </c>
      <c r="BY41" s="12">
        <f>Population!BW41*Inputs!BZ$15</f>
        <v>75.113563302517363</v>
      </c>
      <c r="BZ41" s="12">
        <f>Population!BX41*Inputs!CA$15</f>
        <v>68.822678279369072</v>
      </c>
      <c r="CA41" s="12">
        <f>Population!BY41*Inputs!CB$15</f>
        <v>62.273191286533489</v>
      </c>
      <c r="CB41" s="12">
        <f>Population!BZ41*Inputs!CC$15</f>
        <v>49.076005477821326</v>
      </c>
      <c r="CC41" s="12">
        <f>Population!CA41*Inputs!CD$15</f>
        <v>48.913247816250866</v>
      </c>
      <c r="CD41" s="12">
        <f>Population!CB41*Inputs!CE$15</f>
        <v>41.175950156160837</v>
      </c>
      <c r="CE41" s="12">
        <f>Population!CC41*Inputs!CF$15</f>
        <v>31.025687587674309</v>
      </c>
      <c r="CF41" s="12">
        <f>Population!CD41*Inputs!CG$15</f>
        <v>25.499823226041439</v>
      </c>
      <c r="CG41" s="12">
        <f>Population!CE41*Inputs!CH$15</f>
        <v>19.170571997788954</v>
      </c>
      <c r="CH41" s="12">
        <f>Population!CF41*Inputs!CI$15</f>
        <v>15.157502629427851</v>
      </c>
      <c r="CI41" s="12">
        <f>Population!CG41*Inputs!CJ$15</f>
        <v>11.755764902386408</v>
      </c>
      <c r="CJ41" s="12">
        <f>Population!CH41*Inputs!CK$15</f>
        <v>9.0324459652319433</v>
      </c>
      <c r="CK41" s="12">
        <f>Population!CI41*Inputs!CL$15</f>
        <v>6.8730783707214753</v>
      </c>
      <c r="CL41" s="12">
        <f>Population!CJ41*Inputs!CM$15</f>
        <v>5.0558552339043157</v>
      </c>
      <c r="CM41" s="12">
        <f>Population!CK41*Inputs!CN$15</f>
        <v>3.5736485452451889</v>
      </c>
      <c r="CN41" s="12">
        <f>Population!CL41*Inputs!CO$15</f>
        <v>2.4268775994226388</v>
      </c>
      <c r="CO41" s="12">
        <f>Population!CM41*Inputs!CP$15</f>
        <v>1.5752901072962777</v>
      </c>
      <c r="CP41" s="12">
        <f>Population!CN41*Inputs!CQ$15</f>
        <v>0.97569871697589494</v>
      </c>
      <c r="CQ41" s="12">
        <f>Population!CO41*Inputs!CR$15</f>
        <v>0.61133164131966267</v>
      </c>
      <c r="CR41" s="12">
        <f>Population!CP41*Inputs!CS$15</f>
        <v>0.46667497722138856</v>
      </c>
      <c r="CS41" s="12">
        <f>Population!CQ41*Inputs!CT$15</f>
        <v>0.36436707565623239</v>
      </c>
      <c r="CT41" s="12">
        <f>Population!CR41*Inputs!CU$15</f>
        <v>0.20587368716594948</v>
      </c>
      <c r="CU41" s="12">
        <f>Population!CS41*Inputs!CV$15</f>
        <v>3.4382163640749204E-2</v>
      </c>
      <c r="CV41" s="12">
        <f>Population!CT41*Inputs!CW$15</f>
        <v>3.4382163640749204E-2</v>
      </c>
      <c r="CW41" s="12">
        <f>Population!CU41*Inputs!CX$15</f>
        <v>2.7254154105471929E-2</v>
      </c>
      <c r="CX41" s="12">
        <f>Population!CV41*Inputs!CY$15</f>
        <v>2.0545439248740381E-2</v>
      </c>
      <c r="CY41" s="12">
        <f>Population!CW41*Inputs!CZ$15</f>
        <v>1.3417429713463103E-2</v>
      </c>
      <c r="CZ41" s="12">
        <f>Population!CX41*Inputs!DA$15</f>
        <v>6.7087148567315513E-3</v>
      </c>
      <c r="DA41" s="12">
        <f>Population!CY41*Inputs!DB$15</f>
        <v>2.9350627498200546E-3</v>
      </c>
      <c r="DB41" s="4"/>
    </row>
    <row r="42" spans="1:106" x14ac:dyDescent="0.25">
      <c r="A42">
        <f t="shared" si="1"/>
        <v>1989</v>
      </c>
      <c r="B42" s="21">
        <f t="shared" si="0"/>
        <v>29359.022194808269</v>
      </c>
      <c r="C42" s="5">
        <f>B42/Population!B42</f>
        <v>0.31507939272228519</v>
      </c>
      <c r="D42" s="33">
        <f t="shared" si="2"/>
        <v>2.5021811669340588</v>
      </c>
      <c r="E42" s="12">
        <f>Population!C42*Inputs!F$15</f>
        <v>0</v>
      </c>
      <c r="F42" s="12">
        <f>Population!D42*Inputs!G$15</f>
        <v>0</v>
      </c>
      <c r="G42" s="12">
        <f>Population!E42*Inputs!H$15</f>
        <v>0</v>
      </c>
      <c r="H42" s="12">
        <f>Population!F42*Inputs!I$15</f>
        <v>0</v>
      </c>
      <c r="I42" s="12">
        <f>Population!G42*Inputs!J$15</f>
        <v>0</v>
      </c>
      <c r="J42" s="12">
        <f>Population!H42*Inputs!K$15</f>
        <v>0</v>
      </c>
      <c r="K42" s="12">
        <f>Population!I42*Inputs!L$15</f>
        <v>0</v>
      </c>
      <c r="L42" s="12">
        <f>Population!J42*Inputs!M$15</f>
        <v>0</v>
      </c>
      <c r="M42" s="12">
        <f>Population!K42*Inputs!N$15</f>
        <v>0</v>
      </c>
      <c r="N42" s="12">
        <f>Population!L42*Inputs!O$15</f>
        <v>0</v>
      </c>
      <c r="O42" s="12">
        <f>Population!M42*Inputs!P$15</f>
        <v>0</v>
      </c>
      <c r="P42" s="12">
        <f>Population!N42*Inputs!Q$15</f>
        <v>0</v>
      </c>
      <c r="Q42" s="12">
        <f>Population!O42*Inputs!R$15</f>
        <v>0</v>
      </c>
      <c r="R42" s="12">
        <f>Population!P42*Inputs!S$15</f>
        <v>0</v>
      </c>
      <c r="S42" s="12">
        <f>Population!Q42*Inputs!T$15</f>
        <v>0</v>
      </c>
      <c r="T42" s="12">
        <f>Population!R42*Inputs!U$15</f>
        <v>13.375169427722218</v>
      </c>
      <c r="U42" s="12">
        <f>Population!S42*Inputs!V$15</f>
        <v>16.718548560702278</v>
      </c>
      <c r="V42" s="12">
        <f>Population!T42*Inputs!W$15</f>
        <v>28.58586544955844</v>
      </c>
      <c r="W42" s="12">
        <f>Population!U42*Inputs!X$15</f>
        <v>44.796880071682139</v>
      </c>
      <c r="X42" s="12">
        <f>Population!V42*Inputs!Y$15</f>
        <v>73.998796997504883</v>
      </c>
      <c r="Y42" s="12">
        <f>Population!W42*Inputs!Z$15</f>
        <v>97.593581000532154</v>
      </c>
      <c r="Z42" s="12">
        <f>Population!X42*Inputs!AA$15</f>
        <v>139.4831000038904</v>
      </c>
      <c r="AA42" s="12">
        <f>Population!Y42*Inputs!AB$15</f>
        <v>180.74573107828004</v>
      </c>
      <c r="AB42" s="12">
        <f>Population!Z42*Inputs!AC$15</f>
        <v>229.71049679661081</v>
      </c>
      <c r="AC42" s="12">
        <f>Population!AA42*Inputs!AD$15</f>
        <v>294.5563766480372</v>
      </c>
      <c r="AD42" s="12">
        <f>Population!AB42*Inputs!AE$15</f>
        <v>365.79169538834117</v>
      </c>
      <c r="AE42" s="12">
        <f>Population!AC42*Inputs!AF$15</f>
        <v>442.38686474468494</v>
      </c>
      <c r="AF42" s="12">
        <f>Population!AD42*Inputs!AG$15</f>
        <v>496.94297068400755</v>
      </c>
      <c r="AG42" s="12">
        <f>Population!AE42*Inputs!AH$15</f>
        <v>572.01622558875908</v>
      </c>
      <c r="AH42" s="12">
        <f>Population!AF42*Inputs!AI$15</f>
        <v>667.3147039914636</v>
      </c>
      <c r="AI42" s="12">
        <f>Population!AG42*Inputs!AJ$15</f>
        <v>721.50056139227888</v>
      </c>
      <c r="AJ42" s="12">
        <f>Population!AH42*Inputs!AK$15</f>
        <v>808.96270342245737</v>
      </c>
      <c r="AK42" s="12">
        <f>Population!AI42*Inputs!AL$15</f>
        <v>826.47135383204397</v>
      </c>
      <c r="AL42" s="12">
        <f>Population!AJ42*Inputs!AM$15</f>
        <v>843.13941573823899</v>
      </c>
      <c r="AM42" s="12">
        <f>Population!AK42*Inputs!AN$15</f>
        <v>868.39145744449172</v>
      </c>
      <c r="AN42" s="12">
        <f>Population!AL42*Inputs!AO$15</f>
        <v>869.11120562665826</v>
      </c>
      <c r="AO42" s="12">
        <f>Population!AM42*Inputs!AP$15</f>
        <v>887.315729451979</v>
      </c>
      <c r="AP42" s="12">
        <f>Population!AN42*Inputs!AQ$15</f>
        <v>883.80310967277637</v>
      </c>
      <c r="AQ42" s="12">
        <f>Population!AO42*Inputs!AR$15</f>
        <v>859.13169272611276</v>
      </c>
      <c r="AR42" s="12">
        <f>Population!AP42*Inputs!AS$15</f>
        <v>878.86716098171053</v>
      </c>
      <c r="AS42" s="12">
        <f>Population!AQ42*Inputs!AT$15</f>
        <v>907.8526931044554</v>
      </c>
      <c r="AT42" s="12">
        <f>Population!AR42*Inputs!AU$15</f>
        <v>944.36882266481268</v>
      </c>
      <c r="AU42" s="12">
        <f>Population!AS42*Inputs!AV$15</f>
        <v>926.73283733561505</v>
      </c>
      <c r="AV42" s="12">
        <f>Population!AT42*Inputs!AW$15</f>
        <v>914.19695833532069</v>
      </c>
      <c r="AW42" s="12">
        <f>Population!AU42*Inputs!AX$15</f>
        <v>919.00267007493733</v>
      </c>
      <c r="AX42" s="12">
        <f>Population!AV42*Inputs!AY$15</f>
        <v>891.88787100979698</v>
      </c>
      <c r="AY42" s="12">
        <f>Population!AW42*Inputs!AZ$15</f>
        <v>884.62913523080954</v>
      </c>
      <c r="AZ42" s="12">
        <f>Population!AX42*Inputs!BA$15</f>
        <v>817.00616172810487</v>
      </c>
      <c r="BA42" s="12">
        <f>Population!AY42*Inputs!BB$15</f>
        <v>763.14169346810706</v>
      </c>
      <c r="BB42" s="12">
        <f>Population!AZ42*Inputs!BC$15</f>
        <v>755.41542659212519</v>
      </c>
      <c r="BC42" s="12">
        <f>Population!BA42*Inputs!BD$15</f>
        <v>703.68512441095345</v>
      </c>
      <c r="BD42" s="12">
        <f>Population!BB42*Inputs!BE$15</f>
        <v>686.91121237619416</v>
      </c>
      <c r="BE42" s="12">
        <f>Population!BC42*Inputs!BF$15</f>
        <v>650.8011158173307</v>
      </c>
      <c r="BF42" s="12">
        <f>Population!BD42*Inputs!BG$15</f>
        <v>616.99452587061853</v>
      </c>
      <c r="BG42" s="12">
        <f>Population!BE42*Inputs!BH$15</f>
        <v>616.1583887436874</v>
      </c>
      <c r="BH42" s="12">
        <f>Population!BF42*Inputs!BI$15</f>
        <v>596.57770292511486</v>
      </c>
      <c r="BI42" s="12">
        <f>Population!BG42*Inputs!BJ$15</f>
        <v>563.60073772728845</v>
      </c>
      <c r="BJ42" s="12">
        <f>Population!BH42*Inputs!BK$15</f>
        <v>514.144843172175</v>
      </c>
      <c r="BK42" s="12">
        <f>Population!BI42*Inputs!BL$15</f>
        <v>458.15899385769444</v>
      </c>
      <c r="BL42" s="12">
        <f>Population!BJ42*Inputs!BM$15</f>
        <v>411.58119806958689</v>
      </c>
      <c r="BM42" s="12">
        <f>Population!BK42*Inputs!BN$15</f>
        <v>346.60897481951247</v>
      </c>
      <c r="BN42" s="12">
        <f>Population!BL42*Inputs!BO$15</f>
        <v>295.90428722211561</v>
      </c>
      <c r="BO42" s="12">
        <f>Population!BM42*Inputs!BP$15</f>
        <v>251.49756468235287</v>
      </c>
      <c r="BP42" s="12">
        <f>Population!BN42*Inputs!BQ$15</f>
        <v>200.33734707667298</v>
      </c>
      <c r="BQ42" s="12">
        <f>Population!BO42*Inputs!BR$15</f>
        <v>200.99717366438523</v>
      </c>
      <c r="BR42" s="12">
        <f>Population!BP42*Inputs!BS$15</f>
        <v>172.4649489967556</v>
      </c>
      <c r="BS42" s="12">
        <f>Population!BQ42*Inputs!BT$15</f>
        <v>155.02065992616136</v>
      </c>
      <c r="BT42" s="12">
        <f>Population!BR42*Inputs!BU$15</f>
        <v>143.07658965369879</v>
      </c>
      <c r="BU42" s="12">
        <f>Population!BS42*Inputs!BV$15</f>
        <v>134.17930289237086</v>
      </c>
      <c r="BV42" s="12">
        <f>Population!BT42*Inputs!BW$15</f>
        <v>118.32574006040269</v>
      </c>
      <c r="BW42" s="12">
        <f>Population!BU42*Inputs!BX$15</f>
        <v>107.54127945425569</v>
      </c>
      <c r="BX42" s="12">
        <f>Population!BV42*Inputs!BY$15</f>
        <v>88.945512236732768</v>
      </c>
      <c r="BY42" s="12">
        <f>Population!BW42*Inputs!BZ$15</f>
        <v>77.597569058911844</v>
      </c>
      <c r="BZ42" s="12">
        <f>Population!BX42*Inputs!CA$15</f>
        <v>71.158961579791765</v>
      </c>
      <c r="CA42" s="12">
        <f>Population!BY42*Inputs!CB$15</f>
        <v>64.497585021414196</v>
      </c>
      <c r="CB42" s="12">
        <f>Population!BZ42*Inputs!CC$15</f>
        <v>50.635188623251771</v>
      </c>
      <c r="CC42" s="12">
        <f>Population!CA42*Inputs!CD$15</f>
        <v>50.054666978697874</v>
      </c>
      <c r="CD42" s="12">
        <f>Population!CB42*Inputs!CE$15</f>
        <v>41.857946883500361</v>
      </c>
      <c r="CE42" s="12">
        <f>Population!CC42*Inputs!CF$15</f>
        <v>31.610997699756783</v>
      </c>
      <c r="CF42" s="12">
        <f>Population!CD42*Inputs!CG$15</f>
        <v>26.042611388875059</v>
      </c>
      <c r="CG42" s="12">
        <f>Population!CE42*Inputs!CH$15</f>
        <v>19.101992869983643</v>
      </c>
      <c r="CH42" s="12">
        <f>Population!CF42*Inputs!CI$15</f>
        <v>15.103279505039453</v>
      </c>
      <c r="CI42" s="12">
        <f>Population!CG42*Inputs!CJ$15</f>
        <v>11.713710857061994</v>
      </c>
      <c r="CJ42" s="12">
        <f>Population!CH42*Inputs!CK$15</f>
        <v>9.0001340829200522</v>
      </c>
      <c r="CK42" s="12">
        <f>Population!CI42*Inputs!CL$15</f>
        <v>6.8484912212062703</v>
      </c>
      <c r="CL42" s="12">
        <f>Population!CJ42*Inputs!CM$15</f>
        <v>5.0377688595232559</v>
      </c>
      <c r="CM42" s="12">
        <f>Population!CK42*Inputs!CN$15</f>
        <v>3.5608644874536997</v>
      </c>
      <c r="CN42" s="12">
        <f>Population!CL42*Inputs!CO$15</f>
        <v>2.4181958997280315</v>
      </c>
      <c r="CO42" s="12">
        <f>Population!CM42*Inputs!CP$15</f>
        <v>1.5696548022249854</v>
      </c>
      <c r="CP42" s="12">
        <f>Population!CN42*Inputs!CQ$15</f>
        <v>0.97220833771028503</v>
      </c>
      <c r="CQ42" s="12">
        <f>Population!CO42*Inputs!CR$15</f>
        <v>0.60914471696673633</v>
      </c>
      <c r="CR42" s="12">
        <f>Population!CP42*Inputs!CS$15</f>
        <v>0.46500553496843455</v>
      </c>
      <c r="CS42" s="12">
        <f>Population!CQ42*Inputs!CT$15</f>
        <v>0.36306362074354864</v>
      </c>
      <c r="CT42" s="12">
        <f>Population!CR42*Inputs!CU$15</f>
        <v>0.20513721264106144</v>
      </c>
      <c r="CU42" s="12">
        <f>Population!CS42*Inputs!CV$15</f>
        <v>3.4259167895248549E-2</v>
      </c>
      <c r="CV42" s="12">
        <f>Population!CT42*Inputs!CW$15</f>
        <v>3.4259167895248549E-2</v>
      </c>
      <c r="CW42" s="12">
        <f>Population!CU42*Inputs!CX$15</f>
        <v>2.715665747794092E-2</v>
      </c>
      <c r="CX42" s="12">
        <f>Population!CV42*Inputs!CY$15</f>
        <v>2.047194179106316E-2</v>
      </c>
      <c r="CY42" s="12">
        <f>Population!CW42*Inputs!CZ$15</f>
        <v>1.3369431373755531E-2</v>
      </c>
      <c r="CZ42" s="12">
        <f>Population!CX42*Inputs!DA$15</f>
        <v>6.6847156868777655E-3</v>
      </c>
      <c r="DA42" s="12">
        <f>Population!CY42*Inputs!DB$15</f>
        <v>2.9245631130090225E-3</v>
      </c>
      <c r="DB42" s="4"/>
    </row>
    <row r="43" spans="1:106" x14ac:dyDescent="0.25">
      <c r="A43">
        <f t="shared" si="1"/>
        <v>1990</v>
      </c>
      <c r="B43" s="21">
        <f t="shared" si="0"/>
        <v>30107.949971348276</v>
      </c>
      <c r="C43" s="5">
        <f>B43/Population!B43</f>
        <v>0.31487956915087334</v>
      </c>
      <c r="D43" s="33">
        <f t="shared" si="2"/>
        <v>2.5509288816588871</v>
      </c>
      <c r="E43" s="12">
        <f>Population!C43*Inputs!F$15</f>
        <v>0</v>
      </c>
      <c r="F43" s="12">
        <f>Population!D43*Inputs!G$15</f>
        <v>0</v>
      </c>
      <c r="G43" s="12">
        <f>Population!E43*Inputs!H$15</f>
        <v>0</v>
      </c>
      <c r="H43" s="12">
        <f>Population!F43*Inputs!I$15</f>
        <v>0</v>
      </c>
      <c r="I43" s="12">
        <f>Population!G43*Inputs!J$15</f>
        <v>0</v>
      </c>
      <c r="J43" s="12">
        <f>Population!H43*Inputs!K$15</f>
        <v>0</v>
      </c>
      <c r="K43" s="12">
        <f>Population!I43*Inputs!L$15</f>
        <v>0</v>
      </c>
      <c r="L43" s="12">
        <f>Population!J43*Inputs!M$15</f>
        <v>0</v>
      </c>
      <c r="M43" s="12">
        <f>Population!K43*Inputs!N$15</f>
        <v>0</v>
      </c>
      <c r="N43" s="12">
        <f>Population!L43*Inputs!O$15</f>
        <v>0</v>
      </c>
      <c r="O43" s="12">
        <f>Population!M43*Inputs!P$15</f>
        <v>0</v>
      </c>
      <c r="P43" s="12">
        <f>Population!N43*Inputs!Q$15</f>
        <v>0</v>
      </c>
      <c r="Q43" s="12">
        <f>Population!O43*Inputs!R$15</f>
        <v>0</v>
      </c>
      <c r="R43" s="12">
        <f>Population!P43*Inputs!S$15</f>
        <v>0</v>
      </c>
      <c r="S43" s="12">
        <f>Population!Q43*Inputs!T$15</f>
        <v>0</v>
      </c>
      <c r="T43" s="12">
        <f>Population!R43*Inputs!U$15</f>
        <v>13.862428808993103</v>
      </c>
      <c r="U43" s="12">
        <f>Population!S43*Inputs!V$15</f>
        <v>17.343010960560338</v>
      </c>
      <c r="V43" s="12">
        <f>Population!T43*Inputs!W$15</f>
        <v>29.691588792367472</v>
      </c>
      <c r="W43" s="12">
        <f>Population!U43*Inputs!X$15</f>
        <v>46.568474660523741</v>
      </c>
      <c r="X43" s="12">
        <f>Population!V43*Inputs!Y$15</f>
        <v>76.937807588558286</v>
      </c>
      <c r="Y43" s="12">
        <f>Population!W43*Inputs!Z$15</f>
        <v>101.52010744446214</v>
      </c>
      <c r="Z43" s="12">
        <f>Population!X43*Inputs!AA$15</f>
        <v>144.59203120348386</v>
      </c>
      <c r="AA43" s="12">
        <f>Population!Y43*Inputs!AB$15</f>
        <v>186.29834905905167</v>
      </c>
      <c r="AB43" s="12">
        <f>Population!Z43*Inputs!AC$15</f>
        <v>235.79890041559952</v>
      </c>
      <c r="AC43" s="12">
        <f>Population!AA43*Inputs!AD$15</f>
        <v>302.30742314733493</v>
      </c>
      <c r="AD43" s="12">
        <f>Population!AB43*Inputs!AE$15</f>
        <v>375.02458233822205</v>
      </c>
      <c r="AE43" s="12">
        <f>Population!AC43*Inputs!AF$15</f>
        <v>453.6955781960209</v>
      </c>
      <c r="AF43" s="12">
        <f>Population!AD43*Inputs!AG$15</f>
        <v>510.49308411556797</v>
      </c>
      <c r="AG43" s="12">
        <f>Population!AE43*Inputs!AH$15</f>
        <v>588.29304605408447</v>
      </c>
      <c r="AH43" s="12">
        <f>Population!AF43*Inputs!AI$15</f>
        <v>685.56761471157495</v>
      </c>
      <c r="AI43" s="12">
        <f>Population!AG43*Inputs!AJ$15</f>
        <v>740.48275124782288</v>
      </c>
      <c r="AJ43" s="12">
        <f>Population!AH43*Inputs!AK$15</f>
        <v>831.23942597155531</v>
      </c>
      <c r="AK43" s="12">
        <f>Population!AI43*Inputs!AL$15</f>
        <v>851.00356890861815</v>
      </c>
      <c r="AL43" s="12">
        <f>Population!AJ43*Inputs!AM$15</f>
        <v>869.1518804873923</v>
      </c>
      <c r="AM43" s="12">
        <f>Population!AK43*Inputs!AN$15</f>
        <v>894.90821624527291</v>
      </c>
      <c r="AN43" s="12">
        <f>Population!AL43*Inputs!AO$15</f>
        <v>896.1832066410783</v>
      </c>
      <c r="AO43" s="12">
        <f>Population!AM43*Inputs!AP$15</f>
        <v>911.50761431202898</v>
      </c>
      <c r="AP43" s="12">
        <f>Population!AN43*Inputs!AQ$15</f>
        <v>902.0790044228977</v>
      </c>
      <c r="AQ43" s="12">
        <f>Population!AO43*Inputs!AR$15</f>
        <v>872.90527095305958</v>
      </c>
      <c r="AR43" s="12">
        <f>Population!AP43*Inputs!AS$15</f>
        <v>892.93814933557894</v>
      </c>
      <c r="AS43" s="12">
        <f>Population!AQ43*Inputs!AT$15</f>
        <v>921.50384526144296</v>
      </c>
      <c r="AT43" s="12">
        <f>Population!AR43*Inputs!AU$15</f>
        <v>959.90570503193567</v>
      </c>
      <c r="AU43" s="12">
        <f>Population!AS43*Inputs!AV$15</f>
        <v>945.10815062486597</v>
      </c>
      <c r="AV43" s="12">
        <f>Population!AT43*Inputs!AW$15</f>
        <v>934.64411681380773</v>
      </c>
      <c r="AW43" s="12">
        <f>Population!AU43*Inputs!AX$15</f>
        <v>938.98419004687912</v>
      </c>
      <c r="AX43" s="12">
        <f>Population!AV43*Inputs!AY$15</f>
        <v>911.00533490154828</v>
      </c>
      <c r="AY43" s="12">
        <f>Population!AW43*Inputs!AZ$15</f>
        <v>905.42778959219027</v>
      </c>
      <c r="AZ43" s="12">
        <f>Population!AX43*Inputs!BA$15</f>
        <v>838.69667414896389</v>
      </c>
      <c r="BA43" s="12">
        <f>Population!AY43*Inputs!BB$15</f>
        <v>785.18071406155627</v>
      </c>
      <c r="BB43" s="12">
        <f>Population!AZ43*Inputs!BC$15</f>
        <v>777.68973657791514</v>
      </c>
      <c r="BC43" s="12">
        <f>Population!BA43*Inputs!BD$15</f>
        <v>725.12664096788853</v>
      </c>
      <c r="BD43" s="12">
        <f>Population!BB43*Inputs!BE$15</f>
        <v>707.71574562698925</v>
      </c>
      <c r="BE43" s="12">
        <f>Population!BC43*Inputs!BF$15</f>
        <v>669.77406914268192</v>
      </c>
      <c r="BF43" s="12">
        <f>Population!BD43*Inputs!BG$15</f>
        <v>634.49111847930828</v>
      </c>
      <c r="BG43" s="12">
        <f>Population!BE43*Inputs!BH$15</f>
        <v>634.09534100868382</v>
      </c>
      <c r="BH43" s="12">
        <f>Population!BF43*Inputs!BI$15</f>
        <v>614.34023393016469</v>
      </c>
      <c r="BI43" s="12">
        <f>Population!BG43*Inputs!BJ$15</f>
        <v>579.82441645878987</v>
      </c>
      <c r="BJ43" s="12">
        <f>Population!BH43*Inputs!BK$15</f>
        <v>527.98990990036214</v>
      </c>
      <c r="BK43" s="12">
        <f>Population!BI43*Inputs!BL$15</f>
        <v>469.83831876221524</v>
      </c>
      <c r="BL43" s="12">
        <f>Population!BJ43*Inputs!BM$15</f>
        <v>421.97299595455598</v>
      </c>
      <c r="BM43" s="12">
        <f>Population!BK43*Inputs!BN$15</f>
        <v>355.16081616627366</v>
      </c>
      <c r="BN43" s="12">
        <f>Population!BL43*Inputs!BO$15</f>
        <v>303.36584040380694</v>
      </c>
      <c r="BO43" s="12">
        <f>Population!BM43*Inputs!BP$15</f>
        <v>258.17693418532929</v>
      </c>
      <c r="BP43" s="12">
        <f>Population!BN43*Inputs!BQ$15</f>
        <v>205.84380590211757</v>
      </c>
      <c r="BQ43" s="12">
        <f>Population!BO43*Inputs!BR$15</f>
        <v>206.36716636685992</v>
      </c>
      <c r="BR43" s="12">
        <f>Population!BP43*Inputs!BS$15</f>
        <v>176.93405897786062</v>
      </c>
      <c r="BS43" s="12">
        <f>Population!BQ43*Inputs!BT$15</f>
        <v>159.23918023034392</v>
      </c>
      <c r="BT43" s="12">
        <f>Population!BR43*Inputs!BU$15</f>
        <v>147.32231662444045</v>
      </c>
      <c r="BU43" s="12">
        <f>Population!BS43*Inputs!BV$15</f>
        <v>138.41524103857572</v>
      </c>
      <c r="BV43" s="12">
        <f>Population!BT43*Inputs!BW$15</f>
        <v>122.00780791184143</v>
      </c>
      <c r="BW43" s="12">
        <f>Population!BU43*Inputs!BX$15</f>
        <v>110.82784037828701</v>
      </c>
      <c r="BX43" s="12">
        <f>Population!BV43*Inputs!BY$15</f>
        <v>91.751704892844188</v>
      </c>
      <c r="BY43" s="12">
        <f>Population!BW43*Inputs!BZ$15</f>
        <v>80.188627325478535</v>
      </c>
      <c r="BZ43" s="12">
        <f>Population!BX43*Inputs!CA$15</f>
        <v>73.637004780304451</v>
      </c>
      <c r="CA43" s="12">
        <f>Population!BY43*Inputs!CB$15</f>
        <v>66.7851188297373</v>
      </c>
      <c r="CB43" s="12">
        <f>Population!BZ43*Inputs!CC$15</f>
        <v>52.510809419998125</v>
      </c>
      <c r="CC43" s="12">
        <f>Population!CA43*Inputs!CD$15</f>
        <v>51.613902923226007</v>
      </c>
      <c r="CD43" s="12">
        <f>Population!CB43*Inputs!CE$15</f>
        <v>42.655023929527822</v>
      </c>
      <c r="CE43" s="12">
        <f>Population!CC43*Inputs!CF$15</f>
        <v>31.873182616791301</v>
      </c>
      <c r="CF43" s="12">
        <f>Population!CD43*Inputs!CG$15</f>
        <v>26.263747307066534</v>
      </c>
      <c r="CG43" s="12">
        <f>Population!CE43*Inputs!CH$15</f>
        <v>18.159103656557114</v>
      </c>
      <c r="CH43" s="12">
        <f>Population!CF43*Inputs!CI$15</f>
        <v>14.357769890959071</v>
      </c>
      <c r="CI43" s="12">
        <f>Population!CG43*Inputs!CJ$15</f>
        <v>11.135512985693484</v>
      </c>
      <c r="CJ43" s="12">
        <f>Population!CH43*Inputs!CK$15</f>
        <v>8.555880470014948</v>
      </c>
      <c r="CK43" s="12">
        <f>Population!CI43*Inputs!CL$15</f>
        <v>6.5104443721328105</v>
      </c>
      <c r="CL43" s="12">
        <f>Population!CJ43*Inputs!CM$15</f>
        <v>4.7891006734490871</v>
      </c>
      <c r="CM43" s="12">
        <f>Population!CK43*Inputs!CN$15</f>
        <v>3.3850974489804746</v>
      </c>
      <c r="CN43" s="12">
        <f>Population!CL43*Inputs!CO$15</f>
        <v>2.2988318707848165</v>
      </c>
      <c r="CO43" s="12">
        <f>Population!CM43*Inputs!CP$15</f>
        <v>1.4921754213093563</v>
      </c>
      <c r="CP43" s="12">
        <f>Population!CN43*Inputs!CQ$15</f>
        <v>0.92421937859645253</v>
      </c>
      <c r="CQ43" s="12">
        <f>Population!CO43*Inputs!CR$15</f>
        <v>0.5790768603324572</v>
      </c>
      <c r="CR43" s="12">
        <f>Population!CP43*Inputs!CS$15</f>
        <v>0.44205250037724608</v>
      </c>
      <c r="CS43" s="12">
        <f>Population!CQ43*Inputs!CT$15</f>
        <v>0.34514251826399539</v>
      </c>
      <c r="CT43" s="12">
        <f>Population!CR43*Inputs!CU$15</f>
        <v>0.195011480400025</v>
      </c>
      <c r="CU43" s="12">
        <f>Population!CS43*Inputs!CV$15</f>
        <v>3.2568108742977706E-2</v>
      </c>
      <c r="CV43" s="12">
        <f>Population!CT43*Inputs!CW$15</f>
        <v>3.2568108742977706E-2</v>
      </c>
      <c r="CW43" s="12">
        <f>Population!CU43*Inputs!CX$15</f>
        <v>2.5816183759677445E-2</v>
      </c>
      <c r="CX43" s="12">
        <f>Population!CV43*Inputs!CY$15</f>
        <v>1.9461430834218384E-2</v>
      </c>
      <c r="CY43" s="12">
        <f>Population!CW43*Inputs!CZ$15</f>
        <v>1.2709505850918127E-2</v>
      </c>
      <c r="CZ43" s="12">
        <f>Population!CX43*Inputs!DA$15</f>
        <v>6.3547529254590635E-3</v>
      </c>
      <c r="DA43" s="12">
        <f>Population!CY43*Inputs!DB$15</f>
        <v>2.7802044048883404E-3</v>
      </c>
      <c r="DB43" s="4"/>
    </row>
    <row r="44" spans="1:106" x14ac:dyDescent="0.25">
      <c r="A44">
        <f t="shared" si="1"/>
        <v>1991</v>
      </c>
      <c r="B44" s="21">
        <f t="shared" si="0"/>
        <v>30788.115613829577</v>
      </c>
      <c r="C44" s="5">
        <f>B44/Population!B44</f>
        <v>0.31389099793533526</v>
      </c>
      <c r="D44" s="33">
        <f t="shared" si="2"/>
        <v>2.2590898521107183</v>
      </c>
      <c r="E44" s="12">
        <f>Population!C44*Inputs!F$15</f>
        <v>0</v>
      </c>
      <c r="F44" s="12">
        <f>Population!D44*Inputs!G$15</f>
        <v>0</v>
      </c>
      <c r="G44" s="12">
        <f>Population!E44*Inputs!H$15</f>
        <v>0</v>
      </c>
      <c r="H44" s="12">
        <f>Population!F44*Inputs!I$15</f>
        <v>0</v>
      </c>
      <c r="I44" s="12">
        <f>Population!G44*Inputs!J$15</f>
        <v>0</v>
      </c>
      <c r="J44" s="12">
        <f>Population!H44*Inputs!K$15</f>
        <v>0</v>
      </c>
      <c r="K44" s="12">
        <f>Population!I44*Inputs!L$15</f>
        <v>0</v>
      </c>
      <c r="L44" s="12">
        <f>Population!J44*Inputs!M$15</f>
        <v>0</v>
      </c>
      <c r="M44" s="12">
        <f>Population!K44*Inputs!N$15</f>
        <v>0</v>
      </c>
      <c r="N44" s="12">
        <f>Population!L44*Inputs!O$15</f>
        <v>0</v>
      </c>
      <c r="O44" s="12">
        <f>Population!M44*Inputs!P$15</f>
        <v>0</v>
      </c>
      <c r="P44" s="12">
        <f>Population!N44*Inputs!Q$15</f>
        <v>0</v>
      </c>
      <c r="Q44" s="12">
        <f>Population!O44*Inputs!R$15</f>
        <v>0</v>
      </c>
      <c r="R44" s="12">
        <f>Population!P44*Inputs!S$15</f>
        <v>0</v>
      </c>
      <c r="S44" s="12">
        <f>Population!Q44*Inputs!T$15</f>
        <v>0</v>
      </c>
      <c r="T44" s="12">
        <f>Population!R44*Inputs!U$15</f>
        <v>14.325437415690629</v>
      </c>
      <c r="U44" s="12">
        <f>Population!S44*Inputs!V$15</f>
        <v>17.916241441837702</v>
      </c>
      <c r="V44" s="12">
        <f>Population!T44*Inputs!W$15</f>
        <v>30.694146774744588</v>
      </c>
      <c r="W44" s="12">
        <f>Population!U44*Inputs!X$15</f>
        <v>48.190204785312922</v>
      </c>
      <c r="X44" s="12">
        <f>Population!V44*Inputs!Y$15</f>
        <v>79.676238394609484</v>
      </c>
      <c r="Y44" s="12">
        <f>Population!W44*Inputs!Z$15</f>
        <v>105.18664485144511</v>
      </c>
      <c r="Z44" s="12">
        <f>Population!X44*Inputs!AA$15</f>
        <v>149.96449603218156</v>
      </c>
      <c r="AA44" s="12">
        <f>Population!Y44*Inputs!AB$15</f>
        <v>192.62542062437643</v>
      </c>
      <c r="AB44" s="12">
        <f>Population!Z44*Inputs!AC$15</f>
        <v>242.46428362624309</v>
      </c>
      <c r="AC44" s="12">
        <f>Population!AA44*Inputs!AD$15</f>
        <v>309.60656495996744</v>
      </c>
      <c r="AD44" s="12">
        <f>Population!AB44*Inputs!AE$15</f>
        <v>384.0858118112692</v>
      </c>
      <c r="AE44" s="12">
        <f>Population!AC44*Inputs!AF$15</f>
        <v>464.28664887390096</v>
      </c>
      <c r="AF44" s="12">
        <f>Population!AD44*Inputs!AG$15</f>
        <v>522.69109031156347</v>
      </c>
      <c r="AG44" s="12">
        <f>Population!AE44*Inputs!AH$15</f>
        <v>603.42095682512149</v>
      </c>
      <c r="AH44" s="12">
        <f>Population!AF44*Inputs!AI$15</f>
        <v>703.99327105262012</v>
      </c>
      <c r="AI44" s="12">
        <f>Population!AG44*Inputs!AJ$15</f>
        <v>759.48619843506651</v>
      </c>
      <c r="AJ44" s="12">
        <f>Population!AH44*Inputs!AK$15</f>
        <v>851.59078206449817</v>
      </c>
      <c r="AK44" s="12">
        <f>Population!AI44*Inputs!AL$15</f>
        <v>872.79271305996588</v>
      </c>
      <c r="AL44" s="12">
        <f>Population!AJ44*Inputs!AM$15</f>
        <v>893.22210020474745</v>
      </c>
      <c r="AM44" s="12">
        <f>Population!AK44*Inputs!AN$15</f>
        <v>920.71782760270639</v>
      </c>
      <c r="AN44" s="12">
        <f>Population!AL44*Inputs!AO$15</f>
        <v>921.68999061295324</v>
      </c>
      <c r="AO44" s="12">
        <f>Population!AM44*Inputs!AP$15</f>
        <v>937.92855668708785</v>
      </c>
      <c r="AP44" s="12">
        <f>Population!AN44*Inputs!AQ$15</f>
        <v>924.64596055720426</v>
      </c>
      <c r="AQ44" s="12">
        <f>Population!AO44*Inputs!AR$15</f>
        <v>888.94309013715417</v>
      </c>
      <c r="AR44" s="12">
        <f>Population!AP44*Inputs!AS$15</f>
        <v>905.16387644247504</v>
      </c>
      <c r="AS44" s="12">
        <f>Population!AQ44*Inputs!AT$15</f>
        <v>934.06821279866563</v>
      </c>
      <c r="AT44" s="12">
        <f>Population!AR44*Inputs!AU$15</f>
        <v>972.02114843938136</v>
      </c>
      <c r="AU44" s="12">
        <f>Population!AS44*Inputs!AV$15</f>
        <v>958.31795917836075</v>
      </c>
      <c r="AV44" s="12">
        <f>Population!AT44*Inputs!AW$15</f>
        <v>950.76054172635406</v>
      </c>
      <c r="AW44" s="12">
        <f>Population!AU44*Inputs!AX$15</f>
        <v>957.40463506564788</v>
      </c>
      <c r="AX44" s="12">
        <f>Population!AV44*Inputs!AY$15</f>
        <v>928.13232004170447</v>
      </c>
      <c r="AY44" s="12">
        <f>Population!AW44*Inputs!AZ$15</f>
        <v>921.97946318707557</v>
      </c>
      <c r="AZ44" s="12">
        <f>Population!AX44*Inputs!BA$15</f>
        <v>855.5814618790962</v>
      </c>
      <c r="BA44" s="12">
        <f>Population!AY44*Inputs!BB$15</f>
        <v>803.20265761928886</v>
      </c>
      <c r="BB44" s="12">
        <f>Population!AZ44*Inputs!BC$15</f>
        <v>797.19228438847665</v>
      </c>
      <c r="BC44" s="12">
        <f>Population!BA44*Inputs!BD$15</f>
        <v>743.59376414314738</v>
      </c>
      <c r="BD44" s="12">
        <f>Population!BB44*Inputs!BE$15</f>
        <v>726.26893325546666</v>
      </c>
      <c r="BE44" s="12">
        <f>Population!BC44*Inputs!BF$15</f>
        <v>687.0353070556306</v>
      </c>
      <c r="BF44" s="12">
        <f>Population!BD44*Inputs!BG$15</f>
        <v>649.91105212551793</v>
      </c>
      <c r="BG44" s="12">
        <f>Population!BE44*Inputs!BH$15</f>
        <v>648.73503317219968</v>
      </c>
      <c r="BH44" s="12">
        <f>Population!BF44*Inputs!BI$15</f>
        <v>628.68999787266398</v>
      </c>
      <c r="BI44" s="12">
        <f>Population!BG44*Inputs!BJ$15</f>
        <v>593.46007185425026</v>
      </c>
      <c r="BJ44" s="12">
        <f>Population!BH44*Inputs!BK$15</f>
        <v>539.64281265262605</v>
      </c>
      <c r="BK44" s="12">
        <f>Population!BI44*Inputs!BL$15</f>
        <v>479.1277518767497</v>
      </c>
      <c r="BL44" s="12">
        <f>Population!BJ44*Inputs!BM$15</f>
        <v>429.51136147391236</v>
      </c>
      <c r="BM44" s="12">
        <f>Population!BK44*Inputs!BN$15</f>
        <v>361.22435266139195</v>
      </c>
      <c r="BN44" s="12">
        <f>Population!BL44*Inputs!BO$15</f>
        <v>308.20469797912887</v>
      </c>
      <c r="BO44" s="12">
        <f>Population!BM44*Inputs!BP$15</f>
        <v>262.31996002026091</v>
      </c>
      <c r="BP44" s="12">
        <f>Population!BN44*Inputs!BQ$15</f>
        <v>209.35564840114748</v>
      </c>
      <c r="BQ44" s="12">
        <f>Population!BO44*Inputs!BR$15</f>
        <v>210.02141672008321</v>
      </c>
      <c r="BR44" s="12">
        <f>Population!BP44*Inputs!BS$15</f>
        <v>179.87730212125086</v>
      </c>
      <c r="BS44" s="12">
        <f>Population!BQ44*Inputs!BT$15</f>
        <v>161.7241619926055</v>
      </c>
      <c r="BT44" s="12">
        <f>Population!BR44*Inputs!BU$15</f>
        <v>149.80433947693004</v>
      </c>
      <c r="BU44" s="12">
        <f>Population!BS44*Inputs!BV$15</f>
        <v>141.11238664105201</v>
      </c>
      <c r="BV44" s="12">
        <f>Population!BT44*Inputs!BW$15</f>
        <v>124.6705369912404</v>
      </c>
      <c r="BW44" s="12">
        <f>Population!BU44*Inputs!BX$15</f>
        <v>113.27262816498781</v>
      </c>
      <c r="BX44" s="12">
        <f>Population!BV44*Inputs!BY$15</f>
        <v>93.812199482741988</v>
      </c>
      <c r="BY44" s="12">
        <f>Population!BW44*Inputs!BZ$15</f>
        <v>82.151418145468867</v>
      </c>
      <c r="BZ44" s="12">
        <f>Population!BX44*Inputs!CA$15</f>
        <v>75.717819709540279</v>
      </c>
      <c r="CA44" s="12">
        <f>Population!BY44*Inputs!CB$15</f>
        <v>69.014170438888343</v>
      </c>
      <c r="CB44" s="12">
        <f>Population!BZ44*Inputs!CC$15</f>
        <v>54.608030471078465</v>
      </c>
      <c r="CC44" s="12">
        <f>Population!CA44*Inputs!CD$15</f>
        <v>54.160853410886318</v>
      </c>
      <c r="CD44" s="12">
        <f>Population!CB44*Inputs!CE$15</f>
        <v>44.86011132632234</v>
      </c>
      <c r="CE44" s="12">
        <f>Population!CC44*Inputs!CF$15</f>
        <v>33.404720456477641</v>
      </c>
      <c r="CF44" s="12">
        <f>Population!CD44*Inputs!CG$15</f>
        <v>27.513889897434403</v>
      </c>
      <c r="CG44" s="12">
        <f>Population!CE44*Inputs!CH$15</f>
        <v>19.333144259535676</v>
      </c>
      <c r="CH44" s="12">
        <f>Population!CF44*Inputs!CI$15</f>
        <v>15.625940271645998</v>
      </c>
      <c r="CI44" s="12">
        <f>Population!CG44*Inputs!CJ$15</f>
        <v>12.271027899061451</v>
      </c>
      <c r="CJ44" s="12">
        <f>Population!CH44*Inputs!CK$15</f>
        <v>9.4483260839841048</v>
      </c>
      <c r="CK44" s="12">
        <f>Population!CI44*Inputs!CL$15</f>
        <v>7.1983463763137534</v>
      </c>
      <c r="CL44" s="12">
        <f>Population!CJ44*Inputs!CM$15</f>
        <v>5.4265618262841988</v>
      </c>
      <c r="CM44" s="12">
        <f>Population!CK44*Inputs!CN$15</f>
        <v>3.9657629975442967</v>
      </c>
      <c r="CN44" s="12">
        <f>Population!CL44*Inputs!CO$15</f>
        <v>2.8080064489372236</v>
      </c>
      <c r="CO44" s="12">
        <f>Population!CM44*Inputs!CP$15</f>
        <v>1.9139721467367017</v>
      </c>
      <c r="CP44" s="12">
        <f>Population!CN44*Inputs!CQ$15</f>
        <v>1.2344107557704231</v>
      </c>
      <c r="CQ44" s="12">
        <f>Population!CO44*Inputs!CR$15</f>
        <v>0.74469760845223398</v>
      </c>
      <c r="CR44" s="12">
        <f>Population!CP44*Inputs!CS$15</f>
        <v>0.47104606059965304</v>
      </c>
      <c r="CS44" s="12">
        <f>Population!CQ44*Inputs!CT$15</f>
        <v>0.35983788440411951</v>
      </c>
      <c r="CT44" s="12">
        <f>Population!CR44*Inputs!CU$15</f>
        <v>0.28080064489372236</v>
      </c>
      <c r="CU44" s="12">
        <f>Population!CS44*Inputs!CV$15</f>
        <v>0.15926599519431778</v>
      </c>
      <c r="CV44" s="12">
        <f>Population!CT44*Inputs!CW$15</f>
        <v>2.7404871991042214E-2</v>
      </c>
      <c r="CW44" s="12">
        <f>Population!CU44*Inputs!CX$15</f>
        <v>2.7404871991042214E-2</v>
      </c>
      <c r="CX44" s="12">
        <f>Population!CV44*Inputs!CY$15</f>
        <v>2.0652947007741954E-2</v>
      </c>
      <c r="CY44" s="12">
        <f>Population!CW44*Inputs!CZ$15</f>
        <v>1.3503849966600511E-2</v>
      </c>
      <c r="CZ44" s="12">
        <f>Population!CX44*Inputs!DA$15</f>
        <v>6.7519249833002557E-3</v>
      </c>
      <c r="DA44" s="12">
        <f>Population!CY44*Inputs!DB$15</f>
        <v>2.7802044048883404E-3</v>
      </c>
      <c r="DB44" s="4"/>
    </row>
    <row r="45" spans="1:106" x14ac:dyDescent="0.25">
      <c r="A45">
        <f t="shared" si="1"/>
        <v>1992</v>
      </c>
      <c r="B45" s="21">
        <f t="shared" si="0"/>
        <v>31512.40679420087</v>
      </c>
      <c r="C45" s="5">
        <f>B45/Population!B45</f>
        <v>0.31326875877963711</v>
      </c>
      <c r="D45" s="33">
        <f t="shared" si="2"/>
        <v>2.3525024702906849</v>
      </c>
      <c r="E45" s="12">
        <f>Population!C45*Inputs!F$15</f>
        <v>0</v>
      </c>
      <c r="F45" s="12">
        <f>Population!D45*Inputs!G$15</f>
        <v>0</v>
      </c>
      <c r="G45" s="12">
        <f>Population!E45*Inputs!H$15</f>
        <v>0</v>
      </c>
      <c r="H45" s="12">
        <f>Population!F45*Inputs!I$15</f>
        <v>0</v>
      </c>
      <c r="I45" s="12">
        <f>Population!G45*Inputs!J$15</f>
        <v>0</v>
      </c>
      <c r="J45" s="12">
        <f>Population!H45*Inputs!K$15</f>
        <v>0</v>
      </c>
      <c r="K45" s="12">
        <f>Population!I45*Inputs!L$15</f>
        <v>0</v>
      </c>
      <c r="L45" s="12">
        <f>Population!J45*Inputs!M$15</f>
        <v>0</v>
      </c>
      <c r="M45" s="12">
        <f>Population!K45*Inputs!N$15</f>
        <v>0</v>
      </c>
      <c r="N45" s="12">
        <f>Population!L45*Inputs!O$15</f>
        <v>0</v>
      </c>
      <c r="O45" s="12">
        <f>Population!M45*Inputs!P$15</f>
        <v>0</v>
      </c>
      <c r="P45" s="12">
        <f>Population!N45*Inputs!Q$15</f>
        <v>0</v>
      </c>
      <c r="Q45" s="12">
        <f>Population!O45*Inputs!R$15</f>
        <v>0</v>
      </c>
      <c r="R45" s="12">
        <f>Population!P45*Inputs!S$15</f>
        <v>0</v>
      </c>
      <c r="S45" s="12">
        <f>Population!Q45*Inputs!T$15</f>
        <v>0</v>
      </c>
      <c r="T45" s="12">
        <f>Population!R45*Inputs!U$15</f>
        <v>14.820124845966701</v>
      </c>
      <c r="U45" s="12">
        <f>Population!S45*Inputs!V$15</f>
        <v>18.531519337628005</v>
      </c>
      <c r="V45" s="12">
        <f>Population!T45*Inputs!W$15</f>
        <v>31.743637520367464</v>
      </c>
      <c r="W45" s="12">
        <f>Population!U45*Inputs!X$15</f>
        <v>49.867009122413798</v>
      </c>
      <c r="X45" s="12">
        <f>Population!V45*Inputs!Y$15</f>
        <v>82.512069563135995</v>
      </c>
      <c r="Y45" s="12">
        <f>Population!W45*Inputs!Z$15</f>
        <v>108.99117241380166</v>
      </c>
      <c r="Z45" s="12">
        <f>Population!X45*Inputs!AA$15</f>
        <v>155.47557157967171</v>
      </c>
      <c r="AA45" s="12">
        <f>Population!Y45*Inputs!AB$15</f>
        <v>199.90856748079415</v>
      </c>
      <c r="AB45" s="12">
        <f>Population!Z45*Inputs!AC$15</f>
        <v>250.84027220281837</v>
      </c>
      <c r="AC45" s="12">
        <f>Population!AA45*Inputs!AD$15</f>
        <v>318.51016083941994</v>
      </c>
      <c r="AD45" s="12">
        <f>Population!AB45*Inputs!AE$15</f>
        <v>393.51996130963147</v>
      </c>
      <c r="AE45" s="12">
        <f>Population!AC45*Inputs!AF$15</f>
        <v>475.68360772956783</v>
      </c>
      <c r="AF45" s="12">
        <f>Population!AD45*Inputs!AG$15</f>
        <v>535.07164041328087</v>
      </c>
      <c r="AG45" s="12">
        <f>Population!AE45*Inputs!AH$15</f>
        <v>618.06393233756683</v>
      </c>
      <c r="AH45" s="12">
        <f>Population!AF45*Inputs!AI$15</f>
        <v>722.41295191621157</v>
      </c>
      <c r="AI45" s="12">
        <f>Population!AG45*Inputs!AJ$15</f>
        <v>780.28254971310071</v>
      </c>
      <c r="AJ45" s="12">
        <f>Population!AH45*Inputs!AK$15</f>
        <v>873.85904456325784</v>
      </c>
      <c r="AK45" s="12">
        <f>Population!AI45*Inputs!AL$15</f>
        <v>894.57737384831967</v>
      </c>
      <c r="AL45" s="12">
        <f>Population!AJ45*Inputs!AM$15</f>
        <v>916.53537485467518</v>
      </c>
      <c r="AM45" s="12">
        <f>Population!AK45*Inputs!AN$15</f>
        <v>946.69512182694564</v>
      </c>
      <c r="AN45" s="12">
        <f>Population!AL45*Inputs!AO$15</f>
        <v>948.77256146671505</v>
      </c>
      <c r="AO45" s="12">
        <f>Population!AM45*Inputs!AP$15</f>
        <v>965.15117764210595</v>
      </c>
      <c r="AP45" s="12">
        <f>Population!AN45*Inputs!AQ$15</f>
        <v>951.98966859038319</v>
      </c>
      <c r="AQ45" s="12">
        <f>Population!AO45*Inputs!AR$15</f>
        <v>911.70997120061122</v>
      </c>
      <c r="AR45" s="12">
        <f>Population!AP45*Inputs!AS$15</f>
        <v>922.3219181506953</v>
      </c>
      <c r="AS45" s="12">
        <f>Population!AQ45*Inputs!AT$15</f>
        <v>947.40238610822178</v>
      </c>
      <c r="AT45" s="12">
        <f>Population!AR45*Inputs!AU$15</f>
        <v>985.86640668527195</v>
      </c>
      <c r="AU45" s="12">
        <f>Population!AS45*Inputs!AV$15</f>
        <v>971.01393952691546</v>
      </c>
      <c r="AV45" s="12">
        <f>Population!AT45*Inputs!AW$15</f>
        <v>964.69139515387656</v>
      </c>
      <c r="AW45" s="12">
        <f>Population!AU45*Inputs!AX$15</f>
        <v>974.62554242868077</v>
      </c>
      <c r="AX45" s="12">
        <f>Population!AV45*Inputs!AY$15</f>
        <v>947.08800510656511</v>
      </c>
      <c r="AY45" s="12">
        <f>Population!AW45*Inputs!AZ$15</f>
        <v>940.08934616040892</v>
      </c>
      <c r="AZ45" s="12">
        <f>Population!AX45*Inputs!BA$15</f>
        <v>871.98238070969671</v>
      </c>
      <c r="BA45" s="12">
        <f>Population!AY45*Inputs!BB$15</f>
        <v>820.12310767320696</v>
      </c>
      <c r="BB45" s="12">
        <f>Population!AZ45*Inputs!BC$15</f>
        <v>816.27158140324605</v>
      </c>
      <c r="BC45" s="12">
        <f>Population!BA45*Inputs!BD$15</f>
        <v>763.01722866368925</v>
      </c>
      <c r="BD45" s="12">
        <f>Population!BB45*Inputs!BE$15</f>
        <v>745.578013092888</v>
      </c>
      <c r="BE45" s="12">
        <f>Population!BC45*Inputs!BF$15</f>
        <v>705.86763460299312</v>
      </c>
      <c r="BF45" s="12">
        <f>Population!BD45*Inputs!BG$15</f>
        <v>667.50908416761104</v>
      </c>
      <c r="BG45" s="12">
        <f>Population!BE45*Inputs!BH$15</f>
        <v>665.43179709033564</v>
      </c>
      <c r="BH45" s="12">
        <f>Population!BF45*Inputs!BI$15</f>
        <v>644.17935858225576</v>
      </c>
      <c r="BI45" s="12">
        <f>Population!BG45*Inputs!BJ$15</f>
        <v>608.29148216429189</v>
      </c>
      <c r="BJ45" s="12">
        <f>Population!BH45*Inputs!BK$15</f>
        <v>553.2583215150089</v>
      </c>
      <c r="BK45" s="12">
        <f>Population!BI45*Inputs!BL$15</f>
        <v>490.5877914973488</v>
      </c>
      <c r="BL45" s="12">
        <f>Population!BJ45*Inputs!BM$15</f>
        <v>438.86128765305853</v>
      </c>
      <c r="BM45" s="12">
        <f>Population!BK45*Inputs!BN$15</f>
        <v>368.4373538755878</v>
      </c>
      <c r="BN45" s="12">
        <f>Population!BL45*Inputs!BO$15</f>
        <v>314.12474520882569</v>
      </c>
      <c r="BO45" s="12">
        <f>Population!BM45*Inputs!BP$15</f>
        <v>267.06549166777506</v>
      </c>
      <c r="BP45" s="12">
        <f>Population!BN45*Inputs!BQ$15</f>
        <v>213.17776455095299</v>
      </c>
      <c r="BQ45" s="12">
        <f>Population!BO45*Inputs!BR$15</f>
        <v>214.08992182950598</v>
      </c>
      <c r="BR45" s="12">
        <f>Population!BP45*Inputs!BS$15</f>
        <v>183.48665380006557</v>
      </c>
      <c r="BS45" s="12">
        <f>Population!BQ45*Inputs!BT$15</f>
        <v>164.7798814360369</v>
      </c>
      <c r="BT45" s="12">
        <f>Population!BR45*Inputs!BU$15</f>
        <v>152.45882580174239</v>
      </c>
      <c r="BU45" s="12">
        <f>Population!BS45*Inputs!BV$15</f>
        <v>143.7680813742692</v>
      </c>
      <c r="BV45" s="12">
        <f>Population!BT45*Inputs!BW$15</f>
        <v>127.32507641794489</v>
      </c>
      <c r="BW45" s="12">
        <f>Population!BU45*Inputs!BX$15</f>
        <v>115.92309807574222</v>
      </c>
      <c r="BX45" s="12">
        <f>Population!BV45*Inputs!BY$15</f>
        <v>96.004024485902221</v>
      </c>
      <c r="BY45" s="12">
        <f>Population!BW45*Inputs!BZ$15</f>
        <v>84.084176134551157</v>
      </c>
      <c r="BZ45" s="12">
        <f>Population!BX45*Inputs!CA$15</f>
        <v>77.564204839334053</v>
      </c>
      <c r="CA45" s="12">
        <f>Population!BY45*Inputs!CB$15</f>
        <v>70.830223862735821</v>
      </c>
      <c r="CB45" s="12">
        <f>Population!BZ45*Inputs!CC$15</f>
        <v>56.23153402931348</v>
      </c>
      <c r="CC45" s="12">
        <f>Population!CA45*Inputs!CD$15</f>
        <v>56.096773915425416</v>
      </c>
      <c r="CD45" s="12">
        <f>Population!CB45*Inputs!CE$15</f>
        <v>46.858902667957381</v>
      </c>
      <c r="CE45" s="12">
        <f>Population!CC45*Inputs!CF$15</f>
        <v>34.89421422838727</v>
      </c>
      <c r="CF45" s="12">
        <f>Population!CD45*Inputs!CG$15</f>
        <v>28.534481249256793</v>
      </c>
      <c r="CG45" s="12">
        <f>Population!CE45*Inputs!CH$15</f>
        <v>19.965442175618854</v>
      </c>
      <c r="CH45" s="12">
        <f>Population!CF45*Inputs!CI$15</f>
        <v>16.366666159519816</v>
      </c>
      <c r="CI45" s="12">
        <f>Population!CG45*Inputs!CJ$15</f>
        <v>13.102706188180907</v>
      </c>
      <c r="CJ45" s="12">
        <f>Population!CH45*Inputs!CK$15</f>
        <v>10.191832176262816</v>
      </c>
      <c r="CK45" s="12">
        <f>Population!CI45*Inputs!CL$15</f>
        <v>7.7678911072580226</v>
      </c>
      <c r="CL45" s="12">
        <f>Population!CJ45*Inputs!CM$15</f>
        <v>5.8459755193644973</v>
      </c>
      <c r="CM45" s="12">
        <f>Population!CK45*Inputs!CN$15</f>
        <v>4.3458566568983175</v>
      </c>
      <c r="CN45" s="12">
        <f>Population!CL45*Inputs!CO$15</f>
        <v>3.1456026981022362</v>
      </c>
      <c r="CO45" s="12">
        <f>Population!CM45*Inputs!CP$15</f>
        <v>2.2325041371253374</v>
      </c>
      <c r="CP45" s="12">
        <f>Population!CN45*Inputs!CQ$15</f>
        <v>1.530701110919952</v>
      </c>
      <c r="CQ45" s="12">
        <f>Population!CO45*Inputs!CR$15</f>
        <v>0.97783760640501349</v>
      </c>
      <c r="CR45" s="12">
        <f>Population!CP45*Inputs!CS$15</f>
        <v>0.56517583830801543</v>
      </c>
      <c r="CS45" s="12">
        <f>Population!CQ45*Inputs!CT$15</f>
        <v>0.36341243292469022</v>
      </c>
      <c r="CT45" s="12">
        <f>Population!CR45*Inputs!CU$15</f>
        <v>0.27762326843099283</v>
      </c>
      <c r="CU45" s="12">
        <f>Population!CS45*Inputs!CV$15</f>
        <v>0.21685594358129057</v>
      </c>
      <c r="CV45" s="12">
        <f>Population!CT45*Inputs!CW$15</f>
        <v>0.12352050998861054</v>
      </c>
      <c r="CW45" s="12">
        <f>Population!CU45*Inputs!CX$15</f>
        <v>2.2638807296947915E-2</v>
      </c>
      <c r="CX45" s="12">
        <f>Population!CV45*Inputs!CY$15</f>
        <v>2.144729112342434E-2</v>
      </c>
      <c r="CY45" s="12">
        <f>Population!CW45*Inputs!CZ$15</f>
        <v>1.4298194082282892E-2</v>
      </c>
      <c r="CZ45" s="12">
        <f>Population!CX45*Inputs!DA$15</f>
        <v>7.1490970411414462E-3</v>
      </c>
      <c r="DA45" s="12">
        <f>Population!CY45*Inputs!DB$15</f>
        <v>3.1773764627295318E-3</v>
      </c>
      <c r="DB45" s="4"/>
    </row>
    <row r="46" spans="1:106" x14ac:dyDescent="0.25">
      <c r="A46">
        <f t="shared" si="1"/>
        <v>1993</v>
      </c>
      <c r="B46" s="21">
        <f t="shared" si="0"/>
        <v>32282.407099079846</v>
      </c>
      <c r="C46" s="5">
        <f>B46/Population!B46</f>
        <v>0.312981585704182</v>
      </c>
      <c r="D46" s="33">
        <f t="shared" si="2"/>
        <v>2.4434830062573187</v>
      </c>
      <c r="E46" s="12">
        <f>Population!C46*Inputs!F$15</f>
        <v>0</v>
      </c>
      <c r="F46" s="12">
        <f>Population!D46*Inputs!G$15</f>
        <v>0</v>
      </c>
      <c r="G46" s="12">
        <f>Population!E46*Inputs!H$15</f>
        <v>0</v>
      </c>
      <c r="H46" s="12">
        <f>Population!F46*Inputs!I$15</f>
        <v>0</v>
      </c>
      <c r="I46" s="12">
        <f>Population!G46*Inputs!J$15</f>
        <v>0</v>
      </c>
      <c r="J46" s="12">
        <f>Population!H46*Inputs!K$15</f>
        <v>0</v>
      </c>
      <c r="K46" s="12">
        <f>Population!I46*Inputs!L$15</f>
        <v>0</v>
      </c>
      <c r="L46" s="12">
        <f>Population!J46*Inputs!M$15</f>
        <v>0</v>
      </c>
      <c r="M46" s="12">
        <f>Population!K46*Inputs!N$15</f>
        <v>0</v>
      </c>
      <c r="N46" s="12">
        <f>Population!L46*Inputs!O$15</f>
        <v>0</v>
      </c>
      <c r="O46" s="12">
        <f>Population!M46*Inputs!P$15</f>
        <v>0</v>
      </c>
      <c r="P46" s="12">
        <f>Population!N46*Inputs!Q$15</f>
        <v>0</v>
      </c>
      <c r="Q46" s="12">
        <f>Population!O46*Inputs!R$15</f>
        <v>0</v>
      </c>
      <c r="R46" s="12">
        <f>Population!P46*Inputs!S$15</f>
        <v>0</v>
      </c>
      <c r="S46" s="12">
        <f>Population!Q46*Inputs!T$15</f>
        <v>0</v>
      </c>
      <c r="T46" s="12">
        <f>Population!R46*Inputs!U$15</f>
        <v>15.301348937420872</v>
      </c>
      <c r="U46" s="12">
        <f>Population!S46*Inputs!V$15</f>
        <v>19.184449506258645</v>
      </c>
      <c r="V46" s="12">
        <f>Population!T46*Inputs!W$15</f>
        <v>32.863445177600681</v>
      </c>
      <c r="W46" s="12">
        <f>Population!U46*Inputs!X$15</f>
        <v>51.628699157087446</v>
      </c>
      <c r="X46" s="12">
        <f>Population!V46*Inputs!Y$15</f>
        <v>85.467615858862544</v>
      </c>
      <c r="Y46" s="12">
        <f>Population!W46*Inputs!Z$15</f>
        <v>112.95317041052471</v>
      </c>
      <c r="Z46" s="12">
        <f>Population!X46*Inputs!AA$15</f>
        <v>161.18711287921553</v>
      </c>
      <c r="AA46" s="12">
        <f>Population!Y46*Inputs!AB$15</f>
        <v>207.37950652480723</v>
      </c>
      <c r="AB46" s="12">
        <f>Population!Z46*Inputs!AC$15</f>
        <v>260.48579934036394</v>
      </c>
      <c r="AC46" s="12">
        <f>Population!AA46*Inputs!AD$15</f>
        <v>329.69535886615967</v>
      </c>
      <c r="AD46" s="12">
        <f>Population!AB46*Inputs!AE$15</f>
        <v>405.02490766165863</v>
      </c>
      <c r="AE46" s="12">
        <f>Population!AC46*Inputs!AF$15</f>
        <v>487.56007653965071</v>
      </c>
      <c r="AF46" s="12">
        <f>Population!AD46*Inputs!AG$15</f>
        <v>548.40564298124889</v>
      </c>
      <c r="AG46" s="12">
        <f>Population!AE46*Inputs!AH$15</f>
        <v>632.90484060862093</v>
      </c>
      <c r="AH46" s="12">
        <f>Population!AF46*Inputs!AI$15</f>
        <v>740.20194829582795</v>
      </c>
      <c r="AI46" s="12">
        <f>Population!AG46*Inputs!AJ$15</f>
        <v>801.03942308940668</v>
      </c>
      <c r="AJ46" s="12">
        <f>Population!AH46*Inputs!AK$15</f>
        <v>898.21834950396385</v>
      </c>
      <c r="AK46" s="12">
        <f>Population!AI46*Inputs!AL$15</f>
        <v>918.392250845837</v>
      </c>
      <c r="AL46" s="12">
        <f>Population!AJ46*Inputs!AM$15</f>
        <v>939.83835631853958</v>
      </c>
      <c r="AM46" s="12">
        <f>Population!AK46*Inputs!AN$15</f>
        <v>971.861948861624</v>
      </c>
      <c r="AN46" s="12">
        <f>Population!AL46*Inputs!AO$15</f>
        <v>976.02424974994733</v>
      </c>
      <c r="AO46" s="12">
        <f>Population!AM46*Inputs!AP$15</f>
        <v>994.02277974126821</v>
      </c>
      <c r="AP46" s="12">
        <f>Population!AN46*Inputs!AQ$15</f>
        <v>980.1463595675973</v>
      </c>
      <c r="AQ46" s="12">
        <f>Population!AO46*Inputs!AR$15</f>
        <v>939.19726731866751</v>
      </c>
      <c r="AR46" s="12">
        <f>Population!AP46*Inputs!AS$15</f>
        <v>946.48159603131796</v>
      </c>
      <c r="AS46" s="12">
        <f>Population!AQ46*Inputs!AT$15</f>
        <v>965.90510487689198</v>
      </c>
      <c r="AT46" s="12">
        <f>Population!AR46*Inputs!AU$15</f>
        <v>1000.505807197903</v>
      </c>
      <c r="AU46" s="12">
        <f>Population!AS46*Inputs!AV$15</f>
        <v>985.42721767299645</v>
      </c>
      <c r="AV46" s="12">
        <f>Population!AT46*Inputs!AW$15</f>
        <v>978.06690791351923</v>
      </c>
      <c r="AW46" s="12">
        <f>Population!AU46*Inputs!AX$15</f>
        <v>989.55511738345206</v>
      </c>
      <c r="AX46" s="12">
        <f>Population!AV46*Inputs!AY$15</f>
        <v>964.82255961882174</v>
      </c>
      <c r="AY46" s="12">
        <f>Population!AW46*Inputs!AZ$15</f>
        <v>960.04622337333785</v>
      </c>
      <c r="AZ46" s="12">
        <f>Population!AX46*Inputs!BA$15</f>
        <v>889.8419700184478</v>
      </c>
      <c r="BA46" s="12">
        <f>Population!AY46*Inputs!BB$15</f>
        <v>836.57116227844892</v>
      </c>
      <c r="BB46" s="12">
        <f>Population!AZ46*Inputs!BC$15</f>
        <v>834.22967644921812</v>
      </c>
      <c r="BC46" s="12">
        <f>Population!BA46*Inputs!BD$15</f>
        <v>782.03066899068449</v>
      </c>
      <c r="BD46" s="12">
        <f>Population!BB46*Inputs!BE$15</f>
        <v>765.83545769245666</v>
      </c>
      <c r="BE46" s="12">
        <f>Population!BC46*Inputs!BF$15</f>
        <v>725.43075512777193</v>
      </c>
      <c r="BF46" s="12">
        <f>Population!BD46*Inputs!BG$15</f>
        <v>686.61275094594782</v>
      </c>
      <c r="BG46" s="12">
        <f>Population!BE46*Inputs!BH$15</f>
        <v>684.33188699766868</v>
      </c>
      <c r="BH46" s="12">
        <f>Population!BF46*Inputs!BI$15</f>
        <v>661.69855074274676</v>
      </c>
      <c r="BI46" s="12">
        <f>Population!BG46*Inputs!BJ$15</f>
        <v>624.24361495901599</v>
      </c>
      <c r="BJ46" s="12">
        <f>Population!BH46*Inputs!BK$15</f>
        <v>568.01252830578733</v>
      </c>
      <c r="BK46" s="12">
        <f>Population!BI46*Inputs!BL$15</f>
        <v>503.83177516685612</v>
      </c>
      <c r="BL46" s="12">
        <f>Population!BJ46*Inputs!BM$15</f>
        <v>450.19725061497917</v>
      </c>
      <c r="BM46" s="12">
        <f>Population!BK46*Inputs!BN$15</f>
        <v>377.22437306142461</v>
      </c>
      <c r="BN46" s="12">
        <f>Population!BL46*Inputs!BO$15</f>
        <v>321.08801786216571</v>
      </c>
      <c r="BO46" s="12">
        <f>Population!BM46*Inputs!BP$15</f>
        <v>272.79390971155169</v>
      </c>
      <c r="BP46" s="12">
        <f>Population!BN46*Inputs!BQ$15</f>
        <v>217.51560582299368</v>
      </c>
      <c r="BQ46" s="12">
        <f>Population!BO46*Inputs!BR$15</f>
        <v>218.4999158365662</v>
      </c>
      <c r="BR46" s="12">
        <f>Population!BP46*Inputs!BS$15</f>
        <v>187.49438737878819</v>
      </c>
      <c r="BS46" s="12">
        <f>Population!BQ46*Inputs!BT$15</f>
        <v>168.50398689546955</v>
      </c>
      <c r="BT46" s="12">
        <f>Population!BR46*Inputs!BU$15</f>
        <v>155.71274827307457</v>
      </c>
      <c r="BU46" s="12">
        <f>Population!BS46*Inputs!BV$15</f>
        <v>146.64636159720652</v>
      </c>
      <c r="BV46" s="12">
        <f>Population!BT46*Inputs!BW$15</f>
        <v>129.99654112688464</v>
      </c>
      <c r="BW46" s="12">
        <f>Population!BU46*Inputs!BX$15</f>
        <v>118.62199578819178</v>
      </c>
      <c r="BX46" s="12">
        <f>Population!BV46*Inputs!BY$15</f>
        <v>98.416723365912929</v>
      </c>
      <c r="BY46" s="12">
        <f>Population!BW46*Inputs!BZ$15</f>
        <v>86.170004681164755</v>
      </c>
      <c r="BZ46" s="12">
        <f>Population!BX46*Inputs!CA$15</f>
        <v>79.480718541610486</v>
      </c>
      <c r="CA46" s="12">
        <f>Population!BY46*Inputs!CB$15</f>
        <v>72.541216344707792</v>
      </c>
      <c r="CB46" s="12">
        <f>Population!BZ46*Inputs!CC$15</f>
        <v>57.57052539660274</v>
      </c>
      <c r="CC46" s="12">
        <f>Population!CA46*Inputs!CD$15</f>
        <v>57.503928880983601</v>
      </c>
      <c r="CD46" s="12">
        <f>Population!CB46*Inputs!CE$15</f>
        <v>48.278049823758764</v>
      </c>
      <c r="CE46" s="12">
        <f>Population!CC46*Inputs!CF$15</f>
        <v>36.228286671099866</v>
      </c>
      <c r="CF46" s="12">
        <f>Population!CD46*Inputs!CG$15</f>
        <v>29.534969335789043</v>
      </c>
      <c r="CG46" s="12">
        <f>Population!CE46*Inputs!CH$15</f>
        <v>20.409480536285308</v>
      </c>
      <c r="CH46" s="12">
        <f>Population!CF46*Inputs!CI$15</f>
        <v>16.566443704613938</v>
      </c>
      <c r="CI46" s="12">
        <f>Population!CG46*Inputs!CJ$15</f>
        <v>13.408528672718623</v>
      </c>
      <c r="CJ46" s="12">
        <f>Population!CH46*Inputs!CK$15</f>
        <v>10.585826857641276</v>
      </c>
      <c r="CK46" s="12">
        <f>Population!CI46*Inputs!CL$15</f>
        <v>8.1181968622739547</v>
      </c>
      <c r="CL46" s="12">
        <f>Population!CJ46*Inputs!CM$15</f>
        <v>6.0910306790525128</v>
      </c>
      <c r="CM46" s="12">
        <f>Population!CK46*Inputs!CN$15</f>
        <v>4.4963848668201285</v>
      </c>
      <c r="CN46" s="12">
        <f>Population!CL46*Inputs!CO$15</f>
        <v>3.2675345198594825</v>
      </c>
      <c r="CO46" s="12">
        <f>Population!CM46*Inputs!CP$15</f>
        <v>2.3270310868915409</v>
      </c>
      <c r="CP46" s="12">
        <f>Population!CN46*Inputs!CQ$15</f>
        <v>1.6581933414869743</v>
      </c>
      <c r="CQ46" s="12">
        <f>Population!CO46*Inputs!CR$15</f>
        <v>1.1482244192188846</v>
      </c>
      <c r="CR46" s="12">
        <f>Population!CP46*Inputs!CS$15</f>
        <v>0.72166162909744491</v>
      </c>
      <c r="CS46" s="12">
        <f>Population!CQ46*Inputs!CT$15</f>
        <v>0.38644841227947929</v>
      </c>
      <c r="CT46" s="12">
        <f>Population!CR46*Inputs!CU$15</f>
        <v>0.25577880524972729</v>
      </c>
      <c r="CU46" s="12">
        <f>Population!CS46*Inputs!CV$15</f>
        <v>0.19620299657354859</v>
      </c>
      <c r="CV46" s="12">
        <f>Population!CT46*Inputs!CW$15</f>
        <v>0.15251407021101754</v>
      </c>
      <c r="CW46" s="12">
        <f>Population!CU46*Inputs!CX$15</f>
        <v>8.7775024782903319E-2</v>
      </c>
      <c r="CX46" s="12">
        <f>Population!CV46*Inputs!CY$15</f>
        <v>1.7872742602853615E-2</v>
      </c>
      <c r="CY46" s="12">
        <f>Population!CW46*Inputs!CZ$15</f>
        <v>1.5489710255806467E-2</v>
      </c>
      <c r="CZ46" s="12">
        <f>Population!CX46*Inputs!DA$15</f>
        <v>7.1490970411414462E-3</v>
      </c>
      <c r="DA46" s="12">
        <f>Population!CY46*Inputs!DB$15</f>
        <v>3.5745485205707231E-3</v>
      </c>
      <c r="DB46" s="4"/>
    </row>
    <row r="47" spans="1:106" x14ac:dyDescent="0.25">
      <c r="A47">
        <f t="shared" si="1"/>
        <v>1994</v>
      </c>
      <c r="B47" s="21">
        <f t="shared" si="0"/>
        <v>33100.205041371759</v>
      </c>
      <c r="C47" s="5">
        <f>B47/Population!B47</f>
        <v>0.31299602746552219</v>
      </c>
      <c r="D47" s="33">
        <f t="shared" si="2"/>
        <v>2.53326197077548</v>
      </c>
      <c r="E47" s="12">
        <f>Population!C47*Inputs!F$15</f>
        <v>0</v>
      </c>
      <c r="F47" s="12">
        <f>Population!D47*Inputs!G$15</f>
        <v>0</v>
      </c>
      <c r="G47" s="12">
        <f>Population!E47*Inputs!H$15</f>
        <v>0</v>
      </c>
      <c r="H47" s="12">
        <f>Population!F47*Inputs!I$15</f>
        <v>0</v>
      </c>
      <c r="I47" s="12">
        <f>Population!G47*Inputs!J$15</f>
        <v>0</v>
      </c>
      <c r="J47" s="12">
        <f>Population!H47*Inputs!K$15</f>
        <v>0</v>
      </c>
      <c r="K47" s="12">
        <f>Population!I47*Inputs!L$15</f>
        <v>0</v>
      </c>
      <c r="L47" s="12">
        <f>Population!J47*Inputs!M$15</f>
        <v>0</v>
      </c>
      <c r="M47" s="12">
        <f>Population!K47*Inputs!N$15</f>
        <v>0</v>
      </c>
      <c r="N47" s="12">
        <f>Population!L47*Inputs!O$15</f>
        <v>0</v>
      </c>
      <c r="O47" s="12">
        <f>Population!M47*Inputs!P$15</f>
        <v>0</v>
      </c>
      <c r="P47" s="12">
        <f>Population!N47*Inputs!Q$15</f>
        <v>0</v>
      </c>
      <c r="Q47" s="12">
        <f>Population!O47*Inputs!R$15</f>
        <v>0</v>
      </c>
      <c r="R47" s="12">
        <f>Population!P47*Inputs!S$15</f>
        <v>0</v>
      </c>
      <c r="S47" s="12">
        <f>Population!Q47*Inputs!T$15</f>
        <v>0</v>
      </c>
      <c r="T47" s="12">
        <f>Population!R47*Inputs!U$15</f>
        <v>15.757671010421888</v>
      </c>
      <c r="U47" s="12">
        <f>Population!S47*Inputs!V$15</f>
        <v>19.82175343646167</v>
      </c>
      <c r="V47" s="12">
        <f>Population!T47*Inputs!W$15</f>
        <v>34.044015736978146</v>
      </c>
      <c r="W47" s="12">
        <f>Population!U47*Inputs!X$15</f>
        <v>53.497798579182472</v>
      </c>
      <c r="X47" s="12">
        <f>Population!V47*Inputs!Y$15</f>
        <v>88.58371034843104</v>
      </c>
      <c r="Y47" s="12">
        <f>Population!W47*Inputs!Z$15</f>
        <v>117.11415800340805</v>
      </c>
      <c r="Z47" s="12">
        <f>Population!X47*Inputs!AA$15</f>
        <v>167.16729907811902</v>
      </c>
      <c r="AA47" s="12">
        <f>Population!Y47*Inputs!AB$15</f>
        <v>215.11251637742359</v>
      </c>
      <c r="AB47" s="12">
        <f>Population!Z47*Inputs!AC$15</f>
        <v>270.3797609867699</v>
      </c>
      <c r="AC47" s="12">
        <f>Population!AA47*Inputs!AD$15</f>
        <v>342.58163065292405</v>
      </c>
      <c r="AD47" s="12">
        <f>Population!AB47*Inputs!AE$15</f>
        <v>419.47503925539826</v>
      </c>
      <c r="AE47" s="12">
        <f>Population!AC47*Inputs!AF$15</f>
        <v>502.04075807239673</v>
      </c>
      <c r="AF47" s="12">
        <f>Population!AD47*Inputs!AG$15</f>
        <v>562.31179246033332</v>
      </c>
      <c r="AG47" s="12">
        <f>Population!AE47*Inputs!AH$15</f>
        <v>648.90230597600066</v>
      </c>
      <c r="AH47" s="12">
        <f>Population!AF47*Inputs!AI$15</f>
        <v>758.20606186377688</v>
      </c>
      <c r="AI47" s="12">
        <f>Population!AG47*Inputs!AJ$15</f>
        <v>821.03771340019875</v>
      </c>
      <c r="AJ47" s="12">
        <f>Population!AH47*Inputs!AK$15</f>
        <v>922.49234893709229</v>
      </c>
      <c r="AK47" s="12">
        <f>Population!AI47*Inputs!AL$15</f>
        <v>944.43386479709284</v>
      </c>
      <c r="AL47" s="12">
        <f>Population!AJ47*Inputs!AM$15</f>
        <v>965.28944653546932</v>
      </c>
      <c r="AM47" s="12">
        <f>Population!AK47*Inputs!AN$15</f>
        <v>997.00929758349139</v>
      </c>
      <c r="AN47" s="12">
        <f>Population!AL47*Inputs!AO$15</f>
        <v>1002.429470065883</v>
      </c>
      <c r="AO47" s="12">
        <f>Population!AM47*Inputs!AP$15</f>
        <v>1023.0666356584239</v>
      </c>
      <c r="AP47" s="12">
        <f>Population!AN47*Inputs!AQ$15</f>
        <v>1009.9767266995503</v>
      </c>
      <c r="AQ47" s="12">
        <f>Population!AO47*Inputs!AR$15</f>
        <v>967.48175108382713</v>
      </c>
      <c r="AR47" s="12">
        <f>Population!AP47*Inputs!AS$15</f>
        <v>975.55267621634835</v>
      </c>
      <c r="AS47" s="12">
        <f>Population!AQ47*Inputs!AT$15</f>
        <v>991.75836303118047</v>
      </c>
      <c r="AT47" s="12">
        <f>Population!AR47*Inputs!AU$15</f>
        <v>1020.6076035282987</v>
      </c>
      <c r="AU47" s="12">
        <f>Population!AS47*Inputs!AV$15</f>
        <v>1000.6152081015809</v>
      </c>
      <c r="AV47" s="12">
        <f>Population!AT47*Inputs!AW$15</f>
        <v>993.16039762493983</v>
      </c>
      <c r="AW47" s="12">
        <f>Population!AU47*Inputs!AX$15</f>
        <v>1003.8777406501414</v>
      </c>
      <c r="AX47" s="12">
        <f>Population!AV47*Inputs!AY$15</f>
        <v>980.23708591729837</v>
      </c>
      <c r="AY47" s="12">
        <f>Population!AW47*Inputs!AZ$15</f>
        <v>978.7238450949701</v>
      </c>
      <c r="AZ47" s="12">
        <f>Population!AX47*Inputs!BA$15</f>
        <v>909.44278098755763</v>
      </c>
      <c r="BA47" s="12">
        <f>Population!AY47*Inputs!BB$15</f>
        <v>854.40552023428575</v>
      </c>
      <c r="BB47" s="12">
        <f>Population!AZ47*Inputs!BC$15</f>
        <v>851.69849829114105</v>
      </c>
      <c r="BC47" s="12">
        <f>Population!BA47*Inputs!BD$15</f>
        <v>799.96521884192362</v>
      </c>
      <c r="BD47" s="12">
        <f>Population!BB47*Inputs!BE$15</f>
        <v>785.67412867626763</v>
      </c>
      <c r="BE47" s="12">
        <f>Population!BC47*Inputs!BF$15</f>
        <v>745.90679053916551</v>
      </c>
      <c r="BF47" s="12">
        <f>Population!BD47*Inputs!BG$15</f>
        <v>706.42421422027826</v>
      </c>
      <c r="BG47" s="12">
        <f>Population!BE47*Inputs!BH$15</f>
        <v>704.75278313283934</v>
      </c>
      <c r="BH47" s="12">
        <f>Population!BF47*Inputs!BI$15</f>
        <v>681.38369954936047</v>
      </c>
      <c r="BI47" s="12">
        <f>Population!BG47*Inputs!BJ$15</f>
        <v>642.14897291301634</v>
      </c>
      <c r="BJ47" s="12">
        <f>Population!BH47*Inputs!BK$15</f>
        <v>583.82929254471924</v>
      </c>
      <c r="BK47" s="12">
        <f>Population!BI47*Inputs!BL$15</f>
        <v>518.13616738325015</v>
      </c>
      <c r="BL47" s="12">
        <f>Population!BJ47*Inputs!BM$15</f>
        <v>463.17029811370492</v>
      </c>
      <c r="BM47" s="12">
        <f>Population!BK47*Inputs!BN$15</f>
        <v>387.71489015277552</v>
      </c>
      <c r="BN47" s="12">
        <f>Population!BL47*Inputs!BO$15</f>
        <v>329.44014862310064</v>
      </c>
      <c r="BO47" s="12">
        <f>Population!BM47*Inputs!BP$15</f>
        <v>279.47044055345583</v>
      </c>
      <c r="BP47" s="12">
        <f>Population!BN47*Inputs!BQ$15</f>
        <v>222.69442046509025</v>
      </c>
      <c r="BQ47" s="12">
        <f>Population!BO47*Inputs!BR$15</f>
        <v>223.46841972294004</v>
      </c>
      <c r="BR47" s="12">
        <f>Population!BP47*Inputs!BS$15</f>
        <v>191.82467614147728</v>
      </c>
      <c r="BS47" s="12">
        <f>Population!BQ47*Inputs!BT$15</f>
        <v>172.63159323274013</v>
      </c>
      <c r="BT47" s="12">
        <f>Population!BR47*Inputs!BU$15</f>
        <v>159.65931530477096</v>
      </c>
      <c r="BU47" s="12">
        <f>Population!BS47*Inputs!BV$15</f>
        <v>150.16684638359661</v>
      </c>
      <c r="BV47" s="12">
        <f>Population!BT47*Inputs!BW$15</f>
        <v>132.92734483781632</v>
      </c>
      <c r="BW47" s="12">
        <f>Population!BU47*Inputs!BX$15</f>
        <v>121.39380726948576</v>
      </c>
      <c r="BX47" s="12">
        <f>Population!BV47*Inputs!BY$15</f>
        <v>100.92642766481066</v>
      </c>
      <c r="BY47" s="12">
        <f>Population!BW47*Inputs!BZ$15</f>
        <v>88.50336188252048</v>
      </c>
      <c r="BZ47" s="12">
        <f>Population!BX47*Inputs!CA$15</f>
        <v>81.579566532341872</v>
      </c>
      <c r="CA47" s="12">
        <f>Population!BY47*Inputs!CB$15</f>
        <v>74.429208048952745</v>
      </c>
      <c r="CB47" s="12">
        <f>Population!BZ47*Inputs!CC$15</f>
        <v>58.939094763940815</v>
      </c>
      <c r="CC47" s="12">
        <f>Population!CA47*Inputs!CD$15</f>
        <v>58.684856625155895</v>
      </c>
      <c r="CD47" s="12">
        <f>Population!CB47*Inputs!CE$15</f>
        <v>49.195510428966678</v>
      </c>
      <c r="CE47" s="12">
        <f>Population!CC47*Inputs!CF$15</f>
        <v>37.062081947795235</v>
      </c>
      <c r="CF47" s="12">
        <f>Population!CD47*Inputs!CG$15</f>
        <v>30.408760099213712</v>
      </c>
      <c r="CG47" s="12">
        <f>Population!CE47*Inputs!CH$15</f>
        <v>20.853518896951758</v>
      </c>
      <c r="CH47" s="12">
        <f>Population!CF47*Inputs!CI$15</f>
        <v>16.584713619274631</v>
      </c>
      <c r="CI47" s="12">
        <f>Population!CG47*Inputs!CJ$15</f>
        <v>13.173005642418799</v>
      </c>
      <c r="CJ47" s="12">
        <f>Population!CH47*Inputs!CK$15</f>
        <v>10.454362906495842</v>
      </c>
      <c r="CK47" s="12">
        <f>Population!CI47*Inputs!CL$15</f>
        <v>8.0721249035643758</v>
      </c>
      <c r="CL47" s="12">
        <f>Population!CJ47*Inputs!CM$15</f>
        <v>6.0469445806321405</v>
      </c>
      <c r="CM47" s="12">
        <f>Population!CK47*Inputs!CN$15</f>
        <v>4.4161561111362078</v>
      </c>
      <c r="CN47" s="12">
        <f>Population!CL47*Inputs!CO$15</f>
        <v>3.1479857304492835</v>
      </c>
      <c r="CO47" s="12">
        <f>Population!CM47*Inputs!CP$15</f>
        <v>2.190403898994171</v>
      </c>
      <c r="CP47" s="12">
        <f>Population!CN47*Inputs!CQ$15</f>
        <v>1.5088566477386864</v>
      </c>
      <c r="CQ47" s="12">
        <f>Population!CO47*Inputs!CR$15</f>
        <v>1.0842797179064527</v>
      </c>
      <c r="CR47" s="12">
        <f>Population!CP47*Inputs!CS$15</f>
        <v>0.76574772751781717</v>
      </c>
      <c r="CS47" s="12">
        <f>Population!CQ47*Inputs!CT$15</f>
        <v>0.46588282384771762</v>
      </c>
      <c r="CT47" s="12">
        <f>Population!CR47*Inputs!CU$15</f>
        <v>0.20732381419310195</v>
      </c>
      <c r="CU47" s="12">
        <f>Population!CS47*Inputs!CV$15</f>
        <v>0.1485423496326056</v>
      </c>
      <c r="CV47" s="12">
        <f>Population!CT47*Inputs!CW$15</f>
        <v>0.11438555265826314</v>
      </c>
      <c r="CW47" s="12">
        <f>Population!CU47*Inputs!CX$15</f>
        <v>8.8569368898585701E-2</v>
      </c>
      <c r="CX47" s="12">
        <f>Population!CV47*Inputs!CY$15</f>
        <v>5.2426711635037274E-2</v>
      </c>
      <c r="CY47" s="12">
        <f>Population!CW47*Inputs!CZ$15</f>
        <v>1.2709505850918127E-2</v>
      </c>
      <c r="CZ47" s="12">
        <f>Population!CX47*Inputs!DA$15</f>
        <v>7.5462690989826376E-3</v>
      </c>
      <c r="DA47" s="12">
        <f>Population!CY47*Inputs!DB$15</f>
        <v>3.9717205784119145E-3</v>
      </c>
      <c r="DB47" s="4"/>
    </row>
    <row r="48" spans="1:106" x14ac:dyDescent="0.25">
      <c r="A48">
        <f t="shared" si="1"/>
        <v>1995</v>
      </c>
      <c r="B48" s="21">
        <f t="shared" si="0"/>
        <v>33965.405361798192</v>
      </c>
      <c r="C48" s="5">
        <f>B48/Population!B48</f>
        <v>0.31326225092153664</v>
      </c>
      <c r="D48" s="33">
        <f t="shared" si="2"/>
        <v>2.6138820570598353</v>
      </c>
      <c r="E48" s="12">
        <f>Population!C48*Inputs!F$15</f>
        <v>0</v>
      </c>
      <c r="F48" s="12">
        <f>Population!D48*Inputs!G$15</f>
        <v>0</v>
      </c>
      <c r="G48" s="12">
        <f>Population!E48*Inputs!H$15</f>
        <v>0</v>
      </c>
      <c r="H48" s="12">
        <f>Population!F48*Inputs!I$15</f>
        <v>0</v>
      </c>
      <c r="I48" s="12">
        <f>Population!G48*Inputs!J$15</f>
        <v>0</v>
      </c>
      <c r="J48" s="12">
        <f>Population!H48*Inputs!K$15</f>
        <v>0</v>
      </c>
      <c r="K48" s="12">
        <f>Population!I48*Inputs!L$15</f>
        <v>0</v>
      </c>
      <c r="L48" s="12">
        <f>Population!J48*Inputs!M$15</f>
        <v>0</v>
      </c>
      <c r="M48" s="12">
        <f>Population!K48*Inputs!N$15</f>
        <v>0</v>
      </c>
      <c r="N48" s="12">
        <f>Population!L48*Inputs!O$15</f>
        <v>0</v>
      </c>
      <c r="O48" s="12">
        <f>Population!M48*Inputs!P$15</f>
        <v>0</v>
      </c>
      <c r="P48" s="12">
        <f>Population!N48*Inputs!Q$15</f>
        <v>0</v>
      </c>
      <c r="Q48" s="12">
        <f>Population!O48*Inputs!R$15</f>
        <v>0</v>
      </c>
      <c r="R48" s="12">
        <f>Population!P48*Inputs!S$15</f>
        <v>0</v>
      </c>
      <c r="S48" s="12">
        <f>Population!Q48*Inputs!T$15</f>
        <v>0</v>
      </c>
      <c r="T48" s="12">
        <f>Population!R48*Inputs!U$15</f>
        <v>16.205559152781593</v>
      </c>
      <c r="U48" s="12">
        <f>Population!S48*Inputs!V$15</f>
        <v>20.428341701006129</v>
      </c>
      <c r="V48" s="12">
        <f>Population!T48*Inputs!W$15</f>
        <v>35.197165242582834</v>
      </c>
      <c r="W48" s="12">
        <f>Population!U48*Inputs!X$15</f>
        <v>55.451294585064197</v>
      </c>
      <c r="X48" s="12">
        <f>Population!V48*Inputs!Y$15</f>
        <v>91.864318226329431</v>
      </c>
      <c r="Y48" s="12">
        <f>Population!W48*Inputs!Z$15</f>
        <v>121.5058851397058</v>
      </c>
      <c r="Z48" s="12">
        <f>Population!X48*Inputs!AA$15</f>
        <v>173.48041089722224</v>
      </c>
      <c r="AA48" s="12">
        <f>Population!Y48*Inputs!AB$15</f>
        <v>223.23403368819598</v>
      </c>
      <c r="AB48" s="12">
        <f>Population!Z48*Inputs!AC$15</f>
        <v>280.58499196243122</v>
      </c>
      <c r="AC48" s="12">
        <f>Population!AA48*Inputs!AD$15</f>
        <v>355.76971238282204</v>
      </c>
      <c r="AD48" s="12">
        <f>Population!AB48*Inputs!AE$15</f>
        <v>436.09491096857232</v>
      </c>
      <c r="AE48" s="12">
        <f>Population!AC48*Inputs!AF$15</f>
        <v>520.18394831651017</v>
      </c>
      <c r="AF48" s="12">
        <f>Population!AD48*Inputs!AG$15</f>
        <v>579.217470208441</v>
      </c>
      <c r="AG48" s="12">
        <f>Population!AE48*Inputs!AH$15</f>
        <v>665.54485219757385</v>
      </c>
      <c r="AH48" s="12">
        <f>Population!AF48*Inputs!AI$15</f>
        <v>777.56443591281982</v>
      </c>
      <c r="AI48" s="12">
        <f>Population!AG48*Inputs!AJ$15</f>
        <v>841.17994621421474</v>
      </c>
      <c r="AJ48" s="12">
        <f>Population!AH48*Inputs!AK$15</f>
        <v>945.74409228767774</v>
      </c>
      <c r="AK48" s="12">
        <f>Population!AI48*Inputs!AL$15</f>
        <v>970.26251900612885</v>
      </c>
      <c r="AL48" s="12">
        <f>Population!AJ48*Inputs!AM$15</f>
        <v>993.02799940909097</v>
      </c>
      <c r="AM48" s="12">
        <f>Population!AK48*Inputs!AN$15</f>
        <v>1024.367858250964</v>
      </c>
      <c r="AN48" s="12">
        <f>Population!AL48*Inputs!AO$15</f>
        <v>1028.7210646088934</v>
      </c>
      <c r="AO48" s="12">
        <f>Population!AM48*Inputs!AP$15</f>
        <v>1051.1253859570002</v>
      </c>
      <c r="AP48" s="12">
        <f>Population!AN48*Inputs!AQ$15</f>
        <v>1039.8862928741733</v>
      </c>
      <c r="AQ48" s="12">
        <f>Population!AO48*Inputs!AR$15</f>
        <v>997.33305538542686</v>
      </c>
      <c r="AR48" s="12">
        <f>Population!AP48*Inputs!AS$15</f>
        <v>1005.3626575590977</v>
      </c>
      <c r="AS48" s="12">
        <f>Population!AQ48*Inputs!AT$15</f>
        <v>1022.6853889161152</v>
      </c>
      <c r="AT48" s="12">
        <f>Population!AR48*Inputs!AU$15</f>
        <v>1048.4104456589396</v>
      </c>
      <c r="AU48" s="12">
        <f>Population!AS48*Inputs!AV$15</f>
        <v>1021.1842161995611</v>
      </c>
      <c r="AV48" s="12">
        <f>Population!AT48*Inputs!AW$15</f>
        <v>1008.9327653253695</v>
      </c>
      <c r="AW48" s="12">
        <f>Population!AU48*Inputs!AX$15</f>
        <v>1019.8643931997376</v>
      </c>
      <c r="AX48" s="12">
        <f>Population!AV48*Inputs!AY$15</f>
        <v>994.92900012233008</v>
      </c>
      <c r="AY48" s="12">
        <f>Population!AW48*Inputs!AZ$15</f>
        <v>994.9130015237339</v>
      </c>
      <c r="AZ48" s="12">
        <f>Population!AX48*Inputs!BA$15</f>
        <v>927.71795599347331</v>
      </c>
      <c r="BA48" s="12">
        <f>Population!AY48*Inputs!BB$15</f>
        <v>873.83092436229845</v>
      </c>
      <c r="BB48" s="12">
        <f>Population!AZ48*Inputs!BC$15</f>
        <v>870.49248418451305</v>
      </c>
      <c r="BC48" s="12">
        <f>Population!BA48*Inputs!BD$15</f>
        <v>817.35574217937892</v>
      </c>
      <c r="BD48" s="12">
        <f>Population!BB48*Inputs!BE$15</f>
        <v>804.36146384182632</v>
      </c>
      <c r="BE48" s="12">
        <f>Population!BC48*Inputs!BF$15</f>
        <v>765.9033151010243</v>
      </c>
      <c r="BF48" s="12">
        <f>Population!BD48*Inputs!BG$15</f>
        <v>727.0517520374932</v>
      </c>
      <c r="BG48" s="12">
        <f>Population!BE48*Inputs!BH$15</f>
        <v>725.83598502946859</v>
      </c>
      <c r="BH48" s="12">
        <f>Population!BF48*Inputs!BI$15</f>
        <v>702.5011745251843</v>
      </c>
      <c r="BI48" s="12">
        <f>Population!BG48*Inputs!BJ$15</f>
        <v>662.07425151953669</v>
      </c>
      <c r="BJ48" s="12">
        <f>Population!BH48*Inputs!BK$15</f>
        <v>601.41319778031311</v>
      </c>
      <c r="BK48" s="12">
        <f>Population!BI48*Inputs!BL$15</f>
        <v>533.38020233799421</v>
      </c>
      <c r="BL48" s="12">
        <f>Population!BJ48*Inputs!BM$15</f>
        <v>477.10146877922102</v>
      </c>
      <c r="BM48" s="12">
        <f>Population!BK48*Inputs!BN$15</f>
        <v>399.58388409114269</v>
      </c>
      <c r="BN48" s="12">
        <f>Population!BL48*Inputs!BO$15</f>
        <v>339.25152950277851</v>
      </c>
      <c r="BO48" s="12">
        <f>Population!BM48*Inputs!BP$15</f>
        <v>287.34701536364867</v>
      </c>
      <c r="BP48" s="12">
        <f>Population!BN48*Inputs!BQ$15</f>
        <v>228.6650917989347</v>
      </c>
      <c r="BQ48" s="12">
        <f>Population!BO48*Inputs!BR$15</f>
        <v>229.32734793119099</v>
      </c>
      <c r="BR48" s="12">
        <f>Population!BP48*Inputs!BS$15</f>
        <v>196.65717107667115</v>
      </c>
      <c r="BS48" s="12">
        <f>Population!BQ48*Inputs!BT$15</f>
        <v>177.06561331034374</v>
      </c>
      <c r="BT48" s="12">
        <f>Population!BR48*Inputs!BU$15</f>
        <v>164.01332031315215</v>
      </c>
      <c r="BU48" s="12">
        <f>Population!BS48*Inputs!BV$15</f>
        <v>154.40903055119668</v>
      </c>
      <c r="BV48" s="12">
        <f>Population!BT48*Inputs!BW$15</f>
        <v>136.49639548207119</v>
      </c>
      <c r="BW48" s="12">
        <f>Population!BU48*Inputs!BX$15</f>
        <v>124.4594503565706</v>
      </c>
      <c r="BX48" s="12">
        <f>Population!BV48*Inputs!BY$15</f>
        <v>103.54557397476043</v>
      </c>
      <c r="BY48" s="12">
        <f>Population!BW48*Inputs!BZ$15</f>
        <v>90.973804424956484</v>
      </c>
      <c r="BZ48" s="12">
        <f>Population!BX48*Inputs!CA$15</f>
        <v>83.962435241628057</v>
      </c>
      <c r="CA48" s="12">
        <f>Population!BY48*Inputs!CB$15</f>
        <v>76.526286553777467</v>
      </c>
      <c r="CB48" s="12">
        <f>Population!BZ48*Inputs!CC$15</f>
        <v>60.556964417404629</v>
      </c>
      <c r="CC48" s="12">
        <f>Population!CA48*Inputs!CD$15</f>
        <v>60.037890245884917</v>
      </c>
      <c r="CD48" s="12">
        <f>Population!CB48*Inputs!CE$15</f>
        <v>49.987814558550859</v>
      </c>
      <c r="CE48" s="12">
        <f>Population!CC48*Inputs!CF$15</f>
        <v>37.458902362766402</v>
      </c>
      <c r="CF48" s="12">
        <f>Population!CD48*Inputs!CG$15</f>
        <v>30.800540013472599</v>
      </c>
      <c r="CG48" s="12">
        <f>Population!CE48*Inputs!CH$15</f>
        <v>21.210973749008833</v>
      </c>
      <c r="CH48" s="12">
        <f>Population!CF48*Inputs!CI$15</f>
        <v>16.617678900075454</v>
      </c>
      <c r="CI48" s="12">
        <f>Population!CG48*Inputs!CJ$15</f>
        <v>12.7603438743218</v>
      </c>
      <c r="CJ48" s="12">
        <f>Population!CH48*Inputs!CK$15</f>
        <v>9.7795675802236577</v>
      </c>
      <c r="CK48" s="12">
        <f>Population!CI48*Inputs!CL$15</f>
        <v>7.4997999682152185</v>
      </c>
      <c r="CL48" s="12">
        <f>Population!CJ48*Inputs!CM$15</f>
        <v>5.5584229494874746</v>
      </c>
      <c r="CM48" s="12">
        <f>Population!CK48*Inputs!CN$15</f>
        <v>3.9748979548746437</v>
      </c>
      <c r="CN48" s="12">
        <f>Population!CL48*Inputs!CO$15</f>
        <v>2.7404871991042214</v>
      </c>
      <c r="CO48" s="12">
        <f>Population!CM48*Inputs!CP$15</f>
        <v>1.7987922499627562</v>
      </c>
      <c r="CP48" s="12">
        <f>Population!CN48*Inputs!CQ$15</f>
        <v>1.1124789340131773</v>
      </c>
      <c r="CQ48" s="12">
        <f>Population!CO48*Inputs!CR$15</f>
        <v>0.69028503652799078</v>
      </c>
      <c r="CR48" s="12">
        <f>Population!CP48*Inputs!CS$15</f>
        <v>0.51036609432593105</v>
      </c>
      <c r="CS48" s="12">
        <f>Population!CQ48*Inputs!CT$15</f>
        <v>0.38327103581674976</v>
      </c>
      <c r="CT48" s="12">
        <f>Population!CR48*Inputs!CU$15</f>
        <v>0.20970684654014909</v>
      </c>
      <c r="CU48" s="12">
        <f>Population!CS48*Inputs!CV$15</f>
        <v>2.8199216106724594E-2</v>
      </c>
      <c r="CV48" s="12">
        <f>Population!CT48*Inputs!CW$15</f>
        <v>4.0908721957642717E-2</v>
      </c>
      <c r="CW48" s="12">
        <f>Population!CU48*Inputs!CX$15</f>
        <v>3.2568108742977706E-2</v>
      </c>
      <c r="CX48" s="12">
        <f>Population!CV48*Inputs!CY$15</f>
        <v>2.4624667586153871E-2</v>
      </c>
      <c r="CY48" s="12">
        <f>Population!CW48*Inputs!CZ$15</f>
        <v>1.6681226429330044E-2</v>
      </c>
      <c r="CZ48" s="12">
        <f>Population!CX48*Inputs!DA$15</f>
        <v>7.943441156823829E-3</v>
      </c>
      <c r="DA48" s="12">
        <f>Population!CY48*Inputs!DB$15</f>
        <v>3.9717205784119145E-3</v>
      </c>
      <c r="DB48" s="4"/>
    </row>
    <row r="49" spans="1:106" x14ac:dyDescent="0.25">
      <c r="A49">
        <f t="shared" si="1"/>
        <v>1996</v>
      </c>
      <c r="B49" s="21">
        <f t="shared" si="0"/>
        <v>34747.632136436623</v>
      </c>
      <c r="C49" s="5">
        <f>B49/Population!B49</f>
        <v>0.3125736870622523</v>
      </c>
      <c r="D49" s="33">
        <f t="shared" si="2"/>
        <v>2.30301027267652</v>
      </c>
      <c r="E49" s="12">
        <f>Population!C49*Inputs!F$15</f>
        <v>0</v>
      </c>
      <c r="F49" s="12">
        <f>Population!D49*Inputs!G$15</f>
        <v>0</v>
      </c>
      <c r="G49" s="12">
        <f>Population!E49*Inputs!H$15</f>
        <v>0</v>
      </c>
      <c r="H49" s="12">
        <f>Population!F49*Inputs!I$15</f>
        <v>0</v>
      </c>
      <c r="I49" s="12">
        <f>Population!G49*Inputs!J$15</f>
        <v>0</v>
      </c>
      <c r="J49" s="12">
        <f>Population!H49*Inputs!K$15</f>
        <v>0</v>
      </c>
      <c r="K49" s="12">
        <f>Population!I49*Inputs!L$15</f>
        <v>0</v>
      </c>
      <c r="L49" s="12">
        <f>Population!J49*Inputs!M$15</f>
        <v>0</v>
      </c>
      <c r="M49" s="12">
        <f>Population!K49*Inputs!N$15</f>
        <v>0</v>
      </c>
      <c r="N49" s="12">
        <f>Population!L49*Inputs!O$15</f>
        <v>0</v>
      </c>
      <c r="O49" s="12">
        <f>Population!M49*Inputs!P$15</f>
        <v>0</v>
      </c>
      <c r="P49" s="12">
        <f>Population!N49*Inputs!Q$15</f>
        <v>0</v>
      </c>
      <c r="Q49" s="12">
        <f>Population!O49*Inputs!R$15</f>
        <v>0</v>
      </c>
      <c r="R49" s="12">
        <f>Population!P49*Inputs!S$15</f>
        <v>0</v>
      </c>
      <c r="S49" s="12">
        <f>Population!Q49*Inputs!T$15</f>
        <v>0</v>
      </c>
      <c r="T49" s="12">
        <f>Population!R49*Inputs!U$15</f>
        <v>16.617854560324773</v>
      </c>
      <c r="U49" s="12">
        <f>Population!S49*Inputs!V$15</f>
        <v>20.937918117105216</v>
      </c>
      <c r="V49" s="12">
        <f>Population!T49*Inputs!W$15</f>
        <v>36.142847713208781</v>
      </c>
      <c r="W49" s="12">
        <f>Population!U49*Inputs!X$15</f>
        <v>57.107164852121201</v>
      </c>
      <c r="X49" s="12">
        <f>Population!V49*Inputs!Y$15</f>
        <v>94.842812030581996</v>
      </c>
      <c r="Y49" s="12">
        <f>Population!W49*Inputs!Z$15</f>
        <v>125.55121221044919</v>
      </c>
      <c r="Z49" s="12">
        <f>Population!X49*Inputs!AA$15</f>
        <v>179.42525136283362</v>
      </c>
      <c r="AA49" s="12">
        <f>Population!Y49*Inputs!AB$15</f>
        <v>231.02839907885493</v>
      </c>
      <c r="AB49" s="12">
        <f>Population!Z49*Inputs!AC$15</f>
        <v>290.42972535538917</v>
      </c>
      <c r="AC49" s="12">
        <f>Population!AA49*Inputs!AD$15</f>
        <v>368.27659489207673</v>
      </c>
      <c r="AD49" s="12">
        <f>Population!AB49*Inputs!AE$15</f>
        <v>451.84584785952882</v>
      </c>
      <c r="AE49" s="12">
        <f>Population!AC49*Inputs!AF$15</f>
        <v>539.69526675938675</v>
      </c>
      <c r="AF49" s="12">
        <f>Population!AD49*Inputs!AG$15</f>
        <v>599.07176005352142</v>
      </c>
      <c r="AG49" s="12">
        <f>Population!AE49*Inputs!AH$15</f>
        <v>684.40379546838722</v>
      </c>
      <c r="AH49" s="12">
        <f>Population!AF49*Inputs!AI$15</f>
        <v>796.14273854154544</v>
      </c>
      <c r="AI49" s="12">
        <f>Population!AG49*Inputs!AJ$15</f>
        <v>861.07620133284809</v>
      </c>
      <c r="AJ49" s="12">
        <f>Population!AH49*Inputs!AK$15</f>
        <v>967.02887393461151</v>
      </c>
      <c r="AK49" s="12">
        <f>Population!AI49*Inputs!AL$15</f>
        <v>992.64122539120149</v>
      </c>
      <c r="AL49" s="12">
        <f>Population!AJ49*Inputs!AM$15</f>
        <v>1018.003227716477</v>
      </c>
      <c r="AM49" s="12">
        <f>Population!AK49*Inputs!AN$15</f>
        <v>1051.5248607250032</v>
      </c>
      <c r="AN49" s="12">
        <f>Population!AL49*Inputs!AO$15</f>
        <v>1054.590746398173</v>
      </c>
      <c r="AO49" s="12">
        <f>Population!AM49*Inputs!AP$15</f>
        <v>1076.1831954156125</v>
      </c>
      <c r="AP49" s="12">
        <f>Population!AN49*Inputs!AQ$15</f>
        <v>1065.8101433712911</v>
      </c>
      <c r="AQ49" s="12">
        <f>Population!AO49*Inputs!AR$15</f>
        <v>1024.2958609418611</v>
      </c>
      <c r="AR49" s="12">
        <f>Population!AP49*Inputs!AS$15</f>
        <v>1033.7486110641946</v>
      </c>
      <c r="AS49" s="12">
        <f>Population!AQ49*Inputs!AT$15</f>
        <v>1051.239812331738</v>
      </c>
      <c r="AT49" s="12">
        <f>Population!AR49*Inputs!AU$15</f>
        <v>1078.3137772362638</v>
      </c>
      <c r="AU49" s="12">
        <f>Population!AS49*Inputs!AV$15</f>
        <v>1046.2517732176134</v>
      </c>
      <c r="AV49" s="12">
        <f>Population!AT49*Inputs!AW$15</f>
        <v>1026.8629952051494</v>
      </c>
      <c r="AW49" s="12">
        <f>Population!AU49*Inputs!AX$15</f>
        <v>1033.055715982724</v>
      </c>
      <c r="AX49" s="12">
        <f>Population!AV49*Inputs!AY$15</f>
        <v>1007.6316339374473</v>
      </c>
      <c r="AY49" s="12">
        <f>Population!AW49*Inputs!AZ$15</f>
        <v>1006.4607093543923</v>
      </c>
      <c r="AZ49" s="12">
        <f>Population!AX49*Inputs!BA$15</f>
        <v>939.71814016117946</v>
      </c>
      <c r="BA49" s="12">
        <f>Population!AY49*Inputs!BB$15</f>
        <v>888.04625277912373</v>
      </c>
      <c r="BB49" s="12">
        <f>Population!AZ49*Inputs!BC$15</f>
        <v>886.76111296204522</v>
      </c>
      <c r="BC49" s="12">
        <f>Population!BA49*Inputs!BD$15</f>
        <v>831.88067743791487</v>
      </c>
      <c r="BD49" s="12">
        <f>Population!BB49*Inputs!BE$15</f>
        <v>818.17749366085718</v>
      </c>
      <c r="BE49" s="12">
        <f>Population!BC49*Inputs!BF$15</f>
        <v>780.40390761821243</v>
      </c>
      <c r="BF49" s="12">
        <f>Population!BD49*Inputs!BG$15</f>
        <v>742.74636999213192</v>
      </c>
      <c r="BG49" s="12">
        <f>Population!BE49*Inputs!BH$15</f>
        <v>742.90611341636213</v>
      </c>
      <c r="BH49" s="12">
        <f>Population!BF49*Inputs!BI$15</f>
        <v>719.15542960452069</v>
      </c>
      <c r="BI49" s="12">
        <f>Population!BG49*Inputs!BJ$15</f>
        <v>678.11689962651974</v>
      </c>
      <c r="BJ49" s="12">
        <f>Population!BH49*Inputs!BK$15</f>
        <v>615.68442391283997</v>
      </c>
      <c r="BK49" s="12">
        <f>Population!BI49*Inputs!BL$15</f>
        <v>545.26715968526196</v>
      </c>
      <c r="BL49" s="12">
        <f>Population!BJ49*Inputs!BM$15</f>
        <v>487.14431441822074</v>
      </c>
      <c r="BM49" s="12">
        <f>Population!BK49*Inputs!BN$15</f>
        <v>408.02562345331791</v>
      </c>
      <c r="BN49" s="12">
        <f>Population!BL49*Inputs!BO$15</f>
        <v>346.397505016514</v>
      </c>
      <c r="BO49" s="12">
        <f>Population!BM49*Inputs!BP$15</f>
        <v>293.01511185964023</v>
      </c>
      <c r="BP49" s="12">
        <f>Population!BN49*Inputs!BQ$15</f>
        <v>232.71362385606295</v>
      </c>
      <c r="BQ49" s="12">
        <f>Population!BO49*Inputs!BR$15</f>
        <v>232.98925784847344</v>
      </c>
      <c r="BR49" s="12">
        <f>Population!BP49*Inputs!BS$15</f>
        <v>199.61149658623748</v>
      </c>
      <c r="BS49" s="12">
        <f>Population!BQ49*Inputs!BT$15</f>
        <v>179.49223055063712</v>
      </c>
      <c r="BT49" s="12">
        <f>Population!BR49*Inputs!BU$15</f>
        <v>166.32901916967998</v>
      </c>
      <c r="BU49" s="12">
        <f>Population!BS49*Inputs!BV$15</f>
        <v>156.86031003875252</v>
      </c>
      <c r="BV49" s="12">
        <f>Population!BT49*Inputs!BW$15</f>
        <v>138.84900971277247</v>
      </c>
      <c r="BW49" s="12">
        <f>Population!BU49*Inputs!BX$15</f>
        <v>126.49994761900727</v>
      </c>
      <c r="BX49" s="12">
        <f>Population!BV49*Inputs!BY$15</f>
        <v>105.1568588556583</v>
      </c>
      <c r="BY49" s="12">
        <f>Population!BW49*Inputs!BZ$15</f>
        <v>92.542777639652613</v>
      </c>
      <c r="BZ49" s="12">
        <f>Population!BX49*Inputs!CA$15</f>
        <v>85.747207411312047</v>
      </c>
      <c r="CA49" s="12">
        <f>Population!BY49*Inputs!CB$15</f>
        <v>78.544181196006392</v>
      </c>
      <c r="CB49" s="12">
        <f>Population!BZ49*Inputs!CC$15</f>
        <v>62.447139468143249</v>
      </c>
      <c r="CC49" s="12">
        <f>Population!CA49*Inputs!CD$15</f>
        <v>62.328846772503304</v>
      </c>
      <c r="CD49" s="12">
        <f>Population!CB49*Inputs!CE$15</f>
        <v>52.071457748066408</v>
      </c>
      <c r="CE49" s="12">
        <f>Population!CC49*Inputs!CF$15</f>
        <v>39.068387069679225</v>
      </c>
      <c r="CF49" s="12">
        <f>Population!CD49*Inputs!CG$15</f>
        <v>32.278363771196176</v>
      </c>
      <c r="CG49" s="12">
        <f>Population!CE49*Inputs!CH$15</f>
        <v>22.637615780774389</v>
      </c>
      <c r="CH49" s="12">
        <f>Population!CF49*Inputs!CI$15</f>
        <v>18.225034218158754</v>
      </c>
      <c r="CI49" s="12">
        <f>Population!CG49*Inputs!CJ$15</f>
        <v>14.178645292872694</v>
      </c>
      <c r="CJ49" s="12">
        <f>Population!CH49*Inputs!CK$15</f>
        <v>10.804668661511773</v>
      </c>
      <c r="CK49" s="12">
        <f>Population!CI49*Inputs!CL$15</f>
        <v>8.2095464355774279</v>
      </c>
      <c r="CL49" s="12">
        <f>Population!CJ49*Inputs!CM$15</f>
        <v>6.2387786845694357</v>
      </c>
      <c r="CM49" s="12">
        <f>Population!CK49*Inputs!CN$15</f>
        <v>4.5952807092225854</v>
      </c>
      <c r="CN49" s="12">
        <f>Population!CL49*Inputs!CO$15</f>
        <v>3.292556359503477</v>
      </c>
      <c r="CO49" s="12">
        <f>Population!CM49*Inputs!CP$15</f>
        <v>2.2793704399505978</v>
      </c>
      <c r="CP49" s="12">
        <f>Population!CN49*Inputs!CQ$15</f>
        <v>1.4874093566152622</v>
      </c>
      <c r="CQ49" s="12">
        <f>Population!CO49*Inputs!CR$15</f>
        <v>0.8968145066054104</v>
      </c>
      <c r="CR49" s="12">
        <f>Population!CP49*Inputs!CS$15</f>
        <v>0.56080694567176237</v>
      </c>
      <c r="CS49" s="12">
        <f>Population!CQ49*Inputs!CT$15</f>
        <v>0.41504480044404507</v>
      </c>
      <c r="CT49" s="12">
        <f>Population!CR49*Inputs!CU$15</f>
        <v>0.31178006540533532</v>
      </c>
      <c r="CU49" s="12">
        <f>Population!CS49*Inputs!CV$15</f>
        <v>0.17118115692955352</v>
      </c>
      <c r="CV49" s="12">
        <f>Population!CT49*Inputs!CW$15</f>
        <v>2.422749552831268E-2</v>
      </c>
      <c r="CW49" s="12">
        <f>Population!CU49*Inputs!CX$15</f>
        <v>3.375962491650128E-2</v>
      </c>
      <c r="CX49" s="12">
        <f>Population!CV49*Inputs!CY$15</f>
        <v>2.5021839643995063E-2</v>
      </c>
      <c r="CY49" s="12">
        <f>Population!CW49*Inputs!CZ$15</f>
        <v>1.7078398487171232E-2</v>
      </c>
      <c r="CZ49" s="12">
        <f>Population!CX49*Inputs!DA$15</f>
        <v>8.3406132146650221E-3</v>
      </c>
      <c r="DA49" s="12">
        <f>Population!CY49*Inputs!DB$15</f>
        <v>3.9717205784119145E-3</v>
      </c>
      <c r="DB49" s="4"/>
    </row>
    <row r="50" spans="1:106" x14ac:dyDescent="0.25">
      <c r="A50">
        <f t="shared" si="1"/>
        <v>1997</v>
      </c>
      <c r="B50" s="21">
        <f t="shared" si="0"/>
        <v>35592.179081389062</v>
      </c>
      <c r="C50" s="5">
        <f>B50/Population!B50</f>
        <v>0.31226830276046835</v>
      </c>
      <c r="D50" s="33">
        <f t="shared" si="2"/>
        <v>2.430516536022731</v>
      </c>
      <c r="E50" s="12">
        <f>Population!C50*Inputs!F$15</f>
        <v>0</v>
      </c>
      <c r="F50" s="12">
        <f>Population!D50*Inputs!G$15</f>
        <v>0</v>
      </c>
      <c r="G50" s="12">
        <f>Population!E50*Inputs!H$15</f>
        <v>0</v>
      </c>
      <c r="H50" s="12">
        <f>Population!F50*Inputs!I$15</f>
        <v>0</v>
      </c>
      <c r="I50" s="12">
        <f>Population!G50*Inputs!J$15</f>
        <v>0</v>
      </c>
      <c r="J50" s="12">
        <f>Population!H50*Inputs!K$15</f>
        <v>0</v>
      </c>
      <c r="K50" s="12">
        <f>Population!I50*Inputs!L$15</f>
        <v>0</v>
      </c>
      <c r="L50" s="12">
        <f>Population!J50*Inputs!M$15</f>
        <v>0</v>
      </c>
      <c r="M50" s="12">
        <f>Population!K50*Inputs!N$15</f>
        <v>0</v>
      </c>
      <c r="N50" s="12">
        <f>Population!L50*Inputs!O$15</f>
        <v>0</v>
      </c>
      <c r="O50" s="12">
        <f>Population!M50*Inputs!P$15</f>
        <v>0</v>
      </c>
      <c r="P50" s="12">
        <f>Population!N50*Inputs!Q$15</f>
        <v>0</v>
      </c>
      <c r="Q50" s="12">
        <f>Population!O50*Inputs!R$15</f>
        <v>0</v>
      </c>
      <c r="R50" s="12">
        <f>Population!P50*Inputs!S$15</f>
        <v>0</v>
      </c>
      <c r="S50" s="12">
        <f>Population!Q50*Inputs!T$15</f>
        <v>0</v>
      </c>
      <c r="T50" s="12">
        <f>Population!R50*Inputs!U$15</f>
        <v>17.070417473108755</v>
      </c>
      <c r="U50" s="12">
        <f>Population!S50*Inputs!V$15</f>
        <v>21.494775856884619</v>
      </c>
      <c r="V50" s="12">
        <f>Population!T50*Inputs!W$15</f>
        <v>37.092283010714212</v>
      </c>
      <c r="W50" s="12">
        <f>Population!U50*Inputs!X$15</f>
        <v>58.710602121311297</v>
      </c>
      <c r="X50" s="12">
        <f>Population!V50*Inputs!Y$15</f>
        <v>97.76524473404217</v>
      </c>
      <c r="Y50" s="12">
        <f>Population!W50*Inputs!Z$15</f>
        <v>129.71824741233331</v>
      </c>
      <c r="Z50" s="12">
        <f>Population!X50*Inputs!AA$15</f>
        <v>185.54682049490549</v>
      </c>
      <c r="AA50" s="12">
        <f>Population!Y50*Inputs!AB$15</f>
        <v>239.14118457681289</v>
      </c>
      <c r="AB50" s="12">
        <f>Population!Z50*Inputs!AC$15</f>
        <v>300.79563612724257</v>
      </c>
      <c r="AC50" s="12">
        <f>Population!AA50*Inputs!AD$15</f>
        <v>381.44887717528718</v>
      </c>
      <c r="AD50" s="12">
        <f>Population!AB50*Inputs!AE$15</f>
        <v>468.00424402605597</v>
      </c>
      <c r="AE50" s="12">
        <f>Population!AC50*Inputs!AF$15</f>
        <v>559.49889810410946</v>
      </c>
      <c r="AF50" s="12">
        <f>Population!AD50*Inputs!AG$15</f>
        <v>621.86108434969447</v>
      </c>
      <c r="AG50" s="12">
        <f>Population!AE50*Inputs!AH$15</f>
        <v>708.247945173071</v>
      </c>
      <c r="AH50" s="12">
        <f>Population!AF50*Inputs!AI$15</f>
        <v>819.21079763887974</v>
      </c>
      <c r="AI50" s="12">
        <f>Population!AG50*Inputs!AJ$15</f>
        <v>882.24668164879802</v>
      </c>
      <c r="AJ50" s="12">
        <f>Population!AH50*Inputs!AK$15</f>
        <v>990.55063389182737</v>
      </c>
      <c r="AK50" s="12">
        <f>Population!AI50*Inputs!AL$15</f>
        <v>1015.6356469607977</v>
      </c>
      <c r="AL50" s="12">
        <f>Population!AJ50*Inputs!AM$15</f>
        <v>1042.1771710780088</v>
      </c>
      <c r="AM50" s="12">
        <f>Population!AK50*Inputs!AN$15</f>
        <v>1078.7199729414983</v>
      </c>
      <c r="AN50" s="12">
        <f>Population!AL50*Inputs!AO$15</f>
        <v>1083.3283779288863</v>
      </c>
      <c r="AO50" s="12">
        <f>Population!AM50*Inputs!AP$15</f>
        <v>1104.0575875738496</v>
      </c>
      <c r="AP50" s="12">
        <f>Population!AN50*Inputs!AQ$15</f>
        <v>1092.0479274230893</v>
      </c>
      <c r="AQ50" s="12">
        <f>Population!AO50*Inputs!AR$15</f>
        <v>1050.6258572337292</v>
      </c>
      <c r="AR50" s="12">
        <f>Population!AP50*Inputs!AS$15</f>
        <v>1062.4791195565833</v>
      </c>
      <c r="AS50" s="12">
        <f>Population!AQ50*Inputs!AT$15</f>
        <v>1081.7171705493863</v>
      </c>
      <c r="AT50" s="12">
        <f>Population!AR50*Inputs!AU$15</f>
        <v>1109.2752163316497</v>
      </c>
      <c r="AU50" s="12">
        <f>Population!AS50*Inputs!AV$15</f>
        <v>1076.9521577538396</v>
      </c>
      <c r="AV50" s="12">
        <f>Population!AT50*Inputs!AW$15</f>
        <v>1052.9663157043085</v>
      </c>
      <c r="AW50" s="12">
        <f>Population!AU50*Inputs!AX$15</f>
        <v>1052.3835956751932</v>
      </c>
      <c r="AX50" s="12">
        <f>Population!AV50*Inputs!AY$15</f>
        <v>1021.663250856429</v>
      </c>
      <c r="AY50" s="12">
        <f>Population!AW50*Inputs!AZ$15</f>
        <v>1020.3395868939748</v>
      </c>
      <c r="AZ50" s="12">
        <f>Population!AX50*Inputs!BA$15</f>
        <v>951.61943141511233</v>
      </c>
      <c r="BA50" s="12">
        <f>Population!AY50*Inputs!BB$15</f>
        <v>900.52183911983127</v>
      </c>
      <c r="BB50" s="12">
        <f>Population!AZ50*Inputs!BC$15</f>
        <v>902.23747284049034</v>
      </c>
      <c r="BC50" s="12">
        <f>Population!BA50*Inputs!BD$15</f>
        <v>848.47291344882865</v>
      </c>
      <c r="BD50" s="12">
        <f>Population!BB50*Inputs!BE$15</f>
        <v>833.79343347741974</v>
      </c>
      <c r="BE50" s="12">
        <f>Population!BC50*Inputs!BF$15</f>
        <v>794.87568337761616</v>
      </c>
      <c r="BF50" s="12">
        <f>Population!BD50*Inputs!BG$15</f>
        <v>757.90757609471757</v>
      </c>
      <c r="BG50" s="12">
        <f>Population!BE50*Inputs!BH$15</f>
        <v>760.15578968472835</v>
      </c>
      <c r="BH50" s="12">
        <f>Population!BF50*Inputs!BI$15</f>
        <v>737.34440591142106</v>
      </c>
      <c r="BI50" s="12">
        <f>Population!BG50*Inputs!BJ$15</f>
        <v>695.45415489699883</v>
      </c>
      <c r="BJ50" s="12">
        <f>Population!BH50*Inputs!BK$15</f>
        <v>631.8057500727399</v>
      </c>
      <c r="BK50" s="12">
        <f>Population!BI50*Inputs!BL$15</f>
        <v>559.33531703057133</v>
      </c>
      <c r="BL50" s="12">
        <f>Population!BJ50*Inputs!BM$15</f>
        <v>499.06552014695296</v>
      </c>
      <c r="BM50" s="12">
        <f>Population!BK50*Inputs!BN$15</f>
        <v>417.54195818505218</v>
      </c>
      <c r="BN50" s="12">
        <f>Population!BL50*Inputs!BO$15</f>
        <v>354.52738684337481</v>
      </c>
      <c r="BO50" s="12">
        <f>Population!BM50*Inputs!BP$15</f>
        <v>299.88751031552886</v>
      </c>
      <c r="BP50" s="12">
        <f>Population!BN50*Inputs!BQ$15</f>
        <v>237.87386999782359</v>
      </c>
      <c r="BQ50" s="12">
        <f>Population!BO50*Inputs!BR$15</f>
        <v>237.69350677480634</v>
      </c>
      <c r="BR50" s="12">
        <f>Population!BP50*Inputs!BS$15</f>
        <v>203.29084215669045</v>
      </c>
      <c r="BS50" s="12">
        <f>Population!BQ50*Inputs!BT$15</f>
        <v>182.61136529197631</v>
      </c>
      <c r="BT50" s="12">
        <f>Population!BR50*Inputs!BU$15</f>
        <v>168.97066840755568</v>
      </c>
      <c r="BU50" s="12">
        <f>Population!BS50*Inputs!BV$15</f>
        <v>159.39505908495337</v>
      </c>
      <c r="BV50" s="12">
        <f>Population!BT50*Inputs!BW$15</f>
        <v>141.31737103488911</v>
      </c>
      <c r="BW50" s="12">
        <f>Population!BU50*Inputs!BX$15</f>
        <v>128.89086627797974</v>
      </c>
      <c r="BX50" s="12">
        <f>Population!BV50*Inputs!BY$15</f>
        <v>107.01637811616963</v>
      </c>
      <c r="BY50" s="12">
        <f>Population!BW50*Inputs!BZ$15</f>
        <v>94.068154809482209</v>
      </c>
      <c r="BZ50" s="12">
        <f>Population!BX50*Inputs!CA$15</f>
        <v>87.202876208702364</v>
      </c>
      <c r="CA50" s="12">
        <f>Population!BY50*Inputs!CB$15</f>
        <v>80.05333245959693</v>
      </c>
      <c r="CB50" s="12">
        <f>Population!BZ50*Inputs!CC$15</f>
        <v>63.863597026036551</v>
      </c>
      <c r="CC50" s="12">
        <f>Population!CA50*Inputs!CD$15</f>
        <v>64.001737541172673</v>
      </c>
      <c r="CD50" s="12">
        <f>Population!CB50*Inputs!CE$15</f>
        <v>53.793419935991324</v>
      </c>
      <c r="CE50" s="12">
        <f>Population!CC50*Inputs!CF$15</f>
        <v>40.40104229662407</v>
      </c>
      <c r="CF50" s="12">
        <f>Population!CD50*Inputs!CG$15</f>
        <v>33.291942356056886</v>
      </c>
      <c r="CG50" s="12">
        <f>Population!CE50*Inputs!CH$15</f>
        <v>23.371986915722751</v>
      </c>
      <c r="CH50" s="12">
        <f>Population!CF50*Inputs!CI$15</f>
        <v>19.127409133573941</v>
      </c>
      <c r="CI50" s="12">
        <f>Population!CG50*Inputs!CJ$15</f>
        <v>15.254584397564482</v>
      </c>
      <c r="CJ50" s="12">
        <f>Population!CH50*Inputs!CK$15</f>
        <v>11.751129675347332</v>
      </c>
      <c r="CK50" s="12">
        <f>Population!CI50*Inputs!CL$15</f>
        <v>8.8585255780899335</v>
      </c>
      <c r="CL50" s="12">
        <f>Population!CJ50*Inputs!CM$15</f>
        <v>6.6462772159144992</v>
      </c>
      <c r="CM50" s="12">
        <f>Population!CK50*Inputs!CN$15</f>
        <v>4.9829206376755879</v>
      </c>
      <c r="CN50" s="12">
        <f>Population!CL50*Inputs!CO$15</f>
        <v>3.6369045336517902</v>
      </c>
      <c r="CO50" s="12">
        <f>Population!CM50*Inputs!CP$15</f>
        <v>2.6129949685371985</v>
      </c>
      <c r="CP50" s="12">
        <f>Population!CN50*Inputs!CQ$15</f>
        <v>1.8202395410861807</v>
      </c>
      <c r="CQ50" s="12">
        <f>Population!CO50*Inputs!CR$15</f>
        <v>1.1772179794412916</v>
      </c>
      <c r="CR50" s="12">
        <f>Population!CP50*Inputs!CS$15</f>
        <v>0.68154725125548454</v>
      </c>
      <c r="CS50" s="12">
        <f>Population!CQ50*Inputs!CT$15</f>
        <v>0.43212319893121637</v>
      </c>
      <c r="CT50" s="12">
        <f>Population!CR50*Inputs!CU$15</f>
        <v>0.32012067862000032</v>
      </c>
      <c r="CU50" s="12">
        <f>Population!CS50*Inputs!CV$15</f>
        <v>0.24068626705176202</v>
      </c>
      <c r="CV50" s="12">
        <f>Population!CT50*Inputs!CW$15</f>
        <v>0.13265546731895797</v>
      </c>
      <c r="CW50" s="12">
        <f>Population!CU50*Inputs!CX$15</f>
        <v>2.0652947007741954E-2</v>
      </c>
      <c r="CX50" s="12">
        <f>Population!CV50*Inputs!CY$15</f>
        <v>2.5816183759677445E-2</v>
      </c>
      <c r="CY50" s="12">
        <f>Population!CW50*Inputs!CZ$15</f>
        <v>1.6681226429330044E-2</v>
      </c>
      <c r="CZ50" s="12">
        <f>Population!CX50*Inputs!DA$15</f>
        <v>9.1349573303474031E-3</v>
      </c>
      <c r="DA50" s="12">
        <f>Population!CY50*Inputs!DB$15</f>
        <v>3.9717205784119145E-3</v>
      </c>
      <c r="DB50" s="4"/>
    </row>
    <row r="51" spans="1:106" x14ac:dyDescent="0.25">
      <c r="A51">
        <f t="shared" si="1"/>
        <v>1998</v>
      </c>
      <c r="B51" s="21">
        <f t="shared" si="0"/>
        <v>36496.621531000405</v>
      </c>
      <c r="C51" s="5">
        <f>B51/Population!B51</f>
        <v>0.31229094330358809</v>
      </c>
      <c r="D51" s="33">
        <f t="shared" si="2"/>
        <v>2.5411269356201638</v>
      </c>
      <c r="E51" s="12">
        <f>Population!C51*Inputs!F$15</f>
        <v>0</v>
      </c>
      <c r="F51" s="12">
        <f>Population!D51*Inputs!G$15</f>
        <v>0</v>
      </c>
      <c r="G51" s="12">
        <f>Population!E51*Inputs!H$15</f>
        <v>0</v>
      </c>
      <c r="H51" s="12">
        <f>Population!F51*Inputs!I$15</f>
        <v>0</v>
      </c>
      <c r="I51" s="12">
        <f>Population!G51*Inputs!J$15</f>
        <v>0</v>
      </c>
      <c r="J51" s="12">
        <f>Population!H51*Inputs!K$15</f>
        <v>0</v>
      </c>
      <c r="K51" s="12">
        <f>Population!I51*Inputs!L$15</f>
        <v>0</v>
      </c>
      <c r="L51" s="12">
        <f>Population!J51*Inputs!M$15</f>
        <v>0</v>
      </c>
      <c r="M51" s="12">
        <f>Population!K51*Inputs!N$15</f>
        <v>0</v>
      </c>
      <c r="N51" s="12">
        <f>Population!L51*Inputs!O$15</f>
        <v>0</v>
      </c>
      <c r="O51" s="12">
        <f>Population!M51*Inputs!P$15</f>
        <v>0</v>
      </c>
      <c r="P51" s="12">
        <f>Population!N51*Inputs!Q$15</f>
        <v>0</v>
      </c>
      <c r="Q51" s="12">
        <f>Population!O51*Inputs!R$15</f>
        <v>0</v>
      </c>
      <c r="R51" s="12">
        <f>Population!P51*Inputs!S$15</f>
        <v>0</v>
      </c>
      <c r="S51" s="12">
        <f>Population!Q51*Inputs!T$15</f>
        <v>0</v>
      </c>
      <c r="T51" s="12">
        <f>Population!R51*Inputs!U$15</f>
        <v>17.489077016388148</v>
      </c>
      <c r="U51" s="12">
        <f>Population!S51*Inputs!V$15</f>
        <v>22.097673544452086</v>
      </c>
      <c r="V51" s="12">
        <f>Population!T51*Inputs!W$15</f>
        <v>38.116102028241201</v>
      </c>
      <c r="W51" s="12">
        <f>Population!U51*Inputs!X$15</f>
        <v>60.322060856592955</v>
      </c>
      <c r="X51" s="12">
        <f>Population!V51*Inputs!Y$15</f>
        <v>100.61415260779489</v>
      </c>
      <c r="Y51" s="12">
        <f>Population!W51*Inputs!Z$15</f>
        <v>133.81928226598777</v>
      </c>
      <c r="Z51" s="12">
        <f>Population!X51*Inputs!AA$15</f>
        <v>191.81895552026563</v>
      </c>
      <c r="AA51" s="12">
        <f>Population!Y51*Inputs!AB$15</f>
        <v>247.46050655387447</v>
      </c>
      <c r="AB51" s="12">
        <f>Population!Z51*Inputs!AC$15</f>
        <v>311.56745066588024</v>
      </c>
      <c r="AC51" s="12">
        <f>Population!AA51*Inputs!AD$15</f>
        <v>395.30053566606171</v>
      </c>
      <c r="AD51" s="12">
        <f>Population!AB51*Inputs!AE$15</f>
        <v>484.98898526260587</v>
      </c>
      <c r="AE51" s="12">
        <f>Population!AC51*Inputs!AF$15</f>
        <v>579.75835589399753</v>
      </c>
      <c r="AF51" s="12">
        <f>Population!AD51*Inputs!AG$15</f>
        <v>644.94006509131077</v>
      </c>
      <c r="AG51" s="12">
        <f>Population!AE51*Inputs!AH$15</f>
        <v>735.45515238539031</v>
      </c>
      <c r="AH51" s="12">
        <f>Population!AF51*Inputs!AI$15</f>
        <v>848.08158856896387</v>
      </c>
      <c r="AI51" s="12">
        <f>Population!AG51*Inputs!AJ$15</f>
        <v>908.23650273724854</v>
      </c>
      <c r="AJ51" s="12">
        <f>Population!AH51*Inputs!AK$15</f>
        <v>1015.4379869744814</v>
      </c>
      <c r="AK51" s="12">
        <f>Population!AI51*Inputs!AL$15</f>
        <v>1040.8635305286236</v>
      </c>
      <c r="AL51" s="12">
        <f>Population!AJ51*Inputs!AM$15</f>
        <v>1066.845187370581</v>
      </c>
      <c r="AM51" s="12">
        <f>Population!AK51*Inputs!AN$15</f>
        <v>1104.9047535413308</v>
      </c>
      <c r="AN51" s="12">
        <f>Population!AL51*Inputs!AO$15</f>
        <v>1111.9506220467838</v>
      </c>
      <c r="AO51" s="12">
        <f>Population!AM51*Inputs!AP$15</f>
        <v>1134.7895309073426</v>
      </c>
      <c r="AP51" s="12">
        <f>Population!AN51*Inputs!AQ$15</f>
        <v>1120.9918378003372</v>
      </c>
      <c r="AQ51" s="12">
        <f>Population!AO51*Inputs!AR$15</f>
        <v>1077.1468365018407</v>
      </c>
      <c r="AR51" s="12">
        <f>Population!AP51*Inputs!AS$15</f>
        <v>1090.4528020653249</v>
      </c>
      <c r="AS51" s="12">
        <f>Population!AQ51*Inputs!AT$15</f>
        <v>1112.4356854316918</v>
      </c>
      <c r="AT51" s="12">
        <f>Population!AR51*Inputs!AU$15</f>
        <v>1142.1057540576669</v>
      </c>
      <c r="AU51" s="12">
        <f>Population!AS51*Inputs!AV$15</f>
        <v>1108.5622337257437</v>
      </c>
      <c r="AV51" s="12">
        <f>Population!AT51*Inputs!AW$15</f>
        <v>1084.5699333797249</v>
      </c>
      <c r="AW51" s="12">
        <f>Population!AU51*Inputs!AX$15</f>
        <v>1079.8975417248689</v>
      </c>
      <c r="AX51" s="12">
        <f>Population!AV51*Inputs!AY$15</f>
        <v>1041.584815435911</v>
      </c>
      <c r="AY51" s="12">
        <f>Population!AW51*Inputs!AZ$15</f>
        <v>1035.4116989023846</v>
      </c>
      <c r="AZ51" s="12">
        <f>Population!AX51*Inputs!BA$15</f>
        <v>965.57981440938863</v>
      </c>
      <c r="BA51" s="12">
        <f>Population!AY51*Inputs!BB$15</f>
        <v>912.75379294100355</v>
      </c>
      <c r="BB51" s="12">
        <f>Population!AZ51*Inputs!BC$15</f>
        <v>915.78975110686702</v>
      </c>
      <c r="BC51" s="12">
        <f>Population!BA51*Inputs!BD$15</f>
        <v>864.16836470123178</v>
      </c>
      <c r="BD51" s="12">
        <f>Population!BB51*Inputs!BE$15</f>
        <v>851.3620948337541</v>
      </c>
      <c r="BE51" s="12">
        <f>Population!BC51*Inputs!BF$15</f>
        <v>810.98770899011663</v>
      </c>
      <c r="BF51" s="12">
        <f>Population!BD51*Inputs!BG$15</f>
        <v>772.90465547359452</v>
      </c>
      <c r="BG51" s="12">
        <f>Population!BE51*Inputs!BH$15</f>
        <v>776.70511030946955</v>
      </c>
      <c r="BH51" s="12">
        <f>Population!BF51*Inputs!BI$15</f>
        <v>755.58518207137115</v>
      </c>
      <c r="BI51" s="12">
        <f>Population!BG51*Inputs!BJ$15</f>
        <v>714.20511642605186</v>
      </c>
      <c r="BJ51" s="12">
        <f>Population!BH51*Inputs!BK$15</f>
        <v>649.07259271150508</v>
      </c>
      <c r="BK51" s="12">
        <f>Population!BI51*Inputs!BL$15</f>
        <v>575.02533799754235</v>
      </c>
      <c r="BL51" s="12">
        <f>Population!BJ51*Inputs!BM$15</f>
        <v>512.93886444027987</v>
      </c>
      <c r="BM51" s="12">
        <f>Population!BK51*Inputs!BN$15</f>
        <v>428.64640394245436</v>
      </c>
      <c r="BN51" s="12">
        <f>Population!BL51*Inputs!BO$15</f>
        <v>363.58818324463147</v>
      </c>
      <c r="BO51" s="12">
        <f>Population!BM51*Inputs!BP$15</f>
        <v>307.61860374576952</v>
      </c>
      <c r="BP51" s="12">
        <f>Population!BN51*Inputs!BQ$15</f>
        <v>244.0188456412736</v>
      </c>
      <c r="BQ51" s="12">
        <f>Population!BO51*Inputs!BR$15</f>
        <v>243.54732860701785</v>
      </c>
      <c r="BR51" s="12">
        <f>Population!BP51*Inputs!BS$15</f>
        <v>207.90460618051463</v>
      </c>
      <c r="BS51" s="12">
        <f>Population!BQ51*Inputs!BT$15</f>
        <v>186.43368028356701</v>
      </c>
      <c r="BT51" s="12">
        <f>Population!BR51*Inputs!BU$15</f>
        <v>172.31221795058582</v>
      </c>
      <c r="BU51" s="12">
        <f>Population!BS51*Inputs!BV$15</f>
        <v>162.27901750915908</v>
      </c>
      <c r="BV51" s="12">
        <f>Population!BT51*Inputs!BW$15</f>
        <v>143.89383577257288</v>
      </c>
      <c r="BW51" s="12">
        <f>Population!BU51*Inputs!BX$15</f>
        <v>131.43142140286423</v>
      </c>
      <c r="BX51" s="12">
        <f>Population!BV51*Inputs!BY$15</f>
        <v>109.21864985674848</v>
      </c>
      <c r="BY51" s="12">
        <f>Population!BW51*Inputs!BZ$15</f>
        <v>95.849779843027235</v>
      </c>
      <c r="BZ51" s="12">
        <f>Population!BX51*Inputs!CA$15</f>
        <v>88.711642353829546</v>
      </c>
      <c r="CA51" s="12">
        <f>Population!BY51*Inputs!CB$15</f>
        <v>81.363747754319562</v>
      </c>
      <c r="CB51" s="12">
        <f>Population!BZ51*Inputs!CC$15</f>
        <v>64.9105643293518</v>
      </c>
      <c r="CC51" s="12">
        <f>Population!CA51*Inputs!CD$15</f>
        <v>65.138285782585044</v>
      </c>
      <c r="CD51" s="12">
        <f>Population!CB51*Inputs!CE$15</f>
        <v>54.920358540654227</v>
      </c>
      <c r="CE51" s="12">
        <f>Population!CC51*Inputs!CF$15</f>
        <v>41.456395638345008</v>
      </c>
      <c r="CF51" s="12">
        <f>Population!CD51*Inputs!CG$15</f>
        <v>34.081112398144008</v>
      </c>
      <c r="CG51" s="12">
        <f>Population!CE51*Inputs!CH$15</f>
        <v>23.733016316300397</v>
      </c>
      <c r="CH51" s="12">
        <f>Population!CF51*Inputs!CI$15</f>
        <v>19.333938603651362</v>
      </c>
      <c r="CI51" s="12">
        <f>Population!CG51*Inputs!CJ$15</f>
        <v>15.627131787819518</v>
      </c>
      <c r="CJ51" s="12">
        <f>Population!CH51*Inputs!CK$15</f>
        <v>12.291283674011352</v>
      </c>
      <c r="CK51" s="12">
        <f>Population!CI51*Inputs!CL$15</f>
        <v>9.3299688107474292</v>
      </c>
      <c r="CL51" s="12">
        <f>Population!CJ51*Inputs!CM$15</f>
        <v>6.9171485593621904</v>
      </c>
      <c r="CM51" s="12">
        <f>Population!CK51*Inputs!CN$15</f>
        <v>5.086185372714298</v>
      </c>
      <c r="CN51" s="12">
        <f>Population!CL51*Inputs!CO$15</f>
        <v>3.7302399672444699</v>
      </c>
      <c r="CO51" s="12">
        <f>Population!CM51*Inputs!CP$15</f>
        <v>2.6801170463123603</v>
      </c>
      <c r="CP51" s="12">
        <f>Population!CN51*Inputs!CQ$15</f>
        <v>1.9342279216866025</v>
      </c>
      <c r="CQ51" s="12">
        <f>Population!CO51*Inputs!CR$15</f>
        <v>1.3619029863374454</v>
      </c>
      <c r="CR51" s="12">
        <f>Population!CP51*Inputs!CS$15</f>
        <v>0.86821811844084451</v>
      </c>
      <c r="CS51" s="12">
        <f>Population!CQ51*Inputs!CT$15</f>
        <v>0.46707434002124115</v>
      </c>
      <c r="CT51" s="12">
        <f>Population!CR51*Inputs!CU$15</f>
        <v>0.30304228013282908</v>
      </c>
      <c r="CU51" s="12">
        <f>Population!CS51*Inputs!CV$15</f>
        <v>0.22559372885379675</v>
      </c>
      <c r="CV51" s="12">
        <f>Population!CT51*Inputs!CW$15</f>
        <v>0.16959246869818875</v>
      </c>
      <c r="CW51" s="12">
        <f>Population!CU51*Inputs!CX$15</f>
        <v>9.4526949766203572E-2</v>
      </c>
      <c r="CX51" s="12">
        <f>Population!CV51*Inputs!CY$15</f>
        <v>1.6681226429330044E-2</v>
      </c>
      <c r="CY51" s="12">
        <f>Population!CW51*Inputs!CZ$15</f>
        <v>1.7475570545012423E-2</v>
      </c>
      <c r="CZ51" s="12">
        <f>Population!CX51*Inputs!DA$15</f>
        <v>9.1349573303474031E-3</v>
      </c>
      <c r="DA51" s="12">
        <f>Population!CY51*Inputs!DB$15</f>
        <v>4.7660646940942981E-3</v>
      </c>
      <c r="DB51" s="4"/>
    </row>
    <row r="52" spans="1:106" x14ac:dyDescent="0.25">
      <c r="A52">
        <f t="shared" si="1"/>
        <v>1999</v>
      </c>
      <c r="B52" s="21">
        <f t="shared" si="0"/>
        <v>37457.589395244897</v>
      </c>
      <c r="C52" s="5">
        <f>B52/Population!B52</f>
        <v>0.31258448832288194</v>
      </c>
      <c r="D52" s="33">
        <f t="shared" si="2"/>
        <v>2.6330323847324921</v>
      </c>
      <c r="E52" s="12">
        <f>Population!C52*Inputs!F$15</f>
        <v>0</v>
      </c>
      <c r="F52" s="12">
        <f>Population!D52*Inputs!G$15</f>
        <v>0</v>
      </c>
      <c r="G52" s="12">
        <f>Population!E52*Inputs!H$15</f>
        <v>0</v>
      </c>
      <c r="H52" s="12">
        <f>Population!F52*Inputs!I$15</f>
        <v>0</v>
      </c>
      <c r="I52" s="12">
        <f>Population!G52*Inputs!J$15</f>
        <v>0</v>
      </c>
      <c r="J52" s="12">
        <f>Population!H52*Inputs!K$15</f>
        <v>0</v>
      </c>
      <c r="K52" s="12">
        <f>Population!I52*Inputs!L$15</f>
        <v>0</v>
      </c>
      <c r="L52" s="12">
        <f>Population!J52*Inputs!M$15</f>
        <v>0</v>
      </c>
      <c r="M52" s="12">
        <f>Population!K52*Inputs!N$15</f>
        <v>0</v>
      </c>
      <c r="N52" s="12">
        <f>Population!L52*Inputs!O$15</f>
        <v>0</v>
      </c>
      <c r="O52" s="12">
        <f>Population!M52*Inputs!P$15</f>
        <v>0</v>
      </c>
      <c r="P52" s="12">
        <f>Population!N52*Inputs!Q$15</f>
        <v>0</v>
      </c>
      <c r="Q52" s="12">
        <f>Population!O52*Inputs!R$15</f>
        <v>0</v>
      </c>
      <c r="R52" s="12">
        <f>Population!P52*Inputs!S$15</f>
        <v>0</v>
      </c>
      <c r="S52" s="12">
        <f>Population!Q52*Inputs!T$15</f>
        <v>0</v>
      </c>
      <c r="T52" s="12">
        <f>Population!R52*Inputs!U$15</f>
        <v>17.848454022728568</v>
      </c>
      <c r="U52" s="12">
        <f>Population!S52*Inputs!V$15</f>
        <v>22.65398608535989</v>
      </c>
      <c r="V52" s="12">
        <f>Population!T52*Inputs!W$15</f>
        <v>39.210088442363421</v>
      </c>
      <c r="W52" s="12">
        <f>Population!U52*Inputs!X$15</f>
        <v>62.038165486404708</v>
      </c>
      <c r="X52" s="12">
        <f>Population!V52*Inputs!Y$15</f>
        <v>103.47871034489899</v>
      </c>
      <c r="Y52" s="12">
        <f>Population!W52*Inputs!Z$15</f>
        <v>137.84001185012224</v>
      </c>
      <c r="Z52" s="12">
        <f>Population!X52*Inputs!AA$15</f>
        <v>198.00601821696694</v>
      </c>
      <c r="AA52" s="12">
        <f>Population!Y52*Inputs!AB$15</f>
        <v>255.93665188908295</v>
      </c>
      <c r="AB52" s="12">
        <f>Population!Z52*Inputs!AC$15</f>
        <v>322.56446153162636</v>
      </c>
      <c r="AC52" s="12">
        <f>Population!AA52*Inputs!AD$15</f>
        <v>409.66668895922521</v>
      </c>
      <c r="AD52" s="12">
        <f>Population!AB52*Inputs!AE$15</f>
        <v>502.82240521971983</v>
      </c>
      <c r="AE52" s="12">
        <f>Population!AC52*Inputs!AF$15</f>
        <v>601.00668130300573</v>
      </c>
      <c r="AF52" s="12">
        <f>Population!AD52*Inputs!AG$15</f>
        <v>668.47427412674199</v>
      </c>
      <c r="AG52" s="12">
        <f>Population!AE52*Inputs!AH$15</f>
        <v>762.934067293618</v>
      </c>
      <c r="AH52" s="12">
        <f>Population!AF52*Inputs!AI$15</f>
        <v>880.8337237178273</v>
      </c>
      <c r="AI52" s="12">
        <f>Population!AG52*Inputs!AJ$15</f>
        <v>940.45836612773201</v>
      </c>
      <c r="AJ52" s="12">
        <f>Population!AH52*Inputs!AK$15</f>
        <v>1045.6727968751275</v>
      </c>
      <c r="AK52" s="12">
        <f>Population!AI52*Inputs!AL$15</f>
        <v>1067.4065339080537</v>
      </c>
      <c r="AL52" s="12">
        <f>Population!AJ52*Inputs!AM$15</f>
        <v>1093.7199043984253</v>
      </c>
      <c r="AM52" s="12">
        <f>Population!AK52*Inputs!AN$15</f>
        <v>1131.4342155895972</v>
      </c>
      <c r="AN52" s="12">
        <f>Population!AL52*Inputs!AO$15</f>
        <v>1139.3458839810767</v>
      </c>
      <c r="AO52" s="12">
        <f>Population!AM52*Inputs!AP$15</f>
        <v>1165.2197972839169</v>
      </c>
      <c r="AP52" s="12">
        <f>Population!AN52*Inputs!AQ$15</f>
        <v>1152.6666838417032</v>
      </c>
      <c r="AQ52" s="12">
        <f>Population!AO52*Inputs!AR$15</f>
        <v>1106.168647578266</v>
      </c>
      <c r="AR52" s="12">
        <f>Population!AP52*Inputs!AS$15</f>
        <v>1118.4862339938277</v>
      </c>
      <c r="AS52" s="12">
        <f>Population!AQ52*Inputs!AT$15</f>
        <v>1142.2369625196027</v>
      </c>
      <c r="AT52" s="12">
        <f>Population!AR52*Inputs!AU$15</f>
        <v>1175.0441243969897</v>
      </c>
      <c r="AU52" s="12">
        <f>Population!AS52*Inputs!AV$15</f>
        <v>1141.8623848088196</v>
      </c>
      <c r="AV52" s="12">
        <f>Population!AT52*Inputs!AW$15</f>
        <v>1116.9193931995285</v>
      </c>
      <c r="AW52" s="12">
        <f>Population!AU52*Inputs!AX$15</f>
        <v>1112.8572929601157</v>
      </c>
      <c r="AX52" s="12">
        <f>Population!AV52*Inputs!AY$15</f>
        <v>1069.4047818526983</v>
      </c>
      <c r="AY52" s="12">
        <f>Population!AW52*Inputs!AZ$15</f>
        <v>1056.2595081337477</v>
      </c>
      <c r="AZ52" s="12">
        <f>Population!AX52*Inputs!BA$15</f>
        <v>980.51028979591342</v>
      </c>
      <c r="BA52" s="12">
        <f>Population!AY52*Inputs!BB$15</f>
        <v>926.8078434927844</v>
      </c>
      <c r="BB52" s="12">
        <f>Population!AZ52*Inputs!BC$15</f>
        <v>928.93056829321199</v>
      </c>
      <c r="BC52" s="12">
        <f>Population!BA52*Inputs!BD$15</f>
        <v>877.86294370188739</v>
      </c>
      <c r="BD52" s="12">
        <f>Population!BB52*Inputs!BE$15</f>
        <v>867.87507339827641</v>
      </c>
      <c r="BE52" s="12">
        <f>Population!BC52*Inputs!BF$15</f>
        <v>828.87254154152311</v>
      </c>
      <c r="BF52" s="12">
        <f>Population!BD52*Inputs!BG$15</f>
        <v>789.37773559693449</v>
      </c>
      <c r="BG52" s="12">
        <f>Population!BE52*Inputs!BH$15</f>
        <v>792.93338505343183</v>
      </c>
      <c r="BH52" s="12">
        <f>Population!BF52*Inputs!BI$15</f>
        <v>772.9634304456572</v>
      </c>
      <c r="BI52" s="12">
        <f>Population!BG52*Inputs!BJ$15</f>
        <v>732.87151759759956</v>
      </c>
      <c r="BJ52" s="12">
        <f>Population!BH52*Inputs!BK$15</f>
        <v>667.58382081094203</v>
      </c>
      <c r="BK52" s="12">
        <f>Population!BI52*Inputs!BL$15</f>
        <v>591.69737567077118</v>
      </c>
      <c r="BL52" s="12">
        <f>Population!BJ52*Inputs!BM$15</f>
        <v>528.238924916413</v>
      </c>
      <c r="BM52" s="12">
        <f>Population!BK52*Inputs!BN$15</f>
        <v>441.38564396698905</v>
      </c>
      <c r="BN52" s="12">
        <f>Population!BL52*Inputs!BO$15</f>
        <v>374.00699181601368</v>
      </c>
      <c r="BO52" s="12">
        <f>Population!BM52*Inputs!BP$15</f>
        <v>316.15303825945352</v>
      </c>
      <c r="BP52" s="12">
        <f>Population!BN52*Inputs!BQ$15</f>
        <v>250.86762734584596</v>
      </c>
      <c r="BQ52" s="12">
        <f>Population!BO52*Inputs!BR$15</f>
        <v>250.41540438006285</v>
      </c>
      <c r="BR52" s="12">
        <f>Population!BP52*Inputs!BS$15</f>
        <v>213.53678132767601</v>
      </c>
      <c r="BS52" s="12">
        <f>Population!BQ52*Inputs!BT$15</f>
        <v>191.13988106458004</v>
      </c>
      <c r="BT52" s="12">
        <f>Population!BR52*Inputs!BU$15</f>
        <v>176.35924914091683</v>
      </c>
      <c r="BU52" s="12">
        <f>Population!BS52*Inputs!BV$15</f>
        <v>165.88751441520895</v>
      </c>
      <c r="BV52" s="12">
        <f>Population!BT52*Inputs!BW$15</f>
        <v>146.82518546035084</v>
      </c>
      <c r="BW52" s="12">
        <f>Population!BU52*Inputs!BX$15</f>
        <v>134.10909794378446</v>
      </c>
      <c r="BX52" s="12">
        <f>Population!BV52*Inputs!BY$15</f>
        <v>111.59005925077139</v>
      </c>
      <c r="BY52" s="12">
        <f>Population!BW52*Inputs!BZ$15</f>
        <v>97.986954842483627</v>
      </c>
      <c r="BZ52" s="12">
        <f>Population!BX52*Inputs!CA$15</f>
        <v>90.501924625637173</v>
      </c>
      <c r="CA52" s="12">
        <f>Population!BY52*Inputs!CB$15</f>
        <v>82.831495691062628</v>
      </c>
      <c r="CB52" s="12">
        <f>Population!BZ52*Inputs!CC$15</f>
        <v>65.904479029404868</v>
      </c>
      <c r="CC52" s="12">
        <f>Population!CA52*Inputs!CD$15</f>
        <v>65.956059302953676</v>
      </c>
      <c r="CD52" s="12">
        <f>Population!CB52*Inputs!CE$15</f>
        <v>55.531822169443082</v>
      </c>
      <c r="CE52" s="12">
        <f>Population!CC52*Inputs!CF$15</f>
        <v>41.99163079330016</v>
      </c>
      <c r="CF52" s="12">
        <f>Population!CD52*Inputs!CG$15</f>
        <v>34.640731201685647</v>
      </c>
      <c r="CG52" s="12">
        <f>Population!CE52*Inputs!CH$15</f>
        <v>23.945106195187595</v>
      </c>
      <c r="CH52" s="12">
        <f>Population!CF52*Inputs!CI$15</f>
        <v>19.187382114307962</v>
      </c>
      <c r="CI52" s="12">
        <f>Population!CG52*Inputs!CJ$15</f>
        <v>15.299862012158377</v>
      </c>
      <c r="CJ52" s="12">
        <f>Population!CH52*Inputs!CK$15</f>
        <v>12.129634646469988</v>
      </c>
      <c r="CK52" s="12">
        <f>Population!CI52*Inputs!CL$15</f>
        <v>9.3303659828052705</v>
      </c>
      <c r="CL52" s="12">
        <f>Population!CJ52*Inputs!CM$15</f>
        <v>6.909999462321049</v>
      </c>
      <c r="CM52" s="12">
        <f>Population!CK52*Inputs!CN$15</f>
        <v>4.9761687126922878</v>
      </c>
      <c r="CN52" s="12">
        <f>Population!CL52*Inputs!CO$15</f>
        <v>3.5268878736297804</v>
      </c>
      <c r="CO52" s="12">
        <f>Population!CM52*Inputs!CP$15</f>
        <v>2.4775592968133524</v>
      </c>
      <c r="CP52" s="12">
        <f>Population!CN52*Inputs!CQ$15</f>
        <v>1.7237267310307709</v>
      </c>
      <c r="CQ52" s="12">
        <f>Population!CO52*Inputs!CR$15</f>
        <v>1.2562552189516885</v>
      </c>
      <c r="CR52" s="12">
        <f>Population!CP52*Inputs!CS$15</f>
        <v>0.90396360364655171</v>
      </c>
      <c r="CS52" s="12">
        <f>Population!CQ52*Inputs!CT$15</f>
        <v>0.55842391332471519</v>
      </c>
      <c r="CT52" s="12">
        <f>Population!CR52*Inputs!CU$15</f>
        <v>0.25260142878699776</v>
      </c>
      <c r="CU52" s="12">
        <f>Population!CS52*Inputs!CV$15</f>
        <v>0.17435853339228305</v>
      </c>
      <c r="CV52" s="12">
        <f>Population!CT52*Inputs!CW$15</f>
        <v>0.1310667790875932</v>
      </c>
      <c r="CW52" s="12">
        <f>Population!CU52*Inputs!CX$15</f>
        <v>9.8498670344615485E-2</v>
      </c>
      <c r="CX52" s="12">
        <f>Population!CV52*Inputs!CY$15</f>
        <v>5.6001260155607989E-2</v>
      </c>
      <c r="CY52" s="12">
        <f>Population!CW52*Inputs!CZ$15</f>
        <v>1.3106677908759318E-2</v>
      </c>
      <c r="CZ52" s="12">
        <f>Population!CX52*Inputs!DA$15</f>
        <v>8.7377852725062117E-3</v>
      </c>
      <c r="DA52" s="12">
        <f>Population!CY52*Inputs!DB$15</f>
        <v>4.7660646940942981E-3</v>
      </c>
      <c r="DB52" s="4"/>
    </row>
    <row r="53" spans="1:106" x14ac:dyDescent="0.25">
      <c r="A53">
        <f t="shared" si="1"/>
        <v>2000</v>
      </c>
      <c r="B53" s="21">
        <f t="shared" si="0"/>
        <v>38471.442510185414</v>
      </c>
      <c r="C53" s="5">
        <f>B53/Population!B53</f>
        <v>0.31308974001387097</v>
      </c>
      <c r="D53" s="33">
        <f t="shared" si="2"/>
        <v>2.7066694128192514</v>
      </c>
      <c r="E53" s="12">
        <f>Population!C53*Inputs!F$15</f>
        <v>0</v>
      </c>
      <c r="F53" s="12">
        <f>Population!D53*Inputs!G$15</f>
        <v>0</v>
      </c>
      <c r="G53" s="12">
        <f>Population!E53*Inputs!H$15</f>
        <v>0</v>
      </c>
      <c r="H53" s="12">
        <f>Population!F53*Inputs!I$15</f>
        <v>0</v>
      </c>
      <c r="I53" s="12">
        <f>Population!G53*Inputs!J$15</f>
        <v>0</v>
      </c>
      <c r="J53" s="12">
        <f>Population!H53*Inputs!K$15</f>
        <v>0</v>
      </c>
      <c r="K53" s="12">
        <f>Population!I53*Inputs!L$15</f>
        <v>0</v>
      </c>
      <c r="L53" s="12">
        <f>Population!J53*Inputs!M$15</f>
        <v>0</v>
      </c>
      <c r="M53" s="12">
        <f>Population!K53*Inputs!N$15</f>
        <v>0</v>
      </c>
      <c r="N53" s="12">
        <f>Population!L53*Inputs!O$15</f>
        <v>0</v>
      </c>
      <c r="O53" s="12">
        <f>Population!M53*Inputs!P$15</f>
        <v>0</v>
      </c>
      <c r="P53" s="12">
        <f>Population!N53*Inputs!Q$15</f>
        <v>0</v>
      </c>
      <c r="Q53" s="12">
        <f>Population!O53*Inputs!R$15</f>
        <v>0</v>
      </c>
      <c r="R53" s="12">
        <f>Population!P53*Inputs!S$15</f>
        <v>0</v>
      </c>
      <c r="S53" s="12">
        <f>Population!Q53*Inputs!T$15</f>
        <v>0</v>
      </c>
      <c r="T53" s="12">
        <f>Population!R53*Inputs!U$15</f>
        <v>18.178918379989767</v>
      </c>
      <c r="U53" s="12">
        <f>Population!S53*Inputs!V$15</f>
        <v>23.13157190920835</v>
      </c>
      <c r="V53" s="12">
        <f>Population!T53*Inputs!W$15</f>
        <v>40.216802942160825</v>
      </c>
      <c r="W53" s="12">
        <f>Population!U53*Inputs!X$15</f>
        <v>63.849965228461414</v>
      </c>
      <c r="X53" s="12">
        <f>Population!V53*Inputs!Y$15</f>
        <v>106.49500004554736</v>
      </c>
      <c r="Y53" s="12">
        <f>Population!W53*Inputs!Z$15</f>
        <v>141.88557152121183</v>
      </c>
      <c r="Z53" s="12">
        <f>Population!X53*Inputs!AA$15</f>
        <v>204.10601605592669</v>
      </c>
      <c r="AA53" s="12">
        <f>Population!Y53*Inputs!AB$15</f>
        <v>264.31732940418715</v>
      </c>
      <c r="AB53" s="12">
        <f>Population!Z53*Inputs!AC$15</f>
        <v>333.70869850939266</v>
      </c>
      <c r="AC53" s="12">
        <f>Population!AA53*Inputs!AD$15</f>
        <v>424.27206207979867</v>
      </c>
      <c r="AD53" s="12">
        <f>Population!AB53*Inputs!AE$15</f>
        <v>521.28714034503787</v>
      </c>
      <c r="AE53" s="12">
        <f>Population!AC53*Inputs!AF$15</f>
        <v>623.28961919146752</v>
      </c>
      <c r="AF53" s="12">
        <f>Population!AD53*Inputs!AG$15</f>
        <v>693.11053541944545</v>
      </c>
      <c r="AG53" s="12">
        <f>Population!AE53*Inputs!AH$15</f>
        <v>790.86957708818215</v>
      </c>
      <c r="AH53" s="12">
        <f>Population!AF53*Inputs!AI$15</f>
        <v>913.82705086573014</v>
      </c>
      <c r="AI53" s="12">
        <f>Population!AG53*Inputs!AJ$15</f>
        <v>976.82176508566147</v>
      </c>
      <c r="AJ53" s="12">
        <f>Population!AH53*Inputs!AK$15</f>
        <v>1082.8533081035066</v>
      </c>
      <c r="AK53" s="12">
        <f>Population!AI53*Inputs!AL$15</f>
        <v>1099.3631981028648</v>
      </c>
      <c r="AL53" s="12">
        <f>Population!AJ53*Inputs!AM$15</f>
        <v>1121.8543490437141</v>
      </c>
      <c r="AM53" s="12">
        <f>Population!AK53*Inputs!AN$15</f>
        <v>1160.1613394528176</v>
      </c>
      <c r="AN53" s="12">
        <f>Population!AL53*Inputs!AO$15</f>
        <v>1166.9155482645108</v>
      </c>
      <c r="AO53" s="12">
        <f>Population!AM53*Inputs!AP$15</f>
        <v>1194.1733363343408</v>
      </c>
      <c r="AP53" s="12">
        <f>Population!AN53*Inputs!AQ$15</f>
        <v>1183.8558393683813</v>
      </c>
      <c r="AQ53" s="12">
        <f>Population!AO53*Inputs!AR$15</f>
        <v>1137.7245462051376</v>
      </c>
      <c r="AR53" s="12">
        <f>Population!AP53*Inputs!AS$15</f>
        <v>1148.9435007173283</v>
      </c>
      <c r="AS53" s="12">
        <f>Population!AQ53*Inputs!AT$15</f>
        <v>1171.9603112529958</v>
      </c>
      <c r="AT53" s="12">
        <f>Population!AR53*Inputs!AU$15</f>
        <v>1206.8873197574269</v>
      </c>
      <c r="AU53" s="12">
        <f>Population!AS53*Inputs!AV$15</f>
        <v>1175.1251046981579</v>
      </c>
      <c r="AV53" s="12">
        <f>Population!AT53*Inputs!AW$15</f>
        <v>1150.7940193857967</v>
      </c>
      <c r="AW53" s="12">
        <f>Population!AU53*Inputs!AX$15</f>
        <v>1146.4144187364923</v>
      </c>
      <c r="AX53" s="12">
        <f>Population!AV53*Inputs!AY$15</f>
        <v>1102.4280346869609</v>
      </c>
      <c r="AY53" s="12">
        <f>Population!AW53*Inputs!AZ$15</f>
        <v>1084.9094241030966</v>
      </c>
      <c r="AZ53" s="12">
        <f>Population!AX53*Inputs!BA$15</f>
        <v>1000.7338906624741</v>
      </c>
      <c r="BA53" s="12">
        <f>Population!AY53*Inputs!BB$15</f>
        <v>941.64883852081039</v>
      </c>
      <c r="BB53" s="12">
        <f>Population!AZ53*Inputs!BC$15</f>
        <v>943.77853632163715</v>
      </c>
      <c r="BC53" s="12">
        <f>Population!BA53*Inputs!BD$15</f>
        <v>891.01120555080638</v>
      </c>
      <c r="BD53" s="12">
        <f>Population!BB53*Inputs!BE$15</f>
        <v>882.22536036498695</v>
      </c>
      <c r="BE53" s="12">
        <f>Population!BC53*Inputs!BF$15</f>
        <v>845.58395571594235</v>
      </c>
      <c r="BF53" s="12">
        <f>Population!BD53*Inputs!BG$15</f>
        <v>807.45675012100708</v>
      </c>
      <c r="BG53" s="12">
        <f>Population!BE53*Inputs!BH$15</f>
        <v>810.5611820258265</v>
      </c>
      <c r="BH53" s="12">
        <f>Population!BF53*Inputs!BI$15</f>
        <v>789.87307084700581</v>
      </c>
      <c r="BI53" s="12">
        <f>Population!BG53*Inputs!BJ$15</f>
        <v>750.54344132524727</v>
      </c>
      <c r="BJ53" s="12">
        <f>Population!BH53*Inputs!BK$15</f>
        <v>685.89390167153067</v>
      </c>
      <c r="BK53" s="12">
        <f>Population!BI53*Inputs!BL$15</f>
        <v>609.43829668446813</v>
      </c>
      <c r="BL53" s="12">
        <f>Population!BJ53*Inputs!BM$15</f>
        <v>544.38544384062629</v>
      </c>
      <c r="BM53" s="12">
        <f>Population!BK53*Inputs!BN$15</f>
        <v>455.30253481865515</v>
      </c>
      <c r="BN53" s="12">
        <f>Population!BL53*Inputs!BO$15</f>
        <v>385.8186131023586</v>
      </c>
      <c r="BO53" s="12">
        <f>Population!BM53*Inputs!BP$15</f>
        <v>325.85274314329132</v>
      </c>
      <c r="BP53" s="12">
        <f>Population!BN53*Inputs!BQ$15</f>
        <v>258.37109843323253</v>
      </c>
      <c r="BQ53" s="12">
        <f>Population!BO53*Inputs!BR$15</f>
        <v>258.01560681776243</v>
      </c>
      <c r="BR53" s="12">
        <f>Population!BP53*Inputs!BS$15</f>
        <v>220.06954454725008</v>
      </c>
      <c r="BS53" s="12">
        <f>Population!BQ53*Inputs!BT$15</f>
        <v>196.79843370886266</v>
      </c>
      <c r="BT53" s="12">
        <f>Population!BR53*Inputs!BU$15</f>
        <v>181.27306276657865</v>
      </c>
      <c r="BU53" s="12">
        <f>Population!BS53*Inputs!BV$15</f>
        <v>170.22509236411761</v>
      </c>
      <c r="BV53" s="12">
        <f>Population!BT53*Inputs!BW$15</f>
        <v>150.46903493254865</v>
      </c>
      <c r="BW53" s="12">
        <f>Population!BU53*Inputs!BX$15</f>
        <v>137.16277011359634</v>
      </c>
      <c r="BX53" s="12">
        <f>Population!BV53*Inputs!BY$15</f>
        <v>114.1166773150135</v>
      </c>
      <c r="BY53" s="12">
        <f>Population!BW53*Inputs!BZ$15</f>
        <v>100.32418724782751</v>
      </c>
      <c r="BZ53" s="12">
        <f>Population!BX53*Inputs!CA$15</f>
        <v>92.686429658472377</v>
      </c>
      <c r="CA53" s="12">
        <f>Population!BY53*Inputs!CB$15</f>
        <v>84.608733495990592</v>
      </c>
      <c r="CB53" s="12">
        <f>Population!BZ53*Inputs!CC$15</f>
        <v>67.139243158426865</v>
      </c>
      <c r="CC53" s="12">
        <f>Population!CA53*Inputs!CD$15</f>
        <v>66.863133042290414</v>
      </c>
      <c r="CD53" s="12">
        <f>Population!CB53*Inputs!CE$15</f>
        <v>55.937520067121731</v>
      </c>
      <c r="CE53" s="12">
        <f>Population!CC53*Inputs!CF$15</f>
        <v>42.077136144621328</v>
      </c>
      <c r="CF53" s="12">
        <f>Population!CD53*Inputs!CG$15</f>
        <v>34.696833337379047</v>
      </c>
      <c r="CG53" s="12">
        <f>Population!CE53*Inputs!CH$15</f>
        <v>24.001901799458885</v>
      </c>
      <c r="CH53" s="12">
        <f>Population!CF53*Inputs!CI$15</f>
        <v>18.935177857578804</v>
      </c>
      <c r="CI53" s="12">
        <f>Population!CG53*Inputs!CJ$15</f>
        <v>14.640556396142001</v>
      </c>
      <c r="CJ53" s="12">
        <f>Population!CH53*Inputs!CK$15</f>
        <v>11.263402388318349</v>
      </c>
      <c r="CK53" s="12">
        <f>Population!CI53*Inputs!CL$15</f>
        <v>8.6301516448312494</v>
      </c>
      <c r="CL53" s="12">
        <f>Population!CJ53*Inputs!CM$15</f>
        <v>6.3674624313099821</v>
      </c>
      <c r="CM53" s="12">
        <f>Population!CK53*Inputs!CN$15</f>
        <v>4.4884414256633045</v>
      </c>
      <c r="CN53" s="12">
        <f>Population!CL53*Inputs!CO$15</f>
        <v>3.0343945219067026</v>
      </c>
      <c r="CO53" s="12">
        <f>Population!CM53*Inputs!CP$15</f>
        <v>1.9663988583717389</v>
      </c>
      <c r="CP53" s="12">
        <f>Population!CN53*Inputs!CQ$15</f>
        <v>1.2240842822665521</v>
      </c>
      <c r="CQ53" s="12">
        <f>Population!CO53*Inputs!CR$15</f>
        <v>0.76614489957565834</v>
      </c>
      <c r="CR53" s="12">
        <f>Population!CP53*Inputs!CS$15</f>
        <v>0.57788534415893367</v>
      </c>
      <c r="CS53" s="12">
        <f>Population!CQ53*Inputs!CT$15</f>
        <v>0.44522987683997561</v>
      </c>
      <c r="CT53" s="12">
        <f>Population!CR53*Inputs!CU$15</f>
        <v>0.24902688026642705</v>
      </c>
      <c r="CU53" s="12">
        <f>Population!CS53*Inputs!CV$15</f>
        <v>3.7731345494913193E-2</v>
      </c>
      <c r="CV53" s="12">
        <f>Population!CT53*Inputs!CW$15</f>
        <v>4.567478665173702E-2</v>
      </c>
      <c r="CW53" s="12">
        <f>Population!CU53*Inputs!CX$15</f>
        <v>3.6142657263548421E-2</v>
      </c>
      <c r="CX53" s="12">
        <f>Population!CV53*Inputs!CY$15</f>
        <v>2.7404871991042214E-2</v>
      </c>
      <c r="CY53" s="12">
        <f>Population!CW53*Inputs!CZ$15</f>
        <v>1.7872742602853615E-2</v>
      </c>
      <c r="CZ53" s="12">
        <f>Population!CX53*Inputs!DA$15</f>
        <v>9.1349573303474031E-3</v>
      </c>
      <c r="DA53" s="12">
        <f>Population!CY53*Inputs!DB$15</f>
        <v>4.7660646940942981E-3</v>
      </c>
      <c r="DB53" s="4"/>
    </row>
    <row r="54" spans="1:106" x14ac:dyDescent="0.25">
      <c r="A54">
        <f t="shared" si="1"/>
        <v>2001</v>
      </c>
      <c r="B54" s="21">
        <f t="shared" si="0"/>
        <v>39390.722340947119</v>
      </c>
      <c r="C54" s="5">
        <f>B54/Population!B54</f>
        <v>0.31261239507834043</v>
      </c>
      <c r="D54" s="33">
        <f t="shared" si="2"/>
        <v>2.3895122479962172</v>
      </c>
      <c r="E54" s="12">
        <f>Population!C54*Inputs!F$15</f>
        <v>0</v>
      </c>
      <c r="F54" s="12">
        <f>Population!D54*Inputs!G$15</f>
        <v>0</v>
      </c>
      <c r="G54" s="12">
        <f>Population!E54*Inputs!H$15</f>
        <v>0</v>
      </c>
      <c r="H54" s="12">
        <f>Population!F54*Inputs!I$15</f>
        <v>0</v>
      </c>
      <c r="I54" s="12">
        <f>Population!G54*Inputs!J$15</f>
        <v>0</v>
      </c>
      <c r="J54" s="12">
        <f>Population!H54*Inputs!K$15</f>
        <v>0</v>
      </c>
      <c r="K54" s="12">
        <f>Population!I54*Inputs!L$15</f>
        <v>0</v>
      </c>
      <c r="L54" s="12">
        <f>Population!J54*Inputs!M$15</f>
        <v>0</v>
      </c>
      <c r="M54" s="12">
        <f>Population!K54*Inputs!N$15</f>
        <v>0</v>
      </c>
      <c r="N54" s="12">
        <f>Population!L54*Inputs!O$15</f>
        <v>0</v>
      </c>
      <c r="O54" s="12">
        <f>Population!M54*Inputs!P$15</f>
        <v>0</v>
      </c>
      <c r="P54" s="12">
        <f>Population!N54*Inputs!Q$15</f>
        <v>0</v>
      </c>
      <c r="Q54" s="12">
        <f>Population!O54*Inputs!R$15</f>
        <v>0</v>
      </c>
      <c r="R54" s="12">
        <f>Population!P54*Inputs!S$15</f>
        <v>0</v>
      </c>
      <c r="S54" s="12">
        <f>Population!Q54*Inputs!T$15</f>
        <v>0</v>
      </c>
      <c r="T54" s="12">
        <f>Population!R54*Inputs!U$15</f>
        <v>18.476059684074912</v>
      </c>
      <c r="U54" s="12">
        <f>Population!S54*Inputs!V$15</f>
        <v>23.475844027437688</v>
      </c>
      <c r="V54" s="12">
        <f>Population!T54*Inputs!W$15</f>
        <v>40.90368987311777</v>
      </c>
      <c r="W54" s="12">
        <f>Population!U54*Inputs!X$15</f>
        <v>65.214910615562871</v>
      </c>
      <c r="X54" s="12">
        <f>Population!V54*Inputs!Y$15</f>
        <v>109.14404524393932</v>
      </c>
      <c r="Y54" s="12">
        <f>Population!W54*Inputs!Z$15</f>
        <v>145.45866173911543</v>
      </c>
      <c r="Z54" s="12">
        <f>Population!X54*Inputs!AA$15</f>
        <v>209.38821065401075</v>
      </c>
      <c r="AA54" s="12">
        <f>Population!Y54*Inputs!AB$15</f>
        <v>271.63796484362143</v>
      </c>
      <c r="AB54" s="12">
        <f>Population!Z54*Inputs!AC$15</f>
        <v>343.65357011976818</v>
      </c>
      <c r="AC54" s="12">
        <f>Population!AA54*Inputs!AD$15</f>
        <v>437.71273239968843</v>
      </c>
      <c r="AD54" s="12">
        <f>Population!AB54*Inputs!AE$15</f>
        <v>538.48872574672578</v>
      </c>
      <c r="AE54" s="12">
        <f>Population!AC54*Inputs!AF$15</f>
        <v>644.69496951112342</v>
      </c>
      <c r="AF54" s="12">
        <f>Population!AD54*Inputs!AG$15</f>
        <v>717.33041557182446</v>
      </c>
      <c r="AG54" s="12">
        <f>Population!AE54*Inputs!AH$15</f>
        <v>818.42766509985336</v>
      </c>
      <c r="AH54" s="12">
        <f>Population!AF54*Inputs!AI$15</f>
        <v>945.42211628947109</v>
      </c>
      <c r="AI54" s="12">
        <f>Population!AG54*Inputs!AJ$15</f>
        <v>1011.2956909316501</v>
      </c>
      <c r="AJ54" s="12">
        <f>Population!AH54*Inputs!AK$15</f>
        <v>1122.2129872981895</v>
      </c>
      <c r="AK54" s="12">
        <f>Population!AI54*Inputs!AL$15</f>
        <v>1135.7867862941353</v>
      </c>
      <c r="AL54" s="12">
        <f>Population!AJ54*Inputs!AM$15</f>
        <v>1152.6840248705121</v>
      </c>
      <c r="AM54" s="12">
        <f>Population!AK54*Inputs!AN$15</f>
        <v>1187.1523528263824</v>
      </c>
      <c r="AN54" s="12">
        <f>Population!AL54*Inputs!AO$15</f>
        <v>1193.6140816221839</v>
      </c>
      <c r="AO54" s="12">
        <f>Population!AM54*Inputs!AP$15</f>
        <v>1219.9788204732172</v>
      </c>
      <c r="AP54" s="12">
        <f>Population!AN54*Inputs!AQ$15</f>
        <v>1210.1117533215136</v>
      </c>
      <c r="AQ54" s="12">
        <f>Population!AO54*Inputs!AR$15</f>
        <v>1165.4056757916194</v>
      </c>
      <c r="AR54" s="12">
        <f>Population!AP54*Inputs!AS$15</f>
        <v>1178.5543173275391</v>
      </c>
      <c r="AS54" s="12">
        <f>Population!AQ54*Inputs!AT$15</f>
        <v>1200.6316272003953</v>
      </c>
      <c r="AT54" s="12">
        <f>Population!AR54*Inputs!AU$15</f>
        <v>1234.9372782935602</v>
      </c>
      <c r="AU54" s="12">
        <f>Population!AS54*Inputs!AV$15</f>
        <v>1203.639734375842</v>
      </c>
      <c r="AV54" s="12">
        <f>Population!AT54*Inputs!AW$15</f>
        <v>1180.9163437620655</v>
      </c>
      <c r="AW54" s="12">
        <f>Population!AU54*Inputs!AX$15</f>
        <v>1177.5892292085632</v>
      </c>
      <c r="AX54" s="12">
        <f>Population!AV54*Inputs!AY$15</f>
        <v>1131.9880222640832</v>
      </c>
      <c r="AY54" s="12">
        <f>Population!AW54*Inputs!AZ$15</f>
        <v>1114.5387508568483</v>
      </c>
      <c r="AZ54" s="12">
        <f>Population!AX54*Inputs!BA$15</f>
        <v>1024.0808593890292</v>
      </c>
      <c r="BA54" s="12">
        <f>Population!AY54*Inputs!BB$15</f>
        <v>957.30651720586991</v>
      </c>
      <c r="BB54" s="12">
        <f>Population!AZ54*Inputs!BC$15</f>
        <v>954.92335462977633</v>
      </c>
      <c r="BC54" s="12">
        <f>Population!BA54*Inputs!BD$15</f>
        <v>901.28586208797128</v>
      </c>
      <c r="BD54" s="12">
        <f>Population!BB54*Inputs!BE$15</f>
        <v>891.27856936747753</v>
      </c>
      <c r="BE54" s="12">
        <f>Population!BC54*Inputs!BF$15</f>
        <v>855.35053126428375</v>
      </c>
      <c r="BF54" s="12">
        <f>Population!BD54*Inputs!BG$15</f>
        <v>819.43458164499384</v>
      </c>
      <c r="BG54" s="12">
        <f>Population!BE54*Inputs!BH$15</f>
        <v>824.42798595783768</v>
      </c>
      <c r="BH54" s="12">
        <f>Population!BF54*Inputs!BI$15</f>
        <v>802.408635285022</v>
      </c>
      <c r="BI54" s="12">
        <f>Population!BG54*Inputs!BJ$15</f>
        <v>761.75185716302155</v>
      </c>
      <c r="BJ54" s="12">
        <f>Population!BH54*Inputs!BK$15</f>
        <v>697.28997235611246</v>
      </c>
      <c r="BK54" s="12">
        <f>Population!BI54*Inputs!BL$15</f>
        <v>621.25321828629308</v>
      </c>
      <c r="BL54" s="12">
        <f>Population!BJ54*Inputs!BM$15</f>
        <v>556.03446681750233</v>
      </c>
      <c r="BM54" s="12">
        <f>Population!BK54*Inputs!BN$15</f>
        <v>465.04435841482155</v>
      </c>
      <c r="BN54" s="12">
        <f>Population!BL54*Inputs!BO$15</f>
        <v>394.21424454434003</v>
      </c>
      <c r="BO54" s="12">
        <f>Population!BM54*Inputs!BP$15</f>
        <v>332.77765682901634</v>
      </c>
      <c r="BP54" s="12">
        <f>Population!BN54*Inputs!BQ$15</f>
        <v>263.50498928419364</v>
      </c>
      <c r="BQ54" s="12">
        <f>Population!BO54*Inputs!BR$15</f>
        <v>262.85325981812559</v>
      </c>
      <c r="BR54" s="12">
        <f>Population!BP54*Inputs!BS$15</f>
        <v>224.23593094701948</v>
      </c>
      <c r="BS54" s="12">
        <f>Population!BQ54*Inputs!BT$15</f>
        <v>200.53825269344063</v>
      </c>
      <c r="BT54" s="12">
        <f>Population!BR54*Inputs!BU$15</f>
        <v>184.54149672749139</v>
      </c>
      <c r="BU54" s="12">
        <f>Population!BS54*Inputs!BV$15</f>
        <v>173.03409853158081</v>
      </c>
      <c r="BV54" s="12">
        <f>Population!BT54*Inputs!BW$15</f>
        <v>152.75940780277188</v>
      </c>
      <c r="BW54" s="12">
        <f>Population!BU54*Inputs!BX$15</f>
        <v>139.15756023735443</v>
      </c>
      <c r="BX54" s="12">
        <f>Population!BV54*Inputs!BY$15</f>
        <v>115.64190097812956</v>
      </c>
      <c r="BY54" s="12">
        <f>Population!BW54*Inputs!BZ$15</f>
        <v>101.77109153689737</v>
      </c>
      <c r="BZ54" s="12">
        <f>Population!BX54*Inputs!CA$15</f>
        <v>94.354487846810216</v>
      </c>
      <c r="CA54" s="12">
        <f>Population!BY54*Inputs!CB$15</f>
        <v>86.509663739875378</v>
      </c>
      <c r="CB54" s="12">
        <f>Population!BZ54*Inputs!CC$15</f>
        <v>68.877302780343015</v>
      </c>
      <c r="CC54" s="12">
        <f>Population!CA54*Inputs!CD$15</f>
        <v>68.93598054924729</v>
      </c>
      <c r="CD54" s="12">
        <f>Population!CB54*Inputs!CE$15</f>
        <v>57.855702153270308</v>
      </c>
      <c r="CE54" s="12">
        <f>Population!CC54*Inputs!CF$15</f>
        <v>43.623790952497046</v>
      </c>
      <c r="CF54" s="12">
        <f>Population!CD54*Inputs!CG$15</f>
        <v>36.181669862064297</v>
      </c>
      <c r="CG54" s="12">
        <f>Population!CE54*Inputs!CH$15</f>
        <v>25.446416573827296</v>
      </c>
      <c r="CH54" s="12">
        <f>Population!CF54*Inputs!CI$15</f>
        <v>20.579073004983496</v>
      </c>
      <c r="CI54" s="12">
        <f>Population!CG54*Inputs!CJ$15</f>
        <v>16.122008171889643</v>
      </c>
      <c r="CJ54" s="12">
        <f>Population!CH54*Inputs!CK$15</f>
        <v>12.373101117926637</v>
      </c>
      <c r="CK54" s="12">
        <f>Population!CI54*Inputs!CL$15</f>
        <v>9.4399854707694395</v>
      </c>
      <c r="CL54" s="12">
        <f>Population!CJ54*Inputs!CM$15</f>
        <v>7.1705443322648703</v>
      </c>
      <c r="CM54" s="12">
        <f>Population!CK54*Inputs!CN$15</f>
        <v>5.2593523899330581</v>
      </c>
      <c r="CN54" s="12">
        <f>Population!CL54*Inputs!CO$15</f>
        <v>3.713161568757299</v>
      </c>
      <c r="CO54" s="12">
        <f>Population!CM54*Inputs!CP$15</f>
        <v>2.5192623628866775</v>
      </c>
      <c r="CP54" s="12">
        <f>Population!CN54*Inputs!CQ$15</f>
        <v>1.6228450283391085</v>
      </c>
      <c r="CQ54" s="12">
        <f>Population!CO54*Inputs!CR$15</f>
        <v>0.98458953138831373</v>
      </c>
      <c r="CR54" s="12">
        <f>Population!CP54*Inputs!CS$15</f>
        <v>0.62236861463714699</v>
      </c>
      <c r="CS54" s="12">
        <f>Population!CQ54*Inputs!CT$15</f>
        <v>0.46945737236828827</v>
      </c>
      <c r="CT54" s="12">
        <f>Population!CR54*Inputs!CU$15</f>
        <v>0.36182374469332546</v>
      </c>
      <c r="CU54" s="12">
        <f>Population!CS54*Inputs!CV$15</f>
        <v>0.20295492155684886</v>
      </c>
      <c r="CV54" s="12">
        <f>Population!CT54*Inputs!CW$15</f>
        <v>3.2170936685136507E-2</v>
      </c>
      <c r="CW54" s="12">
        <f>Population!CU54*Inputs!CX$15</f>
        <v>3.6937001379230804E-2</v>
      </c>
      <c r="CX54" s="12">
        <f>Population!CV54*Inputs!CY$15</f>
        <v>2.7404871991042214E-2</v>
      </c>
      <c r="CY54" s="12">
        <f>Population!CW54*Inputs!CZ$15</f>
        <v>1.8667086718536001E-2</v>
      </c>
      <c r="CZ54" s="12">
        <f>Population!CX54*Inputs!DA$15</f>
        <v>9.1349573303474031E-3</v>
      </c>
      <c r="DA54" s="12">
        <f>Population!CY54*Inputs!DB$15</f>
        <v>4.7660646940942981E-3</v>
      </c>
      <c r="DB54" s="4"/>
    </row>
    <row r="55" spans="1:106" x14ac:dyDescent="0.25">
      <c r="A55">
        <f t="shared" si="1"/>
        <v>2002</v>
      </c>
      <c r="B55" s="21">
        <f t="shared" si="0"/>
        <v>40381.757941951022</v>
      </c>
      <c r="C55" s="5">
        <f>B55/Population!B55</f>
        <v>0.31249270750112601</v>
      </c>
      <c r="D55" s="33">
        <f t="shared" si="2"/>
        <v>2.5159112148946505</v>
      </c>
      <c r="E55" s="12">
        <f>Population!C55*Inputs!F$15</f>
        <v>0</v>
      </c>
      <c r="F55" s="12">
        <f>Population!D55*Inputs!G$15</f>
        <v>0</v>
      </c>
      <c r="G55" s="12">
        <f>Population!E55*Inputs!H$15</f>
        <v>0</v>
      </c>
      <c r="H55" s="12">
        <f>Population!F55*Inputs!I$15</f>
        <v>0</v>
      </c>
      <c r="I55" s="12">
        <f>Population!G55*Inputs!J$15</f>
        <v>0</v>
      </c>
      <c r="J55" s="12">
        <f>Population!H55*Inputs!K$15</f>
        <v>0</v>
      </c>
      <c r="K55" s="12">
        <f>Population!I55*Inputs!L$15</f>
        <v>0</v>
      </c>
      <c r="L55" s="12">
        <f>Population!J55*Inputs!M$15</f>
        <v>0</v>
      </c>
      <c r="M55" s="12">
        <f>Population!K55*Inputs!N$15</f>
        <v>0</v>
      </c>
      <c r="N55" s="12">
        <f>Population!L55*Inputs!O$15</f>
        <v>0</v>
      </c>
      <c r="O55" s="12">
        <f>Population!M55*Inputs!P$15</f>
        <v>0</v>
      </c>
      <c r="P55" s="12">
        <f>Population!N55*Inputs!Q$15</f>
        <v>0</v>
      </c>
      <c r="Q55" s="12">
        <f>Population!O55*Inputs!R$15</f>
        <v>0</v>
      </c>
      <c r="R55" s="12">
        <f>Population!P55*Inputs!S$15</f>
        <v>0</v>
      </c>
      <c r="S55" s="12">
        <f>Population!Q55*Inputs!T$15</f>
        <v>0</v>
      </c>
      <c r="T55" s="12">
        <f>Population!R55*Inputs!U$15</f>
        <v>18.82371430057902</v>
      </c>
      <c r="U55" s="12">
        <f>Population!S55*Inputs!V$15</f>
        <v>23.888064700418539</v>
      </c>
      <c r="V55" s="12">
        <f>Population!T55*Inputs!W$15</f>
        <v>41.567506637241891</v>
      </c>
      <c r="W55" s="12">
        <f>Population!U55*Inputs!X$15</f>
        <v>66.408421620646138</v>
      </c>
      <c r="X55" s="12">
        <f>Population!V55*Inputs!Y$15</f>
        <v>111.58234457358868</v>
      </c>
      <c r="Y55" s="12">
        <f>Population!W55*Inputs!Z$15</f>
        <v>149.19050169328952</v>
      </c>
      <c r="Z55" s="12">
        <f>Population!X55*Inputs!AA$15</f>
        <v>214.83569853425485</v>
      </c>
      <c r="AA55" s="12">
        <f>Population!Y55*Inputs!AB$15</f>
        <v>278.89957322843026</v>
      </c>
      <c r="AB55" s="12">
        <f>Population!Z55*Inputs!AC$15</f>
        <v>353.43837346505029</v>
      </c>
      <c r="AC55" s="12">
        <f>Population!AA55*Inputs!AD$15</f>
        <v>451.05273188619731</v>
      </c>
      <c r="AD55" s="12">
        <f>Population!AB55*Inputs!AE$15</f>
        <v>555.87001912718677</v>
      </c>
      <c r="AE55" s="12">
        <f>Population!AC55*Inputs!AF$15</f>
        <v>666.33650606001811</v>
      </c>
      <c r="AF55" s="12">
        <f>Population!AD55*Inputs!AG$15</f>
        <v>742.3445880081922</v>
      </c>
      <c r="AG55" s="12">
        <f>Population!AE55*Inputs!AH$15</f>
        <v>847.48104513337864</v>
      </c>
      <c r="AH55" s="12">
        <f>Population!AF55*Inputs!AI$15</f>
        <v>978.96464413788988</v>
      </c>
      <c r="AI55" s="12">
        <f>Population!AG55*Inputs!AJ$15</f>
        <v>1046.9588126481563</v>
      </c>
      <c r="AJ55" s="12">
        <f>Population!AH55*Inputs!AK$15</f>
        <v>1162.5674274118157</v>
      </c>
      <c r="AK55" s="12">
        <f>Population!AI55*Inputs!AL$15</f>
        <v>1177.8227977268591</v>
      </c>
      <c r="AL55" s="12">
        <f>Population!AJ55*Inputs!AM$15</f>
        <v>1191.6564026569572</v>
      </c>
      <c r="AM55" s="12">
        <f>Population!AK55*Inputs!AN$15</f>
        <v>1220.6059316372939</v>
      </c>
      <c r="AN55" s="12">
        <f>Population!AL55*Inputs!AO$15</f>
        <v>1222.2363257400814</v>
      </c>
      <c r="AO55" s="12">
        <f>Population!AM55*Inputs!AP$15</f>
        <v>1248.7796588417441</v>
      </c>
      <c r="AP55" s="12">
        <f>Population!AN55*Inputs!AQ$15</f>
        <v>1237.1682455493467</v>
      </c>
      <c r="AQ55" s="12">
        <f>Population!AO55*Inputs!AR$15</f>
        <v>1192.1290400047044</v>
      </c>
      <c r="AR55" s="12">
        <f>Population!AP55*Inputs!AS$15</f>
        <v>1208.1123552836268</v>
      </c>
      <c r="AS55" s="12">
        <f>Population!AQ55*Inputs!AT$15</f>
        <v>1232.4874748243151</v>
      </c>
      <c r="AT55" s="12">
        <f>Population!AR55*Inputs!AU$15</f>
        <v>1266.1222454102776</v>
      </c>
      <c r="AU55" s="12">
        <f>Population!AS55*Inputs!AV$15</f>
        <v>1232.5967327067856</v>
      </c>
      <c r="AV55" s="12">
        <f>Population!AT55*Inputs!AW$15</f>
        <v>1210.5860828123282</v>
      </c>
      <c r="AW55" s="12">
        <f>Population!AU55*Inputs!AX$15</f>
        <v>1209.493099992354</v>
      </c>
      <c r="AX55" s="12">
        <f>Population!AV55*Inputs!AY$15</f>
        <v>1163.8788233101113</v>
      </c>
      <c r="AY55" s="12">
        <f>Population!AW55*Inputs!AZ$15</f>
        <v>1145.5702202768532</v>
      </c>
      <c r="AZ55" s="12">
        <f>Population!AX55*Inputs!BA$15</f>
        <v>1053.1647944110059</v>
      </c>
      <c r="BA55" s="12">
        <f>Population!AY55*Inputs!BB$15</f>
        <v>980.7409916670797</v>
      </c>
      <c r="BB55" s="12">
        <f>Population!AZ55*Inputs!BC$15</f>
        <v>971.94534624438666</v>
      </c>
      <c r="BC55" s="12">
        <f>Population!BA55*Inputs!BD$15</f>
        <v>913.04828797546259</v>
      </c>
      <c r="BD55" s="12">
        <f>Population!BB55*Inputs!BE$15</f>
        <v>902.71143902775464</v>
      </c>
      <c r="BE55" s="12">
        <f>Population!BC55*Inputs!BF$15</f>
        <v>865.26810662341632</v>
      </c>
      <c r="BF55" s="12">
        <f>Population!BD55*Inputs!BG$15</f>
        <v>830.09939937931142</v>
      </c>
      <c r="BG55" s="12">
        <f>Population!BE55*Inputs!BH$15</f>
        <v>838.02725165586651</v>
      </c>
      <c r="BH55" s="12">
        <f>Population!BF55*Inputs!BI$15</f>
        <v>817.60406194475058</v>
      </c>
      <c r="BI55" s="12">
        <f>Population!BG55*Inputs!BJ$15</f>
        <v>775.26841346340404</v>
      </c>
      <c r="BJ55" s="12">
        <f>Population!BH55*Inputs!BK$15</f>
        <v>709.04628979049619</v>
      </c>
      <c r="BK55" s="12">
        <f>Population!BI55*Inputs!BL$15</f>
        <v>632.84143915981258</v>
      </c>
      <c r="BL55" s="12">
        <f>Population!BJ55*Inputs!BM$15</f>
        <v>568.02945102109675</v>
      </c>
      <c r="BM55" s="12">
        <f>Population!BK55*Inputs!BN$15</f>
        <v>476.07129237507525</v>
      </c>
      <c r="BN55" s="12">
        <f>Population!BL55*Inputs!BO$15</f>
        <v>403.5874549276582</v>
      </c>
      <c r="BO55" s="12">
        <f>Population!BM55*Inputs!BP$15</f>
        <v>340.83590594783243</v>
      </c>
      <c r="BP55" s="12">
        <f>Population!BN55*Inputs!BQ$15</f>
        <v>269.75598507472341</v>
      </c>
      <c r="BQ55" s="12">
        <f>Population!BO55*Inputs!BR$15</f>
        <v>268.71091143236674</v>
      </c>
      <c r="BR55" s="12">
        <f>Population!BP55*Inputs!BS$15</f>
        <v>228.96401832718621</v>
      </c>
      <c r="BS55" s="12">
        <f>Population!BQ55*Inputs!BT$15</f>
        <v>204.79268962652668</v>
      </c>
      <c r="BT55" s="12">
        <f>Population!BR55*Inputs!BU$15</f>
        <v>188.44676182730467</v>
      </c>
      <c r="BU55" s="12">
        <f>Population!BS55*Inputs!BV$15</f>
        <v>176.50064040592142</v>
      </c>
      <c r="BV55" s="12">
        <f>Population!BT55*Inputs!BW$15</f>
        <v>155.55098741789735</v>
      </c>
      <c r="BW55" s="12">
        <f>Population!BU55*Inputs!BX$15</f>
        <v>141.47338859706923</v>
      </c>
      <c r="BX55" s="12">
        <f>Population!BV55*Inputs!BY$15</f>
        <v>117.43973474150249</v>
      </c>
      <c r="BY55" s="12">
        <f>Population!BW55*Inputs!BZ$15</f>
        <v>103.18893179605622</v>
      </c>
      <c r="BZ55" s="12">
        <f>Population!BX55*Inputs!CA$15</f>
        <v>95.653369192864247</v>
      </c>
      <c r="CA55" s="12">
        <f>Population!BY55*Inputs!CB$15</f>
        <v>87.858377111931944</v>
      </c>
      <c r="CB55" s="12">
        <f>Population!BZ55*Inputs!CC$15</f>
        <v>70.144931353863711</v>
      </c>
      <c r="CC55" s="12">
        <f>Population!CA55*Inputs!CD$15</f>
        <v>70.382644096530754</v>
      </c>
      <c r="CD55" s="12">
        <f>Population!CB55*Inputs!CE$15</f>
        <v>59.313562964667156</v>
      </c>
      <c r="CE55" s="12">
        <f>Population!CC55*Inputs!CF$15</f>
        <v>44.75425672990896</v>
      </c>
      <c r="CF55" s="12">
        <f>Population!CD55*Inputs!CG$15</f>
        <v>37.067616088222529</v>
      </c>
      <c r="CG55" s="12">
        <f>Population!CE55*Inputs!CH$15</f>
        <v>26.124786448620053</v>
      </c>
      <c r="CH55" s="12">
        <f>Population!CF55*Inputs!CI$15</f>
        <v>21.438156166093989</v>
      </c>
      <c r="CI55" s="12">
        <f>Population!CG55*Inputs!CJ$15</f>
        <v>17.173719781053119</v>
      </c>
      <c r="CJ55" s="12">
        <f>Population!CH55*Inputs!CK$15</f>
        <v>13.323136680282769</v>
      </c>
      <c r="CK55" s="12">
        <f>Population!CI55*Inputs!CL$15</f>
        <v>10.11676665733083</v>
      </c>
      <c r="CL55" s="12">
        <f>Population!CJ55*Inputs!CM$15</f>
        <v>7.6245119943773521</v>
      </c>
      <c r="CM55" s="12">
        <f>Population!CK55*Inputs!CN$15</f>
        <v>5.7180861167396335</v>
      </c>
      <c r="CN55" s="12">
        <f>Population!CL55*Inputs!CO$15</f>
        <v>4.156405585308069</v>
      </c>
      <c r="CO55" s="12">
        <f>Population!CM55*Inputs!CP$15</f>
        <v>2.9406619162561816</v>
      </c>
      <c r="CP55" s="12">
        <f>Population!CN55*Inputs!CQ$15</f>
        <v>2.0065132362136993</v>
      </c>
      <c r="CQ55" s="12">
        <f>Population!CO55*Inputs!CR$15</f>
        <v>1.2808798865378426</v>
      </c>
      <c r="CR55" s="12">
        <f>Population!CP55*Inputs!CS$15</f>
        <v>0.74588912462575752</v>
      </c>
      <c r="CS55" s="12">
        <f>Population!CQ55*Inputs!CT$15</f>
        <v>0.47898950175647692</v>
      </c>
      <c r="CT55" s="12">
        <f>Population!CR55*Inputs!CU$15</f>
        <v>0.36222091675116663</v>
      </c>
      <c r="CU55" s="12">
        <f>Population!CS55*Inputs!CV$15</f>
        <v>0.27881478460451642</v>
      </c>
      <c r="CV55" s="12">
        <f>Population!CT55*Inputs!CW$15</f>
        <v>0.15688296284727063</v>
      </c>
      <c r="CW55" s="12">
        <f>Population!CU55*Inputs!CX$15</f>
        <v>2.6610527875359832E-2</v>
      </c>
      <c r="CX55" s="12">
        <f>Population!CV55*Inputs!CY$15</f>
        <v>2.8199216106724594E-2</v>
      </c>
      <c r="CY55" s="12">
        <f>Population!CW55*Inputs!CZ$15</f>
        <v>1.8269914660694806E-2</v>
      </c>
      <c r="CZ55" s="12">
        <f>Population!CX55*Inputs!DA$15</f>
        <v>9.5321293881885961E-3</v>
      </c>
      <c r="DA55" s="12">
        <f>Population!CY55*Inputs!DB$15</f>
        <v>4.7660646940942981E-3</v>
      </c>
      <c r="DB55" s="4"/>
    </row>
    <row r="56" spans="1:106" x14ac:dyDescent="0.25">
      <c r="A56">
        <f t="shared" si="1"/>
        <v>2003</v>
      </c>
      <c r="B56" s="21">
        <f t="shared" si="0"/>
        <v>41440.453578247616</v>
      </c>
      <c r="C56" s="5">
        <f>B56/Population!B56</f>
        <v>0.31263981842952931</v>
      </c>
      <c r="D56" s="33">
        <f t="shared" si="2"/>
        <v>2.6217175533033377</v>
      </c>
      <c r="E56" s="12">
        <f>Population!C56*Inputs!F$15</f>
        <v>0</v>
      </c>
      <c r="F56" s="12">
        <f>Population!D56*Inputs!G$15</f>
        <v>0</v>
      </c>
      <c r="G56" s="12">
        <f>Population!E56*Inputs!H$15</f>
        <v>0</v>
      </c>
      <c r="H56" s="12">
        <f>Population!F56*Inputs!I$15</f>
        <v>0</v>
      </c>
      <c r="I56" s="12">
        <f>Population!G56*Inputs!J$15</f>
        <v>0</v>
      </c>
      <c r="J56" s="12">
        <f>Population!H56*Inputs!K$15</f>
        <v>0</v>
      </c>
      <c r="K56" s="12">
        <f>Population!I56*Inputs!L$15</f>
        <v>0</v>
      </c>
      <c r="L56" s="12">
        <f>Population!J56*Inputs!M$15</f>
        <v>0</v>
      </c>
      <c r="M56" s="12">
        <f>Population!K56*Inputs!N$15</f>
        <v>0</v>
      </c>
      <c r="N56" s="12">
        <f>Population!L56*Inputs!O$15</f>
        <v>0</v>
      </c>
      <c r="O56" s="12">
        <f>Population!M56*Inputs!P$15</f>
        <v>0</v>
      </c>
      <c r="P56" s="12">
        <f>Population!N56*Inputs!Q$15</f>
        <v>0</v>
      </c>
      <c r="Q56" s="12">
        <f>Population!O56*Inputs!R$15</f>
        <v>0</v>
      </c>
      <c r="R56" s="12">
        <f>Population!P56*Inputs!S$15</f>
        <v>0</v>
      </c>
      <c r="S56" s="12">
        <f>Population!Q56*Inputs!T$15</f>
        <v>0</v>
      </c>
      <c r="T56" s="12">
        <f>Population!R56*Inputs!U$15</f>
        <v>19.186966530402181</v>
      </c>
      <c r="U56" s="12">
        <f>Population!S56*Inputs!V$15</f>
        <v>24.359946905302554</v>
      </c>
      <c r="V56" s="12">
        <f>Population!T56*Inputs!W$15</f>
        <v>42.342009367058409</v>
      </c>
      <c r="W56" s="12">
        <f>Population!U56*Inputs!X$15</f>
        <v>67.566398509171279</v>
      </c>
      <c r="X56" s="12">
        <f>Population!V56*Inputs!Y$15</f>
        <v>113.74518943508569</v>
      </c>
      <c r="Y56" s="12">
        <f>Population!W56*Inputs!Z$15</f>
        <v>152.6456635356779</v>
      </c>
      <c r="Z56" s="12">
        <f>Population!X56*Inputs!AA$15</f>
        <v>220.48347890315412</v>
      </c>
      <c r="AA56" s="12">
        <f>Population!Y56*Inputs!AB$15</f>
        <v>286.34699458992981</v>
      </c>
      <c r="AB56" s="12">
        <f>Population!Z56*Inputs!AC$15</f>
        <v>363.13649227708692</v>
      </c>
      <c r="AC56" s="12">
        <f>Population!AA56*Inputs!AD$15</f>
        <v>464.17943884242459</v>
      </c>
      <c r="AD56" s="12">
        <f>Population!AB56*Inputs!AE$15</f>
        <v>573.10302745579884</v>
      </c>
      <c r="AE56" s="12">
        <f>Population!AC56*Inputs!AF$15</f>
        <v>688.14220501549892</v>
      </c>
      <c r="AF56" s="12">
        <f>Population!AD56*Inputs!AG$15</f>
        <v>767.57411699449233</v>
      </c>
      <c r="AG56" s="12">
        <f>Population!AE56*Inputs!AH$15</f>
        <v>877.35044794898658</v>
      </c>
      <c r="AH56" s="12">
        <f>Population!AF56*Inputs!AI$15</f>
        <v>1014.1118592952342</v>
      </c>
      <c r="AI56" s="12">
        <f>Population!AG56*Inputs!AJ$15</f>
        <v>1084.6073691454194</v>
      </c>
      <c r="AJ56" s="12">
        <f>Population!AH56*Inputs!AK$15</f>
        <v>1204.1915800803802</v>
      </c>
      <c r="AK56" s="12">
        <f>Population!AI56*Inputs!AL$15</f>
        <v>1220.7868652993625</v>
      </c>
      <c r="AL56" s="12">
        <f>Population!AJ56*Inputs!AM$15</f>
        <v>1236.368419349031</v>
      </c>
      <c r="AM56" s="12">
        <f>Population!AK56*Inputs!AN$15</f>
        <v>1262.5198732734045</v>
      </c>
      <c r="AN56" s="12">
        <f>Population!AL56*Inputs!AO$15</f>
        <v>1257.3493320338457</v>
      </c>
      <c r="AO56" s="12">
        <f>Population!AM56*Inputs!AP$15</f>
        <v>1279.4333896308508</v>
      </c>
      <c r="AP56" s="12">
        <f>Population!AN56*Inputs!AQ$15</f>
        <v>1267.0940332146372</v>
      </c>
      <c r="AQ56" s="12">
        <f>Population!AO56*Inputs!AR$15</f>
        <v>1219.4994659432689</v>
      </c>
      <c r="AR56" s="12">
        <f>Population!AP56*Inputs!AS$15</f>
        <v>1236.5451125008701</v>
      </c>
      <c r="AS56" s="12">
        <f>Population!AQ56*Inputs!AT$15</f>
        <v>1264.1421830467086</v>
      </c>
      <c r="AT56" s="12">
        <f>Population!AR56*Inputs!AU$15</f>
        <v>1300.4916443886775</v>
      </c>
      <c r="AU56" s="12">
        <f>Population!AS56*Inputs!AV$15</f>
        <v>1264.513063900177</v>
      </c>
      <c r="AV56" s="12">
        <f>Population!AT56*Inputs!AW$15</f>
        <v>1240.5225239297019</v>
      </c>
      <c r="AW56" s="12">
        <f>Population!AU56*Inputs!AX$15</f>
        <v>1240.7457247834097</v>
      </c>
      <c r="AX56" s="12">
        <f>Population!AV56*Inputs!AY$15</f>
        <v>1196.3112838358029</v>
      </c>
      <c r="AY56" s="12">
        <f>Population!AW56*Inputs!AZ$15</f>
        <v>1178.8013701285788</v>
      </c>
      <c r="AZ56" s="12">
        <f>Population!AX56*Inputs!BA$15</f>
        <v>1083.4260260255173</v>
      </c>
      <c r="BA56" s="12">
        <f>Population!AY56*Inputs!BB$15</f>
        <v>1009.5296624848361</v>
      </c>
      <c r="BB56" s="12">
        <f>Population!AZ56*Inputs!BC$15</f>
        <v>996.72497082922405</v>
      </c>
      <c r="BC56" s="12">
        <f>Population!BA56*Inputs!BD$15</f>
        <v>930.29793707882232</v>
      </c>
      <c r="BD56" s="12">
        <f>Population!BB56*Inputs!BE$15</f>
        <v>915.49978206271203</v>
      </c>
      <c r="BE56" s="12">
        <f>Population!BC56*Inputs!BF$15</f>
        <v>877.38036625542065</v>
      </c>
      <c r="BF56" s="12">
        <f>Population!BD56*Inputs!BG$15</f>
        <v>840.73002404618978</v>
      </c>
      <c r="BG56" s="12">
        <f>Population!BE56*Inputs!BH$15</f>
        <v>850.06409406743819</v>
      </c>
      <c r="BH56" s="12">
        <f>Population!BF56*Inputs!BI$15</f>
        <v>832.36220147292045</v>
      </c>
      <c r="BI56" s="12">
        <f>Population!BG56*Inputs!BJ$15</f>
        <v>791.29676967897797</v>
      </c>
      <c r="BJ56" s="12">
        <f>Population!BH56*Inputs!BK$15</f>
        <v>722.8959022189963</v>
      </c>
      <c r="BK56" s="12">
        <f>Population!BI56*Inputs!BL$15</f>
        <v>644.68072579318437</v>
      </c>
      <c r="BL56" s="12">
        <f>Population!BJ56*Inputs!BM$15</f>
        <v>579.74527342791544</v>
      </c>
      <c r="BM56" s="12">
        <f>Population!BK56*Inputs!BN$15</f>
        <v>487.35630538719846</v>
      </c>
      <c r="BN56" s="12">
        <f>Population!BL56*Inputs!BO$15</f>
        <v>414.07823735313553</v>
      </c>
      <c r="BO56" s="12">
        <f>Population!BM56*Inputs!BP$15</f>
        <v>349.74646305358806</v>
      </c>
      <c r="BP56" s="12">
        <f>Population!BN56*Inputs!BQ$15</f>
        <v>276.95038047909799</v>
      </c>
      <c r="BQ56" s="12">
        <f>Population!BO56*Inputs!BR$15</f>
        <v>275.75196569374771</v>
      </c>
      <c r="BR56" s="12">
        <f>Population!BP56*Inputs!BS$15</f>
        <v>234.62535759586356</v>
      </c>
      <c r="BS56" s="12">
        <f>Population!BQ56*Inputs!BT$15</f>
        <v>209.5954163477179</v>
      </c>
      <c r="BT56" s="12">
        <f>Population!BR56*Inputs!BU$15</f>
        <v>192.88281256523746</v>
      </c>
      <c r="BU56" s="12">
        <f>Population!BS56*Inputs!BV$15</f>
        <v>180.62585362739304</v>
      </c>
      <c r="BV56" s="12">
        <f>Population!BT56*Inputs!BW$15</f>
        <v>158.98463580427014</v>
      </c>
      <c r="BW56" s="12">
        <f>Population!BU56*Inputs!BX$15</f>
        <v>144.31321665377774</v>
      </c>
      <c r="BX56" s="12">
        <f>Population!BV56*Inputs!BY$15</f>
        <v>119.55893004641909</v>
      </c>
      <c r="BY56" s="12">
        <f>Population!BW56*Inputs!BZ$15</f>
        <v>104.88820874485339</v>
      </c>
      <c r="BZ56" s="12">
        <f>Population!BX56*Inputs!CA$15</f>
        <v>97.024382784900496</v>
      </c>
      <c r="CA56" s="12">
        <f>Population!BY56*Inputs!CB$15</f>
        <v>88.972126604129087</v>
      </c>
      <c r="CB56" s="12">
        <f>Population!BZ56*Inputs!CC$15</f>
        <v>71.008796752114847</v>
      </c>
      <c r="CC56" s="12">
        <f>Population!CA56*Inputs!CD$15</f>
        <v>71.296753610695291</v>
      </c>
      <c r="CD56" s="12">
        <f>Population!CB56*Inputs!CE$15</f>
        <v>60.167384683964698</v>
      </c>
      <c r="CE56" s="12">
        <f>Population!CC56*Inputs!CF$15</f>
        <v>45.527111728590903</v>
      </c>
      <c r="CF56" s="12">
        <f>Population!CD56*Inputs!CG$15</f>
        <v>37.601521412904695</v>
      </c>
      <c r="CG56" s="12">
        <f>Population!CE56*Inputs!CH$15</f>
        <v>26.320592273135759</v>
      </c>
      <c r="CH56" s="12">
        <f>Population!CF56*Inputs!CI$15</f>
        <v>21.526328362934734</v>
      </c>
      <c r="CI56" s="12">
        <f>Population!CG56*Inputs!CJ$15</f>
        <v>17.441413748038084</v>
      </c>
      <c r="CJ56" s="12">
        <f>Population!CH56*Inputs!CK$15</f>
        <v>13.777898686510932</v>
      </c>
      <c r="CK56" s="12">
        <f>Population!CI56*Inputs!CL$15</f>
        <v>10.531414285717032</v>
      </c>
      <c r="CL56" s="12">
        <f>Population!CJ56*Inputs!CM$15</f>
        <v>7.8655954334869556</v>
      </c>
      <c r="CM56" s="12">
        <f>Population!CK56*Inputs!CN$15</f>
        <v>5.8142017547372014</v>
      </c>
      <c r="CN56" s="12">
        <f>Population!CL56*Inputs!CO$15</f>
        <v>4.2680109335614436</v>
      </c>
      <c r="CO56" s="12">
        <f>Population!CM56*Inputs!CP$15</f>
        <v>3.0558418130301273</v>
      </c>
      <c r="CP56" s="12">
        <f>Population!CN56*Inputs!CQ$15</f>
        <v>2.1701481240442702</v>
      </c>
      <c r="CQ56" s="12">
        <f>Population!CO56*Inputs!CR$15</f>
        <v>1.4949556257142447</v>
      </c>
      <c r="CR56" s="12">
        <f>Population!CP56*Inputs!CS$15</f>
        <v>0.93931191679441794</v>
      </c>
      <c r="CS56" s="12">
        <f>Population!CQ56*Inputs!CT$15</f>
        <v>0.50798306197888388</v>
      </c>
      <c r="CT56" s="12">
        <f>Population!CR56*Inputs!CU$15</f>
        <v>0.33600756093364798</v>
      </c>
      <c r="CU56" s="12">
        <f>Population!CS56*Inputs!CV$15</f>
        <v>0.25458728907620376</v>
      </c>
      <c r="CV56" s="12">
        <f>Population!CT56*Inputs!CW$15</f>
        <v>0.19580582451570738</v>
      </c>
      <c r="CW56" s="12">
        <f>Population!CU56*Inputs!CX$15</f>
        <v>0.11120817619553362</v>
      </c>
      <c r="CX56" s="12">
        <f>Population!CV56*Inputs!CY$15</f>
        <v>2.1050119065583149E-2</v>
      </c>
      <c r="CY56" s="12">
        <f>Population!CW56*Inputs!CZ$15</f>
        <v>1.9064258776377192E-2</v>
      </c>
      <c r="CZ56" s="12">
        <f>Population!CX56*Inputs!DA$15</f>
        <v>9.9293014460297875E-3</v>
      </c>
      <c r="DA56" s="12">
        <f>Population!CY56*Inputs!DB$15</f>
        <v>5.1632367519354886E-3</v>
      </c>
      <c r="DB56" s="4"/>
    </row>
    <row r="57" spans="1:106" x14ac:dyDescent="0.25">
      <c r="A57">
        <f t="shared" si="1"/>
        <v>2004</v>
      </c>
      <c r="B57" s="21">
        <f t="shared" si="0"/>
        <v>42564.723374809677</v>
      </c>
      <c r="C57" s="5">
        <f>B57/Population!B57</f>
        <v>0.31297763314731269</v>
      </c>
      <c r="D57" s="33">
        <f t="shared" si="2"/>
        <v>2.7129765711642717</v>
      </c>
      <c r="E57" s="12">
        <f>Population!C57*Inputs!F$15</f>
        <v>0</v>
      </c>
      <c r="F57" s="12">
        <f>Population!D57*Inputs!G$15</f>
        <v>0</v>
      </c>
      <c r="G57" s="12">
        <f>Population!E57*Inputs!H$15</f>
        <v>0</v>
      </c>
      <c r="H57" s="12">
        <f>Population!F57*Inputs!I$15</f>
        <v>0</v>
      </c>
      <c r="I57" s="12">
        <f>Population!G57*Inputs!J$15</f>
        <v>0</v>
      </c>
      <c r="J57" s="12">
        <f>Population!H57*Inputs!K$15</f>
        <v>0</v>
      </c>
      <c r="K57" s="12">
        <f>Population!I57*Inputs!L$15</f>
        <v>0</v>
      </c>
      <c r="L57" s="12">
        <f>Population!J57*Inputs!M$15</f>
        <v>0</v>
      </c>
      <c r="M57" s="12">
        <f>Population!K57*Inputs!N$15</f>
        <v>0</v>
      </c>
      <c r="N57" s="12">
        <f>Population!L57*Inputs!O$15</f>
        <v>0</v>
      </c>
      <c r="O57" s="12">
        <f>Population!M57*Inputs!P$15</f>
        <v>0</v>
      </c>
      <c r="P57" s="12">
        <f>Population!N57*Inputs!Q$15</f>
        <v>0</v>
      </c>
      <c r="Q57" s="12">
        <f>Population!O57*Inputs!R$15</f>
        <v>0</v>
      </c>
      <c r="R57" s="12">
        <f>Population!P57*Inputs!S$15</f>
        <v>0</v>
      </c>
      <c r="S57" s="12">
        <f>Population!Q57*Inputs!T$15</f>
        <v>0</v>
      </c>
      <c r="T57" s="12">
        <f>Population!R57*Inputs!U$15</f>
        <v>19.556576448002353</v>
      </c>
      <c r="U57" s="12">
        <f>Population!S57*Inputs!V$15</f>
        <v>24.848780601255914</v>
      </c>
      <c r="V57" s="12">
        <f>Population!T57*Inputs!W$15</f>
        <v>43.21486307382002</v>
      </c>
      <c r="W57" s="12">
        <f>Population!U57*Inputs!X$15</f>
        <v>68.892752818551656</v>
      </c>
      <c r="X57" s="12">
        <f>Population!V57*Inputs!Y$15</f>
        <v>115.85783662168204</v>
      </c>
      <c r="Y57" s="12">
        <f>Population!W57*Inputs!Z$15</f>
        <v>155.75855396865671</v>
      </c>
      <c r="Z57" s="12">
        <f>Population!X57*Inputs!AA$15</f>
        <v>225.7531985365469</v>
      </c>
      <c r="AA57" s="12">
        <f>Population!Y57*Inputs!AB$15</f>
        <v>294.03285265334836</v>
      </c>
      <c r="AB57" s="12">
        <f>Population!Z57*Inputs!AC$15</f>
        <v>373.05353922247014</v>
      </c>
      <c r="AC57" s="12">
        <f>Population!AA57*Inputs!AD$15</f>
        <v>477.20750053535909</v>
      </c>
      <c r="AD57" s="12">
        <f>Population!AB57*Inputs!AE$15</f>
        <v>590.09581919428808</v>
      </c>
      <c r="AE57" s="12">
        <f>Population!AC57*Inputs!AF$15</f>
        <v>709.78049724805783</v>
      </c>
      <c r="AF57" s="12">
        <f>Population!AD57*Inputs!AG$15</f>
        <v>792.97034929965423</v>
      </c>
      <c r="AG57" s="12">
        <f>Population!AE57*Inputs!AH$15</f>
        <v>907.46006915799717</v>
      </c>
      <c r="AH57" s="12">
        <f>Population!AF57*Inputs!AI$15</f>
        <v>1050.145618016616</v>
      </c>
      <c r="AI57" s="12">
        <f>Population!AG57*Inputs!AJ$15</f>
        <v>1123.890310774226</v>
      </c>
      <c r="AJ57" s="12">
        <f>Population!AH57*Inputs!AK$15</f>
        <v>1247.973750589402</v>
      </c>
      <c r="AK57" s="12">
        <f>Population!AI57*Inputs!AL$15</f>
        <v>1265.051108140156</v>
      </c>
      <c r="AL57" s="12">
        <f>Population!AJ57*Inputs!AM$15</f>
        <v>1282.0044474361755</v>
      </c>
      <c r="AM57" s="12">
        <f>Population!AK57*Inputs!AN$15</f>
        <v>1310.4289008394032</v>
      </c>
      <c r="AN57" s="12">
        <f>Population!AL57*Inputs!AO$15</f>
        <v>1301.0846847707576</v>
      </c>
      <c r="AO57" s="12">
        <f>Population!AM57*Inputs!AP$15</f>
        <v>1316.7873283890483</v>
      </c>
      <c r="AP57" s="12">
        <f>Population!AN57*Inputs!AQ$15</f>
        <v>1298.8108642906716</v>
      </c>
      <c r="AQ57" s="12">
        <f>Population!AO57*Inputs!AR$15</f>
        <v>1249.6073145413141</v>
      </c>
      <c r="AR57" s="12">
        <f>Population!AP57*Inputs!AS$15</f>
        <v>1265.5803430340434</v>
      </c>
      <c r="AS57" s="12">
        <f>Population!AQ57*Inputs!AT$15</f>
        <v>1294.5542499403016</v>
      </c>
      <c r="AT57" s="12">
        <f>Population!AR57*Inputs!AU$15</f>
        <v>1334.5723664752072</v>
      </c>
      <c r="AU57" s="12">
        <f>Population!AS57*Inputs!AV$15</f>
        <v>1299.5123643232096</v>
      </c>
      <c r="AV57" s="12">
        <f>Population!AT57*Inputs!AW$15</f>
        <v>1273.3407328371547</v>
      </c>
      <c r="AW57" s="12">
        <f>Population!AU57*Inputs!AX$15</f>
        <v>1272.1611610726493</v>
      </c>
      <c r="AX57" s="12">
        <f>Population!AV57*Inputs!AY$15</f>
        <v>1227.9851814176295</v>
      </c>
      <c r="AY57" s="12">
        <f>Population!AW57*Inputs!AZ$15</f>
        <v>1212.473684938398</v>
      </c>
      <c r="AZ57" s="12">
        <f>Population!AX57*Inputs!BA$15</f>
        <v>1115.6804207711898</v>
      </c>
      <c r="BA57" s="12">
        <f>Population!AY57*Inputs!BB$15</f>
        <v>1039.3614922594754</v>
      </c>
      <c r="BB57" s="12">
        <f>Population!AZ57*Inputs!BC$15</f>
        <v>1026.8642001986589</v>
      </c>
      <c r="BC57" s="12">
        <f>Population!BA57*Inputs!BD$15</f>
        <v>954.89938869160824</v>
      </c>
      <c r="BD57" s="12">
        <f>Population!BB57*Inputs!BE$15</f>
        <v>933.71235159703565</v>
      </c>
      <c r="BE57" s="12">
        <f>Population!BC57*Inputs!BF$15</f>
        <v>890.735204483095</v>
      </c>
      <c r="BF57" s="12">
        <f>Population!BD57*Inputs!BG$15</f>
        <v>853.43616790663361</v>
      </c>
      <c r="BG57" s="12">
        <f>Population!BE57*Inputs!BH$15</f>
        <v>861.93446824453201</v>
      </c>
      <c r="BH57" s="12">
        <f>Population!BF57*Inputs!BI$15</f>
        <v>845.40130866848915</v>
      </c>
      <c r="BI57" s="12">
        <f>Population!BG57*Inputs!BJ$15</f>
        <v>806.78322501194759</v>
      </c>
      <c r="BJ57" s="12">
        <f>Population!BH57*Inputs!BK$15</f>
        <v>739.0797317581995</v>
      </c>
      <c r="BK57" s="12">
        <f>Population!BI57*Inputs!BL$15</f>
        <v>658.41624749041944</v>
      </c>
      <c r="BL57" s="12">
        <f>Population!BJ57*Inputs!BM$15</f>
        <v>591.65850310531118</v>
      </c>
      <c r="BM57" s="12">
        <f>Population!BK57*Inputs!BN$15</f>
        <v>498.3726695569319</v>
      </c>
      <c r="BN57" s="12">
        <f>Population!BL57*Inputs!BO$15</f>
        <v>424.78731410531913</v>
      </c>
      <c r="BO57" s="12">
        <f>Population!BM57*Inputs!BP$15</f>
        <v>359.65055153462697</v>
      </c>
      <c r="BP57" s="12">
        <f>Population!BN57*Inputs!BQ$15</f>
        <v>284.86415552552177</v>
      </c>
      <c r="BQ57" s="12">
        <f>Population!BO57*Inputs!BR$15</f>
        <v>283.80663559895731</v>
      </c>
      <c r="BR57" s="12">
        <f>Population!BP57*Inputs!BS$15</f>
        <v>241.38035142138921</v>
      </c>
      <c r="BS57" s="12">
        <f>Population!BQ57*Inputs!BT$15</f>
        <v>215.31345590862199</v>
      </c>
      <c r="BT57" s="12">
        <f>Population!BR57*Inputs!BU$15</f>
        <v>197.88871833631435</v>
      </c>
      <c r="BU57" s="12">
        <f>Population!BS57*Inputs!BV$15</f>
        <v>185.32286171658961</v>
      </c>
      <c r="BV57" s="12">
        <f>Population!BT57*Inputs!BW$15</f>
        <v>163.07618629043296</v>
      </c>
      <c r="BW57" s="12">
        <f>Population!BU57*Inputs!BX$15</f>
        <v>147.81525408872241</v>
      </c>
      <c r="BX57" s="12">
        <f>Population!BV57*Inputs!BY$15</f>
        <v>122.18951802116067</v>
      </c>
      <c r="BY57" s="12">
        <f>Population!BW57*Inputs!BZ$15</f>
        <v>106.93625405258267</v>
      </c>
      <c r="BZ57" s="12">
        <f>Population!BX57*Inputs!CA$15</f>
        <v>98.711976789858483</v>
      </c>
      <c r="CA57" s="12">
        <f>Population!BY57*Inputs!CB$15</f>
        <v>90.274261233482235</v>
      </c>
      <c r="CB57" s="12">
        <f>Population!BZ57*Inputs!CC$15</f>
        <v>71.797543420083258</v>
      </c>
      <c r="CC57" s="12">
        <f>Population!CA57*Inputs!CD$15</f>
        <v>71.863404091056609</v>
      </c>
      <c r="CD57" s="12">
        <f>Population!CB57*Inputs!CE$15</f>
        <v>60.51315596407774</v>
      </c>
      <c r="CE57" s="12">
        <f>Population!CC57*Inputs!CF$15</f>
        <v>45.774652082691965</v>
      </c>
      <c r="CF57" s="12">
        <f>Population!CD57*Inputs!CG$15</f>
        <v>37.837617900614411</v>
      </c>
      <c r="CG57" s="12">
        <f>Population!CE57*Inputs!CH$15</f>
        <v>26.269754249732085</v>
      </c>
      <c r="CH57" s="12">
        <f>Population!CF57*Inputs!CI$15</f>
        <v>21.158944209431635</v>
      </c>
      <c r="CI57" s="12">
        <f>Population!CG57*Inputs!CJ$15</f>
        <v>16.933430686059197</v>
      </c>
      <c r="CJ57" s="12">
        <f>Population!CH57*Inputs!CK$15</f>
        <v>13.449437394676266</v>
      </c>
      <c r="CK57" s="12">
        <f>Population!CI57*Inputs!CL$15</f>
        <v>10.386049312547156</v>
      </c>
      <c r="CL57" s="12">
        <f>Population!CJ57*Inputs!CM$15</f>
        <v>7.7416777514405046</v>
      </c>
      <c r="CM57" s="12">
        <f>Population!CK57*Inputs!CN$15</f>
        <v>5.6168072419901298</v>
      </c>
      <c r="CN57" s="12">
        <f>Population!CL57*Inputs!CO$15</f>
        <v>4.0042886871548928</v>
      </c>
      <c r="CO57" s="12">
        <f>Population!CM57*Inputs!CP$15</f>
        <v>2.8199216106724592</v>
      </c>
      <c r="CP57" s="12">
        <f>Population!CN57*Inputs!CQ$15</f>
        <v>1.9552780407521857</v>
      </c>
      <c r="CQ57" s="12">
        <f>Population!CO57*Inputs!CR$15</f>
        <v>1.4000315038901998</v>
      </c>
      <c r="CR57" s="12">
        <f>Population!CP57*Inputs!CS$15</f>
        <v>0.98339801521479009</v>
      </c>
      <c r="CS57" s="12">
        <f>Population!CQ57*Inputs!CT$15</f>
        <v>0.59814111910883438</v>
      </c>
      <c r="CT57" s="12">
        <f>Population!CR57*Inputs!CU$15</f>
        <v>0.27007699933201024</v>
      </c>
      <c r="CU57" s="12">
        <f>Population!CS57*Inputs!CV$15</f>
        <v>0.19302562011081906</v>
      </c>
      <c r="CV57" s="12">
        <f>Population!CT57*Inputs!CW$15</f>
        <v>0.14735083345908204</v>
      </c>
      <c r="CW57" s="12">
        <f>Population!CU57*Inputs!CX$15</f>
        <v>0.11279686442689837</v>
      </c>
      <c r="CX57" s="12">
        <f>Population!CV57*Inputs!CY$15</f>
        <v>6.5533389543796602E-2</v>
      </c>
      <c r="CY57" s="12">
        <f>Population!CW57*Inputs!CZ$15</f>
        <v>1.5489710255806467E-2</v>
      </c>
      <c r="CZ57" s="12">
        <f>Population!CX57*Inputs!DA$15</f>
        <v>9.9293014460297875E-3</v>
      </c>
      <c r="DA57" s="12">
        <f>Population!CY57*Inputs!DB$15</f>
        <v>5.1632367519354886E-3</v>
      </c>
      <c r="DB57" s="4"/>
    </row>
    <row r="58" spans="1:106" x14ac:dyDescent="0.25">
      <c r="A58">
        <f t="shared" si="1"/>
        <v>2005</v>
      </c>
      <c r="B58" s="21">
        <f t="shared" si="0"/>
        <v>43753.01496443939</v>
      </c>
      <c r="C58" s="5">
        <f>B58/Population!B58</f>
        <v>0.31344869206329318</v>
      </c>
      <c r="D58" s="33">
        <f t="shared" si="2"/>
        <v>2.791728679089589</v>
      </c>
      <c r="E58" s="12">
        <f>Population!C58*Inputs!F$15</f>
        <v>0</v>
      </c>
      <c r="F58" s="12">
        <f>Population!D58*Inputs!G$15</f>
        <v>0</v>
      </c>
      <c r="G58" s="12">
        <f>Population!E58*Inputs!H$15</f>
        <v>0</v>
      </c>
      <c r="H58" s="12">
        <f>Population!F58*Inputs!I$15</f>
        <v>0</v>
      </c>
      <c r="I58" s="12">
        <f>Population!G58*Inputs!J$15</f>
        <v>0</v>
      </c>
      <c r="J58" s="12">
        <f>Population!H58*Inputs!K$15</f>
        <v>0</v>
      </c>
      <c r="K58" s="12">
        <f>Population!I58*Inputs!L$15</f>
        <v>0</v>
      </c>
      <c r="L58" s="12">
        <f>Population!J58*Inputs!M$15</f>
        <v>0</v>
      </c>
      <c r="M58" s="12">
        <f>Population!K58*Inputs!N$15</f>
        <v>0</v>
      </c>
      <c r="N58" s="12">
        <f>Population!L58*Inputs!O$15</f>
        <v>0</v>
      </c>
      <c r="O58" s="12">
        <f>Population!M58*Inputs!P$15</f>
        <v>0</v>
      </c>
      <c r="P58" s="12">
        <f>Population!N58*Inputs!Q$15</f>
        <v>0</v>
      </c>
      <c r="Q58" s="12">
        <f>Population!O58*Inputs!R$15</f>
        <v>0</v>
      </c>
      <c r="R58" s="12">
        <f>Population!P58*Inputs!S$15</f>
        <v>0</v>
      </c>
      <c r="S58" s="12">
        <f>Population!Q58*Inputs!T$15</f>
        <v>0</v>
      </c>
      <c r="T58" s="12">
        <f>Population!R58*Inputs!U$15</f>
        <v>19.943686126887314</v>
      </c>
      <c r="U58" s="12">
        <f>Population!S58*Inputs!V$15</f>
        <v>25.342286232155157</v>
      </c>
      <c r="V58" s="12">
        <f>Population!T58*Inputs!W$15</f>
        <v>44.112551224592863</v>
      </c>
      <c r="W58" s="12">
        <f>Population!U58*Inputs!X$15</f>
        <v>70.367895541655102</v>
      </c>
      <c r="X58" s="12">
        <f>Population!V58*Inputs!Y$15</f>
        <v>118.2408763260206</v>
      </c>
      <c r="Y58" s="12">
        <f>Population!W58*Inputs!Z$15</f>
        <v>158.81969082460958</v>
      </c>
      <c r="Z58" s="12">
        <f>Population!X58*Inputs!AA$15</f>
        <v>230.57174028027003</v>
      </c>
      <c r="AA58" s="12">
        <f>Population!Y58*Inputs!AB$15</f>
        <v>301.26011590775386</v>
      </c>
      <c r="AB58" s="12">
        <f>Population!Z58*Inputs!AC$15</f>
        <v>383.24837416945286</v>
      </c>
      <c r="AC58" s="12">
        <f>Population!AA58*Inputs!AD$15</f>
        <v>490.4980761117173</v>
      </c>
      <c r="AD58" s="12">
        <f>Population!AB58*Inputs!AE$15</f>
        <v>606.99018705422964</v>
      </c>
      <c r="AE58" s="12">
        <f>Population!AC58*Inputs!AF$15</f>
        <v>731.16800382786732</v>
      </c>
      <c r="AF58" s="12">
        <f>Population!AD58*Inputs!AG$15</f>
        <v>818.2013869132744</v>
      </c>
      <c r="AG58" s="12">
        <f>Population!AE58*Inputs!AH$15</f>
        <v>937.75007908564908</v>
      </c>
      <c r="AH58" s="12">
        <f>Population!AF58*Inputs!AI$15</f>
        <v>1086.4602241783209</v>
      </c>
      <c r="AI58" s="12">
        <f>Population!AG58*Inputs!AJ$15</f>
        <v>1164.0684897437595</v>
      </c>
      <c r="AJ58" s="12">
        <f>Population!AH58*Inputs!AK$15</f>
        <v>1293.47965635485</v>
      </c>
      <c r="AK58" s="12">
        <f>Population!AI58*Inputs!AL$15</f>
        <v>1311.4613874007944</v>
      </c>
      <c r="AL58" s="12">
        <f>Population!AJ58*Inputs!AM$15</f>
        <v>1328.9849239799014</v>
      </c>
      <c r="AM58" s="12">
        <f>Population!AK58*Inputs!AN$15</f>
        <v>1359.2771218361472</v>
      </c>
      <c r="AN58" s="12">
        <f>Population!AL58*Inputs!AO$15</f>
        <v>1350.9223580877222</v>
      </c>
      <c r="AO58" s="12">
        <f>Population!AM58*Inputs!AP$15</f>
        <v>1363.0854302588477</v>
      </c>
      <c r="AP58" s="12">
        <f>Population!AN58*Inputs!AQ$15</f>
        <v>1337.2500719403292</v>
      </c>
      <c r="AQ58" s="12">
        <f>Population!AO58*Inputs!AR$15</f>
        <v>1281.4093056599613</v>
      </c>
      <c r="AR58" s="12">
        <f>Population!AP58*Inputs!AS$15</f>
        <v>1297.3740051128798</v>
      </c>
      <c r="AS58" s="12">
        <f>Population!AQ58*Inputs!AT$15</f>
        <v>1325.5413017199326</v>
      </c>
      <c r="AT58" s="12">
        <f>Population!AR58*Inputs!AU$15</f>
        <v>1367.2905785623643</v>
      </c>
      <c r="AU58" s="12">
        <f>Population!AS58*Inputs!AV$15</f>
        <v>1334.1600383808307</v>
      </c>
      <c r="AV58" s="12">
        <f>Population!AT58*Inputs!AW$15</f>
        <v>1309.1781015086528</v>
      </c>
      <c r="AW58" s="12">
        <f>Population!AU58*Inputs!AX$15</f>
        <v>1306.4485443041146</v>
      </c>
      <c r="AX58" s="12">
        <f>Population!AV58*Inputs!AY$15</f>
        <v>1259.7273856152544</v>
      </c>
      <c r="AY58" s="12">
        <f>Population!AW58*Inputs!AZ$15</f>
        <v>1245.2710430625275</v>
      </c>
      <c r="AZ58" s="12">
        <f>Population!AX58*Inputs!BA$15</f>
        <v>1148.2597493764019</v>
      </c>
      <c r="BA58" s="12">
        <f>Population!AY58*Inputs!BB$15</f>
        <v>1071.036007428346</v>
      </c>
      <c r="BB58" s="12">
        <f>Population!AZ58*Inputs!BC$15</f>
        <v>1057.9890498056486</v>
      </c>
      <c r="BC58" s="12">
        <f>Population!BA58*Inputs!BD$15</f>
        <v>984.56429549899974</v>
      </c>
      <c r="BD58" s="12">
        <f>Population!BB58*Inputs!BE$15</f>
        <v>959.24121115373032</v>
      </c>
      <c r="BE58" s="12">
        <f>Population!BC58*Inputs!BF$15</f>
        <v>909.30587586977379</v>
      </c>
      <c r="BF58" s="12">
        <f>Population!BD58*Inputs!BG$15</f>
        <v>867.28777952629412</v>
      </c>
      <c r="BG58" s="12">
        <f>Population!BE58*Inputs!BH$15</f>
        <v>875.8856953525999</v>
      </c>
      <c r="BH58" s="12">
        <f>Population!BF58*Inputs!BI$15</f>
        <v>858.15370970066658</v>
      </c>
      <c r="BI58" s="12">
        <f>Population!BG58*Inputs!BJ$15</f>
        <v>820.4486551811774</v>
      </c>
      <c r="BJ58" s="12">
        <f>Population!BH58*Inputs!BK$15</f>
        <v>754.65330103038832</v>
      </c>
      <c r="BK58" s="12">
        <f>Population!BI58*Inputs!BL$15</f>
        <v>674.28106107500923</v>
      </c>
      <c r="BL58" s="12">
        <f>Population!BJ58*Inputs!BM$15</f>
        <v>605.31549700613709</v>
      </c>
      <c r="BM58" s="12">
        <f>Population!BK58*Inputs!BN$15</f>
        <v>509.53877242570223</v>
      </c>
      <c r="BN58" s="12">
        <f>Population!BL58*Inputs!BO$15</f>
        <v>435.24329598595926</v>
      </c>
      <c r="BO58" s="12">
        <f>Population!BM58*Inputs!BP$15</f>
        <v>369.74624963804206</v>
      </c>
      <c r="BP58" s="12">
        <f>Population!BN58*Inputs!BQ$15</f>
        <v>293.61351308706526</v>
      </c>
      <c r="BQ58" s="12">
        <f>Population!BO58*Inputs!BR$15</f>
        <v>292.63300658312704</v>
      </c>
      <c r="BR58" s="12">
        <f>Population!BP58*Inputs!BS$15</f>
        <v>249.07384667729832</v>
      </c>
      <c r="BS58" s="12">
        <f>Population!BQ58*Inputs!BT$15</f>
        <v>222.10169877138534</v>
      </c>
      <c r="BT58" s="12">
        <f>Population!BR58*Inputs!BU$15</f>
        <v>203.82559197740537</v>
      </c>
      <c r="BU58" s="12">
        <f>Population!BS58*Inputs!BV$15</f>
        <v>190.62914080188247</v>
      </c>
      <c r="BV58" s="12">
        <f>Population!BT58*Inputs!BW$15</f>
        <v>167.75193200213539</v>
      </c>
      <c r="BW58" s="12">
        <f>Population!BU58*Inputs!BX$15</f>
        <v>151.99963380822589</v>
      </c>
      <c r="BX58" s="12">
        <f>Population!BV58*Inputs!BY$15</f>
        <v>125.44939755945143</v>
      </c>
      <c r="BY58" s="12">
        <f>Population!BW58*Inputs!BZ$15</f>
        <v>109.51762430917904</v>
      </c>
      <c r="BZ58" s="12">
        <f>Population!BX58*Inputs!CA$15</f>
        <v>100.80080641309233</v>
      </c>
      <c r="CA58" s="12">
        <f>Population!BY58*Inputs!CB$15</f>
        <v>91.931946932138089</v>
      </c>
      <c r="CB58" s="12">
        <f>Population!BZ58*Inputs!CC$15</f>
        <v>72.86375989803345</v>
      </c>
      <c r="CC58" s="12">
        <f>Population!CA58*Inputs!CD$15</f>
        <v>72.504742027282163</v>
      </c>
      <c r="CD58" s="12">
        <f>Population!CB58*Inputs!CE$15</f>
        <v>60.635130495405967</v>
      </c>
      <c r="CE58" s="12">
        <f>Population!CC58*Inputs!CF$15</f>
        <v>45.583800359301065</v>
      </c>
      <c r="CF58" s="12">
        <f>Population!CD58*Inputs!CG$15</f>
        <v>37.565522542501434</v>
      </c>
      <c r="CG58" s="12">
        <f>Population!CE58*Inputs!CH$15</f>
        <v>26.013975444482362</v>
      </c>
      <c r="CH58" s="12">
        <f>Population!CF58*Inputs!CI$15</f>
        <v>20.597740091702029</v>
      </c>
      <c r="CI58" s="12">
        <f>Population!CG58*Inputs!CJ$15</f>
        <v>15.99729614572751</v>
      </c>
      <c r="CJ58" s="12">
        <f>Population!CH58*Inputs!CK$15</f>
        <v>12.340135837125819</v>
      </c>
      <c r="CK58" s="12">
        <f>Population!CI58*Inputs!CL$15</f>
        <v>9.4566666971987683</v>
      </c>
      <c r="CL58" s="12">
        <f>Population!CJ58*Inputs!CM$15</f>
        <v>6.9926112503520175</v>
      </c>
      <c r="CM58" s="12">
        <f>Population!CK58*Inputs!CN$15</f>
        <v>4.9515440451061341</v>
      </c>
      <c r="CN58" s="12">
        <f>Population!CL58*Inputs!CO$15</f>
        <v>3.3664303622619394</v>
      </c>
      <c r="CO58" s="12">
        <f>Population!CM58*Inputs!CP$15</f>
        <v>2.1939784475147417</v>
      </c>
      <c r="CP58" s="12">
        <f>Population!CN58*Inputs!CQ$15</f>
        <v>1.3698464274942694</v>
      </c>
      <c r="CQ58" s="12">
        <f>Population!CO58*Inputs!CR$15</f>
        <v>0.85431709641640274</v>
      </c>
      <c r="CR58" s="12">
        <f>Population!CP58*Inputs!CS$15</f>
        <v>0.62951771167828852</v>
      </c>
      <c r="CS58" s="12">
        <f>Population!CQ58*Inputs!CT$15</f>
        <v>0.47184040471533545</v>
      </c>
      <c r="CT58" s="12">
        <f>Population!CR58*Inputs!CU$15</f>
        <v>0.2565731493654097</v>
      </c>
      <c r="CU58" s="12">
        <f>Population!CS58*Inputs!CV$15</f>
        <v>3.1773764627295316E-2</v>
      </c>
      <c r="CV58" s="12">
        <f>Population!CT58*Inputs!CW$15</f>
        <v>5.0043679287990125E-2</v>
      </c>
      <c r="CW58" s="12">
        <f>Population!CU58*Inputs!CX$15</f>
        <v>3.971720578411915E-2</v>
      </c>
      <c r="CX58" s="12">
        <f>Population!CV58*Inputs!CY$15</f>
        <v>2.9787904338089359E-2</v>
      </c>
      <c r="CY58" s="12">
        <f>Population!CW58*Inputs!CZ$15</f>
        <v>1.9858602892059575E-2</v>
      </c>
      <c r="CZ58" s="12">
        <f>Population!CX58*Inputs!DA$15</f>
        <v>9.9293014460297875E-3</v>
      </c>
      <c r="DA58" s="12">
        <f>Population!CY58*Inputs!DB$15</f>
        <v>5.1632367519354886E-3</v>
      </c>
      <c r="DB58" s="4"/>
    </row>
    <row r="59" spans="1:106" x14ac:dyDescent="0.25">
      <c r="A59">
        <f t="shared" si="1"/>
        <v>2006</v>
      </c>
      <c r="B59" s="21">
        <f t="shared" si="0"/>
        <v>44897.106898761551</v>
      </c>
      <c r="C59" s="5">
        <f>B59/Population!B59</f>
        <v>0.3132758985930873</v>
      </c>
      <c r="D59" s="33">
        <f t="shared" si="2"/>
        <v>2.6148870775009048</v>
      </c>
      <c r="E59" s="12">
        <f>Population!C59*Inputs!F$15</f>
        <v>0</v>
      </c>
      <c r="F59" s="12">
        <f>Population!D59*Inputs!G$15</f>
        <v>0</v>
      </c>
      <c r="G59" s="12">
        <f>Population!E59*Inputs!H$15</f>
        <v>0</v>
      </c>
      <c r="H59" s="12">
        <f>Population!F59*Inputs!I$15</f>
        <v>0</v>
      </c>
      <c r="I59" s="12">
        <f>Population!G59*Inputs!J$15</f>
        <v>0</v>
      </c>
      <c r="J59" s="12">
        <f>Population!H59*Inputs!K$15</f>
        <v>0</v>
      </c>
      <c r="K59" s="12">
        <f>Population!I59*Inputs!L$15</f>
        <v>0</v>
      </c>
      <c r="L59" s="12">
        <f>Population!J59*Inputs!M$15</f>
        <v>0</v>
      </c>
      <c r="M59" s="12">
        <f>Population!K59*Inputs!N$15</f>
        <v>0</v>
      </c>
      <c r="N59" s="12">
        <f>Population!L59*Inputs!O$15</f>
        <v>0</v>
      </c>
      <c r="O59" s="12">
        <f>Population!M59*Inputs!P$15</f>
        <v>0</v>
      </c>
      <c r="P59" s="12">
        <f>Population!N59*Inputs!Q$15</f>
        <v>0</v>
      </c>
      <c r="Q59" s="12">
        <f>Population!O59*Inputs!R$15</f>
        <v>0</v>
      </c>
      <c r="R59" s="12">
        <f>Population!P59*Inputs!S$15</f>
        <v>0</v>
      </c>
      <c r="S59" s="12">
        <f>Population!Q59*Inputs!T$15</f>
        <v>0</v>
      </c>
      <c r="T59" s="12">
        <f>Population!R59*Inputs!U$15</f>
        <v>20.307757247529622</v>
      </c>
      <c r="U59" s="12">
        <f>Population!S59*Inputs!V$15</f>
        <v>25.763615920129237</v>
      </c>
      <c r="V59" s="12">
        <f>Population!T59*Inputs!W$15</f>
        <v>44.829804655120419</v>
      </c>
      <c r="W59" s="12">
        <f>Population!U59*Inputs!X$15</f>
        <v>71.561186445534645</v>
      </c>
      <c r="X59" s="12">
        <f>Population!V59*Inputs!Y$15</f>
        <v>120.33601760078184</v>
      </c>
      <c r="Y59" s="12">
        <f>Population!W59*Inputs!Z$15</f>
        <v>161.57053881875319</v>
      </c>
      <c r="Z59" s="12">
        <f>Population!X59*Inputs!AA$15</f>
        <v>234.48203528910545</v>
      </c>
      <c r="AA59" s="12">
        <f>Population!Y59*Inputs!AB$15</f>
        <v>307.00366952873395</v>
      </c>
      <c r="AB59" s="12">
        <f>Population!Z59*Inputs!AC$15</f>
        <v>391.87554914483292</v>
      </c>
      <c r="AC59" s="12">
        <f>Population!AA59*Inputs!AD$15</f>
        <v>502.93629179498379</v>
      </c>
      <c r="AD59" s="12">
        <f>Population!AB59*Inputs!AE$15</f>
        <v>622.83617180679153</v>
      </c>
      <c r="AE59" s="12">
        <f>Population!AC59*Inputs!AF$15</f>
        <v>751.02841070846489</v>
      </c>
      <c r="AF59" s="12">
        <f>Population!AD59*Inputs!AG$15</f>
        <v>841.850251625027</v>
      </c>
      <c r="AG59" s="12">
        <f>Population!AE59*Inputs!AH$15</f>
        <v>966.53984867248153</v>
      </c>
      <c r="AH59" s="12">
        <f>Population!AF59*Inputs!AI$15</f>
        <v>1121.4786949577997</v>
      </c>
      <c r="AI59" s="12">
        <f>Population!AG59*Inputs!AJ$15</f>
        <v>1202.8673715621462</v>
      </c>
      <c r="AJ59" s="12">
        <f>Population!AH59*Inputs!AK$15</f>
        <v>1337.9301708405967</v>
      </c>
      <c r="AK59" s="12">
        <f>Population!AI59*Inputs!AL$15</f>
        <v>1357.335904783637</v>
      </c>
      <c r="AL59" s="12">
        <f>Population!AJ59*Inputs!AM$15</f>
        <v>1375.7302408112571</v>
      </c>
      <c r="AM59" s="12">
        <f>Population!AK59*Inputs!AN$15</f>
        <v>1407.0548825114647</v>
      </c>
      <c r="AN59" s="12">
        <f>Population!AL59*Inputs!AO$15</f>
        <v>1399.2274047001122</v>
      </c>
      <c r="AO59" s="12">
        <f>Population!AM59*Inputs!AP$15</f>
        <v>1413.1591495987227</v>
      </c>
      <c r="AP59" s="12">
        <f>Population!AN59*Inputs!AQ$15</f>
        <v>1382.1110814835968</v>
      </c>
      <c r="AQ59" s="12">
        <f>Population!AO59*Inputs!AR$15</f>
        <v>1317.2276402640739</v>
      </c>
      <c r="AR59" s="12">
        <f>Population!AP59*Inputs!AS$15</f>
        <v>1328.2365720670969</v>
      </c>
      <c r="AS59" s="12">
        <f>Population!AQ59*Inputs!AT$15</f>
        <v>1356.6083880258254</v>
      </c>
      <c r="AT59" s="12">
        <f>Population!AR59*Inputs!AU$15</f>
        <v>1397.6814034123411</v>
      </c>
      <c r="AU59" s="12">
        <f>Population!AS59*Inputs!AV$15</f>
        <v>1364.5246764520189</v>
      </c>
      <c r="AV59" s="12">
        <f>Population!AT59*Inputs!AW$15</f>
        <v>1341.6510986495859</v>
      </c>
      <c r="AW59" s="12">
        <f>Population!AU59*Inputs!AX$15</f>
        <v>1340.583890327717</v>
      </c>
      <c r="AX59" s="12">
        <f>Population!AV59*Inputs!AY$15</f>
        <v>1290.9027647379216</v>
      </c>
      <c r="AY59" s="12">
        <f>Population!AW59*Inputs!AZ$15</f>
        <v>1274.464120345184</v>
      </c>
      <c r="AZ59" s="12">
        <f>Population!AX59*Inputs!BA$15</f>
        <v>1176.2994223208004</v>
      </c>
      <c r="BA59" s="12">
        <f>Population!AY59*Inputs!BB$15</f>
        <v>1099.2745034015181</v>
      </c>
      <c r="BB59" s="12">
        <f>Population!AZ59*Inputs!BC$15</f>
        <v>1087.0577729840552</v>
      </c>
      <c r="BC59" s="12">
        <f>Population!BA59*Inputs!BD$15</f>
        <v>1011.3017670027467</v>
      </c>
      <c r="BD59" s="12">
        <f>Population!BB59*Inputs!BE$15</f>
        <v>985.84908350868614</v>
      </c>
      <c r="BE59" s="12">
        <f>Population!BC59*Inputs!BF$15</f>
        <v>930.99106243780727</v>
      </c>
      <c r="BF59" s="12">
        <f>Population!BD59*Inputs!BG$15</f>
        <v>882.13440940843805</v>
      </c>
      <c r="BG59" s="12">
        <f>Population!BE59*Inputs!BH$15</f>
        <v>886.51944835928623</v>
      </c>
      <c r="BH59" s="12">
        <f>Population!BF59*Inputs!BI$15</f>
        <v>868.14264880503231</v>
      </c>
      <c r="BI59" s="12">
        <f>Population!BG59*Inputs!BJ$15</f>
        <v>828.71889634338152</v>
      </c>
      <c r="BJ59" s="12">
        <f>Population!BH59*Inputs!BK$15</f>
        <v>763.37990920618654</v>
      </c>
      <c r="BK59" s="12">
        <f>Population!BI59*Inputs!BL$15</f>
        <v>684.6584458155703</v>
      </c>
      <c r="BL59" s="12">
        <f>Population!BJ59*Inputs!BM$15</f>
        <v>616.2646214782402</v>
      </c>
      <c r="BM59" s="12">
        <f>Population!BK59*Inputs!BN$15</f>
        <v>518.02279094995845</v>
      </c>
      <c r="BN59" s="12">
        <f>Population!BL59*Inputs!BO$15</f>
        <v>442.01912025006249</v>
      </c>
      <c r="BO59" s="12">
        <f>Population!BM59*Inputs!BP$15</f>
        <v>376.19852625523936</v>
      </c>
      <c r="BP59" s="12">
        <f>Population!BN59*Inputs!BQ$15</f>
        <v>299.69319948739843</v>
      </c>
      <c r="BQ59" s="12">
        <f>Population!BO59*Inputs!BR$15</f>
        <v>299.45129518978757</v>
      </c>
      <c r="BR59" s="12">
        <f>Population!BP59*Inputs!BS$15</f>
        <v>254.9865806734432</v>
      </c>
      <c r="BS59" s="12">
        <f>Population!BQ59*Inputs!BT$15</f>
        <v>227.58740263906984</v>
      </c>
      <c r="BT59" s="12">
        <f>Population!BR59*Inputs!BU$15</f>
        <v>208.84935804335066</v>
      </c>
      <c r="BU59" s="12">
        <f>Population!BS59*Inputs!BV$15</f>
        <v>195.12230146554455</v>
      </c>
      <c r="BV59" s="12">
        <f>Population!BT59*Inputs!BW$15</f>
        <v>171.59560900007855</v>
      </c>
      <c r="BW59" s="12">
        <f>Population!BU59*Inputs!BX$15</f>
        <v>155.65892556552896</v>
      </c>
      <c r="BX59" s="12">
        <f>Population!BV59*Inputs!BY$15</f>
        <v>128.60083001406332</v>
      </c>
      <c r="BY59" s="12">
        <f>Population!BW59*Inputs!BZ$15</f>
        <v>112.2772539492296</v>
      </c>
      <c r="BZ59" s="12">
        <f>Population!BX59*Inputs!CA$15</f>
        <v>103.3675121659581</v>
      </c>
      <c r="CA59" s="12">
        <f>Population!BY59*Inputs!CB$15</f>
        <v>94.417699167743493</v>
      </c>
      <c r="CB59" s="12">
        <f>Population!BZ59*Inputs!CC$15</f>
        <v>75.110279425550672</v>
      </c>
      <c r="CC59" s="12">
        <f>Population!CA59*Inputs!CD$15</f>
        <v>75.089577456322885</v>
      </c>
      <c r="CD59" s="12">
        <f>Population!CB59*Inputs!CE$15</f>
        <v>62.975980848809286</v>
      </c>
      <c r="CE59" s="12">
        <f>Population!CC59*Inputs!CF$15</f>
        <v>47.471059356693708</v>
      </c>
      <c r="CF59" s="12">
        <f>Population!CD59*Inputs!CG$15</f>
        <v>39.346297832969356</v>
      </c>
      <c r="CG59" s="12">
        <f>Population!CE59*Inputs!CH$15</f>
        <v>27.64754411838318</v>
      </c>
      <c r="CH59" s="12">
        <f>Population!CF59*Inputs!CI$15</f>
        <v>22.378659599061933</v>
      </c>
      <c r="CI59" s="12">
        <f>Population!CG59*Inputs!CJ$15</f>
        <v>17.593133474133417</v>
      </c>
      <c r="CJ59" s="12">
        <f>Population!CH59*Inputs!CK$15</f>
        <v>13.561439914987485</v>
      </c>
      <c r="CK59" s="12">
        <f>Population!CI59*Inputs!CL$15</f>
        <v>10.372545462580556</v>
      </c>
      <c r="CL59" s="12">
        <f>Population!CJ59*Inputs!CM$15</f>
        <v>7.8787021113957154</v>
      </c>
      <c r="CM59" s="12">
        <f>Population!CK59*Inputs!CN$15</f>
        <v>5.7903714312667312</v>
      </c>
      <c r="CN59" s="12">
        <f>Population!CL59*Inputs!CO$15</f>
        <v>4.1043760457308727</v>
      </c>
      <c r="CO59" s="12">
        <f>Population!CM59*Inputs!CP$15</f>
        <v>2.7996658357225588</v>
      </c>
      <c r="CP59" s="12">
        <f>Population!CN59*Inputs!CQ$15</f>
        <v>1.812693271987198</v>
      </c>
      <c r="CQ59" s="12">
        <f>Population!CO59*Inputs!CR$15</f>
        <v>1.1033439766828299</v>
      </c>
      <c r="CR59" s="12">
        <f>Population!CP59*Inputs!CS$15</f>
        <v>0.69425675710640267</v>
      </c>
      <c r="CS59" s="12">
        <f>Population!CQ59*Inputs!CT$15</f>
        <v>0.51195478255729576</v>
      </c>
      <c r="CT59" s="12">
        <f>Population!CR59*Inputs!CU$15</f>
        <v>0.38406537993243212</v>
      </c>
      <c r="CU59" s="12">
        <f>Population!CS59*Inputs!CV$15</f>
        <v>0.20970684654014909</v>
      </c>
      <c r="CV59" s="12">
        <f>Population!CT59*Inputs!CW$15</f>
        <v>2.7404871991042214E-2</v>
      </c>
      <c r="CW59" s="12">
        <f>Population!CU59*Inputs!CX$15</f>
        <v>4.0908721957642717E-2</v>
      </c>
      <c r="CX59" s="12">
        <f>Population!CV59*Inputs!CY$15</f>
        <v>3.0582248453771742E-2</v>
      </c>
      <c r="CY59" s="12">
        <f>Population!CW59*Inputs!CZ$15</f>
        <v>1.9858602892059575E-2</v>
      </c>
      <c r="CZ59" s="12">
        <f>Population!CX59*Inputs!DA$15</f>
        <v>1.0326473503870977E-2</v>
      </c>
      <c r="DA59" s="12">
        <f>Population!CY59*Inputs!DB$15</f>
        <v>5.1632367519354886E-3</v>
      </c>
      <c r="DB59" s="4"/>
    </row>
    <row r="60" spans="1:106" x14ac:dyDescent="0.25">
      <c r="A60">
        <f t="shared" si="1"/>
        <v>2007</v>
      </c>
      <c r="B60" s="21">
        <f t="shared" si="0"/>
        <v>46125.277553802938</v>
      </c>
      <c r="C60" s="5">
        <f>B60/Population!B60</f>
        <v>0.31337799487298962</v>
      </c>
      <c r="D60" s="33">
        <f t="shared" si="2"/>
        <v>2.7355229320472407</v>
      </c>
      <c r="E60" s="12">
        <f>Population!C60*Inputs!F$15</f>
        <v>0</v>
      </c>
      <c r="F60" s="12">
        <f>Population!D60*Inputs!G$15</f>
        <v>0</v>
      </c>
      <c r="G60" s="12">
        <f>Population!E60*Inputs!H$15</f>
        <v>0</v>
      </c>
      <c r="H60" s="12">
        <f>Population!F60*Inputs!I$15</f>
        <v>0</v>
      </c>
      <c r="I60" s="12">
        <f>Population!G60*Inputs!J$15</f>
        <v>0</v>
      </c>
      <c r="J60" s="12">
        <f>Population!H60*Inputs!K$15</f>
        <v>0</v>
      </c>
      <c r="K60" s="12">
        <f>Population!I60*Inputs!L$15</f>
        <v>0</v>
      </c>
      <c r="L60" s="12">
        <f>Population!J60*Inputs!M$15</f>
        <v>0</v>
      </c>
      <c r="M60" s="12">
        <f>Population!K60*Inputs!N$15</f>
        <v>0</v>
      </c>
      <c r="N60" s="12">
        <f>Population!L60*Inputs!O$15</f>
        <v>0</v>
      </c>
      <c r="O60" s="12">
        <f>Population!M60*Inputs!P$15</f>
        <v>0</v>
      </c>
      <c r="P60" s="12">
        <f>Population!N60*Inputs!Q$15</f>
        <v>0</v>
      </c>
      <c r="Q60" s="12">
        <f>Population!O60*Inputs!R$15</f>
        <v>0</v>
      </c>
      <c r="R60" s="12">
        <f>Population!P60*Inputs!S$15</f>
        <v>0</v>
      </c>
      <c r="S60" s="12">
        <f>Population!Q60*Inputs!T$15</f>
        <v>0</v>
      </c>
      <c r="T60" s="12">
        <f>Population!R60*Inputs!U$15</f>
        <v>20.734051174508799</v>
      </c>
      <c r="U60" s="12">
        <f>Population!S60*Inputs!V$15</f>
        <v>26.268369423133382</v>
      </c>
      <c r="V60" s="12">
        <f>Population!T60*Inputs!W$15</f>
        <v>45.6400265220488</v>
      </c>
      <c r="W60" s="12">
        <f>Population!U60*Inputs!X$15</f>
        <v>72.819798495544063</v>
      </c>
      <c r="X60" s="12">
        <f>Population!V60*Inputs!Y$15</f>
        <v>122.50691940001501</v>
      </c>
      <c r="Y60" s="12">
        <f>Population!W60*Inputs!Z$15</f>
        <v>164.58021284811289</v>
      </c>
      <c r="Z60" s="12">
        <f>Population!X60*Inputs!AA$15</f>
        <v>238.76571292168813</v>
      </c>
      <c r="AA60" s="12">
        <f>Population!Y60*Inputs!AB$15</f>
        <v>312.50389663261916</v>
      </c>
      <c r="AB60" s="12">
        <f>Population!Z60*Inputs!AC$15</f>
        <v>399.69565595265959</v>
      </c>
      <c r="AC60" s="12">
        <f>Population!AA60*Inputs!AD$15</f>
        <v>514.66616561842591</v>
      </c>
      <c r="AD60" s="12">
        <f>Population!AB60*Inputs!AE$15</f>
        <v>639.09870511130714</v>
      </c>
      <c r="AE60" s="12">
        <f>Population!AC60*Inputs!AF$15</f>
        <v>771.17853503783988</v>
      </c>
      <c r="AF60" s="12">
        <f>Population!AD60*Inputs!AG$15</f>
        <v>865.29545164857734</v>
      </c>
      <c r="AG60" s="12">
        <f>Population!AE60*Inputs!AH$15</f>
        <v>995.16047572013929</v>
      </c>
      <c r="AH60" s="12">
        <f>Population!AF60*Inputs!AI$15</f>
        <v>1156.7714944749246</v>
      </c>
      <c r="AI60" s="12">
        <f>Population!AG60*Inputs!AJ$15</f>
        <v>1242.6161524313445</v>
      </c>
      <c r="AJ60" s="12">
        <f>Population!AH60*Inputs!AK$15</f>
        <v>1383.5883575121338</v>
      </c>
      <c r="AK60" s="12">
        <f>Population!AI60*Inputs!AL$15</f>
        <v>1405.0538315842225</v>
      </c>
      <c r="AL60" s="12">
        <f>Population!AJ60*Inputs!AM$15</f>
        <v>1424.9577990509649</v>
      </c>
      <c r="AM60" s="12">
        <f>Population!AK60*Inputs!AN$15</f>
        <v>1457.6968020531306</v>
      </c>
      <c r="AN60" s="12">
        <f>Population!AL60*Inputs!AO$15</f>
        <v>1449.5759535852678</v>
      </c>
      <c r="AO60" s="12">
        <f>Population!AM60*Inputs!AP$15</f>
        <v>1464.8920922016491</v>
      </c>
      <c r="AP60" s="12">
        <f>Population!AN60*Inputs!AQ$15</f>
        <v>1434.090462813838</v>
      </c>
      <c r="AQ60" s="12">
        <f>Population!AO60*Inputs!AR$15</f>
        <v>1362.5827715475368</v>
      </c>
      <c r="AR60" s="12">
        <f>Population!AP60*Inputs!AS$15</f>
        <v>1366.5429208999526</v>
      </c>
      <c r="AS60" s="12">
        <f>Population!AQ60*Inputs!AT$15</f>
        <v>1390.096518751136</v>
      </c>
      <c r="AT60" s="12">
        <f>Population!AR60*Inputs!AU$15</f>
        <v>1431.7284278072127</v>
      </c>
      <c r="AU60" s="12">
        <f>Population!AS60*Inputs!AV$15</f>
        <v>1396.1415580955115</v>
      </c>
      <c r="AV60" s="12">
        <f>Population!AT60*Inputs!AW$15</f>
        <v>1373.5168001745005</v>
      </c>
      <c r="AW60" s="12">
        <f>Population!AU60*Inputs!AX$15</f>
        <v>1375.2555565806304</v>
      </c>
      <c r="AX60" s="12">
        <f>Population!AV60*Inputs!AY$15</f>
        <v>1326.0806718740314</v>
      </c>
      <c r="AY60" s="12">
        <f>Population!AW60*Inputs!AZ$15</f>
        <v>1307.4900486147321</v>
      </c>
      <c r="AZ60" s="12">
        <f>Population!AX60*Inputs!BA$15</f>
        <v>1205.3115422506326</v>
      </c>
      <c r="BA60" s="12">
        <f>Population!AY60*Inputs!BB$15</f>
        <v>1127.498129784296</v>
      </c>
      <c r="BB60" s="12">
        <f>Population!AZ60*Inputs!BC$15</f>
        <v>1117.1132953715926</v>
      </c>
      <c r="BC60" s="12">
        <f>Population!BA60*Inputs!BD$15</f>
        <v>1040.4329551671422</v>
      </c>
      <c r="BD60" s="12">
        <f>Population!BB60*Inputs!BE$15</f>
        <v>1014.0107342931376</v>
      </c>
      <c r="BE60" s="12">
        <f>Population!BC60*Inputs!BF$15</f>
        <v>958.19753979736163</v>
      </c>
      <c r="BF60" s="12">
        <f>Population!BD60*Inputs!BG$15</f>
        <v>904.60267402280215</v>
      </c>
      <c r="BG60" s="12">
        <f>Population!BE60*Inputs!BH$15</f>
        <v>903.27209804185406</v>
      </c>
      <c r="BH60" s="12">
        <f>Population!BF60*Inputs!BI$15</f>
        <v>880.33127469239037</v>
      </c>
      <c r="BI60" s="12">
        <f>Population!BG60*Inputs!BJ$15</f>
        <v>839.96899686443305</v>
      </c>
      <c r="BJ60" s="12">
        <f>Population!BH60*Inputs!BK$15</f>
        <v>772.56790596374969</v>
      </c>
      <c r="BK60" s="12">
        <f>Population!BI60*Inputs!BL$15</f>
        <v>694.011439881966</v>
      </c>
      <c r="BL60" s="12">
        <f>Population!BJ60*Inputs!BM$15</f>
        <v>627.17187168082694</v>
      </c>
      <c r="BM60" s="12">
        <f>Population!BK60*Inputs!BN$15</f>
        <v>528.68066305788</v>
      </c>
      <c r="BN60" s="12">
        <f>Population!BL60*Inputs!BO$15</f>
        <v>450.48593462466556</v>
      </c>
      <c r="BO60" s="12">
        <f>Population!BM60*Inputs!BP$15</f>
        <v>383.00350651066236</v>
      </c>
      <c r="BP60" s="12">
        <f>Population!BN60*Inputs!BQ$15</f>
        <v>305.68723119263331</v>
      </c>
      <c r="BQ60" s="12">
        <f>Population!BO60*Inputs!BR$15</f>
        <v>306.42213678062632</v>
      </c>
      <c r="BR60" s="12">
        <f>Population!BP60*Inputs!BS$15</f>
        <v>261.58992106708587</v>
      </c>
      <c r="BS60" s="12">
        <f>Population!BQ60*Inputs!BT$15</f>
        <v>233.57986769268982</v>
      </c>
      <c r="BT60" s="12">
        <f>Population!BR60*Inputs!BU$15</f>
        <v>214.54288516686003</v>
      </c>
      <c r="BU60" s="12">
        <f>Population!BS60*Inputs!BV$15</f>
        <v>200.40075736462234</v>
      </c>
      <c r="BV60" s="12">
        <f>Population!BT60*Inputs!BW$15</f>
        <v>176.00437203394091</v>
      </c>
      <c r="BW60" s="12">
        <f>Population!BU60*Inputs!BX$15</f>
        <v>159.49995761233976</v>
      </c>
      <c r="BX60" s="12">
        <f>Population!BV60*Inputs!BY$15</f>
        <v>131.89304469198308</v>
      </c>
      <c r="BY60" s="12">
        <f>Population!BW60*Inputs!BZ$15</f>
        <v>115.24178500015282</v>
      </c>
      <c r="BZ60" s="12">
        <f>Population!BX60*Inputs!CA$15</f>
        <v>105.99282536868441</v>
      </c>
      <c r="CA60" s="12">
        <f>Population!BY60*Inputs!CB$15</f>
        <v>96.67935589678693</v>
      </c>
      <c r="CB60" s="12">
        <f>Population!BZ60*Inputs!CC$15</f>
        <v>76.90326961898603</v>
      </c>
      <c r="CC60" s="12">
        <f>Population!CA60*Inputs!CD$15</f>
        <v>77.10992725879548</v>
      </c>
      <c r="CD60" s="12">
        <f>Population!CB60*Inputs!CE$15</f>
        <v>64.920148813371256</v>
      </c>
      <c r="CE60" s="12">
        <f>Population!CC60*Inputs!CF$15</f>
        <v>48.961970344371096</v>
      </c>
      <c r="CF60" s="12">
        <f>Population!CD60*Inputs!CG$15</f>
        <v>40.549688643592724</v>
      </c>
      <c r="CG60" s="12">
        <f>Population!CE60*Inputs!CH$15</f>
        <v>28.559451163186555</v>
      </c>
      <c r="CH60" s="12">
        <f>Population!CF60*Inputs!CI$15</f>
        <v>23.408526745044146</v>
      </c>
      <c r="CI60" s="12">
        <f>Population!CG60*Inputs!CJ$15</f>
        <v>18.764791044764934</v>
      </c>
      <c r="CJ60" s="12">
        <f>Population!CH60*Inputs!CK$15</f>
        <v>14.606399599167659</v>
      </c>
      <c r="CK60" s="12">
        <f>Population!CI60*Inputs!CL$15</f>
        <v>11.138690362156215</v>
      </c>
      <c r="CL60" s="12">
        <f>Population!CJ60*Inputs!CM$15</f>
        <v>8.4156787335970069</v>
      </c>
      <c r="CM60" s="12">
        <f>Population!CK60*Inputs!CN$15</f>
        <v>6.309078138807326</v>
      </c>
      <c r="CN60" s="12">
        <f>Population!CL60*Inputs!CO$15</f>
        <v>4.5932948489333789</v>
      </c>
      <c r="CO60" s="12">
        <f>Population!CM60*Inputs!CP$15</f>
        <v>3.2623712831075471</v>
      </c>
      <c r="CP60" s="12">
        <f>Population!CN60*Inputs!CQ$15</f>
        <v>2.2352843415302255</v>
      </c>
      <c r="CQ60" s="12">
        <f>Population!CO60*Inputs!CR$15</f>
        <v>1.4333939567488601</v>
      </c>
      <c r="CR60" s="12">
        <f>Population!CP60*Inputs!CS$15</f>
        <v>0.83803304204491391</v>
      </c>
      <c r="CS60" s="12">
        <f>Population!CQ60*Inputs!CT$15</f>
        <v>0.53459358985424377</v>
      </c>
      <c r="CT60" s="12">
        <f>Population!CR60*Inputs!CU$15</f>
        <v>0.39558336960982671</v>
      </c>
      <c r="CU60" s="12">
        <f>Population!CS60*Inputs!CV$15</f>
        <v>0.29629035514952884</v>
      </c>
      <c r="CV60" s="12">
        <f>Population!CT60*Inputs!CW$15</f>
        <v>0.16284054371488849</v>
      </c>
      <c r="CW60" s="12">
        <f>Population!CU60*Inputs!CX$15</f>
        <v>2.3433151412630297E-2</v>
      </c>
      <c r="CX60" s="12">
        <f>Population!CV60*Inputs!CY$15</f>
        <v>3.1376592569454125E-2</v>
      </c>
      <c r="CY60" s="12">
        <f>Population!CW60*Inputs!CZ$15</f>
        <v>2.1050119065583149E-2</v>
      </c>
      <c r="CZ60" s="12">
        <f>Population!CX60*Inputs!DA$15</f>
        <v>1.0326473503870977E-2</v>
      </c>
      <c r="DA60" s="12">
        <f>Population!CY60*Inputs!DB$15</f>
        <v>5.1632367519354886E-3</v>
      </c>
      <c r="DB60" s="4"/>
    </row>
    <row r="61" spans="1:106" x14ac:dyDescent="0.25">
      <c r="A61">
        <f t="shared" si="1"/>
        <v>2008</v>
      </c>
      <c r="B61" s="21">
        <f t="shared" si="0"/>
        <v>47428.143411388126</v>
      </c>
      <c r="C61" s="5">
        <f>B61/Population!B61</f>
        <v>0.31366143536369306</v>
      </c>
      <c r="D61" s="33">
        <f t="shared" si="2"/>
        <v>2.8246244286887157</v>
      </c>
      <c r="E61" s="12">
        <f>Population!C61*Inputs!F$15</f>
        <v>0</v>
      </c>
      <c r="F61" s="12">
        <f>Population!D61*Inputs!G$15</f>
        <v>0</v>
      </c>
      <c r="G61" s="12">
        <f>Population!E61*Inputs!H$15</f>
        <v>0</v>
      </c>
      <c r="H61" s="12">
        <f>Population!F61*Inputs!I$15</f>
        <v>0</v>
      </c>
      <c r="I61" s="12">
        <f>Population!G61*Inputs!J$15</f>
        <v>0</v>
      </c>
      <c r="J61" s="12">
        <f>Population!H61*Inputs!K$15</f>
        <v>0</v>
      </c>
      <c r="K61" s="12">
        <f>Population!I61*Inputs!L$15</f>
        <v>0</v>
      </c>
      <c r="L61" s="12">
        <f>Population!J61*Inputs!M$15</f>
        <v>0</v>
      </c>
      <c r="M61" s="12">
        <f>Population!K61*Inputs!N$15</f>
        <v>0</v>
      </c>
      <c r="N61" s="12">
        <f>Population!L61*Inputs!O$15</f>
        <v>0</v>
      </c>
      <c r="O61" s="12">
        <f>Population!M61*Inputs!P$15</f>
        <v>0</v>
      </c>
      <c r="P61" s="12">
        <f>Population!N61*Inputs!Q$15</f>
        <v>0</v>
      </c>
      <c r="Q61" s="12">
        <f>Population!O61*Inputs!R$15</f>
        <v>0</v>
      </c>
      <c r="R61" s="12">
        <f>Population!P61*Inputs!S$15</f>
        <v>0</v>
      </c>
      <c r="S61" s="12">
        <f>Population!Q61*Inputs!T$15</f>
        <v>0</v>
      </c>
      <c r="T61" s="12">
        <f>Population!R61*Inputs!U$15</f>
        <v>21.22960263131846</v>
      </c>
      <c r="U61" s="12">
        <f>Population!S61*Inputs!V$15</f>
        <v>26.845776966534707</v>
      </c>
      <c r="V61" s="12">
        <f>Population!T61*Inputs!W$15</f>
        <v>46.584049376006931</v>
      </c>
      <c r="W61" s="12">
        <f>Population!U61*Inputs!X$15</f>
        <v>74.223726251395448</v>
      </c>
      <c r="X61" s="12">
        <f>Population!V61*Inputs!Y$15</f>
        <v>124.79466788788247</v>
      </c>
      <c r="Y61" s="12">
        <f>Population!W61*Inputs!Z$15</f>
        <v>167.68688122183127</v>
      </c>
      <c r="Z61" s="12">
        <f>Population!X61*Inputs!AA$15</f>
        <v>243.37096742186938</v>
      </c>
      <c r="AA61" s="12">
        <f>Population!Y61*Inputs!AB$15</f>
        <v>318.43174971606885</v>
      </c>
      <c r="AB61" s="12">
        <f>Population!Z61*Inputs!AC$15</f>
        <v>407.13967113476525</v>
      </c>
      <c r="AC61" s="12">
        <f>Population!AA61*Inputs!AD$15</f>
        <v>525.26698667473556</v>
      </c>
      <c r="AD61" s="12">
        <f>Population!AB61*Inputs!AE$15</f>
        <v>654.36219709452223</v>
      </c>
      <c r="AE61" s="12">
        <f>Population!AC61*Inputs!AF$15</f>
        <v>791.69916029275146</v>
      </c>
      <c r="AF61" s="12">
        <f>Population!AD61*Inputs!AG$15</f>
        <v>888.91791538222947</v>
      </c>
      <c r="AG61" s="12">
        <f>Population!AE61*Inputs!AH$15</f>
        <v>1023.3047146055999</v>
      </c>
      <c r="AH61" s="12">
        <f>Population!AF61*Inputs!AI$15</f>
        <v>1191.5498597058097</v>
      </c>
      <c r="AI61" s="12">
        <f>Population!AG61*Inputs!AJ$15</f>
        <v>1282.3606818342032</v>
      </c>
      <c r="AJ61" s="12">
        <f>Population!AH61*Inputs!AK$15</f>
        <v>1430.0819741545768</v>
      </c>
      <c r="AK61" s="12">
        <f>Population!AI61*Inputs!AL$15</f>
        <v>1453.7625816065049</v>
      </c>
      <c r="AL61" s="12">
        <f>Population!AJ61*Inputs!AM$15</f>
        <v>1475.8156396063976</v>
      </c>
      <c r="AM61" s="12">
        <f>Population!AK61*Inputs!AN$15</f>
        <v>1510.6557939361123</v>
      </c>
      <c r="AN61" s="12">
        <f>Population!AL61*Inputs!AO$15</f>
        <v>1502.5643198460612</v>
      </c>
      <c r="AO61" s="12">
        <f>Population!AM61*Inputs!AP$15</f>
        <v>1518.4527874787457</v>
      </c>
      <c r="AP61" s="12">
        <f>Population!AN61*Inputs!AQ$15</f>
        <v>1487.444854029472</v>
      </c>
      <c r="AQ61" s="12">
        <f>Population!AO61*Inputs!AR$15</f>
        <v>1414.6726656947278</v>
      </c>
      <c r="AR61" s="12">
        <f>Population!AP61*Inputs!AS$15</f>
        <v>1414.4589680778072</v>
      </c>
      <c r="AS61" s="12">
        <f>Population!AQ61*Inputs!AT$15</f>
        <v>1431.0720900254078</v>
      </c>
      <c r="AT61" s="12">
        <f>Population!AR61*Inputs!AU$15</f>
        <v>1467.9983765951249</v>
      </c>
      <c r="AU61" s="12">
        <f>Population!AS61*Inputs!AV$15</f>
        <v>1431.0909502602274</v>
      </c>
      <c r="AV61" s="12">
        <f>Population!AT61*Inputs!AW$15</f>
        <v>1406.2957542322488</v>
      </c>
      <c r="AW61" s="12">
        <f>Population!AU61*Inputs!AX$15</f>
        <v>1408.9431709842279</v>
      </c>
      <c r="AX61" s="12">
        <f>Population!AV61*Inputs!AY$15</f>
        <v>1361.4563086874521</v>
      </c>
      <c r="AY61" s="12">
        <f>Population!AW61*Inputs!AZ$15</f>
        <v>1344.2664934639515</v>
      </c>
      <c r="AZ61" s="12">
        <f>Population!AX61*Inputs!BA$15</f>
        <v>1237.6577661305225</v>
      </c>
      <c r="BA61" s="12">
        <f>Population!AY61*Inputs!BB$15</f>
        <v>1156.4137640277254</v>
      </c>
      <c r="BB61" s="12">
        <f>Population!AZ61*Inputs!BC$15</f>
        <v>1146.9283075576213</v>
      </c>
      <c r="BC61" s="12">
        <f>Population!BA61*Inputs!BD$15</f>
        <v>1070.2856942866608</v>
      </c>
      <c r="BD61" s="12">
        <f>Population!BB61*Inputs!BE$15</f>
        <v>1044.3315771744337</v>
      </c>
      <c r="BE61" s="12">
        <f>Population!BC61*Inputs!BF$15</f>
        <v>986.69961858690954</v>
      </c>
      <c r="BF61" s="12">
        <f>Population!BD61*Inputs!BG$15</f>
        <v>932.17140453019499</v>
      </c>
      <c r="BG61" s="12">
        <f>Population!BE61*Inputs!BH$15</f>
        <v>927.54554474637098</v>
      </c>
      <c r="BH61" s="12">
        <f>Population!BF61*Inputs!BI$15</f>
        <v>898.35039566719774</v>
      </c>
      <c r="BI61" s="12">
        <f>Population!BG61*Inputs!BJ$15</f>
        <v>853.18661443617009</v>
      </c>
      <c r="BJ61" s="12">
        <f>Population!BH61*Inputs!BK$15</f>
        <v>784.40263672853177</v>
      </c>
      <c r="BK61" s="12">
        <f>Population!BI61*Inputs!BL$15</f>
        <v>703.59113467666725</v>
      </c>
      <c r="BL61" s="12">
        <f>Population!BJ61*Inputs!BM$15</f>
        <v>636.9425345679706</v>
      </c>
      <c r="BM61" s="12">
        <f>Population!BK61*Inputs!BN$15</f>
        <v>539.1755842286143</v>
      </c>
      <c r="BN61" s="12">
        <f>Population!BL61*Inputs!BO$15</f>
        <v>460.81141446216606</v>
      </c>
      <c r="BO61" s="12">
        <f>Population!BM61*Inputs!BP$15</f>
        <v>391.25052659078227</v>
      </c>
      <c r="BP61" s="12">
        <f>Population!BN61*Inputs!BQ$15</f>
        <v>311.9532015802082</v>
      </c>
      <c r="BQ61" s="12">
        <f>Population!BO61*Inputs!BR$15</f>
        <v>313.30106360275511</v>
      </c>
      <c r="BR61" s="12">
        <f>Population!BP61*Inputs!BS$15</f>
        <v>268.33091611428387</v>
      </c>
      <c r="BS61" s="12">
        <f>Population!BQ61*Inputs!BT$15</f>
        <v>240.21883206657299</v>
      </c>
      <c r="BT61" s="12">
        <f>Population!BR61*Inputs!BU$15</f>
        <v>220.73538427825466</v>
      </c>
      <c r="BU61" s="12">
        <f>Population!BS61*Inputs!BV$15</f>
        <v>206.37081817818776</v>
      </c>
      <c r="BV61" s="12">
        <f>Population!BT61*Inputs!BW$15</f>
        <v>181.18350839793078</v>
      </c>
      <c r="BW61" s="12">
        <f>Population!BU61*Inputs!BX$15</f>
        <v>163.92702047292235</v>
      </c>
      <c r="BX61" s="12">
        <f>Population!BV61*Inputs!BY$15</f>
        <v>135.36683361551189</v>
      </c>
      <c r="BY61" s="12">
        <f>Population!BW61*Inputs!BZ$15</f>
        <v>118.35405820312366</v>
      </c>
      <c r="BZ61" s="12">
        <f>Population!BX61*Inputs!CA$15</f>
        <v>108.91017398396353</v>
      </c>
      <c r="CA61" s="12">
        <f>Population!BY61*Inputs!CB$15</f>
        <v>99.118011848103336</v>
      </c>
      <c r="CB61" s="12">
        <f>Population!BZ61*Inputs!CC$15</f>
        <v>78.569966447133609</v>
      </c>
      <c r="CC61" s="12">
        <f>Population!CA61*Inputs!CD$15</f>
        <v>78.612335791252988</v>
      </c>
      <c r="CD61" s="12">
        <f>Population!CB61*Inputs!CE$15</f>
        <v>66.314370738857747</v>
      </c>
      <c r="CE61" s="12">
        <f>Population!CC61*Inputs!CF$15</f>
        <v>50.146762726213581</v>
      </c>
      <c r="CF61" s="12">
        <f>Population!CD61*Inputs!CG$15</f>
        <v>41.418336711245495</v>
      </c>
      <c r="CG61" s="12">
        <f>Population!CE61*Inputs!CH$15</f>
        <v>29.003489523853009</v>
      </c>
      <c r="CH61" s="12">
        <f>Population!CF61*Inputs!CI$15</f>
        <v>23.707597304598561</v>
      </c>
      <c r="CI61" s="12">
        <f>Population!CG61*Inputs!CJ$15</f>
        <v>19.182218877556025</v>
      </c>
      <c r="CJ61" s="12">
        <f>Population!CH61*Inputs!CK$15</f>
        <v>15.16045461985612</v>
      </c>
      <c r="CK61" s="12">
        <f>Population!CI61*Inputs!CL$15</f>
        <v>11.627211993300881</v>
      </c>
      <c r="CL61" s="12">
        <f>Population!CJ61*Inputs!CM$15</f>
        <v>8.7218983901925657</v>
      </c>
      <c r="CM61" s="12">
        <f>Population!CK61*Inputs!CN$15</f>
        <v>6.4631808972497087</v>
      </c>
      <c r="CN61" s="12">
        <f>Population!CL61*Inputs!CO$15</f>
        <v>4.7426315426816679</v>
      </c>
      <c r="CO61" s="12">
        <f>Population!CM61*Inputs!CP$15</f>
        <v>3.3993956430627574</v>
      </c>
      <c r="CP61" s="12">
        <f>Population!CN61*Inputs!CQ$15</f>
        <v>2.4211608645999032</v>
      </c>
      <c r="CQ61" s="12">
        <f>Population!CO61*Inputs!CR$15</f>
        <v>1.6728887076270984</v>
      </c>
      <c r="CR61" s="12">
        <f>Population!CP61*Inputs!CS$15</f>
        <v>1.0544918135683632</v>
      </c>
      <c r="CS61" s="12">
        <f>Population!CQ61*Inputs!CT$15</f>
        <v>0.57311927946483932</v>
      </c>
      <c r="CT61" s="12">
        <f>Population!CR61*Inputs!CU$15</f>
        <v>0.37572476671776711</v>
      </c>
      <c r="CU61" s="12">
        <f>Population!CS61*Inputs!CV$15</f>
        <v>0.27841761254667519</v>
      </c>
      <c r="CV61" s="12">
        <f>Population!CT61*Inputs!CW$15</f>
        <v>0.20891250242446671</v>
      </c>
      <c r="CW61" s="12">
        <f>Population!CU61*Inputs!CX$15</f>
        <v>0.1163714129474691</v>
      </c>
      <c r="CX61" s="12">
        <f>Population!CV61*Inputs!CY$15</f>
        <v>1.9461430834218384E-2</v>
      </c>
      <c r="CY61" s="12">
        <f>Population!CW61*Inputs!CZ$15</f>
        <v>2.144729112342434E-2</v>
      </c>
      <c r="CZ61" s="12">
        <f>Population!CX61*Inputs!DA$15</f>
        <v>1.072364556171217E-2</v>
      </c>
      <c r="DA61" s="12">
        <f>Population!CY61*Inputs!DB$15</f>
        <v>5.1632367519354886E-3</v>
      </c>
      <c r="DB61" s="4"/>
    </row>
    <row r="62" spans="1:106" x14ac:dyDescent="0.25">
      <c r="A62">
        <f t="shared" si="1"/>
        <v>2009</v>
      </c>
      <c r="B62" s="21">
        <f t="shared" si="0"/>
        <v>48795.990644373211</v>
      </c>
      <c r="C62" s="5">
        <f>B62/Population!B62</f>
        <v>0.31404086962727618</v>
      </c>
      <c r="D62" s="33">
        <f t="shared" si="2"/>
        <v>2.8840412771811152</v>
      </c>
      <c r="E62" s="12">
        <f>Population!C62*Inputs!F$15</f>
        <v>0</v>
      </c>
      <c r="F62" s="12">
        <f>Population!D62*Inputs!G$15</f>
        <v>0</v>
      </c>
      <c r="G62" s="12">
        <f>Population!E62*Inputs!H$15</f>
        <v>0</v>
      </c>
      <c r="H62" s="12">
        <f>Population!F62*Inputs!I$15</f>
        <v>0</v>
      </c>
      <c r="I62" s="12">
        <f>Population!G62*Inputs!J$15</f>
        <v>0</v>
      </c>
      <c r="J62" s="12">
        <f>Population!H62*Inputs!K$15</f>
        <v>0</v>
      </c>
      <c r="K62" s="12">
        <f>Population!I62*Inputs!L$15</f>
        <v>0</v>
      </c>
      <c r="L62" s="12">
        <f>Population!J62*Inputs!M$15</f>
        <v>0</v>
      </c>
      <c r="M62" s="12">
        <f>Population!K62*Inputs!N$15</f>
        <v>0</v>
      </c>
      <c r="N62" s="12">
        <f>Population!L62*Inputs!O$15</f>
        <v>0</v>
      </c>
      <c r="O62" s="12">
        <f>Population!M62*Inputs!P$15</f>
        <v>0</v>
      </c>
      <c r="P62" s="12">
        <f>Population!N62*Inputs!Q$15</f>
        <v>0</v>
      </c>
      <c r="Q62" s="12">
        <f>Population!O62*Inputs!R$15</f>
        <v>0</v>
      </c>
      <c r="R62" s="12">
        <f>Population!P62*Inputs!S$15</f>
        <v>0</v>
      </c>
      <c r="S62" s="12">
        <f>Population!Q62*Inputs!T$15</f>
        <v>0</v>
      </c>
      <c r="T62" s="12">
        <f>Population!R62*Inputs!U$15</f>
        <v>21.793902229181352</v>
      </c>
      <c r="U62" s="12">
        <f>Population!S62*Inputs!V$15</f>
        <v>27.504553344603913</v>
      </c>
      <c r="V62" s="12">
        <f>Population!T62*Inputs!W$15</f>
        <v>47.643153937101935</v>
      </c>
      <c r="W62" s="12">
        <f>Population!U62*Inputs!X$15</f>
        <v>75.822810407889506</v>
      </c>
      <c r="X62" s="12">
        <f>Population!V62*Inputs!Y$15</f>
        <v>127.32243719103124</v>
      </c>
      <c r="Y62" s="12">
        <f>Population!W62*Inputs!Z$15</f>
        <v>170.96183594601371</v>
      </c>
      <c r="Z62" s="12">
        <f>Population!X62*Inputs!AA$15</f>
        <v>248.11128074117403</v>
      </c>
      <c r="AA62" s="12">
        <f>Population!Y62*Inputs!AB$15</f>
        <v>324.70794391872829</v>
      </c>
      <c r="AB62" s="12">
        <f>Population!Z62*Inputs!AC$15</f>
        <v>415.05150760740202</v>
      </c>
      <c r="AC62" s="12">
        <f>Population!AA62*Inputs!AD$15</f>
        <v>535.29781230824119</v>
      </c>
      <c r="AD62" s="12">
        <f>Population!AB62*Inputs!AE$15</f>
        <v>668.10466359844031</v>
      </c>
      <c r="AE62" s="12">
        <f>Population!AC62*Inputs!AF$15</f>
        <v>810.86009257137277</v>
      </c>
      <c r="AF62" s="12">
        <f>Population!AD62*Inputs!AG$15</f>
        <v>912.79986301492477</v>
      </c>
      <c r="AG62" s="12">
        <f>Population!AE62*Inputs!AH$15</f>
        <v>1051.4736950858867</v>
      </c>
      <c r="AH62" s="12">
        <f>Population!AF62*Inputs!AI$15</f>
        <v>1225.4726452103721</v>
      </c>
      <c r="AI62" s="12">
        <f>Population!AG62*Inputs!AJ$15</f>
        <v>1321.1826430412925</v>
      </c>
      <c r="AJ62" s="12">
        <f>Population!AH62*Inputs!AK$15</f>
        <v>1476.2118086324733</v>
      </c>
      <c r="AK62" s="12">
        <f>Population!AI62*Inputs!AL$15</f>
        <v>1503.073596724329</v>
      </c>
      <c r="AL62" s="12">
        <f>Population!AJ62*Inputs!AM$15</f>
        <v>1527.4169649090209</v>
      </c>
      <c r="AM62" s="12">
        <f>Population!AK62*Inputs!AN$15</f>
        <v>1565.0121430424754</v>
      </c>
      <c r="AN62" s="12">
        <f>Population!AL62*Inputs!AO$15</f>
        <v>1557.6111623186878</v>
      </c>
      <c r="AO62" s="12">
        <f>Population!AM62*Inputs!AP$15</f>
        <v>1574.4436582421297</v>
      </c>
      <c r="AP62" s="12">
        <f>Population!AN62*Inputs!AQ$15</f>
        <v>1542.3316990105056</v>
      </c>
      <c r="AQ62" s="12">
        <f>Population!AO62*Inputs!AR$15</f>
        <v>1467.8048898167365</v>
      </c>
      <c r="AR62" s="12">
        <f>Population!AP62*Inputs!AS$15</f>
        <v>1469.0649586216409</v>
      </c>
      <c r="AS62" s="12">
        <f>Population!AQ62*Inputs!AT$15</f>
        <v>1481.8097673318694</v>
      </c>
      <c r="AT62" s="12">
        <f>Population!AR62*Inputs!AU$15</f>
        <v>1511.8514292624793</v>
      </c>
      <c r="AU62" s="12">
        <f>Population!AS62*Inputs!AV$15</f>
        <v>1467.9300505693814</v>
      </c>
      <c r="AV62" s="12">
        <f>Population!AT62*Inputs!AW$15</f>
        <v>1442.1123409244917</v>
      </c>
      <c r="AW62" s="12">
        <f>Population!AU62*Inputs!AX$15</f>
        <v>1443.2125970651582</v>
      </c>
      <c r="AX62" s="12">
        <f>Population!AV62*Inputs!AY$15</f>
        <v>1395.4993673119664</v>
      </c>
      <c r="AY62" s="12">
        <f>Population!AW62*Inputs!AZ$15</f>
        <v>1380.9040758054703</v>
      </c>
      <c r="AZ62" s="12">
        <f>Population!AX62*Inputs!BA$15</f>
        <v>1273.2686334615116</v>
      </c>
      <c r="BA62" s="12">
        <f>Population!AY62*Inputs!BB$15</f>
        <v>1188.2484132469949</v>
      </c>
      <c r="BB62" s="12">
        <f>Population!AZ62*Inputs!BC$15</f>
        <v>1177.2054766014508</v>
      </c>
      <c r="BC62" s="12">
        <f>Population!BA62*Inputs!BD$15</f>
        <v>1099.6951949623181</v>
      </c>
      <c r="BD62" s="12">
        <f>Population!BB62*Inputs!BE$15</f>
        <v>1075.1505156934136</v>
      </c>
      <c r="BE62" s="12">
        <f>Population!BC62*Inputs!BF$15</f>
        <v>1017.0621072590284</v>
      </c>
      <c r="BF62" s="12">
        <f>Population!BD62*Inputs!BG$15</f>
        <v>960.79328151471839</v>
      </c>
      <c r="BG62" s="12">
        <f>Population!BE62*Inputs!BH$15</f>
        <v>956.77736672069466</v>
      </c>
      <c r="BH62" s="12">
        <f>Population!BF62*Inputs!BI$15</f>
        <v>923.56367297718032</v>
      </c>
      <c r="BI62" s="12">
        <f>Population!BG62*Inputs!BJ$15</f>
        <v>871.82204984299767</v>
      </c>
      <c r="BJ62" s="12">
        <f>Population!BH62*Inputs!BK$15</f>
        <v>797.93291371004682</v>
      </c>
      <c r="BK62" s="12">
        <f>Population!BI62*Inputs!BL$15</f>
        <v>715.4674985319582</v>
      </c>
      <c r="BL62" s="12">
        <f>Population!BJ62*Inputs!BM$15</f>
        <v>646.75108369896225</v>
      </c>
      <c r="BM62" s="12">
        <f>Population!BK62*Inputs!BN$15</f>
        <v>548.52368312790122</v>
      </c>
      <c r="BN62" s="12">
        <f>Population!BL62*Inputs!BO$15</f>
        <v>470.88617219254382</v>
      </c>
      <c r="BO62" s="12">
        <f>Population!BM62*Inputs!BP$15</f>
        <v>401.09074519769587</v>
      </c>
      <c r="BP62" s="12">
        <f>Population!BN62*Inputs!BQ$15</f>
        <v>319.37880476295999</v>
      </c>
      <c r="BQ62" s="12">
        <f>Population!BO62*Inputs!BR$15</f>
        <v>320.45062835497419</v>
      </c>
      <c r="BR62" s="12">
        <f>Population!BP62*Inputs!BS$15</f>
        <v>274.99316803338883</v>
      </c>
      <c r="BS62" s="12">
        <f>Population!BQ62*Inputs!BT$15</f>
        <v>246.99472858815074</v>
      </c>
      <c r="BT62" s="12">
        <f>Population!BR62*Inputs!BU$15</f>
        <v>227.56136572326199</v>
      </c>
      <c r="BU62" s="12">
        <f>Population!BS62*Inputs!BV$15</f>
        <v>212.84964582539919</v>
      </c>
      <c r="BV62" s="12">
        <f>Population!BT62*Inputs!BW$15</f>
        <v>187.04074800502372</v>
      </c>
      <c r="BW62" s="12">
        <f>Population!BU62*Inputs!BX$15</f>
        <v>169.14307560831381</v>
      </c>
      <c r="BX62" s="12">
        <f>Population!BV62*Inputs!BY$15</f>
        <v>139.40275650489889</v>
      </c>
      <c r="BY62" s="12">
        <f>Population!BW62*Inputs!BZ$15</f>
        <v>121.66299800849235</v>
      </c>
      <c r="BZ62" s="12">
        <f>Population!BX62*Inputs!CA$15</f>
        <v>111.99633209157595</v>
      </c>
      <c r="CA62" s="12">
        <f>Population!BY62*Inputs!CB$15</f>
        <v>101.94637661337161</v>
      </c>
      <c r="CB62" s="12">
        <f>Population!BZ62*Inputs!CC$15</f>
        <v>80.506151720170394</v>
      </c>
      <c r="CC62" s="12">
        <f>Population!CA62*Inputs!CD$15</f>
        <v>80.061164192329628</v>
      </c>
      <c r="CD62" s="12">
        <f>Population!CB62*Inputs!CE$15</f>
        <v>67.207966761849264</v>
      </c>
      <c r="CE62" s="12">
        <f>Population!CC62*Inputs!CF$15</f>
        <v>50.847339720740059</v>
      </c>
      <c r="CF62" s="12">
        <f>Population!CD62*Inputs!CG$15</f>
        <v>42.032655097088202</v>
      </c>
      <c r="CG62" s="12">
        <f>Population!CE62*Inputs!CH$15</f>
        <v>29.213196370393156</v>
      </c>
      <c r="CH62" s="12">
        <f>Population!CF62*Inputs!CI$15</f>
        <v>23.563026675544364</v>
      </c>
      <c r="CI62" s="12">
        <f>Population!CG62*Inputs!CJ$15</f>
        <v>18.858920822473294</v>
      </c>
      <c r="CJ62" s="12">
        <f>Population!CH62*Inputs!CK$15</f>
        <v>14.957499698299269</v>
      </c>
      <c r="CK62" s="12">
        <f>Population!CI62*Inputs!CL$15</f>
        <v>11.558501227294354</v>
      </c>
      <c r="CL62" s="12">
        <f>Population!CJ62*Inputs!CM$15</f>
        <v>8.6488187315497846</v>
      </c>
      <c r="CM62" s="12">
        <f>Population!CK62*Inputs!CN$15</f>
        <v>6.3059007623445975</v>
      </c>
      <c r="CN62" s="12">
        <f>Population!CL62*Inputs!CO$15</f>
        <v>4.5106830609024113</v>
      </c>
      <c r="CO62" s="12">
        <f>Population!CM62*Inputs!CP$15</f>
        <v>3.1765821186138496</v>
      </c>
      <c r="CP62" s="12">
        <f>Population!CN62*Inputs!CQ$15</f>
        <v>2.2050992651342951</v>
      </c>
      <c r="CQ62" s="12">
        <f>Population!CO62*Inputs!CR$15</f>
        <v>1.5803476181501008</v>
      </c>
      <c r="CR62" s="12">
        <f>Population!CP62*Inputs!CS$15</f>
        <v>1.11009590166613</v>
      </c>
      <c r="CS62" s="12">
        <f>Population!CQ62*Inputs!CT$15</f>
        <v>0.67598684244570784</v>
      </c>
      <c r="CT62" s="12">
        <f>Population!CR62*Inputs!CU$15</f>
        <v>0.30860268894260579</v>
      </c>
      <c r="CU62" s="12">
        <f>Population!CS62*Inputs!CV$15</f>
        <v>0.21606159946560818</v>
      </c>
      <c r="CV62" s="12">
        <f>Population!CT62*Inputs!CW$15</f>
        <v>0.1620461995992061</v>
      </c>
      <c r="CW62" s="12">
        <f>Population!CU62*Inputs!CX$15</f>
        <v>0.12153464969940458</v>
      </c>
      <c r="CX62" s="12">
        <f>Population!CV62*Inputs!CY$15</f>
        <v>6.9505110122208502E-2</v>
      </c>
      <c r="CY62" s="12">
        <f>Population!CW62*Inputs!CZ$15</f>
        <v>1.5489710255806467E-2</v>
      </c>
      <c r="CZ62" s="12">
        <f>Population!CX62*Inputs!DA$15</f>
        <v>1.1120817619553362E-2</v>
      </c>
      <c r="DA62" s="12">
        <f>Population!CY62*Inputs!DB$15</f>
        <v>5.5604088097766808E-3</v>
      </c>
      <c r="DB62" s="4"/>
    </row>
    <row r="63" spans="1:106" x14ac:dyDescent="0.25">
      <c r="A63">
        <f t="shared" si="1"/>
        <v>2010</v>
      </c>
      <c r="B63" s="21">
        <f t="shared" si="0"/>
        <v>50222.28629784935</v>
      </c>
      <c r="C63" s="5">
        <f>B63/Population!B63</f>
        <v>0.3144636178516122</v>
      </c>
      <c r="D63" s="33">
        <f t="shared" si="2"/>
        <v>2.922977143493255</v>
      </c>
      <c r="E63" s="12">
        <f>Population!C63*Inputs!F$15</f>
        <v>0</v>
      </c>
      <c r="F63" s="12">
        <f>Population!D63*Inputs!G$15</f>
        <v>0</v>
      </c>
      <c r="G63" s="12">
        <f>Population!E63*Inputs!H$15</f>
        <v>0</v>
      </c>
      <c r="H63" s="12">
        <f>Population!F63*Inputs!I$15</f>
        <v>0</v>
      </c>
      <c r="I63" s="12">
        <f>Population!G63*Inputs!J$15</f>
        <v>0</v>
      </c>
      <c r="J63" s="12">
        <f>Population!H63*Inputs!K$15</f>
        <v>0</v>
      </c>
      <c r="K63" s="12">
        <f>Population!I63*Inputs!L$15</f>
        <v>0</v>
      </c>
      <c r="L63" s="12">
        <f>Population!J63*Inputs!M$15</f>
        <v>0</v>
      </c>
      <c r="M63" s="12">
        <f>Population!K63*Inputs!N$15</f>
        <v>0</v>
      </c>
      <c r="N63" s="12">
        <f>Population!L63*Inputs!O$15</f>
        <v>0</v>
      </c>
      <c r="O63" s="12">
        <f>Population!M63*Inputs!P$15</f>
        <v>0</v>
      </c>
      <c r="P63" s="12">
        <f>Population!N63*Inputs!Q$15</f>
        <v>0</v>
      </c>
      <c r="Q63" s="12">
        <f>Population!O63*Inputs!R$15</f>
        <v>0</v>
      </c>
      <c r="R63" s="12">
        <f>Population!P63*Inputs!S$15</f>
        <v>0</v>
      </c>
      <c r="S63" s="12">
        <f>Population!Q63*Inputs!T$15</f>
        <v>0</v>
      </c>
      <c r="T63" s="12">
        <f>Population!R63*Inputs!U$15</f>
        <v>22.412609706823563</v>
      </c>
      <c r="U63" s="12">
        <f>Population!S63*Inputs!V$15</f>
        <v>28.244975350614261</v>
      </c>
      <c r="V63" s="12">
        <f>Population!T63*Inputs!W$15</f>
        <v>48.835685697688909</v>
      </c>
      <c r="W63" s="12">
        <f>Population!U63*Inputs!X$15</f>
        <v>77.592790921237068</v>
      </c>
      <c r="X63" s="12">
        <f>Population!V63*Inputs!Y$15</f>
        <v>130.15670759151462</v>
      </c>
      <c r="Y63" s="12">
        <f>Population!W63*Inputs!Z$15</f>
        <v>174.56754836246958</v>
      </c>
      <c r="Z63" s="12">
        <f>Population!X63*Inputs!AA$15</f>
        <v>253.13384013661994</v>
      </c>
      <c r="AA63" s="12">
        <f>Population!Y63*Inputs!AB$15</f>
        <v>331.18077854596839</v>
      </c>
      <c r="AB63" s="12">
        <f>Population!Z63*Inputs!AC$15</f>
        <v>423.34570389952171</v>
      </c>
      <c r="AC63" s="12">
        <f>Population!AA63*Inputs!AD$15</f>
        <v>545.86926259827271</v>
      </c>
      <c r="AD63" s="12">
        <f>Population!AB63*Inputs!AE$15</f>
        <v>681.0805145628525</v>
      </c>
      <c r="AE63" s="12">
        <f>Population!AC63*Inputs!AF$15</f>
        <v>828.09584753639206</v>
      </c>
      <c r="AF63" s="12">
        <f>Population!AD63*Inputs!AG$15</f>
        <v>935.04645863272174</v>
      </c>
      <c r="AG63" s="12">
        <f>Population!AE63*Inputs!AH$15</f>
        <v>1079.8329609227451</v>
      </c>
      <c r="AH63" s="12">
        <f>Population!AF63*Inputs!AI$15</f>
        <v>1259.297650174783</v>
      </c>
      <c r="AI63" s="12">
        <f>Population!AG63*Inputs!AJ$15</f>
        <v>1358.8415245282383</v>
      </c>
      <c r="AJ63" s="12">
        <f>Population!AH63*Inputs!AK$15</f>
        <v>1520.9852150394645</v>
      </c>
      <c r="AK63" s="12">
        <f>Population!AI63*Inputs!AL$15</f>
        <v>1551.7367658895046</v>
      </c>
      <c r="AL63" s="12">
        <f>Population!AJ63*Inputs!AM$15</f>
        <v>1579.4767328832345</v>
      </c>
      <c r="AM63" s="12">
        <f>Population!AK63*Inputs!AN$15</f>
        <v>1619.9596165984867</v>
      </c>
      <c r="AN63" s="12">
        <f>Population!AL63*Inputs!AO$15</f>
        <v>1613.8726554956868</v>
      </c>
      <c r="AO63" s="12">
        <f>Population!AM63*Inputs!AP$15</f>
        <v>1632.3628406653233</v>
      </c>
      <c r="AP63" s="12">
        <f>Population!AN63*Inputs!AQ$15</f>
        <v>1599.460926524969</v>
      </c>
      <c r="AQ63" s="12">
        <f>Population!AO63*Inputs!AR$15</f>
        <v>1522.2369383740697</v>
      </c>
      <c r="AR63" s="12">
        <f>Population!AP63*Inputs!AS$15</f>
        <v>1524.5383115756811</v>
      </c>
      <c r="AS63" s="12">
        <f>Population!AQ63*Inputs!AT$15</f>
        <v>1539.3493262847073</v>
      </c>
      <c r="AT63" s="12">
        <f>Population!AR63*Inputs!AU$15</f>
        <v>1565.816035940016</v>
      </c>
      <c r="AU63" s="12">
        <f>Population!AS63*Inputs!AV$15</f>
        <v>1512.1430960447958</v>
      </c>
      <c r="AV63" s="12">
        <f>Population!AT63*Inputs!AW$15</f>
        <v>1479.6099588276138</v>
      </c>
      <c r="AW63" s="12">
        <f>Population!AU63*Inputs!AX$15</f>
        <v>1480.3838986725389</v>
      </c>
      <c r="AX63" s="12">
        <f>Population!AV63*Inputs!AY$15</f>
        <v>1429.8743721220262</v>
      </c>
      <c r="AY63" s="12">
        <f>Population!AW63*Inputs!AZ$15</f>
        <v>1415.9342938985583</v>
      </c>
      <c r="AZ63" s="12">
        <f>Population!AX63*Inputs!BA$15</f>
        <v>1308.5239572215548</v>
      </c>
      <c r="BA63" s="12">
        <f>Population!AY63*Inputs!BB$15</f>
        <v>1223.0341042521839</v>
      </c>
      <c r="BB63" s="12">
        <f>Population!AZ63*Inputs!BC$15</f>
        <v>1210.2603026783888</v>
      </c>
      <c r="BC63" s="12">
        <f>Population!BA63*Inputs!BD$15</f>
        <v>1129.4013332528593</v>
      </c>
      <c r="BD63" s="12">
        <f>Population!BB63*Inputs!BE$15</f>
        <v>1105.3955360537507</v>
      </c>
      <c r="BE63" s="12">
        <f>Population!BC63*Inputs!BF$15</f>
        <v>1047.7692443542505</v>
      </c>
      <c r="BF63" s="12">
        <f>Population!BD63*Inputs!BG$15</f>
        <v>991.0689631943892</v>
      </c>
      <c r="BG63" s="12">
        <f>Population!BE63*Inputs!BH$15</f>
        <v>986.94735610218333</v>
      </c>
      <c r="BH63" s="12">
        <f>Population!BF63*Inputs!BI$15</f>
        <v>953.51362522184274</v>
      </c>
      <c r="BI63" s="12">
        <f>Population!BG63*Inputs!BJ$15</f>
        <v>897.23065078690104</v>
      </c>
      <c r="BJ63" s="12">
        <f>Population!BH63*Inputs!BK$15</f>
        <v>816.3736834546329</v>
      </c>
      <c r="BK63" s="12">
        <f>Population!BI63*Inputs!BL$15</f>
        <v>728.82271386722277</v>
      </c>
      <c r="BL63" s="12">
        <f>Population!BJ63*Inputs!BM$15</f>
        <v>658.6214421004247</v>
      </c>
      <c r="BM63" s="12">
        <f>Population!BK63*Inputs!BN$15</f>
        <v>557.8021975729298</v>
      </c>
      <c r="BN63" s="12">
        <f>Population!BL63*Inputs!BO$15</f>
        <v>479.84810340960388</v>
      </c>
      <c r="BO63" s="12">
        <f>Population!BM63*Inputs!BP$15</f>
        <v>410.65064602372598</v>
      </c>
      <c r="BP63" s="12">
        <f>Population!BN63*Inputs!BQ$15</f>
        <v>328.11797959851276</v>
      </c>
      <c r="BQ63" s="12">
        <f>Population!BO63*Inputs!BR$15</f>
        <v>328.80785104052052</v>
      </c>
      <c r="BR63" s="12">
        <f>Population!BP63*Inputs!BS$15</f>
        <v>281.91148093940382</v>
      </c>
      <c r="BS63" s="12">
        <f>Population!BQ63*Inputs!BT$15</f>
        <v>253.72516812627251</v>
      </c>
      <c r="BT63" s="12">
        <f>Population!BR63*Inputs!BU$15</f>
        <v>234.54976422472856</v>
      </c>
      <c r="BU63" s="12">
        <f>Population!BS63*Inputs!BV$15</f>
        <v>219.98373789898071</v>
      </c>
      <c r="BV63" s="12">
        <f>Population!BT63*Inputs!BW$15</f>
        <v>193.40956791709857</v>
      </c>
      <c r="BW63" s="12">
        <f>Population!BU63*Inputs!BX$15</f>
        <v>175.06704726061994</v>
      </c>
      <c r="BX63" s="12">
        <f>Population!BV63*Inputs!BY$15</f>
        <v>144.19532166160468</v>
      </c>
      <c r="BY63" s="12">
        <f>Population!BW63*Inputs!BZ$15</f>
        <v>125.55903121806347</v>
      </c>
      <c r="BZ63" s="12">
        <f>Population!BX63*Inputs!CA$15</f>
        <v>115.31992550887971</v>
      </c>
      <c r="CA63" s="12">
        <f>Population!BY63*Inputs!CB$15</f>
        <v>104.97710013860693</v>
      </c>
      <c r="CB63" s="12">
        <f>Population!BZ63*Inputs!CC$15</f>
        <v>82.886476486003687</v>
      </c>
      <c r="CC63" s="12">
        <f>Population!CA63*Inputs!CD$15</f>
        <v>81.957576115143425</v>
      </c>
      <c r="CD63" s="12">
        <f>Population!CB63*Inputs!CE$15</f>
        <v>68.148761625224324</v>
      </c>
      <c r="CE63" s="12">
        <f>Population!CC63*Inputs!CF$15</f>
        <v>51.115665906101519</v>
      </c>
      <c r="CF63" s="12">
        <f>Population!CD63*Inputs!CG$15</f>
        <v>42.178988167688473</v>
      </c>
      <c r="CG63" s="12">
        <f>Population!CE63*Inputs!CH$15</f>
        <v>29.252913576177278</v>
      </c>
      <c r="CH63" s="12">
        <f>Population!CF63*Inputs!CI$15</f>
        <v>23.237345588114589</v>
      </c>
      <c r="CI63" s="12">
        <f>Population!CG63*Inputs!CJ$15</f>
        <v>18.119386450772996</v>
      </c>
      <c r="CJ63" s="12">
        <f>Population!CH63*Inputs!CK$15</f>
        <v>14.0070669638853</v>
      </c>
      <c r="CK63" s="12">
        <f>Population!CI63*Inputs!CL$15</f>
        <v>10.73039748669547</v>
      </c>
      <c r="CL63" s="12">
        <f>Population!CJ63*Inputs!CM$15</f>
        <v>7.953370458269859</v>
      </c>
      <c r="CM63" s="12">
        <f>Population!CK63*Inputs!CN$15</f>
        <v>5.6684396095094849</v>
      </c>
      <c r="CN63" s="12">
        <f>Population!CL63*Inputs!CO$15</f>
        <v>3.8879172742074233</v>
      </c>
      <c r="CO63" s="12">
        <f>Population!CM63*Inputs!CP$15</f>
        <v>2.5569937083815906</v>
      </c>
      <c r="CP63" s="12">
        <f>Population!CN63*Inputs!CQ$15</f>
        <v>1.6089440063146667</v>
      </c>
      <c r="CQ63" s="12">
        <f>Population!CO63*Inputs!CR$15</f>
        <v>1.01000854309015</v>
      </c>
      <c r="CR63" s="12">
        <f>Population!CP63*Inputs!CS$15</f>
        <v>0.73874002758461621</v>
      </c>
      <c r="CS63" s="12">
        <f>Population!CQ63*Inputs!CT$15</f>
        <v>0.54690592364732071</v>
      </c>
      <c r="CT63" s="12">
        <f>Population!CR63*Inputs!CU$15</f>
        <v>0.29708469926521119</v>
      </c>
      <c r="CU63" s="12">
        <f>Population!CS63*Inputs!CV$15</f>
        <v>4.3291754304689872E-2</v>
      </c>
      <c r="CV63" s="12">
        <f>Population!CT63*Inputs!CW$15</f>
        <v>5.6795604271290379E-2</v>
      </c>
      <c r="CW63" s="12">
        <f>Population!CU63*Inputs!CX$15</f>
        <v>4.5277614593895829E-2</v>
      </c>
      <c r="CX63" s="12">
        <f>Population!CV63*Inputs!CY$15</f>
        <v>3.4156796974342464E-2</v>
      </c>
      <c r="CY63" s="12">
        <f>Population!CW63*Inputs!CZ$15</f>
        <v>2.2638807296947915E-2</v>
      </c>
      <c r="CZ63" s="12">
        <f>Population!CX63*Inputs!DA$15</f>
        <v>1.1517989677394553E-2</v>
      </c>
      <c r="DA63" s="12">
        <f>Population!CY63*Inputs!DB$15</f>
        <v>5.9575808676178722E-3</v>
      </c>
      <c r="DB63" s="4"/>
    </row>
    <row r="64" spans="1:106" x14ac:dyDescent="0.25">
      <c r="A64">
        <f t="shared" si="1"/>
        <v>2011</v>
      </c>
      <c r="B64" s="21">
        <f t="shared" si="0"/>
        <v>51626.227146713485</v>
      </c>
      <c r="C64" s="5">
        <f>B64/Population!B64</f>
        <v>0.31442418817201434</v>
      </c>
      <c r="D64" s="33">
        <f t="shared" si="2"/>
        <v>2.7954538758707459</v>
      </c>
      <c r="E64" s="12">
        <f>Population!C64*Inputs!F$15</f>
        <v>0</v>
      </c>
      <c r="F64" s="12">
        <f>Population!D64*Inputs!G$15</f>
        <v>0</v>
      </c>
      <c r="G64" s="12">
        <f>Population!E64*Inputs!H$15</f>
        <v>0</v>
      </c>
      <c r="H64" s="12">
        <f>Population!F64*Inputs!I$15</f>
        <v>0</v>
      </c>
      <c r="I64" s="12">
        <f>Population!G64*Inputs!J$15</f>
        <v>0</v>
      </c>
      <c r="J64" s="12">
        <f>Population!H64*Inputs!K$15</f>
        <v>0</v>
      </c>
      <c r="K64" s="12">
        <f>Population!I64*Inputs!L$15</f>
        <v>0</v>
      </c>
      <c r="L64" s="12">
        <f>Population!J64*Inputs!M$15</f>
        <v>0</v>
      </c>
      <c r="M64" s="12">
        <f>Population!K64*Inputs!N$15</f>
        <v>0</v>
      </c>
      <c r="N64" s="12">
        <f>Population!L64*Inputs!O$15</f>
        <v>0</v>
      </c>
      <c r="O64" s="12">
        <f>Population!M64*Inputs!P$15</f>
        <v>0</v>
      </c>
      <c r="P64" s="12">
        <f>Population!N64*Inputs!Q$15</f>
        <v>0</v>
      </c>
      <c r="Q64" s="12">
        <f>Population!O64*Inputs!R$15</f>
        <v>0</v>
      </c>
      <c r="R64" s="12">
        <f>Population!P64*Inputs!S$15</f>
        <v>0</v>
      </c>
      <c r="S64" s="12">
        <f>Population!Q64*Inputs!T$15</f>
        <v>0</v>
      </c>
      <c r="T64" s="12">
        <f>Population!R64*Inputs!U$15</f>
        <v>23.02551402118047</v>
      </c>
      <c r="U64" s="12">
        <f>Population!S64*Inputs!V$15</f>
        <v>28.982914604840079</v>
      </c>
      <c r="V64" s="12">
        <f>Population!T64*Inputs!W$15</f>
        <v>50.017332765175226</v>
      </c>
      <c r="W64" s="12">
        <f>Population!U64*Inputs!X$15</f>
        <v>79.307795045030161</v>
      </c>
      <c r="X64" s="12">
        <f>Population!V64*Inputs!Y$15</f>
        <v>132.83329823672182</v>
      </c>
      <c r="Y64" s="12">
        <f>Population!W64*Inputs!Z$15</f>
        <v>178.04323718540869</v>
      </c>
      <c r="Z64" s="12">
        <f>Population!X64*Inputs!AA$15</f>
        <v>258.00860585315331</v>
      </c>
      <c r="AA64" s="12">
        <f>Population!Y64*Inputs!AB$15</f>
        <v>337.40830744520878</v>
      </c>
      <c r="AB64" s="12">
        <f>Population!Z64*Inputs!AC$15</f>
        <v>431.26182108984955</v>
      </c>
      <c r="AC64" s="12">
        <f>Population!AA64*Inputs!AD$15</f>
        <v>556.15875353203455</v>
      </c>
      <c r="AD64" s="12">
        <f>Population!AB64*Inputs!AE$15</f>
        <v>693.90028966708769</v>
      </c>
      <c r="AE64" s="12">
        <f>Population!AC64*Inputs!AF$15</f>
        <v>843.61925233943089</v>
      </c>
      <c r="AF64" s="12">
        <f>Population!AD64*Inputs!AG$15</f>
        <v>954.49455057188766</v>
      </c>
      <c r="AG64" s="12">
        <f>Population!AE64*Inputs!AH$15</f>
        <v>1105.7828452707197</v>
      </c>
      <c r="AH64" s="12">
        <f>Population!AF64*Inputs!AI$15</f>
        <v>1292.8255109421793</v>
      </c>
      <c r="AI64" s="12">
        <f>Population!AG64*Inputs!AJ$15</f>
        <v>1395.7752273280551</v>
      </c>
      <c r="AJ64" s="12">
        <f>Population!AH64*Inputs!AK$15</f>
        <v>1563.546318282994</v>
      </c>
      <c r="AK64" s="12">
        <f>Population!AI64*Inputs!AL$15</f>
        <v>1597.8817795063253</v>
      </c>
      <c r="AL64" s="12">
        <f>Population!AJ64*Inputs!AM$15</f>
        <v>1629.6409710547066</v>
      </c>
      <c r="AM64" s="12">
        <f>Population!AK64*Inputs!AN$15</f>
        <v>1674.1821581646714</v>
      </c>
      <c r="AN64" s="12">
        <f>Population!AL64*Inputs!AO$15</f>
        <v>1669.492030932666</v>
      </c>
      <c r="AO64" s="12">
        <f>Population!AM64*Inputs!AP$15</f>
        <v>1690.1777396960015</v>
      </c>
      <c r="AP64" s="12">
        <f>Population!AN64*Inputs!AQ$15</f>
        <v>1657.0720277327864</v>
      </c>
      <c r="AQ64" s="12">
        <f>Population!AO64*Inputs!AR$15</f>
        <v>1577.3645070239891</v>
      </c>
      <c r="AR64" s="12">
        <f>Population!AP64*Inputs!AS$15</f>
        <v>1579.746775435445</v>
      </c>
      <c r="AS64" s="12">
        <f>Population!AQ64*Inputs!AT$15</f>
        <v>1596.0769560303374</v>
      </c>
      <c r="AT64" s="12">
        <f>Population!AR64*Inputs!AU$15</f>
        <v>1625.119480232571</v>
      </c>
      <c r="AU64" s="12">
        <f>Population!AS64*Inputs!AV$15</f>
        <v>1564.5819299136451</v>
      </c>
      <c r="AV64" s="12">
        <f>Population!AT64*Inputs!AW$15</f>
        <v>1522.5328278707934</v>
      </c>
      <c r="AW64" s="12">
        <f>Population!AU64*Inputs!AX$15</f>
        <v>1517.0284571975608</v>
      </c>
      <c r="AX64" s="12">
        <f>Population!AV64*Inputs!AY$15</f>
        <v>1464.6819854988087</v>
      </c>
      <c r="AY64" s="12">
        <f>Population!AW64*Inputs!AZ$15</f>
        <v>1448.5559233624999</v>
      </c>
      <c r="AZ64" s="12">
        <f>Population!AX64*Inputs!BA$15</f>
        <v>1339.3950284709993</v>
      </c>
      <c r="BA64" s="12">
        <f>Population!AY64*Inputs!BB$15</f>
        <v>1254.529040521679</v>
      </c>
      <c r="BB64" s="12">
        <f>Population!AZ64*Inputs!BC$15</f>
        <v>1243.1689362799002</v>
      </c>
      <c r="BC64" s="12">
        <f>Population!BA64*Inputs!BD$15</f>
        <v>1158.5794794952865</v>
      </c>
      <c r="BD64" s="12">
        <f>Population!BB64*Inputs!BE$15</f>
        <v>1132.5948240721857</v>
      </c>
      <c r="BE64" s="12">
        <f>Population!BC64*Inputs!BF$15</f>
        <v>1074.5077375673836</v>
      </c>
      <c r="BF64" s="12">
        <f>Population!BD64*Inputs!BG$15</f>
        <v>1018.1179590767048</v>
      </c>
      <c r="BG64" s="12">
        <f>Population!BE64*Inputs!BH$15</f>
        <v>1014.8284072596005</v>
      </c>
      <c r="BH64" s="12">
        <f>Population!BF64*Inputs!BI$15</f>
        <v>980.07610800660689</v>
      </c>
      <c r="BI64" s="12">
        <f>Population!BG64*Inputs!BJ$15</f>
        <v>922.63686974890288</v>
      </c>
      <c r="BJ64" s="12">
        <f>Population!BH64*Inputs!BK$15</f>
        <v>836.51454511626469</v>
      </c>
      <c r="BK64" s="12">
        <f>Population!BI64*Inputs!BL$15</f>
        <v>742.16415766291755</v>
      </c>
      <c r="BL64" s="12">
        <f>Population!BJ64*Inputs!BM$15</f>
        <v>667.49878723788663</v>
      </c>
      <c r="BM64" s="12">
        <f>Population!BK64*Inputs!BN$15</f>
        <v>564.87338743097894</v>
      </c>
      <c r="BN64" s="12">
        <f>Population!BL64*Inputs!BO$15</f>
        <v>485.00570233877585</v>
      </c>
      <c r="BO64" s="12">
        <f>Population!BM64*Inputs!BP$15</f>
        <v>415.79004189501313</v>
      </c>
      <c r="BP64" s="12">
        <f>Population!BN64*Inputs!BQ$15</f>
        <v>333.73405247432794</v>
      </c>
      <c r="BQ64" s="12">
        <f>Population!BO64*Inputs!BR$15</f>
        <v>335.54890570958446</v>
      </c>
      <c r="BR64" s="12">
        <f>Population!BP64*Inputs!BS$15</f>
        <v>287.27709601590931</v>
      </c>
      <c r="BS64" s="12">
        <f>Population!BQ64*Inputs!BT$15</f>
        <v>258.29668154889737</v>
      </c>
      <c r="BT64" s="12">
        <f>Population!BR64*Inputs!BU$15</f>
        <v>239.27269594898468</v>
      </c>
      <c r="BU64" s="12">
        <f>Population!BS64*Inputs!BV$15</f>
        <v>225.22074292879941</v>
      </c>
      <c r="BV64" s="12">
        <f>Population!BT64*Inputs!BW$15</f>
        <v>198.6503996647202</v>
      </c>
      <c r="BW64" s="12">
        <f>Population!BU64*Inputs!BX$15</f>
        <v>180.0480371113787</v>
      </c>
      <c r="BX64" s="12">
        <f>Population!BV64*Inputs!BY$15</f>
        <v>148.59737782432936</v>
      </c>
      <c r="BY64" s="12">
        <f>Population!BW64*Inputs!BZ$15</f>
        <v>129.46233043511234</v>
      </c>
      <c r="BZ64" s="12">
        <f>Population!BX64*Inputs!CA$15</f>
        <v>118.87093586837726</v>
      </c>
      <c r="CA64" s="12">
        <f>Population!BY64*Inputs!CB$15</f>
        <v>108.35198881826192</v>
      </c>
      <c r="CB64" s="12">
        <f>Population!BZ64*Inputs!CC$15</f>
        <v>86.04568858645581</v>
      </c>
      <c r="CC64" s="12">
        <f>Population!CA64*Inputs!CD$15</f>
        <v>85.695196189045291</v>
      </c>
      <c r="CD64" s="12">
        <f>Population!CB64*Inputs!CE$15</f>
        <v>71.404420963589288</v>
      </c>
      <c r="CE64" s="12">
        <f>Population!CC64*Inputs!CF$15</f>
        <v>53.502257258999535</v>
      </c>
      <c r="CF64" s="12">
        <f>Population!CD64*Inputs!CG$15</f>
        <v>44.232793851864265</v>
      </c>
      <c r="CG64" s="12">
        <f>Population!CE64*Inputs!CH$15</f>
        <v>31.118827903915193</v>
      </c>
      <c r="CH64" s="12">
        <f>Population!CF64*Inputs!CI$15</f>
        <v>25.223205877320545</v>
      </c>
      <c r="CI64" s="12">
        <f>Population!CG64*Inputs!CJ$15</f>
        <v>19.89395120520744</v>
      </c>
      <c r="CJ64" s="12">
        <f>Population!CH64*Inputs!CK$15</f>
        <v>15.395580478098104</v>
      </c>
      <c r="CK64" s="12">
        <f>Population!CI64*Inputs!CL$15</f>
        <v>11.799187494346116</v>
      </c>
      <c r="CL64" s="12">
        <f>Population!CJ64*Inputs!CM$15</f>
        <v>8.9558327322610261</v>
      </c>
      <c r="CM64" s="12">
        <f>Population!CK64*Inputs!CN$15</f>
        <v>6.5954391925108267</v>
      </c>
      <c r="CN64" s="12">
        <f>Population!CL64*Inputs!CO$15</f>
        <v>4.7045030251289131</v>
      </c>
      <c r="CO64" s="12">
        <f>Population!CM64*Inputs!CP$15</f>
        <v>3.2365550993478691</v>
      </c>
      <c r="CP64" s="12">
        <f>Population!CN64*Inputs!CQ$15</f>
        <v>2.1141468638886622</v>
      </c>
      <c r="CQ64" s="12">
        <f>Population!CO64*Inputs!CR$15</f>
        <v>1.2971639409093314</v>
      </c>
      <c r="CR64" s="12">
        <f>Population!CP64*Inputs!CS$15</f>
        <v>0.82135181561558401</v>
      </c>
      <c r="CS64" s="12">
        <f>Population!CQ64*Inputs!CT$15</f>
        <v>0.60171566762940509</v>
      </c>
      <c r="CT64" s="12">
        <f>Population!CR64*Inputs!CU$15</f>
        <v>0.44522987683997561</v>
      </c>
      <c r="CU64" s="12">
        <f>Population!CS64*Inputs!CV$15</f>
        <v>0.24306929939880917</v>
      </c>
      <c r="CV64" s="12">
        <f>Population!CT64*Inputs!CW$15</f>
        <v>3.7334173437072002E-2</v>
      </c>
      <c r="CW64" s="12">
        <f>Population!CU64*Inputs!CX$15</f>
        <v>4.7263474883101786E-2</v>
      </c>
      <c r="CX64" s="12">
        <f>Population!CV64*Inputs!CY$15</f>
        <v>3.4951141090024847E-2</v>
      </c>
      <c r="CY64" s="12">
        <f>Population!CW64*Inputs!CZ$15</f>
        <v>2.3830323470471489E-2</v>
      </c>
      <c r="CZ64" s="12">
        <f>Population!CX64*Inputs!DA$15</f>
        <v>1.1517989677394553E-2</v>
      </c>
      <c r="DA64" s="12">
        <f>Population!CY64*Inputs!DB$15</f>
        <v>6.7519249833002557E-3</v>
      </c>
      <c r="DB64" s="4"/>
    </row>
    <row r="65" spans="1:106" x14ac:dyDescent="0.25">
      <c r="A65">
        <f t="shared" si="1"/>
        <v>2012</v>
      </c>
      <c r="B65" s="21">
        <f t="shared" si="0"/>
        <v>53093.687170058147</v>
      </c>
      <c r="C65" s="5">
        <f>B65/Population!B65</f>
        <v>0.31447313699871354</v>
      </c>
      <c r="D65" s="33">
        <f t="shared" si="2"/>
        <v>2.8424700088472088</v>
      </c>
      <c r="E65" s="12">
        <f>Population!C65*Inputs!F$15</f>
        <v>0</v>
      </c>
      <c r="F65" s="12">
        <f>Population!D65*Inputs!G$15</f>
        <v>0</v>
      </c>
      <c r="G65" s="12">
        <f>Population!E65*Inputs!H$15</f>
        <v>0</v>
      </c>
      <c r="H65" s="12">
        <f>Population!F65*Inputs!I$15</f>
        <v>0</v>
      </c>
      <c r="I65" s="12">
        <f>Population!G65*Inputs!J$15</f>
        <v>0</v>
      </c>
      <c r="J65" s="12">
        <f>Population!H65*Inputs!K$15</f>
        <v>0</v>
      </c>
      <c r="K65" s="12">
        <f>Population!I65*Inputs!L$15</f>
        <v>0</v>
      </c>
      <c r="L65" s="12">
        <f>Population!J65*Inputs!M$15</f>
        <v>0</v>
      </c>
      <c r="M65" s="12">
        <f>Population!K65*Inputs!N$15</f>
        <v>0</v>
      </c>
      <c r="N65" s="12">
        <f>Population!L65*Inputs!O$15</f>
        <v>0</v>
      </c>
      <c r="O65" s="12">
        <f>Population!M65*Inputs!P$15</f>
        <v>0</v>
      </c>
      <c r="P65" s="12">
        <f>Population!N65*Inputs!Q$15</f>
        <v>0</v>
      </c>
      <c r="Q65" s="12">
        <f>Population!O65*Inputs!R$15</f>
        <v>0</v>
      </c>
      <c r="R65" s="12">
        <f>Population!P65*Inputs!S$15</f>
        <v>0</v>
      </c>
      <c r="S65" s="12">
        <f>Population!Q65*Inputs!T$15</f>
        <v>0</v>
      </c>
      <c r="T65" s="12">
        <f>Population!R65*Inputs!U$15</f>
        <v>23.69833277247853</v>
      </c>
      <c r="U65" s="12">
        <f>Population!S65*Inputs!V$15</f>
        <v>29.79804563160981</v>
      </c>
      <c r="V65" s="12">
        <f>Population!T65*Inputs!W$15</f>
        <v>51.368604617313743</v>
      </c>
      <c r="W65" s="12">
        <f>Population!U65*Inputs!X$15</f>
        <v>81.288681422931901</v>
      </c>
      <c r="X65" s="12">
        <f>Population!V65*Inputs!Y$15</f>
        <v>135.84119353627335</v>
      </c>
      <c r="Y65" s="12">
        <f>Population!W65*Inputs!Z$15</f>
        <v>181.77019253231293</v>
      </c>
      <c r="Z65" s="12">
        <f>Population!X65*Inputs!AA$15</f>
        <v>263.25043007938905</v>
      </c>
      <c r="AA65" s="12">
        <f>Population!Y65*Inputs!AB$15</f>
        <v>344.0449508808473</v>
      </c>
      <c r="AB65" s="12">
        <f>Population!Z65*Inputs!AC$15</f>
        <v>439.52039569546804</v>
      </c>
      <c r="AC65" s="12">
        <f>Population!AA65*Inputs!AD$15</f>
        <v>566.70630209502599</v>
      </c>
      <c r="AD65" s="12">
        <f>Population!AB65*Inputs!AE$15</f>
        <v>707.1220704810637</v>
      </c>
      <c r="AE65" s="12">
        <f>Population!AC65*Inputs!AF$15</f>
        <v>859.64649946940324</v>
      </c>
      <c r="AF65" s="12">
        <f>Population!AD65*Inputs!AG$15</f>
        <v>972.51849832095786</v>
      </c>
      <c r="AG65" s="12">
        <f>Population!AE65*Inputs!AH$15</f>
        <v>1128.9558229848481</v>
      </c>
      <c r="AH65" s="12">
        <f>Population!AF65*Inputs!AI$15</f>
        <v>1324.1728656642038</v>
      </c>
      <c r="AI65" s="12">
        <f>Population!AG65*Inputs!AJ$15</f>
        <v>1433.2944177781169</v>
      </c>
      <c r="AJ65" s="12">
        <f>Population!AH65*Inputs!AK$15</f>
        <v>1606.4155083596761</v>
      </c>
      <c r="AK65" s="12">
        <f>Population!AI65*Inputs!AL$15</f>
        <v>1642.9619944120459</v>
      </c>
      <c r="AL65" s="12">
        <f>Population!AJ65*Inputs!AM$15</f>
        <v>1678.5003499467641</v>
      </c>
      <c r="AM65" s="12">
        <f>Population!AK65*Inputs!AN$15</f>
        <v>1727.7957907347281</v>
      </c>
      <c r="AN65" s="12">
        <f>Population!AL65*Inputs!AO$15</f>
        <v>1725.8442485640162</v>
      </c>
      <c r="AO65" s="12">
        <f>Population!AM65*Inputs!AP$15</f>
        <v>1748.9311892593153</v>
      </c>
      <c r="AP65" s="12">
        <f>Population!AN65*Inputs!AQ$15</f>
        <v>1716.2909649273402</v>
      </c>
      <c r="AQ65" s="12">
        <f>Population!AO65*Inputs!AR$15</f>
        <v>1634.6974064592794</v>
      </c>
      <c r="AR65" s="12">
        <f>Population!AP65*Inputs!AS$15</f>
        <v>1637.4796522801382</v>
      </c>
      <c r="AS65" s="12">
        <f>Population!AQ65*Inputs!AT$15</f>
        <v>1654.4221256751523</v>
      </c>
      <c r="AT65" s="12">
        <f>Population!AR65*Inputs!AU$15</f>
        <v>1685.613576297043</v>
      </c>
      <c r="AU65" s="12">
        <f>Population!AS65*Inputs!AV$15</f>
        <v>1624.4695713362298</v>
      </c>
      <c r="AV65" s="12">
        <f>Population!AT65*Inputs!AW$15</f>
        <v>1576.0140969301083</v>
      </c>
      <c r="AW65" s="12">
        <f>Population!AU65*Inputs!AX$15</f>
        <v>1561.7968306246016</v>
      </c>
      <c r="AX65" s="12">
        <f>Population!AV65*Inputs!AY$15</f>
        <v>1501.7401221118921</v>
      </c>
      <c r="AY65" s="12">
        <f>Population!AW65*Inputs!AZ$15</f>
        <v>1484.6663197234552</v>
      </c>
      <c r="AZ65" s="12">
        <f>Population!AX65*Inputs!BA$15</f>
        <v>1371.0972711147731</v>
      </c>
      <c r="BA65" s="12">
        <f>Population!AY65*Inputs!BB$15</f>
        <v>1284.9728111317706</v>
      </c>
      <c r="BB65" s="12">
        <f>Population!AZ65*Inputs!BC$15</f>
        <v>1276.0881806255959</v>
      </c>
      <c r="BC65" s="12">
        <f>Population!BA65*Inputs!BD$15</f>
        <v>1191.0000237598642</v>
      </c>
      <c r="BD65" s="12">
        <f>Population!BB65*Inputs!BE$15</f>
        <v>1162.8258464286537</v>
      </c>
      <c r="BE65" s="12">
        <f>Population!BC65*Inputs!BF$15</f>
        <v>1101.9389856376577</v>
      </c>
      <c r="BF65" s="12">
        <f>Population!BD65*Inputs!BG$15</f>
        <v>1045.1430198118128</v>
      </c>
      <c r="BG65" s="12">
        <f>Population!BE65*Inputs!BH$15</f>
        <v>1043.6939991180727</v>
      </c>
      <c r="BH65" s="12">
        <f>Population!BF65*Inputs!BI$15</f>
        <v>1009.02017938391</v>
      </c>
      <c r="BI65" s="12">
        <f>Population!BG65*Inputs!BJ$15</f>
        <v>949.60805082022739</v>
      </c>
      <c r="BJ65" s="12">
        <f>Population!BH65*Inputs!BK$15</f>
        <v>861.42384640618775</v>
      </c>
      <c r="BK65" s="12">
        <f>Population!BI65*Inputs!BL$15</f>
        <v>761.68266663033648</v>
      </c>
      <c r="BL65" s="12">
        <f>Population!BJ65*Inputs!BM$15</f>
        <v>680.92248163712134</v>
      </c>
      <c r="BM65" s="12">
        <f>Population!BK65*Inputs!BN$15</f>
        <v>573.56615931801014</v>
      </c>
      <c r="BN65" s="12">
        <f>Population!BL65*Inputs!BO$15</f>
        <v>492.08524044873127</v>
      </c>
      <c r="BO65" s="12">
        <f>Population!BM65*Inputs!BP$15</f>
        <v>421.04724220079822</v>
      </c>
      <c r="BP65" s="12">
        <f>Population!BN65*Inputs!BQ$15</f>
        <v>338.56964935214955</v>
      </c>
      <c r="BQ65" s="12">
        <f>Population!BO65*Inputs!BR$15</f>
        <v>342.00974799348432</v>
      </c>
      <c r="BR65" s="12">
        <f>Population!BP65*Inputs!BS$15</f>
        <v>293.8162753422169</v>
      </c>
      <c r="BS65" s="12">
        <f>Population!BQ65*Inputs!BT$15</f>
        <v>263.77733464064232</v>
      </c>
      <c r="BT65" s="12">
        <f>Population!BR65*Inputs!BU$15</f>
        <v>244.08325474493873</v>
      </c>
      <c r="BU65" s="12">
        <f>Population!BS65*Inputs!BV$15</f>
        <v>230.19371159963882</v>
      </c>
      <c r="BV65" s="12">
        <f>Population!BT65*Inputs!BW$15</f>
        <v>203.72907628899114</v>
      </c>
      <c r="BW65" s="12">
        <f>Population!BU65*Inputs!BX$15</f>
        <v>185.20478179300866</v>
      </c>
      <c r="BX65" s="12">
        <f>Population!BV65*Inputs!BY$15</f>
        <v>153.03176912668309</v>
      </c>
      <c r="BY65" s="12">
        <f>Population!BW65*Inputs!BZ$15</f>
        <v>133.58167227449977</v>
      </c>
      <c r="BZ65" s="12">
        <f>Population!BX65*Inputs!CA$15</f>
        <v>122.5947630672071</v>
      </c>
      <c r="CA65" s="12">
        <f>Population!BY65*Inputs!CB$15</f>
        <v>111.51727315575152</v>
      </c>
      <c r="CB65" s="12">
        <f>Population!BZ65*Inputs!CC$15</f>
        <v>88.528362622299298</v>
      </c>
      <c r="CC65" s="12">
        <f>Population!CA65*Inputs!CD$15</f>
        <v>88.631279146027282</v>
      </c>
      <c r="CD65" s="12">
        <f>Population!CB65*Inputs!CE$15</f>
        <v>74.341355548353135</v>
      </c>
      <c r="CE65" s="12">
        <f>Population!CC65*Inputs!CF$15</f>
        <v>55.694690051715241</v>
      </c>
      <c r="CF65" s="12">
        <f>Population!CD65*Inputs!CG$15</f>
        <v>45.835912379303096</v>
      </c>
      <c r="CG65" s="12">
        <f>Population!CE65*Inputs!CH$15</f>
        <v>32.191986804202088</v>
      </c>
      <c r="CH65" s="12">
        <f>Population!CF65*Inputs!CI$15</f>
        <v>26.415516394959806</v>
      </c>
      <c r="CI65" s="12">
        <f>Population!CG65*Inputs!CJ$15</f>
        <v>21.201838791678483</v>
      </c>
      <c r="CJ65" s="12">
        <f>Population!CH65*Inputs!CK$15</f>
        <v>16.556911575225747</v>
      </c>
      <c r="CK65" s="12">
        <f>Population!CI65*Inputs!CL$15</f>
        <v>12.677334914232992</v>
      </c>
      <c r="CL65" s="12">
        <f>Population!CJ65*Inputs!CM$15</f>
        <v>9.5956769174431855</v>
      </c>
      <c r="CM65" s="12">
        <f>Population!CK65*Inputs!CN$15</f>
        <v>7.184842526347154</v>
      </c>
      <c r="CN65" s="12">
        <f>Population!CL65*Inputs!CO$15</f>
        <v>5.2390966149831568</v>
      </c>
      <c r="CO65" s="12">
        <f>Population!CM65*Inputs!CP$15</f>
        <v>3.7429494730953881</v>
      </c>
      <c r="CP65" s="12">
        <f>Population!CN65*Inputs!CQ$15</f>
        <v>2.5859872686039975</v>
      </c>
      <c r="CQ65" s="12">
        <f>Population!CO65*Inputs!CR$15</f>
        <v>1.6716971914535748</v>
      </c>
      <c r="CR65" s="12">
        <f>Population!CP65*Inputs!CS$15</f>
        <v>0.98617821961967844</v>
      </c>
      <c r="CS65" s="12">
        <f>Population!CQ65*Inputs!CT$15</f>
        <v>0.63309226019885922</v>
      </c>
      <c r="CT65" s="12">
        <f>Population!CR65*Inputs!CU$15</f>
        <v>0.46469130767419398</v>
      </c>
      <c r="CU65" s="12">
        <f>Population!CS65*Inputs!CV$15</f>
        <v>0.34434817414831298</v>
      </c>
      <c r="CV65" s="12">
        <f>Population!CT65*Inputs!CW$15</f>
        <v>0.18905389953240714</v>
      </c>
      <c r="CW65" s="12">
        <f>Population!CU65*Inputs!CX$15</f>
        <v>3.1376592569454125E-2</v>
      </c>
      <c r="CX65" s="12">
        <f>Population!CV65*Inputs!CY$15</f>
        <v>3.6539829321389612E-2</v>
      </c>
      <c r="CY65" s="12">
        <f>Population!CW65*Inputs!CZ$15</f>
        <v>2.4624667586153871E-2</v>
      </c>
      <c r="CZ65" s="12">
        <f>Population!CX65*Inputs!DA$15</f>
        <v>1.2312333793076936E-2</v>
      </c>
      <c r="DA65" s="12">
        <f>Population!CY65*Inputs!DB$15</f>
        <v>7.1490970411414462E-3</v>
      </c>
      <c r="DB65" s="4"/>
    </row>
    <row r="66" spans="1:106" x14ac:dyDescent="0.25">
      <c r="A66">
        <f t="shared" si="1"/>
        <v>2013</v>
      </c>
      <c r="B66" s="21">
        <f t="shared" si="0"/>
        <v>54473.622827915344</v>
      </c>
      <c r="C66" s="5">
        <f>B66/Population!B66</f>
        <v>0.31462395539821647</v>
      </c>
      <c r="D66" s="33">
        <f t="shared" si="2"/>
        <v>2.5990578756327265</v>
      </c>
      <c r="E66" s="12">
        <f>Population!C66*Inputs!F$15</f>
        <v>0</v>
      </c>
      <c r="F66" s="12">
        <f>Population!D66*Inputs!G$15</f>
        <v>0</v>
      </c>
      <c r="G66" s="12">
        <f>Population!E66*Inputs!H$15</f>
        <v>0</v>
      </c>
      <c r="H66" s="12">
        <f>Population!F66*Inputs!I$15</f>
        <v>0</v>
      </c>
      <c r="I66" s="12">
        <f>Population!G66*Inputs!J$15</f>
        <v>0</v>
      </c>
      <c r="J66" s="12">
        <f>Population!H66*Inputs!K$15</f>
        <v>0</v>
      </c>
      <c r="K66" s="12">
        <f>Population!I66*Inputs!L$15</f>
        <v>0</v>
      </c>
      <c r="L66" s="12">
        <f>Population!J66*Inputs!M$15</f>
        <v>0</v>
      </c>
      <c r="M66" s="12">
        <f>Population!K66*Inputs!N$15</f>
        <v>0</v>
      </c>
      <c r="N66" s="12">
        <f>Population!L66*Inputs!O$15</f>
        <v>0</v>
      </c>
      <c r="O66" s="12">
        <f>Population!M66*Inputs!P$15</f>
        <v>0</v>
      </c>
      <c r="P66" s="12">
        <f>Population!N66*Inputs!Q$15</f>
        <v>0</v>
      </c>
      <c r="Q66" s="12">
        <f>Population!O66*Inputs!R$15</f>
        <v>0</v>
      </c>
      <c r="R66" s="12">
        <f>Population!P66*Inputs!S$15</f>
        <v>0</v>
      </c>
      <c r="S66" s="12">
        <f>Population!Q66*Inputs!T$15</f>
        <v>0</v>
      </c>
      <c r="T66" s="12">
        <f>Population!R66*Inputs!U$15</f>
        <v>24.311403678007146</v>
      </c>
      <c r="U66" s="12">
        <f>Population!S66*Inputs!V$15</f>
        <v>30.546832904803498</v>
      </c>
      <c r="V66" s="12">
        <f>Population!T66*Inputs!W$15</f>
        <v>52.630134284684978</v>
      </c>
      <c r="W66" s="12">
        <f>Population!U66*Inputs!X$15</f>
        <v>83.241913535828658</v>
      </c>
      <c r="X66" s="12">
        <f>Population!V66*Inputs!Y$15</f>
        <v>138.87952645586429</v>
      </c>
      <c r="Y66" s="12">
        <f>Population!W66*Inputs!Z$15</f>
        <v>185.42588203510931</v>
      </c>
      <c r="Z66" s="12">
        <f>Population!X66*Inputs!AA$15</f>
        <v>268.06499453270561</v>
      </c>
      <c r="AA66" s="12">
        <f>Population!Y66*Inputs!AB$15</f>
        <v>350.08612287746581</v>
      </c>
      <c r="AB66" s="12">
        <f>Population!Z66*Inputs!AC$15</f>
        <v>446.94215688484769</v>
      </c>
      <c r="AC66" s="12">
        <f>Population!AA66*Inputs!AD$15</f>
        <v>576.02119073850372</v>
      </c>
      <c r="AD66" s="12">
        <f>Population!AB66*Inputs!AE$15</f>
        <v>718.6948347657252</v>
      </c>
      <c r="AE66" s="12">
        <f>Population!AC66*Inputs!AF$15</f>
        <v>873.83135408928899</v>
      </c>
      <c r="AF66" s="12">
        <f>Population!AD66*Inputs!AG$15</f>
        <v>988.53174657896022</v>
      </c>
      <c r="AG66" s="12">
        <f>Population!AE66*Inputs!AH$15</f>
        <v>1147.4375296808521</v>
      </c>
      <c r="AH66" s="12">
        <f>Population!AF66*Inputs!AI$15</f>
        <v>1348.6876950588091</v>
      </c>
      <c r="AI66" s="12">
        <f>Population!AG66*Inputs!AJ$15</f>
        <v>1464.7503202086311</v>
      </c>
      <c r="AJ66" s="12">
        <f>Population!AH66*Inputs!AK$15</f>
        <v>1646.2206988137586</v>
      </c>
      <c r="AK66" s="12">
        <f>Population!AI66*Inputs!AL$15</f>
        <v>1684.9046359462238</v>
      </c>
      <c r="AL66" s="12">
        <f>Population!AJ66*Inputs!AM$15</f>
        <v>1722.8533386764298</v>
      </c>
      <c r="AM66" s="12">
        <f>Population!AK66*Inputs!AN$15</f>
        <v>1776.408617181899</v>
      </c>
      <c r="AN66" s="12">
        <f>Population!AL66*Inputs!AO$15</f>
        <v>1777.6475943915252</v>
      </c>
      <c r="AO66" s="12">
        <f>Population!AM66*Inputs!AP$15</f>
        <v>1804.1843800414149</v>
      </c>
      <c r="AP66" s="12">
        <f>Population!AN66*Inputs!AQ$15</f>
        <v>1771.9132160642873</v>
      </c>
      <c r="AQ66" s="12">
        <f>Population!AO66*Inputs!AR$15</f>
        <v>1689.1026795457899</v>
      </c>
      <c r="AR66" s="12">
        <f>Population!AP66*Inputs!AS$15</f>
        <v>1693.0717241357811</v>
      </c>
      <c r="AS66" s="12">
        <f>Population!AQ66*Inputs!AT$15</f>
        <v>1711.1731137248455</v>
      </c>
      <c r="AT66" s="12">
        <f>Population!AR66*Inputs!AU$15</f>
        <v>1743.6277071799977</v>
      </c>
      <c r="AU66" s="12">
        <f>Population!AS66*Inputs!AV$15</f>
        <v>1681.6298317244984</v>
      </c>
      <c r="AV66" s="12">
        <f>Population!AT66*Inputs!AW$15</f>
        <v>1633.183509075757</v>
      </c>
      <c r="AW66" s="12">
        <f>Population!AU66*Inputs!AX$15</f>
        <v>1613.4523253290388</v>
      </c>
      <c r="AX66" s="12">
        <f>Population!AV66*Inputs!AY$15</f>
        <v>1542.8309966433933</v>
      </c>
      <c r="AY66" s="12">
        <f>Population!AW66*Inputs!AZ$15</f>
        <v>1518.9514632927223</v>
      </c>
      <c r="AZ66" s="12">
        <f>Population!AX66*Inputs!BA$15</f>
        <v>1402.201862472052</v>
      </c>
      <c r="BA66" s="12">
        <f>Population!AY66*Inputs!BB$15</f>
        <v>1312.3384349272812</v>
      </c>
      <c r="BB66" s="12">
        <f>Population!AZ66*Inputs!BC$15</f>
        <v>1303.6186811617779</v>
      </c>
      <c r="BC66" s="12">
        <f>Population!BA66*Inputs!BD$15</f>
        <v>1218.7659832976597</v>
      </c>
      <c r="BD66" s="12">
        <f>Population!BB66*Inputs!BE$15</f>
        <v>1191.1072424814854</v>
      </c>
      <c r="BE66" s="12">
        <f>Population!BC66*Inputs!BF$15</f>
        <v>1126.7124119803204</v>
      </c>
      <c r="BF66" s="12">
        <f>Population!BD66*Inputs!BG$15</f>
        <v>1066.9522178638128</v>
      </c>
      <c r="BG66" s="12">
        <f>Population!BE66*Inputs!BH$15</f>
        <v>1066.3280523328947</v>
      </c>
      <c r="BH66" s="12">
        <f>Population!BF66*Inputs!BI$15</f>
        <v>1032.858980640558</v>
      </c>
      <c r="BI66" s="12">
        <f>Population!BG66*Inputs!BJ$15</f>
        <v>973.17573952291923</v>
      </c>
      <c r="BJ66" s="12">
        <f>Population!BH66*Inputs!BK$15</f>
        <v>882.72460878748643</v>
      </c>
      <c r="BK66" s="12">
        <f>Population!BI66*Inputs!BL$15</f>
        <v>781.03771594201362</v>
      </c>
      <c r="BL66" s="12">
        <f>Population!BJ66*Inputs!BM$15</f>
        <v>695.91122136819308</v>
      </c>
      <c r="BM66" s="12">
        <f>Population!BK66*Inputs!BN$15</f>
        <v>582.72077740400186</v>
      </c>
      <c r="BN66" s="12">
        <f>Population!BL66*Inputs!BO$15</f>
        <v>497.76235618401853</v>
      </c>
      <c r="BO66" s="12">
        <f>Population!BM66*Inputs!BP$15</f>
        <v>425.69465866151364</v>
      </c>
      <c r="BP66" s="12">
        <f>Population!BN66*Inputs!BQ$15</f>
        <v>341.79895174979004</v>
      </c>
      <c r="BQ66" s="12">
        <f>Population!BO66*Inputs!BR$15</f>
        <v>346.15352255402661</v>
      </c>
      <c r="BR66" s="12">
        <f>Population!BP66*Inputs!BS$15</f>
        <v>299.05888562554492</v>
      </c>
      <c r="BS66" s="12">
        <f>Population!BQ66*Inputs!BT$15</f>
        <v>269.68804955326482</v>
      </c>
      <c r="BT66" s="12">
        <f>Population!BR66*Inputs!BU$15</f>
        <v>249.41587591360508</v>
      </c>
      <c r="BU66" s="12">
        <f>Population!BS66*Inputs!BV$15</f>
        <v>235.11075051262867</v>
      </c>
      <c r="BV66" s="12">
        <f>Population!BT66*Inputs!BW$15</f>
        <v>208.54219434881887</v>
      </c>
      <c r="BW66" s="12">
        <f>Population!BU66*Inputs!BX$15</f>
        <v>190.28360895318434</v>
      </c>
      <c r="BX66" s="12">
        <f>Population!BV66*Inputs!BY$15</f>
        <v>157.77736575290217</v>
      </c>
      <c r="BY66" s="12">
        <f>Population!BW66*Inputs!BZ$15</f>
        <v>138.0034840568859</v>
      </c>
      <c r="BZ66" s="12">
        <f>Population!BX66*Inputs!CA$15</f>
        <v>127.13880767121353</v>
      </c>
      <c r="CA66" s="12">
        <f>Population!BY66*Inputs!CB$15</f>
        <v>115.84327403700073</v>
      </c>
      <c r="CB66" s="12">
        <f>Population!BZ66*Inputs!CC$15</f>
        <v>91.889001014425389</v>
      </c>
      <c r="CC66" s="12">
        <f>Population!CA66*Inputs!CD$15</f>
        <v>91.961457146352544</v>
      </c>
      <c r="CD66" s="12">
        <f>Population!CB66*Inputs!CE$15</f>
        <v>77.509338748099111</v>
      </c>
      <c r="CE66" s="12">
        <f>Population!CC66*Inputs!CF$15</f>
        <v>58.505980362124852</v>
      </c>
      <c r="CF66" s="12">
        <f>Population!CD66*Inputs!CG$15</f>
        <v>48.267621671549257</v>
      </c>
      <c r="CG66" s="12">
        <f>Population!CE66*Inputs!CH$15</f>
        <v>24.455233207981049</v>
      </c>
      <c r="CH66" s="12">
        <f>Population!CF66*Inputs!CI$15</f>
        <v>31.247046497592788</v>
      </c>
      <c r="CI66" s="12">
        <f>Population!CG66*Inputs!CJ$15</f>
        <v>25.406917371843036</v>
      </c>
      <c r="CJ66" s="12">
        <f>Population!CH66*Inputs!CK$15</f>
        <v>20.226939599969636</v>
      </c>
      <c r="CK66" s="12">
        <f>Population!CI66*Inputs!CL$15</f>
        <v>15.640081561418398</v>
      </c>
      <c r="CL66" s="12">
        <f>Population!CJ66*Inputs!CM$15</f>
        <v>11.784802573049053</v>
      </c>
      <c r="CM66" s="12">
        <f>Population!CK66*Inputs!CN$15</f>
        <v>8.7486888419699529</v>
      </c>
      <c r="CN66" s="12">
        <f>Population!CL66*Inputs!CO$15</f>
        <v>6.4317525284788202</v>
      </c>
      <c r="CO66" s="12">
        <f>Population!CM66*Inputs!CP$15</f>
        <v>4.6049732458559314</v>
      </c>
      <c r="CP66" s="12">
        <f>Population!CN66*Inputs!CQ$15</f>
        <v>3.2162360799418059</v>
      </c>
      <c r="CQ66" s="12">
        <f>Population!CO66*Inputs!CR$15</f>
        <v>2.1346075387203545</v>
      </c>
      <c r="CR66" s="12">
        <f>Population!CP66*Inputs!CS$15</f>
        <v>1.379905257329745</v>
      </c>
      <c r="CS66" s="12">
        <f>Population!CQ66*Inputs!CT$15</f>
        <v>0.81404246945824599</v>
      </c>
      <c r="CT66" s="12">
        <f>Population!CR66*Inputs!CU$15</f>
        <v>0.52258707060670329</v>
      </c>
      <c r="CU66" s="12">
        <f>Population!CS66*Inputs!CV$15</f>
        <v>0.38358022121069185</v>
      </c>
      <c r="CV66" s="12">
        <f>Population!CT66*Inputs!CW$15</f>
        <v>0.2842427793074101</v>
      </c>
      <c r="CW66" s="12">
        <f>Population!CU66*Inputs!CX$15</f>
        <v>0.15605485922759771</v>
      </c>
      <c r="CX66" s="12">
        <f>Population!CV66*Inputs!CY$15</f>
        <v>2.5899861090294577E-2</v>
      </c>
      <c r="CY66" s="12">
        <f>Population!CW66*Inputs!CZ$15</f>
        <v>3.0161863548191153E-2</v>
      </c>
      <c r="CZ66" s="12">
        <f>Population!CX66*Inputs!DA$15</f>
        <v>2.0326473260737516E-2</v>
      </c>
      <c r="DA66" s="12">
        <f>Population!CY66*Inputs!DB$15</f>
        <v>1.0163236630368758E-2</v>
      </c>
      <c r="DB66" s="4"/>
    </row>
    <row r="67" spans="1:106" x14ac:dyDescent="0.25">
      <c r="A67">
        <f t="shared" si="1"/>
        <v>2014</v>
      </c>
      <c r="B67" s="21">
        <f t="shared" si="0"/>
        <v>56262.184378608523</v>
      </c>
      <c r="C67" s="5">
        <f>B67/Population!B67</f>
        <v>0.31615407563190362</v>
      </c>
      <c r="D67" s="33">
        <f t="shared" si="2"/>
        <v>3.2833534063694048</v>
      </c>
      <c r="E67" s="12">
        <f>Population!C67*Inputs!F$15</f>
        <v>0</v>
      </c>
      <c r="F67" s="12">
        <f>Population!D67*Inputs!G$15</f>
        <v>0</v>
      </c>
      <c r="G67" s="12">
        <f>Population!E67*Inputs!H$15</f>
        <v>0</v>
      </c>
      <c r="H67" s="12">
        <f>Population!F67*Inputs!I$15</f>
        <v>0</v>
      </c>
      <c r="I67" s="12">
        <f>Population!G67*Inputs!J$15</f>
        <v>0</v>
      </c>
      <c r="J67" s="12">
        <f>Population!H67*Inputs!K$15</f>
        <v>0</v>
      </c>
      <c r="K67" s="12">
        <f>Population!I67*Inputs!L$15</f>
        <v>0</v>
      </c>
      <c r="L67" s="12">
        <f>Population!J67*Inputs!M$15</f>
        <v>0</v>
      </c>
      <c r="M67" s="12">
        <f>Population!K67*Inputs!N$15</f>
        <v>0</v>
      </c>
      <c r="N67" s="12">
        <f>Population!L67*Inputs!O$15</f>
        <v>0</v>
      </c>
      <c r="O67" s="12">
        <f>Population!M67*Inputs!P$15</f>
        <v>0</v>
      </c>
      <c r="P67" s="12">
        <f>Population!N67*Inputs!Q$15</f>
        <v>0</v>
      </c>
      <c r="Q67" s="12">
        <f>Population!O67*Inputs!R$15</f>
        <v>0</v>
      </c>
      <c r="R67" s="12">
        <f>Population!P67*Inputs!S$15</f>
        <v>0</v>
      </c>
      <c r="S67" s="12">
        <f>Population!Q67*Inputs!T$15</f>
        <v>0</v>
      </c>
      <c r="T67" s="12">
        <f>Population!R67*Inputs!U$15</f>
        <v>25.11381646907785</v>
      </c>
      <c r="U67" s="12">
        <f>Population!S67*Inputs!V$15</f>
        <v>31.53913301939938</v>
      </c>
      <c r="V67" s="12">
        <f>Population!T67*Inputs!W$15</f>
        <v>54.303369345401244</v>
      </c>
      <c r="W67" s="12">
        <f>Population!U67*Inputs!X$15</f>
        <v>85.846242195734632</v>
      </c>
      <c r="X67" s="12">
        <f>Population!V67*Inputs!Y$15</f>
        <v>143.16469617707006</v>
      </c>
      <c r="Y67" s="12">
        <f>Population!W67*Inputs!Z$15</f>
        <v>190.84944159083375</v>
      </c>
      <c r="Z67" s="12">
        <f>Population!X67*Inputs!AA$15</f>
        <v>275.3016391924985</v>
      </c>
      <c r="AA67" s="12">
        <f>Population!Y67*Inputs!AB$15</f>
        <v>358.90829307285532</v>
      </c>
      <c r="AB67" s="12">
        <f>Population!Z67*Inputs!AC$15</f>
        <v>457.84119997147337</v>
      </c>
      <c r="AC67" s="12">
        <f>Population!AA67*Inputs!AD$15</f>
        <v>589.58306325287617</v>
      </c>
      <c r="AD67" s="12">
        <f>Population!AB67*Inputs!AE$15</f>
        <v>735.20266181400109</v>
      </c>
      <c r="AE67" s="12">
        <f>Population!AC67*Inputs!AF$15</f>
        <v>893.84634777147789</v>
      </c>
      <c r="AF67" s="12">
        <f>Population!AD67*Inputs!AG$15</f>
        <v>1011.3034674520612</v>
      </c>
      <c r="AG67" s="12">
        <f>Population!AE67*Inputs!AH$15</f>
        <v>1173.7874736774932</v>
      </c>
      <c r="AH67" s="12">
        <f>Population!AF67*Inputs!AI$15</f>
        <v>1379.48252034539</v>
      </c>
      <c r="AI67" s="12">
        <f>Population!AG67*Inputs!AJ$15</f>
        <v>1501.3290839987317</v>
      </c>
      <c r="AJ67" s="12">
        <f>Population!AH67*Inputs!AK$15</f>
        <v>1693.0014221514446</v>
      </c>
      <c r="AK67" s="12">
        <f>Population!AI67*Inputs!AL$15</f>
        <v>1737.5426471892094</v>
      </c>
      <c r="AL67" s="12">
        <f>Population!AJ67*Inputs!AM$15</f>
        <v>1778.1601681429502</v>
      </c>
      <c r="AM67" s="12">
        <f>Population!AK67*Inputs!AN$15</f>
        <v>1835.3442679189732</v>
      </c>
      <c r="AN67" s="12">
        <f>Population!AL67*Inputs!AO$15</f>
        <v>1839.9063008098817</v>
      </c>
      <c r="AO67" s="12">
        <f>Population!AM67*Inputs!AP$15</f>
        <v>1870.8086783392177</v>
      </c>
      <c r="AP67" s="12">
        <f>Population!AN67*Inputs!AQ$15</f>
        <v>1840.2550502689846</v>
      </c>
      <c r="AQ67" s="12">
        <f>Population!AO67*Inputs!AR$15</f>
        <v>1755.5210998585794</v>
      </c>
      <c r="AR67" s="12">
        <f>Population!AP67*Inputs!AS$15</f>
        <v>1760.8772338139763</v>
      </c>
      <c r="AS67" s="12">
        <f>Population!AQ67*Inputs!AT$15</f>
        <v>1780.7020106329969</v>
      </c>
      <c r="AT67" s="12">
        <f>Population!AR67*Inputs!AU$15</f>
        <v>1815.2056183210475</v>
      </c>
      <c r="AU67" s="12">
        <f>Population!AS67*Inputs!AV$15</f>
        <v>1750.9210333180235</v>
      </c>
      <c r="AV67" s="12">
        <f>Population!AT67*Inputs!AW$15</f>
        <v>1701.9067457866104</v>
      </c>
      <c r="AW67" s="12">
        <f>Population!AU67*Inputs!AX$15</f>
        <v>1683.3467179251336</v>
      </c>
      <c r="AX67" s="12">
        <f>Population!AV67*Inputs!AY$15</f>
        <v>1604.8645262704545</v>
      </c>
      <c r="AY67" s="12">
        <f>Population!AW67*Inputs!AZ$15</f>
        <v>1571.313066307717</v>
      </c>
      <c r="AZ67" s="12">
        <f>Population!AX67*Inputs!BA$15</f>
        <v>1444.5231102314724</v>
      </c>
      <c r="BA67" s="12">
        <f>Population!AY67*Inputs!BB$15</f>
        <v>1351.6067619991381</v>
      </c>
      <c r="BB67" s="12">
        <f>Population!AZ67*Inputs!BC$15</f>
        <v>1341.1104767756378</v>
      </c>
      <c r="BC67" s="12">
        <f>Population!BA67*Inputs!BD$15</f>
        <v>1254.4085924560497</v>
      </c>
      <c r="BD67" s="12">
        <f>Population!BB67*Inputs!BE$15</f>
        <v>1228.1246372428959</v>
      </c>
      <c r="BE67" s="12">
        <f>Population!BC67*Inputs!BF$15</f>
        <v>1163.0209589911437</v>
      </c>
      <c r="BF67" s="12">
        <f>Population!BD67*Inputs!BG$15</f>
        <v>1099.3201808247973</v>
      </c>
      <c r="BG67" s="12">
        <f>Population!BE67*Inputs!BH$15</f>
        <v>1096.7616295101814</v>
      </c>
      <c r="BH67" s="12">
        <f>Population!BF67*Inputs!BI$15</f>
        <v>1063.0772627689755</v>
      </c>
      <c r="BI67" s="12">
        <f>Population!BG67*Inputs!BJ$15</f>
        <v>1003.6272226100159</v>
      </c>
      <c r="BJ67" s="12">
        <f>Population!BH67*Inputs!BK$15</f>
        <v>911.4208759340994</v>
      </c>
      <c r="BK67" s="12">
        <f>Population!BI67*Inputs!BL$15</f>
        <v>806.49483955020241</v>
      </c>
      <c r="BL67" s="12">
        <f>Population!BJ67*Inputs!BM$15</f>
        <v>719.26544287800334</v>
      </c>
      <c r="BM67" s="12">
        <f>Population!BK67*Inputs!BN$15</f>
        <v>600.37988245670454</v>
      </c>
      <c r="BN67" s="12">
        <f>Population!BL67*Inputs!BO$15</f>
        <v>509.80274991307857</v>
      </c>
      <c r="BO67" s="12">
        <f>Population!BM67*Inputs!BP$15</f>
        <v>434.10758561877964</v>
      </c>
      <c r="BP67" s="12">
        <f>Population!BN67*Inputs!BQ$15</f>
        <v>348.33751143158173</v>
      </c>
      <c r="BQ67" s="12">
        <f>Population!BO67*Inputs!BR$15</f>
        <v>352.20182128510623</v>
      </c>
      <c r="BR67" s="12">
        <f>Population!BP67*Inputs!BS$15</f>
        <v>305.06915570665217</v>
      </c>
      <c r="BS67" s="12">
        <f>Population!BQ67*Inputs!BT$15</f>
        <v>276.71292313844617</v>
      </c>
      <c r="BT67" s="12">
        <f>Population!BR67*Inputs!BU$15</f>
        <v>257.09922931617695</v>
      </c>
      <c r="BU67" s="12">
        <f>Population!BS67*Inputs!BV$15</f>
        <v>242.32288652618789</v>
      </c>
      <c r="BV67" s="12">
        <f>Population!BT67*Inputs!BW$15</f>
        <v>214.91024071480319</v>
      </c>
      <c r="BW67" s="12">
        <f>Population!BU67*Inputs!BX$15</f>
        <v>196.51257688520417</v>
      </c>
      <c r="BX67" s="12">
        <f>Population!BV67*Inputs!BY$15</f>
        <v>163.50336942440055</v>
      </c>
      <c r="BY67" s="12">
        <f>Population!BW67*Inputs!BZ$15</f>
        <v>143.46403182177838</v>
      </c>
      <c r="BZ67" s="12">
        <f>Population!BX67*Inputs!CA$15</f>
        <v>132.32497112479695</v>
      </c>
      <c r="CA67" s="12">
        <f>Population!BY67*Inputs!CB$15</f>
        <v>120.92321153905372</v>
      </c>
      <c r="CB67" s="12">
        <f>Population!BZ67*Inputs!CC$15</f>
        <v>96.020910419493362</v>
      </c>
      <c r="CC67" s="12">
        <f>Population!CA67*Inputs!CD$15</f>
        <v>95.995033779917506</v>
      </c>
      <c r="CD67" s="12">
        <f>Population!CB67*Inputs!CE$15</f>
        <v>80.876263570299386</v>
      </c>
      <c r="CE67" s="12">
        <f>Population!CC67*Inputs!CF$15</f>
        <v>61.231474029834907</v>
      </c>
      <c r="CF67" s="12">
        <f>Population!CD67*Inputs!CG$15</f>
        <v>50.693786262655436</v>
      </c>
      <c r="CG67" s="12">
        <f>Population!CE67*Inputs!CH$15</f>
        <v>26.882393483910541</v>
      </c>
      <c r="CH67" s="12">
        <f>Population!CF67*Inputs!CI$15</f>
        <v>23.045348407800713</v>
      </c>
      <c r="CI67" s="12">
        <f>Population!CG67*Inputs!CJ$15</f>
        <v>29.177771627492938</v>
      </c>
      <c r="CJ67" s="12">
        <f>Population!CH67*Inputs!CK$15</f>
        <v>23.532003363233798</v>
      </c>
      <c r="CK67" s="12">
        <f>Population!CI67*Inputs!CL$15</f>
        <v>18.549838752354049</v>
      </c>
      <c r="CL67" s="12">
        <f>Population!CJ67*Inputs!CM$15</f>
        <v>14.115089559155848</v>
      </c>
      <c r="CM67" s="12">
        <f>Population!CK67*Inputs!CN$15</f>
        <v>10.431336177140603</v>
      </c>
      <c r="CN67" s="12">
        <f>Population!CL67*Inputs!CO$15</f>
        <v>7.6033559007924838</v>
      </c>
      <c r="CO67" s="12">
        <f>Population!CM67*Inputs!CP$15</f>
        <v>5.4884575164160223</v>
      </c>
      <c r="CP67" s="12">
        <f>Population!CN67*Inputs!CQ$15</f>
        <v>3.8415929299005187</v>
      </c>
      <c r="CQ67" s="12">
        <f>Population!CO67*Inputs!CR$15</f>
        <v>2.5774476492033527</v>
      </c>
      <c r="CR67" s="12">
        <f>Population!CP67*Inputs!CS$15</f>
        <v>1.7106453151741527</v>
      </c>
      <c r="CS67" s="12">
        <f>Population!CQ67*Inputs!CT$15</f>
        <v>1.105837218794042</v>
      </c>
      <c r="CT67" s="12">
        <f>Population!CR67*Inputs!CU$15</f>
        <v>0.65236251229878983</v>
      </c>
      <c r="CU67" s="12">
        <f>Population!CS67*Inputs!CV$15</f>
        <v>0.41879413797997228</v>
      </c>
      <c r="CV67" s="12">
        <f>Population!CT67*Inputs!CW$15</f>
        <v>0.30739594820361826</v>
      </c>
      <c r="CW67" s="12">
        <f>Population!CU67*Inputs!CX$15</f>
        <v>0.22778827956627096</v>
      </c>
      <c r="CX67" s="12">
        <f>Population!CV67*Inputs!CY$15</f>
        <v>0.125060231918737</v>
      </c>
      <c r="CY67" s="12">
        <f>Population!CW67*Inputs!CZ$15</f>
        <v>2.0755794793235763E-2</v>
      </c>
      <c r="CZ67" s="12">
        <f>Population!CX67*Inputs!DA$15</f>
        <v>2.4171305328831522E-2</v>
      </c>
      <c r="DA67" s="12">
        <f>Population!CY67*Inputs!DB$15</f>
        <v>1.6289357938995157E-2</v>
      </c>
      <c r="DB67" s="4"/>
    </row>
    <row r="68" spans="1:106" x14ac:dyDescent="0.25">
      <c r="A68">
        <f t="shared" si="1"/>
        <v>2015</v>
      </c>
      <c r="B68" s="21">
        <f t="shared" ref="B68:B131" si="3">SUM(E68:DA68)</f>
        <v>58331.57638565229</v>
      </c>
      <c r="C68" s="5">
        <f>B68/Population!B68</f>
        <v>0.31852451224520956</v>
      </c>
      <c r="D68" s="33">
        <f t="shared" si="2"/>
        <v>3.6781224012172764</v>
      </c>
      <c r="E68" s="12">
        <f>Population!C68*Inputs!F$15</f>
        <v>0</v>
      </c>
      <c r="F68" s="12">
        <f>Population!D68*Inputs!G$15</f>
        <v>0</v>
      </c>
      <c r="G68" s="12">
        <f>Population!E68*Inputs!H$15</f>
        <v>0</v>
      </c>
      <c r="H68" s="12">
        <f>Population!F68*Inputs!I$15</f>
        <v>0</v>
      </c>
      <c r="I68" s="12">
        <f>Population!G68*Inputs!J$15</f>
        <v>0</v>
      </c>
      <c r="J68" s="12">
        <f>Population!H68*Inputs!K$15</f>
        <v>0</v>
      </c>
      <c r="K68" s="12">
        <f>Population!I68*Inputs!L$15</f>
        <v>0</v>
      </c>
      <c r="L68" s="12">
        <f>Population!J68*Inputs!M$15</f>
        <v>0</v>
      </c>
      <c r="M68" s="12">
        <f>Population!K68*Inputs!N$15</f>
        <v>0</v>
      </c>
      <c r="N68" s="12">
        <f>Population!L68*Inputs!O$15</f>
        <v>0</v>
      </c>
      <c r="O68" s="12">
        <f>Population!M68*Inputs!P$15</f>
        <v>0</v>
      </c>
      <c r="P68" s="12">
        <f>Population!N68*Inputs!Q$15</f>
        <v>0</v>
      </c>
      <c r="Q68" s="12">
        <f>Population!O68*Inputs!R$15</f>
        <v>0</v>
      </c>
      <c r="R68" s="12">
        <f>Population!P68*Inputs!S$15</f>
        <v>0</v>
      </c>
      <c r="S68" s="12">
        <f>Population!Q68*Inputs!T$15</f>
        <v>0</v>
      </c>
      <c r="T68" s="12">
        <f>Population!R68*Inputs!U$15</f>
        <v>26.0566911991565</v>
      </c>
      <c r="U68" s="12">
        <f>Population!S68*Inputs!V$15</f>
        <v>32.696360811970784</v>
      </c>
      <c r="V68" s="12">
        <f>Population!T68*Inputs!W$15</f>
        <v>56.272652678807177</v>
      </c>
      <c r="W68" s="12">
        <f>Population!U68*Inputs!X$15</f>
        <v>88.904393808246667</v>
      </c>
      <c r="X68" s="12">
        <f>Population!V68*Inputs!Y$15</f>
        <v>148.20185111889072</v>
      </c>
      <c r="Y68" s="12">
        <f>Population!W68*Inputs!Z$15</f>
        <v>197.50151845456554</v>
      </c>
      <c r="Z68" s="12">
        <f>Population!X68*Inputs!AA$15</f>
        <v>284.47197644345175</v>
      </c>
      <c r="AA68" s="12">
        <f>Population!Y68*Inputs!AB$15</f>
        <v>370.0577990694191</v>
      </c>
      <c r="AB68" s="12">
        <f>Population!Z68*Inputs!AC$15</f>
        <v>471.25689151176084</v>
      </c>
      <c r="AC68" s="12">
        <f>Population!AA68*Inputs!AD$15</f>
        <v>606.32977677069198</v>
      </c>
      <c r="AD68" s="12">
        <f>Population!AB68*Inputs!AE$15</f>
        <v>755.34237775210852</v>
      </c>
      <c r="AE68" s="12">
        <f>Population!AC68*Inputs!AF$15</f>
        <v>917.70500578425629</v>
      </c>
      <c r="AF68" s="12">
        <f>Population!AD68*Inputs!AG$15</f>
        <v>1038.2395139625678</v>
      </c>
      <c r="AG68" s="12">
        <f>Population!AE68*Inputs!AH$15</f>
        <v>1205.2002652367944</v>
      </c>
      <c r="AH68" s="12">
        <f>Population!AF68*Inputs!AI$15</f>
        <v>1416.2493725684874</v>
      </c>
      <c r="AI68" s="12">
        <f>Population!AG68*Inputs!AJ$15</f>
        <v>1541.0928489501271</v>
      </c>
      <c r="AJ68" s="12">
        <f>Population!AH68*Inputs!AK$15</f>
        <v>1741.4478456873251</v>
      </c>
      <c r="AK68" s="12">
        <f>Population!AI68*Inputs!AL$15</f>
        <v>1793.2511104865116</v>
      </c>
      <c r="AL68" s="12">
        <f>Population!AJ68*Inputs!AM$15</f>
        <v>1840.1628915492659</v>
      </c>
      <c r="AM68" s="12">
        <f>Population!AK68*Inputs!AN$15</f>
        <v>1901.1240925412681</v>
      </c>
      <c r="AN68" s="12">
        <f>Population!AL68*Inputs!AO$15</f>
        <v>1908.15809145751</v>
      </c>
      <c r="AO68" s="12">
        <f>Population!AM68*Inputs!AP$15</f>
        <v>1943.9067276438443</v>
      </c>
      <c r="AP68" s="12">
        <f>Population!AN68*Inputs!AQ$15</f>
        <v>1915.6994861835899</v>
      </c>
      <c r="AQ68" s="12">
        <f>Population!AO68*Inputs!AR$15</f>
        <v>1830.4837801961464</v>
      </c>
      <c r="AR68" s="12">
        <f>Population!AP68*Inputs!AS$15</f>
        <v>1837.2751489103962</v>
      </c>
      <c r="AS68" s="12">
        <f>Population!AQ68*Inputs!AT$15</f>
        <v>1858.9856136991784</v>
      </c>
      <c r="AT68" s="12">
        <f>Population!AR68*Inputs!AU$15</f>
        <v>1895.9057008952204</v>
      </c>
      <c r="AU68" s="12">
        <f>Population!AS68*Inputs!AV$15</f>
        <v>1829.6128895360996</v>
      </c>
      <c r="AV68" s="12">
        <f>Population!AT68*Inputs!AW$15</f>
        <v>1778.7238136362207</v>
      </c>
      <c r="AW68" s="12">
        <f>Population!AU68*Inputs!AX$15</f>
        <v>1760.9732744444325</v>
      </c>
      <c r="AX68" s="12">
        <f>Population!AV68*Inputs!AY$15</f>
        <v>1681.1082375996814</v>
      </c>
      <c r="AY68" s="12">
        <f>Population!AW68*Inputs!AZ$15</f>
        <v>1641.2292835923711</v>
      </c>
      <c r="AZ68" s="12">
        <f>Population!AX68*Inputs!BA$15</f>
        <v>1500.5035354910349</v>
      </c>
      <c r="BA68" s="12">
        <f>Population!AY68*Inputs!BB$15</f>
        <v>1398.1759007009578</v>
      </c>
      <c r="BB68" s="12">
        <f>Population!AZ68*Inputs!BC$15</f>
        <v>1387.174275490049</v>
      </c>
      <c r="BC68" s="12">
        <f>Population!BA68*Inputs!BD$15</f>
        <v>1296.3346698806893</v>
      </c>
      <c r="BD68" s="12">
        <f>Population!BB68*Inputs!BE$15</f>
        <v>1270.0312860794318</v>
      </c>
      <c r="BE68" s="12">
        <f>Population!BC68*Inputs!BF$15</f>
        <v>1204.9479744431696</v>
      </c>
      <c r="BF68" s="12">
        <f>Population!BD68*Inputs!BG$15</f>
        <v>1140.3701480977097</v>
      </c>
      <c r="BG68" s="12">
        <f>Population!BE68*Inputs!BH$15</f>
        <v>1135.5996743667683</v>
      </c>
      <c r="BH68" s="12">
        <f>Population!BF68*Inputs!BI$15</f>
        <v>1098.6207929705581</v>
      </c>
      <c r="BI68" s="12">
        <f>Population!BG68*Inputs!BJ$15</f>
        <v>1037.7954255762022</v>
      </c>
      <c r="BJ68" s="12">
        <f>Population!BH68*Inputs!BK$15</f>
        <v>944.39052261869494</v>
      </c>
      <c r="BK68" s="12">
        <f>Population!BI68*Inputs!BL$15</f>
        <v>836.67207499244773</v>
      </c>
      <c r="BL68" s="12">
        <f>Population!BJ68*Inputs!BM$15</f>
        <v>746.37596738124762</v>
      </c>
      <c r="BM68" s="12">
        <f>Population!BK68*Inputs!BN$15</f>
        <v>623.76884156084532</v>
      </c>
      <c r="BN68" s="12">
        <f>Population!BL68*Inputs!BO$15</f>
        <v>528.09073828182579</v>
      </c>
      <c r="BO68" s="12">
        <f>Population!BM68*Inputs!BP$15</f>
        <v>447.00804483475497</v>
      </c>
      <c r="BP68" s="12">
        <f>Population!BN68*Inputs!BQ$15</f>
        <v>357.15431715305817</v>
      </c>
      <c r="BQ68" s="12">
        <f>Population!BO68*Inputs!BR$15</f>
        <v>360.84664495069291</v>
      </c>
      <c r="BR68" s="12">
        <f>Population!BP68*Inputs!BS$15</f>
        <v>312.00404135566134</v>
      </c>
      <c r="BS68" s="12">
        <f>Population!BQ68*Inputs!BT$15</f>
        <v>283.74344457511279</v>
      </c>
      <c r="BT68" s="12">
        <f>Population!BR68*Inputs!BU$15</f>
        <v>265.2217166233774</v>
      </c>
      <c r="BU68" s="12">
        <f>Population!BS68*Inputs!BV$15</f>
        <v>251.18190076071653</v>
      </c>
      <c r="BV68" s="12">
        <f>Population!BT68*Inputs!BW$15</f>
        <v>222.84604418603089</v>
      </c>
      <c r="BW68" s="12">
        <f>Population!BU68*Inputs!BX$15</f>
        <v>203.82372974675638</v>
      </c>
      <c r="BX68" s="12">
        <f>Population!BV68*Inputs!BY$15</f>
        <v>169.93783994375576</v>
      </c>
      <c r="BY68" s="12">
        <f>Population!BW68*Inputs!BZ$15</f>
        <v>149.58320374650077</v>
      </c>
      <c r="BZ68" s="12">
        <f>Population!BX68*Inputs!CA$15</f>
        <v>138.35771123532646</v>
      </c>
      <c r="CA68" s="12">
        <f>Population!BY68*Inputs!CB$15</f>
        <v>126.4627439375955</v>
      </c>
      <c r="CB68" s="12">
        <f>Population!BZ68*Inputs!CC$15</f>
        <v>100.61004193858426</v>
      </c>
      <c r="CC68" s="12">
        <f>Population!CA68*Inputs!CD$15</f>
        <v>100.61784199960914</v>
      </c>
      <c r="CD68" s="12">
        <f>Population!CB68*Inputs!CE$15</f>
        <v>84.653919135304434</v>
      </c>
      <c r="CE68" s="12">
        <f>Population!CC68*Inputs!CF$15</f>
        <v>64.061712314369274</v>
      </c>
      <c r="CF68" s="12">
        <f>Population!CD68*Inputs!CG$15</f>
        <v>53.070027771979021</v>
      </c>
      <c r="CG68" s="12">
        <f>Population!CE68*Inputs!CH$15</f>
        <v>28.43199387244016</v>
      </c>
      <c r="CH68" s="12">
        <f>Population!CF68*Inputs!CI$15</f>
        <v>24.645171392868139</v>
      </c>
      <c r="CI68" s="12">
        <f>Population!CG68*Inputs!CJ$15</f>
        <v>20.935284391358344</v>
      </c>
      <c r="CJ68" s="12">
        <f>Population!CH68*Inputs!CK$15</f>
        <v>26.291265253194076</v>
      </c>
      <c r="CK68" s="12">
        <f>Population!CI68*Inputs!CL$15</f>
        <v>20.995262184504185</v>
      </c>
      <c r="CL68" s="12">
        <f>Population!CJ68*Inputs!CM$15</f>
        <v>16.286853980702709</v>
      </c>
      <c r="CM68" s="12">
        <f>Population!CK68*Inputs!CN$15</f>
        <v>12.154964871858986</v>
      </c>
      <c r="CN68" s="12">
        <f>Population!CL68*Inputs!CO$15</f>
        <v>8.8197186301789401</v>
      </c>
      <c r="CO68" s="12">
        <f>Population!CM68*Inputs!CP$15</f>
        <v>6.312170772574718</v>
      </c>
      <c r="CP68" s="12">
        <f>Population!CN68*Inputs!CQ$15</f>
        <v>4.4543770743178275</v>
      </c>
      <c r="CQ68" s="12">
        <f>Population!CO68*Inputs!CR$15</f>
        <v>2.9950613055301685</v>
      </c>
      <c r="CR68" s="12">
        <f>Population!CP68*Inputs!CS$15</f>
        <v>2.0094824886504989</v>
      </c>
      <c r="CS68" s="12">
        <f>Population!CQ68*Inputs!CT$15</f>
        <v>1.3336883122328218</v>
      </c>
      <c r="CT68" s="12">
        <f>Population!CR68*Inputs!CU$15</f>
        <v>0.8621554455825442</v>
      </c>
      <c r="CU68" s="12">
        <f>Population!CS68*Inputs!CV$15</f>
        <v>0.50860821368055542</v>
      </c>
      <c r="CV68" s="12">
        <f>Population!CT68*Inputs!CW$15</f>
        <v>0.32650885727217294</v>
      </c>
      <c r="CW68" s="12">
        <f>Population!CU68*Inputs!CX$15</f>
        <v>0.23965832058246067</v>
      </c>
      <c r="CX68" s="12">
        <f>Population!CV68*Inputs!CY$15</f>
        <v>0.17759296063674651</v>
      </c>
      <c r="CY68" s="12">
        <f>Population!CW68*Inputs!CZ$15</f>
        <v>9.7502017604488289E-2</v>
      </c>
      <c r="CZ68" s="12">
        <f>Population!CX68*Inputs!DA$15</f>
        <v>1.6182057543602045E-2</v>
      </c>
      <c r="DA68" s="12">
        <f>Population!CY68*Inputs!DB$15</f>
        <v>1.8844927772296054E-2</v>
      </c>
      <c r="DB68" s="4"/>
    </row>
    <row r="69" spans="1:106" x14ac:dyDescent="0.25">
      <c r="A69">
        <f t="shared" ref="A69:A132" si="4">A68+1</f>
        <v>2016</v>
      </c>
      <c r="B69" s="21">
        <f t="shared" si="3"/>
        <v>60490.308703199466</v>
      </c>
      <c r="C69" s="5">
        <f>B69/Population!B69</f>
        <v>0.32103439771549336</v>
      </c>
      <c r="D69" s="33">
        <f t="shared" ref="D69:D132" si="5">100*(B69/B68-1)</f>
        <v>3.7007954375773755</v>
      </c>
      <c r="E69" s="12">
        <f>Population!C69*Inputs!F$15</f>
        <v>0</v>
      </c>
      <c r="F69" s="12">
        <f>Population!D69*Inputs!G$15</f>
        <v>0</v>
      </c>
      <c r="G69" s="12">
        <f>Population!E69*Inputs!H$15</f>
        <v>0</v>
      </c>
      <c r="H69" s="12">
        <f>Population!F69*Inputs!I$15</f>
        <v>0</v>
      </c>
      <c r="I69" s="12">
        <f>Population!G69*Inputs!J$15</f>
        <v>0</v>
      </c>
      <c r="J69" s="12">
        <f>Population!H69*Inputs!K$15</f>
        <v>0</v>
      </c>
      <c r="K69" s="12">
        <f>Population!I69*Inputs!L$15</f>
        <v>0</v>
      </c>
      <c r="L69" s="12">
        <f>Population!J69*Inputs!M$15</f>
        <v>0</v>
      </c>
      <c r="M69" s="12">
        <f>Population!K69*Inputs!N$15</f>
        <v>0</v>
      </c>
      <c r="N69" s="12">
        <f>Population!L69*Inputs!O$15</f>
        <v>0</v>
      </c>
      <c r="O69" s="12">
        <f>Population!M69*Inputs!P$15</f>
        <v>0</v>
      </c>
      <c r="P69" s="12">
        <f>Population!N69*Inputs!Q$15</f>
        <v>0</v>
      </c>
      <c r="Q69" s="12">
        <f>Population!O69*Inputs!R$15</f>
        <v>0</v>
      </c>
      <c r="R69" s="12">
        <f>Population!P69*Inputs!S$15</f>
        <v>0</v>
      </c>
      <c r="S69" s="12">
        <f>Population!Q69*Inputs!T$15</f>
        <v>0</v>
      </c>
      <c r="T69" s="12">
        <f>Population!R69*Inputs!U$15</f>
        <v>27.073413086219055</v>
      </c>
      <c r="U69" s="12">
        <f>Population!S69*Inputs!V$15</f>
        <v>33.928496805422796</v>
      </c>
      <c r="V69" s="12">
        <f>Population!T69*Inputs!W$15</f>
        <v>58.338150825975966</v>
      </c>
      <c r="W69" s="12">
        <f>Population!U69*Inputs!X$15</f>
        <v>92.138181443928573</v>
      </c>
      <c r="X69" s="12">
        <f>Population!V69*Inputs!Y$15</f>
        <v>153.50555169094159</v>
      </c>
      <c r="Y69" s="12">
        <f>Population!W69*Inputs!Z$15</f>
        <v>204.49633493161784</v>
      </c>
      <c r="Z69" s="12">
        <f>Population!X69*Inputs!AA$15</f>
        <v>294.48293155859972</v>
      </c>
      <c r="AA69" s="12">
        <f>Population!Y69*Inputs!AB$15</f>
        <v>382.53380415748876</v>
      </c>
      <c r="AB69" s="12">
        <f>Population!Z69*Inputs!AC$15</f>
        <v>486.09453395206322</v>
      </c>
      <c r="AC69" s="12">
        <f>Population!AA69*Inputs!AD$15</f>
        <v>624.37525810810837</v>
      </c>
      <c r="AD69" s="12">
        <f>Population!AB69*Inputs!AE$15</f>
        <v>777.08352159521974</v>
      </c>
      <c r="AE69" s="12">
        <f>Population!AC69*Inputs!AF$15</f>
        <v>943.03810678535615</v>
      </c>
      <c r="AF69" s="12">
        <f>Population!AD69*Inputs!AG$15</f>
        <v>1066.0416673040982</v>
      </c>
      <c r="AG69" s="12">
        <f>Population!AE69*Inputs!AH$15</f>
        <v>1237.4131221984633</v>
      </c>
      <c r="AH69" s="12">
        <f>Population!AF69*Inputs!AI$15</f>
        <v>1454.2765996976029</v>
      </c>
      <c r="AI69" s="12">
        <f>Population!AG69*Inputs!AJ$15</f>
        <v>1582.2463294068809</v>
      </c>
      <c r="AJ69" s="12">
        <f>Population!AH69*Inputs!AK$15</f>
        <v>1787.5986345607537</v>
      </c>
      <c r="AK69" s="12">
        <f>Population!AI69*Inputs!AL$15</f>
        <v>1844.5635102160588</v>
      </c>
      <c r="AL69" s="12">
        <f>Population!AJ69*Inputs!AM$15</f>
        <v>1899.1387148514343</v>
      </c>
      <c r="AM69" s="12">
        <f>Population!AK69*Inputs!AN$15</f>
        <v>1967.3401532737009</v>
      </c>
      <c r="AN69" s="12">
        <f>Population!AL69*Inputs!AO$15</f>
        <v>1976.6794597632195</v>
      </c>
      <c r="AO69" s="12">
        <f>Population!AM69*Inputs!AP$15</f>
        <v>2016.4951072892561</v>
      </c>
      <c r="AP69" s="12">
        <f>Population!AN69*Inputs!AQ$15</f>
        <v>1991.2650984019283</v>
      </c>
      <c r="AQ69" s="12">
        <f>Population!AO69*Inputs!AR$15</f>
        <v>1906.2323584324658</v>
      </c>
      <c r="AR69" s="12">
        <f>Population!AP69*Inputs!AS$15</f>
        <v>1916.5416689654051</v>
      </c>
      <c r="AS69" s="12">
        <f>Population!AQ69*Inputs!AT$15</f>
        <v>1940.3317159078285</v>
      </c>
      <c r="AT69" s="12">
        <f>Population!AR69*Inputs!AU$15</f>
        <v>1979.6657770533266</v>
      </c>
      <c r="AU69" s="12">
        <f>Population!AS69*Inputs!AV$15</f>
        <v>1911.1838767904958</v>
      </c>
      <c r="AV69" s="12">
        <f>Population!AT69*Inputs!AW$15</f>
        <v>1859.0057163333124</v>
      </c>
      <c r="AW69" s="12">
        <f>Population!AU69*Inputs!AX$15</f>
        <v>1840.8632078101875</v>
      </c>
      <c r="AX69" s="12">
        <f>Population!AV69*Inputs!AY$15</f>
        <v>1759.191513885849</v>
      </c>
      <c r="AY69" s="12">
        <f>Population!AW69*Inputs!AZ$15</f>
        <v>1719.9939245933654</v>
      </c>
      <c r="AZ69" s="12">
        <f>Population!AX69*Inputs!BA$15</f>
        <v>1568.162870286337</v>
      </c>
      <c r="BA69" s="12">
        <f>Population!AY69*Inputs!BB$15</f>
        <v>1453.2136654690823</v>
      </c>
      <c r="BB69" s="12">
        <f>Population!AZ69*Inputs!BC$15</f>
        <v>1435.8258277738582</v>
      </c>
      <c r="BC69" s="12">
        <f>Population!BA69*Inputs!BD$15</f>
        <v>1341.8645323477867</v>
      </c>
      <c r="BD69" s="12">
        <f>Population!BB69*Inputs!BE$15</f>
        <v>1313.7771320634679</v>
      </c>
      <c r="BE69" s="12">
        <f>Population!BC69*Inputs!BF$15</f>
        <v>1247.5597329539594</v>
      </c>
      <c r="BF69" s="12">
        <f>Population!BD69*Inputs!BG$15</f>
        <v>1183.0020473721229</v>
      </c>
      <c r="BG69" s="12">
        <f>Population!BE69*Inputs!BH$15</f>
        <v>1179.6863312079054</v>
      </c>
      <c r="BH69" s="12">
        <f>Population!BF69*Inputs!BI$15</f>
        <v>1139.1175526776235</v>
      </c>
      <c r="BI69" s="12">
        <f>Population!BG69*Inputs!BJ$15</f>
        <v>1073.8153474918199</v>
      </c>
      <c r="BJ69" s="12">
        <f>Population!BH69*Inputs!BK$15</f>
        <v>977.64053912272152</v>
      </c>
      <c r="BK69" s="12">
        <f>Population!BI69*Inputs!BL$15</f>
        <v>867.99044993522477</v>
      </c>
      <c r="BL69" s="12">
        <f>Population!BJ69*Inputs!BM$15</f>
        <v>775.26175581951247</v>
      </c>
      <c r="BM69" s="12">
        <f>Population!BK69*Inputs!BN$15</f>
        <v>648.20625060193913</v>
      </c>
      <c r="BN69" s="12">
        <f>Population!BL69*Inputs!BO$15</f>
        <v>549.61461450417323</v>
      </c>
      <c r="BO69" s="12">
        <f>Population!BM69*Inputs!BP$15</f>
        <v>463.93763436749356</v>
      </c>
      <c r="BP69" s="12">
        <f>Population!BN69*Inputs!BQ$15</f>
        <v>368.47878531565516</v>
      </c>
      <c r="BQ69" s="12">
        <f>Population!BO69*Inputs!BR$15</f>
        <v>370.71579832034632</v>
      </c>
      <c r="BR69" s="12">
        <f>Population!BP69*Inputs!BS$15</f>
        <v>320.25801430941522</v>
      </c>
      <c r="BS69" s="12">
        <f>Population!BQ69*Inputs!BT$15</f>
        <v>290.6922734150117</v>
      </c>
      <c r="BT69" s="12">
        <f>Population!BR69*Inputs!BU$15</f>
        <v>272.44090425097727</v>
      </c>
      <c r="BU69" s="12">
        <f>Population!BS69*Inputs!BV$15</f>
        <v>259.63390032936701</v>
      </c>
      <c r="BV69" s="12">
        <f>Population!BT69*Inputs!BW$15</f>
        <v>231.50164380610485</v>
      </c>
      <c r="BW69" s="12">
        <f>Population!BU69*Inputs!BX$15</f>
        <v>211.93207584287347</v>
      </c>
      <c r="BX69" s="12">
        <f>Population!BV69*Inputs!BY$15</f>
        <v>176.83038340922838</v>
      </c>
      <c r="BY69" s="12">
        <f>Population!BW69*Inputs!BZ$15</f>
        <v>155.96821363991424</v>
      </c>
      <c r="BZ69" s="12">
        <f>Population!BX69*Inputs!CA$15</f>
        <v>144.6833786050112</v>
      </c>
      <c r="CA69" s="12">
        <f>Population!BY69*Inputs!CB$15</f>
        <v>132.569692683732</v>
      </c>
      <c r="CB69" s="12">
        <f>Population!BZ69*Inputs!CC$15</f>
        <v>105.37449854371629</v>
      </c>
      <c r="CC69" s="12">
        <f>Population!CA69*Inputs!CD$15</f>
        <v>105.45248648629806</v>
      </c>
      <c r="CD69" s="12">
        <f>Population!CB69*Inputs!CE$15</f>
        <v>88.673926925172793</v>
      </c>
      <c r="CE69" s="12">
        <f>Population!CC69*Inputs!CF$15</f>
        <v>66.982633323030356</v>
      </c>
      <c r="CF69" s="12">
        <f>Population!CD69*Inputs!CG$15</f>
        <v>55.457875793890821</v>
      </c>
      <c r="CG69" s="12">
        <f>Population!CE69*Inputs!CH$15</f>
        <v>28.733743589177404</v>
      </c>
      <c r="CH69" s="12">
        <f>Population!CF69*Inputs!CI$15</f>
        <v>25.395828789934647</v>
      </c>
      <c r="CI69" s="12">
        <f>Population!CG69*Inputs!CJ$15</f>
        <v>21.813160449541854</v>
      </c>
      <c r="CJ69" s="12">
        <f>Population!CH69*Inputs!CK$15</f>
        <v>18.37931814647321</v>
      </c>
      <c r="CK69" s="12">
        <f>Population!CI69*Inputs!CL$15</f>
        <v>22.854148868987483</v>
      </c>
      <c r="CL69" s="12">
        <f>Population!CJ69*Inputs!CM$15</f>
        <v>17.960132276593061</v>
      </c>
      <c r="CM69" s="12">
        <f>Population!CK69*Inputs!CN$15</f>
        <v>13.66464763947177</v>
      </c>
      <c r="CN69" s="12">
        <f>Population!CL69*Inputs!CO$15</f>
        <v>10.012894979426394</v>
      </c>
      <c r="CO69" s="12">
        <f>Population!CM69*Inputs!CP$15</f>
        <v>7.1337734853556096</v>
      </c>
      <c r="CP69" s="12">
        <f>Population!CN69*Inputs!CQ$15</f>
        <v>4.9912184278606233</v>
      </c>
      <c r="CQ69" s="12">
        <f>Population!CO69*Inputs!CR$15</f>
        <v>3.3835493554760361</v>
      </c>
      <c r="CR69" s="12">
        <f>Population!CP69*Inputs!CS$15</f>
        <v>2.2750516134716308</v>
      </c>
      <c r="CS69" s="12">
        <f>Population!CQ69*Inputs!CT$15</f>
        <v>1.5264049418975261</v>
      </c>
      <c r="CT69" s="12">
        <f>Population!CR69*Inputs!CU$15</f>
        <v>1.0130709982500472</v>
      </c>
      <c r="CU69" s="12">
        <f>Population!CS69*Inputs!CV$15</f>
        <v>0.65489415322292244</v>
      </c>
      <c r="CV69" s="12">
        <f>Population!CT69*Inputs!CW$15</f>
        <v>0.38633931633464402</v>
      </c>
      <c r="CW69" s="12">
        <f>Population!CU69*Inputs!CX$15</f>
        <v>0.2480164600231263</v>
      </c>
      <c r="CX69" s="12">
        <f>Population!CV69*Inputs!CY$15</f>
        <v>0.18204470403203121</v>
      </c>
      <c r="CY69" s="12">
        <f>Population!CW69*Inputs!CZ$15</f>
        <v>0.13489979350065903</v>
      </c>
      <c r="CZ69" s="12">
        <f>Population!CX69*Inputs!DA$15</f>
        <v>7.4062631725852021E-2</v>
      </c>
      <c r="DA69" s="12">
        <f>Population!CY69*Inputs!DB$15</f>
        <v>1.2291907366265356E-2</v>
      </c>
      <c r="DB69" s="4"/>
    </row>
    <row r="70" spans="1:106" x14ac:dyDescent="0.25">
      <c r="A70">
        <f t="shared" si="4"/>
        <v>2017</v>
      </c>
      <c r="B70" s="21">
        <f t="shared" si="3"/>
        <v>62650.601771069611</v>
      </c>
      <c r="C70" s="5">
        <f>B70/Population!B70</f>
        <v>0.32351495174469941</v>
      </c>
      <c r="D70" s="33">
        <f t="shared" si="5"/>
        <v>3.5713044191422405</v>
      </c>
      <c r="E70" s="12">
        <f>Population!C70*Inputs!F$15</f>
        <v>0</v>
      </c>
      <c r="F70" s="12">
        <f>Population!D70*Inputs!G$15</f>
        <v>0</v>
      </c>
      <c r="G70" s="12">
        <f>Population!E70*Inputs!H$15</f>
        <v>0</v>
      </c>
      <c r="H70" s="12">
        <f>Population!F70*Inputs!I$15</f>
        <v>0</v>
      </c>
      <c r="I70" s="12">
        <f>Population!G70*Inputs!J$15</f>
        <v>0</v>
      </c>
      <c r="J70" s="12">
        <f>Population!H70*Inputs!K$15</f>
        <v>0</v>
      </c>
      <c r="K70" s="12">
        <f>Population!I70*Inputs!L$15</f>
        <v>0</v>
      </c>
      <c r="L70" s="12">
        <f>Population!J70*Inputs!M$15</f>
        <v>0</v>
      </c>
      <c r="M70" s="12">
        <f>Population!K70*Inputs!N$15</f>
        <v>0</v>
      </c>
      <c r="N70" s="12">
        <f>Population!L70*Inputs!O$15</f>
        <v>0</v>
      </c>
      <c r="O70" s="12">
        <f>Population!M70*Inputs!P$15</f>
        <v>0</v>
      </c>
      <c r="P70" s="12">
        <f>Population!N70*Inputs!Q$15</f>
        <v>0</v>
      </c>
      <c r="Q70" s="12">
        <f>Population!O70*Inputs!R$15</f>
        <v>0</v>
      </c>
      <c r="R70" s="12">
        <f>Population!P70*Inputs!S$15</f>
        <v>0</v>
      </c>
      <c r="S70" s="12">
        <f>Population!Q70*Inputs!T$15</f>
        <v>0</v>
      </c>
      <c r="T70" s="12">
        <f>Population!R70*Inputs!U$15</f>
        <v>28.132635258191858</v>
      </c>
      <c r="U70" s="12">
        <f>Population!S70*Inputs!V$15</f>
        <v>35.213446326515971</v>
      </c>
      <c r="V70" s="12">
        <f>Population!T70*Inputs!W$15</f>
        <v>60.457798012292564</v>
      </c>
      <c r="W70" s="12">
        <f>Population!U70*Inputs!X$15</f>
        <v>95.38414639310497</v>
      </c>
      <c r="X70" s="12">
        <f>Population!V70*Inputs!Y$15</f>
        <v>158.87737537647041</v>
      </c>
      <c r="Y70" s="12">
        <f>Population!W70*Inputs!Z$15</f>
        <v>211.54387641121249</v>
      </c>
      <c r="Z70" s="12">
        <f>Population!X70*Inputs!AA$15</f>
        <v>304.54302487944722</v>
      </c>
      <c r="AA70" s="12">
        <f>Population!Y70*Inputs!AB$15</f>
        <v>395.55585764579303</v>
      </c>
      <c r="AB70" s="12">
        <f>Population!Z70*Inputs!AC$15</f>
        <v>501.95758831216585</v>
      </c>
      <c r="AC70" s="12">
        <f>Population!AA70*Inputs!AD$15</f>
        <v>643.37211557384273</v>
      </c>
      <c r="AD70" s="12">
        <f>Population!AB70*Inputs!AE$15</f>
        <v>799.42033316361699</v>
      </c>
      <c r="AE70" s="12">
        <f>Population!AC70*Inputs!AF$15</f>
        <v>969.1469953782605</v>
      </c>
      <c r="AF70" s="12">
        <f>Population!AD70*Inputs!AG$15</f>
        <v>1094.1223248115703</v>
      </c>
      <c r="AG70" s="12">
        <f>Population!AE70*Inputs!AH$15</f>
        <v>1268.8302386376597</v>
      </c>
      <c r="AH70" s="12">
        <f>Population!AF70*Inputs!AI$15</f>
        <v>1491.137839816754</v>
      </c>
      <c r="AI70" s="12">
        <f>Population!AG70*Inputs!AJ$15</f>
        <v>1622.5372635735655</v>
      </c>
      <c r="AJ70" s="12">
        <f>Population!AH70*Inputs!AK$15</f>
        <v>1832.7898173195529</v>
      </c>
      <c r="AK70" s="12">
        <f>Population!AI70*Inputs!AL$15</f>
        <v>1890.7549685693082</v>
      </c>
      <c r="AL70" s="12">
        <f>Population!AJ70*Inputs!AM$15</f>
        <v>1950.6709842953164</v>
      </c>
      <c r="AM70" s="12">
        <f>Population!AK70*Inputs!AN$15</f>
        <v>2027.4497412645328</v>
      </c>
      <c r="AN70" s="12">
        <f>Population!AL70*Inputs!AO$15</f>
        <v>2042.5101339388716</v>
      </c>
      <c r="AO70" s="12">
        <f>Population!AM70*Inputs!AP$15</f>
        <v>2086.0452946172259</v>
      </c>
      <c r="AP70" s="12">
        <f>Population!AN70*Inputs!AQ$15</f>
        <v>2063.1468727187407</v>
      </c>
      <c r="AQ70" s="12">
        <f>Population!AO70*Inputs!AR$15</f>
        <v>1979.2916666698707</v>
      </c>
      <c r="AR70" s="12">
        <f>Population!AP70*Inputs!AS$15</f>
        <v>1993.7262349732141</v>
      </c>
      <c r="AS70" s="12">
        <f>Population!AQ70*Inputs!AT$15</f>
        <v>2022.0004300334331</v>
      </c>
      <c r="AT70" s="12">
        <f>Population!AR70*Inputs!AU$15</f>
        <v>2064.0656710065473</v>
      </c>
      <c r="AU70" s="12">
        <f>Population!AS70*Inputs!AV$15</f>
        <v>1993.1691590636369</v>
      </c>
      <c r="AV70" s="12">
        <f>Population!AT70*Inputs!AW$15</f>
        <v>1939.3326470174297</v>
      </c>
      <c r="AW70" s="12">
        <f>Population!AU70*Inputs!AX$15</f>
        <v>1921.5403214793796</v>
      </c>
      <c r="AX70" s="12">
        <f>Population!AV70*Inputs!AY$15</f>
        <v>1836.7671499530393</v>
      </c>
      <c r="AY70" s="12">
        <f>Population!AW70*Inputs!AZ$15</f>
        <v>1797.8747618566799</v>
      </c>
      <c r="AZ70" s="12">
        <f>Population!AX70*Inputs!BA$15</f>
        <v>1641.8243975504067</v>
      </c>
      <c r="BA70" s="12">
        <f>Population!AY70*Inputs!BB$15</f>
        <v>1517.4328886049709</v>
      </c>
      <c r="BB70" s="12">
        <f>Population!AZ70*Inputs!BC$15</f>
        <v>1491.0874257069072</v>
      </c>
      <c r="BC70" s="12">
        <f>Population!BA70*Inputs!BD$15</f>
        <v>1387.7699450205298</v>
      </c>
      <c r="BD70" s="12">
        <f>Population!BB70*Inputs!BE$15</f>
        <v>1358.9968615146549</v>
      </c>
      <c r="BE70" s="12">
        <f>Population!BC70*Inputs!BF$15</f>
        <v>1289.972141949054</v>
      </c>
      <c r="BF70" s="12">
        <f>Population!BD70*Inputs!BG$15</f>
        <v>1224.5726208627152</v>
      </c>
      <c r="BG70" s="12">
        <f>Population!BE70*Inputs!BH$15</f>
        <v>1223.6360957881175</v>
      </c>
      <c r="BH70" s="12">
        <f>Population!BF70*Inputs!BI$15</f>
        <v>1183.3674481855785</v>
      </c>
      <c r="BI70" s="12">
        <f>Population!BG70*Inputs!BJ$15</f>
        <v>1113.395388458074</v>
      </c>
      <c r="BJ70" s="12">
        <f>Population!BH70*Inputs!BK$15</f>
        <v>1011.3998357404234</v>
      </c>
      <c r="BK70" s="12">
        <f>Population!BI70*Inputs!BL$15</f>
        <v>898.30050342743823</v>
      </c>
      <c r="BL70" s="12">
        <f>Population!BJ70*Inputs!BM$15</f>
        <v>804.13410403965815</v>
      </c>
      <c r="BM70" s="12">
        <f>Population!BK70*Inputs!BN$15</f>
        <v>673.18769946780742</v>
      </c>
      <c r="BN70" s="12">
        <f>Population!BL70*Inputs!BO$15</f>
        <v>571.1754677182355</v>
      </c>
      <c r="BO70" s="12">
        <f>Population!BM70*Inputs!BP$15</f>
        <v>483.02612084199012</v>
      </c>
      <c r="BP70" s="12">
        <f>Population!BN70*Inputs!BQ$15</f>
        <v>382.65898913857728</v>
      </c>
      <c r="BQ70" s="12">
        <f>Population!BO70*Inputs!BR$15</f>
        <v>382.69945024060377</v>
      </c>
      <c r="BR70" s="12">
        <f>Population!BP70*Inputs!BS$15</f>
        <v>329.23722838543131</v>
      </c>
      <c r="BS70" s="12">
        <f>Population!BQ70*Inputs!BT$15</f>
        <v>298.54579007975161</v>
      </c>
      <c r="BT70" s="12">
        <f>Population!BR70*Inputs!BU$15</f>
        <v>279.22531821973138</v>
      </c>
      <c r="BU70" s="12">
        <f>Population!BS70*Inputs!BV$15</f>
        <v>266.82553522384262</v>
      </c>
      <c r="BV70" s="12">
        <f>Population!BT70*Inputs!BW$15</f>
        <v>239.4651923544919</v>
      </c>
      <c r="BW70" s="12">
        <f>Population!BU70*Inputs!BX$15</f>
        <v>220.37778247874627</v>
      </c>
      <c r="BX70" s="12">
        <f>Population!BV70*Inputs!BY$15</f>
        <v>184.1604136651242</v>
      </c>
      <c r="BY70" s="12">
        <f>Population!BW70*Inputs!BZ$15</f>
        <v>162.64876003048306</v>
      </c>
      <c r="BZ70" s="12">
        <f>Population!BX70*Inputs!CA$15</f>
        <v>151.19139597260113</v>
      </c>
      <c r="CA70" s="12">
        <f>Population!BY70*Inputs!CB$15</f>
        <v>138.90157637818666</v>
      </c>
      <c r="CB70" s="12">
        <f>Population!BZ70*Inputs!CC$15</f>
        <v>110.63891644279245</v>
      </c>
      <c r="CC70" s="12">
        <f>Population!CA70*Inputs!CD$15</f>
        <v>110.48164274526054</v>
      </c>
      <c r="CD70" s="12">
        <f>Population!CB70*Inputs!CE$15</f>
        <v>92.826757686489231</v>
      </c>
      <c r="CE70" s="12">
        <f>Population!CC70*Inputs!CF$15</f>
        <v>70.00465092400384</v>
      </c>
      <c r="CF70" s="12">
        <f>Population!CD70*Inputs!CG$15</f>
        <v>57.821704179559561</v>
      </c>
      <c r="CG70" s="12">
        <f>Population!CE70*Inputs!CH$15</f>
        <v>28.130340239104157</v>
      </c>
      <c r="CH70" s="12">
        <f>Population!CF70*Inputs!CI$15</f>
        <v>24.988373686244106</v>
      </c>
      <c r="CI70" s="12">
        <f>Population!CG70*Inputs!CJ$15</f>
        <v>21.884662226175205</v>
      </c>
      <c r="CJ70" s="12">
        <f>Population!CH70*Inputs!CK$15</f>
        <v>18.644890229340316</v>
      </c>
      <c r="CK70" s="12">
        <f>Population!CI70*Inputs!CL$15</f>
        <v>15.555130786763426</v>
      </c>
      <c r="CL70" s="12">
        <f>Population!CJ70*Inputs!CM$15</f>
        <v>19.034610169406552</v>
      </c>
      <c r="CM70" s="12">
        <f>Population!CK70*Inputs!CN$15</f>
        <v>14.671059277525183</v>
      </c>
      <c r="CN70" s="12">
        <f>Population!CL70*Inputs!CO$15</f>
        <v>10.959609916799003</v>
      </c>
      <c r="CO70" s="12">
        <f>Population!CM70*Inputs!CP$15</f>
        <v>7.8852406546803513</v>
      </c>
      <c r="CP70" s="12">
        <f>Population!CN70*Inputs!CQ$15</f>
        <v>5.4920926838243389</v>
      </c>
      <c r="CQ70" s="12">
        <f>Population!CO70*Inputs!CR$15</f>
        <v>3.6913295545505824</v>
      </c>
      <c r="CR70" s="12">
        <f>Population!CP70*Inputs!CS$15</f>
        <v>2.502354067582401</v>
      </c>
      <c r="CS70" s="12">
        <f>Population!CQ70*Inputs!CT$15</f>
        <v>1.6825481353528788</v>
      </c>
      <c r="CT70" s="12">
        <f>Population!CR70*Inputs!CU$15</f>
        <v>1.1288753949911772</v>
      </c>
      <c r="CU70" s="12">
        <f>Population!CS70*Inputs!CV$15</f>
        <v>0.74923166973106192</v>
      </c>
      <c r="CV70" s="12">
        <f>Population!CT70*Inputs!CW$15</f>
        <v>0.48433667607096287</v>
      </c>
      <c r="CW70" s="12">
        <f>Population!CU70*Inputs!CX$15</f>
        <v>0.28572296666291302</v>
      </c>
      <c r="CX70" s="12">
        <f>Population!CV70*Inputs!CY$15</f>
        <v>0.18342424843362201</v>
      </c>
      <c r="CY70" s="12">
        <f>Population!CW70*Inputs!CZ$15</f>
        <v>0.13463385863697472</v>
      </c>
      <c r="CZ70" s="12">
        <f>Population!CX70*Inputs!DA$15</f>
        <v>9.9767141400219736E-2</v>
      </c>
      <c r="DA70" s="12">
        <f>Population!CY70*Inputs!DB$15</f>
        <v>5.4774116847179463E-2</v>
      </c>
      <c r="DB70" s="4"/>
    </row>
    <row r="71" spans="1:106" x14ac:dyDescent="0.25">
      <c r="A71">
        <f t="shared" si="4"/>
        <v>2018</v>
      </c>
      <c r="B71" s="21">
        <f t="shared" si="3"/>
        <v>64801.6380983899</v>
      </c>
      <c r="C71" s="5">
        <f>B71/Population!B71</f>
        <v>0.32601136386332802</v>
      </c>
      <c r="D71" s="33">
        <f t="shared" si="5"/>
        <v>3.433384942063844</v>
      </c>
      <c r="E71" s="12">
        <f>Population!C71*Inputs!F$15</f>
        <v>0</v>
      </c>
      <c r="F71" s="12">
        <f>Population!D71*Inputs!G$15</f>
        <v>0</v>
      </c>
      <c r="G71" s="12">
        <f>Population!E71*Inputs!H$15</f>
        <v>0</v>
      </c>
      <c r="H71" s="12">
        <f>Population!F71*Inputs!I$15</f>
        <v>0</v>
      </c>
      <c r="I71" s="12">
        <f>Population!G71*Inputs!J$15</f>
        <v>0</v>
      </c>
      <c r="J71" s="12">
        <f>Population!H71*Inputs!K$15</f>
        <v>0</v>
      </c>
      <c r="K71" s="12">
        <f>Population!I71*Inputs!L$15</f>
        <v>0</v>
      </c>
      <c r="L71" s="12">
        <f>Population!J71*Inputs!M$15</f>
        <v>0</v>
      </c>
      <c r="M71" s="12">
        <f>Population!K71*Inputs!N$15</f>
        <v>0</v>
      </c>
      <c r="N71" s="12">
        <f>Population!L71*Inputs!O$15</f>
        <v>0</v>
      </c>
      <c r="O71" s="12">
        <f>Population!M71*Inputs!P$15</f>
        <v>0</v>
      </c>
      <c r="P71" s="12">
        <f>Population!N71*Inputs!Q$15</f>
        <v>0</v>
      </c>
      <c r="Q71" s="12">
        <f>Population!O71*Inputs!R$15</f>
        <v>0</v>
      </c>
      <c r="R71" s="12">
        <f>Population!P71*Inputs!S$15</f>
        <v>0</v>
      </c>
      <c r="S71" s="12">
        <f>Population!Q71*Inputs!T$15</f>
        <v>0</v>
      </c>
      <c r="T71" s="12">
        <f>Population!R71*Inputs!U$15</f>
        <v>28.970974243203074</v>
      </c>
      <c r="U71" s="12">
        <f>Population!S71*Inputs!V$15</f>
        <v>36.545143491551677</v>
      </c>
      <c r="V71" s="12">
        <f>Population!T71*Inputs!W$15</f>
        <v>62.67430954794677</v>
      </c>
      <c r="W71" s="12">
        <f>Population!U71*Inputs!X$15</f>
        <v>98.726584499453722</v>
      </c>
      <c r="X71" s="12">
        <f>Population!V71*Inputs!Y$15</f>
        <v>164.24159553220332</v>
      </c>
      <c r="Y71" s="12">
        <f>Population!W71*Inputs!Z$15</f>
        <v>218.62296886090172</v>
      </c>
      <c r="Z71" s="12">
        <f>Population!X71*Inputs!AA$15</f>
        <v>314.56197684617752</v>
      </c>
      <c r="AA71" s="12">
        <f>Population!Y71*Inputs!AB$15</f>
        <v>408.45247920425084</v>
      </c>
      <c r="AB71" s="12">
        <f>Population!Z71*Inputs!AC$15</f>
        <v>518.32757006561701</v>
      </c>
      <c r="AC71" s="12">
        <f>Population!AA71*Inputs!AD$15</f>
        <v>663.61087963508601</v>
      </c>
      <c r="AD71" s="12">
        <f>Population!AB71*Inputs!AE$15</f>
        <v>823.05380470138732</v>
      </c>
      <c r="AE71" s="12">
        <f>Population!AC71*Inputs!AF$15</f>
        <v>996.50753565118407</v>
      </c>
      <c r="AF71" s="12">
        <f>Population!AD71*Inputs!AG$15</f>
        <v>1124.1506271654268</v>
      </c>
      <c r="AG71" s="12">
        <f>Population!AE71*Inputs!AH$15</f>
        <v>1302.0596813733869</v>
      </c>
      <c r="AH71" s="12">
        <f>Population!AF71*Inputs!AI$15</f>
        <v>1528.6663315350959</v>
      </c>
      <c r="AI71" s="12">
        <f>Population!AG71*Inputs!AJ$15</f>
        <v>1663.1658856305203</v>
      </c>
      <c r="AJ71" s="12">
        <f>Population!AH71*Inputs!AK$15</f>
        <v>1878.7421589472358</v>
      </c>
      <c r="AK71" s="12">
        <f>Population!AI71*Inputs!AL$15</f>
        <v>1937.5808390315078</v>
      </c>
      <c r="AL71" s="12">
        <f>Population!AJ71*Inputs!AM$15</f>
        <v>1998.1731756622407</v>
      </c>
      <c r="AM71" s="12">
        <f>Population!AK71*Inputs!AN$15</f>
        <v>2080.6193174936461</v>
      </c>
      <c r="AN71" s="12">
        <f>Population!AL71*Inputs!AO$15</f>
        <v>2102.5377902386913</v>
      </c>
      <c r="AO71" s="12">
        <f>Population!AM71*Inputs!AP$15</f>
        <v>2152.4753293601138</v>
      </c>
      <c r="AP71" s="12">
        <f>Population!AN71*Inputs!AQ$15</f>
        <v>2130.8865045955868</v>
      </c>
      <c r="AQ71" s="12">
        <f>Population!AO71*Inputs!AR$15</f>
        <v>2047.394074507408</v>
      </c>
      <c r="AR71" s="12">
        <f>Population!AP71*Inputs!AS$15</f>
        <v>2066.923624767463</v>
      </c>
      <c r="AS71" s="12">
        <f>Population!AQ71*Inputs!AT$15</f>
        <v>2100.3095248110908</v>
      </c>
      <c r="AT71" s="12">
        <f>Population!AR71*Inputs!AU$15</f>
        <v>2147.9489777145973</v>
      </c>
      <c r="AU71" s="12">
        <f>Population!AS71*Inputs!AV$15</f>
        <v>2075.2318865572256</v>
      </c>
      <c r="AV71" s="12">
        <f>Population!AT71*Inputs!AW$15</f>
        <v>2019.2909236446126</v>
      </c>
      <c r="AW71" s="12">
        <f>Population!AU71*Inputs!AX$15</f>
        <v>2000.7102699050586</v>
      </c>
      <c r="AX71" s="12">
        <f>Population!AV71*Inputs!AY$15</f>
        <v>1912.9842259374386</v>
      </c>
      <c r="AY71" s="12">
        <f>Population!AW71*Inputs!AZ$15</f>
        <v>1872.3603297743653</v>
      </c>
      <c r="AZ71" s="12">
        <f>Population!AX71*Inputs!BA$15</f>
        <v>1711.3002105255755</v>
      </c>
      <c r="BA71" s="12">
        <f>Population!AY71*Inputs!BB$15</f>
        <v>1583.8926754963718</v>
      </c>
      <c r="BB71" s="12">
        <f>Population!AZ71*Inputs!BC$15</f>
        <v>1552.0464650270603</v>
      </c>
      <c r="BC71" s="12">
        <f>Population!BA71*Inputs!BD$15</f>
        <v>1436.4003624178199</v>
      </c>
      <c r="BD71" s="12">
        <f>Population!BB71*Inputs!BE$15</f>
        <v>1400.5932047622955</v>
      </c>
      <c r="BE71" s="12">
        <f>Population!BC71*Inputs!BF$15</f>
        <v>1329.6970234343448</v>
      </c>
      <c r="BF71" s="12">
        <f>Population!BD71*Inputs!BG$15</f>
        <v>1261.9449119195228</v>
      </c>
      <c r="BG71" s="12">
        <f>Population!BE71*Inputs!BH$15</f>
        <v>1262.6327821183581</v>
      </c>
      <c r="BH71" s="12">
        <f>Population!BF71*Inputs!BI$15</f>
        <v>1223.7519973959377</v>
      </c>
      <c r="BI71" s="12">
        <f>Population!BG71*Inputs!BJ$15</f>
        <v>1153.4198555967887</v>
      </c>
      <c r="BJ71" s="12">
        <f>Population!BH71*Inputs!BK$15</f>
        <v>1045.8681259897899</v>
      </c>
      <c r="BK71" s="12">
        <f>Population!BI71*Inputs!BL$15</f>
        <v>926.72792794632073</v>
      </c>
      <c r="BL71" s="12">
        <f>Population!BJ71*Inputs!BM$15</f>
        <v>829.72933224466362</v>
      </c>
      <c r="BM71" s="12">
        <f>Population!BK71*Inputs!BN$15</f>
        <v>696.11506715059159</v>
      </c>
      <c r="BN71" s="12">
        <f>Population!BL71*Inputs!BO$15</f>
        <v>591.29623958696311</v>
      </c>
      <c r="BO71" s="12">
        <f>Population!BM71*Inputs!BP$15</f>
        <v>500.40757159273915</v>
      </c>
      <c r="BP71" s="12">
        <f>Population!BN71*Inputs!BQ$15</f>
        <v>397.27630846980014</v>
      </c>
      <c r="BQ71" s="12">
        <f>Population!BO71*Inputs!BR$15</f>
        <v>396.45058150192727</v>
      </c>
      <c r="BR71" s="12">
        <f>Population!BP71*Inputs!BS$15</f>
        <v>339.15194793430618</v>
      </c>
      <c r="BS71" s="12">
        <f>Population!BQ71*Inputs!BT$15</f>
        <v>306.39817458038857</v>
      </c>
      <c r="BT71" s="12">
        <f>Population!BR71*Inputs!BU$15</f>
        <v>286.39989451430091</v>
      </c>
      <c r="BU71" s="12">
        <f>Population!BS71*Inputs!BV$15</f>
        <v>273.21698631725724</v>
      </c>
      <c r="BV71" s="12">
        <f>Population!BT71*Inputs!BW$15</f>
        <v>245.98972238135971</v>
      </c>
      <c r="BW71" s="12">
        <f>Population!BU71*Inputs!BX$15</f>
        <v>228.02414013526931</v>
      </c>
      <c r="BX71" s="12">
        <f>Population!BV71*Inputs!BY$15</f>
        <v>191.7329014511968</v>
      </c>
      <c r="BY71" s="12">
        <f>Population!BW71*Inputs!BZ$15</f>
        <v>169.85000460080042</v>
      </c>
      <c r="BZ71" s="12">
        <f>Population!BX71*Inputs!CA$15</f>
        <v>158.49752173020104</v>
      </c>
      <c r="CA71" s="12">
        <f>Population!BY71*Inputs!CB$15</f>
        <v>146.48034990109821</v>
      </c>
      <c r="CB71" s="12">
        <f>Population!BZ71*Inputs!CC$15</f>
        <v>117.61882850953296</v>
      </c>
      <c r="CC71" s="12">
        <f>Population!CA71*Inputs!CD$15</f>
        <v>118.44805106876682</v>
      </c>
      <c r="CD71" s="12">
        <f>Population!CB71*Inputs!CE$15</f>
        <v>99.981556876670169</v>
      </c>
      <c r="CE71" s="12">
        <f>Population!CC71*Inputs!CF$15</f>
        <v>75.947491769536995</v>
      </c>
      <c r="CF71" s="12">
        <f>Population!CD71*Inputs!CG$15</f>
        <v>63.290972101890837</v>
      </c>
      <c r="CG71" s="12">
        <f>Population!CE71*Inputs!CH$15</f>
        <v>32.407293976815737</v>
      </c>
      <c r="CH71" s="12">
        <f>Population!CF71*Inputs!CI$15</f>
        <v>28.529782480617286</v>
      </c>
      <c r="CI71" s="12">
        <f>Population!CG71*Inputs!CJ$15</f>
        <v>25.112684751292498</v>
      </c>
      <c r="CJ71" s="12">
        <f>Population!CH71*Inputs!CK$15</f>
        <v>21.815178975835888</v>
      </c>
      <c r="CK71" s="12">
        <f>Population!CI71*Inputs!CL$15</f>
        <v>18.402710655099561</v>
      </c>
      <c r="CL71" s="12">
        <f>Population!CJ71*Inputs!CM$15</f>
        <v>15.108811304919623</v>
      </c>
      <c r="CM71" s="12">
        <f>Population!CK71*Inputs!CN$15</f>
        <v>18.133165411111943</v>
      </c>
      <c r="CN71" s="12">
        <f>Population!CL71*Inputs!CO$15</f>
        <v>13.72258174768937</v>
      </c>
      <c r="CO71" s="12">
        <f>Population!CM71*Inputs!CP$15</f>
        <v>10.065331512568157</v>
      </c>
      <c r="CP71" s="12">
        <f>Population!CN71*Inputs!CQ$15</f>
        <v>7.0796402588196843</v>
      </c>
      <c r="CQ71" s="12">
        <f>Population!CO71*Inputs!CR$15</f>
        <v>4.736873610136775</v>
      </c>
      <c r="CR71" s="12">
        <f>Population!CP71*Inputs!CS$15</f>
        <v>3.1837338806694921</v>
      </c>
      <c r="CS71" s="12">
        <f>Population!CQ71*Inputs!CT$15</f>
        <v>2.158254717889355</v>
      </c>
      <c r="CT71" s="12">
        <f>Population!CR71*Inputs!CU$15</f>
        <v>1.4511805096828927</v>
      </c>
      <c r="CU71" s="12">
        <f>Population!CS71*Inputs!CV$15</f>
        <v>0.9736434498667077</v>
      </c>
      <c r="CV71" s="12">
        <f>Population!CT71*Inputs!CW$15</f>
        <v>0.64620463064663236</v>
      </c>
      <c r="CW71" s="12">
        <f>Population!CU71*Inputs!CX$15</f>
        <v>0.41773541551093157</v>
      </c>
      <c r="CX71" s="12">
        <f>Population!CV71*Inputs!CY$15</f>
        <v>0.24643312822847308</v>
      </c>
      <c r="CY71" s="12">
        <f>Population!CW71*Inputs!CZ$15</f>
        <v>0.15820153298275721</v>
      </c>
      <c r="CZ71" s="12">
        <f>Population!CX71*Inputs!DA$15</f>
        <v>0.1161203222018983</v>
      </c>
      <c r="DA71" s="12">
        <f>Population!CY71*Inputs!DB$15</f>
        <v>8.6048136195765679E-2</v>
      </c>
      <c r="DB71" s="4"/>
    </row>
    <row r="72" spans="1:106" x14ac:dyDescent="0.25">
      <c r="A72">
        <f t="shared" si="4"/>
        <v>2019</v>
      </c>
      <c r="B72" s="21">
        <f t="shared" si="3"/>
        <v>67039.730153178505</v>
      </c>
      <c r="C72" s="5">
        <f>B72/Population!B72</f>
        <v>0.32893833976536396</v>
      </c>
      <c r="D72" s="33">
        <f t="shared" si="5"/>
        <v>3.4537584549798828</v>
      </c>
      <c r="E72" s="12">
        <f>Population!C72*Inputs!F$15</f>
        <v>0</v>
      </c>
      <c r="F72" s="12">
        <f>Population!D72*Inputs!G$15</f>
        <v>0</v>
      </c>
      <c r="G72" s="12">
        <f>Population!E72*Inputs!H$15</f>
        <v>0</v>
      </c>
      <c r="H72" s="12">
        <f>Population!F72*Inputs!I$15</f>
        <v>0</v>
      </c>
      <c r="I72" s="12">
        <f>Population!G72*Inputs!J$15</f>
        <v>0</v>
      </c>
      <c r="J72" s="12">
        <f>Population!H72*Inputs!K$15</f>
        <v>0</v>
      </c>
      <c r="K72" s="12">
        <f>Population!I72*Inputs!L$15</f>
        <v>0</v>
      </c>
      <c r="L72" s="12">
        <f>Population!J72*Inputs!M$15</f>
        <v>0</v>
      </c>
      <c r="M72" s="12">
        <f>Population!K72*Inputs!N$15</f>
        <v>0</v>
      </c>
      <c r="N72" s="12">
        <f>Population!L72*Inputs!O$15</f>
        <v>0</v>
      </c>
      <c r="O72" s="12">
        <f>Population!M72*Inputs!P$15</f>
        <v>0</v>
      </c>
      <c r="P72" s="12">
        <f>Population!N72*Inputs!Q$15</f>
        <v>0</v>
      </c>
      <c r="Q72" s="12">
        <f>Population!O72*Inputs!R$15</f>
        <v>0</v>
      </c>
      <c r="R72" s="12">
        <f>Population!P72*Inputs!S$15</f>
        <v>0</v>
      </c>
      <c r="S72" s="12">
        <f>Population!Q72*Inputs!T$15</f>
        <v>0</v>
      </c>
      <c r="T72" s="12">
        <f>Population!R72*Inputs!U$15</f>
        <v>29.371916589328759</v>
      </c>
      <c r="U72" s="12">
        <f>Population!S72*Inputs!V$15</f>
        <v>37.641218013007247</v>
      </c>
      <c r="V72" s="12">
        <f>Population!T72*Inputs!W$15</f>
        <v>65.05947540126617</v>
      </c>
      <c r="W72" s="12">
        <f>Population!U72*Inputs!X$15</f>
        <v>102.36699888862034</v>
      </c>
      <c r="X72" s="12">
        <f>Population!V72*Inputs!Y$15</f>
        <v>170.0257931531946</v>
      </c>
      <c r="Y72" s="12">
        <f>Population!W72*Inputs!Z$15</f>
        <v>226.03947517350582</v>
      </c>
      <c r="Z72" s="12">
        <f>Population!X72*Inputs!AA$15</f>
        <v>325.14668982847962</v>
      </c>
      <c r="AA72" s="12">
        <f>Population!Y72*Inputs!AB$15</f>
        <v>421.97695090070954</v>
      </c>
      <c r="AB72" s="12">
        <f>Population!Z72*Inputs!AC$15</f>
        <v>535.32827856071208</v>
      </c>
      <c r="AC72" s="12">
        <f>Population!AA72*Inputs!AD$15</f>
        <v>685.34711405959843</v>
      </c>
      <c r="AD72" s="12">
        <f>Population!AB72*Inputs!AE$15</f>
        <v>849.02719062671133</v>
      </c>
      <c r="AE72" s="12">
        <f>Population!AC72*Inputs!AF$15</f>
        <v>1026.0735337869992</v>
      </c>
      <c r="AF72" s="12">
        <f>Population!AD72*Inputs!AG$15</f>
        <v>1156.0035766839014</v>
      </c>
      <c r="AG72" s="12">
        <f>Population!AE72*Inputs!AH$15</f>
        <v>1337.9499652689735</v>
      </c>
      <c r="AH72" s="12">
        <f>Population!AF72*Inputs!AI$15</f>
        <v>1568.9316562192257</v>
      </c>
      <c r="AI72" s="12">
        <f>Population!AG72*Inputs!AJ$15</f>
        <v>1705.3116525927162</v>
      </c>
      <c r="AJ72" s="12">
        <f>Population!AH72*Inputs!AK$15</f>
        <v>1926.1029894602775</v>
      </c>
      <c r="AK72" s="12">
        <f>Population!AI72*Inputs!AL$15</f>
        <v>1986.485257609831</v>
      </c>
      <c r="AL72" s="12">
        <f>Population!AJ72*Inputs!AM$15</f>
        <v>2048.0254500437709</v>
      </c>
      <c r="AM72" s="12">
        <f>Population!AK72*Inputs!AN$15</f>
        <v>2131.7165160921036</v>
      </c>
      <c r="AN72" s="12">
        <f>Population!AL72*Inputs!AO$15</f>
        <v>2158.1560157292424</v>
      </c>
      <c r="AO72" s="12">
        <f>Population!AM72*Inputs!AP$15</f>
        <v>2216.2485290363311</v>
      </c>
      <c r="AP72" s="12">
        <f>Population!AN72*Inputs!AQ$15</f>
        <v>2199.2828028748872</v>
      </c>
      <c r="AQ72" s="12">
        <f>Population!AO72*Inputs!AR$15</f>
        <v>2115.1569382297594</v>
      </c>
      <c r="AR72" s="12">
        <f>Population!AP72*Inputs!AS$15</f>
        <v>2138.6171613536021</v>
      </c>
      <c r="AS72" s="12">
        <f>Population!AQ72*Inputs!AT$15</f>
        <v>2178.0562081897897</v>
      </c>
      <c r="AT72" s="12">
        <f>Population!AR72*Inputs!AU$15</f>
        <v>2231.8582581534229</v>
      </c>
      <c r="AU72" s="12">
        <f>Population!AS72*Inputs!AV$15</f>
        <v>2160.3463297329013</v>
      </c>
      <c r="AV72" s="12">
        <f>Population!AT72*Inputs!AW$15</f>
        <v>2103.2624573392236</v>
      </c>
      <c r="AW72" s="12">
        <f>Population!AU72*Inputs!AX$15</f>
        <v>2084.1027504105377</v>
      </c>
      <c r="AX72" s="12">
        <f>Population!AV72*Inputs!AY$15</f>
        <v>1992.7504149864817</v>
      </c>
      <c r="AY72" s="12">
        <f>Population!AW72*Inputs!AZ$15</f>
        <v>1951.0799823782183</v>
      </c>
      <c r="AZ72" s="12">
        <f>Population!AX72*Inputs!BA$15</f>
        <v>1783.2321925553642</v>
      </c>
      <c r="BA72" s="12">
        <f>Population!AY72*Inputs!BB$15</f>
        <v>1651.9733240633627</v>
      </c>
      <c r="BB72" s="12">
        <f>Population!AZ72*Inputs!BC$15</f>
        <v>1621.1327197617468</v>
      </c>
      <c r="BC72" s="12">
        <f>Population!BA72*Inputs!BD$15</f>
        <v>1496.1909130203169</v>
      </c>
      <c r="BD72" s="12">
        <f>Population!BB72*Inputs!BE$15</f>
        <v>1450.7410085466629</v>
      </c>
      <c r="BE72" s="12">
        <f>Population!BC72*Inputs!BF$15</f>
        <v>1371.4164953461457</v>
      </c>
      <c r="BF72" s="12">
        <f>Population!BD72*Inputs!BG$15</f>
        <v>1301.8867724269294</v>
      </c>
      <c r="BG72" s="12">
        <f>Population!BE72*Inputs!BH$15</f>
        <v>1302.4533012112856</v>
      </c>
      <c r="BH72" s="12">
        <f>Population!BF72*Inputs!BI$15</f>
        <v>1264.2023663164669</v>
      </c>
      <c r="BI72" s="12">
        <f>Population!BG72*Inputs!BJ$15</f>
        <v>1194.2348828822139</v>
      </c>
      <c r="BJ72" s="12">
        <f>Population!BH72*Inputs!BK$15</f>
        <v>1084.8927698484695</v>
      </c>
      <c r="BK72" s="12">
        <f>Population!BI72*Inputs!BL$15</f>
        <v>959.61889073838302</v>
      </c>
      <c r="BL72" s="12">
        <f>Population!BJ72*Inputs!BM$15</f>
        <v>857.13230217023397</v>
      </c>
      <c r="BM72" s="12">
        <f>Population!BK72*Inputs!BN$15</f>
        <v>719.21771506623054</v>
      </c>
      <c r="BN72" s="12">
        <f>Population!BL72*Inputs!BO$15</f>
        <v>612.27575489968888</v>
      </c>
      <c r="BO72" s="12">
        <f>Population!BM72*Inputs!BP$15</f>
        <v>518.75923254634336</v>
      </c>
      <c r="BP72" s="12">
        <f>Population!BN72*Inputs!BQ$15</f>
        <v>412.19418785391082</v>
      </c>
      <c r="BQ72" s="12">
        <f>Population!BO72*Inputs!BR$15</f>
        <v>412.28485007412979</v>
      </c>
      <c r="BR72" s="12">
        <f>Population!BP72*Inputs!BS$15</f>
        <v>351.96142758005288</v>
      </c>
      <c r="BS72" s="12">
        <f>Population!BQ72*Inputs!BT$15</f>
        <v>316.17304542304237</v>
      </c>
      <c r="BT72" s="12">
        <f>Population!BR72*Inputs!BU$15</f>
        <v>294.43272934559428</v>
      </c>
      <c r="BU72" s="12">
        <f>Population!BS72*Inputs!BV$15</f>
        <v>280.69316195772387</v>
      </c>
      <c r="BV72" s="12">
        <f>Population!BT72*Inputs!BW$15</f>
        <v>252.28963852833488</v>
      </c>
      <c r="BW72" s="12">
        <f>Population!BU72*Inputs!BX$15</f>
        <v>234.64097348968306</v>
      </c>
      <c r="BX72" s="12">
        <f>Population!BV72*Inputs!BY$15</f>
        <v>198.76166276269069</v>
      </c>
      <c r="BY72" s="12">
        <f>Population!BW72*Inputs!BZ$15</f>
        <v>177.22347866135138</v>
      </c>
      <c r="BZ72" s="12">
        <f>Population!BX72*Inputs!CA$15</f>
        <v>165.85623989431784</v>
      </c>
      <c r="CA72" s="12">
        <f>Population!BY72*Inputs!CB$15</f>
        <v>153.74885701182052</v>
      </c>
      <c r="CB72" s="12">
        <f>Population!BZ72*Inputs!CC$15</f>
        <v>124.06412472644035</v>
      </c>
      <c r="CC72" s="12">
        <f>Population!CA72*Inputs!CD$15</f>
        <v>125.92718417751574</v>
      </c>
      <c r="CD72" s="12">
        <f>Population!CB72*Inputs!CE$15</f>
        <v>107.16216960735198</v>
      </c>
      <c r="CE72" s="12">
        <f>Population!CC72*Inputs!CF$15</f>
        <v>81.69421433779489</v>
      </c>
      <c r="CF72" s="12">
        <f>Population!CD72*Inputs!CG$15</f>
        <v>68.494371929222069</v>
      </c>
      <c r="CG72" s="12">
        <f>Population!CE72*Inputs!CH$15</f>
        <v>36.693687309899701</v>
      </c>
      <c r="CH72" s="12">
        <f>Population!CF72*Inputs!CI$15</f>
        <v>32.199905501785224</v>
      </c>
      <c r="CI72" s="12">
        <f>Population!CG72*Inputs!CJ$15</f>
        <v>28.089367900095418</v>
      </c>
      <c r="CJ72" s="12">
        <f>Population!CH72*Inputs!CK$15</f>
        <v>24.524515151354212</v>
      </c>
      <c r="CK72" s="12">
        <f>Population!CI72*Inputs!CL$15</f>
        <v>21.094493416210611</v>
      </c>
      <c r="CL72" s="12">
        <f>Population!CJ72*Inputs!CM$15</f>
        <v>17.511638407255855</v>
      </c>
      <c r="CM72" s="12">
        <f>Population!CK72*Inputs!CN$15</f>
        <v>14.100947206102964</v>
      </c>
      <c r="CN72" s="12">
        <f>Population!CL72*Inputs!CO$15</f>
        <v>16.616376763798982</v>
      </c>
      <c r="CO72" s="12">
        <f>Population!CM72*Inputs!CP$15</f>
        <v>12.346878268096042</v>
      </c>
      <c r="CP72" s="12">
        <f>Population!CN72*Inputs!CQ$15</f>
        <v>8.8534527575678439</v>
      </c>
      <c r="CQ72" s="12">
        <f>Population!CO72*Inputs!CR$15</f>
        <v>5.9820974349101883</v>
      </c>
      <c r="CR72" s="12">
        <f>Population!CP72*Inputs!CS$15</f>
        <v>4.002525331338969</v>
      </c>
      <c r="CS72" s="12">
        <f>Population!CQ72*Inputs!CT$15</f>
        <v>2.6901658254829002</v>
      </c>
      <c r="CT72" s="12">
        <f>Population!CR72*Inputs!CU$15</f>
        <v>1.8236646976072799</v>
      </c>
      <c r="CU72" s="12">
        <f>Population!CS72*Inputs!CV$15</f>
        <v>1.2262068250926923</v>
      </c>
      <c r="CV72" s="12">
        <f>Population!CT72*Inputs!CW$15</f>
        <v>0.82270140445466444</v>
      </c>
      <c r="CW72" s="12">
        <f>Population!CU72*Inputs!CX$15</f>
        <v>0.54602478686717726</v>
      </c>
      <c r="CX72" s="12">
        <f>Population!CV72*Inputs!CY$15</f>
        <v>0.35297470863522479</v>
      </c>
      <c r="CY72" s="12">
        <f>Population!CW72*Inputs!CZ$15</f>
        <v>0.20822908090787912</v>
      </c>
      <c r="CZ72" s="12">
        <f>Population!CX72*Inputs!DA$15</f>
        <v>0.13367585782004004</v>
      </c>
      <c r="DA72" s="12">
        <f>Population!CY72*Inputs!DB$15</f>
        <v>9.81184150874823E-2</v>
      </c>
      <c r="DB72" s="4"/>
    </row>
    <row r="73" spans="1:106" x14ac:dyDescent="0.25">
      <c r="A73">
        <f t="shared" si="4"/>
        <v>2020</v>
      </c>
      <c r="B73" s="21">
        <f t="shared" si="3"/>
        <v>69336.925156956888</v>
      </c>
      <c r="C73" s="5">
        <f>B73/Population!B73</f>
        <v>0.33229003725074041</v>
      </c>
      <c r="D73" s="33">
        <f t="shared" si="5"/>
        <v>3.4266173186102256</v>
      </c>
      <c r="E73" s="12">
        <f>Population!C73*Inputs!F$15</f>
        <v>0</v>
      </c>
      <c r="F73" s="12">
        <f>Population!D73*Inputs!G$15</f>
        <v>0</v>
      </c>
      <c r="G73" s="12">
        <f>Population!E73*Inputs!H$15</f>
        <v>0</v>
      </c>
      <c r="H73" s="12">
        <f>Population!F73*Inputs!I$15</f>
        <v>0</v>
      </c>
      <c r="I73" s="12">
        <f>Population!G73*Inputs!J$15</f>
        <v>0</v>
      </c>
      <c r="J73" s="12">
        <f>Population!H73*Inputs!K$15</f>
        <v>0</v>
      </c>
      <c r="K73" s="12">
        <f>Population!I73*Inputs!L$15</f>
        <v>0</v>
      </c>
      <c r="L73" s="12">
        <f>Population!J73*Inputs!M$15</f>
        <v>0</v>
      </c>
      <c r="M73" s="12">
        <f>Population!K73*Inputs!N$15</f>
        <v>0</v>
      </c>
      <c r="N73" s="12">
        <f>Population!L73*Inputs!O$15</f>
        <v>0</v>
      </c>
      <c r="O73" s="12">
        <f>Population!M73*Inputs!P$15</f>
        <v>0</v>
      </c>
      <c r="P73" s="12">
        <f>Population!N73*Inputs!Q$15</f>
        <v>0</v>
      </c>
      <c r="Q73" s="12">
        <f>Population!O73*Inputs!R$15</f>
        <v>0</v>
      </c>
      <c r="R73" s="12">
        <f>Population!P73*Inputs!S$15</f>
        <v>0</v>
      </c>
      <c r="S73" s="12">
        <f>Population!Q73*Inputs!T$15</f>
        <v>0</v>
      </c>
      <c r="T73" s="12">
        <f>Population!R73*Inputs!U$15</f>
        <v>30.382174499585787</v>
      </c>
      <c r="U73" s="12">
        <f>Population!S73*Inputs!V$15</f>
        <v>38.14947230701253</v>
      </c>
      <c r="V73" s="12">
        <f>Population!T73*Inputs!W$15</f>
        <v>66.993318508399</v>
      </c>
      <c r="W73" s="12">
        <f>Population!U73*Inputs!X$15</f>
        <v>106.23961232940778</v>
      </c>
      <c r="X73" s="12">
        <f>Population!V73*Inputs!Y$15</f>
        <v>176.25237383706261</v>
      </c>
      <c r="Y73" s="12">
        <f>Population!W73*Inputs!Z$15</f>
        <v>233.93506409723611</v>
      </c>
      <c r="Z73" s="12">
        <f>Population!X73*Inputs!AA$15</f>
        <v>336.07856289565137</v>
      </c>
      <c r="AA73" s="12">
        <f>Population!Y73*Inputs!AB$15</f>
        <v>436.05905790009678</v>
      </c>
      <c r="AB73" s="12">
        <f>Population!Z73*Inputs!AC$15</f>
        <v>552.9205111665716</v>
      </c>
      <c r="AC73" s="12">
        <f>Population!AA73*Inputs!AD$15</f>
        <v>707.64317958598849</v>
      </c>
      <c r="AD73" s="12">
        <f>Population!AB73*Inputs!AE$15</f>
        <v>876.56496067112221</v>
      </c>
      <c r="AE73" s="12">
        <f>Population!AC73*Inputs!AF$15</f>
        <v>1058.0823266083169</v>
      </c>
      <c r="AF73" s="12">
        <f>Population!AD73*Inputs!AG$15</f>
        <v>1189.8917729283519</v>
      </c>
      <c r="AG73" s="12">
        <f>Population!AE73*Inputs!AH$15</f>
        <v>1375.3833586900646</v>
      </c>
      <c r="AH73" s="12">
        <f>Population!AF73*Inputs!AI$15</f>
        <v>1611.6429842726109</v>
      </c>
      <c r="AI73" s="12">
        <f>Population!AG73*Inputs!AJ$15</f>
        <v>1749.7043741114423</v>
      </c>
      <c r="AJ73" s="12">
        <f>Population!AH73*Inputs!AK$15</f>
        <v>1974.3612459291812</v>
      </c>
      <c r="AK73" s="12">
        <f>Population!AI73*Inputs!AL$15</f>
        <v>2035.9857099844305</v>
      </c>
      <c r="AL73" s="12">
        <f>Population!AJ73*Inputs!AM$15</f>
        <v>2099.1212791700927</v>
      </c>
      <c r="AM73" s="12">
        <f>Population!AK73*Inputs!AN$15</f>
        <v>2184.3141519222113</v>
      </c>
      <c r="AN73" s="12">
        <f>Population!AL73*Inputs!AO$15</f>
        <v>2210.6150704283345</v>
      </c>
      <c r="AO73" s="12">
        <f>Population!AM73*Inputs!AP$15</f>
        <v>2274.363226398686</v>
      </c>
      <c r="AP73" s="12">
        <f>Population!AN73*Inputs!AQ$15</f>
        <v>2263.9556202200138</v>
      </c>
      <c r="AQ73" s="12">
        <f>Population!AO73*Inputs!AR$15</f>
        <v>2182.6074156675709</v>
      </c>
      <c r="AR73" s="12">
        <f>Population!AP73*Inputs!AS$15</f>
        <v>2208.9769136798227</v>
      </c>
      <c r="AS73" s="12">
        <f>Population!AQ73*Inputs!AT$15</f>
        <v>2253.2050772179987</v>
      </c>
      <c r="AT73" s="12">
        <f>Population!AR73*Inputs!AU$15</f>
        <v>2314.1178419392045</v>
      </c>
      <c r="AU73" s="12">
        <f>Population!AS73*Inputs!AV$15</f>
        <v>2244.4657121518226</v>
      </c>
      <c r="AV73" s="12">
        <f>Population!AT73*Inputs!AW$15</f>
        <v>2189.3384429347861</v>
      </c>
      <c r="AW73" s="12">
        <f>Population!AU73*Inputs!AX$15</f>
        <v>2170.6638870705651</v>
      </c>
      <c r="AX73" s="12">
        <f>Population!AV73*Inputs!AY$15</f>
        <v>2075.7894364717199</v>
      </c>
      <c r="AY73" s="12">
        <f>Population!AW73*Inputs!AZ$15</f>
        <v>2032.5007151185391</v>
      </c>
      <c r="AZ73" s="12">
        <f>Population!AX73*Inputs!BA$15</f>
        <v>1858.3590932245281</v>
      </c>
      <c r="BA73" s="12">
        <f>Population!AY73*Inputs!BB$15</f>
        <v>1721.6490812716465</v>
      </c>
      <c r="BB73" s="12">
        <f>Population!AZ73*Inputs!BC$15</f>
        <v>1691.1514650571266</v>
      </c>
      <c r="BC73" s="12">
        <f>Population!BA73*Inputs!BD$15</f>
        <v>1563.1762956008311</v>
      </c>
      <c r="BD73" s="12">
        <f>Population!BB73*Inputs!BE$15</f>
        <v>1511.5458789371332</v>
      </c>
      <c r="BE73" s="12">
        <f>Population!BC73*Inputs!BF$15</f>
        <v>1420.9460298856225</v>
      </c>
      <c r="BF73" s="12">
        <f>Population!BD73*Inputs!BG$15</f>
        <v>1343.1486956504923</v>
      </c>
      <c r="BG73" s="12">
        <f>Population!BE73*Inputs!BH$15</f>
        <v>1344.2122207635734</v>
      </c>
      <c r="BH73" s="12">
        <f>Population!BF73*Inputs!BI$15</f>
        <v>1304.8046750580836</v>
      </c>
      <c r="BI73" s="12">
        <f>Population!BG73*Inputs!BJ$15</f>
        <v>1234.606048342195</v>
      </c>
      <c r="BJ73" s="12">
        <f>Population!BH73*Inputs!BK$15</f>
        <v>1124.182803377448</v>
      </c>
      <c r="BK73" s="12">
        <f>Population!BI73*Inputs!BL$15</f>
        <v>996.32885171176622</v>
      </c>
      <c r="BL73" s="12">
        <f>Population!BJ73*Inputs!BM$15</f>
        <v>888.40583150610428</v>
      </c>
      <c r="BM73" s="12">
        <f>Population!BK73*Inputs!BN$15</f>
        <v>743.66681730789537</v>
      </c>
      <c r="BN73" s="12">
        <f>Population!BL73*Inputs!BO$15</f>
        <v>633.17689275344935</v>
      </c>
      <c r="BO73" s="12">
        <f>Population!BM73*Inputs!BP$15</f>
        <v>537.69426663255558</v>
      </c>
      <c r="BP73" s="12">
        <f>Population!BN73*Inputs!BQ$15</f>
        <v>427.74317392404873</v>
      </c>
      <c r="BQ73" s="12">
        <f>Population!BO73*Inputs!BR$15</f>
        <v>428.2530192607507</v>
      </c>
      <c r="BR73" s="12">
        <f>Population!BP73*Inputs!BS$15</f>
        <v>366.5018924815418</v>
      </c>
      <c r="BS73" s="12">
        <f>Population!BQ73*Inputs!BT$15</f>
        <v>328.58404687067667</v>
      </c>
      <c r="BT73" s="12">
        <f>Population!BR73*Inputs!BU$15</f>
        <v>304.25118340406271</v>
      </c>
      <c r="BU73" s="12">
        <f>Population!BS73*Inputs!BV$15</f>
        <v>288.96194304374876</v>
      </c>
      <c r="BV73" s="12">
        <f>Population!BT73*Inputs!BW$15</f>
        <v>259.5312130044577</v>
      </c>
      <c r="BW73" s="12">
        <f>Population!BU73*Inputs!BX$15</f>
        <v>240.96435360944142</v>
      </c>
      <c r="BX73" s="12">
        <f>Population!BV73*Inputs!BY$15</f>
        <v>204.82260271160806</v>
      </c>
      <c r="BY73" s="12">
        <f>Population!BW73*Inputs!BZ$15</f>
        <v>184.02130163997629</v>
      </c>
      <c r="BZ73" s="12">
        <f>Population!BX73*Inputs!CA$15</f>
        <v>173.4021486531679</v>
      </c>
      <c r="CA73" s="12">
        <f>Population!BY73*Inputs!CB$15</f>
        <v>161.18750377411183</v>
      </c>
      <c r="CB73" s="12">
        <f>Population!BZ73*Inputs!CC$15</f>
        <v>130.34418468440154</v>
      </c>
      <c r="CC73" s="12">
        <f>Population!CA73*Inputs!CD$15</f>
        <v>132.80071700865614</v>
      </c>
      <c r="CD73" s="12">
        <f>Population!CB73*Inputs!CE$15</f>
        <v>113.88297651761992</v>
      </c>
      <c r="CE73" s="12">
        <f>Population!CC73*Inputs!CF$15</f>
        <v>87.493066112079589</v>
      </c>
      <c r="CF73" s="12">
        <f>Population!CD73*Inputs!CG$15</f>
        <v>73.527537354424936</v>
      </c>
      <c r="CG73" s="12">
        <f>Population!CE73*Inputs!CH$15</f>
        <v>41.269271518076359</v>
      </c>
      <c r="CH73" s="12">
        <f>Population!CF73*Inputs!CI$15</f>
        <v>35.627975523378147</v>
      </c>
      <c r="CI73" s="12">
        <f>Population!CG73*Inputs!CJ$15</f>
        <v>30.980331755795739</v>
      </c>
      <c r="CJ73" s="12">
        <f>Population!CH73*Inputs!CK$15</f>
        <v>26.806320932913827</v>
      </c>
      <c r="CK73" s="12">
        <f>Population!CI73*Inputs!CL$15</f>
        <v>23.173877729445504</v>
      </c>
      <c r="CL73" s="12">
        <f>Population!CJ73*Inputs!CM$15</f>
        <v>19.615620227477685</v>
      </c>
      <c r="CM73" s="12">
        <f>Population!CK73*Inputs!CN$15</f>
        <v>15.971022866371785</v>
      </c>
      <c r="CN73" s="12">
        <f>Population!CL73*Inputs!CO$15</f>
        <v>12.62696438355567</v>
      </c>
      <c r="CO73" s="12">
        <f>Population!CM73*Inputs!CP$15</f>
        <v>14.609845786180866</v>
      </c>
      <c r="CP73" s="12">
        <f>Population!CN73*Inputs!CQ$15</f>
        <v>10.612793604982167</v>
      </c>
      <c r="CQ73" s="12">
        <f>Population!CO73*Inputs!CR$15</f>
        <v>7.3104300777548703</v>
      </c>
      <c r="CR73" s="12">
        <f>Population!CP73*Inputs!CS$15</f>
        <v>4.9395084848503057</v>
      </c>
      <c r="CS73" s="12">
        <f>Population!CQ73*Inputs!CT$15</f>
        <v>3.3049458070677415</v>
      </c>
      <c r="CT73" s="12">
        <f>Population!CR73*Inputs!CU$15</f>
        <v>2.2213106799432478</v>
      </c>
      <c r="CU73" s="12">
        <f>Population!CS73*Inputs!CV$15</f>
        <v>1.5058275705748958</v>
      </c>
      <c r="CV73" s="12">
        <f>Population!CT73*Inputs!CW$15</f>
        <v>1.0124975533464613</v>
      </c>
      <c r="CW73" s="12">
        <f>Population!CU73*Inputs!CX$15</f>
        <v>0.67931701414406809</v>
      </c>
      <c r="CX73" s="12">
        <f>Population!CV73*Inputs!CY$15</f>
        <v>0.45086093916313719</v>
      </c>
      <c r="CY73" s="12">
        <f>Population!CW73*Inputs!CZ$15</f>
        <v>0.29145656472702258</v>
      </c>
      <c r="CZ73" s="12">
        <f>Population!CX73*Inputs!DA$15</f>
        <v>0.17193790691784203</v>
      </c>
      <c r="DA73" s="12">
        <f>Population!CY73*Inputs!DB$15</f>
        <v>0.11037818108217491</v>
      </c>
      <c r="DB73" s="4"/>
    </row>
    <row r="74" spans="1:106" x14ac:dyDescent="0.25">
      <c r="A74">
        <f t="shared" si="4"/>
        <v>2021</v>
      </c>
      <c r="B74" s="21">
        <f t="shared" si="3"/>
        <v>71715.376641395764</v>
      </c>
      <c r="C74" s="5">
        <f>B74/Population!B74</f>
        <v>0.3363106435911426</v>
      </c>
      <c r="D74" s="33">
        <f t="shared" si="5"/>
        <v>3.4302811655619436</v>
      </c>
      <c r="E74" s="12">
        <f>Population!C74*Inputs!F$15</f>
        <v>0</v>
      </c>
      <c r="F74" s="12">
        <f>Population!D74*Inputs!G$15</f>
        <v>0</v>
      </c>
      <c r="G74" s="12">
        <f>Population!E74*Inputs!H$15</f>
        <v>0</v>
      </c>
      <c r="H74" s="12">
        <f>Population!F74*Inputs!I$15</f>
        <v>0</v>
      </c>
      <c r="I74" s="12">
        <f>Population!G74*Inputs!J$15</f>
        <v>0</v>
      </c>
      <c r="J74" s="12">
        <f>Population!H74*Inputs!K$15</f>
        <v>0</v>
      </c>
      <c r="K74" s="12">
        <f>Population!I74*Inputs!L$15</f>
        <v>0</v>
      </c>
      <c r="L74" s="12">
        <f>Population!J74*Inputs!M$15</f>
        <v>0</v>
      </c>
      <c r="M74" s="12">
        <f>Population!K74*Inputs!N$15</f>
        <v>0</v>
      </c>
      <c r="N74" s="12">
        <f>Population!L74*Inputs!O$15</f>
        <v>0</v>
      </c>
      <c r="O74" s="12">
        <f>Population!M74*Inputs!P$15</f>
        <v>0</v>
      </c>
      <c r="P74" s="12">
        <f>Population!N74*Inputs!Q$15</f>
        <v>0</v>
      </c>
      <c r="Q74" s="12">
        <f>Population!O74*Inputs!R$15</f>
        <v>0</v>
      </c>
      <c r="R74" s="12">
        <f>Population!P74*Inputs!S$15</f>
        <v>0</v>
      </c>
      <c r="S74" s="12">
        <f>Population!Q74*Inputs!T$15</f>
        <v>0</v>
      </c>
      <c r="T74" s="12">
        <f>Population!R74*Inputs!U$15</f>
        <v>32.560637621720467</v>
      </c>
      <c r="U74" s="12">
        <f>Population!S74*Inputs!V$15</f>
        <v>39.46168628674365</v>
      </c>
      <c r="V74" s="12">
        <f>Population!T74*Inputs!W$15</f>
        <v>67.895292651629376</v>
      </c>
      <c r="W74" s="12">
        <f>Population!U74*Inputs!X$15</f>
        <v>109.40120391773347</v>
      </c>
      <c r="X74" s="12">
        <f>Population!V74*Inputs!Y$15</f>
        <v>182.93416211505453</v>
      </c>
      <c r="Y74" s="12">
        <f>Population!W74*Inputs!Z$15</f>
        <v>242.51442699306753</v>
      </c>
      <c r="Z74" s="12">
        <f>Population!X74*Inputs!AA$15</f>
        <v>347.82351403814351</v>
      </c>
      <c r="AA74" s="12">
        <f>Population!Y74*Inputs!AB$15</f>
        <v>450.72069900359656</v>
      </c>
      <c r="AB74" s="12">
        <f>Population!Z74*Inputs!AC$15</f>
        <v>571.38716942080032</v>
      </c>
      <c r="AC74" s="12">
        <f>Population!AA74*Inputs!AD$15</f>
        <v>730.93706879841204</v>
      </c>
      <c r="AD74" s="12">
        <f>Population!AB74*Inputs!AE$15</f>
        <v>905.11441739445115</v>
      </c>
      <c r="AE74" s="12">
        <f>Population!AC74*Inputs!AF$15</f>
        <v>1092.3834888322529</v>
      </c>
      <c r="AF74" s="12">
        <f>Population!AD74*Inputs!AG$15</f>
        <v>1226.9409275289238</v>
      </c>
      <c r="AG74" s="12">
        <f>Population!AE74*Inputs!AH$15</f>
        <v>1415.6311087730667</v>
      </c>
      <c r="AH74" s="12">
        <f>Population!AF74*Inputs!AI$15</f>
        <v>1656.6456859517361</v>
      </c>
      <c r="AI74" s="12">
        <f>Population!AG74*Inputs!AJ$15</f>
        <v>1797.2689220391198</v>
      </c>
      <c r="AJ74" s="12">
        <f>Population!AH74*Inputs!AK$15</f>
        <v>2025.7451599050787</v>
      </c>
      <c r="AK74" s="12">
        <f>Population!AI74*Inputs!AL$15</f>
        <v>2087.0295896269204</v>
      </c>
      <c r="AL74" s="12">
        <f>Population!AJ74*Inputs!AM$15</f>
        <v>2151.4524630292353</v>
      </c>
      <c r="AM74" s="12">
        <f>Population!AK74*Inputs!AN$15</f>
        <v>2238.8328472109279</v>
      </c>
      <c r="AN74" s="12">
        <f>Population!AL74*Inputs!AO$15</f>
        <v>2265.2179172681408</v>
      </c>
      <c r="AO74" s="12">
        <f>Population!AM74*Inputs!AP$15</f>
        <v>2329.7621561390674</v>
      </c>
      <c r="AP74" s="12">
        <f>Population!AN74*Inputs!AQ$15</f>
        <v>2323.4832159632356</v>
      </c>
      <c r="AQ74" s="12">
        <f>Population!AO74*Inputs!AR$15</f>
        <v>2246.9686212333836</v>
      </c>
      <c r="AR74" s="12">
        <f>Population!AP74*Inputs!AS$15</f>
        <v>2279.6308580783211</v>
      </c>
      <c r="AS74" s="12">
        <f>Population!AQ74*Inputs!AT$15</f>
        <v>2327.5765063645422</v>
      </c>
      <c r="AT74" s="12">
        <f>Population!AR74*Inputs!AU$15</f>
        <v>2394.2438190800221</v>
      </c>
      <c r="AU74" s="12">
        <f>Population!AS74*Inputs!AV$15</f>
        <v>2327.518720953999</v>
      </c>
      <c r="AV74" s="12">
        <f>Population!AT74*Inputs!AW$15</f>
        <v>2274.982035891227</v>
      </c>
      <c r="AW74" s="12">
        <f>Population!AU74*Inputs!AX$15</f>
        <v>2259.9737135717623</v>
      </c>
      <c r="AX74" s="12">
        <f>Population!AV74*Inputs!AY$15</f>
        <v>2162.5413722219832</v>
      </c>
      <c r="AY74" s="12">
        <f>Population!AW74*Inputs!AZ$15</f>
        <v>2117.8039724949281</v>
      </c>
      <c r="AZ74" s="12">
        <f>Population!AX74*Inputs!BA$15</f>
        <v>1936.5509537311311</v>
      </c>
      <c r="BA74" s="12">
        <f>Population!AY74*Inputs!BB$15</f>
        <v>1794.8671345150096</v>
      </c>
      <c r="BB74" s="12">
        <f>Population!AZ74*Inputs!BC$15</f>
        <v>1763.2519801508695</v>
      </c>
      <c r="BC74" s="12">
        <f>Population!BA74*Inputs!BD$15</f>
        <v>1631.5095590400986</v>
      </c>
      <c r="BD74" s="12">
        <f>Population!BB74*Inputs!BE$15</f>
        <v>1580.0868448573024</v>
      </c>
      <c r="BE74" s="12">
        <f>Population!BC74*Inputs!BF$15</f>
        <v>1481.3623244934465</v>
      </c>
      <c r="BF74" s="12">
        <f>Population!BD74*Inputs!BG$15</f>
        <v>1392.5012404552845</v>
      </c>
      <c r="BG74" s="12">
        <f>Population!BE74*Inputs!BH$15</f>
        <v>1387.6700815538843</v>
      </c>
      <c r="BH74" s="12">
        <f>Population!BF74*Inputs!BI$15</f>
        <v>1347.5926575106344</v>
      </c>
      <c r="BI74" s="12">
        <f>Population!BG74*Inputs!BJ$15</f>
        <v>1275.375995641052</v>
      </c>
      <c r="BJ74" s="12">
        <f>Population!BH74*Inputs!BK$15</f>
        <v>1163.4052909144243</v>
      </c>
      <c r="BK74" s="12">
        <f>Population!BI74*Inputs!BL$15</f>
        <v>1033.5763496323295</v>
      </c>
      <c r="BL74" s="12">
        <f>Population!BJ74*Inputs!BM$15</f>
        <v>923.53688456999112</v>
      </c>
      <c r="BM74" s="12">
        <f>Population!BK74*Inputs!BN$15</f>
        <v>771.8030188981312</v>
      </c>
      <c r="BN74" s="12">
        <f>Population!BL74*Inputs!BO$15</f>
        <v>655.5397006579733</v>
      </c>
      <c r="BO74" s="12">
        <f>Population!BM74*Inputs!BP$15</f>
        <v>556.75340031682833</v>
      </c>
      <c r="BP74" s="12">
        <f>Population!BN74*Inputs!BQ$15</f>
        <v>443.95021578299327</v>
      </c>
      <c r="BQ74" s="12">
        <f>Population!BO74*Inputs!BR$15</f>
        <v>445.01861364243302</v>
      </c>
      <c r="BR74" s="12">
        <f>Population!BP74*Inputs!BS$15</f>
        <v>381.27288023781779</v>
      </c>
      <c r="BS74" s="12">
        <f>Population!BQ74*Inputs!BT$15</f>
        <v>342.74489717476547</v>
      </c>
      <c r="BT74" s="12">
        <f>Population!BR74*Inputs!BU$15</f>
        <v>316.77632080863691</v>
      </c>
      <c r="BU74" s="12">
        <f>Population!BS74*Inputs!BV$15</f>
        <v>299.14145443802852</v>
      </c>
      <c r="BV74" s="12">
        <f>Population!BT74*Inputs!BW$15</f>
        <v>267.65782200769956</v>
      </c>
      <c r="BW74" s="12">
        <f>Population!BU74*Inputs!BX$15</f>
        <v>248.31182737464675</v>
      </c>
      <c r="BX74" s="12">
        <f>Population!BV74*Inputs!BY$15</f>
        <v>210.71132451266598</v>
      </c>
      <c r="BY74" s="12">
        <f>Population!BW74*Inputs!BZ$15</f>
        <v>189.99492494324548</v>
      </c>
      <c r="BZ74" s="12">
        <f>Population!BX74*Inputs!CA$15</f>
        <v>180.44143200957572</v>
      </c>
      <c r="CA74" s="12">
        <f>Population!BY74*Inputs!CB$15</f>
        <v>168.95634301480629</v>
      </c>
      <c r="CB74" s="12">
        <f>Population!BZ74*Inputs!CC$15</f>
        <v>136.98757356223567</v>
      </c>
      <c r="CC74" s="12">
        <f>Population!CA74*Inputs!CD$15</f>
        <v>139.72450795440136</v>
      </c>
      <c r="CD74" s="12">
        <f>Population!CB74*Inputs!CE$15</f>
        <v>120.11312077827736</v>
      </c>
      <c r="CE74" s="12">
        <f>Population!CC74*Inputs!CF$15</f>
        <v>92.969550368415653</v>
      </c>
      <c r="CF74" s="12">
        <f>Population!CD74*Inputs!CG$15</f>
        <v>78.70183780238952</v>
      </c>
      <c r="CG74" s="12">
        <f>Population!CE74*Inputs!CH$15</f>
        <v>46.057899257437079</v>
      </c>
      <c r="CH74" s="12">
        <f>Population!CF74*Inputs!CI$15</f>
        <v>39.143143147225274</v>
      </c>
      <c r="CI74" s="12">
        <f>Population!CG74*Inputs!CJ$15</f>
        <v>33.485108920446606</v>
      </c>
      <c r="CJ74" s="12">
        <f>Population!CH74*Inputs!CK$15</f>
        <v>28.880879484956065</v>
      </c>
      <c r="CK74" s="12">
        <f>Population!CI74*Inputs!CL$15</f>
        <v>24.743697493871995</v>
      </c>
      <c r="CL74" s="12">
        <f>Population!CJ74*Inputs!CM$15</f>
        <v>21.050419706582662</v>
      </c>
      <c r="CM74" s="12">
        <f>Population!CK74*Inputs!CN$15</f>
        <v>17.475801327139482</v>
      </c>
      <c r="CN74" s="12">
        <f>Population!CL74*Inputs!CO$15</f>
        <v>13.970517833649531</v>
      </c>
      <c r="CO74" s="12">
        <f>Population!CM74*Inputs!CP$15</f>
        <v>10.845194870901203</v>
      </c>
      <c r="CP74" s="12">
        <f>Population!CN74*Inputs!CQ$15</f>
        <v>12.267252015657631</v>
      </c>
      <c r="CQ74" s="12">
        <f>Population!CO74*Inputs!CR$15</f>
        <v>8.5603017796347594</v>
      </c>
      <c r="CR74" s="12">
        <f>Population!CP74*Inputs!CS$15</f>
        <v>5.8966083704033032</v>
      </c>
      <c r="CS74" s="12">
        <f>Population!CQ74*Inputs!CT$15</f>
        <v>3.9842179964316866</v>
      </c>
      <c r="CT74" s="12">
        <f>Population!CR74*Inputs!CU$15</f>
        <v>2.6657762816151518</v>
      </c>
      <c r="CU74" s="12">
        <f>Population!CS74*Inputs!CV$15</f>
        <v>1.7917138949836231</v>
      </c>
      <c r="CV74" s="12">
        <f>Population!CT74*Inputs!CW$15</f>
        <v>1.2146037049249701</v>
      </c>
      <c r="CW74" s="12">
        <f>Population!CU74*Inputs!CX$15</f>
        <v>0.81668266908711984</v>
      </c>
      <c r="CX74" s="12">
        <f>Population!CV74*Inputs!CY$15</f>
        <v>0.54793854111925022</v>
      </c>
      <c r="CY74" s="12">
        <f>Population!CW74*Inputs!CZ$15</f>
        <v>0.36366538760107053</v>
      </c>
      <c r="CZ74" s="12">
        <f>Population!CX74*Inputs!DA$15</f>
        <v>0.23508948186344736</v>
      </c>
      <c r="DA74" s="12">
        <f>Population!CY74*Inputs!DB$15</f>
        <v>0.13868547955973859</v>
      </c>
      <c r="DB74" s="4"/>
    </row>
    <row r="75" spans="1:106" x14ac:dyDescent="0.25">
      <c r="A75">
        <f t="shared" si="4"/>
        <v>2022</v>
      </c>
      <c r="B75" s="21">
        <f t="shared" si="3"/>
        <v>74193.083918375589</v>
      </c>
      <c r="C75" s="5">
        <f>B75/Population!B75</f>
        <v>0.3411547245044429</v>
      </c>
      <c r="D75" s="33">
        <f t="shared" si="5"/>
        <v>3.4549177498841122</v>
      </c>
      <c r="E75" s="12">
        <f>Population!C75*Inputs!F$15</f>
        <v>0</v>
      </c>
      <c r="F75" s="12">
        <f>Population!D75*Inputs!G$15</f>
        <v>0</v>
      </c>
      <c r="G75" s="12">
        <f>Population!E75*Inputs!H$15</f>
        <v>0</v>
      </c>
      <c r="H75" s="12">
        <f>Population!F75*Inputs!I$15</f>
        <v>0</v>
      </c>
      <c r="I75" s="12">
        <f>Population!G75*Inputs!J$15</f>
        <v>0</v>
      </c>
      <c r="J75" s="12">
        <f>Population!H75*Inputs!K$15</f>
        <v>0</v>
      </c>
      <c r="K75" s="12">
        <f>Population!I75*Inputs!L$15</f>
        <v>0</v>
      </c>
      <c r="L75" s="12">
        <f>Population!J75*Inputs!M$15</f>
        <v>0</v>
      </c>
      <c r="M75" s="12">
        <f>Population!K75*Inputs!N$15</f>
        <v>0</v>
      </c>
      <c r="N75" s="12">
        <f>Population!L75*Inputs!O$15</f>
        <v>0</v>
      </c>
      <c r="O75" s="12">
        <f>Population!M75*Inputs!P$15</f>
        <v>0</v>
      </c>
      <c r="P75" s="12">
        <f>Population!N75*Inputs!Q$15</f>
        <v>0</v>
      </c>
      <c r="Q75" s="12">
        <f>Population!O75*Inputs!R$15</f>
        <v>0</v>
      </c>
      <c r="R75" s="12">
        <f>Population!P75*Inputs!S$15</f>
        <v>0</v>
      </c>
      <c r="S75" s="12">
        <f>Population!Q75*Inputs!T$15</f>
        <v>0</v>
      </c>
      <c r="T75" s="12">
        <f>Population!R75*Inputs!U$15</f>
        <v>35.260395119909106</v>
      </c>
      <c r="U75" s="12">
        <f>Population!S75*Inputs!V$15</f>
        <v>42.302387618081198</v>
      </c>
      <c r="V75" s="12">
        <f>Population!T75*Inputs!W$15</f>
        <v>70.244593336962339</v>
      </c>
      <c r="W75" s="12">
        <f>Population!U75*Inputs!X$15</f>
        <v>110.89172825271407</v>
      </c>
      <c r="X75" s="12">
        <f>Population!V75*Inputs!Y$15</f>
        <v>188.42163461529162</v>
      </c>
      <c r="Y75" s="12">
        <f>Population!W75*Inputs!Z$15</f>
        <v>251.77723924068181</v>
      </c>
      <c r="Z75" s="12">
        <f>Population!X75*Inputs!AA$15</f>
        <v>360.66914855728254</v>
      </c>
      <c r="AA75" s="12">
        <f>Population!Y75*Inputs!AB$15</f>
        <v>466.57169260578701</v>
      </c>
      <c r="AB75" s="12">
        <f>Population!Z75*Inputs!AC$15</f>
        <v>590.71640063817347</v>
      </c>
      <c r="AC75" s="12">
        <f>Population!AA75*Inputs!AD$15</f>
        <v>755.51772822029363</v>
      </c>
      <c r="AD75" s="12">
        <f>Population!AB75*Inputs!AE$15</f>
        <v>935.14303199152698</v>
      </c>
      <c r="AE75" s="12">
        <f>Population!AC75*Inputs!AF$15</f>
        <v>1128.2253761247891</v>
      </c>
      <c r="AF75" s="12">
        <f>Population!AD75*Inputs!AG$15</f>
        <v>1266.9458274157741</v>
      </c>
      <c r="AG75" s="12">
        <f>Population!AE75*Inputs!AH$15</f>
        <v>1459.9133032511133</v>
      </c>
      <c r="AH75" s="12">
        <f>Population!AF75*Inputs!AI$15</f>
        <v>1705.3735799758272</v>
      </c>
      <c r="AI75" s="12">
        <f>Population!AG75*Inputs!AJ$15</f>
        <v>1847.7205288549635</v>
      </c>
      <c r="AJ75" s="12">
        <f>Population!AH75*Inputs!AK$15</f>
        <v>2081.1449507272232</v>
      </c>
      <c r="AK75" s="12">
        <f>Population!AI75*Inputs!AL$15</f>
        <v>2141.7546802779402</v>
      </c>
      <c r="AL75" s="12">
        <f>Population!AJ75*Inputs!AM$15</f>
        <v>2205.8606107949768</v>
      </c>
      <c r="AM75" s="12">
        <f>Population!AK75*Inputs!AN$15</f>
        <v>2295.1256999263069</v>
      </c>
      <c r="AN75" s="12">
        <f>Population!AL75*Inputs!AO$15</f>
        <v>2322.2379227453284</v>
      </c>
      <c r="AO75" s="12">
        <f>Population!AM75*Inputs!AP$15</f>
        <v>2387.8406654486007</v>
      </c>
      <c r="AP75" s="12">
        <f>Population!AN75*Inputs!AQ$15</f>
        <v>2380.6662001110385</v>
      </c>
      <c r="AQ75" s="12">
        <f>Population!AO75*Inputs!AR$15</f>
        <v>2306.6667830366878</v>
      </c>
      <c r="AR75" s="12">
        <f>Population!AP75*Inputs!AS$15</f>
        <v>2347.5042849889242</v>
      </c>
      <c r="AS75" s="12">
        <f>Population!AQ75*Inputs!AT$15</f>
        <v>2402.722532726506</v>
      </c>
      <c r="AT75" s="12">
        <f>Population!AR75*Inputs!AU$15</f>
        <v>2474.0175979334936</v>
      </c>
      <c r="AU75" s="12">
        <f>Population!AS75*Inputs!AV$15</f>
        <v>2408.8702495208399</v>
      </c>
      <c r="AV75" s="12">
        <f>Population!AT75*Inputs!AW$15</f>
        <v>2359.9659876314922</v>
      </c>
      <c r="AW75" s="12">
        <f>Population!AU75*Inputs!AX$15</f>
        <v>2349.2555335856341</v>
      </c>
      <c r="AX75" s="12">
        <f>Population!AV75*Inputs!AY$15</f>
        <v>2252.4401443719398</v>
      </c>
      <c r="AY75" s="12">
        <f>Population!AW75*Inputs!AZ$15</f>
        <v>2207.3000630827482</v>
      </c>
      <c r="AZ75" s="12">
        <f>Population!AX75*Inputs!BA$15</f>
        <v>2018.8108861213129</v>
      </c>
      <c r="BA75" s="12">
        <f>Population!AY75*Inputs!BB$15</f>
        <v>1871.3829531117908</v>
      </c>
      <c r="BB75" s="12">
        <f>Population!AZ75*Inputs!BC$15</f>
        <v>1839.3143181397854</v>
      </c>
      <c r="BC75" s="12">
        <f>Population!BA75*Inputs!BD$15</f>
        <v>1702.159063968747</v>
      </c>
      <c r="BD75" s="12">
        <f>Population!BB75*Inputs!BE$15</f>
        <v>1650.3244691886184</v>
      </c>
      <c r="BE75" s="12">
        <f>Population!BC75*Inputs!BF$15</f>
        <v>1549.7060332026974</v>
      </c>
      <c r="BF75" s="12">
        <f>Population!BD75*Inputs!BG$15</f>
        <v>1452.853196154733</v>
      </c>
      <c r="BG75" s="12">
        <f>Population!BE75*Inputs!BH$15</f>
        <v>1439.8321109082194</v>
      </c>
      <c r="BH75" s="12">
        <f>Population!BF75*Inputs!BI$15</f>
        <v>1392.3104155159613</v>
      </c>
      <c r="BI75" s="12">
        <f>Population!BG75*Inputs!BJ$15</f>
        <v>1318.4136751844292</v>
      </c>
      <c r="BJ75" s="12">
        <f>Population!BH75*Inputs!BK$15</f>
        <v>1203.1421878396375</v>
      </c>
      <c r="BK75" s="12">
        <f>Population!BI75*Inputs!BL$15</f>
        <v>1071.0020526807298</v>
      </c>
      <c r="BL75" s="12">
        <f>Population!BJ75*Inputs!BM$15</f>
        <v>959.36636623346624</v>
      </c>
      <c r="BM75" s="12">
        <f>Population!BK75*Inputs!BN$15</f>
        <v>803.51134685121644</v>
      </c>
      <c r="BN75" s="12">
        <f>Population!BL75*Inputs!BO$15</f>
        <v>681.39379055533095</v>
      </c>
      <c r="BO75" s="12">
        <f>Population!BM75*Inputs!BP$15</f>
        <v>577.29912856455826</v>
      </c>
      <c r="BP75" s="12">
        <f>Population!BN75*Inputs!BQ$15</f>
        <v>460.38533547733562</v>
      </c>
      <c r="BQ75" s="12">
        <f>Population!BO75*Inputs!BR$15</f>
        <v>462.62072815307039</v>
      </c>
      <c r="BR75" s="12">
        <f>Population!BP75*Inputs!BS$15</f>
        <v>396.85088226540557</v>
      </c>
      <c r="BS75" s="12">
        <f>Population!BQ75*Inputs!BT$15</f>
        <v>357.19941510718667</v>
      </c>
      <c r="BT75" s="12">
        <f>Population!BR75*Inputs!BU$15</f>
        <v>331.09544491863193</v>
      </c>
      <c r="BU75" s="12">
        <f>Population!BS75*Inputs!BV$15</f>
        <v>312.13077946748831</v>
      </c>
      <c r="BV75" s="12">
        <f>Population!BT75*Inputs!BW$15</f>
        <v>277.68421128141807</v>
      </c>
      <c r="BW75" s="12">
        <f>Population!BU75*Inputs!BX$15</f>
        <v>256.63774708741283</v>
      </c>
      <c r="BX75" s="12">
        <f>Population!BV75*Inputs!BY$15</f>
        <v>217.59151322735067</v>
      </c>
      <c r="BY75" s="12">
        <f>Population!BW75*Inputs!BZ$15</f>
        <v>195.87306152778106</v>
      </c>
      <c r="BZ75" s="12">
        <f>Population!BX75*Inputs!CA$15</f>
        <v>186.73072686188254</v>
      </c>
      <c r="CA75" s="12">
        <f>Population!BY75*Inputs!CB$15</f>
        <v>176.27475997513281</v>
      </c>
      <c r="CB75" s="12">
        <f>Population!BZ75*Inputs!CC$15</f>
        <v>144.0393783010376</v>
      </c>
      <c r="CC75" s="12">
        <f>Population!CA75*Inputs!CD$15</f>
        <v>147.29207676106785</v>
      </c>
      <c r="CD75" s="12">
        <f>Population!CB75*Inputs!CE$15</f>
        <v>126.61428983231272</v>
      </c>
      <c r="CE75" s="12">
        <f>Population!CC75*Inputs!CF$15</f>
        <v>98.089611920749618</v>
      </c>
      <c r="CF75" s="12">
        <f>Population!CD75*Inputs!CG$15</f>
        <v>83.633890277307444</v>
      </c>
      <c r="CG75" s="12">
        <f>Population!CE75*Inputs!CH$15</f>
        <v>50.597015949049123</v>
      </c>
      <c r="CH75" s="12">
        <f>Population!CF75*Inputs!CI$15</f>
        <v>42.792108842263652</v>
      </c>
      <c r="CI75" s="12">
        <f>Population!CG75*Inputs!CJ$15</f>
        <v>36.036859578211434</v>
      </c>
      <c r="CJ75" s="12">
        <f>Population!CH75*Inputs!CK$15</f>
        <v>30.577835284821688</v>
      </c>
      <c r="CK75" s="12">
        <f>Population!CI75*Inputs!CL$15</f>
        <v>26.113703564644187</v>
      </c>
      <c r="CL75" s="12">
        <f>Population!CJ75*Inputs!CM$15</f>
        <v>22.016958123571129</v>
      </c>
      <c r="CM75" s="12">
        <f>Population!CK75*Inputs!CN$15</f>
        <v>18.370732958628235</v>
      </c>
      <c r="CN75" s="12">
        <f>Population!CL75*Inputs!CO$15</f>
        <v>14.974334909764089</v>
      </c>
      <c r="CO75" s="12">
        <f>Population!CM75*Inputs!CP$15</f>
        <v>11.753888845600866</v>
      </c>
      <c r="CP75" s="12">
        <f>Population!CN75*Inputs!CQ$15</f>
        <v>8.9200992460667976</v>
      </c>
      <c r="CQ75" s="12">
        <f>Population!CO75*Inputs!CR$15</f>
        <v>9.692533600599754</v>
      </c>
      <c r="CR75" s="12">
        <f>Population!CP75*Inputs!CS$15</f>
        <v>6.763618496178406</v>
      </c>
      <c r="CS75" s="12">
        <f>Population!CQ75*Inputs!CT$15</f>
        <v>4.65899572999421</v>
      </c>
      <c r="CT75" s="12">
        <f>Population!CR75*Inputs!CU$15</f>
        <v>3.1479883802206321</v>
      </c>
      <c r="CU75" s="12">
        <f>Population!CS75*Inputs!CV$15</f>
        <v>2.1062684738405602</v>
      </c>
      <c r="CV75" s="12">
        <f>Population!CT75*Inputs!CW$15</f>
        <v>1.4156591148224849</v>
      </c>
      <c r="CW75" s="12">
        <f>Population!CU75*Inputs!CX$15</f>
        <v>0.95967598989341441</v>
      </c>
      <c r="CX75" s="12">
        <f>Population!CV75*Inputs!CY$15</f>
        <v>0.6452728126112478</v>
      </c>
      <c r="CY75" s="12">
        <f>Population!CW75*Inputs!CZ$15</f>
        <v>0.43293418233221415</v>
      </c>
      <c r="CZ75" s="12">
        <f>Population!CX75*Inputs!DA$15</f>
        <v>0.28733729316064333</v>
      </c>
      <c r="DA75" s="12">
        <f>Population!CY75*Inputs!DB$15</f>
        <v>0.18574760665230344</v>
      </c>
      <c r="DB75" s="4"/>
    </row>
    <row r="76" spans="1:106" x14ac:dyDescent="0.25">
      <c r="A76">
        <f t="shared" si="4"/>
        <v>2023</v>
      </c>
      <c r="B76" s="21">
        <f t="shared" si="3"/>
        <v>76650.936561084338</v>
      </c>
      <c r="C76" s="5">
        <f>B76/Population!B76</f>
        <v>0.3462919476510789</v>
      </c>
      <c r="D76" s="33">
        <f t="shared" si="5"/>
        <v>3.3127786484961064</v>
      </c>
      <c r="E76" s="12">
        <f>Population!C76*Inputs!F$15</f>
        <v>0</v>
      </c>
      <c r="F76" s="12">
        <f>Population!D76*Inputs!G$15</f>
        <v>0</v>
      </c>
      <c r="G76" s="12">
        <f>Population!E76*Inputs!H$15</f>
        <v>0</v>
      </c>
      <c r="H76" s="12">
        <f>Population!F76*Inputs!I$15</f>
        <v>0</v>
      </c>
      <c r="I76" s="12">
        <f>Population!G76*Inputs!J$15</f>
        <v>0</v>
      </c>
      <c r="J76" s="12">
        <f>Population!H76*Inputs!K$15</f>
        <v>0</v>
      </c>
      <c r="K76" s="12">
        <f>Population!I76*Inputs!L$15</f>
        <v>0</v>
      </c>
      <c r="L76" s="12">
        <f>Population!J76*Inputs!M$15</f>
        <v>0</v>
      </c>
      <c r="M76" s="12">
        <f>Population!K76*Inputs!N$15</f>
        <v>0</v>
      </c>
      <c r="N76" s="12">
        <f>Population!L76*Inputs!O$15</f>
        <v>0</v>
      </c>
      <c r="O76" s="12">
        <f>Population!M76*Inputs!P$15</f>
        <v>0</v>
      </c>
      <c r="P76" s="12">
        <f>Population!N76*Inputs!Q$15</f>
        <v>0</v>
      </c>
      <c r="Q76" s="12">
        <f>Population!O76*Inputs!R$15</f>
        <v>0</v>
      </c>
      <c r="R76" s="12">
        <f>Population!P76*Inputs!S$15</f>
        <v>0</v>
      </c>
      <c r="S76" s="12">
        <f>Population!Q76*Inputs!T$15</f>
        <v>0</v>
      </c>
      <c r="T76" s="12">
        <f>Population!R76*Inputs!U$15</f>
        <v>37.019955866889504</v>
      </c>
      <c r="U76" s="12">
        <f>Population!S76*Inputs!V$15</f>
        <v>45.800341592101233</v>
      </c>
      <c r="V76" s="12">
        <f>Population!T76*Inputs!W$15</f>
        <v>75.284882408456298</v>
      </c>
      <c r="W76" s="12">
        <f>Population!U76*Inputs!X$15</f>
        <v>114.69638715558627</v>
      </c>
      <c r="X76" s="12">
        <f>Population!V76*Inputs!Y$15</f>
        <v>190.9257212256945</v>
      </c>
      <c r="Y76" s="12">
        <f>Population!W76*Inputs!Z$15</f>
        <v>259.26213759797065</v>
      </c>
      <c r="Z76" s="12">
        <f>Population!X76*Inputs!AA$15</f>
        <v>374.3851682542595</v>
      </c>
      <c r="AA76" s="12">
        <f>Population!Y76*Inputs!AB$15</f>
        <v>483.76155480858483</v>
      </c>
      <c r="AB76" s="12">
        <f>Population!Z76*Inputs!AC$15</f>
        <v>611.46836648528461</v>
      </c>
      <c r="AC76" s="12">
        <f>Population!AA76*Inputs!AD$15</f>
        <v>781.07649804649884</v>
      </c>
      <c r="AD76" s="12">
        <f>Population!AB76*Inputs!AE$15</f>
        <v>966.64988958198182</v>
      </c>
      <c r="AE76" s="12">
        <f>Population!AC76*Inputs!AF$15</f>
        <v>1165.8263302539897</v>
      </c>
      <c r="AF76" s="12">
        <f>Population!AD76*Inputs!AG$15</f>
        <v>1308.7890431437411</v>
      </c>
      <c r="AG76" s="12">
        <f>Population!AE76*Inputs!AH$15</f>
        <v>1507.8287155395938</v>
      </c>
      <c r="AH76" s="12">
        <f>Population!AF76*Inputs!AI$15</f>
        <v>1758.9888702507485</v>
      </c>
      <c r="AI76" s="12">
        <f>Population!AG76*Inputs!AJ$15</f>
        <v>1902.2460432242965</v>
      </c>
      <c r="AJ76" s="12">
        <f>Population!AH76*Inputs!AK$15</f>
        <v>2139.6037316671136</v>
      </c>
      <c r="AK76" s="12">
        <f>Population!AI76*Inputs!AL$15</f>
        <v>2200.1976993491098</v>
      </c>
      <c r="AL76" s="12">
        <f>Population!AJ76*Inputs!AM$15</f>
        <v>2263.4388704122125</v>
      </c>
      <c r="AM76" s="12">
        <f>Population!AK76*Inputs!AN$15</f>
        <v>2352.7958066542578</v>
      </c>
      <c r="AN76" s="12">
        <f>Population!AL76*Inputs!AO$15</f>
        <v>2380.1307007376759</v>
      </c>
      <c r="AO76" s="12">
        <f>Population!AM76*Inputs!AP$15</f>
        <v>2447.2855911776969</v>
      </c>
      <c r="AP76" s="12">
        <f>Population!AN76*Inputs!AQ$15</f>
        <v>2439.2262537047841</v>
      </c>
      <c r="AQ76" s="12">
        <f>Population!AO76*Inputs!AR$15</f>
        <v>2362.5578721919933</v>
      </c>
      <c r="AR76" s="12">
        <f>Population!AP76*Inputs!AS$15</f>
        <v>2408.8351535343386</v>
      </c>
      <c r="AS76" s="12">
        <f>Population!AQ76*Inputs!AT$15</f>
        <v>2472.9996831387689</v>
      </c>
      <c r="AT76" s="12">
        <f>Population!AR76*Inputs!AU$15</f>
        <v>2552.3905742351067</v>
      </c>
      <c r="AU76" s="12">
        <f>Population!AS76*Inputs!AV$15</f>
        <v>2487.4704847098569</v>
      </c>
      <c r="AV76" s="12">
        <f>Population!AT76*Inputs!AW$15</f>
        <v>2440.575077444948</v>
      </c>
      <c r="AW76" s="12">
        <f>Population!AU76*Inputs!AX$15</f>
        <v>2434.8223968693087</v>
      </c>
      <c r="AX76" s="12">
        <f>Population!AV76*Inputs!AY$15</f>
        <v>2338.9561803455254</v>
      </c>
      <c r="AY76" s="12">
        <f>Population!AW76*Inputs!AZ$15</f>
        <v>2296.2536499283269</v>
      </c>
      <c r="AZ76" s="12">
        <f>Population!AX76*Inputs!BA$15</f>
        <v>2101.1447022310663</v>
      </c>
      <c r="BA76" s="12">
        <f>Population!AY76*Inputs!BB$15</f>
        <v>1947.7705787839432</v>
      </c>
      <c r="BB76" s="12">
        <f>Population!AZ76*Inputs!BC$15</f>
        <v>1914.4413249123916</v>
      </c>
      <c r="BC76" s="12">
        <f>Population!BA76*Inputs!BD$15</f>
        <v>1772.3900224111053</v>
      </c>
      <c r="BD76" s="12">
        <f>Population!BB76*Inputs!BE$15</f>
        <v>1718.5143348269376</v>
      </c>
      <c r="BE76" s="12">
        <f>Population!BC76*Inputs!BF$15</f>
        <v>1615.3704386397908</v>
      </c>
      <c r="BF76" s="12">
        <f>Population!BD76*Inputs!BG$15</f>
        <v>1516.5568135417316</v>
      </c>
      <c r="BG76" s="12">
        <f>Population!BE76*Inputs!BH$15</f>
        <v>1498.4148306628031</v>
      </c>
      <c r="BH76" s="12">
        <f>Population!BF76*Inputs!BI$15</f>
        <v>1440.3283550060637</v>
      </c>
      <c r="BI76" s="12">
        <f>Population!BG76*Inputs!BJ$15</f>
        <v>1357.4775898245377</v>
      </c>
      <c r="BJ76" s="12">
        <f>Population!BH76*Inputs!BK$15</f>
        <v>1238.9927305021206</v>
      </c>
      <c r="BK76" s="12">
        <f>Population!BI76*Inputs!BL$15</f>
        <v>1103.0966943806923</v>
      </c>
      <c r="BL76" s="12">
        <f>Population!BJ76*Inputs!BM$15</f>
        <v>989.95570591053252</v>
      </c>
      <c r="BM76" s="12">
        <f>Population!BK76*Inputs!BN$15</f>
        <v>831.06927119493298</v>
      </c>
      <c r="BN76" s="12">
        <f>Population!BL76*Inputs!BO$15</f>
        <v>706.21807866974802</v>
      </c>
      <c r="BO76" s="12">
        <f>Population!BM76*Inputs!BP$15</f>
        <v>597.27285603297207</v>
      </c>
      <c r="BP76" s="12">
        <f>Population!BN76*Inputs!BQ$15</f>
        <v>475.00217296339247</v>
      </c>
      <c r="BQ76" s="12">
        <f>Population!BO76*Inputs!BR$15</f>
        <v>477.18048559142613</v>
      </c>
      <c r="BR76" s="12">
        <f>Population!BP76*Inputs!BS$15</f>
        <v>410.20532871429253</v>
      </c>
      <c r="BS76" s="12">
        <f>Population!BQ76*Inputs!BT$15</f>
        <v>369.55507248438738</v>
      </c>
      <c r="BT76" s="12">
        <f>Population!BR76*Inputs!BU$15</f>
        <v>342.91449528778406</v>
      </c>
      <c r="BU76" s="12">
        <f>Population!BS76*Inputs!BV$15</f>
        <v>324.17161799940078</v>
      </c>
      <c r="BV76" s="12">
        <f>Population!BT76*Inputs!BW$15</f>
        <v>287.84194025743506</v>
      </c>
      <c r="BW76" s="12">
        <f>Population!BU76*Inputs!BX$15</f>
        <v>264.4089956486979</v>
      </c>
      <c r="BX76" s="12">
        <f>Population!BV76*Inputs!BY$15</f>
        <v>223.25940352527465</v>
      </c>
      <c r="BY76" s="12">
        <f>Population!BW76*Inputs!BZ$15</f>
        <v>200.72946748019874</v>
      </c>
      <c r="BZ76" s="12">
        <f>Population!BX76*Inputs!CA$15</f>
        <v>191.05513995418406</v>
      </c>
      <c r="CA76" s="12">
        <f>Population!BY76*Inputs!CB$15</f>
        <v>181.20019836861729</v>
      </c>
      <c r="CB76" s="12">
        <f>Population!BZ76*Inputs!CC$15</f>
        <v>149.52305904610947</v>
      </c>
      <c r="CC76" s="12">
        <f>Population!CA76*Inputs!CD$15</f>
        <v>154.45398361574459</v>
      </c>
      <c r="CD76" s="12">
        <f>Population!CB76*Inputs!CE$15</f>
        <v>133.41311970714892</v>
      </c>
      <c r="CE76" s="12">
        <f>Population!CC76*Inputs!CF$15</f>
        <v>103.55065889665254</v>
      </c>
      <c r="CF76" s="12">
        <f>Population!CD76*Inputs!CG$15</f>
        <v>88.565708920652199</v>
      </c>
      <c r="CG76" s="12">
        <f>Population!CE76*Inputs!CH$15</f>
        <v>56.868977484916556</v>
      </c>
      <c r="CH76" s="12">
        <f>Population!CF76*Inputs!CI$15</f>
        <v>48.504757036161479</v>
      </c>
      <c r="CI76" s="12">
        <f>Population!CG76*Inputs!CJ$15</f>
        <v>40.649461452313425</v>
      </c>
      <c r="CJ76" s="12">
        <f>Population!CH76*Inputs!CK$15</f>
        <v>33.954850578273934</v>
      </c>
      <c r="CK76" s="12">
        <f>Population!CI76*Inputs!CL$15</f>
        <v>28.527561981398808</v>
      </c>
      <c r="CL76" s="12">
        <f>Population!CJ76*Inputs!CM$15</f>
        <v>23.975134592041638</v>
      </c>
      <c r="CM76" s="12">
        <f>Population!CK76*Inputs!CN$15</f>
        <v>19.825443278699545</v>
      </c>
      <c r="CN76" s="12">
        <f>Population!CL76*Inputs!CO$15</f>
        <v>16.241898523496786</v>
      </c>
      <c r="CO76" s="12">
        <f>Population!CM76*Inputs!CP$15</f>
        <v>12.999195719914443</v>
      </c>
      <c r="CP76" s="12">
        <f>Population!CN76*Inputs!CQ$15</f>
        <v>9.9750199049347437</v>
      </c>
      <c r="CQ76" s="12">
        <f>Population!CO76*Inputs!CR$15</f>
        <v>7.2720955983045581</v>
      </c>
      <c r="CR76" s="12">
        <f>Population!CP76*Inputs!CS$15</f>
        <v>7.9018213798932733</v>
      </c>
      <c r="CS76" s="12">
        <f>Population!CQ76*Inputs!CT$15</f>
        <v>5.5140283687267342</v>
      </c>
      <c r="CT76" s="12">
        <f>Population!CR76*Inputs!CU$15</f>
        <v>3.7982382713454523</v>
      </c>
      <c r="CU76" s="12">
        <f>Population!CS76*Inputs!CV$15</f>
        <v>2.5663921232054108</v>
      </c>
      <c r="CV76" s="12">
        <f>Population!CT76*Inputs!CW$15</f>
        <v>1.7171317577231464</v>
      </c>
      <c r="CW76" s="12">
        <f>Population!CU76*Inputs!CX$15</f>
        <v>1.1541136632689013</v>
      </c>
      <c r="CX76" s="12">
        <f>Population!CV76*Inputs!CY$15</f>
        <v>0.782374203401347</v>
      </c>
      <c r="CY76" s="12">
        <f>Population!CW76*Inputs!CZ$15</f>
        <v>0.52605755281982403</v>
      </c>
      <c r="CZ76" s="12">
        <f>Population!CX76*Inputs!DA$15</f>
        <v>0.35294884898078865</v>
      </c>
      <c r="DA76" s="12">
        <f>Population!CY76*Inputs!DB$15</f>
        <v>0.23425123501216852</v>
      </c>
      <c r="DB76" s="4"/>
    </row>
    <row r="77" spans="1:106" x14ac:dyDescent="0.25">
      <c r="A77">
        <f t="shared" si="4"/>
        <v>2024</v>
      </c>
      <c r="B77" s="21">
        <f t="shared" si="3"/>
        <v>79249.568023702639</v>
      </c>
      <c r="C77" s="5">
        <f>B77/Population!B77</f>
        <v>0.35242334229935418</v>
      </c>
      <c r="D77" s="33">
        <f t="shared" si="5"/>
        <v>3.3902148873907301</v>
      </c>
      <c r="E77" s="12">
        <f>Population!C77*Inputs!F$15</f>
        <v>0</v>
      </c>
      <c r="F77" s="12">
        <f>Population!D77*Inputs!G$15</f>
        <v>0</v>
      </c>
      <c r="G77" s="12">
        <f>Population!E77*Inputs!H$15</f>
        <v>0</v>
      </c>
      <c r="H77" s="12">
        <f>Population!F77*Inputs!I$15</f>
        <v>0</v>
      </c>
      <c r="I77" s="12">
        <f>Population!G77*Inputs!J$15</f>
        <v>0</v>
      </c>
      <c r="J77" s="12">
        <f>Population!H77*Inputs!K$15</f>
        <v>0</v>
      </c>
      <c r="K77" s="12">
        <f>Population!I77*Inputs!L$15</f>
        <v>0</v>
      </c>
      <c r="L77" s="12">
        <f>Population!J77*Inputs!M$15</f>
        <v>0</v>
      </c>
      <c r="M77" s="12">
        <f>Population!K77*Inputs!N$15</f>
        <v>0</v>
      </c>
      <c r="N77" s="12">
        <f>Population!L77*Inputs!O$15</f>
        <v>0</v>
      </c>
      <c r="O77" s="12">
        <f>Population!M77*Inputs!P$15</f>
        <v>0</v>
      </c>
      <c r="P77" s="12">
        <f>Population!N77*Inputs!Q$15</f>
        <v>0</v>
      </c>
      <c r="Q77" s="12">
        <f>Population!O77*Inputs!R$15</f>
        <v>0</v>
      </c>
      <c r="R77" s="12">
        <f>Population!P77*Inputs!S$15</f>
        <v>0</v>
      </c>
      <c r="S77" s="12">
        <f>Population!Q77*Inputs!T$15</f>
        <v>0</v>
      </c>
      <c r="T77" s="12">
        <f>Population!R77*Inputs!U$15</f>
        <v>37.870035828915007</v>
      </c>
      <c r="U77" s="12">
        <f>Population!S77*Inputs!V$15</f>
        <v>48.112895579152728</v>
      </c>
      <c r="V77" s="12">
        <f>Population!T77*Inputs!W$15</f>
        <v>81.559983030080986</v>
      </c>
      <c r="W77" s="12">
        <f>Population!U77*Inputs!X$15</f>
        <v>123.00007149400915</v>
      </c>
      <c r="X77" s="12">
        <f>Population!V77*Inputs!Y$15</f>
        <v>197.58359009525921</v>
      </c>
      <c r="Y77" s="12">
        <f>Population!W77*Inputs!Z$15</f>
        <v>262.83869771708885</v>
      </c>
      <c r="Z77" s="12">
        <f>Population!X77*Inputs!AA$15</f>
        <v>385.71157406019375</v>
      </c>
      <c r="AA77" s="12">
        <f>Population!Y77*Inputs!AB$15</f>
        <v>502.41560723832328</v>
      </c>
      <c r="AB77" s="12">
        <f>Population!Z77*Inputs!AC$15</f>
        <v>634.31530561088675</v>
      </c>
      <c r="AC77" s="12">
        <f>Population!AA77*Inputs!AD$15</f>
        <v>808.9194096185696</v>
      </c>
      <c r="AD77" s="12">
        <f>Population!AB77*Inputs!AE$15</f>
        <v>999.85199342825069</v>
      </c>
      <c r="AE77" s="12">
        <f>Population!AC77*Inputs!AF$15</f>
        <v>1205.712905419299</v>
      </c>
      <c r="AF77" s="12">
        <f>Population!AD77*Inputs!AG$15</f>
        <v>1353.096414388739</v>
      </c>
      <c r="AG77" s="12">
        <f>Population!AE77*Inputs!AH$15</f>
        <v>1558.4388043778504</v>
      </c>
      <c r="AH77" s="12">
        <f>Population!AF77*Inputs!AI$15</f>
        <v>1817.690461966858</v>
      </c>
      <c r="AI77" s="12">
        <f>Population!AG77*Inputs!AJ$15</f>
        <v>1963.1199267548468</v>
      </c>
      <c r="AJ77" s="12">
        <f>Population!AH77*Inputs!AK$15</f>
        <v>2203.9711623342055</v>
      </c>
      <c r="AK77" s="12">
        <f>Population!AI77*Inputs!AL$15</f>
        <v>2263.2989256762075</v>
      </c>
      <c r="AL77" s="12">
        <f>Population!AJ77*Inputs!AM$15</f>
        <v>2326.5659191449113</v>
      </c>
      <c r="AM77" s="12">
        <f>Population!AK77*Inputs!AN$15</f>
        <v>2415.6399512135145</v>
      </c>
      <c r="AN77" s="12">
        <f>Population!AL77*Inputs!AO$15</f>
        <v>2441.3937903154165</v>
      </c>
      <c r="AO77" s="12">
        <f>Population!AM77*Inputs!AP$15</f>
        <v>2509.8172414443766</v>
      </c>
      <c r="AP77" s="12">
        <f>Population!AN77*Inputs!AQ$15</f>
        <v>2501.4828444822083</v>
      </c>
      <c r="AQ77" s="12">
        <f>Population!AO77*Inputs!AR$15</f>
        <v>2422.2042505790801</v>
      </c>
      <c r="AR77" s="12">
        <f>Population!AP77*Inputs!AS$15</f>
        <v>2468.839520061465</v>
      </c>
      <c r="AS77" s="12">
        <f>Population!AQ77*Inputs!AT$15</f>
        <v>2539.3682199244295</v>
      </c>
      <c r="AT77" s="12">
        <f>Population!AR77*Inputs!AU$15</f>
        <v>2628.8970191401631</v>
      </c>
      <c r="AU77" s="12">
        <f>Population!AS77*Inputs!AV$15</f>
        <v>2568.1104492508771</v>
      </c>
      <c r="AV77" s="12">
        <f>Population!AT77*Inputs!AW$15</f>
        <v>2522.1064689599229</v>
      </c>
      <c r="AW77" s="12">
        <f>Population!AU77*Inputs!AX$15</f>
        <v>2520.0165262373389</v>
      </c>
      <c r="AX77" s="12">
        <f>Population!AV77*Inputs!AY$15</f>
        <v>2426.234471275241</v>
      </c>
      <c r="AY77" s="12">
        <f>Population!AW77*Inputs!AZ$15</f>
        <v>2386.6181654924603</v>
      </c>
      <c r="AZ77" s="12">
        <f>Population!AX77*Inputs!BA$15</f>
        <v>2187.9484088302502</v>
      </c>
      <c r="BA77" s="12">
        <f>Population!AY77*Inputs!BB$15</f>
        <v>2029.2156413293819</v>
      </c>
      <c r="BB77" s="12">
        <f>Population!AZ77*Inputs!BC$15</f>
        <v>1994.5366024242985</v>
      </c>
      <c r="BC77" s="12">
        <f>Population!BA77*Inputs!BD$15</f>
        <v>1846.6202224962324</v>
      </c>
      <c r="BD77" s="12">
        <f>Population!BB77*Inputs!BE$15</f>
        <v>1791.3266311480015</v>
      </c>
      <c r="BE77" s="12">
        <f>Population!BC77*Inputs!BF$15</f>
        <v>1683.992923244494</v>
      </c>
      <c r="BF77" s="12">
        <f>Population!BD77*Inputs!BG$15</f>
        <v>1582.8251246439511</v>
      </c>
      <c r="BG77" s="12">
        <f>Population!BE77*Inputs!BH$15</f>
        <v>1566.3975514640458</v>
      </c>
      <c r="BH77" s="12">
        <f>Population!BF77*Inputs!BI$15</f>
        <v>1501.2789551052874</v>
      </c>
      <c r="BI77" s="12">
        <f>Population!BG77*Inputs!BJ$15</f>
        <v>1406.4976969538632</v>
      </c>
      <c r="BJ77" s="12">
        <f>Population!BH77*Inputs!BK$15</f>
        <v>1277.7175062858582</v>
      </c>
      <c r="BK77" s="12">
        <f>Population!BI77*Inputs!BL$15</f>
        <v>1137.7765621873064</v>
      </c>
      <c r="BL77" s="12">
        <f>Population!BJ77*Inputs!BM$15</f>
        <v>1021.3093273770073</v>
      </c>
      <c r="BM77" s="12">
        <f>Population!BK77*Inputs!BN$15</f>
        <v>859.08075498797905</v>
      </c>
      <c r="BN77" s="12">
        <f>Population!BL77*Inputs!BO$15</f>
        <v>731.79364501440796</v>
      </c>
      <c r="BO77" s="12">
        <f>Population!BM77*Inputs!BP$15</f>
        <v>620.24485461358609</v>
      </c>
      <c r="BP77" s="12">
        <f>Population!BN77*Inputs!BQ$15</f>
        <v>492.44292686454281</v>
      </c>
      <c r="BQ77" s="12">
        <f>Population!BO77*Inputs!BR$15</f>
        <v>493.35248556162526</v>
      </c>
      <c r="BR77" s="12">
        <f>Population!BP77*Inputs!BS$15</f>
        <v>423.99379277432979</v>
      </c>
      <c r="BS77" s="12">
        <f>Population!BQ77*Inputs!BT$15</f>
        <v>382.7925856998425</v>
      </c>
      <c r="BT77" s="12">
        <f>Population!BR77*Inputs!BU$15</f>
        <v>355.50916538919444</v>
      </c>
      <c r="BU77" s="12">
        <f>Population!BS77*Inputs!BV$15</f>
        <v>336.48119650333564</v>
      </c>
      <c r="BV77" s="12">
        <f>Population!BT77*Inputs!BW$15</f>
        <v>299.66647632511882</v>
      </c>
      <c r="BW77" s="12">
        <f>Population!BU77*Inputs!BX$15</f>
        <v>274.76544282943593</v>
      </c>
      <c r="BX77" s="12">
        <f>Population!BV77*Inputs!BY$15</f>
        <v>230.56689496934288</v>
      </c>
      <c r="BY77" s="12">
        <f>Population!BW77*Inputs!BZ$15</f>
        <v>206.43131466174844</v>
      </c>
      <c r="BZ77" s="12">
        <f>Population!BX77*Inputs!CA$15</f>
        <v>196.14470450013297</v>
      </c>
      <c r="CA77" s="12">
        <f>Population!BY77*Inputs!CB$15</f>
        <v>185.61068086451507</v>
      </c>
      <c r="CB77" s="12">
        <f>Population!BZ77*Inputs!CC$15</f>
        <v>153.81708290053692</v>
      </c>
      <c r="CC77" s="12">
        <f>Population!CA77*Inputs!CD$15</f>
        <v>160.47446350071846</v>
      </c>
      <c r="CD77" s="12">
        <f>Population!CB77*Inputs!CE$15</f>
        <v>140.06241688967378</v>
      </c>
      <c r="CE77" s="12">
        <f>Population!CC77*Inputs!CF$15</f>
        <v>109.17616406195945</v>
      </c>
      <c r="CF77" s="12">
        <f>Population!CD77*Inputs!CG$15</f>
        <v>93.388597846651891</v>
      </c>
      <c r="CG77" s="12">
        <f>Population!CE77*Inputs!CH$15</f>
        <v>62.473099375843944</v>
      </c>
      <c r="CH77" s="12">
        <f>Population!CF77*Inputs!CI$15</f>
        <v>53.437643397334412</v>
      </c>
      <c r="CI77" s="12">
        <f>Population!CG77*Inputs!CJ$15</f>
        <v>45.163530997601157</v>
      </c>
      <c r="CJ77" s="12">
        <f>Population!CH77*Inputs!CK$15</f>
        <v>37.54240850169824</v>
      </c>
      <c r="CK77" s="12">
        <f>Population!CI77*Inputs!CL$15</f>
        <v>31.050757037179167</v>
      </c>
      <c r="CL77" s="12">
        <f>Population!CJ77*Inputs!CM$15</f>
        <v>25.672590313905989</v>
      </c>
      <c r="CM77" s="12">
        <f>Population!CK77*Inputs!CN$15</f>
        <v>21.161141569743688</v>
      </c>
      <c r="CN77" s="12">
        <f>Population!CL77*Inputs!CO$15</f>
        <v>17.180890254331931</v>
      </c>
      <c r="CO77" s="12">
        <f>Population!CM77*Inputs!CP$15</f>
        <v>13.820322640613732</v>
      </c>
      <c r="CP77" s="12">
        <f>Population!CN77*Inputs!CQ$15</f>
        <v>10.813371481052835</v>
      </c>
      <c r="CQ77" s="12">
        <f>Population!CO77*Inputs!CR$15</f>
        <v>7.9710606327179852</v>
      </c>
      <c r="CR77" s="12">
        <f>Population!CP77*Inputs!CS$15</f>
        <v>5.8111477965403031</v>
      </c>
      <c r="CS77" s="12">
        <f>Population!CQ77*Inputs!CT$15</f>
        <v>6.31436307178463</v>
      </c>
      <c r="CT77" s="12">
        <f>Population!CR77*Inputs!CU$15</f>
        <v>4.4062723559984089</v>
      </c>
      <c r="CU77" s="12">
        <f>Population!CS77*Inputs!CV$15</f>
        <v>3.0351806659981406</v>
      </c>
      <c r="CV77" s="12">
        <f>Population!CT77*Inputs!CW$15</f>
        <v>2.0508096641772067</v>
      </c>
      <c r="CW77" s="12">
        <f>Population!CU77*Inputs!CX$15</f>
        <v>1.3721638137689864</v>
      </c>
      <c r="CX77" s="12">
        <f>Population!CV77*Inputs!CY$15</f>
        <v>0.92225479995419257</v>
      </c>
      <c r="CY77" s="12">
        <f>Population!CW77*Inputs!CZ$15</f>
        <v>0.62519696925129786</v>
      </c>
      <c r="CZ77" s="12">
        <f>Population!CX77*Inputs!DA$15</f>
        <v>0.42037376263796972</v>
      </c>
      <c r="DA77" s="12">
        <f>Population!CY77*Inputs!DB$15</f>
        <v>0.28204221167339066</v>
      </c>
      <c r="DB77" s="4"/>
    </row>
    <row r="78" spans="1:106" x14ac:dyDescent="0.25">
      <c r="A78">
        <f t="shared" si="4"/>
        <v>2025</v>
      </c>
      <c r="B78" s="21">
        <f t="shared" si="3"/>
        <v>81986.793293904891</v>
      </c>
      <c r="C78" s="5">
        <f>B78/Population!B78</f>
        <v>0.35932360627122023</v>
      </c>
      <c r="D78" s="33">
        <f t="shared" si="5"/>
        <v>3.4539308395770352</v>
      </c>
      <c r="E78" s="12">
        <f>Population!C78*Inputs!F$15</f>
        <v>0</v>
      </c>
      <c r="F78" s="12">
        <f>Population!D78*Inputs!G$15</f>
        <v>0</v>
      </c>
      <c r="G78" s="12">
        <f>Population!E78*Inputs!H$15</f>
        <v>0</v>
      </c>
      <c r="H78" s="12">
        <f>Population!F78*Inputs!I$15</f>
        <v>0</v>
      </c>
      <c r="I78" s="12">
        <f>Population!G78*Inputs!J$15</f>
        <v>0</v>
      </c>
      <c r="J78" s="12">
        <f>Population!H78*Inputs!K$15</f>
        <v>0</v>
      </c>
      <c r="K78" s="12">
        <f>Population!I78*Inputs!L$15</f>
        <v>0</v>
      </c>
      <c r="L78" s="12">
        <f>Population!J78*Inputs!M$15</f>
        <v>0</v>
      </c>
      <c r="M78" s="12">
        <f>Population!K78*Inputs!N$15</f>
        <v>0</v>
      </c>
      <c r="N78" s="12">
        <f>Population!L78*Inputs!O$15</f>
        <v>0</v>
      </c>
      <c r="O78" s="12">
        <f>Population!M78*Inputs!P$15</f>
        <v>0</v>
      </c>
      <c r="P78" s="12">
        <f>Population!N78*Inputs!Q$15</f>
        <v>0</v>
      </c>
      <c r="Q78" s="12">
        <f>Population!O78*Inputs!R$15</f>
        <v>0</v>
      </c>
      <c r="R78" s="12">
        <f>Population!P78*Inputs!S$15</f>
        <v>0</v>
      </c>
      <c r="S78" s="12">
        <f>Population!Q78*Inputs!T$15</f>
        <v>0</v>
      </c>
      <c r="T78" s="12">
        <f>Population!R78*Inputs!U$15</f>
        <v>37.794059955044482</v>
      </c>
      <c r="U78" s="12">
        <f>Population!S78*Inputs!V$15</f>
        <v>49.237031118329874</v>
      </c>
      <c r="V78" s="12">
        <f>Population!T78*Inputs!W$15</f>
        <v>85.716039674160356</v>
      </c>
      <c r="W78" s="12">
        <f>Population!U78*Inputs!X$15</f>
        <v>133.31790547253851</v>
      </c>
      <c r="X78" s="12">
        <f>Population!V78*Inputs!Y$15</f>
        <v>211.99005471836085</v>
      </c>
      <c r="Y78" s="12">
        <f>Population!W78*Inputs!Z$15</f>
        <v>272.11953608743363</v>
      </c>
      <c r="Z78" s="12">
        <f>Population!X78*Inputs!AA$15</f>
        <v>391.18077775128756</v>
      </c>
      <c r="AA78" s="12">
        <f>Population!Y78*Inputs!AB$15</f>
        <v>517.81748188874758</v>
      </c>
      <c r="AB78" s="12">
        <f>Population!Z78*Inputs!AC$15</f>
        <v>659.03304442974195</v>
      </c>
      <c r="AC78" s="12">
        <f>Population!AA78*Inputs!AD$15</f>
        <v>839.46544451193165</v>
      </c>
      <c r="AD78" s="12">
        <f>Population!AB78*Inputs!AE$15</f>
        <v>1035.8865237267973</v>
      </c>
      <c r="AE78" s="12">
        <f>Population!AC78*Inputs!AF$15</f>
        <v>1247.6022079836871</v>
      </c>
      <c r="AF78" s="12">
        <f>Population!AD78*Inputs!AG$15</f>
        <v>1399.9283321319028</v>
      </c>
      <c r="AG78" s="12">
        <f>Population!AE78*Inputs!AH$15</f>
        <v>1611.8256115874194</v>
      </c>
      <c r="AH78" s="12">
        <f>Population!AF78*Inputs!AI$15</f>
        <v>1879.4551981209161</v>
      </c>
      <c r="AI78" s="12">
        <f>Population!AG78*Inputs!AJ$15</f>
        <v>2029.4751514898546</v>
      </c>
      <c r="AJ78" s="12">
        <f>Population!AH78*Inputs!AK$15</f>
        <v>2275.4684252223597</v>
      </c>
      <c r="AK78" s="12">
        <f>Population!AI78*Inputs!AL$15</f>
        <v>2332.4098211286732</v>
      </c>
      <c r="AL78" s="12">
        <f>Population!AJ78*Inputs!AM$15</f>
        <v>2394.3796236431208</v>
      </c>
      <c r="AM78" s="12">
        <f>Population!AK78*Inputs!AN$15</f>
        <v>2484.1722240502809</v>
      </c>
      <c r="AN78" s="12">
        <f>Population!AL78*Inputs!AO$15</f>
        <v>2507.7913206456315</v>
      </c>
      <c r="AO78" s="12">
        <f>Population!AM78*Inputs!AP$15</f>
        <v>2575.6494244404948</v>
      </c>
      <c r="AP78" s="12">
        <f>Population!AN78*Inputs!AQ$15</f>
        <v>2566.6505858086216</v>
      </c>
      <c r="AQ78" s="12">
        <f>Population!AO78*Inputs!AR$15</f>
        <v>2485.2535714572646</v>
      </c>
      <c r="AR78" s="12">
        <f>Population!AP78*Inputs!AS$15</f>
        <v>2532.4704387013398</v>
      </c>
      <c r="AS78" s="12">
        <f>Population!AQ78*Inputs!AT$15</f>
        <v>2604.0435110571816</v>
      </c>
      <c r="AT78" s="12">
        <f>Population!AR78*Inputs!AU$15</f>
        <v>2701.0019368230114</v>
      </c>
      <c r="AU78" s="12">
        <f>Population!AS78*Inputs!AV$15</f>
        <v>2646.6408699063004</v>
      </c>
      <c r="AV78" s="12">
        <f>Population!AT78*Inputs!AW$15</f>
        <v>2605.4300159067207</v>
      </c>
      <c r="AW78" s="12">
        <f>Population!AU78*Inputs!AX$15</f>
        <v>2605.8559273837877</v>
      </c>
      <c r="AX78" s="12">
        <f>Population!AV78*Inputs!AY$15</f>
        <v>2512.8578188789938</v>
      </c>
      <c r="AY78" s="12">
        <f>Population!AW78*Inputs!AZ$15</f>
        <v>2477.519159042447</v>
      </c>
      <c r="AZ78" s="12">
        <f>Population!AX78*Inputs!BA$15</f>
        <v>2275.8553841809858</v>
      </c>
      <c r="BA78" s="12">
        <f>Population!AY78*Inputs!BB$15</f>
        <v>2114.8649401332677</v>
      </c>
      <c r="BB78" s="12">
        <f>Population!AZ78*Inputs!BC$15</f>
        <v>2079.7609769595751</v>
      </c>
      <c r="BC78" s="12">
        <f>Population!BA78*Inputs!BD$15</f>
        <v>1925.5446447907636</v>
      </c>
      <c r="BD78" s="12">
        <f>Population!BB78*Inputs!BE$15</f>
        <v>1867.9996916586422</v>
      </c>
      <c r="BE78" s="12">
        <f>Population!BC78*Inputs!BF$15</f>
        <v>1757.0197763593519</v>
      </c>
      <c r="BF78" s="12">
        <f>Population!BD78*Inputs!BG$15</f>
        <v>1651.7275681435513</v>
      </c>
      <c r="BG78" s="12">
        <f>Population!BE78*Inputs!BH$15</f>
        <v>1636.7507586198469</v>
      </c>
      <c r="BH78" s="12">
        <f>Population!BF78*Inputs!BI$15</f>
        <v>1571.5266468816264</v>
      </c>
      <c r="BI78" s="12">
        <f>Population!BG78*Inputs!BJ$15</f>
        <v>1468.1759160613838</v>
      </c>
      <c r="BJ78" s="12">
        <f>Population!BH78*Inputs!BK$15</f>
        <v>1325.8148718496716</v>
      </c>
      <c r="BK78" s="12">
        <f>Population!BI78*Inputs!BL$15</f>
        <v>1175.0881791857294</v>
      </c>
      <c r="BL78" s="12">
        <f>Population!BJ78*Inputs!BM$15</f>
        <v>1055.0086485437885</v>
      </c>
      <c r="BM78" s="12">
        <f>Population!BK78*Inputs!BN$15</f>
        <v>887.6870303225935</v>
      </c>
      <c r="BN78" s="12">
        <f>Population!BL78*Inputs!BO$15</f>
        <v>757.74072405387574</v>
      </c>
      <c r="BO78" s="12">
        <f>Population!BM78*Inputs!BP$15</f>
        <v>643.85952310744347</v>
      </c>
      <c r="BP78" s="12">
        <f>Population!BN78*Inputs!BQ$15</f>
        <v>512.35846694618829</v>
      </c>
      <c r="BQ78" s="12">
        <f>Population!BO78*Inputs!BR$15</f>
        <v>512.49389055962251</v>
      </c>
      <c r="BR78" s="12">
        <f>Population!BP78*Inputs!BS$15</f>
        <v>439.25985628588694</v>
      </c>
      <c r="BS78" s="12">
        <f>Population!BQ78*Inputs!BT$15</f>
        <v>396.47214699665875</v>
      </c>
      <c r="BT78" s="12">
        <f>Population!BR78*Inputs!BU$15</f>
        <v>369.01188644287276</v>
      </c>
      <c r="BU78" s="12">
        <f>Population!BS78*Inputs!BV$15</f>
        <v>349.55884531868224</v>
      </c>
      <c r="BV78" s="12">
        <f>Population!BT78*Inputs!BW$15</f>
        <v>311.73409441988616</v>
      </c>
      <c r="BW78" s="12">
        <f>Population!BU78*Inputs!BX$15</f>
        <v>286.75610787171053</v>
      </c>
      <c r="BX78" s="12">
        <f>Population!BV78*Inputs!BY$15</f>
        <v>240.21349790808438</v>
      </c>
      <c r="BY78" s="12">
        <f>Population!BW78*Inputs!BZ$15</f>
        <v>213.71195955887333</v>
      </c>
      <c r="BZ78" s="12">
        <f>Population!BX78*Inputs!CA$15</f>
        <v>202.19781204303044</v>
      </c>
      <c r="CA78" s="12">
        <f>Population!BY78*Inputs!CB$15</f>
        <v>190.90754513451182</v>
      </c>
      <c r="CB78" s="12">
        <f>Population!BZ78*Inputs!CC$15</f>
        <v>157.73898515672238</v>
      </c>
      <c r="CC78" s="12">
        <f>Population!CA78*Inputs!CD$15</f>
        <v>165.1949493055584</v>
      </c>
      <c r="CD78" s="12">
        <f>Population!CB78*Inputs!CE$15</f>
        <v>145.64133438457304</v>
      </c>
      <c r="CE78" s="12">
        <f>Population!CC78*Inputs!CF$15</f>
        <v>114.75071301791458</v>
      </c>
      <c r="CF78" s="12">
        <f>Population!CD78*Inputs!CG$15</f>
        <v>98.511286536504713</v>
      </c>
      <c r="CG78" s="12">
        <f>Population!CE78*Inputs!CH$15</f>
        <v>66.286185460873952</v>
      </c>
      <c r="CH78" s="12">
        <f>Population!CF78*Inputs!CI$15</f>
        <v>57.885159982638029</v>
      </c>
      <c r="CI78" s="12">
        <f>Population!CG78*Inputs!CJ$15</f>
        <v>49.062893854713586</v>
      </c>
      <c r="CJ78" s="12">
        <f>Population!CH78*Inputs!CK$15</f>
        <v>41.129888412713406</v>
      </c>
      <c r="CK78" s="12">
        <f>Population!CI78*Inputs!CL$15</f>
        <v>33.852816567308551</v>
      </c>
      <c r="CL78" s="12">
        <f>Population!CJ78*Inputs!CM$15</f>
        <v>27.553675117471283</v>
      </c>
      <c r="CM78" s="12">
        <f>Population!CK78*Inputs!CN$15</f>
        <v>22.343439936940417</v>
      </c>
      <c r="CN78" s="12">
        <f>Population!CL78*Inputs!CO$15</f>
        <v>18.082736652516942</v>
      </c>
      <c r="CO78" s="12">
        <f>Population!CM78*Inputs!CP$15</f>
        <v>14.415488385159236</v>
      </c>
      <c r="CP78" s="12">
        <f>Population!CN78*Inputs!CQ$15</f>
        <v>11.336138148738364</v>
      </c>
      <c r="CQ78" s="12">
        <f>Population!CO78*Inputs!CR$15</f>
        <v>8.520513566030111</v>
      </c>
      <c r="CR78" s="12">
        <f>Population!CP78*Inputs!CS$15</f>
        <v>6.2808838460536665</v>
      </c>
      <c r="CS78" s="12">
        <f>Population!CQ78*Inputs!CT$15</f>
        <v>4.5789570552889911</v>
      </c>
      <c r="CT78" s="12">
        <f>Population!CR78*Inputs!CU$15</f>
        <v>4.9754709997942443</v>
      </c>
      <c r="CU78" s="12">
        <f>Population!CS78*Inputs!CV$15</f>
        <v>3.4719701853110201</v>
      </c>
      <c r="CV78" s="12">
        <f>Population!CT78*Inputs!CW$15</f>
        <v>2.3916035886960487</v>
      </c>
      <c r="CW78" s="12">
        <f>Population!CU78*Inputs!CX$15</f>
        <v>1.6159577607765876</v>
      </c>
      <c r="CX78" s="12">
        <f>Population!CV78*Inputs!CY$15</f>
        <v>1.0812113881891652</v>
      </c>
      <c r="CY78" s="12">
        <f>Population!CW78*Inputs!CZ$15</f>
        <v>0.72670069164968598</v>
      </c>
      <c r="CZ78" s="12">
        <f>Population!CX78*Inputs!DA$15</f>
        <v>0.49263074585762179</v>
      </c>
      <c r="DA78" s="12">
        <f>Population!CY78*Inputs!DB$15</f>
        <v>0.3312380744188772</v>
      </c>
      <c r="DB78" s="4"/>
    </row>
    <row r="79" spans="1:106" x14ac:dyDescent="0.25">
      <c r="A79">
        <f t="shared" si="4"/>
        <v>2026</v>
      </c>
      <c r="B79" s="21">
        <f t="shared" si="3"/>
        <v>84809.893076267661</v>
      </c>
      <c r="C79" s="5">
        <f>B79/Population!B79</f>
        <v>0.36647238211104544</v>
      </c>
      <c r="D79" s="33">
        <f t="shared" si="5"/>
        <v>3.4433591910865147</v>
      </c>
      <c r="E79" s="12">
        <f>Population!C79*Inputs!F$15</f>
        <v>0</v>
      </c>
      <c r="F79" s="12">
        <f>Population!D79*Inputs!G$15</f>
        <v>0</v>
      </c>
      <c r="G79" s="12">
        <f>Population!E79*Inputs!H$15</f>
        <v>0</v>
      </c>
      <c r="H79" s="12">
        <f>Population!F79*Inputs!I$15</f>
        <v>0</v>
      </c>
      <c r="I79" s="12">
        <f>Population!G79*Inputs!J$15</f>
        <v>0</v>
      </c>
      <c r="J79" s="12">
        <f>Population!H79*Inputs!K$15</f>
        <v>0</v>
      </c>
      <c r="K79" s="12">
        <f>Population!I79*Inputs!L$15</f>
        <v>0</v>
      </c>
      <c r="L79" s="12">
        <f>Population!J79*Inputs!M$15</f>
        <v>0</v>
      </c>
      <c r="M79" s="12">
        <f>Population!K79*Inputs!N$15</f>
        <v>0</v>
      </c>
      <c r="N79" s="12">
        <f>Population!L79*Inputs!O$15</f>
        <v>0</v>
      </c>
      <c r="O79" s="12">
        <f>Population!M79*Inputs!P$15</f>
        <v>0</v>
      </c>
      <c r="P79" s="12">
        <f>Population!N79*Inputs!Q$15</f>
        <v>0</v>
      </c>
      <c r="Q79" s="12">
        <f>Population!O79*Inputs!R$15</f>
        <v>0</v>
      </c>
      <c r="R79" s="12">
        <f>Population!P79*Inputs!S$15</f>
        <v>0</v>
      </c>
      <c r="S79" s="12">
        <f>Population!Q79*Inputs!T$15</f>
        <v>0</v>
      </c>
      <c r="T79" s="12">
        <f>Population!R79*Inputs!U$15</f>
        <v>36.769197703162234</v>
      </c>
      <c r="U79" s="12">
        <f>Population!S79*Inputs!V$15</f>
        <v>49.122914721705911</v>
      </c>
      <c r="V79" s="12">
        <f>Population!T79*Inputs!W$15</f>
        <v>87.691750827954024</v>
      </c>
      <c r="W79" s="12">
        <f>Population!U79*Inputs!X$15</f>
        <v>140.07526287024393</v>
      </c>
      <c r="X79" s="12">
        <f>Population!V79*Inputs!Y$15</f>
        <v>229.7249614121375</v>
      </c>
      <c r="Y79" s="12">
        <f>Population!W79*Inputs!Z$15</f>
        <v>291.89667918258931</v>
      </c>
      <c r="Z79" s="12">
        <f>Population!X79*Inputs!AA$15</f>
        <v>404.88129879253376</v>
      </c>
      <c r="AA79" s="12">
        <f>Population!Y79*Inputs!AB$15</f>
        <v>524.99103722701614</v>
      </c>
      <c r="AB79" s="12">
        <f>Population!Z79*Inputs!AC$15</f>
        <v>679.02548288970797</v>
      </c>
      <c r="AC79" s="12">
        <f>Population!AA79*Inputs!AD$15</f>
        <v>871.90829008841786</v>
      </c>
      <c r="AD79" s="12">
        <f>Population!AB79*Inputs!AE$15</f>
        <v>1074.6618607692553</v>
      </c>
      <c r="AE79" s="12">
        <f>Population!AC79*Inputs!AF$15</f>
        <v>1292.1506676139843</v>
      </c>
      <c r="AF79" s="12">
        <f>Population!AD79*Inputs!AG$15</f>
        <v>1448.1028568380202</v>
      </c>
      <c r="AG79" s="12">
        <f>Population!AE79*Inputs!AH$15</f>
        <v>1667.0857103484266</v>
      </c>
      <c r="AH79" s="12">
        <f>Population!AF79*Inputs!AI$15</f>
        <v>1943.2344949666206</v>
      </c>
      <c r="AI79" s="12">
        <f>Population!AG79*Inputs!AJ$15</f>
        <v>2097.8087701064869</v>
      </c>
      <c r="AJ79" s="12">
        <f>Population!AH79*Inputs!AK$15</f>
        <v>2351.7088080054359</v>
      </c>
      <c r="AK79" s="12">
        <f>Population!AI79*Inputs!AL$15</f>
        <v>2407.4117365416773</v>
      </c>
      <c r="AL79" s="12">
        <f>Population!AJ79*Inputs!AM$15</f>
        <v>2466.846846700123</v>
      </c>
      <c r="AM79" s="12">
        <f>Population!AK79*Inputs!AN$15</f>
        <v>2555.9518340062205</v>
      </c>
      <c r="AN79" s="12">
        <f>Population!AL79*Inputs!AO$15</f>
        <v>2578.3371897076813</v>
      </c>
      <c r="AO79" s="12">
        <f>Population!AM79*Inputs!AP$15</f>
        <v>2645.0987316833857</v>
      </c>
      <c r="AP79" s="12">
        <f>Population!AN79*Inputs!AQ$15</f>
        <v>2633.3885185398753</v>
      </c>
      <c r="AQ79" s="12">
        <f>Population!AO79*Inputs!AR$15</f>
        <v>2549.4572098679969</v>
      </c>
      <c r="AR79" s="12">
        <f>Population!AP79*Inputs!AS$15</f>
        <v>2597.8549847305635</v>
      </c>
      <c r="AS79" s="12">
        <f>Population!AQ79*Inputs!AT$15</f>
        <v>2670.6630576619536</v>
      </c>
      <c r="AT79" s="12">
        <f>Population!AR79*Inputs!AU$15</f>
        <v>2769.366769487503</v>
      </c>
      <c r="AU79" s="12">
        <f>Population!AS79*Inputs!AV$15</f>
        <v>2718.8946678684583</v>
      </c>
      <c r="AV79" s="12">
        <f>Population!AT79*Inputs!AW$15</f>
        <v>2684.8008575257863</v>
      </c>
      <c r="AW79" s="12">
        <f>Population!AU79*Inputs!AX$15</f>
        <v>2691.6787741918347</v>
      </c>
      <c r="AX79" s="12">
        <f>Population!AV79*Inputs!AY$15</f>
        <v>2598.2888176137612</v>
      </c>
      <c r="AY79" s="12">
        <f>Population!AW79*Inputs!AZ$15</f>
        <v>2565.9505402458258</v>
      </c>
      <c r="AZ79" s="12">
        <f>Population!AX79*Inputs!BA$15</f>
        <v>2362.6506529261187</v>
      </c>
      <c r="BA79" s="12">
        <f>Population!AY79*Inputs!BB$15</f>
        <v>2200.0493176960144</v>
      </c>
      <c r="BB79" s="12">
        <f>Population!AZ79*Inputs!BC$15</f>
        <v>2167.9013565646246</v>
      </c>
      <c r="BC79" s="12">
        <f>Population!BA79*Inputs!BD$15</f>
        <v>2008.1895213774098</v>
      </c>
      <c r="BD79" s="12">
        <f>Population!BB79*Inputs!BE$15</f>
        <v>1948.173782031723</v>
      </c>
      <c r="BE79" s="12">
        <f>Population!BC79*Inputs!BF$15</f>
        <v>1832.5746841001037</v>
      </c>
      <c r="BF79" s="12">
        <f>Population!BD79*Inputs!BG$15</f>
        <v>1723.8116022669449</v>
      </c>
      <c r="BG79" s="12">
        <f>Population!BE79*Inputs!BH$15</f>
        <v>1708.5444729429851</v>
      </c>
      <c r="BH79" s="12">
        <f>Population!BF79*Inputs!BI$15</f>
        <v>1642.9006616023323</v>
      </c>
      <c r="BI79" s="12">
        <f>Population!BG79*Inputs!BJ$15</f>
        <v>1537.9211775621727</v>
      </c>
      <c r="BJ79" s="12">
        <f>Population!BH79*Inputs!BK$15</f>
        <v>1385.0605456579892</v>
      </c>
      <c r="BK79" s="12">
        <f>Population!BI79*Inputs!BL$15</f>
        <v>1220.307225803864</v>
      </c>
      <c r="BL79" s="12">
        <f>Population!BJ79*Inputs!BM$15</f>
        <v>1090.5042230475026</v>
      </c>
      <c r="BM79" s="12">
        <f>Population!BK79*Inputs!BN$15</f>
        <v>917.75347675544492</v>
      </c>
      <c r="BN79" s="12">
        <f>Population!BL79*Inputs!BO$15</f>
        <v>783.69243398109188</v>
      </c>
      <c r="BO79" s="12">
        <f>Population!BM79*Inputs!BP$15</f>
        <v>667.38564270973268</v>
      </c>
      <c r="BP79" s="12">
        <f>Population!BN79*Inputs!BQ$15</f>
        <v>532.47911708142874</v>
      </c>
      <c r="BQ79" s="12">
        <f>Population!BO79*Inputs!BR$15</f>
        <v>533.90267348549776</v>
      </c>
      <c r="BR79" s="12">
        <f>Population!BP79*Inputs!BS$15</f>
        <v>456.93775529112253</v>
      </c>
      <c r="BS79" s="12">
        <f>Population!BQ79*Inputs!BT$15</f>
        <v>411.33883657939458</v>
      </c>
      <c r="BT79" s="12">
        <f>Population!BR79*Inputs!BU$15</f>
        <v>382.75652422360531</v>
      </c>
      <c r="BU79" s="12">
        <f>Population!BS79*Inputs!BV$15</f>
        <v>363.38110558902537</v>
      </c>
      <c r="BV79" s="12">
        <f>Population!BT79*Inputs!BW$15</f>
        <v>324.3319594965526</v>
      </c>
      <c r="BW79" s="12">
        <f>Population!BU79*Inputs!BX$15</f>
        <v>298.80032780859267</v>
      </c>
      <c r="BX79" s="12">
        <f>Population!BV79*Inputs!BY$15</f>
        <v>251.18428463699146</v>
      </c>
      <c r="BY79" s="12">
        <f>Population!BW79*Inputs!BZ$15</f>
        <v>223.11842458452668</v>
      </c>
      <c r="BZ79" s="12">
        <f>Population!BX79*Inputs!CA$15</f>
        <v>209.74526597670979</v>
      </c>
      <c r="CA79" s="12">
        <f>Population!BY79*Inputs!CB$15</f>
        <v>197.17957092194257</v>
      </c>
      <c r="CB79" s="12">
        <f>Population!BZ79*Inputs!CC$15</f>
        <v>162.45926065732834</v>
      </c>
      <c r="CC79" s="12">
        <f>Population!CA79*Inputs!CD$15</f>
        <v>169.49874820700219</v>
      </c>
      <c r="CD79" s="12">
        <f>Population!CB79*Inputs!CE$15</f>
        <v>149.93001302519232</v>
      </c>
      <c r="CE79" s="12">
        <f>Population!CC79*Inputs!CF$15</f>
        <v>119.34549267521786</v>
      </c>
      <c r="CF79" s="12">
        <f>Population!CD79*Inputs!CG$15</f>
        <v>103.60538112756093</v>
      </c>
      <c r="CG79" s="12">
        <f>Population!CE79*Inputs!CH$15</f>
        <v>68.199867211717148</v>
      </c>
      <c r="CH79" s="12">
        <f>Population!CF79*Inputs!CI$15</f>
        <v>60.895742215605686</v>
      </c>
      <c r="CI79" s="12">
        <f>Population!CG79*Inputs!CJ$15</f>
        <v>52.69420005430942</v>
      </c>
      <c r="CJ79" s="12">
        <f>Population!CH79*Inputs!CK$15</f>
        <v>44.300896800858581</v>
      </c>
      <c r="CK79" s="12">
        <f>Population!CI79*Inputs!CL$15</f>
        <v>36.772226229184049</v>
      </c>
      <c r="CL79" s="12">
        <f>Population!CJ79*Inputs!CM$15</f>
        <v>29.784606268007231</v>
      </c>
      <c r="CM79" s="12">
        <f>Population!CK79*Inputs!CN$15</f>
        <v>23.776591418041853</v>
      </c>
      <c r="CN79" s="12">
        <f>Population!CL79*Inputs!CO$15</f>
        <v>18.930619075581294</v>
      </c>
      <c r="CO79" s="12">
        <f>Population!CM79*Inputs!CP$15</f>
        <v>15.043107857303692</v>
      </c>
      <c r="CP79" s="12">
        <f>Population!CN79*Inputs!CQ$15</f>
        <v>11.723735817127894</v>
      </c>
      <c r="CQ79" s="12">
        <f>Population!CO79*Inputs!CR$15</f>
        <v>8.8564463104173523</v>
      </c>
      <c r="CR79" s="12">
        <f>Population!CP79*Inputs!CS$15</f>
        <v>6.6567176532800758</v>
      </c>
      <c r="CS79" s="12">
        <f>Population!CQ79*Inputs!CT$15</f>
        <v>4.906989473371298</v>
      </c>
      <c r="CT79" s="12">
        <f>Population!CR79*Inputs!CU$15</f>
        <v>3.5773458990870717</v>
      </c>
      <c r="CU79" s="12">
        <f>Population!CS79*Inputs!CV$15</f>
        <v>3.8871255096357844</v>
      </c>
      <c r="CV79" s="12">
        <f>Population!CT79*Inputs!CW$15</f>
        <v>2.7125037763410664</v>
      </c>
      <c r="CW79" s="12">
        <f>Population!CU79*Inputs!CX$15</f>
        <v>1.8684589497037258</v>
      </c>
      <c r="CX79" s="12">
        <f>Population!CV79*Inputs!CY$15</f>
        <v>1.2624795993521734</v>
      </c>
      <c r="CY79" s="12">
        <f>Population!CW79*Inputs!CZ$15</f>
        <v>0.84470482664106095</v>
      </c>
      <c r="CZ79" s="12">
        <f>Population!CX79*Inputs!DA$15</f>
        <v>0.56774058104213232</v>
      </c>
      <c r="DA79" s="12">
        <f>Population!CY79*Inputs!DB$15</f>
        <v>0.38487161097577582</v>
      </c>
      <c r="DB79" s="4"/>
    </row>
    <row r="80" spans="1:106" x14ac:dyDescent="0.25">
      <c r="A80">
        <f t="shared" si="4"/>
        <v>2027</v>
      </c>
      <c r="B80" s="21">
        <f t="shared" si="3"/>
        <v>87684.317852508961</v>
      </c>
      <c r="C80" s="5">
        <f>B80/Population!B80</f>
        <v>0.37349540616310045</v>
      </c>
      <c r="D80" s="33">
        <f t="shared" si="5"/>
        <v>3.3892564557962412</v>
      </c>
      <c r="E80" s="12">
        <f>Population!C80*Inputs!F$15</f>
        <v>0</v>
      </c>
      <c r="F80" s="12">
        <f>Population!D80*Inputs!G$15</f>
        <v>0</v>
      </c>
      <c r="G80" s="12">
        <f>Population!E80*Inputs!H$15</f>
        <v>0</v>
      </c>
      <c r="H80" s="12">
        <f>Population!F80*Inputs!I$15</f>
        <v>0</v>
      </c>
      <c r="I80" s="12">
        <f>Population!G80*Inputs!J$15</f>
        <v>0</v>
      </c>
      <c r="J80" s="12">
        <f>Population!H80*Inputs!K$15</f>
        <v>0</v>
      </c>
      <c r="K80" s="12">
        <f>Population!I80*Inputs!L$15</f>
        <v>0</v>
      </c>
      <c r="L80" s="12">
        <f>Population!J80*Inputs!M$15</f>
        <v>0</v>
      </c>
      <c r="M80" s="12">
        <f>Population!K80*Inputs!N$15</f>
        <v>0</v>
      </c>
      <c r="N80" s="12">
        <f>Population!L80*Inputs!O$15</f>
        <v>0</v>
      </c>
      <c r="O80" s="12">
        <f>Population!M80*Inputs!P$15</f>
        <v>0</v>
      </c>
      <c r="P80" s="12">
        <f>Population!N80*Inputs!Q$15</f>
        <v>0</v>
      </c>
      <c r="Q80" s="12">
        <f>Population!O80*Inputs!R$15</f>
        <v>0</v>
      </c>
      <c r="R80" s="12">
        <f>Population!P80*Inputs!S$15</f>
        <v>0</v>
      </c>
      <c r="S80" s="12">
        <f>Population!Q80*Inputs!T$15</f>
        <v>0</v>
      </c>
      <c r="T80" s="12">
        <f>Population!R80*Inputs!U$15</f>
        <v>35.011219443603942</v>
      </c>
      <c r="U80" s="12">
        <f>Population!S80*Inputs!V$15</f>
        <v>47.757544007114767</v>
      </c>
      <c r="V80" s="12">
        <f>Population!T80*Inputs!W$15</f>
        <v>87.427090764565051</v>
      </c>
      <c r="W80" s="12">
        <f>Population!U80*Inputs!X$15</f>
        <v>143.20393479657673</v>
      </c>
      <c r="X80" s="12">
        <f>Population!V80*Inputs!Y$15</f>
        <v>241.21247124548682</v>
      </c>
      <c r="Y80" s="12">
        <f>Population!W80*Inputs!Z$15</f>
        <v>316.12741507529034</v>
      </c>
      <c r="Z80" s="12">
        <f>Population!X80*Inputs!AA$15</f>
        <v>434.04293874904494</v>
      </c>
      <c r="AA80" s="12">
        <f>Population!Y80*Inputs!AB$15</f>
        <v>543.01588747059191</v>
      </c>
      <c r="AB80" s="12">
        <f>Population!Z80*Inputs!AC$15</f>
        <v>687.94258933222932</v>
      </c>
      <c r="AC80" s="12">
        <f>Population!AA80*Inputs!AD$15</f>
        <v>897.72962354038577</v>
      </c>
      <c r="AD80" s="12">
        <f>Population!AB80*Inputs!AE$15</f>
        <v>1115.4148725159855</v>
      </c>
      <c r="AE80" s="12">
        <f>Population!AC80*Inputs!AF$15</f>
        <v>1339.5702654578079</v>
      </c>
      <c r="AF80" s="12">
        <f>Population!AD80*Inputs!AG$15</f>
        <v>1498.7444888957377</v>
      </c>
      <c r="AG80" s="12">
        <f>Population!AE80*Inputs!AH$15</f>
        <v>1723.2312108152421</v>
      </c>
      <c r="AH80" s="12">
        <f>Population!AF80*Inputs!AI$15</f>
        <v>2008.43808481052</v>
      </c>
      <c r="AI80" s="12">
        <f>Population!AG80*Inputs!AJ$15</f>
        <v>2167.4780476805709</v>
      </c>
      <c r="AJ80" s="12">
        <f>Population!AH80*Inputs!AK$15</f>
        <v>2429.2174621291024</v>
      </c>
      <c r="AK80" s="12">
        <f>Population!AI80*Inputs!AL$15</f>
        <v>2486.3922046084558</v>
      </c>
      <c r="AL80" s="12">
        <f>Population!AJ80*Inputs!AM$15</f>
        <v>2544.4796462942259</v>
      </c>
      <c r="AM80" s="12">
        <f>Population!AK80*Inputs!AN$15</f>
        <v>2631.5932915176527</v>
      </c>
      <c r="AN80" s="12">
        <f>Population!AL80*Inputs!AO$15</f>
        <v>2651.1531742630664</v>
      </c>
      <c r="AO80" s="12">
        <f>Population!AM80*Inputs!AP$15</f>
        <v>2717.8142567679488</v>
      </c>
      <c r="AP80" s="12">
        <f>Population!AN80*Inputs!AQ$15</f>
        <v>2702.7285609616301</v>
      </c>
      <c r="AQ80" s="12">
        <f>Population!AO80*Inputs!AR$15</f>
        <v>2614.1492633845919</v>
      </c>
      <c r="AR80" s="12">
        <f>Population!AP80*Inputs!AS$15</f>
        <v>2663.3641937352427</v>
      </c>
      <c r="AS80" s="12">
        <f>Population!AQ80*Inputs!AT$15</f>
        <v>2737.9854917874413</v>
      </c>
      <c r="AT80" s="12">
        <f>Population!AR80*Inputs!AU$15</f>
        <v>2838.5832615164641</v>
      </c>
      <c r="AU80" s="12">
        <f>Population!AS80*Inputs!AV$15</f>
        <v>2786.1986906743314</v>
      </c>
      <c r="AV80" s="12">
        <f>Population!AT80*Inputs!AW$15</f>
        <v>2756.6821255038763</v>
      </c>
      <c r="AW80" s="12">
        <f>Population!AU80*Inputs!AX$15</f>
        <v>2772.2892112734853</v>
      </c>
      <c r="AX80" s="12">
        <f>Population!AV80*Inputs!AY$15</f>
        <v>2682.5545234532146</v>
      </c>
      <c r="AY80" s="12">
        <f>Population!AW80*Inputs!AZ$15</f>
        <v>2651.990106300032</v>
      </c>
      <c r="AZ80" s="12">
        <f>Population!AX80*Inputs!BA$15</f>
        <v>2446.0130584122235</v>
      </c>
      <c r="BA80" s="12">
        <f>Population!AY80*Inputs!BB$15</f>
        <v>2283.1808899631019</v>
      </c>
      <c r="BB80" s="12">
        <f>Population!AZ80*Inputs!BC$15</f>
        <v>2254.5724520023768</v>
      </c>
      <c r="BC80" s="12">
        <f>Population!BA80*Inputs!BD$15</f>
        <v>2092.8382152843496</v>
      </c>
      <c r="BD80" s="12">
        <f>Population!BB80*Inputs!BE$15</f>
        <v>2031.3845773945045</v>
      </c>
      <c r="BE80" s="12">
        <f>Population!BC80*Inputs!BF$15</f>
        <v>1910.826555392284</v>
      </c>
      <c r="BF80" s="12">
        <f>Population!BD80*Inputs!BG$15</f>
        <v>1797.5957602477968</v>
      </c>
      <c r="BG80" s="12">
        <f>Population!BE80*Inputs!BH$15</f>
        <v>1782.902339110402</v>
      </c>
      <c r="BH80" s="12">
        <f>Population!BF80*Inputs!BI$15</f>
        <v>1714.8621072467686</v>
      </c>
      <c r="BI80" s="12">
        <f>Population!BG80*Inputs!BJ$15</f>
        <v>1607.942390274218</v>
      </c>
      <c r="BJ80" s="12">
        <f>Population!BH80*Inputs!BK$15</f>
        <v>1451.3125378900925</v>
      </c>
      <c r="BK80" s="12">
        <f>Population!BI80*Inputs!BL$15</f>
        <v>1275.3950201884952</v>
      </c>
      <c r="BL80" s="12">
        <f>Population!BJ80*Inputs!BM$15</f>
        <v>1132.9768562888707</v>
      </c>
      <c r="BM80" s="12">
        <f>Population!BK80*Inputs!BN$15</f>
        <v>949.07658724130829</v>
      </c>
      <c r="BN80" s="12">
        <f>Population!BL80*Inputs!BO$15</f>
        <v>810.63853829781146</v>
      </c>
      <c r="BO80" s="12">
        <f>Population!BM80*Inputs!BP$15</f>
        <v>690.63989499614559</v>
      </c>
      <c r="BP80" s="12">
        <f>Population!BN80*Inputs!BQ$15</f>
        <v>552.32788000563528</v>
      </c>
      <c r="BQ80" s="12">
        <f>Population!BO80*Inputs!BR$15</f>
        <v>555.32945897518039</v>
      </c>
      <c r="BR80" s="12">
        <f>Population!BP80*Inputs!BS$15</f>
        <v>476.48646868554414</v>
      </c>
      <c r="BS80" s="12">
        <f>Population!BQ80*Inputs!BT$15</f>
        <v>428.36153021049864</v>
      </c>
      <c r="BT80" s="12">
        <f>Population!BR80*Inputs!BU$15</f>
        <v>397.5674079171514</v>
      </c>
      <c r="BU80" s="12">
        <f>Population!BS80*Inputs!BV$15</f>
        <v>377.36262058998392</v>
      </c>
      <c r="BV80" s="12">
        <f>Population!BT80*Inputs!BW$15</f>
        <v>337.57631179058012</v>
      </c>
      <c r="BW80" s="12">
        <f>Population!BU80*Inputs!BX$15</f>
        <v>311.26130418086439</v>
      </c>
      <c r="BX80" s="12">
        <f>Population!BV80*Inputs!BY$15</f>
        <v>262.1129711549936</v>
      </c>
      <c r="BY80" s="12">
        <f>Population!BW80*Inputs!BZ$15</f>
        <v>233.72215612801514</v>
      </c>
      <c r="BZ80" s="12">
        <f>Population!BX80*Inputs!CA$15</f>
        <v>219.40503107059223</v>
      </c>
      <c r="CA80" s="12">
        <f>Population!BY80*Inputs!CB$15</f>
        <v>204.922062733861</v>
      </c>
      <c r="CB80" s="12">
        <f>Population!BZ80*Inputs!CC$15</f>
        <v>168.10526155100925</v>
      </c>
      <c r="CC80" s="12">
        <f>Population!CA80*Inputs!CD$15</f>
        <v>174.78083212079167</v>
      </c>
      <c r="CD80" s="12">
        <f>Population!CB80*Inputs!CE$15</f>
        <v>153.88136755912771</v>
      </c>
      <c r="CE80" s="12">
        <f>Population!CC80*Inputs!CF$15</f>
        <v>122.82375284897418</v>
      </c>
      <c r="CF80" s="12">
        <f>Population!CD80*Inputs!CG$15</f>
        <v>107.74496197558884</v>
      </c>
      <c r="CG80" s="12">
        <f>Population!CE80*Inputs!CH$15</f>
        <v>69.177148972347055</v>
      </c>
      <c r="CH80" s="12">
        <f>Population!CF80*Inputs!CI$15</f>
        <v>62.224914650425262</v>
      </c>
      <c r="CI80" s="12">
        <f>Population!CG80*Inputs!CJ$15</f>
        <v>55.055332025884091</v>
      </c>
      <c r="CJ80" s="12">
        <f>Population!CH80*Inputs!CK$15</f>
        <v>47.254051837020896</v>
      </c>
      <c r="CK80" s="12">
        <f>Population!CI80*Inputs!CL$15</f>
        <v>39.336144435805821</v>
      </c>
      <c r="CL80" s="12">
        <f>Population!CJ80*Inputs!CM$15</f>
        <v>32.131711482755925</v>
      </c>
      <c r="CM80" s="12">
        <f>Population!CK80*Inputs!CN$15</f>
        <v>25.525767244894269</v>
      </c>
      <c r="CN80" s="12">
        <f>Population!CL80*Inputs!CO$15</f>
        <v>20.006966949142235</v>
      </c>
      <c r="CO80" s="12">
        <f>Population!CM80*Inputs!CP$15</f>
        <v>15.640661192895161</v>
      </c>
      <c r="CP80" s="12">
        <f>Population!CN80*Inputs!CQ$15</f>
        <v>12.150415018982939</v>
      </c>
      <c r="CQ80" s="12">
        <f>Population!CO80*Inputs!CR$15</f>
        <v>9.0965616627507622</v>
      </c>
      <c r="CR80" s="12">
        <f>Population!CP80*Inputs!CS$15</f>
        <v>6.8718035984616277</v>
      </c>
      <c r="CS80" s="12">
        <f>Population!CQ80*Inputs!CT$15</f>
        <v>5.165012547972804</v>
      </c>
      <c r="CT80" s="12">
        <f>Population!CR80*Inputs!CU$15</f>
        <v>3.8073812835136116</v>
      </c>
      <c r="CU80" s="12">
        <f>Population!CS80*Inputs!CV$15</f>
        <v>2.7756977867491912</v>
      </c>
      <c r="CV80" s="12">
        <f>Population!CT80*Inputs!CW$15</f>
        <v>3.0160588263678427</v>
      </c>
      <c r="CW80" s="12">
        <f>Population!CU80*Inputs!CX$15</f>
        <v>2.1046582972197694</v>
      </c>
      <c r="CX80" s="12">
        <f>Population!CV80*Inputs!CY$15</f>
        <v>1.4497556338199986</v>
      </c>
      <c r="CY80" s="12">
        <f>Population!CW80*Inputs!CZ$15</f>
        <v>0.97957030955047175</v>
      </c>
      <c r="CZ80" s="12">
        <f>Population!CX80*Inputs!DA$15</f>
        <v>0.65541476387908104</v>
      </c>
      <c r="DA80" s="12">
        <f>Population!CY80*Inputs!DB$15</f>
        <v>0.44051548793436651</v>
      </c>
      <c r="DB80" s="4"/>
    </row>
    <row r="81" spans="1:106" x14ac:dyDescent="0.25">
      <c r="A81">
        <f t="shared" si="4"/>
        <v>2028</v>
      </c>
      <c r="B81" s="21">
        <f t="shared" si="3"/>
        <v>90827.142988484018</v>
      </c>
      <c r="C81" s="5">
        <f>B81/Population!B81</f>
        <v>0.38122275630793878</v>
      </c>
      <c r="D81" s="33">
        <f t="shared" si="5"/>
        <v>3.5842499696028929</v>
      </c>
      <c r="E81" s="12">
        <f>Population!C81*Inputs!F$15</f>
        <v>0</v>
      </c>
      <c r="F81" s="12">
        <f>Population!D81*Inputs!G$15</f>
        <v>0</v>
      </c>
      <c r="G81" s="12">
        <f>Population!E81*Inputs!H$15</f>
        <v>0</v>
      </c>
      <c r="H81" s="12">
        <f>Population!F81*Inputs!I$15</f>
        <v>0</v>
      </c>
      <c r="I81" s="12">
        <f>Population!G81*Inputs!J$15</f>
        <v>0</v>
      </c>
      <c r="J81" s="12">
        <f>Population!H81*Inputs!K$15</f>
        <v>0</v>
      </c>
      <c r="K81" s="12">
        <f>Population!I81*Inputs!L$15</f>
        <v>0</v>
      </c>
      <c r="L81" s="12">
        <f>Population!J81*Inputs!M$15</f>
        <v>0</v>
      </c>
      <c r="M81" s="12">
        <f>Population!K81*Inputs!N$15</f>
        <v>0</v>
      </c>
      <c r="N81" s="12">
        <f>Population!L81*Inputs!O$15</f>
        <v>0</v>
      </c>
      <c r="O81" s="12">
        <f>Population!M81*Inputs!P$15</f>
        <v>0</v>
      </c>
      <c r="P81" s="12">
        <f>Population!N81*Inputs!Q$15</f>
        <v>0</v>
      </c>
      <c r="Q81" s="12">
        <f>Population!O81*Inputs!R$15</f>
        <v>0</v>
      </c>
      <c r="R81" s="12">
        <f>Population!P81*Inputs!S$15</f>
        <v>0</v>
      </c>
      <c r="S81" s="12">
        <f>Population!Q81*Inputs!T$15</f>
        <v>0</v>
      </c>
      <c r="T81" s="12">
        <f>Population!R81*Inputs!U$15</f>
        <v>36.289171185274689</v>
      </c>
      <c r="U81" s="12">
        <f>Population!S81*Inputs!V$15</f>
        <v>45.608983257234875</v>
      </c>
      <c r="V81" s="12">
        <f>Population!T81*Inputs!W$15</f>
        <v>85.24256827591212</v>
      </c>
      <c r="W81" s="12">
        <f>Population!U81*Inputs!X$15</f>
        <v>143.17479112476454</v>
      </c>
      <c r="X81" s="12">
        <f>Population!V81*Inputs!Y$15</f>
        <v>247.29134372999545</v>
      </c>
      <c r="Y81" s="12">
        <f>Population!W81*Inputs!Z$15</f>
        <v>332.88533660538701</v>
      </c>
      <c r="Z81" s="12">
        <f>Population!X81*Inputs!AA$15</f>
        <v>471.46214410412949</v>
      </c>
      <c r="AA81" s="12">
        <f>Population!Y81*Inputs!AB$15</f>
        <v>583.88741099043682</v>
      </c>
      <c r="AB81" s="12">
        <f>Population!Z81*Inputs!AC$15</f>
        <v>713.72879482974724</v>
      </c>
      <c r="AC81" s="12">
        <f>Population!AA81*Inputs!AD$15</f>
        <v>912.28334222810213</v>
      </c>
      <c r="AD81" s="12">
        <f>Population!AB81*Inputs!AE$15</f>
        <v>1151.9636861160236</v>
      </c>
      <c r="AE81" s="12">
        <f>Population!AC81*Inputs!AF$15</f>
        <v>1394.6627007530856</v>
      </c>
      <c r="AF81" s="12">
        <f>Population!AD81*Inputs!AG$15</f>
        <v>1558.5802737691445</v>
      </c>
      <c r="AG81" s="12">
        <f>Population!AE81*Inputs!AH$15</f>
        <v>1789.0575358576682</v>
      </c>
      <c r="AH81" s="12">
        <f>Population!AF81*Inputs!AI$15</f>
        <v>2082.5226705072168</v>
      </c>
      <c r="AI81" s="12">
        <f>Population!AG81*Inputs!AJ$15</f>
        <v>2247.0691165634462</v>
      </c>
      <c r="AJ81" s="12">
        <f>Population!AH81*Inputs!AK$15</f>
        <v>2517.4661808610886</v>
      </c>
      <c r="AK81" s="12">
        <f>Population!AI81*Inputs!AL$15</f>
        <v>2575.9407493534186</v>
      </c>
      <c r="AL81" s="12">
        <f>Population!AJ81*Inputs!AM$15</f>
        <v>2635.5923363347383</v>
      </c>
      <c r="AM81" s="12">
        <f>Population!AK81*Inputs!AN$15</f>
        <v>2722.2099632233808</v>
      </c>
      <c r="AN81" s="12">
        <f>Population!AL81*Inputs!AO$15</f>
        <v>2737.4203574674398</v>
      </c>
      <c r="AO81" s="12">
        <f>Population!AM81*Inputs!AP$15</f>
        <v>2802.4952767343525</v>
      </c>
      <c r="AP81" s="12">
        <f>Population!AN81*Inputs!AQ$15</f>
        <v>2784.7934837299354</v>
      </c>
      <c r="AQ81" s="12">
        <f>Population!AO81*Inputs!AR$15</f>
        <v>2690.3355761230691</v>
      </c>
      <c r="AR81" s="12">
        <f>Population!AP81*Inputs!AS$15</f>
        <v>2738.2493598607698</v>
      </c>
      <c r="AS81" s="12">
        <f>Population!AQ81*Inputs!AT$15</f>
        <v>2814.3395943522169</v>
      </c>
      <c r="AT81" s="12">
        <f>Population!AR81*Inputs!AU$15</f>
        <v>2917.5026072211363</v>
      </c>
      <c r="AU81" s="12">
        <f>Population!AS81*Inputs!AV$15</f>
        <v>2862.8943133238236</v>
      </c>
      <c r="AV81" s="12">
        <f>Population!AT81*Inputs!AW$15</f>
        <v>2831.7046064982219</v>
      </c>
      <c r="AW81" s="12">
        <f>Population!AU81*Inputs!AX$15</f>
        <v>2853.0366032960383</v>
      </c>
      <c r="AX81" s="12">
        <f>Population!AV81*Inputs!AY$15</f>
        <v>2768.7960410955202</v>
      </c>
      <c r="AY81" s="12">
        <f>Population!AW81*Inputs!AZ$15</f>
        <v>2743.4136021341978</v>
      </c>
      <c r="AZ81" s="12">
        <f>Population!AX81*Inputs!BA$15</f>
        <v>2532.6586684192475</v>
      </c>
      <c r="BA81" s="12">
        <f>Population!AY81*Inputs!BB$15</f>
        <v>2367.7783156316923</v>
      </c>
      <c r="BB81" s="12">
        <f>Population!AZ81*Inputs!BC$15</f>
        <v>2343.5172302547198</v>
      </c>
      <c r="BC81" s="12">
        <f>Population!BA81*Inputs!BD$15</f>
        <v>2179.7530717295613</v>
      </c>
      <c r="BD81" s="12">
        <f>Population!BB81*Inputs!BE$15</f>
        <v>2119.9272950392942</v>
      </c>
      <c r="BE81" s="12">
        <f>Population!BC81*Inputs!BF$15</f>
        <v>1994.8408914544043</v>
      </c>
      <c r="BF81" s="12">
        <f>Population!BD81*Inputs!BG$15</f>
        <v>1876.1198715007486</v>
      </c>
      <c r="BG81" s="12">
        <f>Population!BE81*Inputs!BH$15</f>
        <v>1860.3793119133361</v>
      </c>
      <c r="BH81" s="12">
        <f>Population!BF81*Inputs!BI$15</f>
        <v>1790.0325778409995</v>
      </c>
      <c r="BI81" s="12">
        <f>Population!BG81*Inputs!BJ$15</f>
        <v>1678.2616326668026</v>
      </c>
      <c r="BJ81" s="12">
        <f>Population!BH81*Inputs!BK$15</f>
        <v>1516.8481287298957</v>
      </c>
      <c r="BK81" s="12">
        <f>Population!BI81*Inputs!BL$15</f>
        <v>1335.6124118264229</v>
      </c>
      <c r="BL81" s="12">
        <f>Population!BJ81*Inputs!BM$15</f>
        <v>1183.1323870983674</v>
      </c>
      <c r="BM81" s="12">
        <f>Population!BK81*Inputs!BN$15</f>
        <v>984.91916958175852</v>
      </c>
      <c r="BN81" s="12">
        <f>Population!BL81*Inputs!BO$15</f>
        <v>837.10487818699539</v>
      </c>
      <c r="BO81" s="12">
        <f>Population!BM81*Inputs!BP$15</f>
        <v>713.17469652079524</v>
      </c>
      <c r="BP81" s="12">
        <f>Population!BN81*Inputs!BQ$15</f>
        <v>570.46088155646589</v>
      </c>
      <c r="BQ81" s="12">
        <f>Population!BO81*Inputs!BR$15</f>
        <v>574.74394380296292</v>
      </c>
      <c r="BR81" s="12">
        <f>Population!BP81*Inputs!BS$15</f>
        <v>494.31244255041179</v>
      </c>
      <c r="BS81" s="12">
        <f>Population!BQ81*Inputs!BT$15</f>
        <v>445.36417888958346</v>
      </c>
      <c r="BT81" s="12">
        <f>Population!BR81*Inputs!BU$15</f>
        <v>412.64826799195458</v>
      </c>
      <c r="BU81" s="12">
        <f>Population!BS81*Inputs!BV$15</f>
        <v>390.51019974184317</v>
      </c>
      <c r="BV81" s="12">
        <f>Population!BT81*Inputs!BW$15</f>
        <v>349.13653974326161</v>
      </c>
      <c r="BW81" s="12">
        <f>Population!BU81*Inputs!BX$15</f>
        <v>322.57417543485286</v>
      </c>
      <c r="BX81" s="12">
        <f>Population!BV81*Inputs!BY$15</f>
        <v>271.79285382225919</v>
      </c>
      <c r="BY81" s="12">
        <f>Population!BW81*Inputs!BZ$15</f>
        <v>242.7683288583365</v>
      </c>
      <c r="BZ81" s="12">
        <f>Population!BX81*Inputs!CA$15</f>
        <v>228.8809958875392</v>
      </c>
      <c r="CA81" s="12">
        <f>Population!BY81*Inputs!CB$15</f>
        <v>213.66676381861154</v>
      </c>
      <c r="CB81" s="12">
        <f>Population!BZ81*Inputs!CC$15</f>
        <v>174.34960272896456</v>
      </c>
      <c r="CC81" s="12">
        <f>Population!CA81*Inputs!CD$15</f>
        <v>180.7679109295766</v>
      </c>
      <c r="CD81" s="12">
        <f>Population!CB81*Inputs!CE$15</f>
        <v>158.80231438709069</v>
      </c>
      <c r="CE81" s="12">
        <f>Population!CC81*Inputs!CF$15</f>
        <v>126.35358423721719</v>
      </c>
      <c r="CF81" s="12">
        <f>Population!CD81*Inputs!CG$15</f>
        <v>111.4429866496677</v>
      </c>
      <c r="CG81" s="12">
        <f>Population!CE81*Inputs!CH$15</f>
        <v>73.967519998653728</v>
      </c>
      <c r="CH81" s="12">
        <f>Population!CF81*Inputs!CI$15</f>
        <v>66.282277361981386</v>
      </c>
      <c r="CI81" s="12">
        <f>Population!CG81*Inputs!CJ$15</f>
        <v>59.078675402012642</v>
      </c>
      <c r="CJ81" s="12">
        <f>Population!CH81*Inputs!CK$15</f>
        <v>51.847713125576256</v>
      </c>
      <c r="CK81" s="12">
        <f>Population!CI81*Inputs!CL$15</f>
        <v>44.062821925576863</v>
      </c>
      <c r="CL81" s="12">
        <f>Population!CJ81*Inputs!CM$15</f>
        <v>36.096052301818368</v>
      </c>
      <c r="CM81" s="12">
        <f>Population!CK81*Inputs!CN$15</f>
        <v>28.918434721389353</v>
      </c>
      <c r="CN81" s="12">
        <f>Population!CL81*Inputs!CO$15</f>
        <v>22.556122608043996</v>
      </c>
      <c r="CO81" s="12">
        <f>Population!CM81*Inputs!CP$15</f>
        <v>17.359032987158436</v>
      </c>
      <c r="CP81" s="12">
        <f>Population!CN81*Inputs!CQ$15</f>
        <v>13.266691592377581</v>
      </c>
      <c r="CQ81" s="12">
        <f>Population!CO81*Inputs!CR$15</f>
        <v>9.9004820003817713</v>
      </c>
      <c r="CR81" s="12">
        <f>Population!CP81*Inputs!CS$15</f>
        <v>7.4121208918973513</v>
      </c>
      <c r="CS81" s="12">
        <f>Population!CQ81*Inputs!CT$15</f>
        <v>5.599328725021846</v>
      </c>
      <c r="CT81" s="12">
        <f>Population!CR81*Inputs!CU$15</f>
        <v>4.2085898862762576</v>
      </c>
      <c r="CU81" s="12">
        <f>Population!CS81*Inputs!CV$15</f>
        <v>3.102355747283128</v>
      </c>
      <c r="CV81" s="12">
        <f>Population!CT81*Inputs!CW$15</f>
        <v>2.2617125368372961</v>
      </c>
      <c r="CW81" s="12">
        <f>Population!CU81*Inputs!CX$15</f>
        <v>2.457565118219879</v>
      </c>
      <c r="CX81" s="12">
        <f>Population!CV81*Inputs!CY$15</f>
        <v>1.7149316756690232</v>
      </c>
      <c r="CY81" s="12">
        <f>Population!CW81*Inputs!CZ$15</f>
        <v>1.181299530523231</v>
      </c>
      <c r="CZ81" s="12">
        <f>Population!CX81*Inputs!DA$15</f>
        <v>0.79817999654012162</v>
      </c>
      <c r="DA81" s="12">
        <f>Population!CY81*Inputs!DB$15</f>
        <v>0.53404941826525942</v>
      </c>
      <c r="DB81" s="4"/>
    </row>
    <row r="82" spans="1:106" x14ac:dyDescent="0.25">
      <c r="A82">
        <f t="shared" si="4"/>
        <v>2029</v>
      </c>
      <c r="B82" s="21">
        <f t="shared" si="3"/>
        <v>93829.993622622569</v>
      </c>
      <c r="C82" s="5">
        <f>B82/Population!B82</f>
        <v>0.38803362924769425</v>
      </c>
      <c r="D82" s="33">
        <f t="shared" si="5"/>
        <v>3.3061159201267509</v>
      </c>
      <c r="E82" s="12">
        <f>Population!C82*Inputs!F$15</f>
        <v>0</v>
      </c>
      <c r="F82" s="12">
        <f>Population!D82*Inputs!G$15</f>
        <v>0</v>
      </c>
      <c r="G82" s="12">
        <f>Population!E82*Inputs!H$15</f>
        <v>0</v>
      </c>
      <c r="H82" s="12">
        <f>Population!F82*Inputs!I$15</f>
        <v>0</v>
      </c>
      <c r="I82" s="12">
        <f>Population!G82*Inputs!J$15</f>
        <v>0</v>
      </c>
      <c r="J82" s="12">
        <f>Population!H82*Inputs!K$15</f>
        <v>0</v>
      </c>
      <c r="K82" s="12">
        <f>Population!I82*Inputs!L$15</f>
        <v>0</v>
      </c>
      <c r="L82" s="12">
        <f>Population!J82*Inputs!M$15</f>
        <v>0</v>
      </c>
      <c r="M82" s="12">
        <f>Population!K82*Inputs!N$15</f>
        <v>0</v>
      </c>
      <c r="N82" s="12">
        <f>Population!L82*Inputs!O$15</f>
        <v>0</v>
      </c>
      <c r="O82" s="12">
        <f>Population!M82*Inputs!P$15</f>
        <v>0</v>
      </c>
      <c r="P82" s="12">
        <f>Population!N82*Inputs!Q$15</f>
        <v>0</v>
      </c>
      <c r="Q82" s="12">
        <f>Population!O82*Inputs!R$15</f>
        <v>0</v>
      </c>
      <c r="R82" s="12">
        <f>Population!P82*Inputs!S$15</f>
        <v>0</v>
      </c>
      <c r="S82" s="12">
        <f>Population!Q82*Inputs!T$15</f>
        <v>0</v>
      </c>
      <c r="T82" s="12">
        <f>Population!R82*Inputs!U$15</f>
        <v>37.406200725768755</v>
      </c>
      <c r="U82" s="12">
        <f>Population!S82*Inputs!V$15</f>
        <v>47.137202178284149</v>
      </c>
      <c r="V82" s="12">
        <f>Population!T82*Inputs!W$15</f>
        <v>81.174617030229726</v>
      </c>
      <c r="W82" s="12">
        <f>Population!U82*Inputs!X$15</f>
        <v>139.1956333869087</v>
      </c>
      <c r="X82" s="12">
        <f>Population!V82*Inputs!Y$15</f>
        <v>246.51950287587138</v>
      </c>
      <c r="Y82" s="12">
        <f>Population!W82*Inputs!Z$15</f>
        <v>340.26901122249853</v>
      </c>
      <c r="Z82" s="12">
        <f>Population!X82*Inputs!AA$15</f>
        <v>494.99949991234365</v>
      </c>
      <c r="AA82" s="12">
        <f>Population!Y82*Inputs!AB$15</f>
        <v>632.37357890052397</v>
      </c>
      <c r="AB82" s="12">
        <f>Population!Z82*Inputs!AC$15</f>
        <v>765.20348424854524</v>
      </c>
      <c r="AC82" s="12">
        <f>Population!AA82*Inputs!AD$15</f>
        <v>943.69020128126601</v>
      </c>
      <c r="AD82" s="12">
        <f>Population!AB82*Inputs!AE$15</f>
        <v>1167.1717161768943</v>
      </c>
      <c r="AE82" s="12">
        <f>Population!AC82*Inputs!AF$15</f>
        <v>1436.0914648638004</v>
      </c>
      <c r="AF82" s="12">
        <f>Population!AD82*Inputs!AG$15</f>
        <v>1617.8599237370449</v>
      </c>
      <c r="AG82" s="12">
        <f>Population!AE82*Inputs!AH$15</f>
        <v>1854.9797006315086</v>
      </c>
      <c r="AH82" s="12">
        <f>Population!AF82*Inputs!AI$15</f>
        <v>2155.7331689689372</v>
      </c>
      <c r="AI82" s="12">
        <f>Population!AG82*Inputs!AJ$15</f>
        <v>2323.1848168096972</v>
      </c>
      <c r="AJ82" s="12">
        <f>Population!AH82*Inputs!AK$15</f>
        <v>2602.354687096019</v>
      </c>
      <c r="AK82" s="12">
        <f>Population!AI82*Inputs!AL$15</f>
        <v>2661.8542001300539</v>
      </c>
      <c r="AL82" s="12">
        <f>Population!AJ82*Inputs!AM$15</f>
        <v>2722.6997582487302</v>
      </c>
      <c r="AM82" s="12">
        <f>Population!AK82*Inputs!AN$15</f>
        <v>2811.5859568266956</v>
      </c>
      <c r="AN82" s="12">
        <f>Population!AL82*Inputs!AO$15</f>
        <v>2823.5269801066102</v>
      </c>
      <c r="AO82" s="12">
        <f>Population!AM82*Inputs!AP$15</f>
        <v>2885.4360674760233</v>
      </c>
      <c r="AP82" s="12">
        <f>Population!AN82*Inputs!AQ$15</f>
        <v>2863.4542713590822</v>
      </c>
      <c r="AQ82" s="12">
        <f>Population!AO82*Inputs!AR$15</f>
        <v>2764.2575635614862</v>
      </c>
      <c r="AR82" s="12">
        <f>Population!AP82*Inputs!AS$15</f>
        <v>2810.200769475076</v>
      </c>
      <c r="AS82" s="12">
        <f>Population!AQ82*Inputs!AT$15</f>
        <v>2885.4416736060757</v>
      </c>
      <c r="AT82" s="12">
        <f>Population!AR82*Inputs!AU$15</f>
        <v>2990.575898250866</v>
      </c>
      <c r="AU82" s="12">
        <f>Population!AS82*Inputs!AV$15</f>
        <v>2934.3715687216986</v>
      </c>
      <c r="AV82" s="12">
        <f>Population!AT82*Inputs!AW$15</f>
        <v>2901.7505249170144</v>
      </c>
      <c r="AW82" s="12">
        <f>Population!AU82*Inputs!AX$15</f>
        <v>2922.9215610715887</v>
      </c>
      <c r="AX82" s="12">
        <f>Population!AV82*Inputs!AY$15</f>
        <v>2842.0584676579751</v>
      </c>
      <c r="AY82" s="12">
        <f>Population!AW82*Inputs!AZ$15</f>
        <v>2824.3187299012329</v>
      </c>
      <c r="AZ82" s="12">
        <f>Population!AX82*Inputs!BA$15</f>
        <v>2613.2814221969916</v>
      </c>
      <c r="BA82" s="12">
        <f>Population!AY82*Inputs!BB$15</f>
        <v>2445.4632486306709</v>
      </c>
      <c r="BB82" s="12">
        <f>Population!AZ82*Inputs!BC$15</f>
        <v>2424.309515745776</v>
      </c>
      <c r="BC82" s="12">
        <f>Population!BA82*Inputs!BD$15</f>
        <v>2260.2432562540771</v>
      </c>
      <c r="BD82" s="12">
        <f>Population!BB82*Inputs!BE$15</f>
        <v>2202.7529475843826</v>
      </c>
      <c r="BE82" s="12">
        <f>Population!BC82*Inputs!BF$15</f>
        <v>2077.0346501304689</v>
      </c>
      <c r="BF82" s="12">
        <f>Population!BD82*Inputs!BG$15</f>
        <v>1954.2756576580744</v>
      </c>
      <c r="BG82" s="12">
        <f>Population!BE82*Inputs!BH$15</f>
        <v>1937.4833495060716</v>
      </c>
      <c r="BH82" s="12">
        <f>Population!BF82*Inputs!BI$15</f>
        <v>1863.9578160916337</v>
      </c>
      <c r="BI82" s="12">
        <f>Population!BG82*Inputs!BJ$15</f>
        <v>1748.3601991554244</v>
      </c>
      <c r="BJ82" s="12">
        <f>Population!BH82*Inputs!BK$15</f>
        <v>1580.181430631751</v>
      </c>
      <c r="BK82" s="12">
        <f>Population!BI82*Inputs!BL$15</f>
        <v>1393.470497971329</v>
      </c>
      <c r="BL82" s="12">
        <f>Population!BJ82*Inputs!BM$15</f>
        <v>1236.972383337114</v>
      </c>
      <c r="BM82" s="12">
        <f>Population!BK82*Inputs!BN$15</f>
        <v>1026.8973956542766</v>
      </c>
      <c r="BN82" s="12">
        <f>Population!BL82*Inputs!BO$15</f>
        <v>867.34345194398134</v>
      </c>
      <c r="BO82" s="12">
        <f>Population!BM82*Inputs!BP$15</f>
        <v>735.27458377045059</v>
      </c>
      <c r="BP82" s="12">
        <f>Population!BN82*Inputs!BQ$15</f>
        <v>588.15364041299347</v>
      </c>
      <c r="BQ82" s="12">
        <f>Population!BO82*Inputs!BR$15</f>
        <v>592.77652580810252</v>
      </c>
      <c r="BR82" s="12">
        <f>Population!BP82*Inputs!BS$15</f>
        <v>510.97023943512932</v>
      </c>
      <c r="BS82" s="12">
        <f>Population!BQ82*Inputs!BT$15</f>
        <v>461.49455612260596</v>
      </c>
      <c r="BT82" s="12">
        <f>Population!BR82*Inputs!BU$15</f>
        <v>428.57488751323365</v>
      </c>
      <c r="BU82" s="12">
        <f>Population!BS82*Inputs!BV$15</f>
        <v>404.92063893814714</v>
      </c>
      <c r="BV82" s="12">
        <f>Population!BT82*Inputs!BW$15</f>
        <v>360.91959124522612</v>
      </c>
      <c r="BW82" s="12">
        <f>Population!BU82*Inputs!BX$15</f>
        <v>333.22746882894103</v>
      </c>
      <c r="BX82" s="12">
        <f>Population!BV82*Inputs!BY$15</f>
        <v>281.3284490111555</v>
      </c>
      <c r="BY82" s="12">
        <f>Population!BW82*Inputs!BZ$15</f>
        <v>251.40350121688678</v>
      </c>
      <c r="BZ82" s="12">
        <f>Population!BX82*Inputs!CA$15</f>
        <v>237.38420656523871</v>
      </c>
      <c r="CA82" s="12">
        <f>Population!BY82*Inputs!CB$15</f>
        <v>222.50759807451408</v>
      </c>
      <c r="CB82" s="12">
        <f>Population!BZ82*Inputs!CC$15</f>
        <v>181.41635372323171</v>
      </c>
      <c r="CC82" s="12">
        <f>Population!CA82*Inputs!CD$15</f>
        <v>187.04595529684931</v>
      </c>
      <c r="CD82" s="12">
        <f>Population!CB82*Inputs!CE$15</f>
        <v>163.82054260261017</v>
      </c>
      <c r="CE82" s="12">
        <f>Population!CC82*Inputs!CF$15</f>
        <v>129.91317121883193</v>
      </c>
      <c r="CF82" s="12">
        <f>Population!CD82*Inputs!CG$15</f>
        <v>114.04079363435896</v>
      </c>
      <c r="CG82" s="12">
        <f>Population!CE82*Inputs!CH$15</f>
        <v>77.485627031028983</v>
      </c>
      <c r="CH82" s="12">
        <f>Population!CF82*Inputs!CI$15</f>
        <v>69.612606533005788</v>
      </c>
      <c r="CI82" s="12">
        <f>Population!CG82*Inputs!CJ$15</f>
        <v>61.812447044730803</v>
      </c>
      <c r="CJ82" s="12">
        <f>Population!CH82*Inputs!CK$15</f>
        <v>54.647845453226893</v>
      </c>
      <c r="CK82" s="12">
        <f>Population!CI82*Inputs!CL$15</f>
        <v>47.487021967271673</v>
      </c>
      <c r="CL82" s="12">
        <f>Population!CJ82*Inputs!CM$15</f>
        <v>39.714792691295585</v>
      </c>
      <c r="CM82" s="12">
        <f>Population!CK82*Inputs!CN$15</f>
        <v>31.908964135586416</v>
      </c>
      <c r="CN82" s="12">
        <f>Population!CL82*Inputs!CO$15</f>
        <v>25.099929352464049</v>
      </c>
      <c r="CO82" s="12">
        <f>Population!CM82*Inputs!CP$15</f>
        <v>19.222983608869196</v>
      </c>
      <c r="CP82" s="12">
        <f>Population!CN82*Inputs!CQ$15</f>
        <v>14.462558497035262</v>
      </c>
      <c r="CQ82" s="12">
        <f>Population!CO82*Inputs!CR$15</f>
        <v>10.617931881666278</v>
      </c>
      <c r="CR82" s="12">
        <f>Population!CP82*Inputs!CS$15</f>
        <v>7.9238024599980355</v>
      </c>
      <c r="CS82" s="12">
        <f>Population!CQ82*Inputs!CT$15</f>
        <v>5.9322547886814307</v>
      </c>
      <c r="CT82" s="12">
        <f>Population!CR82*Inputs!CU$15</f>
        <v>4.481395423369781</v>
      </c>
      <c r="CU82" s="12">
        <f>Population!CS82*Inputs!CV$15</f>
        <v>3.3683243798345108</v>
      </c>
      <c r="CV82" s="12">
        <f>Population!CT82*Inputs!CW$15</f>
        <v>2.4829552845167711</v>
      </c>
      <c r="CW82" s="12">
        <f>Population!CU82*Inputs!CX$15</f>
        <v>1.8101505929215063</v>
      </c>
      <c r="CX82" s="12">
        <f>Population!CV82*Inputs!CY$15</f>
        <v>1.9669002507761881</v>
      </c>
      <c r="CY82" s="12">
        <f>Population!CW82*Inputs!CZ$15</f>
        <v>1.3725371986809092</v>
      </c>
      <c r="CZ82" s="12">
        <f>Population!CX82*Inputs!DA$15</f>
        <v>0.94544731515026836</v>
      </c>
      <c r="DA82" s="12">
        <f>Population!CY82*Inputs!DB$15</f>
        <v>0.63881946554339042</v>
      </c>
      <c r="DB82" s="4"/>
    </row>
    <row r="83" spans="1:106" x14ac:dyDescent="0.25">
      <c r="A83">
        <f t="shared" si="4"/>
        <v>2030</v>
      </c>
      <c r="B83" s="21">
        <f t="shared" si="3"/>
        <v>96842.343831574195</v>
      </c>
      <c r="C83" s="5">
        <f>B83/Population!B83</f>
        <v>0.39440562277606617</v>
      </c>
      <c r="D83" s="33">
        <f t="shared" si="5"/>
        <v>3.2104342040851774</v>
      </c>
      <c r="E83" s="12">
        <f>Population!C83*Inputs!F$15</f>
        <v>0</v>
      </c>
      <c r="F83" s="12">
        <f>Population!D83*Inputs!G$15</f>
        <v>0</v>
      </c>
      <c r="G83" s="12">
        <f>Population!E83*Inputs!H$15</f>
        <v>0</v>
      </c>
      <c r="H83" s="12">
        <f>Population!F83*Inputs!I$15</f>
        <v>0</v>
      </c>
      <c r="I83" s="12">
        <f>Population!G83*Inputs!J$15</f>
        <v>0</v>
      </c>
      <c r="J83" s="12">
        <f>Population!H83*Inputs!K$15</f>
        <v>0</v>
      </c>
      <c r="K83" s="12">
        <f>Population!I83*Inputs!L$15</f>
        <v>0</v>
      </c>
      <c r="L83" s="12">
        <f>Population!J83*Inputs!M$15</f>
        <v>0</v>
      </c>
      <c r="M83" s="12">
        <f>Population!K83*Inputs!N$15</f>
        <v>0</v>
      </c>
      <c r="N83" s="12">
        <f>Population!L83*Inputs!O$15</f>
        <v>0</v>
      </c>
      <c r="O83" s="12">
        <f>Population!M83*Inputs!P$15</f>
        <v>0</v>
      </c>
      <c r="P83" s="12">
        <f>Population!N83*Inputs!Q$15</f>
        <v>0</v>
      </c>
      <c r="Q83" s="12">
        <f>Population!O83*Inputs!R$15</f>
        <v>0</v>
      </c>
      <c r="R83" s="12">
        <f>Population!P83*Inputs!S$15</f>
        <v>0</v>
      </c>
      <c r="S83" s="12">
        <f>Population!Q83*Inputs!T$15</f>
        <v>0</v>
      </c>
      <c r="T83" s="12">
        <f>Population!R83*Inputs!U$15</f>
        <v>38.122860859253983</v>
      </c>
      <c r="U83" s="12">
        <f>Population!S83*Inputs!V$15</f>
        <v>48.534238315497838</v>
      </c>
      <c r="V83" s="12">
        <f>Population!T83*Inputs!W$15</f>
        <v>83.803310214930974</v>
      </c>
      <c r="W83" s="12">
        <f>Population!U83*Inputs!X$15</f>
        <v>132.41239471075033</v>
      </c>
      <c r="X83" s="12">
        <f>Population!V83*Inputs!Y$15</f>
        <v>239.41031502810122</v>
      </c>
      <c r="Y83" s="12">
        <f>Population!W83*Inputs!Z$15</f>
        <v>338.82810833305837</v>
      </c>
      <c r="Z83" s="12">
        <f>Population!X83*Inputs!AA$15</f>
        <v>505.39965494472818</v>
      </c>
      <c r="AA83" s="12">
        <f>Population!Y83*Inputs!AB$15</f>
        <v>663.19467376050284</v>
      </c>
      <c r="AB83" s="12">
        <f>Population!Z83*Inputs!AC$15</f>
        <v>827.8200275447864</v>
      </c>
      <c r="AC83" s="12">
        <f>Population!AA83*Inputs!AD$15</f>
        <v>1010.6114823392079</v>
      </c>
      <c r="AD83" s="12">
        <f>Population!AB83*Inputs!AE$15</f>
        <v>1205.9713867730079</v>
      </c>
      <c r="AE83" s="12">
        <f>Population!AC83*Inputs!AF$15</f>
        <v>1453.3616839176025</v>
      </c>
      <c r="AF83" s="12">
        <f>Population!AD83*Inputs!AG$15</f>
        <v>1663.9807453540045</v>
      </c>
      <c r="AG83" s="12">
        <f>Population!AE83*Inputs!AH$15</f>
        <v>1923.2814236829724</v>
      </c>
      <c r="AH83" s="12">
        <f>Population!AF83*Inputs!AI$15</f>
        <v>2232.5799569403684</v>
      </c>
      <c r="AI83" s="12">
        <f>Population!AG83*Inputs!AJ$15</f>
        <v>2402.1351825543961</v>
      </c>
      <c r="AJ83" s="12">
        <f>Population!AH83*Inputs!AK$15</f>
        <v>2687.5332616525916</v>
      </c>
      <c r="AK83" s="12">
        <f>Population!AI83*Inputs!AL$15</f>
        <v>2748.6043333893426</v>
      </c>
      <c r="AL83" s="12">
        <f>Population!AJ83*Inputs!AM$15</f>
        <v>2810.498117935454</v>
      </c>
      <c r="AM83" s="12">
        <f>Population!AK83*Inputs!AN$15</f>
        <v>2901.4307396370959</v>
      </c>
      <c r="AN83" s="12">
        <f>Population!AL83*Inputs!AO$15</f>
        <v>2913.1054668871675</v>
      </c>
      <c r="AO83" s="12">
        <f>Population!AM83*Inputs!AP$15</f>
        <v>2972.9906685609503</v>
      </c>
      <c r="AP83" s="12">
        <f>Population!AN83*Inputs!AQ$15</f>
        <v>2945.1055134985659</v>
      </c>
      <c r="AQ83" s="12">
        <f>Population!AO83*Inputs!AR$15</f>
        <v>2839.4361422459224</v>
      </c>
      <c r="AR83" s="12">
        <f>Population!AP83*Inputs!AS$15</f>
        <v>2884.5306333317312</v>
      </c>
      <c r="AS83" s="12">
        <f>Population!AQ83*Inputs!AT$15</f>
        <v>2958.3483516918081</v>
      </c>
      <c r="AT83" s="12">
        <f>Population!AR83*Inputs!AU$15</f>
        <v>3063.1517567767055</v>
      </c>
      <c r="AU83" s="12">
        <f>Population!AS83*Inputs!AV$15</f>
        <v>3004.9784619799666</v>
      </c>
      <c r="AV83" s="12">
        <f>Population!AT83*Inputs!AW$15</f>
        <v>2971.3548371830366</v>
      </c>
      <c r="AW83" s="12">
        <f>Population!AU83*Inputs!AX$15</f>
        <v>2992.4917642766136</v>
      </c>
      <c r="AX83" s="12">
        <f>Population!AV83*Inputs!AY$15</f>
        <v>2909.2192485353899</v>
      </c>
      <c r="AY83" s="12">
        <f>Population!AW83*Inputs!AZ$15</f>
        <v>2896.7723029084191</v>
      </c>
      <c r="AZ83" s="12">
        <f>Population!AX83*Inputs!BA$15</f>
        <v>2688.2784949777101</v>
      </c>
      <c r="BA83" s="12">
        <f>Population!AY83*Inputs!BB$15</f>
        <v>2521.4291542101946</v>
      </c>
      <c r="BB83" s="12">
        <f>Population!AZ83*Inputs!BC$15</f>
        <v>2502.0533606295571</v>
      </c>
      <c r="BC83" s="12">
        <f>Population!BA83*Inputs!BD$15</f>
        <v>2336.5813870915808</v>
      </c>
      <c r="BD83" s="12">
        <f>Population!BB83*Inputs!BE$15</f>
        <v>2282.6793657970979</v>
      </c>
      <c r="BE83" s="12">
        <f>Population!BC83*Inputs!BF$15</f>
        <v>2156.9980189007288</v>
      </c>
      <c r="BF83" s="12">
        <f>Population!BD83*Inputs!BG$15</f>
        <v>2033.8408760682414</v>
      </c>
      <c r="BG83" s="12">
        <f>Population!BE83*Inputs!BH$15</f>
        <v>2017.3977960261848</v>
      </c>
      <c r="BH83" s="12">
        <f>Population!BF83*Inputs!BI$15</f>
        <v>1940.5808249980678</v>
      </c>
      <c r="BI83" s="12">
        <f>Population!BG83*Inputs!BJ$15</f>
        <v>1820.1204635731688</v>
      </c>
      <c r="BJ83" s="12">
        <f>Population!BH83*Inputs!BK$15</f>
        <v>1645.9337759965667</v>
      </c>
      <c r="BK83" s="12">
        <f>Population!BI83*Inputs!BL$15</f>
        <v>1451.559807739922</v>
      </c>
      <c r="BL83" s="12">
        <f>Population!BJ83*Inputs!BM$15</f>
        <v>1290.6648322120934</v>
      </c>
      <c r="BM83" s="12">
        <f>Population!BK83*Inputs!BN$15</f>
        <v>1073.8607728204468</v>
      </c>
      <c r="BN83" s="12">
        <f>Population!BL83*Inputs!BO$15</f>
        <v>904.56132118283358</v>
      </c>
      <c r="BO83" s="12">
        <f>Population!BM83*Inputs!BP$15</f>
        <v>762.04612324389268</v>
      </c>
      <c r="BP83" s="12">
        <f>Population!BN83*Inputs!BQ$15</f>
        <v>606.53503763442279</v>
      </c>
      <c r="BQ83" s="12">
        <f>Population!BO83*Inputs!BR$15</f>
        <v>611.35050514293698</v>
      </c>
      <c r="BR83" s="12">
        <f>Population!BP83*Inputs!BS$15</f>
        <v>527.25411531193959</v>
      </c>
      <c r="BS83" s="12">
        <f>Population!BQ83*Inputs!BT$15</f>
        <v>477.37497735017422</v>
      </c>
      <c r="BT83" s="12">
        <f>Population!BR83*Inputs!BU$15</f>
        <v>444.43997317824505</v>
      </c>
      <c r="BU83" s="12">
        <f>Population!BS83*Inputs!BV$15</f>
        <v>420.92168554537488</v>
      </c>
      <c r="BV83" s="12">
        <f>Population!BT83*Inputs!BW$15</f>
        <v>374.5996056215609</v>
      </c>
      <c r="BW83" s="12">
        <f>Population!BU83*Inputs!BX$15</f>
        <v>344.78844361600108</v>
      </c>
      <c r="BX83" s="12">
        <f>Population!BV83*Inputs!BY$15</f>
        <v>290.85054350307377</v>
      </c>
      <c r="BY83" s="12">
        <f>Population!BW83*Inputs!BZ$15</f>
        <v>260.42366738581001</v>
      </c>
      <c r="BZ83" s="12">
        <f>Population!BX83*Inputs!CA$15</f>
        <v>245.9949276512894</v>
      </c>
      <c r="CA83" s="12">
        <f>Population!BY83*Inputs!CB$15</f>
        <v>230.88750861072063</v>
      </c>
      <c r="CB83" s="12">
        <f>Population!BZ83*Inputs!CC$15</f>
        <v>188.96686466198298</v>
      </c>
      <c r="CC83" s="12">
        <f>Population!CA83*Inputs!CD$15</f>
        <v>194.60498564148767</v>
      </c>
      <c r="CD83" s="12">
        <f>Population!CB83*Inputs!CE$15</f>
        <v>169.43829388641294</v>
      </c>
      <c r="CE83" s="12">
        <f>Population!CC83*Inputs!CF$15</f>
        <v>133.92589098035143</v>
      </c>
      <c r="CF83" s="12">
        <f>Population!CD83*Inputs!CG$15</f>
        <v>117.01608789987479</v>
      </c>
      <c r="CG83" s="12">
        <f>Population!CE83*Inputs!CH$15</f>
        <v>80.626931717041757</v>
      </c>
      <c r="CH83" s="12">
        <f>Population!CF83*Inputs!CI$15</f>
        <v>71.636236589002436</v>
      </c>
      <c r="CI83" s="12">
        <f>Population!CG83*Inputs!CJ$15</f>
        <v>63.772168257385495</v>
      </c>
      <c r="CJ83" s="12">
        <f>Population!CH83*Inputs!CK$15</f>
        <v>56.167229719080893</v>
      </c>
      <c r="CK83" s="12">
        <f>Population!CI83*Inputs!CL$15</f>
        <v>49.168068271229096</v>
      </c>
      <c r="CL83" s="12">
        <f>Population!CJ83*Inputs!CM$15</f>
        <v>42.045517277435245</v>
      </c>
      <c r="CM83" s="12">
        <f>Population!CK83*Inputs!CN$15</f>
        <v>34.488163689574662</v>
      </c>
      <c r="CN83" s="12">
        <f>Population!CL83*Inputs!CO$15</f>
        <v>27.206657883691847</v>
      </c>
      <c r="CO83" s="12">
        <f>Population!CM83*Inputs!CP$15</f>
        <v>21.013269027058048</v>
      </c>
      <c r="CP83" s="12">
        <f>Population!CN83*Inputs!CQ$15</f>
        <v>15.732769081990053</v>
      </c>
      <c r="CQ83" s="12">
        <f>Population!CO83*Inputs!CR$15</f>
        <v>11.370700032745182</v>
      </c>
      <c r="CR83" s="12">
        <f>Population!CP83*Inputs!CS$15</f>
        <v>8.3479917069513316</v>
      </c>
      <c r="CS83" s="12">
        <f>Population!CQ83*Inputs!CT$15</f>
        <v>6.2298230918018982</v>
      </c>
      <c r="CT83" s="12">
        <f>Population!CR83*Inputs!CU$15</f>
        <v>4.6640357398547678</v>
      </c>
      <c r="CU83" s="12">
        <f>Population!CS83*Inputs!CV$15</f>
        <v>3.5233463773163431</v>
      </c>
      <c r="CV83" s="12">
        <f>Population!CT83*Inputs!CW$15</f>
        <v>2.6482317180554178</v>
      </c>
      <c r="CW83" s="12">
        <f>Population!CU83*Inputs!CX$15</f>
        <v>1.952140054662338</v>
      </c>
      <c r="CX83" s="12">
        <f>Population!CV83*Inputs!CY$15</f>
        <v>1.4231700020729812</v>
      </c>
      <c r="CY83" s="12">
        <f>Population!CW83*Inputs!CZ$15</f>
        <v>1.5464091467973671</v>
      </c>
      <c r="CZ83" s="12">
        <f>Population!CX83*Inputs!DA$15</f>
        <v>1.079111194135137</v>
      </c>
      <c r="DA83" s="12">
        <f>Population!CY83*Inputs!DB$15</f>
        <v>0.74332614243474071</v>
      </c>
      <c r="DB83" s="4"/>
    </row>
    <row r="84" spans="1:106" x14ac:dyDescent="0.25">
      <c r="A84">
        <f t="shared" si="4"/>
        <v>2031</v>
      </c>
      <c r="B84" s="21">
        <f t="shared" si="3"/>
        <v>100056.04698840929</v>
      </c>
      <c r="C84" s="5">
        <f>B84/Population!B84</f>
        <v>0.40092087777777935</v>
      </c>
      <c r="D84" s="33">
        <f t="shared" si="5"/>
        <v>3.3184896499658167</v>
      </c>
      <c r="E84" s="12">
        <f>Population!C84*Inputs!F$15</f>
        <v>0</v>
      </c>
      <c r="F84" s="12">
        <f>Population!D84*Inputs!G$15</f>
        <v>0</v>
      </c>
      <c r="G84" s="12">
        <f>Population!E84*Inputs!H$15</f>
        <v>0</v>
      </c>
      <c r="H84" s="12">
        <f>Population!F84*Inputs!I$15</f>
        <v>0</v>
      </c>
      <c r="I84" s="12">
        <f>Population!G84*Inputs!J$15</f>
        <v>0</v>
      </c>
      <c r="J84" s="12">
        <f>Population!H84*Inputs!K$15</f>
        <v>0</v>
      </c>
      <c r="K84" s="12">
        <f>Population!I84*Inputs!L$15</f>
        <v>0</v>
      </c>
      <c r="L84" s="12">
        <f>Population!J84*Inputs!M$15</f>
        <v>0</v>
      </c>
      <c r="M84" s="12">
        <f>Population!K84*Inputs!N$15</f>
        <v>0</v>
      </c>
      <c r="N84" s="12">
        <f>Population!L84*Inputs!O$15</f>
        <v>0</v>
      </c>
      <c r="O84" s="12">
        <f>Population!M84*Inputs!P$15</f>
        <v>0</v>
      </c>
      <c r="P84" s="12">
        <f>Population!N84*Inputs!Q$15</f>
        <v>0</v>
      </c>
      <c r="Q84" s="12">
        <f>Population!O84*Inputs!R$15</f>
        <v>0</v>
      </c>
      <c r="R84" s="12">
        <f>Population!P84*Inputs!S$15</f>
        <v>0</v>
      </c>
      <c r="S84" s="12">
        <f>Population!Q84*Inputs!T$15</f>
        <v>0</v>
      </c>
      <c r="T84" s="12">
        <f>Population!R84*Inputs!U$15</f>
        <v>38.375446338913875</v>
      </c>
      <c r="U84" s="12">
        <f>Population!S84*Inputs!V$15</f>
        <v>49.507439702620665</v>
      </c>
      <c r="V84" s="12">
        <f>Population!T84*Inputs!W$15</f>
        <v>86.364515063892867</v>
      </c>
      <c r="W84" s="12">
        <f>Population!U84*Inputs!X$15</f>
        <v>136.82611646895029</v>
      </c>
      <c r="X84" s="12">
        <f>Population!V84*Inputs!Y$15</f>
        <v>227.95919905507779</v>
      </c>
      <c r="Y84" s="12">
        <f>Population!W84*Inputs!Z$15</f>
        <v>329.36349124918479</v>
      </c>
      <c r="Z84" s="12">
        <f>Population!X84*Inputs!AA$15</f>
        <v>503.70769125641181</v>
      </c>
      <c r="AA84" s="12">
        <f>Population!Y84*Inputs!AB$15</f>
        <v>677.71248415518005</v>
      </c>
      <c r="AB84" s="12">
        <f>Population!Z84*Inputs!AC$15</f>
        <v>868.92941610542834</v>
      </c>
      <c r="AC84" s="12">
        <f>Population!AA84*Inputs!AD$15</f>
        <v>1094.282642668413</v>
      </c>
      <c r="AD84" s="12">
        <f>Population!AB84*Inputs!AE$15</f>
        <v>1292.6315270043979</v>
      </c>
      <c r="AE84" s="12">
        <f>Population!AC84*Inputs!AF$15</f>
        <v>1502.9703510054924</v>
      </c>
      <c r="AF84" s="12">
        <f>Population!AD84*Inputs!AG$15</f>
        <v>1685.4169803739719</v>
      </c>
      <c r="AG84" s="12">
        <f>Population!AE84*Inputs!AH$15</f>
        <v>1979.7780419436854</v>
      </c>
      <c r="AH84" s="12">
        <f>Population!AF84*Inputs!AI$15</f>
        <v>2316.7248435616684</v>
      </c>
      <c r="AI84" s="12">
        <f>Population!AG84*Inputs!AJ$15</f>
        <v>2489.8804637636554</v>
      </c>
      <c r="AJ84" s="12">
        <f>Population!AH84*Inputs!AK$15</f>
        <v>2781.2998639193452</v>
      </c>
      <c r="AK84" s="12">
        <f>Population!AI84*Inputs!AL$15</f>
        <v>2841.1328088426189</v>
      </c>
      <c r="AL84" s="12">
        <f>Population!AJ84*Inputs!AM$15</f>
        <v>2904.7471812682375</v>
      </c>
      <c r="AM84" s="12">
        <f>Population!AK84*Inputs!AN$15</f>
        <v>2997.8019703180375</v>
      </c>
      <c r="AN84" s="12">
        <f>Population!AL84*Inputs!AO$15</f>
        <v>3009.0435721427998</v>
      </c>
      <c r="AO84" s="12">
        <f>Population!AM84*Inputs!AP$15</f>
        <v>3070.1837933412594</v>
      </c>
      <c r="AP84" s="12">
        <f>Population!AN84*Inputs!AQ$15</f>
        <v>3037.2924008527493</v>
      </c>
      <c r="AQ84" s="12">
        <f>Population!AO84*Inputs!AR$15</f>
        <v>2923.2020863467728</v>
      </c>
      <c r="AR84" s="12">
        <f>Population!AP84*Inputs!AS$15</f>
        <v>2965.9051853445621</v>
      </c>
      <c r="AS84" s="12">
        <f>Population!AQ84*Inputs!AT$15</f>
        <v>3039.6607448958275</v>
      </c>
      <c r="AT84" s="12">
        <f>Population!AR84*Inputs!AU$15</f>
        <v>3143.7680678348988</v>
      </c>
      <c r="AU84" s="12">
        <f>Population!AS84*Inputs!AV$15</f>
        <v>3081.096468266308</v>
      </c>
      <c r="AV84" s="12">
        <f>Population!AT84*Inputs!AW$15</f>
        <v>3046.0427311304334</v>
      </c>
      <c r="AW84" s="12">
        <f>Population!AU84*Inputs!AX$15</f>
        <v>3067.5006398274431</v>
      </c>
      <c r="AX84" s="12">
        <f>Population!AV84*Inputs!AY$15</f>
        <v>2981.7322297613637</v>
      </c>
      <c r="AY84" s="12">
        <f>Population!AW84*Inputs!AZ$15</f>
        <v>2968.6873791112971</v>
      </c>
      <c r="AZ84" s="12">
        <f>Population!AX84*Inputs!BA$15</f>
        <v>2760.6218681802652</v>
      </c>
      <c r="BA84" s="12">
        <f>Population!AY84*Inputs!BB$15</f>
        <v>2597.0130344745221</v>
      </c>
      <c r="BB84" s="12">
        <f>Population!AZ84*Inputs!BC$15</f>
        <v>2583.0459159943371</v>
      </c>
      <c r="BC84" s="12">
        <f>Population!BA84*Inputs!BD$15</f>
        <v>2414.6383802387531</v>
      </c>
      <c r="BD84" s="12">
        <f>Population!BB84*Inputs!BE$15</f>
        <v>2362.9315386502089</v>
      </c>
      <c r="BE84" s="12">
        <f>Population!BC84*Inputs!BF$15</f>
        <v>2238.3878994262191</v>
      </c>
      <c r="BF84" s="12">
        <f>Population!BD84*Inputs!BG$15</f>
        <v>2115.2430844607275</v>
      </c>
      <c r="BG84" s="12">
        <f>Population!BE84*Inputs!BH$15</f>
        <v>2102.7877437549623</v>
      </c>
      <c r="BH84" s="12">
        <f>Population!BF84*Inputs!BI$15</f>
        <v>2023.913224340474</v>
      </c>
      <c r="BI84" s="12">
        <f>Population!BG84*Inputs!BJ$15</f>
        <v>1898.167532406736</v>
      </c>
      <c r="BJ84" s="12">
        <f>Population!BH84*Inputs!BK$15</f>
        <v>1716.5505691341843</v>
      </c>
      <c r="BK84" s="12">
        <f>Population!BI84*Inputs!BL$15</f>
        <v>1514.8078761612512</v>
      </c>
      <c r="BL84" s="12">
        <f>Population!BJ84*Inputs!BM$15</f>
        <v>1347.1259216968272</v>
      </c>
      <c r="BM84" s="12">
        <f>Population!BK84*Inputs!BN$15</f>
        <v>1122.8616143414074</v>
      </c>
      <c r="BN84" s="12">
        <f>Population!BL84*Inputs!BO$15</f>
        <v>948.08159150467566</v>
      </c>
      <c r="BO84" s="12">
        <f>Population!BM84*Inputs!BP$15</f>
        <v>796.60703859454748</v>
      </c>
      <c r="BP84" s="12">
        <f>Population!BN84*Inputs!BQ$15</f>
        <v>630.09509318841924</v>
      </c>
      <c r="BQ84" s="12">
        <f>Population!BO84*Inputs!BR$15</f>
        <v>631.92712402202164</v>
      </c>
      <c r="BR84" s="12">
        <f>Population!BP84*Inputs!BS$15</f>
        <v>545.07682099156989</v>
      </c>
      <c r="BS84" s="12">
        <f>Population!BQ84*Inputs!BT$15</f>
        <v>493.85888143249008</v>
      </c>
      <c r="BT84" s="12">
        <f>Population!BR84*Inputs!BU$15</f>
        <v>461.02603314325108</v>
      </c>
      <c r="BU84" s="12">
        <f>Population!BS84*Inputs!BV$15</f>
        <v>437.77479607840763</v>
      </c>
      <c r="BV84" s="12">
        <f>Population!BT84*Inputs!BW$15</f>
        <v>390.58954460807001</v>
      </c>
      <c r="BW84" s="12">
        <f>Population!BU84*Inputs!BX$15</f>
        <v>358.9844591010559</v>
      </c>
      <c r="BX84" s="12">
        <f>Population!BV84*Inputs!BY$15</f>
        <v>301.87798968493337</v>
      </c>
      <c r="BY84" s="12">
        <f>Population!BW84*Inputs!BZ$15</f>
        <v>270.04581782851528</v>
      </c>
      <c r="BZ84" s="12">
        <f>Population!BX84*Inputs!CA$15</f>
        <v>255.58309965087471</v>
      </c>
      <c r="CA84" s="12">
        <f>Population!BY84*Inputs!CB$15</f>
        <v>239.95915513253641</v>
      </c>
      <c r="CB84" s="12">
        <f>Population!BZ84*Inputs!CC$15</f>
        <v>196.6170922440939</v>
      </c>
      <c r="CC84" s="12">
        <f>Population!CA84*Inputs!CD$15</f>
        <v>203.20049056624492</v>
      </c>
      <c r="CD84" s="12">
        <f>Population!CB84*Inputs!CE$15</f>
        <v>176.64972207444455</v>
      </c>
      <c r="CE84" s="12">
        <f>Population!CC84*Inputs!CF$15</f>
        <v>138.75660799355825</v>
      </c>
      <c r="CF84" s="12">
        <f>Population!CD84*Inputs!CG$15</f>
        <v>120.80070100933824</v>
      </c>
      <c r="CG84" s="12">
        <f>Population!CE84*Inputs!CH$15</f>
        <v>84.065413185306582</v>
      </c>
      <c r="CH84" s="12">
        <f>Population!CF84*Inputs!CI$15</f>
        <v>73.325424237495127</v>
      </c>
      <c r="CI84" s="12">
        <f>Population!CG84*Inputs!CJ$15</f>
        <v>64.556338626118759</v>
      </c>
      <c r="CJ84" s="12">
        <f>Population!CH84*Inputs!CK$15</f>
        <v>57.003443507772545</v>
      </c>
      <c r="CK84" s="12">
        <f>Population!CI84*Inputs!CL$15</f>
        <v>49.711394611949054</v>
      </c>
      <c r="CL84" s="12">
        <f>Population!CJ84*Inputs!CM$15</f>
        <v>42.824347278701211</v>
      </c>
      <c r="CM84" s="12">
        <f>Population!CK84*Inputs!CN$15</f>
        <v>35.917021301734444</v>
      </c>
      <c r="CN84" s="12">
        <f>Population!CL84*Inputs!CO$15</f>
        <v>28.926467570445244</v>
      </c>
      <c r="CO84" s="12">
        <f>Population!CM84*Inputs!CP$15</f>
        <v>22.405733098326493</v>
      </c>
      <c r="CP84" s="12">
        <f>Population!CN84*Inputs!CQ$15</f>
        <v>16.91768111371784</v>
      </c>
      <c r="CQ84" s="12">
        <f>Population!CO84*Inputs!CR$15</f>
        <v>12.167744551376574</v>
      </c>
      <c r="CR84" s="12">
        <f>Population!CP84*Inputs!CS$15</f>
        <v>8.7941145419310924</v>
      </c>
      <c r="CS84" s="12">
        <f>Population!CQ84*Inputs!CT$15</f>
        <v>6.4563478989513916</v>
      </c>
      <c r="CT84" s="12">
        <f>Population!CR84*Inputs!CU$15</f>
        <v>4.8181534723017831</v>
      </c>
      <c r="CU84" s="12">
        <f>Population!CS84*Inputs!CV$15</f>
        <v>3.6071714499393766</v>
      </c>
      <c r="CV84" s="12">
        <f>Population!CT84*Inputs!CW$15</f>
        <v>2.7249607784734931</v>
      </c>
      <c r="CW84" s="12">
        <f>Population!CU84*Inputs!CX$15</f>
        <v>2.0481459360538401</v>
      </c>
      <c r="CX84" s="12">
        <f>Population!CV84*Inputs!CY$15</f>
        <v>1.5097877169526901</v>
      </c>
      <c r="CY84" s="12">
        <f>Population!CW84*Inputs!CZ$15</f>
        <v>1.1006815741183997</v>
      </c>
      <c r="CZ84" s="12">
        <f>Population!CX84*Inputs!DA$15</f>
        <v>1.1959948927034316</v>
      </c>
      <c r="DA84" s="12">
        <f>Population!CY84*Inputs!DB$15</f>
        <v>0.83458603405030152</v>
      </c>
      <c r="DB84" s="4"/>
    </row>
    <row r="85" spans="1:106" x14ac:dyDescent="0.25">
      <c r="A85">
        <f t="shared" si="4"/>
        <v>2032</v>
      </c>
      <c r="B85" s="21">
        <f t="shared" si="3"/>
        <v>103537.70225573612</v>
      </c>
      <c r="C85" s="5">
        <f>B85/Population!B85</f>
        <v>0.40771054020153707</v>
      </c>
      <c r="D85" s="33">
        <f t="shared" si="5"/>
        <v>3.4797049974702121</v>
      </c>
      <c r="E85" s="12">
        <f>Population!C85*Inputs!F$15</f>
        <v>0</v>
      </c>
      <c r="F85" s="12">
        <f>Population!D85*Inputs!G$15</f>
        <v>0</v>
      </c>
      <c r="G85" s="12">
        <f>Population!E85*Inputs!H$15</f>
        <v>0</v>
      </c>
      <c r="H85" s="12">
        <f>Population!F85*Inputs!I$15</f>
        <v>0</v>
      </c>
      <c r="I85" s="12">
        <f>Population!G85*Inputs!J$15</f>
        <v>0</v>
      </c>
      <c r="J85" s="12">
        <f>Population!H85*Inputs!K$15</f>
        <v>0</v>
      </c>
      <c r="K85" s="12">
        <f>Population!I85*Inputs!L$15</f>
        <v>0</v>
      </c>
      <c r="L85" s="12">
        <f>Population!J85*Inputs!M$15</f>
        <v>0</v>
      </c>
      <c r="M85" s="12">
        <f>Population!K85*Inputs!N$15</f>
        <v>0</v>
      </c>
      <c r="N85" s="12">
        <f>Population!L85*Inputs!O$15</f>
        <v>0</v>
      </c>
      <c r="O85" s="12">
        <f>Population!M85*Inputs!P$15</f>
        <v>0</v>
      </c>
      <c r="P85" s="12">
        <f>Population!N85*Inputs!Q$15</f>
        <v>0</v>
      </c>
      <c r="Q85" s="12">
        <f>Population!O85*Inputs!R$15</f>
        <v>0</v>
      </c>
      <c r="R85" s="12">
        <f>Population!P85*Inputs!S$15</f>
        <v>0</v>
      </c>
      <c r="S85" s="12">
        <f>Population!Q85*Inputs!T$15</f>
        <v>0</v>
      </c>
      <c r="T85" s="12">
        <f>Population!R85*Inputs!U$15</f>
        <v>38.280417105758289</v>
      </c>
      <c r="U85" s="12">
        <f>Population!S85*Inputs!V$15</f>
        <v>49.906440810257621</v>
      </c>
      <c r="V85" s="12">
        <f>Population!T85*Inputs!W$15</f>
        <v>88.224035133264294</v>
      </c>
      <c r="W85" s="12">
        <f>Population!U85*Inputs!X$15</f>
        <v>141.2153363987602</v>
      </c>
      <c r="X85" s="12">
        <f>Population!V85*Inputs!Y$15</f>
        <v>235.90975692160879</v>
      </c>
      <c r="Y85" s="12">
        <f>Population!W85*Inputs!Z$15</f>
        <v>314.08702493314354</v>
      </c>
      <c r="Z85" s="12">
        <f>Population!X85*Inputs!AA$15</f>
        <v>490.37470329320547</v>
      </c>
      <c r="AA85" s="12">
        <f>Population!Y85*Inputs!AB$15</f>
        <v>676.43285949612016</v>
      </c>
      <c r="AB85" s="12">
        <f>Population!Z85*Inputs!AC$15</f>
        <v>889.22615004739271</v>
      </c>
      <c r="AC85" s="12">
        <f>Population!AA85*Inputs!AD$15</f>
        <v>1150.2925084016847</v>
      </c>
      <c r="AD85" s="12">
        <f>Population!AB85*Inputs!AE$15</f>
        <v>1401.7008227497395</v>
      </c>
      <c r="AE85" s="12">
        <f>Population!AC85*Inputs!AF$15</f>
        <v>1613.3183877874835</v>
      </c>
      <c r="AF85" s="12">
        <f>Population!AD85*Inputs!AG$15</f>
        <v>1745.4502918853336</v>
      </c>
      <c r="AG85" s="12">
        <f>Population!AE85*Inputs!AH$15</f>
        <v>2008.1308980998272</v>
      </c>
      <c r="AH85" s="12">
        <f>Population!AF85*Inputs!AI$15</f>
        <v>2388.1595053199571</v>
      </c>
      <c r="AI85" s="12">
        <f>Population!AG85*Inputs!AJ$15</f>
        <v>2587.3704926084984</v>
      </c>
      <c r="AJ85" s="12">
        <f>Population!AH85*Inputs!AK$15</f>
        <v>2887.0005021676061</v>
      </c>
      <c r="AK85" s="12">
        <f>Population!AI85*Inputs!AL$15</f>
        <v>2944.5219238139562</v>
      </c>
      <c r="AL85" s="12">
        <f>Population!AJ85*Inputs!AM$15</f>
        <v>3006.9669060961483</v>
      </c>
      <c r="AM85" s="12">
        <f>Population!AK85*Inputs!AN$15</f>
        <v>3102.9451261827471</v>
      </c>
      <c r="AN85" s="12">
        <f>Population!AL85*Inputs!AO$15</f>
        <v>3113.6906783108666</v>
      </c>
      <c r="AO85" s="12">
        <f>Population!AM85*Inputs!AP$15</f>
        <v>3176.1218283267476</v>
      </c>
      <c r="AP85" s="12">
        <f>Population!AN85*Inputs!AQ$15</f>
        <v>3141.3271535034783</v>
      </c>
      <c r="AQ85" s="12">
        <f>Population!AO85*Inputs!AR$15</f>
        <v>3019.2380304845396</v>
      </c>
      <c r="AR85" s="12">
        <f>Population!AP85*Inputs!AS$15</f>
        <v>3058.0832603896592</v>
      </c>
      <c r="AS85" s="12">
        <f>Population!AQ85*Inputs!AT$15</f>
        <v>3130.2934744653844</v>
      </c>
      <c r="AT85" s="12">
        <f>Population!AR85*Inputs!AU$15</f>
        <v>3235.2930727901912</v>
      </c>
      <c r="AU85" s="12">
        <f>Population!AS85*Inputs!AV$15</f>
        <v>3167.2450223509718</v>
      </c>
      <c r="AV85" s="12">
        <f>Population!AT85*Inputs!AW$15</f>
        <v>3128.2369627868197</v>
      </c>
      <c r="AW85" s="12">
        <f>Population!AU85*Inputs!AX$15</f>
        <v>3149.7123159018402</v>
      </c>
      <c r="AX85" s="12">
        <f>Population!AV85*Inputs!AY$15</f>
        <v>3061.4501269781399</v>
      </c>
      <c r="AY85" s="12">
        <f>Population!AW85*Inputs!AZ$15</f>
        <v>3047.7749527726587</v>
      </c>
      <c r="AZ85" s="12">
        <f>Population!AX85*Inputs!BA$15</f>
        <v>2834.0918897993861</v>
      </c>
      <c r="BA85" s="12">
        <f>Population!AY85*Inputs!BB$15</f>
        <v>2671.7096068889809</v>
      </c>
      <c r="BB85" s="12">
        <f>Population!AZ85*Inputs!BC$15</f>
        <v>2665.3211258866245</v>
      </c>
      <c r="BC85" s="12">
        <f>Population!BA85*Inputs!BD$15</f>
        <v>2497.4034098889815</v>
      </c>
      <c r="BD85" s="12">
        <f>Population!BB85*Inputs!BE$15</f>
        <v>2446.450181933842</v>
      </c>
      <c r="BE85" s="12">
        <f>Population!BC85*Inputs!BF$15</f>
        <v>2321.5280900741704</v>
      </c>
      <c r="BF85" s="12">
        <f>Population!BD85*Inputs!BG$15</f>
        <v>2199.4030518473205</v>
      </c>
      <c r="BG85" s="12">
        <f>Population!BE85*Inputs!BH$15</f>
        <v>2191.438400838902</v>
      </c>
      <c r="BH85" s="12">
        <f>Population!BF85*Inputs!BI$15</f>
        <v>2114.0870097801344</v>
      </c>
      <c r="BI85" s="12">
        <f>Population!BG85*Inputs!BJ$15</f>
        <v>1984.0689133285878</v>
      </c>
      <c r="BJ85" s="12">
        <f>Population!BH85*Inputs!BK$15</f>
        <v>1794.2651301227224</v>
      </c>
      <c r="BK85" s="12">
        <f>Population!BI85*Inputs!BL$15</f>
        <v>1583.5632080381474</v>
      </c>
      <c r="BL85" s="12">
        <f>Population!BJ85*Inputs!BM$15</f>
        <v>1409.3166163824212</v>
      </c>
      <c r="BM85" s="12">
        <f>Population!BK85*Inputs!BN$15</f>
        <v>1175.0095358972937</v>
      </c>
      <c r="BN85" s="12">
        <f>Population!BL85*Inputs!BO$15</f>
        <v>994.06571301801785</v>
      </c>
      <c r="BO85" s="12">
        <f>Population!BM85*Inputs!BP$15</f>
        <v>837.35411314140447</v>
      </c>
      <c r="BP85" s="12">
        <f>Population!BN85*Inputs!BQ$15</f>
        <v>660.63113039821724</v>
      </c>
      <c r="BQ85" s="12">
        <f>Population!BO85*Inputs!BR$15</f>
        <v>658.43431492989021</v>
      </c>
      <c r="BR85" s="12">
        <f>Population!BP85*Inputs!BS$15</f>
        <v>565.10000904237393</v>
      </c>
      <c r="BS85" s="12">
        <f>Population!BQ85*Inputs!BT$15</f>
        <v>512.10917075467819</v>
      </c>
      <c r="BT85" s="12">
        <f>Population!BR85*Inputs!BU$15</f>
        <v>478.49659972889356</v>
      </c>
      <c r="BU85" s="12">
        <f>Population!BS85*Inputs!BV$15</f>
        <v>455.70580011393406</v>
      </c>
      <c r="BV85" s="12">
        <f>Population!BT85*Inputs!BW$15</f>
        <v>407.70283013924353</v>
      </c>
      <c r="BW85" s="12">
        <f>Population!BU85*Inputs!BX$15</f>
        <v>375.72734624018375</v>
      </c>
      <c r="BX85" s="12">
        <f>Population!BV85*Inputs!BY$15</f>
        <v>315.53976566003917</v>
      </c>
      <c r="BY85" s="12">
        <f>Population!BW85*Inputs!BZ$15</f>
        <v>281.37777050431811</v>
      </c>
      <c r="BZ85" s="12">
        <f>Population!BX85*Inputs!CA$15</f>
        <v>266.03323114728067</v>
      </c>
      <c r="CA85" s="12">
        <f>Population!BY85*Inputs!CB$15</f>
        <v>250.26249185810087</v>
      </c>
      <c r="CB85" s="12">
        <f>Population!BZ85*Inputs!CC$15</f>
        <v>205.10867791189875</v>
      </c>
      <c r="CC85" s="12">
        <f>Population!CA85*Inputs!CD$15</f>
        <v>212.17995220281276</v>
      </c>
      <c r="CD85" s="12">
        <f>Population!CB85*Inputs!CE$15</f>
        <v>185.05594557790053</v>
      </c>
      <c r="CE85" s="12">
        <f>Population!CC85*Inputs!CF$15</f>
        <v>145.07478802853797</v>
      </c>
      <c r="CF85" s="12">
        <f>Population!CD85*Inputs!CG$15</f>
        <v>125.46630955639085</v>
      </c>
      <c r="CG85" s="12">
        <f>Population!CE85*Inputs!CH$15</f>
        <v>87.21455653381409</v>
      </c>
      <c r="CH85" s="12">
        <f>Population!CF85*Inputs!CI$15</f>
        <v>75.336460675997756</v>
      </c>
      <c r="CI85" s="12">
        <f>Population!CG85*Inputs!CJ$15</f>
        <v>65.11396218662955</v>
      </c>
      <c r="CJ85" s="12">
        <f>Population!CH85*Inputs!CK$15</f>
        <v>56.862010227918994</v>
      </c>
      <c r="CK85" s="12">
        <f>Population!CI85*Inputs!CL$15</f>
        <v>49.715000070648749</v>
      </c>
      <c r="CL85" s="12">
        <f>Population!CJ85*Inputs!CM$15</f>
        <v>42.665512143756416</v>
      </c>
      <c r="CM85" s="12">
        <f>Population!CK85*Inputs!CN$15</f>
        <v>36.048298812166991</v>
      </c>
      <c r="CN85" s="12">
        <f>Population!CL85*Inputs!CO$15</f>
        <v>29.68513667162949</v>
      </c>
      <c r="CO85" s="12">
        <f>Population!CM85*Inputs!CP$15</f>
        <v>23.474306695171741</v>
      </c>
      <c r="CP85" s="12">
        <f>Population!CN85*Inputs!CQ$15</f>
        <v>17.775416348136563</v>
      </c>
      <c r="CQ85" s="12">
        <f>Population!CO85*Inputs!CR$15</f>
        <v>12.893153688759091</v>
      </c>
      <c r="CR85" s="12">
        <f>Population!CP85*Inputs!CS$15</f>
        <v>9.273173994233245</v>
      </c>
      <c r="CS85" s="12">
        <f>Population!CQ85*Inputs!CT$15</f>
        <v>6.7020928922540453</v>
      </c>
      <c r="CT85" s="12">
        <f>Population!CR85*Inputs!CU$15</f>
        <v>4.9204548288700822</v>
      </c>
      <c r="CU85" s="12">
        <f>Population!CS85*Inputs!CV$15</f>
        <v>3.6719685633537371</v>
      </c>
      <c r="CV85" s="12">
        <f>Population!CT85*Inputs!CW$15</f>
        <v>2.7490656416298749</v>
      </c>
      <c r="CW85" s="12">
        <f>Population!CU85*Inputs!CX$15</f>
        <v>2.0767230376633123</v>
      </c>
      <c r="CX85" s="12">
        <f>Population!CV85*Inputs!CY$15</f>
        <v>1.5609148885740094</v>
      </c>
      <c r="CY85" s="12">
        <f>Population!CW85*Inputs!CZ$15</f>
        <v>1.1506260781974214</v>
      </c>
      <c r="CZ85" s="12">
        <f>Population!CX85*Inputs!DA$15</f>
        <v>0.83884171844252997</v>
      </c>
      <c r="DA85" s="12">
        <f>Population!CY85*Inputs!DB$15</f>
        <v>0.91148106285634667</v>
      </c>
      <c r="DB85" s="4"/>
    </row>
    <row r="86" spans="1:106" x14ac:dyDescent="0.25">
      <c r="A86">
        <f t="shared" si="4"/>
        <v>2033</v>
      </c>
      <c r="B86" s="21">
        <f t="shared" si="3"/>
        <v>106759.26698836383</v>
      </c>
      <c r="C86" s="5">
        <f>B86/Population!B86</f>
        <v>0.41266010578411716</v>
      </c>
      <c r="D86" s="33">
        <f t="shared" si="5"/>
        <v>3.1114894984539232</v>
      </c>
      <c r="E86" s="12">
        <f>Population!C86*Inputs!F$15</f>
        <v>0</v>
      </c>
      <c r="F86" s="12">
        <f>Population!D86*Inputs!G$15</f>
        <v>0</v>
      </c>
      <c r="G86" s="12">
        <f>Population!E86*Inputs!H$15</f>
        <v>0</v>
      </c>
      <c r="H86" s="12">
        <f>Population!F86*Inputs!I$15</f>
        <v>0</v>
      </c>
      <c r="I86" s="12">
        <f>Population!G86*Inputs!J$15</f>
        <v>0</v>
      </c>
      <c r="J86" s="12">
        <f>Population!H86*Inputs!K$15</f>
        <v>0</v>
      </c>
      <c r="K86" s="12">
        <f>Population!I86*Inputs!L$15</f>
        <v>0</v>
      </c>
      <c r="L86" s="12">
        <f>Population!J86*Inputs!M$15</f>
        <v>0</v>
      </c>
      <c r="M86" s="12">
        <f>Population!K86*Inputs!N$15</f>
        <v>0</v>
      </c>
      <c r="N86" s="12">
        <f>Population!L86*Inputs!O$15</f>
        <v>0</v>
      </c>
      <c r="O86" s="12">
        <f>Population!M86*Inputs!P$15</f>
        <v>0</v>
      </c>
      <c r="P86" s="12">
        <f>Population!N86*Inputs!Q$15</f>
        <v>0</v>
      </c>
      <c r="Q86" s="12">
        <f>Population!O86*Inputs!R$15</f>
        <v>0</v>
      </c>
      <c r="R86" s="12">
        <f>Population!P86*Inputs!S$15</f>
        <v>0</v>
      </c>
      <c r="S86" s="12">
        <f>Population!Q86*Inputs!T$15</f>
        <v>0</v>
      </c>
      <c r="T86" s="12">
        <f>Population!R86*Inputs!U$15</f>
        <v>38.068736785985848</v>
      </c>
      <c r="U86" s="12">
        <f>Population!S86*Inputs!V$15</f>
        <v>49.664652743721781</v>
      </c>
      <c r="V86" s="12">
        <f>Population!T86*Inputs!W$15</f>
        <v>88.716997777741369</v>
      </c>
      <c r="W86" s="12">
        <f>Population!U86*Inputs!X$15</f>
        <v>143.8967177201701</v>
      </c>
      <c r="X86" s="12">
        <f>Population!V86*Inputs!Y$15</f>
        <v>242.87393568812624</v>
      </c>
      <c r="Y86" s="12">
        <f>Population!W86*Inputs!Z$15</f>
        <v>324.25195852680724</v>
      </c>
      <c r="Z86" s="12">
        <f>Population!X86*Inputs!AA$15</f>
        <v>466.52557408356654</v>
      </c>
      <c r="AA86" s="12">
        <f>Population!Y86*Inputs!AB$15</f>
        <v>656.99951733961439</v>
      </c>
      <c r="AB86" s="12">
        <f>Population!Z86*Inputs!AC$15</f>
        <v>885.49854170478341</v>
      </c>
      <c r="AC86" s="12">
        <f>Population!AA86*Inputs!AD$15</f>
        <v>1174.4517443255741</v>
      </c>
      <c r="AD86" s="12">
        <f>Population!AB86*Inputs!AE$15</f>
        <v>1470.1077561968245</v>
      </c>
      <c r="AE86" s="12">
        <f>Population!AC86*Inputs!AF$15</f>
        <v>1745.5625967564979</v>
      </c>
      <c r="AF86" s="12">
        <f>Population!AD86*Inputs!AG$15</f>
        <v>1869.5147725072709</v>
      </c>
      <c r="AG86" s="12">
        <f>Population!AE86*Inputs!AH$15</f>
        <v>2075.1273071313408</v>
      </c>
      <c r="AH86" s="12">
        <f>Population!AF86*Inputs!AI$15</f>
        <v>2416.984823312187</v>
      </c>
      <c r="AI86" s="12">
        <f>Population!AG86*Inputs!AJ$15</f>
        <v>2661.0848917031517</v>
      </c>
      <c r="AJ86" s="12">
        <f>Population!AH86*Inputs!AK$15</f>
        <v>2993.0537001822663</v>
      </c>
      <c r="AK86" s="12">
        <f>Population!AI86*Inputs!AL$15</f>
        <v>3049.1901582313508</v>
      </c>
      <c r="AL86" s="12">
        <f>Population!AJ86*Inputs!AM$15</f>
        <v>3108.9563970891386</v>
      </c>
      <c r="AM86" s="12">
        <f>Population!AK86*Inputs!AN$15</f>
        <v>3204.4467240368222</v>
      </c>
      <c r="AN86" s="12">
        <f>Population!AL86*Inputs!AO$15</f>
        <v>3215.1007814223594</v>
      </c>
      <c r="AO86" s="12">
        <f>Population!AM86*Inputs!AP$15</f>
        <v>3278.5418073081009</v>
      </c>
      <c r="AP86" s="12">
        <f>Population!AN86*Inputs!AQ$15</f>
        <v>3241.5905216978986</v>
      </c>
      <c r="AQ86" s="12">
        <f>Population!AO86*Inputs!AR$15</f>
        <v>3114.5874433175454</v>
      </c>
      <c r="AR86" s="12">
        <f>Population!AP86*Inputs!AS$15</f>
        <v>3150.1633609390051</v>
      </c>
      <c r="AS86" s="12">
        <f>Population!AQ86*Inputs!AT$15</f>
        <v>3218.9047004002477</v>
      </c>
      <c r="AT86" s="12">
        <f>Population!AR86*Inputs!AU$15</f>
        <v>3322.6478566265669</v>
      </c>
      <c r="AU86" s="12">
        <f>Population!AS86*Inputs!AV$15</f>
        <v>3250.3271115430957</v>
      </c>
      <c r="AV86" s="12">
        <f>Population!AT86*Inputs!AW$15</f>
        <v>3206.4152878789937</v>
      </c>
      <c r="AW86" s="12">
        <f>Population!AU86*Inputs!AX$15</f>
        <v>3225.0018618825502</v>
      </c>
      <c r="AX86" s="12">
        <f>Population!AV86*Inputs!AY$15</f>
        <v>3133.6834640412148</v>
      </c>
      <c r="AY86" s="12">
        <f>Population!AW86*Inputs!AZ$15</f>
        <v>3119.0646570245949</v>
      </c>
      <c r="AZ86" s="12">
        <f>Population!AX86*Inputs!BA$15</f>
        <v>2899.8249023786038</v>
      </c>
      <c r="BA86" s="12">
        <f>Population!AY86*Inputs!BB$15</f>
        <v>2733.3772778415682</v>
      </c>
      <c r="BB86" s="12">
        <f>Population!AZ86*Inputs!BC$15</f>
        <v>2732.2498533930911</v>
      </c>
      <c r="BC86" s="12">
        <f>Population!BA86*Inputs!BD$15</f>
        <v>2567.3686907463753</v>
      </c>
      <c r="BD86" s="12">
        <f>Population!BB86*Inputs!BE$15</f>
        <v>2520.4778856437001</v>
      </c>
      <c r="BE86" s="12">
        <f>Population!BC86*Inputs!BF$15</f>
        <v>2393.8672304078113</v>
      </c>
      <c r="BF86" s="12">
        <f>Population!BD86*Inputs!BG$15</f>
        <v>2271.4218450987596</v>
      </c>
      <c r="BG86" s="12">
        <f>Population!BE86*Inputs!BH$15</f>
        <v>2268.3656475997773</v>
      </c>
      <c r="BH86" s="12">
        <f>Population!BF86*Inputs!BI$15</f>
        <v>2192.5790634882801</v>
      </c>
      <c r="BI86" s="12">
        <f>Population!BG86*Inputs!BJ$15</f>
        <v>2061.7669632794273</v>
      </c>
      <c r="BJ86" s="12">
        <f>Population!BH86*Inputs!BK$15</f>
        <v>1865.0566662626852</v>
      </c>
      <c r="BK86" s="12">
        <f>Population!BI86*Inputs!BL$15</f>
        <v>1645.4677867296825</v>
      </c>
      <c r="BL86" s="12">
        <f>Population!BJ86*Inputs!BM$15</f>
        <v>1464.164723569105</v>
      </c>
      <c r="BM86" s="12">
        <f>Population!BK86*Inputs!BN$15</f>
        <v>1221.3854253430379</v>
      </c>
      <c r="BN86" s="12">
        <f>Population!BL86*Inputs!BO$15</f>
        <v>1033.3242915497428</v>
      </c>
      <c r="BO86" s="12">
        <f>Population!BM86*Inputs!BP$15</f>
        <v>871.99318101449126</v>
      </c>
      <c r="BP86" s="12">
        <f>Population!BN86*Inputs!BQ$15</f>
        <v>689.51611756929424</v>
      </c>
      <c r="BQ86" s="12">
        <f>Population!BO86*Inputs!BR$15</f>
        <v>685.1367814577045</v>
      </c>
      <c r="BR86" s="12">
        <f>Population!BP86*Inputs!BS$15</f>
        <v>584.00048725555439</v>
      </c>
      <c r="BS86" s="12">
        <f>Population!BQ86*Inputs!BT$15</f>
        <v>526.27337616146724</v>
      </c>
      <c r="BT86" s="12">
        <f>Population!BR86*Inputs!BU$15</f>
        <v>491.59709956938713</v>
      </c>
      <c r="BU86" s="12">
        <f>Population!BS86*Inputs!BV$15</f>
        <v>468.48308542119901</v>
      </c>
      <c r="BV86" s="12">
        <f>Population!BT86*Inputs!BW$15</f>
        <v>420.33243383277454</v>
      </c>
      <c r="BW86" s="12">
        <f>Population!BU86*Inputs!BX$15</f>
        <v>388.37802606823413</v>
      </c>
      <c r="BX86" s="12">
        <f>Population!BV86*Inputs!BY$15</f>
        <v>327.03846931010219</v>
      </c>
      <c r="BY86" s="12">
        <f>Population!BW86*Inputs!BZ$15</f>
        <v>291.2489937718442</v>
      </c>
      <c r="BZ86" s="12">
        <f>Population!BX86*Inputs!CA$15</f>
        <v>274.53113469126623</v>
      </c>
      <c r="CA86" s="12">
        <f>Population!BY86*Inputs!CB$15</f>
        <v>258.10845838476018</v>
      </c>
      <c r="CB86" s="12">
        <f>Population!BZ86*Inputs!CC$15</f>
        <v>212.17460140288441</v>
      </c>
      <c r="CC86" s="12">
        <f>Population!CA86*Inputs!CD$15</f>
        <v>219.81108982874906</v>
      </c>
      <c r="CD86" s="12">
        <f>Population!CB86*Inputs!CE$15</f>
        <v>192.15894008437886</v>
      </c>
      <c r="CE86" s="12">
        <f>Population!CC86*Inputs!CF$15</f>
        <v>151.45155192119776</v>
      </c>
      <c r="CF86" s="12">
        <f>Population!CD86*Inputs!CG$15</f>
        <v>131.15112683127646</v>
      </c>
      <c r="CG86" s="12">
        <f>Population!CE86*Inputs!CH$15</f>
        <v>94.313664114525992</v>
      </c>
      <c r="CH86" s="12">
        <f>Population!CF86*Inputs!CI$15</f>
        <v>81.324400330579309</v>
      </c>
      <c r="CI86" s="12">
        <f>Population!CG86*Inputs!CJ$15</f>
        <v>69.609543113452389</v>
      </c>
      <c r="CJ86" s="12">
        <f>Population!CH86*Inputs!CK$15</f>
        <v>59.676242852312967</v>
      </c>
      <c r="CK86" s="12">
        <f>Population!CI86*Inputs!CL$15</f>
        <v>51.600343577502116</v>
      </c>
      <c r="CL86" s="12">
        <f>Population!CJ86*Inputs!CM$15</f>
        <v>44.396884180732165</v>
      </c>
      <c r="CM86" s="12">
        <f>Population!CK86*Inputs!CN$15</f>
        <v>37.36930464898866</v>
      </c>
      <c r="CN86" s="12">
        <f>Population!CL86*Inputs!CO$15</f>
        <v>31.000417760784533</v>
      </c>
      <c r="CO86" s="12">
        <f>Population!CM86*Inputs!CP$15</f>
        <v>25.06573574396317</v>
      </c>
      <c r="CP86" s="12">
        <f>Population!CN86*Inputs!CQ$15</f>
        <v>19.377485899313154</v>
      </c>
      <c r="CQ86" s="12">
        <f>Population!CO86*Inputs!CR$15</f>
        <v>14.09555363336214</v>
      </c>
      <c r="CR86" s="12">
        <f>Population!CP86*Inputs!CS$15</f>
        <v>10.224015897221809</v>
      </c>
      <c r="CS86" s="12">
        <f>Population!CQ86*Inputs!CT$15</f>
        <v>7.3534435890114267</v>
      </c>
      <c r="CT86" s="12">
        <f>Population!CR86*Inputs!CU$15</f>
        <v>5.3146271214314229</v>
      </c>
      <c r="CU86" s="12">
        <f>Population!CS86*Inputs!CV$15</f>
        <v>3.9018233712508663</v>
      </c>
      <c r="CV86" s="12">
        <f>Population!CT86*Inputs!CW$15</f>
        <v>2.9117984530471084</v>
      </c>
      <c r="CW86" s="12">
        <f>Population!CU86*Inputs!CX$15</f>
        <v>2.1799546876599161</v>
      </c>
      <c r="CX86" s="12">
        <f>Population!CV86*Inputs!CY$15</f>
        <v>1.6468002991159572</v>
      </c>
      <c r="CY86" s="12">
        <f>Population!CW86*Inputs!CZ$15</f>
        <v>1.2377746376283869</v>
      </c>
      <c r="CZ86" s="12">
        <f>Population!CX86*Inputs!DA$15</f>
        <v>0.91242372496535851</v>
      </c>
      <c r="DA86" s="12">
        <f>Population!CY86*Inputs!DB$15</f>
        <v>0.6651848935987299</v>
      </c>
      <c r="DB86" s="4"/>
    </row>
    <row r="87" spans="1:106" x14ac:dyDescent="0.25">
      <c r="A87">
        <f t="shared" si="4"/>
        <v>2034</v>
      </c>
      <c r="B87" s="21">
        <f t="shared" si="3"/>
        <v>110269.35626890334</v>
      </c>
      <c r="C87" s="5">
        <f>B87/Population!B87</f>
        <v>0.41797497681497359</v>
      </c>
      <c r="D87" s="33">
        <f t="shared" si="5"/>
        <v>3.287854421969838</v>
      </c>
      <c r="E87" s="12">
        <f>Population!C87*Inputs!F$15</f>
        <v>0</v>
      </c>
      <c r="F87" s="12">
        <f>Population!D87*Inputs!G$15</f>
        <v>0</v>
      </c>
      <c r="G87" s="12">
        <f>Population!E87*Inputs!H$15</f>
        <v>0</v>
      </c>
      <c r="H87" s="12">
        <f>Population!F87*Inputs!I$15</f>
        <v>0</v>
      </c>
      <c r="I87" s="12">
        <f>Population!G87*Inputs!J$15</f>
        <v>0</v>
      </c>
      <c r="J87" s="12">
        <f>Population!H87*Inputs!K$15</f>
        <v>0</v>
      </c>
      <c r="K87" s="12">
        <f>Population!I87*Inputs!L$15</f>
        <v>0</v>
      </c>
      <c r="L87" s="12">
        <f>Population!J87*Inputs!M$15</f>
        <v>0</v>
      </c>
      <c r="M87" s="12">
        <f>Population!K87*Inputs!N$15</f>
        <v>0</v>
      </c>
      <c r="N87" s="12">
        <f>Population!L87*Inputs!O$15</f>
        <v>0</v>
      </c>
      <c r="O87" s="12">
        <f>Population!M87*Inputs!P$15</f>
        <v>0</v>
      </c>
      <c r="P87" s="12">
        <f>Population!N87*Inputs!Q$15</f>
        <v>0</v>
      </c>
      <c r="Q87" s="12">
        <f>Population!O87*Inputs!R$15</f>
        <v>0</v>
      </c>
      <c r="R87" s="12">
        <f>Population!P87*Inputs!S$15</f>
        <v>0</v>
      </c>
      <c r="S87" s="12">
        <f>Population!Q87*Inputs!T$15</f>
        <v>0</v>
      </c>
      <c r="T87" s="12">
        <f>Population!R87*Inputs!U$15</f>
        <v>37.986421722342577</v>
      </c>
      <c r="U87" s="12">
        <f>Population!S87*Inputs!V$15</f>
        <v>49.472129852895669</v>
      </c>
      <c r="V87" s="12">
        <f>Population!T87*Inputs!W$15</f>
        <v>88.435021884671855</v>
      </c>
      <c r="W87" s="12">
        <f>Population!U87*Inputs!X$15</f>
        <v>144.94096231107957</v>
      </c>
      <c r="X87" s="12">
        <f>Population!V87*Inputs!Y$15</f>
        <v>247.88975049240659</v>
      </c>
      <c r="Y87" s="12">
        <f>Population!W87*Inputs!Z$15</f>
        <v>334.36357484637051</v>
      </c>
      <c r="Z87" s="12">
        <f>Population!X87*Inputs!AA$15</f>
        <v>482.40750006172857</v>
      </c>
      <c r="AA87" s="12">
        <f>Population!Y87*Inputs!AB$15</f>
        <v>626.06966800981888</v>
      </c>
      <c r="AB87" s="12">
        <f>Population!Z87*Inputs!AC$15</f>
        <v>861.45570351486458</v>
      </c>
      <c r="AC87" s="12">
        <f>Population!AA87*Inputs!AD$15</f>
        <v>1171.4023195684581</v>
      </c>
      <c r="AD87" s="12">
        <f>Population!AB87*Inputs!AE$15</f>
        <v>1503.3674691230096</v>
      </c>
      <c r="AE87" s="12">
        <f>Population!AC87*Inputs!AF$15</f>
        <v>1833.6636226219748</v>
      </c>
      <c r="AF87" s="12">
        <f>Population!AD87*Inputs!AG$15</f>
        <v>2025.9748990699229</v>
      </c>
      <c r="AG87" s="12">
        <f>Population!AE87*Inputs!AH$15</f>
        <v>2226.1969580599107</v>
      </c>
      <c r="AH87" s="12">
        <f>Population!AF87*Inputs!AI$15</f>
        <v>2501.7016641133337</v>
      </c>
      <c r="AI87" s="12">
        <f>Population!AG87*Inputs!AJ$15</f>
        <v>2697.6351512645256</v>
      </c>
      <c r="AJ87" s="12">
        <f>Population!AH87*Inputs!AK$15</f>
        <v>3083.3707771605518</v>
      </c>
      <c r="AK87" s="12">
        <f>Population!AI87*Inputs!AL$15</f>
        <v>3166.3698880500938</v>
      </c>
      <c r="AL87" s="12">
        <f>Population!AJ87*Inputs!AM$15</f>
        <v>3224.7512082742683</v>
      </c>
      <c r="AM87" s="12">
        <f>Population!AK87*Inputs!AN$15</f>
        <v>3318.6293535624022</v>
      </c>
      <c r="AN87" s="12">
        <f>Population!AL87*Inputs!AO$15</f>
        <v>3325.8680256138277</v>
      </c>
      <c r="AO87" s="12">
        <f>Population!AM87*Inputs!AP$15</f>
        <v>3391.1120445537204</v>
      </c>
      <c r="AP87" s="12">
        <f>Population!AN87*Inputs!AQ$15</f>
        <v>3351.9779566120383</v>
      </c>
      <c r="AQ87" s="12">
        <f>Population!AO87*Inputs!AR$15</f>
        <v>3219.6694445639837</v>
      </c>
      <c r="AR87" s="12">
        <f>Population!AP87*Inputs!AS$15</f>
        <v>3255.3271322920468</v>
      </c>
      <c r="AS87" s="12">
        <f>Population!AQ87*Inputs!AT$15</f>
        <v>3321.5859923591779</v>
      </c>
      <c r="AT87" s="12">
        <f>Population!AR87*Inputs!AU$15</f>
        <v>3422.7837718560017</v>
      </c>
      <c r="AU87" s="12">
        <f>Population!AS87*Inputs!AV$15</f>
        <v>3344.1633011664649</v>
      </c>
      <c r="AV87" s="12">
        <f>Population!AT87*Inputs!AW$15</f>
        <v>3296.6417459401023</v>
      </c>
      <c r="AW87" s="12">
        <f>Population!AU87*Inputs!AX$15</f>
        <v>3311.8561410774491</v>
      </c>
      <c r="AX87" s="12">
        <f>Population!AV87*Inputs!AY$15</f>
        <v>3214.738757798772</v>
      </c>
      <c r="AY87" s="12">
        <f>Population!AW87*Inputs!AZ$15</f>
        <v>3198.8232435781651</v>
      </c>
      <c r="AZ87" s="12">
        <f>Population!AX87*Inputs!BA$15</f>
        <v>2973.4094912797755</v>
      </c>
      <c r="BA87" s="12">
        <f>Population!AY87*Inputs!BB$15</f>
        <v>2802.3463207880359</v>
      </c>
      <c r="BB87" s="12">
        <f>Population!AZ87*Inputs!BC$15</f>
        <v>2801.1204858661276</v>
      </c>
      <c r="BC87" s="12">
        <f>Population!BA87*Inputs!BD$15</f>
        <v>2637.5024205507666</v>
      </c>
      <c r="BD87" s="12">
        <f>Population!BB87*Inputs!BE$15</f>
        <v>2596.7168167261393</v>
      </c>
      <c r="BE87" s="12">
        <f>Population!BC87*Inputs!BF$15</f>
        <v>2471.7076589653302</v>
      </c>
      <c r="BF87" s="12">
        <f>Population!BD87*Inputs!BG$15</f>
        <v>2347.5174913012306</v>
      </c>
      <c r="BG87" s="12">
        <f>Population!BE87*Inputs!BH$15</f>
        <v>2348.2505174803036</v>
      </c>
      <c r="BH87" s="12">
        <f>Population!BF87*Inputs!BI$15</f>
        <v>2275.2650762707244</v>
      </c>
      <c r="BI87" s="12">
        <f>Population!BG87*Inputs!BJ$15</f>
        <v>2143.8972394167131</v>
      </c>
      <c r="BJ87" s="12">
        <f>Population!BH87*Inputs!BK$15</f>
        <v>1943.3884978394051</v>
      </c>
      <c r="BK87" s="12">
        <f>Population!BI87*Inputs!BL$15</f>
        <v>1715.1340791521866</v>
      </c>
      <c r="BL87" s="12">
        <f>Population!BJ87*Inputs!BM$15</f>
        <v>1525.5989032967675</v>
      </c>
      <c r="BM87" s="12">
        <f>Population!BK87*Inputs!BN$15</f>
        <v>1272.4519222611243</v>
      </c>
      <c r="BN87" s="12">
        <f>Population!BL87*Inputs!BO$15</f>
        <v>1077.2200211814545</v>
      </c>
      <c r="BO87" s="12">
        <f>Population!BM87*Inputs!BP$15</f>
        <v>909.12479364859189</v>
      </c>
      <c r="BP87" s="12">
        <f>Population!BN87*Inputs!BQ$15</f>
        <v>720.3444138993699</v>
      </c>
      <c r="BQ87" s="12">
        <f>Population!BO87*Inputs!BR$15</f>
        <v>717.58358191045227</v>
      </c>
      <c r="BR87" s="12">
        <f>Population!BP87*Inputs!BS$15</f>
        <v>609.86985579392717</v>
      </c>
      <c r="BS87" s="12">
        <f>Population!BQ87*Inputs!BT$15</f>
        <v>545.7860228340902</v>
      </c>
      <c r="BT87" s="12">
        <f>Population!BR87*Inputs!BU$15</f>
        <v>506.91823603359728</v>
      </c>
      <c r="BU87" s="12">
        <f>Population!BS87*Inputs!BV$15</f>
        <v>482.92085366474646</v>
      </c>
      <c r="BV87" s="12">
        <f>Population!BT87*Inputs!BW$15</f>
        <v>433.58643390186143</v>
      </c>
      <c r="BW87" s="12">
        <f>Population!BU87*Inputs!BX$15</f>
        <v>401.81873066279303</v>
      </c>
      <c r="BX87" s="12">
        <f>Population!BV87*Inputs!BY$15</f>
        <v>339.2457253424094</v>
      </c>
      <c r="BY87" s="12">
        <f>Population!BW87*Inputs!BZ$15</f>
        <v>302.94718659818722</v>
      </c>
      <c r="BZ87" s="12">
        <f>Population!BX87*Inputs!CA$15</f>
        <v>285.13169020800336</v>
      </c>
      <c r="CA87" s="12">
        <f>Population!BY87*Inputs!CB$15</f>
        <v>267.12960182366834</v>
      </c>
      <c r="CB87" s="12">
        <f>Population!BZ87*Inputs!CC$15</f>
        <v>219.34150886445167</v>
      </c>
      <c r="CC87" s="12">
        <f>Population!CA87*Inputs!CD$15</f>
        <v>227.87891172777472</v>
      </c>
      <c r="CD87" s="12">
        <f>Population!CB87*Inputs!CE$15</f>
        <v>199.45893815545813</v>
      </c>
      <c r="CE87" s="12">
        <f>Population!CC87*Inputs!CF$15</f>
        <v>157.43419835975681</v>
      </c>
      <c r="CF87" s="12">
        <f>Population!CD87*Inputs!CG$15</f>
        <v>136.88804332756115</v>
      </c>
      <c r="CG87" s="12">
        <f>Population!CE87*Inputs!CH$15</f>
        <v>101.08195444654586</v>
      </c>
      <c r="CH87" s="12">
        <f>Population!CF87*Inputs!CI$15</f>
        <v>86.687967795925246</v>
      </c>
      <c r="CI87" s="12">
        <f>Population!CG87*Inputs!CJ$15</f>
        <v>74.069046057039699</v>
      </c>
      <c r="CJ87" s="12">
        <f>Population!CH87*Inputs!CK$15</f>
        <v>62.885199719830339</v>
      </c>
      <c r="CK87" s="12">
        <f>Population!CI87*Inputs!CL$15</f>
        <v>53.38068819635204</v>
      </c>
      <c r="CL87" s="12">
        <f>Population!CJ87*Inputs!CM$15</f>
        <v>45.42238693786237</v>
      </c>
      <c r="CM87" s="12">
        <f>Population!CK87*Inputs!CN$15</f>
        <v>38.330356384685267</v>
      </c>
      <c r="CN87" s="12">
        <f>Population!CL87*Inputs!CO$15</f>
        <v>31.677441712021022</v>
      </c>
      <c r="CO87" s="12">
        <f>Population!CM87*Inputs!CP$15</f>
        <v>25.8024688293537</v>
      </c>
      <c r="CP87" s="12">
        <f>Population!CN87*Inputs!CQ$15</f>
        <v>20.395644032276667</v>
      </c>
      <c r="CQ87" s="12">
        <f>Population!CO87*Inputs!CR$15</f>
        <v>15.146493321641914</v>
      </c>
      <c r="CR87" s="12">
        <f>Population!CP87*Inputs!CS$15</f>
        <v>11.017848759220753</v>
      </c>
      <c r="CS87" s="12">
        <f>Population!CQ87*Inputs!CT$15</f>
        <v>7.9916450107245307</v>
      </c>
      <c r="CT87" s="12">
        <f>Population!CR87*Inputs!CU$15</f>
        <v>5.7478500973121607</v>
      </c>
      <c r="CU87" s="12">
        <f>Population!CS87*Inputs!CV$15</f>
        <v>4.1542006336658632</v>
      </c>
      <c r="CV87" s="12">
        <f>Population!CT87*Inputs!CW$15</f>
        <v>3.0498766425097688</v>
      </c>
      <c r="CW87" s="12">
        <f>Population!CU87*Inputs!CX$15</f>
        <v>2.2760195028503962</v>
      </c>
      <c r="CX87" s="12">
        <f>Population!CV87*Inputs!CY$15</f>
        <v>1.7039707467568468</v>
      </c>
      <c r="CY87" s="12">
        <f>Population!CW87*Inputs!CZ$15</f>
        <v>1.2872283774192748</v>
      </c>
      <c r="CZ87" s="12">
        <f>Population!CX87*Inputs!DA$15</f>
        <v>0.9675117494576857</v>
      </c>
      <c r="DA87" s="12">
        <f>Population!CY87*Inputs!DB$15</f>
        <v>0.71319984070716314</v>
      </c>
      <c r="DB87" s="4"/>
    </row>
    <row r="88" spans="1:106" x14ac:dyDescent="0.25">
      <c r="A88">
        <f t="shared" si="4"/>
        <v>2035</v>
      </c>
      <c r="B88" s="21">
        <f t="shared" si="3"/>
        <v>113977.91997689167</v>
      </c>
      <c r="C88" s="5">
        <f>B88/Population!B88</f>
        <v>0.42361473454341453</v>
      </c>
      <c r="D88" s="33">
        <f t="shared" si="5"/>
        <v>3.3631861411656416</v>
      </c>
      <c r="E88" s="12">
        <f>Population!C88*Inputs!F$15</f>
        <v>0</v>
      </c>
      <c r="F88" s="12">
        <f>Population!D88*Inputs!G$15</f>
        <v>0</v>
      </c>
      <c r="G88" s="12">
        <f>Population!E88*Inputs!H$15</f>
        <v>0</v>
      </c>
      <c r="H88" s="12">
        <f>Population!F88*Inputs!I$15</f>
        <v>0</v>
      </c>
      <c r="I88" s="12">
        <f>Population!G88*Inputs!J$15</f>
        <v>0</v>
      </c>
      <c r="J88" s="12">
        <f>Population!H88*Inputs!K$15</f>
        <v>0</v>
      </c>
      <c r="K88" s="12">
        <f>Population!I88*Inputs!L$15</f>
        <v>0</v>
      </c>
      <c r="L88" s="12">
        <f>Population!J88*Inputs!M$15</f>
        <v>0</v>
      </c>
      <c r="M88" s="12">
        <f>Population!K88*Inputs!N$15</f>
        <v>0</v>
      </c>
      <c r="N88" s="12">
        <f>Population!L88*Inputs!O$15</f>
        <v>0</v>
      </c>
      <c r="O88" s="12">
        <f>Population!M88*Inputs!P$15</f>
        <v>0</v>
      </c>
      <c r="P88" s="12">
        <f>Population!N88*Inputs!Q$15</f>
        <v>0</v>
      </c>
      <c r="Q88" s="12">
        <f>Population!O88*Inputs!R$15</f>
        <v>0</v>
      </c>
      <c r="R88" s="12">
        <f>Population!P88*Inputs!S$15</f>
        <v>0</v>
      </c>
      <c r="S88" s="12">
        <f>Population!Q88*Inputs!T$15</f>
        <v>0</v>
      </c>
      <c r="T88" s="12">
        <f>Population!R88*Inputs!U$15</f>
        <v>37.260652306026103</v>
      </c>
      <c r="U88" s="12">
        <f>Population!S88*Inputs!V$15</f>
        <v>49.402702883144208</v>
      </c>
      <c r="V88" s="12">
        <f>Population!T88*Inputs!W$15</f>
        <v>88.160231127398063</v>
      </c>
      <c r="W88" s="12">
        <f>Population!U88*Inputs!X$15</f>
        <v>144.59360952987171</v>
      </c>
      <c r="X88" s="12">
        <f>Population!V88*Inputs!Y$15</f>
        <v>249.88085566022329</v>
      </c>
      <c r="Y88" s="12">
        <f>Population!W88*Inputs!Z$15</f>
        <v>341.52231110687836</v>
      </c>
      <c r="Z88" s="12">
        <f>Population!X88*Inputs!AA$15</f>
        <v>497.81221326720379</v>
      </c>
      <c r="AA88" s="12">
        <f>Population!Y88*Inputs!AB$15</f>
        <v>647.85981777359041</v>
      </c>
      <c r="AB88" s="12">
        <f>Population!Z88*Inputs!AC$15</f>
        <v>821.51335209004674</v>
      </c>
      <c r="AC88" s="12">
        <f>Population!AA88*Inputs!AD$15</f>
        <v>1140.4329990927226</v>
      </c>
      <c r="AD88" s="12">
        <f>Population!AB88*Inputs!AE$15</f>
        <v>1500.5313597242255</v>
      </c>
      <c r="AE88" s="12">
        <f>Population!AC88*Inputs!AF$15</f>
        <v>1876.4565753799077</v>
      </c>
      <c r="AF88" s="12">
        <f>Population!AD88*Inputs!AG$15</f>
        <v>2129.7199724158013</v>
      </c>
      <c r="AG88" s="12">
        <f>Population!AE88*Inputs!AH$15</f>
        <v>2414.1951359224686</v>
      </c>
      <c r="AH88" s="12">
        <f>Population!AF88*Inputs!AI$15</f>
        <v>2685.7499674384485</v>
      </c>
      <c r="AI88" s="12">
        <f>Population!AG88*Inputs!AJ$15</f>
        <v>2794.2641600991078</v>
      </c>
      <c r="AJ88" s="12">
        <f>Population!AH88*Inputs!AK$15</f>
        <v>3128.080979387787</v>
      </c>
      <c r="AK88" s="12">
        <f>Population!AI88*Inputs!AL$15</f>
        <v>3264.3587838120484</v>
      </c>
      <c r="AL88" s="12">
        <f>Population!AJ88*Inputs!AM$15</f>
        <v>3351.1718140956991</v>
      </c>
      <c r="AM88" s="12">
        <f>Population!AK88*Inputs!AN$15</f>
        <v>3444.8166497109828</v>
      </c>
      <c r="AN88" s="12">
        <f>Population!AL88*Inputs!AO$15</f>
        <v>3447.0238815054868</v>
      </c>
      <c r="AO88" s="12">
        <f>Population!AM88*Inputs!AP$15</f>
        <v>3510.7346648374396</v>
      </c>
      <c r="AP88" s="12">
        <f>Population!AN88*Inputs!AQ$15</f>
        <v>3469.9152385268417</v>
      </c>
      <c r="AQ88" s="12">
        <f>Population!AO88*Inputs!AR$15</f>
        <v>3332.1752852892532</v>
      </c>
      <c r="AR88" s="12">
        <f>Population!AP88*Inputs!AS$15</f>
        <v>3368.1026503898479</v>
      </c>
      <c r="AS88" s="12">
        <f>Population!AQ88*Inputs!AT$15</f>
        <v>3435.4180200626993</v>
      </c>
      <c r="AT88" s="12">
        <f>Population!AR88*Inputs!AU$15</f>
        <v>3534.9607054265994</v>
      </c>
      <c r="AU88" s="12">
        <f>Population!AS88*Inputs!AV$15</f>
        <v>3448.0145363460533</v>
      </c>
      <c r="AV88" s="12">
        <f>Population!AT88*Inputs!AW$15</f>
        <v>3394.9730908678348</v>
      </c>
      <c r="AW88" s="12">
        <f>Population!AU88*Inputs!AX$15</f>
        <v>3408.354212227569</v>
      </c>
      <c r="AX88" s="12">
        <f>Population!AV88*Inputs!AY$15</f>
        <v>3304.6341841409217</v>
      </c>
      <c r="AY88" s="12">
        <f>Population!AW88*Inputs!AZ$15</f>
        <v>3284.9387778323426</v>
      </c>
      <c r="AZ88" s="12">
        <f>Population!AX88*Inputs!BA$15</f>
        <v>3052.6268737340274</v>
      </c>
      <c r="BA88" s="12">
        <f>Population!AY88*Inputs!BB$15</f>
        <v>2876.4820421024392</v>
      </c>
      <c r="BB88" s="12">
        <f>Population!AZ88*Inputs!BC$15</f>
        <v>2874.9753233220185</v>
      </c>
      <c r="BC88" s="12">
        <f>Population!BA88*Inputs!BD$15</f>
        <v>2707.2080749033366</v>
      </c>
      <c r="BD88" s="12">
        <f>Population!BB88*Inputs!BE$15</f>
        <v>2671.0374808114689</v>
      </c>
      <c r="BE88" s="12">
        <f>Population!BC88*Inputs!BF$15</f>
        <v>2549.7552207820127</v>
      </c>
      <c r="BF88" s="12">
        <f>Population!BD88*Inputs!BG$15</f>
        <v>2427.0263335718405</v>
      </c>
      <c r="BG88" s="12">
        <f>Population!BE88*Inputs!BH$15</f>
        <v>2430.2972558403485</v>
      </c>
      <c r="BH88" s="12">
        <f>Population!BF88*Inputs!BI$15</f>
        <v>2358.9692021451792</v>
      </c>
      <c r="BI88" s="12">
        <f>Population!BG88*Inputs!BJ$15</f>
        <v>2228.4149099995198</v>
      </c>
      <c r="BJ88" s="12">
        <f>Population!BH88*Inputs!BK$15</f>
        <v>2024.3248482201973</v>
      </c>
      <c r="BK88" s="12">
        <f>Population!BI88*Inputs!BL$15</f>
        <v>1790.5124967977331</v>
      </c>
      <c r="BL88" s="12">
        <f>Population!BJ88*Inputs!BM$15</f>
        <v>1593.239026705018</v>
      </c>
      <c r="BM88" s="12">
        <f>Population!BK88*Inputs!BN$15</f>
        <v>1328.3676680625465</v>
      </c>
      <c r="BN88" s="12">
        <f>Population!BL88*Inputs!BO$15</f>
        <v>1124.429805891064</v>
      </c>
      <c r="BO88" s="12">
        <f>Population!BM88*Inputs!BP$15</f>
        <v>949.69306293760587</v>
      </c>
      <c r="BP88" s="12">
        <f>Population!BN88*Inputs!BQ$15</f>
        <v>752.62513537353493</v>
      </c>
      <c r="BQ88" s="12">
        <f>Population!BO88*Inputs!BR$15</f>
        <v>751.46116684037781</v>
      </c>
      <c r="BR88" s="12">
        <f>Population!BP88*Inputs!BS$15</f>
        <v>640.4688673145381</v>
      </c>
      <c r="BS88" s="12">
        <f>Population!BQ88*Inputs!BT$15</f>
        <v>571.569287814625</v>
      </c>
      <c r="BT88" s="12">
        <f>Population!BR88*Inputs!BU$15</f>
        <v>527.15525278978475</v>
      </c>
      <c r="BU88" s="12">
        <f>Population!BS88*Inputs!BV$15</f>
        <v>499.29013878279733</v>
      </c>
      <c r="BV88" s="12">
        <f>Population!BT88*Inputs!BW$15</f>
        <v>448.10650529201212</v>
      </c>
      <c r="BW88" s="12">
        <f>Population!BU88*Inputs!BX$15</f>
        <v>415.59066948451374</v>
      </c>
      <c r="BX88" s="12">
        <f>Population!BV88*Inputs!BY$15</f>
        <v>351.97083974158846</v>
      </c>
      <c r="BY88" s="12">
        <f>Population!BW88*Inputs!BZ$15</f>
        <v>315.14829758040139</v>
      </c>
      <c r="BZ88" s="12">
        <f>Population!BX88*Inputs!CA$15</f>
        <v>297.45123856639248</v>
      </c>
      <c r="CA88" s="12">
        <f>Population!BY88*Inputs!CB$15</f>
        <v>278.20524215498398</v>
      </c>
      <c r="CB88" s="12">
        <f>Population!BZ88*Inputs!CC$15</f>
        <v>227.50748932764819</v>
      </c>
      <c r="CC88" s="12">
        <f>Population!CA88*Inputs!CD$15</f>
        <v>235.94778097912871</v>
      </c>
      <c r="CD88" s="12">
        <f>Population!CB88*Inputs!CE$15</f>
        <v>207.06599232616077</v>
      </c>
      <c r="CE88" s="12">
        <f>Population!CC88*Inputs!CF$15</f>
        <v>163.5993913826747</v>
      </c>
      <c r="CF88" s="12">
        <f>Population!CD88*Inputs!CG$15</f>
        <v>142.30871424407792</v>
      </c>
      <c r="CG88" s="12">
        <f>Population!CE88*Inputs!CH$15</f>
        <v>106.93895544644211</v>
      </c>
      <c r="CH88" s="12">
        <f>Population!CF88*Inputs!CI$15</f>
        <v>91.546965537451356</v>
      </c>
      <c r="CI88" s="12">
        <f>Population!CG88*Inputs!CJ$15</f>
        <v>77.796636780782805</v>
      </c>
      <c r="CJ88" s="12">
        <f>Population!CH88*Inputs!CK$15</f>
        <v>65.932953603355784</v>
      </c>
      <c r="CK88" s="12">
        <f>Population!CI88*Inputs!CL$15</f>
        <v>55.42647496775249</v>
      </c>
      <c r="CL88" s="12">
        <f>Population!CJ88*Inputs!CM$15</f>
        <v>46.300709530616629</v>
      </c>
      <c r="CM88" s="12">
        <f>Population!CK88*Inputs!CN$15</f>
        <v>38.640829115076073</v>
      </c>
      <c r="CN88" s="12">
        <f>Population!CL88*Inputs!CO$15</f>
        <v>32.015777976816111</v>
      </c>
      <c r="CO88" s="12">
        <f>Population!CM88*Inputs!CP$15</f>
        <v>25.979448935099374</v>
      </c>
      <c r="CP88" s="12">
        <f>Population!CN88*Inputs!CQ$15</f>
        <v>20.687325484277768</v>
      </c>
      <c r="CQ88" s="12">
        <f>Population!CO88*Inputs!CR$15</f>
        <v>15.708626379212207</v>
      </c>
      <c r="CR88" s="12">
        <f>Population!CP88*Inputs!CS$15</f>
        <v>11.665755892207864</v>
      </c>
      <c r="CS88" s="12">
        <f>Population!CQ88*Inputs!CT$15</f>
        <v>8.4858938206299932</v>
      </c>
      <c r="CT88" s="12">
        <f>Population!CR88*Inputs!CU$15</f>
        <v>6.1551263313921352</v>
      </c>
      <c r="CU88" s="12">
        <f>Population!CS88*Inputs!CV$15</f>
        <v>4.4269663423968142</v>
      </c>
      <c r="CV88" s="12">
        <f>Population!CT88*Inputs!CW$15</f>
        <v>3.199545234034924</v>
      </c>
      <c r="CW88" s="12">
        <f>Population!CU88*Inputs!CX$15</f>
        <v>2.3490002377004719</v>
      </c>
      <c r="CX88" s="12">
        <f>Population!CV88*Inputs!CY$15</f>
        <v>1.7529792119090162</v>
      </c>
      <c r="CY88" s="12">
        <f>Population!CW88*Inputs!CZ$15</f>
        <v>1.3123900269857107</v>
      </c>
      <c r="CZ88" s="12">
        <f>Population!CX88*Inputs!DA$15</f>
        <v>0.99141706991940559</v>
      </c>
      <c r="DA88" s="12">
        <f>Population!CY88*Inputs!DB$15</f>
        <v>0.74517286954396023</v>
      </c>
      <c r="DB88" s="4"/>
    </row>
    <row r="89" spans="1:106" x14ac:dyDescent="0.25">
      <c r="A89">
        <f t="shared" si="4"/>
        <v>2036</v>
      </c>
      <c r="B89" s="21">
        <f t="shared" si="3"/>
        <v>117808.43313760991</v>
      </c>
      <c r="C89" s="5">
        <f>B89/Population!B89</f>
        <v>0.42972809732815492</v>
      </c>
      <c r="D89" s="33">
        <f t="shared" si="5"/>
        <v>3.3607501887162439</v>
      </c>
      <c r="E89" s="12">
        <f>Population!C89*Inputs!F$15</f>
        <v>0</v>
      </c>
      <c r="F89" s="12">
        <f>Population!D89*Inputs!G$15</f>
        <v>0</v>
      </c>
      <c r="G89" s="12">
        <f>Population!E89*Inputs!H$15</f>
        <v>0</v>
      </c>
      <c r="H89" s="12">
        <f>Population!F89*Inputs!I$15</f>
        <v>0</v>
      </c>
      <c r="I89" s="12">
        <f>Population!G89*Inputs!J$15</f>
        <v>0</v>
      </c>
      <c r="J89" s="12">
        <f>Population!H89*Inputs!K$15</f>
        <v>0</v>
      </c>
      <c r="K89" s="12">
        <f>Population!I89*Inputs!L$15</f>
        <v>0</v>
      </c>
      <c r="L89" s="12">
        <f>Population!J89*Inputs!M$15</f>
        <v>0</v>
      </c>
      <c r="M89" s="12">
        <f>Population!K89*Inputs!N$15</f>
        <v>0</v>
      </c>
      <c r="N89" s="12">
        <f>Population!L89*Inputs!O$15</f>
        <v>0</v>
      </c>
      <c r="O89" s="12">
        <f>Population!M89*Inputs!P$15</f>
        <v>0</v>
      </c>
      <c r="P89" s="12">
        <f>Population!N89*Inputs!Q$15</f>
        <v>0</v>
      </c>
      <c r="Q89" s="12">
        <f>Population!O89*Inputs!R$15</f>
        <v>0</v>
      </c>
      <c r="R89" s="12">
        <f>Population!P89*Inputs!S$15</f>
        <v>0</v>
      </c>
      <c r="S89" s="12">
        <f>Population!Q89*Inputs!T$15</f>
        <v>0</v>
      </c>
      <c r="T89" s="12">
        <f>Population!R89*Inputs!U$15</f>
        <v>35.588040139029147</v>
      </c>
      <c r="U89" s="12">
        <f>Population!S89*Inputs!V$15</f>
        <v>48.462352069201756</v>
      </c>
      <c r="V89" s="12">
        <f>Population!T89*Inputs!W$15</f>
        <v>88.044112407506645</v>
      </c>
      <c r="W89" s="12">
        <f>Population!U89*Inputs!X$15</f>
        <v>144.15843304292733</v>
      </c>
      <c r="X89" s="12">
        <f>Population!V89*Inputs!Y$15</f>
        <v>249.30947168519705</v>
      </c>
      <c r="Y89" s="12">
        <f>Population!W89*Inputs!Z$15</f>
        <v>344.29837821022159</v>
      </c>
      <c r="Z89" s="12">
        <f>Population!X89*Inputs!AA$15</f>
        <v>508.50523031492378</v>
      </c>
      <c r="AA89" s="12">
        <f>Population!Y89*Inputs!AB$15</f>
        <v>668.58243120447833</v>
      </c>
      <c r="AB89" s="12">
        <f>Population!Z89*Inputs!AC$15</f>
        <v>850.15888216684027</v>
      </c>
      <c r="AC89" s="12">
        <f>Population!AA89*Inputs!AD$15</f>
        <v>1087.6340910320951</v>
      </c>
      <c r="AD89" s="12">
        <f>Population!AB89*Inputs!AE$15</f>
        <v>1460.9476004868172</v>
      </c>
      <c r="AE89" s="12">
        <f>Population!AC89*Inputs!AF$15</f>
        <v>1872.9871327849439</v>
      </c>
      <c r="AF89" s="12">
        <f>Population!AD89*Inputs!AG$15</f>
        <v>2179.4727595556683</v>
      </c>
      <c r="AG89" s="12">
        <f>Population!AE89*Inputs!AH$15</f>
        <v>2537.886950030977</v>
      </c>
      <c r="AH89" s="12">
        <f>Population!AF89*Inputs!AI$15</f>
        <v>2912.6293751443418</v>
      </c>
      <c r="AI89" s="12">
        <f>Population!AG89*Inputs!AJ$15</f>
        <v>2999.9641250177606</v>
      </c>
      <c r="AJ89" s="12">
        <f>Population!AH89*Inputs!AK$15</f>
        <v>3240.3522315417054</v>
      </c>
      <c r="AK89" s="12">
        <f>Population!AI89*Inputs!AL$15</f>
        <v>3311.9610183593013</v>
      </c>
      <c r="AL89" s="12">
        <f>Population!AJ89*Inputs!AM$15</f>
        <v>3455.137138676349</v>
      </c>
      <c r="AM89" s="12">
        <f>Population!AK89*Inputs!AN$15</f>
        <v>3580.1170593692182</v>
      </c>
      <c r="AN89" s="12">
        <f>Population!AL89*Inputs!AO$15</f>
        <v>3578.365947558505</v>
      </c>
      <c r="AO89" s="12">
        <f>Population!AM89*Inputs!AP$15</f>
        <v>3638.9683071081045</v>
      </c>
      <c r="AP89" s="12">
        <f>Population!AN89*Inputs!AQ$15</f>
        <v>3592.7549660974564</v>
      </c>
      <c r="AQ89" s="12">
        <f>Population!AO89*Inputs!AR$15</f>
        <v>3449.9228856142877</v>
      </c>
      <c r="AR89" s="12">
        <f>Population!AP89*Inputs!AS$15</f>
        <v>3486.4462978705296</v>
      </c>
      <c r="AS89" s="12">
        <f>Population!AQ89*Inputs!AT$15</f>
        <v>3555.14980158037</v>
      </c>
      <c r="AT89" s="12">
        <f>Population!AR89*Inputs!AU$15</f>
        <v>3656.7805095418489</v>
      </c>
      <c r="AU89" s="12">
        <f>Population!AS89*Inputs!AV$15</f>
        <v>3561.6367301045302</v>
      </c>
      <c r="AV89" s="12">
        <f>Population!AT89*Inputs!AW$15</f>
        <v>3501.1618537156678</v>
      </c>
      <c r="AW89" s="12">
        <f>Population!AU89*Inputs!AX$15</f>
        <v>3510.9245622091134</v>
      </c>
      <c r="AX89" s="12">
        <f>Population!AV89*Inputs!AY$15</f>
        <v>3401.9344490518588</v>
      </c>
      <c r="AY89" s="12">
        <f>Population!AW89*Inputs!AZ$15</f>
        <v>3377.9216887116345</v>
      </c>
      <c r="AZ89" s="12">
        <f>Population!AX89*Inputs!BA$15</f>
        <v>3135.9260993261114</v>
      </c>
      <c r="BA89" s="12">
        <f>Population!AY89*Inputs!BB$15</f>
        <v>2954.2177361569188</v>
      </c>
      <c r="BB89" s="12">
        <f>Population!AZ89*Inputs!BC$15</f>
        <v>2952.1589296381535</v>
      </c>
      <c r="BC89" s="12">
        <f>Population!BA89*Inputs!BD$15</f>
        <v>2779.7989486824054</v>
      </c>
      <c r="BD89" s="12">
        <f>Population!BB89*Inputs!BE$15</f>
        <v>2743.0646101668144</v>
      </c>
      <c r="BE89" s="12">
        <f>Population!BC89*Inputs!BF$15</f>
        <v>2624.3114315943826</v>
      </c>
      <c r="BF89" s="12">
        <f>Population!BD89*Inputs!BG$15</f>
        <v>2505.2242893377188</v>
      </c>
      <c r="BG89" s="12">
        <f>Population!BE89*Inputs!BH$15</f>
        <v>2514.2308651243229</v>
      </c>
      <c r="BH89" s="12">
        <f>Population!BF89*Inputs!BI$15</f>
        <v>2443.1708086715225</v>
      </c>
      <c r="BI89" s="12">
        <f>Population!BG89*Inputs!BJ$15</f>
        <v>2312.3810871515011</v>
      </c>
      <c r="BJ89" s="12">
        <f>Population!BH89*Inputs!BK$15</f>
        <v>2106.2205586456698</v>
      </c>
      <c r="BK89" s="12">
        <f>Population!BI89*Inputs!BL$15</f>
        <v>1867.1197608115799</v>
      </c>
      <c r="BL89" s="12">
        <f>Population!BJ89*Inputs!BM$15</f>
        <v>1665.3005526625905</v>
      </c>
      <c r="BM89" s="12">
        <f>Population!BK89*Inputs!BN$15</f>
        <v>1389.0366428420011</v>
      </c>
      <c r="BN89" s="12">
        <f>Population!BL89*Inputs!BO$15</f>
        <v>1175.3307529659942</v>
      </c>
      <c r="BO89" s="12">
        <f>Population!BM89*Inputs!BP$15</f>
        <v>992.60597352701802</v>
      </c>
      <c r="BP89" s="12">
        <f>Population!BN89*Inputs!BQ$15</f>
        <v>787.33749671898318</v>
      </c>
      <c r="BQ89" s="12">
        <f>Population!BO89*Inputs!BR$15</f>
        <v>786.33419229720562</v>
      </c>
      <c r="BR89" s="12">
        <f>Population!BP89*Inputs!BS$15</f>
        <v>671.9121441671183</v>
      </c>
      <c r="BS89" s="12">
        <f>Population!BQ89*Inputs!BT$15</f>
        <v>601.51726093474736</v>
      </c>
      <c r="BT89" s="12">
        <f>Population!BR89*Inputs!BU$15</f>
        <v>553.31036619376425</v>
      </c>
      <c r="BU89" s="12">
        <f>Population!BS89*Inputs!BV$15</f>
        <v>520.36525978537668</v>
      </c>
      <c r="BV89" s="12">
        <f>Population!BT89*Inputs!BW$15</f>
        <v>464.27468660615909</v>
      </c>
      <c r="BW89" s="12">
        <f>Population!BU89*Inputs!BX$15</f>
        <v>430.39501762979978</v>
      </c>
      <c r="BX89" s="12">
        <f>Population!BV89*Inputs!BY$15</f>
        <v>364.8179324482262</v>
      </c>
      <c r="BY89" s="12">
        <f>Population!BW89*Inputs!BZ$15</f>
        <v>327.73195851735619</v>
      </c>
      <c r="BZ89" s="12">
        <f>Population!BX89*Inputs!CA$15</f>
        <v>310.17161621812511</v>
      </c>
      <c r="CA89" s="12">
        <f>Population!BY89*Inputs!CB$15</f>
        <v>290.95367944971008</v>
      </c>
      <c r="CB89" s="12">
        <f>Population!BZ89*Inputs!CC$15</f>
        <v>237.49307131127577</v>
      </c>
      <c r="CC89" s="12">
        <f>Population!CA89*Inputs!CD$15</f>
        <v>245.15857665377746</v>
      </c>
      <c r="CD89" s="12">
        <f>Population!CB89*Inputs!CE$15</f>
        <v>214.62126460218178</v>
      </c>
      <c r="CE89" s="12">
        <f>Population!CC89*Inputs!CF$15</f>
        <v>169.9799771527081</v>
      </c>
      <c r="CF89" s="12">
        <f>Population!CD89*Inputs!CG$15</f>
        <v>147.96124310168494</v>
      </c>
      <c r="CG89" s="12">
        <f>Population!CE89*Inputs!CH$15</f>
        <v>111.1399126936751</v>
      </c>
      <c r="CH89" s="12">
        <f>Population!CF89*Inputs!CI$15</f>
        <v>95.46787535592847</v>
      </c>
      <c r="CI89" s="12">
        <f>Population!CG89*Inputs!CJ$15</f>
        <v>80.98357611921324</v>
      </c>
      <c r="CJ89" s="12">
        <f>Population!CH89*Inputs!CK$15</f>
        <v>68.261778477562515</v>
      </c>
      <c r="CK89" s="12">
        <f>Population!CI89*Inputs!CL$15</f>
        <v>57.282549956137309</v>
      </c>
      <c r="CL89" s="12">
        <f>Population!CJ89*Inputs!CM$15</f>
        <v>47.388365956253494</v>
      </c>
      <c r="CM89" s="12">
        <f>Population!CK89*Inputs!CN$15</f>
        <v>38.825327429738799</v>
      </c>
      <c r="CN89" s="12">
        <f>Population!CL89*Inputs!CO$15</f>
        <v>31.814026283781331</v>
      </c>
      <c r="CO89" s="12">
        <f>Population!CM89*Inputs!CP$15</f>
        <v>25.881824652741535</v>
      </c>
      <c r="CP89" s="12">
        <f>Population!CN89*Inputs!CQ$15</f>
        <v>20.53165778118052</v>
      </c>
      <c r="CQ89" s="12">
        <f>Population!CO89*Inputs!CR$15</f>
        <v>15.705657812109024</v>
      </c>
      <c r="CR89" s="12">
        <f>Population!CP89*Inputs!CS$15</f>
        <v>11.925867884549762</v>
      </c>
      <c r="CS89" s="12">
        <f>Population!CQ89*Inputs!CT$15</f>
        <v>8.8565518197050697</v>
      </c>
      <c r="CT89" s="12">
        <f>Population!CR89*Inputs!CU$15</f>
        <v>6.4424250818693052</v>
      </c>
      <c r="CU89" s="12">
        <f>Population!CS89*Inputs!CV$15</f>
        <v>4.6729243963708917</v>
      </c>
      <c r="CV89" s="12">
        <f>Population!CT89*Inputs!CW$15</f>
        <v>3.3609186732354259</v>
      </c>
      <c r="CW89" s="12">
        <f>Population!CU89*Inputs!CX$15</f>
        <v>2.4290700428292289</v>
      </c>
      <c r="CX89" s="12">
        <f>Population!CV89*Inputs!CY$15</f>
        <v>1.783342847383752</v>
      </c>
      <c r="CY89" s="12">
        <f>Population!CW89*Inputs!CZ$15</f>
        <v>1.3308482855798573</v>
      </c>
      <c r="CZ89" s="12">
        <f>Population!CX89*Inputs!DA$15</f>
        <v>0.99635637750887829</v>
      </c>
      <c r="DA89" s="12">
        <f>Population!CY89*Inputs!DB$15</f>
        <v>0.75267618625093413</v>
      </c>
      <c r="DB89" s="4"/>
    </row>
    <row r="90" spans="1:106" x14ac:dyDescent="0.25">
      <c r="A90">
        <f t="shared" si="4"/>
        <v>2037</v>
      </c>
      <c r="B90" s="21">
        <f t="shared" si="3"/>
        <v>121743.45843943414</v>
      </c>
      <c r="C90" s="5">
        <f>B90/Population!B90</f>
        <v>0.43657036426843004</v>
      </c>
      <c r="D90" s="33">
        <f t="shared" si="5"/>
        <v>3.3401898293883514</v>
      </c>
      <c r="E90" s="12">
        <f>Population!C90*Inputs!F$15</f>
        <v>0</v>
      </c>
      <c r="F90" s="12">
        <f>Population!D90*Inputs!G$15</f>
        <v>0</v>
      </c>
      <c r="G90" s="12">
        <f>Population!E90*Inputs!H$15</f>
        <v>0</v>
      </c>
      <c r="H90" s="12">
        <f>Population!F90*Inputs!I$15</f>
        <v>0</v>
      </c>
      <c r="I90" s="12">
        <f>Population!G90*Inputs!J$15</f>
        <v>0</v>
      </c>
      <c r="J90" s="12">
        <f>Population!H90*Inputs!K$15</f>
        <v>0</v>
      </c>
      <c r="K90" s="12">
        <f>Population!I90*Inputs!L$15</f>
        <v>0</v>
      </c>
      <c r="L90" s="12">
        <f>Population!J90*Inputs!M$15</f>
        <v>0</v>
      </c>
      <c r="M90" s="12">
        <f>Population!K90*Inputs!N$15</f>
        <v>0</v>
      </c>
      <c r="N90" s="12">
        <f>Population!L90*Inputs!O$15</f>
        <v>0</v>
      </c>
      <c r="O90" s="12">
        <f>Population!M90*Inputs!P$15</f>
        <v>0</v>
      </c>
      <c r="P90" s="12">
        <f>Population!N90*Inputs!Q$15</f>
        <v>0</v>
      </c>
      <c r="Q90" s="12">
        <f>Population!O90*Inputs!R$15</f>
        <v>0</v>
      </c>
      <c r="R90" s="12">
        <f>Population!P90*Inputs!S$15</f>
        <v>0</v>
      </c>
      <c r="S90" s="12">
        <f>Population!Q90*Inputs!T$15</f>
        <v>0</v>
      </c>
      <c r="T90" s="12">
        <f>Population!R90*Inputs!U$15</f>
        <v>33.37887030672109</v>
      </c>
      <c r="U90" s="12">
        <f>Population!S90*Inputs!V$15</f>
        <v>46.286088525406079</v>
      </c>
      <c r="V90" s="12">
        <f>Population!T90*Inputs!W$15</f>
        <v>86.368137064877118</v>
      </c>
      <c r="W90" s="12">
        <f>Population!U90*Inputs!X$15</f>
        <v>143.97030816313628</v>
      </c>
      <c r="X90" s="12">
        <f>Population!V90*Inputs!Y$15</f>
        <v>248.56504200172901</v>
      </c>
      <c r="Y90" s="12">
        <f>Population!W90*Inputs!Z$15</f>
        <v>343.52347984334551</v>
      </c>
      <c r="Z90" s="12">
        <f>Population!X90*Inputs!AA$15</f>
        <v>512.64958799997498</v>
      </c>
      <c r="AA90" s="12">
        <f>Population!Y90*Inputs!AB$15</f>
        <v>682.93975948583932</v>
      </c>
      <c r="AB90" s="12">
        <f>Population!Z90*Inputs!AC$15</f>
        <v>877.33246737073898</v>
      </c>
      <c r="AC90" s="12">
        <f>Population!AA90*Inputs!AD$15</f>
        <v>1125.5457158235977</v>
      </c>
      <c r="AD90" s="12">
        <f>Population!AB90*Inputs!AE$15</f>
        <v>1393.3071382576532</v>
      </c>
      <c r="AE90" s="12">
        <f>Population!AC90*Inputs!AF$15</f>
        <v>1823.551443465959</v>
      </c>
      <c r="AF90" s="12">
        <f>Population!AD90*Inputs!AG$15</f>
        <v>2175.3633113304345</v>
      </c>
      <c r="AG90" s="12">
        <f>Population!AE90*Inputs!AH$15</f>
        <v>2597.0425875348942</v>
      </c>
      <c r="AH90" s="12">
        <f>Population!AF90*Inputs!AI$15</f>
        <v>3061.7119811045068</v>
      </c>
      <c r="AI90" s="12">
        <f>Population!AG90*Inputs!AJ$15</f>
        <v>3253.2265234338352</v>
      </c>
      <c r="AJ90" s="12">
        <f>Population!AH90*Inputs!AK$15</f>
        <v>3478.7812923008055</v>
      </c>
      <c r="AK90" s="12">
        <f>Population!AI90*Inputs!AL$15</f>
        <v>3430.8146826207608</v>
      </c>
      <c r="AL90" s="12">
        <f>Population!AJ90*Inputs!AM$15</f>
        <v>3505.5446268742976</v>
      </c>
      <c r="AM90" s="12">
        <f>Population!AK90*Inputs!AN$15</f>
        <v>3691.186516440293</v>
      </c>
      <c r="AN90" s="12">
        <f>Population!AL90*Inputs!AO$15</f>
        <v>3718.8989577326506</v>
      </c>
      <c r="AO90" s="12">
        <f>Population!AM90*Inputs!AP$15</f>
        <v>3777.6321799985712</v>
      </c>
      <c r="AP90" s="12">
        <f>Population!AN90*Inputs!AQ$15</f>
        <v>3724.0606746880735</v>
      </c>
      <c r="AQ90" s="12">
        <f>Population!AO90*Inputs!AR$15</f>
        <v>3572.225549668095</v>
      </c>
      <c r="AR90" s="12">
        <f>Population!AP90*Inputs!AS$15</f>
        <v>3609.9097870745459</v>
      </c>
      <c r="AS90" s="12">
        <f>Population!AQ90*Inputs!AT$15</f>
        <v>3680.4828092311432</v>
      </c>
      <c r="AT90" s="12">
        <f>Population!AR90*Inputs!AU$15</f>
        <v>3784.713165374244</v>
      </c>
      <c r="AU90" s="12">
        <f>Population!AS90*Inputs!AV$15</f>
        <v>3684.7859888993717</v>
      </c>
      <c r="AV90" s="12">
        <f>Population!AT90*Inputs!AW$15</f>
        <v>3616.8984444763778</v>
      </c>
      <c r="AW90" s="12">
        <f>Population!AU90*Inputs!AX$15</f>
        <v>3621.2606246082155</v>
      </c>
      <c r="AX90" s="12">
        <f>Population!AV90*Inputs!AY$15</f>
        <v>3504.9627268406125</v>
      </c>
      <c r="AY90" s="12">
        <f>Population!AW90*Inputs!AZ$15</f>
        <v>3478.1650856313208</v>
      </c>
      <c r="AZ90" s="12">
        <f>Population!AX90*Inputs!BA$15</f>
        <v>3225.5331868992348</v>
      </c>
      <c r="BA90" s="12">
        <f>Population!AY90*Inputs!BB$15</f>
        <v>3035.6983058620299</v>
      </c>
      <c r="BB90" s="12">
        <f>Population!AZ90*Inputs!BC$15</f>
        <v>3032.8553059206697</v>
      </c>
      <c r="BC90" s="12">
        <f>Population!BA90*Inputs!BD$15</f>
        <v>2855.3156167895681</v>
      </c>
      <c r="BD90" s="12">
        <f>Population!BB90*Inputs!BE$15</f>
        <v>2817.6497021541477</v>
      </c>
      <c r="BE90" s="12">
        <f>Population!BC90*Inputs!BF$15</f>
        <v>2696.3059825751343</v>
      </c>
      <c r="BF90" s="12">
        <f>Population!BD90*Inputs!BG$15</f>
        <v>2579.859570828974</v>
      </c>
      <c r="BG90" s="12">
        <f>Population!BE90*Inputs!BH$15</f>
        <v>2596.6877075485609</v>
      </c>
      <c r="BH90" s="12">
        <f>Population!BF90*Inputs!BI$15</f>
        <v>2529.0178912436149</v>
      </c>
      <c r="BI90" s="12">
        <f>Population!BG90*Inputs!BJ$15</f>
        <v>2396.518288647042</v>
      </c>
      <c r="BJ90" s="12">
        <f>Population!BH90*Inputs!BK$15</f>
        <v>2187.3347826398808</v>
      </c>
      <c r="BK90" s="12">
        <f>Population!BI90*Inputs!BL$15</f>
        <v>1944.4832690789387</v>
      </c>
      <c r="BL90" s="12">
        <f>Population!BJ90*Inputs!BM$15</f>
        <v>1738.3642510984425</v>
      </c>
      <c r="BM90" s="12">
        <f>Population!BK90*Inputs!BN$15</f>
        <v>1453.58213771845</v>
      </c>
      <c r="BN90" s="12">
        <f>Population!BL90*Inputs!BO$15</f>
        <v>1230.5360768385333</v>
      </c>
      <c r="BO90" s="12">
        <f>Population!BM90*Inputs!BP$15</f>
        <v>1038.8220784191747</v>
      </c>
      <c r="BP90" s="12">
        <f>Population!BN90*Inputs!BQ$15</f>
        <v>823.96395877461123</v>
      </c>
      <c r="BQ90" s="12">
        <f>Population!BO90*Inputs!BR$15</f>
        <v>823.76638965285576</v>
      </c>
      <c r="BR90" s="12">
        <f>Population!BP90*Inputs!BS$15</f>
        <v>704.16054018163948</v>
      </c>
      <c r="BS90" s="12">
        <f>Population!BQ90*Inputs!BT$15</f>
        <v>632.19079515490557</v>
      </c>
      <c r="BT90" s="12">
        <f>Population!BR90*Inputs!BU$15</f>
        <v>583.55686947548531</v>
      </c>
      <c r="BU90" s="12">
        <f>Population!BS90*Inputs!BV$15</f>
        <v>547.45561636053901</v>
      </c>
      <c r="BV90" s="12">
        <f>Population!BT90*Inputs!BW$15</f>
        <v>484.97173668335034</v>
      </c>
      <c r="BW90" s="12">
        <f>Population!BU90*Inputs!BX$15</f>
        <v>446.90267072205506</v>
      </c>
      <c r="BX90" s="12">
        <f>Population!BV90*Inputs!BY$15</f>
        <v>378.62929594016089</v>
      </c>
      <c r="BY90" s="12">
        <f>Population!BW90*Inputs!BZ$15</f>
        <v>340.46631432343088</v>
      </c>
      <c r="BZ90" s="12">
        <f>Population!BX90*Inputs!CA$15</f>
        <v>323.35980619962851</v>
      </c>
      <c r="CA90" s="12">
        <f>Population!BY90*Inputs!CB$15</f>
        <v>304.17999480698455</v>
      </c>
      <c r="CB90" s="12">
        <f>Population!BZ90*Inputs!CC$15</f>
        <v>249.05748086768753</v>
      </c>
      <c r="CC90" s="12">
        <f>Population!CA90*Inputs!CD$15</f>
        <v>256.57909454462873</v>
      </c>
      <c r="CD90" s="12">
        <f>Population!CB90*Inputs!CE$15</f>
        <v>223.43107942815018</v>
      </c>
      <c r="CE90" s="12">
        <f>Population!CC90*Inputs!CF$15</f>
        <v>176.38349575230043</v>
      </c>
      <c r="CF90" s="12">
        <f>Population!CD90*Inputs!CG$15</f>
        <v>153.87200391688822</v>
      </c>
      <c r="CG90" s="12">
        <f>Population!CE90*Inputs!CH$15</f>
        <v>113.82890625849188</v>
      </c>
      <c r="CH90" s="12">
        <f>Population!CF90*Inputs!CI$15</f>
        <v>97.918138224653418</v>
      </c>
      <c r="CI90" s="12">
        <f>Population!CG90*Inputs!CJ$15</f>
        <v>83.345475940322885</v>
      </c>
      <c r="CJ90" s="12">
        <f>Population!CH90*Inputs!CK$15</f>
        <v>70.127039291226495</v>
      </c>
      <c r="CK90" s="12">
        <f>Population!CI90*Inputs!CL$15</f>
        <v>58.528741608425314</v>
      </c>
      <c r="CL90" s="12">
        <f>Population!CJ90*Inputs!CM$15</f>
        <v>48.333538773972478</v>
      </c>
      <c r="CM90" s="12">
        <f>Population!CK90*Inputs!CN$15</f>
        <v>39.216695006750896</v>
      </c>
      <c r="CN90" s="12">
        <f>Population!CL90*Inputs!CO$15</f>
        <v>31.54707530135731</v>
      </c>
      <c r="CO90" s="12">
        <f>Population!CM90*Inputs!CP$15</f>
        <v>25.381731342621013</v>
      </c>
      <c r="CP90" s="12">
        <f>Population!CN90*Inputs!CQ$15</f>
        <v>20.186487123223625</v>
      </c>
      <c r="CQ90" s="12">
        <f>Population!CO90*Inputs!CR$15</f>
        <v>15.383231537732469</v>
      </c>
      <c r="CR90" s="12">
        <f>Population!CP90*Inputs!CS$15</f>
        <v>11.76737763462655</v>
      </c>
      <c r="CS90" s="12">
        <f>Population!CQ90*Inputs!CT$15</f>
        <v>8.935390844308543</v>
      </c>
      <c r="CT90" s="12">
        <f>Population!CR90*Inputs!CU$15</f>
        <v>6.6357226835004894</v>
      </c>
      <c r="CU90" s="12">
        <f>Population!CS90*Inputs!CV$15</f>
        <v>4.8269515182418097</v>
      </c>
      <c r="CV90" s="12">
        <f>Population!CT90*Inputs!CW$15</f>
        <v>3.5011628731500783</v>
      </c>
      <c r="CW90" s="12">
        <f>Population!CU90*Inputs!CX$15</f>
        <v>2.5181498094741985</v>
      </c>
      <c r="CX90" s="12">
        <f>Population!CV90*Inputs!CY$15</f>
        <v>1.8199673542417307</v>
      </c>
      <c r="CY90" s="12">
        <f>Population!CW90*Inputs!CZ$15</f>
        <v>1.3361598086643149</v>
      </c>
      <c r="CZ90" s="12">
        <f>Population!CX90*Inputs!DA$15</f>
        <v>0.99713074983330041</v>
      </c>
      <c r="DA90" s="12">
        <f>Population!CY90*Inputs!DB$15</f>
        <v>0.74651452954590292</v>
      </c>
      <c r="DB90" s="4"/>
    </row>
    <row r="91" spans="1:106" x14ac:dyDescent="0.25">
      <c r="A91">
        <f t="shared" si="4"/>
        <v>2038</v>
      </c>
      <c r="B91" s="21">
        <f t="shared" si="3"/>
        <v>125244.46323593652</v>
      </c>
      <c r="C91" s="5">
        <f>B91/Population!B91</f>
        <v>0.44241464265636521</v>
      </c>
      <c r="D91" s="33">
        <f t="shared" si="5"/>
        <v>2.8757231323801147</v>
      </c>
      <c r="E91" s="12">
        <f>Population!C91*Inputs!F$15</f>
        <v>0</v>
      </c>
      <c r="F91" s="12">
        <f>Population!D91*Inputs!G$15</f>
        <v>0</v>
      </c>
      <c r="G91" s="12">
        <f>Population!E91*Inputs!H$15</f>
        <v>0</v>
      </c>
      <c r="H91" s="12">
        <f>Population!F91*Inputs!I$15</f>
        <v>0</v>
      </c>
      <c r="I91" s="12">
        <f>Population!G91*Inputs!J$15</f>
        <v>0</v>
      </c>
      <c r="J91" s="12">
        <f>Population!H91*Inputs!K$15</f>
        <v>0</v>
      </c>
      <c r="K91" s="12">
        <f>Population!I91*Inputs!L$15</f>
        <v>0</v>
      </c>
      <c r="L91" s="12">
        <f>Population!J91*Inputs!M$15</f>
        <v>0</v>
      </c>
      <c r="M91" s="12">
        <f>Population!K91*Inputs!N$15</f>
        <v>0</v>
      </c>
      <c r="N91" s="12">
        <f>Population!L91*Inputs!O$15</f>
        <v>0</v>
      </c>
      <c r="O91" s="12">
        <f>Population!M91*Inputs!P$15</f>
        <v>0</v>
      </c>
      <c r="P91" s="12">
        <f>Population!N91*Inputs!Q$15</f>
        <v>0</v>
      </c>
      <c r="Q91" s="12">
        <f>Population!O91*Inputs!R$15</f>
        <v>0</v>
      </c>
      <c r="R91" s="12">
        <f>Population!P91*Inputs!S$15</f>
        <v>0</v>
      </c>
      <c r="S91" s="12">
        <f>Population!Q91*Inputs!T$15</f>
        <v>0</v>
      </c>
      <c r="T91" s="12">
        <f>Population!R91*Inputs!U$15</f>
        <v>31.185478946936819</v>
      </c>
      <c r="U91" s="12">
        <f>Population!S91*Inputs!V$15</f>
        <v>43.275720353554462</v>
      </c>
      <c r="V91" s="12">
        <f>Population!T91*Inputs!W$15</f>
        <v>82.225575589246532</v>
      </c>
      <c r="W91" s="12">
        <f>Population!U91*Inputs!X$15</f>
        <v>140.77612158457535</v>
      </c>
      <c r="X91" s="12">
        <f>Population!V91*Inputs!Y$15</f>
        <v>247.44809462455578</v>
      </c>
      <c r="Y91" s="12">
        <f>Population!W91*Inputs!Z$15</f>
        <v>341.4178313361104</v>
      </c>
      <c r="Z91" s="12">
        <f>Population!X91*Inputs!AA$15</f>
        <v>509.90948181630466</v>
      </c>
      <c r="AA91" s="12">
        <f>Population!Y91*Inputs!AB$15</f>
        <v>686.39558210598091</v>
      </c>
      <c r="AB91" s="12">
        <f>Population!Z91*Inputs!AC$15</f>
        <v>893.44458442657583</v>
      </c>
      <c r="AC91" s="12">
        <f>Population!AA91*Inputs!AD$15</f>
        <v>1158.0086633906628</v>
      </c>
      <c r="AD91" s="12">
        <f>Population!AB91*Inputs!AE$15</f>
        <v>1437.5706407513239</v>
      </c>
      <c r="AE91" s="12">
        <f>Population!AC91*Inputs!AF$15</f>
        <v>1734.0136448367268</v>
      </c>
      <c r="AF91" s="12">
        <f>Population!AD91*Inputs!AG$15</f>
        <v>2111.7910545598188</v>
      </c>
      <c r="AG91" s="12">
        <f>Population!AE91*Inputs!AH$15</f>
        <v>2584.6256843505839</v>
      </c>
      <c r="AH91" s="12">
        <f>Population!AF91*Inputs!AI$15</f>
        <v>3123.9386322658102</v>
      </c>
      <c r="AI91" s="12">
        <f>Population!AG91*Inputs!AJ$15</f>
        <v>3409.6926522307194</v>
      </c>
      <c r="AJ91" s="12">
        <f>Population!AH91*Inputs!AK$15</f>
        <v>3761.265874672165</v>
      </c>
      <c r="AK91" s="12">
        <f>Population!AI91*Inputs!AL$15</f>
        <v>3672.250491763908</v>
      </c>
      <c r="AL91" s="12">
        <f>Population!AJ91*Inputs!AM$15</f>
        <v>3620.4247704329623</v>
      </c>
      <c r="AM91" s="12">
        <f>Population!AK91*Inputs!AN$15</f>
        <v>3733.6527436897022</v>
      </c>
      <c r="AN91" s="12">
        <f>Population!AL91*Inputs!AO$15</f>
        <v>3822.4366792341452</v>
      </c>
      <c r="AO91" s="12">
        <f>Population!AM91*Inputs!AP$15</f>
        <v>3913.6825684309392</v>
      </c>
      <c r="AP91" s="12">
        <f>Population!AN91*Inputs!AQ$15</f>
        <v>3853.6953151606881</v>
      </c>
      <c r="AQ91" s="12">
        <f>Population!AO91*Inputs!AR$15</f>
        <v>3690.922309321948</v>
      </c>
      <c r="AR91" s="12">
        <f>Population!AP91*Inputs!AS$15</f>
        <v>3725.8056513356014</v>
      </c>
      <c r="AS91" s="12">
        <f>Population!AQ91*Inputs!AT$15</f>
        <v>3798.328275031889</v>
      </c>
      <c r="AT91" s="12">
        <f>Population!AR91*Inputs!AU$15</f>
        <v>3905.120778903859</v>
      </c>
      <c r="AU91" s="12">
        <f>Population!AS91*Inputs!AV$15</f>
        <v>3800.6701372042407</v>
      </c>
      <c r="AV91" s="12">
        <f>Population!AT91*Inputs!AW$15</f>
        <v>3728.6862610109965</v>
      </c>
      <c r="AW91" s="12">
        <f>Population!AU91*Inputs!AX$15</f>
        <v>3727.2941983084479</v>
      </c>
      <c r="AX91" s="12">
        <f>Population!AV91*Inputs!AY$15</f>
        <v>3601.7470258845105</v>
      </c>
      <c r="AY91" s="12">
        <f>Population!AW91*Inputs!AZ$15</f>
        <v>3570.0164668614334</v>
      </c>
      <c r="AZ91" s="12">
        <f>Population!AX91*Inputs!BA$15</f>
        <v>3308.4579693284054</v>
      </c>
      <c r="BA91" s="12">
        <f>Population!AY91*Inputs!BB$15</f>
        <v>3110.0567433042747</v>
      </c>
      <c r="BB91" s="12">
        <f>Population!AZ91*Inputs!BC$15</f>
        <v>3103.6988878115435</v>
      </c>
      <c r="BC91" s="12">
        <f>Population!BA91*Inputs!BD$15</f>
        <v>2920.8290667982442</v>
      </c>
      <c r="BD91" s="12">
        <f>Population!BB91*Inputs!BE$15</f>
        <v>2881.3205854076568</v>
      </c>
      <c r="BE91" s="12">
        <f>Population!BC91*Inputs!BF$15</f>
        <v>2756.9653519161971</v>
      </c>
      <c r="BF91" s="12">
        <f>Population!BD91*Inputs!BG$15</f>
        <v>2638.1363358417557</v>
      </c>
      <c r="BG91" s="12">
        <f>Population!BE91*Inputs!BH$15</f>
        <v>2660.76683816275</v>
      </c>
      <c r="BH91" s="12">
        <f>Population!BF91*Inputs!BI$15</f>
        <v>2597.9959962029448</v>
      </c>
      <c r="BI91" s="12">
        <f>Population!BG91*Inputs!BJ$15</f>
        <v>2466.5200482022638</v>
      </c>
      <c r="BJ91" s="12">
        <f>Population!BH91*Inputs!BK$15</f>
        <v>2253.18875205833</v>
      </c>
      <c r="BK91" s="12">
        <f>Population!BI91*Inputs!BL$15</f>
        <v>2006.5877512565055</v>
      </c>
      <c r="BL91" s="12">
        <f>Population!BJ91*Inputs!BM$15</f>
        <v>1798.4942327143306</v>
      </c>
      <c r="BM91" s="12">
        <f>Population!BK91*Inputs!BN$15</f>
        <v>1506.9622019729125</v>
      </c>
      <c r="BN91" s="12">
        <f>Population!BL91*Inputs!BO$15</f>
        <v>1278.5537166905269</v>
      </c>
      <c r="BO91" s="12">
        <f>Population!BM91*Inputs!BP$15</f>
        <v>1079.487164394711</v>
      </c>
      <c r="BP91" s="12">
        <f>Population!BN91*Inputs!BQ$15</f>
        <v>855.46197826424111</v>
      </c>
      <c r="BQ91" s="12">
        <f>Population!BO91*Inputs!BR$15</f>
        <v>854.75625554251098</v>
      </c>
      <c r="BR91" s="12">
        <f>Population!BP91*Inputs!BS$15</f>
        <v>731.03581538164212</v>
      </c>
      <c r="BS91" s="12">
        <f>Population!BQ91*Inputs!BT$15</f>
        <v>656.20173812445637</v>
      </c>
      <c r="BT91" s="12">
        <f>Population!BR91*Inputs!BU$15</f>
        <v>607.22802279996665</v>
      </c>
      <c r="BU91" s="12">
        <f>Population!BS91*Inputs!BV$15</f>
        <v>571.52411186942936</v>
      </c>
      <c r="BV91" s="12">
        <f>Population!BT91*Inputs!BW$15</f>
        <v>504.93651288565349</v>
      </c>
      <c r="BW91" s="12">
        <f>Population!BU91*Inputs!BX$15</f>
        <v>461.86936319662516</v>
      </c>
      <c r="BX91" s="12">
        <f>Population!BV91*Inputs!BY$15</f>
        <v>388.89597191208685</v>
      </c>
      <c r="BY91" s="12">
        <f>Population!BW91*Inputs!BZ$15</f>
        <v>349.51293747988143</v>
      </c>
      <c r="BZ91" s="12">
        <f>Population!BX91*Inputs!CA$15</f>
        <v>332.37653126566926</v>
      </c>
      <c r="CA91" s="12">
        <f>Population!BY91*Inputs!CB$15</f>
        <v>313.9884852685592</v>
      </c>
      <c r="CB91" s="12">
        <f>Population!BZ91*Inputs!CC$15</f>
        <v>258.05132457892137</v>
      </c>
      <c r="CC91" s="12">
        <f>Population!CA91*Inputs!CD$15</f>
        <v>267.01361270586403</v>
      </c>
      <c r="CD91" s="12">
        <f>Population!CB91*Inputs!CE$15</f>
        <v>232.33997549060152</v>
      </c>
      <c r="CE91" s="12">
        <f>Population!CC91*Inputs!CF$15</f>
        <v>182.73591367461808</v>
      </c>
      <c r="CF91" s="12">
        <f>Population!CD91*Inputs!CG$15</f>
        <v>159.33513364682329</v>
      </c>
      <c r="CG91" s="12">
        <f>Population!CE91*Inputs!CH$15</f>
        <v>118.69779045053089</v>
      </c>
      <c r="CH91" s="12">
        <f>Population!CF91*Inputs!CI$15</f>
        <v>102.75422804576274</v>
      </c>
      <c r="CI91" s="12">
        <f>Population!CG91*Inputs!CJ$15</f>
        <v>87.814433267488283</v>
      </c>
      <c r="CJ91" s="12">
        <f>Population!CH91*Inputs!CK$15</f>
        <v>74.238740905216886</v>
      </c>
      <c r="CK91" s="12">
        <f>Population!CI91*Inputs!CL$15</f>
        <v>62.036764462274121</v>
      </c>
      <c r="CL91" s="12">
        <f>Population!CJ91*Inputs!CM$15</f>
        <v>51.41844408888511</v>
      </c>
      <c r="CM91" s="12">
        <f>Population!CK91*Inputs!CN$15</f>
        <v>42.148903841138619</v>
      </c>
      <c r="CN91" s="12">
        <f>Population!CL91*Inputs!CO$15</f>
        <v>33.926254847502406</v>
      </c>
      <c r="CO91" s="12">
        <f>Population!CM91*Inputs!CP$15</f>
        <v>27.064979596538596</v>
      </c>
      <c r="CP91" s="12">
        <f>Population!CN91*Inputs!CQ$15</f>
        <v>21.596071928162484</v>
      </c>
      <c r="CQ91" s="12">
        <f>Population!CO91*Inputs!CR$15</f>
        <v>17.039515197298204</v>
      </c>
      <c r="CR91" s="12">
        <f>Population!CP91*Inputs!CS$15</f>
        <v>12.985063026106667</v>
      </c>
      <c r="CS91" s="12">
        <f>Population!CQ91*Inputs!CT$15</f>
        <v>9.9329025805033773</v>
      </c>
      <c r="CT91" s="12">
        <f>Population!CR91*Inputs!CU$15</f>
        <v>7.5424083029400704</v>
      </c>
      <c r="CU91" s="12">
        <f>Population!CS91*Inputs!CV$15</f>
        <v>5.6012468549063081</v>
      </c>
      <c r="CV91" s="12">
        <f>Population!CT91*Inputs!CW$15</f>
        <v>4.0744540270743475</v>
      </c>
      <c r="CW91" s="12">
        <f>Population!CU91*Inputs!CX$15</f>
        <v>2.9553491710116857</v>
      </c>
      <c r="CX91" s="12">
        <f>Population!CV91*Inputs!CY$15</f>
        <v>2.1255829053211266</v>
      </c>
      <c r="CY91" s="12">
        <f>Population!CW91*Inputs!CZ$15</f>
        <v>1.5362435872020264</v>
      </c>
      <c r="CZ91" s="12">
        <f>Population!CX91*Inputs!DA$15</f>
        <v>1.1278592073388378</v>
      </c>
      <c r="DA91" s="12">
        <f>Population!CY91*Inputs!DB$15</f>
        <v>0.84168307550306476</v>
      </c>
      <c r="DB91" s="4"/>
    </row>
    <row r="92" spans="1:106" x14ac:dyDescent="0.25">
      <c r="A92">
        <f t="shared" si="4"/>
        <v>2039</v>
      </c>
      <c r="B92" s="21">
        <f t="shared" si="3"/>
        <v>129188.56266029234</v>
      </c>
      <c r="C92" s="5">
        <f>B92/Population!B92</f>
        <v>0.45020738757154682</v>
      </c>
      <c r="D92" s="33">
        <f t="shared" si="5"/>
        <v>3.1491207854241754</v>
      </c>
      <c r="E92" s="12">
        <f>Population!C92*Inputs!F$15</f>
        <v>0</v>
      </c>
      <c r="F92" s="12">
        <f>Population!D92*Inputs!G$15</f>
        <v>0</v>
      </c>
      <c r="G92" s="12">
        <f>Population!E92*Inputs!H$15</f>
        <v>0</v>
      </c>
      <c r="H92" s="12">
        <f>Population!F92*Inputs!I$15</f>
        <v>0</v>
      </c>
      <c r="I92" s="12">
        <f>Population!G92*Inputs!J$15</f>
        <v>0</v>
      </c>
      <c r="J92" s="12">
        <f>Population!H92*Inputs!K$15</f>
        <v>0</v>
      </c>
      <c r="K92" s="12">
        <f>Population!I92*Inputs!L$15</f>
        <v>0</v>
      </c>
      <c r="L92" s="12">
        <f>Population!J92*Inputs!M$15</f>
        <v>0</v>
      </c>
      <c r="M92" s="12">
        <f>Population!K92*Inputs!N$15</f>
        <v>0</v>
      </c>
      <c r="N92" s="12">
        <f>Population!L92*Inputs!O$15</f>
        <v>0</v>
      </c>
      <c r="O92" s="12">
        <f>Population!M92*Inputs!P$15</f>
        <v>0</v>
      </c>
      <c r="P92" s="12">
        <f>Population!N92*Inputs!Q$15</f>
        <v>0</v>
      </c>
      <c r="Q92" s="12">
        <f>Population!O92*Inputs!R$15</f>
        <v>0</v>
      </c>
      <c r="R92" s="12">
        <f>Population!P92*Inputs!S$15</f>
        <v>0</v>
      </c>
      <c r="S92" s="12">
        <f>Population!Q92*Inputs!T$15</f>
        <v>0</v>
      </c>
      <c r="T92" s="12">
        <f>Population!R92*Inputs!U$15</f>
        <v>29.028240986717183</v>
      </c>
      <c r="U92" s="12">
        <f>Population!S92*Inputs!V$15</f>
        <v>40.555830427220798</v>
      </c>
      <c r="V92" s="12">
        <f>Population!T92*Inputs!W$15</f>
        <v>77.113058871066585</v>
      </c>
      <c r="W92" s="12">
        <f>Population!U92*Inputs!X$15</f>
        <v>134.43187550673838</v>
      </c>
      <c r="X92" s="12">
        <f>Population!V92*Inputs!Y$15</f>
        <v>242.69063209034513</v>
      </c>
      <c r="Y92" s="12">
        <f>Population!W92*Inputs!Z$15</f>
        <v>340.90950587237705</v>
      </c>
      <c r="Z92" s="12">
        <f>Population!X92*Inputs!AA$15</f>
        <v>508.31376336139226</v>
      </c>
      <c r="AA92" s="12">
        <f>Population!Y92*Inputs!AB$15</f>
        <v>684.78829172400538</v>
      </c>
      <c r="AB92" s="12">
        <f>Population!Z92*Inputs!AC$15</f>
        <v>900.66664590098264</v>
      </c>
      <c r="AC92" s="12">
        <f>Population!AA92*Inputs!AD$15</f>
        <v>1182.8039258289757</v>
      </c>
      <c r="AD92" s="12">
        <f>Population!AB92*Inputs!AE$15</f>
        <v>1483.4443823653</v>
      </c>
      <c r="AE92" s="12">
        <f>Population!AC92*Inputs!AF$15</f>
        <v>1794.4432996165415</v>
      </c>
      <c r="AF92" s="12">
        <f>Population!AD92*Inputs!AG$15</f>
        <v>2014.1022788473074</v>
      </c>
      <c r="AG92" s="12">
        <f>Population!AE92*Inputs!AH$15</f>
        <v>2516.6022110295748</v>
      </c>
      <c r="AH92" s="12">
        <f>Population!AF92*Inputs!AI$15</f>
        <v>3118.3285020462367</v>
      </c>
      <c r="AI92" s="12">
        <f>Population!AG92*Inputs!AJ$15</f>
        <v>3489.4595147783948</v>
      </c>
      <c r="AJ92" s="12">
        <f>Population!AH92*Inputs!AK$15</f>
        <v>3954.0549992076935</v>
      </c>
      <c r="AK92" s="12">
        <f>Population!AI92*Inputs!AL$15</f>
        <v>3982.4470024407201</v>
      </c>
      <c r="AL92" s="12">
        <f>Population!AJ92*Inputs!AM$15</f>
        <v>3887.0173269055754</v>
      </c>
      <c r="AM92" s="12">
        <f>Population!AK92*Inputs!AN$15</f>
        <v>3867.8625718448498</v>
      </c>
      <c r="AN92" s="12">
        <f>Population!AL92*Inputs!AO$15</f>
        <v>3878.3308065256961</v>
      </c>
      <c r="AO92" s="12">
        <f>Population!AM92*Inputs!AP$15</f>
        <v>4035.0285532829284</v>
      </c>
      <c r="AP92" s="12">
        <f>Population!AN92*Inputs!AQ$15</f>
        <v>4004.764046687164</v>
      </c>
      <c r="AQ92" s="12">
        <f>Population!AO92*Inputs!AR$15</f>
        <v>3831.1782351324346</v>
      </c>
      <c r="AR92" s="12">
        <f>Population!AP92*Inputs!AS$15</f>
        <v>3861.5800851473718</v>
      </c>
      <c r="AS92" s="12">
        <f>Population!AQ92*Inputs!AT$15</f>
        <v>3932.6351796175818</v>
      </c>
      <c r="AT92" s="12">
        <f>Population!AR92*Inputs!AU$15</f>
        <v>4043.0267519732711</v>
      </c>
      <c r="AU92" s="12">
        <f>Population!AS92*Inputs!AV$15</f>
        <v>3934.3542095295034</v>
      </c>
      <c r="AV92" s="12">
        <f>Population!AT92*Inputs!AW$15</f>
        <v>3858.5483030668947</v>
      </c>
      <c r="AW92" s="12">
        <f>Population!AU92*Inputs!AX$15</f>
        <v>3854.9460713154785</v>
      </c>
      <c r="AX92" s="12">
        <f>Population!AV92*Inputs!AY$15</f>
        <v>3719.1342202884184</v>
      </c>
      <c r="AY92" s="12">
        <f>Population!AW92*Inputs!AZ$15</f>
        <v>3680.6408111098772</v>
      </c>
      <c r="AZ92" s="12">
        <f>Population!AX92*Inputs!BA$15</f>
        <v>3407.1901503300915</v>
      </c>
      <c r="BA92" s="12">
        <f>Population!AY92*Inputs!BB$15</f>
        <v>3200.8735796593119</v>
      </c>
      <c r="BB92" s="12">
        <f>Population!AZ92*Inputs!BC$15</f>
        <v>3190.7143226419621</v>
      </c>
      <c r="BC92" s="12">
        <f>Population!BA92*Inputs!BD$15</f>
        <v>2999.4967587351753</v>
      </c>
      <c r="BD92" s="12">
        <f>Population!BB92*Inputs!BE$15</f>
        <v>2957.7760129581416</v>
      </c>
      <c r="BE92" s="12">
        <f>Population!BC92*Inputs!BF$15</f>
        <v>2829.1552220733147</v>
      </c>
      <c r="BF92" s="12">
        <f>Population!BD92*Inputs!BG$15</f>
        <v>2707.255396597523</v>
      </c>
      <c r="BG92" s="12">
        <f>Population!BE92*Inputs!BH$15</f>
        <v>2731.2236764535082</v>
      </c>
      <c r="BH92" s="12">
        <f>Population!BF92*Inputs!BI$15</f>
        <v>2672.6246656014059</v>
      </c>
      <c r="BI92" s="12">
        <f>Population!BG92*Inputs!BJ$15</f>
        <v>2543.840474162399</v>
      </c>
      <c r="BJ92" s="12">
        <f>Population!BH92*Inputs!BK$15</f>
        <v>2328.261275283377</v>
      </c>
      <c r="BK92" s="12">
        <f>Population!BI92*Inputs!BL$15</f>
        <v>2075.3852386644685</v>
      </c>
      <c r="BL92" s="12">
        <f>Population!BJ92*Inputs!BM$15</f>
        <v>1863.6536613752928</v>
      </c>
      <c r="BM92" s="12">
        <f>Population!BK92*Inputs!BN$15</f>
        <v>1565.7714389341791</v>
      </c>
      <c r="BN92" s="12">
        <f>Population!BL92*Inputs!BO$15</f>
        <v>1331.3399771358672</v>
      </c>
      <c r="BO92" s="12">
        <f>Population!BM92*Inputs!BP$15</f>
        <v>1126.6977886454347</v>
      </c>
      <c r="BP92" s="12">
        <f>Population!BN92*Inputs!BQ$15</f>
        <v>893.07162372195921</v>
      </c>
      <c r="BQ92" s="12">
        <f>Population!BO92*Inputs!BR$15</f>
        <v>891.60059129259503</v>
      </c>
      <c r="BR92" s="12">
        <f>Population!BP92*Inputs!BS$15</f>
        <v>762.15196475059258</v>
      </c>
      <c r="BS92" s="12">
        <f>Population!BQ92*Inputs!BT$15</f>
        <v>684.56400321629133</v>
      </c>
      <c r="BT92" s="12">
        <f>Population!BR92*Inputs!BU$15</f>
        <v>633.40496080576236</v>
      </c>
      <c r="BU92" s="12">
        <f>Population!BS92*Inputs!BV$15</f>
        <v>597.74366073344061</v>
      </c>
      <c r="BV92" s="12">
        <f>Population!BT92*Inputs!BW$15</f>
        <v>529.89111363930522</v>
      </c>
      <c r="BW92" s="12">
        <f>Population!BU92*Inputs!BX$15</f>
        <v>483.36722814747105</v>
      </c>
      <c r="BX92" s="12">
        <f>Population!BV92*Inputs!BY$15</f>
        <v>403.91291510025377</v>
      </c>
      <c r="BY92" s="12">
        <f>Population!BW92*Inputs!BZ$15</f>
        <v>360.67411907830871</v>
      </c>
      <c r="BZ92" s="12">
        <f>Population!BX92*Inputs!CA$15</f>
        <v>342.70399345349324</v>
      </c>
      <c r="CA92" s="12">
        <f>Population!BY92*Inputs!CB$15</f>
        <v>324.10098000869846</v>
      </c>
      <c r="CB92" s="12">
        <f>Population!BZ92*Inputs!CC$15</f>
        <v>267.47239010933538</v>
      </c>
      <c r="CC92" s="12">
        <f>Population!CA92*Inputs!CD$15</f>
        <v>277.76342156840326</v>
      </c>
      <c r="CD92" s="12">
        <f>Population!CB92*Inputs!CE$15</f>
        <v>242.75901292269882</v>
      </c>
      <c r="CE92" s="12">
        <f>Population!CC92*Inputs!CF$15</f>
        <v>190.61024226438539</v>
      </c>
      <c r="CF92" s="12">
        <f>Population!CD92*Inputs!CG$15</f>
        <v>165.28011024373231</v>
      </c>
      <c r="CG92" s="12">
        <f>Population!CE92*Inputs!CH$15</f>
        <v>122.84784373042763</v>
      </c>
      <c r="CH92" s="12">
        <f>Population!CF92*Inputs!CI$15</f>
        <v>107.04561609770386</v>
      </c>
      <c r="CI92" s="12">
        <f>Population!CG92*Inputs!CJ$15</f>
        <v>92.000195585976456</v>
      </c>
      <c r="CJ92" s="12">
        <f>Population!CH92*Inputs!CK$15</f>
        <v>77.985760007119381</v>
      </c>
      <c r="CK92" s="12">
        <f>Population!CI92*Inputs!CL$15</f>
        <v>65.365447788357812</v>
      </c>
      <c r="CL92" s="12">
        <f>Population!CJ92*Inputs!CM$15</f>
        <v>54.142154641966705</v>
      </c>
      <c r="CM92" s="12">
        <f>Population!CK92*Inputs!CN$15</f>
        <v>44.471022755762931</v>
      </c>
      <c r="CN92" s="12">
        <f>Population!CL92*Inputs!CO$15</f>
        <v>36.098167912458308</v>
      </c>
      <c r="CO92" s="12">
        <f>Population!CM92*Inputs!CP$15</f>
        <v>28.744063833905621</v>
      </c>
      <c r="CP92" s="12">
        <f>Population!CN92*Inputs!CQ$15</f>
        <v>22.669688948093714</v>
      </c>
      <c r="CQ92" s="12">
        <f>Population!CO92*Inputs!CR$15</f>
        <v>17.879992543367248</v>
      </c>
      <c r="CR92" s="12">
        <f>Population!CP92*Inputs!CS$15</f>
        <v>14.107491662545485</v>
      </c>
      <c r="CS92" s="12">
        <f>Population!CQ92*Inputs!CT$15</f>
        <v>10.750697203373113</v>
      </c>
      <c r="CT92" s="12">
        <f>Population!CR92*Inputs!CU$15</f>
        <v>8.2237281235294031</v>
      </c>
      <c r="CU92" s="12">
        <f>Population!CS92*Inputs!CV$15</f>
        <v>6.2445709879182729</v>
      </c>
      <c r="CV92" s="12">
        <f>Population!CT92*Inputs!CW$15</f>
        <v>4.6374290811970544</v>
      </c>
      <c r="CW92" s="12">
        <f>Population!CU92*Inputs!CX$15</f>
        <v>3.3733545556208289</v>
      </c>
      <c r="CX92" s="12">
        <f>Population!CV92*Inputs!CY$15</f>
        <v>2.4468163153238578</v>
      </c>
      <c r="CY92" s="12">
        <f>Population!CW92*Inputs!CZ$15</f>
        <v>1.759829594190667</v>
      </c>
      <c r="CZ92" s="12">
        <f>Population!CX92*Inputs!DA$15</f>
        <v>1.2718990738379672</v>
      </c>
      <c r="DA92" s="12">
        <f>Population!CY92*Inputs!DB$15</f>
        <v>0.93378621280144825</v>
      </c>
      <c r="DB92" s="4"/>
    </row>
    <row r="93" spans="1:106" x14ac:dyDescent="0.25">
      <c r="A93">
        <f t="shared" si="4"/>
        <v>2040</v>
      </c>
      <c r="B93" s="21">
        <f t="shared" si="3"/>
        <v>133331.74180907576</v>
      </c>
      <c r="C93" s="5">
        <f>B93/Population!B93</f>
        <v>0.45905789980368517</v>
      </c>
      <c r="D93" s="33">
        <f t="shared" si="5"/>
        <v>3.2070789112176312</v>
      </c>
      <c r="E93" s="12">
        <f>Population!C93*Inputs!F$15</f>
        <v>0</v>
      </c>
      <c r="F93" s="12">
        <f>Population!D93*Inputs!G$15</f>
        <v>0</v>
      </c>
      <c r="G93" s="12">
        <f>Population!E93*Inputs!H$15</f>
        <v>0</v>
      </c>
      <c r="H93" s="12">
        <f>Population!F93*Inputs!I$15</f>
        <v>0</v>
      </c>
      <c r="I93" s="12">
        <f>Population!G93*Inputs!J$15</f>
        <v>0</v>
      </c>
      <c r="J93" s="12">
        <f>Population!H93*Inputs!K$15</f>
        <v>0</v>
      </c>
      <c r="K93" s="12">
        <f>Population!I93*Inputs!L$15</f>
        <v>0</v>
      </c>
      <c r="L93" s="12">
        <f>Population!J93*Inputs!M$15</f>
        <v>0</v>
      </c>
      <c r="M93" s="12">
        <f>Population!K93*Inputs!N$15</f>
        <v>0</v>
      </c>
      <c r="N93" s="12">
        <f>Population!L93*Inputs!O$15</f>
        <v>0</v>
      </c>
      <c r="O93" s="12">
        <f>Population!M93*Inputs!P$15</f>
        <v>0</v>
      </c>
      <c r="P93" s="12">
        <f>Population!N93*Inputs!Q$15</f>
        <v>0</v>
      </c>
      <c r="Q93" s="12">
        <f>Population!O93*Inputs!R$15</f>
        <v>0</v>
      </c>
      <c r="R93" s="12">
        <f>Population!P93*Inputs!S$15</f>
        <v>0</v>
      </c>
      <c r="S93" s="12">
        <f>Population!Q93*Inputs!T$15</f>
        <v>0</v>
      </c>
      <c r="T93" s="12">
        <f>Population!R93*Inputs!U$15</f>
        <v>27.735275354950485</v>
      </c>
      <c r="U93" s="12">
        <f>Population!S93*Inputs!V$15</f>
        <v>37.794612611086826</v>
      </c>
      <c r="V93" s="12">
        <f>Population!T93*Inputs!W$15</f>
        <v>72.351284123916571</v>
      </c>
      <c r="W93" s="12">
        <f>Population!U93*Inputs!X$15</f>
        <v>126.220993371918</v>
      </c>
      <c r="X93" s="12">
        <f>Population!V93*Inputs!Y$15</f>
        <v>232.02097153430901</v>
      </c>
      <c r="Y93" s="12">
        <f>Population!W93*Inputs!Z$15</f>
        <v>334.73563757220302</v>
      </c>
      <c r="Z93" s="12">
        <f>Population!X93*Inputs!AA$15</f>
        <v>508.12988044940226</v>
      </c>
      <c r="AA93" s="12">
        <f>Population!Y93*Inputs!AB$15</f>
        <v>683.41609553495812</v>
      </c>
      <c r="AB93" s="12">
        <f>Population!Z93*Inputs!AC$15</f>
        <v>899.57302612591513</v>
      </c>
      <c r="AC93" s="12">
        <f>Population!AA93*Inputs!AD$15</f>
        <v>1193.69855941069</v>
      </c>
      <c r="AD93" s="12">
        <f>Population!AB93*Inputs!AE$15</f>
        <v>1516.8785110388922</v>
      </c>
      <c r="AE93" s="12">
        <f>Population!AC93*Inputs!AF$15</f>
        <v>1853.7289898501681</v>
      </c>
      <c r="AF93" s="12">
        <f>Population!AD93*Inputs!AG$15</f>
        <v>2086.5784142035513</v>
      </c>
      <c r="AG93" s="12">
        <f>Population!AE93*Inputs!AH$15</f>
        <v>2402.8261082199388</v>
      </c>
      <c r="AH93" s="12">
        <f>Population!AF93*Inputs!AI$15</f>
        <v>3039.6083134837395</v>
      </c>
      <c r="AI93" s="12">
        <f>Population!AG93*Inputs!AJ$15</f>
        <v>3487.0598785687562</v>
      </c>
      <c r="AJ93" s="12">
        <f>Population!AH93*Inputs!AK$15</f>
        <v>4051.0863838891187</v>
      </c>
      <c r="AK93" s="12">
        <f>Population!AI93*Inputs!AL$15</f>
        <v>4191.2878874319031</v>
      </c>
      <c r="AL93" s="12">
        <f>Population!AJ93*Inputs!AM$15</f>
        <v>4220.1325953413761</v>
      </c>
      <c r="AM93" s="12">
        <f>Population!AK93*Inputs!AN$15</f>
        <v>4157.488900178766</v>
      </c>
      <c r="AN93" s="12">
        <f>Population!AL93*Inputs!AO$15</f>
        <v>4022.5017025639918</v>
      </c>
      <c r="AO93" s="12">
        <f>Population!AM93*Inputs!AP$15</f>
        <v>4098.9153833421651</v>
      </c>
      <c r="AP93" s="12">
        <f>Population!AN93*Inputs!AQ$15</f>
        <v>4133.8463384747165</v>
      </c>
      <c r="AQ93" s="12">
        <f>Population!AO93*Inputs!AR$15</f>
        <v>3986.0871299319801</v>
      </c>
      <c r="AR93" s="12">
        <f>Population!AP93*Inputs!AS$15</f>
        <v>4013.1059912534383</v>
      </c>
      <c r="AS93" s="12">
        <f>Population!AQ93*Inputs!AT$15</f>
        <v>4080.9258935357193</v>
      </c>
      <c r="AT93" s="12">
        <f>Population!AR93*Inputs!AU$15</f>
        <v>4191.278263959447</v>
      </c>
      <c r="AU93" s="12">
        <f>Population!AS93*Inputs!AV$15</f>
        <v>4078.6050722142577</v>
      </c>
      <c r="AV93" s="12">
        <f>Population!AT93*Inputs!AW$15</f>
        <v>3999.7313607403316</v>
      </c>
      <c r="AW93" s="12">
        <f>Population!AU93*Inputs!AX$15</f>
        <v>3994.7407070945369</v>
      </c>
      <c r="AX93" s="12">
        <f>Population!AV93*Inputs!AY$15</f>
        <v>3851.7094100989657</v>
      </c>
      <c r="AY93" s="12">
        <f>Population!AW93*Inputs!AZ$15</f>
        <v>3805.6494649933084</v>
      </c>
      <c r="AZ93" s="12">
        <f>Population!AX93*Inputs!BA$15</f>
        <v>3517.6712888352781</v>
      </c>
      <c r="BA93" s="12">
        <f>Population!AY93*Inputs!BB$15</f>
        <v>3301.2052366826802</v>
      </c>
      <c r="BB93" s="12">
        <f>Population!AZ93*Inputs!BC$15</f>
        <v>3288.8740420020708</v>
      </c>
      <c r="BC93" s="12">
        <f>Population!BA93*Inputs!BD$15</f>
        <v>3088.4380149595072</v>
      </c>
      <c r="BD93" s="12">
        <f>Population!BB93*Inputs!BE$15</f>
        <v>3042.3255186819579</v>
      </c>
      <c r="BE93" s="12">
        <f>Population!BC93*Inputs!BF$15</f>
        <v>2908.9511848777265</v>
      </c>
      <c r="BF93" s="12">
        <f>Population!BD93*Inputs!BG$15</f>
        <v>2782.6592309775478</v>
      </c>
      <c r="BG93" s="12">
        <f>Population!BE93*Inputs!BH$15</f>
        <v>2807.6617124183126</v>
      </c>
      <c r="BH93" s="12">
        <f>Population!BF93*Inputs!BI$15</f>
        <v>2748.6862149252111</v>
      </c>
      <c r="BI93" s="12">
        <f>Population!BG93*Inputs!BJ$15</f>
        <v>2622.3535018189455</v>
      </c>
      <c r="BJ93" s="12">
        <f>Population!BH93*Inputs!BK$15</f>
        <v>2406.2810347398981</v>
      </c>
      <c r="BK93" s="12">
        <f>Population!BI93*Inputs!BL$15</f>
        <v>2149.0918565445572</v>
      </c>
      <c r="BL93" s="12">
        <f>Population!BJ93*Inputs!BM$15</f>
        <v>1931.7803188599303</v>
      </c>
      <c r="BM93" s="12">
        <f>Population!BK93*Inputs!BN$15</f>
        <v>1626.23407981439</v>
      </c>
      <c r="BN93" s="12">
        <f>Population!BL93*Inputs!BO$15</f>
        <v>1386.6680897992942</v>
      </c>
      <c r="BO93" s="12">
        <f>Population!BM93*Inputs!BP$15</f>
        <v>1176.2195340344826</v>
      </c>
      <c r="BP93" s="12">
        <f>Population!BN93*Inputs!BQ$15</f>
        <v>934.65178726487204</v>
      </c>
      <c r="BQ93" s="12">
        <f>Population!BO93*Inputs!BR$15</f>
        <v>933.42276954589283</v>
      </c>
      <c r="BR93" s="12">
        <f>Population!BP93*Inputs!BS$15</f>
        <v>797.30257710067326</v>
      </c>
      <c r="BS93" s="12">
        <f>Population!BQ93*Inputs!BT$15</f>
        <v>715.82195372323554</v>
      </c>
      <c r="BT93" s="12">
        <f>Population!BR93*Inputs!BU$15</f>
        <v>662.82431150255525</v>
      </c>
      <c r="BU93" s="12">
        <f>Population!BS93*Inputs!BV$15</f>
        <v>625.49349102969848</v>
      </c>
      <c r="BV93" s="12">
        <f>Population!BT93*Inputs!BW$15</f>
        <v>556.06779997762123</v>
      </c>
      <c r="BW93" s="12">
        <f>Population!BU93*Inputs!BX$15</f>
        <v>509.03949588417714</v>
      </c>
      <c r="BX93" s="12">
        <f>Population!BV93*Inputs!BY$15</f>
        <v>424.17979151569421</v>
      </c>
      <c r="BY93" s="12">
        <f>Population!BW93*Inputs!BZ$15</f>
        <v>375.82330422636983</v>
      </c>
      <c r="BZ93" s="12">
        <f>Population!BX93*Inputs!CA$15</f>
        <v>354.70352233352884</v>
      </c>
      <c r="CA93" s="12">
        <f>Population!BY93*Inputs!CB$15</f>
        <v>335.06018020443759</v>
      </c>
      <c r="CB93" s="12">
        <f>Population!BZ93*Inputs!CC$15</f>
        <v>276.76961952072742</v>
      </c>
      <c r="CC93" s="12">
        <f>Population!CA93*Inputs!CD$15</f>
        <v>288.59582240889875</v>
      </c>
      <c r="CD93" s="12">
        <f>Population!CB93*Inputs!CE$15</f>
        <v>253.10628349788823</v>
      </c>
      <c r="CE93" s="12">
        <f>Population!CC93*Inputs!CF$15</f>
        <v>199.61605881678744</v>
      </c>
      <c r="CF93" s="12">
        <f>Population!CD93*Inputs!CG$15</f>
        <v>172.61421612209932</v>
      </c>
      <c r="CG93" s="12">
        <f>Population!CE93*Inputs!CH$15</f>
        <v>127.30516755965289</v>
      </c>
      <c r="CH93" s="12">
        <f>Population!CF93*Inputs!CI$15</f>
        <v>110.43530043914484</v>
      </c>
      <c r="CI93" s="12">
        <f>Population!CG93*Inputs!CJ$15</f>
        <v>95.478744957559712</v>
      </c>
      <c r="CJ93" s="12">
        <f>Population!CH93*Inputs!CK$15</f>
        <v>81.317738839223921</v>
      </c>
      <c r="CK93" s="12">
        <f>Population!CI93*Inputs!CL$15</f>
        <v>68.215846240646215</v>
      </c>
      <c r="CL93" s="12">
        <f>Population!CJ93*Inputs!CM$15</f>
        <v>56.539658917545609</v>
      </c>
      <c r="CM93" s="12">
        <f>Population!CK93*Inputs!CN$15</f>
        <v>46.285536768334552</v>
      </c>
      <c r="CN93" s="12">
        <f>Population!CL93*Inputs!CO$15</f>
        <v>37.553616719862788</v>
      </c>
      <c r="CO93" s="12">
        <f>Population!CM93*Inputs!CP$15</f>
        <v>30.070807141998337</v>
      </c>
      <c r="CP93" s="12">
        <f>Population!CN93*Inputs!CQ$15</f>
        <v>23.579556461372125</v>
      </c>
      <c r="CQ93" s="12">
        <f>Population!CO93*Inputs!CR$15</f>
        <v>18.287396865431617</v>
      </c>
      <c r="CR93" s="12">
        <f>Population!CP93*Inputs!CS$15</f>
        <v>14.423599738849104</v>
      </c>
      <c r="CS93" s="12">
        <f>Population!CQ93*Inputs!CT$15</f>
        <v>11.380363418282862</v>
      </c>
      <c r="CT93" s="12">
        <f>Population!CR93*Inputs!CU$15</f>
        <v>8.6724730448805794</v>
      </c>
      <c r="CU93" s="12">
        <f>Population!CS93*Inputs!CV$15</f>
        <v>6.6339939755123876</v>
      </c>
      <c r="CV93" s="12">
        <f>Population!CT93*Inputs!CW$15</f>
        <v>5.0374289727528279</v>
      </c>
      <c r="CW93" s="12">
        <f>Population!CU93*Inputs!CX$15</f>
        <v>3.7409646968392032</v>
      </c>
      <c r="CX93" s="12">
        <f>Population!CV93*Inputs!CY$15</f>
        <v>2.7212492270052646</v>
      </c>
      <c r="CY93" s="12">
        <f>Population!CW93*Inputs!CZ$15</f>
        <v>1.9738206870678359</v>
      </c>
      <c r="CZ93" s="12">
        <f>Population!CX93*Inputs!DA$15</f>
        <v>1.419635808774625</v>
      </c>
      <c r="DA93" s="12">
        <f>Population!CY93*Inputs!DB$15</f>
        <v>1.0260274496622821</v>
      </c>
      <c r="DB93" s="4"/>
    </row>
    <row r="94" spans="1:106" x14ac:dyDescent="0.25">
      <c r="A94">
        <f t="shared" si="4"/>
        <v>2041</v>
      </c>
      <c r="B94" s="21">
        <f t="shared" si="3"/>
        <v>137375.58094642294</v>
      </c>
      <c r="C94" s="5">
        <f>B94/Population!B94</f>
        <v>0.46789194308693227</v>
      </c>
      <c r="D94" s="33">
        <f t="shared" si="5"/>
        <v>3.0329155552004661</v>
      </c>
      <c r="E94" s="12">
        <f>Population!C94*Inputs!F$15</f>
        <v>0</v>
      </c>
      <c r="F94" s="12">
        <f>Population!D94*Inputs!G$15</f>
        <v>0</v>
      </c>
      <c r="G94" s="12">
        <f>Population!E94*Inputs!H$15</f>
        <v>0</v>
      </c>
      <c r="H94" s="12">
        <f>Population!F94*Inputs!I$15</f>
        <v>0</v>
      </c>
      <c r="I94" s="12">
        <f>Population!G94*Inputs!J$15</f>
        <v>0</v>
      </c>
      <c r="J94" s="12">
        <f>Population!H94*Inputs!K$15</f>
        <v>0</v>
      </c>
      <c r="K94" s="12">
        <f>Population!I94*Inputs!L$15</f>
        <v>0</v>
      </c>
      <c r="L94" s="12">
        <f>Population!J94*Inputs!M$15</f>
        <v>0</v>
      </c>
      <c r="M94" s="12">
        <f>Population!K94*Inputs!N$15</f>
        <v>0</v>
      </c>
      <c r="N94" s="12">
        <f>Population!L94*Inputs!O$15</f>
        <v>0</v>
      </c>
      <c r="O94" s="12">
        <f>Population!M94*Inputs!P$15</f>
        <v>0</v>
      </c>
      <c r="P94" s="12">
        <f>Population!N94*Inputs!Q$15</f>
        <v>0</v>
      </c>
      <c r="Q94" s="12">
        <f>Population!O94*Inputs!R$15</f>
        <v>0</v>
      </c>
      <c r="R94" s="12">
        <f>Population!P94*Inputs!S$15</f>
        <v>0</v>
      </c>
      <c r="S94" s="12">
        <f>Population!Q94*Inputs!T$15</f>
        <v>0</v>
      </c>
      <c r="T94" s="12">
        <f>Population!R94*Inputs!U$15</f>
        <v>27.742574727815924</v>
      </c>
      <c r="U94" s="12">
        <f>Population!S94*Inputs!V$15</f>
        <v>36.075673491654939</v>
      </c>
      <c r="V94" s="12">
        <f>Population!T94*Inputs!W$15</f>
        <v>67.358352304390166</v>
      </c>
      <c r="W94" s="12">
        <f>Population!U94*Inputs!X$15</f>
        <v>118.30946852737227</v>
      </c>
      <c r="X94" s="12">
        <f>Population!V94*Inputs!Y$15</f>
        <v>217.63323640841298</v>
      </c>
      <c r="Y94" s="12">
        <f>Population!W94*Inputs!Z$15</f>
        <v>319.6961799376428</v>
      </c>
      <c r="Z94" s="12">
        <f>Population!X94*Inputs!AA$15</f>
        <v>498.41574647784859</v>
      </c>
      <c r="AA94" s="12">
        <f>Population!Y94*Inputs!AB$15</f>
        <v>682.46175170372737</v>
      </c>
      <c r="AB94" s="12">
        <f>Population!Z94*Inputs!AC$15</f>
        <v>896.84136666897768</v>
      </c>
      <c r="AC94" s="12">
        <f>Population!AA94*Inputs!AD$15</f>
        <v>1191.0164411509693</v>
      </c>
      <c r="AD94" s="12">
        <f>Population!AB94*Inputs!AE$15</f>
        <v>1529.249800233687</v>
      </c>
      <c r="AE94" s="12">
        <f>Population!AC94*Inputs!AF$15</f>
        <v>1893.4969543378456</v>
      </c>
      <c r="AF94" s="12">
        <f>Population!AD94*Inputs!AG$15</f>
        <v>2153.2074598751628</v>
      </c>
      <c r="AG94" s="12">
        <f>Population!AE94*Inputs!AH$15</f>
        <v>2486.6330380681197</v>
      </c>
      <c r="AH94" s="12">
        <f>Population!AF94*Inputs!AI$15</f>
        <v>2899.09720734231</v>
      </c>
      <c r="AI94" s="12">
        <f>Population!AG94*Inputs!AJ$15</f>
        <v>3395.4259913392229</v>
      </c>
      <c r="AJ94" s="12">
        <f>Population!AH94*Inputs!AK$15</f>
        <v>4044.0344206997265</v>
      </c>
      <c r="AK94" s="12">
        <f>Population!AI94*Inputs!AL$15</f>
        <v>4289.6554686295594</v>
      </c>
      <c r="AL94" s="12">
        <f>Population!AJ94*Inputs!AM$15</f>
        <v>4436.8292166048295</v>
      </c>
      <c r="AM94" s="12">
        <f>Population!AK94*Inputs!AN$15</f>
        <v>4509.1317249936019</v>
      </c>
      <c r="AN94" s="12">
        <f>Population!AL94*Inputs!AO$15</f>
        <v>4319.3631300730258</v>
      </c>
      <c r="AO94" s="12">
        <f>Population!AM94*Inputs!AP$15</f>
        <v>4247.1250138591286</v>
      </c>
      <c r="AP94" s="12">
        <f>Population!AN94*Inputs!AQ$15</f>
        <v>4195.2213149625704</v>
      </c>
      <c r="AQ94" s="12">
        <f>Population!AO94*Inputs!AR$15</f>
        <v>4110.559725485421</v>
      </c>
      <c r="AR94" s="12">
        <f>Population!AP94*Inputs!AS$15</f>
        <v>4171.2896212932819</v>
      </c>
      <c r="AS94" s="12">
        <f>Population!AQ94*Inputs!AT$15</f>
        <v>4236.9450757883706</v>
      </c>
      <c r="AT94" s="12">
        <f>Population!AR94*Inputs!AU$15</f>
        <v>4345.2251659963067</v>
      </c>
      <c r="AU94" s="12">
        <f>Population!AS94*Inputs!AV$15</f>
        <v>4224.3597991150873</v>
      </c>
      <c r="AV94" s="12">
        <f>Population!AT94*Inputs!AW$15</f>
        <v>4142.8182837128816</v>
      </c>
      <c r="AW94" s="12">
        <f>Population!AU94*Inputs!AX$15</f>
        <v>4137.6149105931236</v>
      </c>
      <c r="AX94" s="12">
        <f>Population!AV94*Inputs!AY$15</f>
        <v>3988.2934874867997</v>
      </c>
      <c r="AY94" s="12">
        <f>Population!AW94*Inputs!AZ$15</f>
        <v>3938.1170245324734</v>
      </c>
      <c r="AZ94" s="12">
        <f>Population!AX94*Inputs!BA$15</f>
        <v>3634.1123701783608</v>
      </c>
      <c r="BA94" s="12">
        <f>Population!AY94*Inputs!BB$15</f>
        <v>3405.6382080147255</v>
      </c>
      <c r="BB94" s="12">
        <f>Population!AZ94*Inputs!BC$15</f>
        <v>3389.5832440704462</v>
      </c>
      <c r="BC94" s="12">
        <f>Population!BA94*Inputs!BD$15</f>
        <v>3181.4088180467893</v>
      </c>
      <c r="BD94" s="12">
        <f>Population!BB94*Inputs!BE$15</f>
        <v>3130.6964428472606</v>
      </c>
      <c r="BE94" s="12">
        <f>Population!BC94*Inputs!BF$15</f>
        <v>2990.4607638029711</v>
      </c>
      <c r="BF94" s="12">
        <f>Population!BD94*Inputs!BG$15</f>
        <v>2859.625124637204</v>
      </c>
      <c r="BG94" s="12">
        <f>Population!BE94*Inputs!BH$15</f>
        <v>2884.3280814031059</v>
      </c>
      <c r="BH94" s="12">
        <f>Population!BF94*Inputs!BI$15</f>
        <v>2824.4448287878231</v>
      </c>
      <c r="BI94" s="12">
        <f>Population!BG94*Inputs!BJ$15</f>
        <v>2696.3859575285528</v>
      </c>
      <c r="BJ94" s="12">
        <f>Population!BH94*Inputs!BK$15</f>
        <v>2480.3813689063495</v>
      </c>
      <c r="BK94" s="12">
        <f>Population!BI94*Inputs!BL$15</f>
        <v>2221.0025610638145</v>
      </c>
      <c r="BL94" s="12">
        <f>Population!BJ94*Inputs!BM$15</f>
        <v>2000.3576388025285</v>
      </c>
      <c r="BM94" s="12">
        <f>Population!BK94*Inputs!BN$15</f>
        <v>1685.7804071534413</v>
      </c>
      <c r="BN94" s="12">
        <f>Population!BL94*Inputs!BO$15</f>
        <v>1440.4628588776472</v>
      </c>
      <c r="BO94" s="12">
        <f>Population!BM94*Inputs!BP$15</f>
        <v>1225.4888075571232</v>
      </c>
      <c r="BP94" s="12">
        <f>Population!BN94*Inputs!BQ$15</f>
        <v>976.17048222133758</v>
      </c>
      <c r="BQ94" s="12">
        <f>Population!BO94*Inputs!BR$15</f>
        <v>977.47323918369625</v>
      </c>
      <c r="BR94" s="12">
        <f>Population!BP94*Inputs!BS$15</f>
        <v>835.31116458906308</v>
      </c>
      <c r="BS94" s="12">
        <f>Population!BQ94*Inputs!BT$15</f>
        <v>749.44568494226098</v>
      </c>
      <c r="BT94" s="12">
        <f>Population!BR94*Inputs!BU$15</f>
        <v>693.71891472088339</v>
      </c>
      <c r="BU94" s="12">
        <f>Population!BS94*Inputs!BV$15</f>
        <v>655.23057801693949</v>
      </c>
      <c r="BV94" s="12">
        <f>Population!BT94*Inputs!BW$15</f>
        <v>582.55406365670467</v>
      </c>
      <c r="BW94" s="12">
        <f>Population!BU94*Inputs!BX$15</f>
        <v>534.92013875001192</v>
      </c>
      <c r="BX94" s="12">
        <f>Population!BV94*Inputs!BY$15</f>
        <v>447.40257256092661</v>
      </c>
      <c r="BY94" s="12">
        <f>Population!BW94*Inputs!BZ$15</f>
        <v>395.28268807811259</v>
      </c>
      <c r="BZ94" s="12">
        <f>Population!BX94*Inputs!CA$15</f>
        <v>370.0902305889685</v>
      </c>
      <c r="CA94" s="12">
        <f>Population!BY94*Inputs!CB$15</f>
        <v>347.15139666265583</v>
      </c>
      <c r="CB94" s="12">
        <f>Population!BZ94*Inputs!CC$15</f>
        <v>286.32647194703191</v>
      </c>
      <c r="CC94" s="12">
        <f>Population!CA94*Inputs!CD$15</f>
        <v>298.77645942088009</v>
      </c>
      <c r="CD94" s="12">
        <f>Population!CB94*Inputs!CE$15</f>
        <v>263.09219234848791</v>
      </c>
      <c r="CE94" s="12">
        <f>Population!CC94*Inputs!CF$15</f>
        <v>208.18858733643671</v>
      </c>
      <c r="CF94" s="12">
        <f>Population!CD94*Inputs!CG$15</f>
        <v>180.83540440356347</v>
      </c>
      <c r="CG94" s="12">
        <f>Population!CE94*Inputs!CH$15</f>
        <v>132.8339719138383</v>
      </c>
      <c r="CH94" s="12">
        <f>Population!CF94*Inputs!CI$15</f>
        <v>114.02706344502305</v>
      </c>
      <c r="CI94" s="12">
        <f>Population!CG94*Inputs!CJ$15</f>
        <v>97.87063541188877</v>
      </c>
      <c r="CJ94" s="12">
        <f>Population!CH94*Inputs!CK$15</f>
        <v>83.778214006460232</v>
      </c>
      <c r="CK94" s="12">
        <f>Population!CI94*Inputs!CL$15</f>
        <v>70.5192151850448</v>
      </c>
      <c r="CL94" s="12">
        <f>Population!CJ94*Inputs!CM$15</f>
        <v>58.346513806132016</v>
      </c>
      <c r="CM94" s="12">
        <f>Population!CK94*Inputs!CN$15</f>
        <v>47.629586197445278</v>
      </c>
      <c r="CN94" s="12">
        <f>Population!CL94*Inputs!CO$15</f>
        <v>38.358380945926491</v>
      </c>
      <c r="CO94" s="12">
        <f>Population!CM94*Inputs!CP$15</f>
        <v>30.577460059549381</v>
      </c>
      <c r="CP94" s="12">
        <f>Population!CN94*Inputs!CQ$15</f>
        <v>23.995108068805525</v>
      </c>
      <c r="CQ94" s="12">
        <f>Population!CO94*Inputs!CR$15</f>
        <v>18.376018766777513</v>
      </c>
      <c r="CR94" s="12">
        <f>Population!CP94*Inputs!CS$15</f>
        <v>14.251733214116806</v>
      </c>
      <c r="CS94" s="12">
        <f>Population!CQ94*Inputs!CT$15</f>
        <v>11.240599029917242</v>
      </c>
      <c r="CT94" s="12">
        <f>Population!CR94*Inputs!CU$15</f>
        <v>8.868944252183141</v>
      </c>
      <c r="CU94" s="12">
        <f>Population!CS94*Inputs!CV$15</f>
        <v>6.7586312612864106</v>
      </c>
      <c r="CV94" s="12">
        <f>Population!CT94*Inputs!CW$15</f>
        <v>5.1700038545004379</v>
      </c>
      <c r="CW94" s="12">
        <f>Population!CU94*Inputs!CX$15</f>
        <v>3.9257688960883903</v>
      </c>
      <c r="CX94" s="12">
        <f>Population!CV94*Inputs!CY$15</f>
        <v>2.9154084211713385</v>
      </c>
      <c r="CY94" s="12">
        <f>Population!CW94*Inputs!CZ$15</f>
        <v>2.1207238120210867</v>
      </c>
      <c r="CZ94" s="12">
        <f>Population!CX94*Inputs!DA$15</f>
        <v>1.5382378395128464</v>
      </c>
      <c r="DA94" s="12">
        <f>Population!CY94*Inputs!DB$15</f>
        <v>1.1063505077700613</v>
      </c>
      <c r="DB94" s="4"/>
    </row>
    <row r="95" spans="1:106" x14ac:dyDescent="0.25">
      <c r="A95">
        <f t="shared" si="4"/>
        <v>2042</v>
      </c>
      <c r="B95" s="21">
        <f t="shared" si="3"/>
        <v>141193.58396886135</v>
      </c>
      <c r="C95" s="5">
        <f>B95/Population!B95</f>
        <v>0.47624723413920478</v>
      </c>
      <c r="D95" s="33">
        <f t="shared" si="5"/>
        <v>2.7792443141168244</v>
      </c>
      <c r="E95" s="12">
        <f>Population!C95*Inputs!F$15</f>
        <v>0</v>
      </c>
      <c r="F95" s="12">
        <f>Population!D95*Inputs!G$15</f>
        <v>0</v>
      </c>
      <c r="G95" s="12">
        <f>Population!E95*Inputs!H$15</f>
        <v>0</v>
      </c>
      <c r="H95" s="12">
        <f>Population!F95*Inputs!I$15</f>
        <v>0</v>
      </c>
      <c r="I95" s="12">
        <f>Population!G95*Inputs!J$15</f>
        <v>0</v>
      </c>
      <c r="J95" s="12">
        <f>Population!H95*Inputs!K$15</f>
        <v>0</v>
      </c>
      <c r="K95" s="12">
        <f>Population!I95*Inputs!L$15</f>
        <v>0</v>
      </c>
      <c r="L95" s="12">
        <f>Population!J95*Inputs!M$15</f>
        <v>0</v>
      </c>
      <c r="M95" s="12">
        <f>Population!K95*Inputs!N$15</f>
        <v>0</v>
      </c>
      <c r="N95" s="12">
        <f>Population!L95*Inputs!O$15</f>
        <v>0</v>
      </c>
      <c r="O95" s="12">
        <f>Population!M95*Inputs!P$15</f>
        <v>0</v>
      </c>
      <c r="P95" s="12">
        <f>Population!N95*Inputs!Q$15</f>
        <v>0</v>
      </c>
      <c r="Q95" s="12">
        <f>Population!O95*Inputs!R$15</f>
        <v>0</v>
      </c>
      <c r="R95" s="12">
        <f>Population!P95*Inputs!S$15</f>
        <v>0</v>
      </c>
      <c r="S95" s="12">
        <f>Population!Q95*Inputs!T$15</f>
        <v>0</v>
      </c>
      <c r="T95" s="12">
        <f>Population!R95*Inputs!U$15</f>
        <v>28.624386159031616</v>
      </c>
      <c r="U95" s="12">
        <f>Population!S95*Inputs!V$15</f>
        <v>36.021590775794564</v>
      </c>
      <c r="V95" s="12">
        <f>Population!T95*Inputs!W$15</f>
        <v>64.181576961189393</v>
      </c>
      <c r="W95" s="12">
        <f>Population!U95*Inputs!X$15</f>
        <v>109.94990458555526</v>
      </c>
      <c r="X95" s="12">
        <f>Population!V95*Inputs!Y$15</f>
        <v>203.63118815224979</v>
      </c>
      <c r="Y95" s="12">
        <f>Population!W95*Inputs!Z$15</f>
        <v>299.34060356207181</v>
      </c>
      <c r="Z95" s="12">
        <f>Population!X95*Inputs!AA$15</f>
        <v>475.17120086898632</v>
      </c>
      <c r="AA95" s="12">
        <f>Population!Y95*Inputs!AB$15</f>
        <v>668.20707322079295</v>
      </c>
      <c r="AB95" s="12">
        <f>Population!Z95*Inputs!AC$15</f>
        <v>893.96499830470952</v>
      </c>
      <c r="AC95" s="12">
        <f>Population!AA95*Inputs!AD$15</f>
        <v>1185.247076893555</v>
      </c>
      <c r="AD95" s="12">
        <f>Population!AB95*Inputs!AE$15</f>
        <v>1523.0487587358748</v>
      </c>
      <c r="AE95" s="12">
        <f>Population!AC95*Inputs!AF$15</f>
        <v>1905.458427962164</v>
      </c>
      <c r="AF95" s="12">
        <f>Population!AD95*Inputs!AG$15</f>
        <v>2195.3541977313071</v>
      </c>
      <c r="AG95" s="12">
        <f>Population!AE95*Inputs!AH$15</f>
        <v>2561.2916542120547</v>
      </c>
      <c r="AH95" s="12">
        <f>Population!AF95*Inputs!AI$15</f>
        <v>2994.6758775021981</v>
      </c>
      <c r="AI95" s="12">
        <f>Population!AG95*Inputs!AJ$15</f>
        <v>3232.4985165622775</v>
      </c>
      <c r="AJ95" s="12">
        <f>Population!AH95*Inputs!AK$15</f>
        <v>3930.5225923992248</v>
      </c>
      <c r="AK95" s="12">
        <f>Population!AI95*Inputs!AL$15</f>
        <v>4274.3434190367752</v>
      </c>
      <c r="AL95" s="12">
        <f>Population!AJ95*Inputs!AM$15</f>
        <v>4532.6824096179753</v>
      </c>
      <c r="AM95" s="12">
        <f>Population!AK95*Inputs!AN$15</f>
        <v>4732.05943873464</v>
      </c>
      <c r="AN95" s="12">
        <f>Population!AL95*Inputs!AO$15</f>
        <v>4676.2240535797455</v>
      </c>
      <c r="AO95" s="12">
        <f>Population!AM95*Inputs!AP$15</f>
        <v>4552.4331366068691</v>
      </c>
      <c r="AP95" s="12">
        <f>Population!AN95*Inputs!AQ$15</f>
        <v>4339.2764803033579</v>
      </c>
      <c r="AQ95" s="12">
        <f>Population!AO95*Inputs!AR$15</f>
        <v>4164.2944762624084</v>
      </c>
      <c r="AR95" s="12">
        <f>Population!AP95*Inputs!AS$15</f>
        <v>4294.0092911357533</v>
      </c>
      <c r="AS95" s="12">
        <f>Population!AQ95*Inputs!AT$15</f>
        <v>4396.2212547441814</v>
      </c>
      <c r="AT95" s="12">
        <f>Population!AR95*Inputs!AU$15</f>
        <v>4503.4640324690236</v>
      </c>
      <c r="AU95" s="12">
        <f>Population!AS95*Inputs!AV$15</f>
        <v>4371.9905387432636</v>
      </c>
      <c r="AV95" s="12">
        <f>Population!AT95*Inputs!AW$15</f>
        <v>4283.6744562884933</v>
      </c>
      <c r="AW95" s="12">
        <f>Population!AU95*Inputs!AX$15</f>
        <v>4278.6230147219439</v>
      </c>
      <c r="AX95" s="12">
        <f>Population!AV95*Inputs!AY$15</f>
        <v>4124.445193371499</v>
      </c>
      <c r="AY95" s="12">
        <f>Population!AW95*Inputs!AZ$15</f>
        <v>4071.4390807978793</v>
      </c>
      <c r="AZ95" s="12">
        <f>Population!AX95*Inputs!BA$15</f>
        <v>3754.6436598658561</v>
      </c>
      <c r="BA95" s="12">
        <f>Population!AY95*Inputs!BB$15</f>
        <v>3512.705823493468</v>
      </c>
      <c r="BB95" s="12">
        <f>Population!AZ95*Inputs!BC$15</f>
        <v>3491.4200952434016</v>
      </c>
      <c r="BC95" s="12">
        <f>Population!BA95*Inputs!BD$15</f>
        <v>3273.9849920659613</v>
      </c>
      <c r="BD95" s="12">
        <f>Population!BB95*Inputs!BE$15</f>
        <v>3220.3742424827255</v>
      </c>
      <c r="BE95" s="12">
        <f>Population!BC95*Inputs!BF$15</f>
        <v>3073.1384365921563</v>
      </c>
      <c r="BF95" s="12">
        <f>Population!BD95*Inputs!BG$15</f>
        <v>2935.8681910575451</v>
      </c>
      <c r="BG95" s="12">
        <f>Population!BE95*Inputs!BH$15</f>
        <v>2960.2470998132831</v>
      </c>
      <c r="BH95" s="12">
        <f>Population!BF95*Inputs!BI$15</f>
        <v>2897.7921031709857</v>
      </c>
      <c r="BI95" s="12">
        <f>Population!BG95*Inputs!BJ$15</f>
        <v>2767.430174270537</v>
      </c>
      <c r="BJ95" s="12">
        <f>Population!BH95*Inputs!BK$15</f>
        <v>2547.8932337698134</v>
      </c>
      <c r="BK95" s="12">
        <f>Population!BI95*Inputs!BL$15</f>
        <v>2287.506831453642</v>
      </c>
      <c r="BL95" s="12">
        <f>Population!BJ95*Inputs!BM$15</f>
        <v>2065.6314522681914</v>
      </c>
      <c r="BM95" s="12">
        <f>Population!BK95*Inputs!BN$15</f>
        <v>1744.2862376344592</v>
      </c>
      <c r="BN95" s="12">
        <f>Population!BL95*Inputs!BO$15</f>
        <v>1492.1783727089958</v>
      </c>
      <c r="BO95" s="12">
        <f>Population!BM95*Inputs!BP$15</f>
        <v>1272.3072712001162</v>
      </c>
      <c r="BP95" s="12">
        <f>Population!BN95*Inputs!BQ$15</f>
        <v>1016.6378047739817</v>
      </c>
      <c r="BQ95" s="12">
        <f>Population!BO95*Inputs!BR$15</f>
        <v>1020.6159006346633</v>
      </c>
      <c r="BR95" s="12">
        <f>Population!BP95*Inputs!BS$15</f>
        <v>874.64119225076104</v>
      </c>
      <c r="BS95" s="12">
        <f>Population!BQ95*Inputs!BT$15</f>
        <v>785.20061072065948</v>
      </c>
      <c r="BT95" s="12">
        <f>Population!BR95*Inputs!BU$15</f>
        <v>726.40112839038716</v>
      </c>
      <c r="BU95" s="12">
        <f>Population!BS95*Inputs!BV$15</f>
        <v>685.93802955477508</v>
      </c>
      <c r="BV95" s="12">
        <f>Population!BT95*Inputs!BW$15</f>
        <v>610.49602822789575</v>
      </c>
      <c r="BW95" s="12">
        <f>Population!BU95*Inputs!BX$15</f>
        <v>560.69781234789764</v>
      </c>
      <c r="BX95" s="12">
        <f>Population!BV95*Inputs!BY$15</f>
        <v>470.52022577309009</v>
      </c>
      <c r="BY95" s="12">
        <f>Population!BW95*Inputs!BZ$15</f>
        <v>417.34297635641809</v>
      </c>
      <c r="BZ95" s="12">
        <f>Population!BX95*Inputs!CA$15</f>
        <v>389.64298410911908</v>
      </c>
      <c r="CA95" s="12">
        <f>Population!BY95*Inputs!CB$15</f>
        <v>362.50241281008886</v>
      </c>
      <c r="CB95" s="12">
        <f>Population!BZ95*Inputs!CC$15</f>
        <v>296.81197163261544</v>
      </c>
      <c r="CC95" s="12">
        <f>Population!CA95*Inputs!CD$15</f>
        <v>309.14054991321211</v>
      </c>
      <c r="CD95" s="12">
        <f>Population!CB95*Inputs!CE$15</f>
        <v>272.3614571012983</v>
      </c>
      <c r="CE95" s="12">
        <f>Population!CC95*Inputs!CF$15</f>
        <v>216.38291966402491</v>
      </c>
      <c r="CF95" s="12">
        <f>Population!CD95*Inputs!CG$15</f>
        <v>188.56091347835047</v>
      </c>
      <c r="CG95" s="12">
        <f>Population!CE95*Inputs!CH$15</f>
        <v>139.14440953578227</v>
      </c>
      <c r="CH95" s="12">
        <f>Population!CF95*Inputs!CI$15</f>
        <v>118.7840644538297</v>
      </c>
      <c r="CI95" s="12">
        <f>Population!CG95*Inputs!CJ$15</f>
        <v>100.54139073843015</v>
      </c>
      <c r="CJ95" s="12">
        <f>Population!CH95*Inputs!CK$15</f>
        <v>85.128243320357029</v>
      </c>
      <c r="CK95" s="12">
        <f>Population!CI95*Inputs!CL$15</f>
        <v>71.925957436623861</v>
      </c>
      <c r="CL95" s="12">
        <f>Population!CJ95*Inputs!CM$15</f>
        <v>59.593333806735167</v>
      </c>
      <c r="CM95" s="12">
        <f>Population!CK95*Inputs!CN$15</f>
        <v>48.372106353654786</v>
      </c>
      <c r="CN95" s="12">
        <f>Population!CL95*Inputs!CO$15</f>
        <v>38.634176902382634</v>
      </c>
      <c r="CO95" s="12">
        <f>Population!CM95*Inputs!CP$15</f>
        <v>30.362632154947725</v>
      </c>
      <c r="CP95" s="12">
        <f>Population!CN95*Inputs!CQ$15</f>
        <v>23.546968671428939</v>
      </c>
      <c r="CQ95" s="12">
        <f>Population!CO95*Inputs!CR$15</f>
        <v>17.876978001886638</v>
      </c>
      <c r="CR95" s="12">
        <f>Population!CP95*Inputs!CS$15</f>
        <v>13.69061069922869</v>
      </c>
      <c r="CS95" s="12">
        <f>Population!CQ95*Inputs!CT$15</f>
        <v>10.617910968642121</v>
      </c>
      <c r="CT95" s="12">
        <f>Population!CR95*Inputs!CU$15</f>
        <v>8.3745378853741492</v>
      </c>
      <c r="CU95" s="12">
        <f>Population!CS95*Inputs!CV$15</f>
        <v>6.6075935495517655</v>
      </c>
      <c r="CV95" s="12">
        <f>Population!CT95*Inputs!CW$15</f>
        <v>5.0353556247556881</v>
      </c>
      <c r="CW95" s="12">
        <f>Population!CU95*Inputs!CX$15</f>
        <v>3.8517869938968068</v>
      </c>
      <c r="CX95" s="12">
        <f>Population!CV95*Inputs!CY$15</f>
        <v>2.9247996714422189</v>
      </c>
      <c r="CY95" s="12">
        <f>Population!CW95*Inputs!CZ$15</f>
        <v>2.1720549064561698</v>
      </c>
      <c r="CZ95" s="12">
        <f>Population!CX95*Inputs!DA$15</f>
        <v>1.579994256615382</v>
      </c>
      <c r="DA95" s="12">
        <f>Population!CY95*Inputs!DB$15</f>
        <v>1.1460270960142285</v>
      </c>
      <c r="DB95" s="4"/>
    </row>
    <row r="96" spans="1:106" x14ac:dyDescent="0.25">
      <c r="A96">
        <f t="shared" si="4"/>
        <v>2043</v>
      </c>
      <c r="B96" s="21">
        <f t="shared" si="3"/>
        <v>145517.77383766585</v>
      </c>
      <c r="C96" s="5">
        <f>B96/Population!B96</f>
        <v>0.48661928807772037</v>
      </c>
      <c r="D96" s="33">
        <f t="shared" si="5"/>
        <v>3.0625965764550234</v>
      </c>
      <c r="E96" s="12">
        <f>Population!C96*Inputs!F$15</f>
        <v>0</v>
      </c>
      <c r="F96" s="12">
        <f>Population!D96*Inputs!G$15</f>
        <v>0</v>
      </c>
      <c r="G96" s="12">
        <f>Population!E96*Inputs!H$15</f>
        <v>0</v>
      </c>
      <c r="H96" s="12">
        <f>Population!F96*Inputs!I$15</f>
        <v>0</v>
      </c>
      <c r="I96" s="12">
        <f>Population!G96*Inputs!J$15</f>
        <v>0</v>
      </c>
      <c r="J96" s="12">
        <f>Population!H96*Inputs!K$15</f>
        <v>0</v>
      </c>
      <c r="K96" s="12">
        <f>Population!I96*Inputs!L$15</f>
        <v>0</v>
      </c>
      <c r="L96" s="12">
        <f>Population!J96*Inputs!M$15</f>
        <v>0</v>
      </c>
      <c r="M96" s="12">
        <f>Population!K96*Inputs!N$15</f>
        <v>0</v>
      </c>
      <c r="N96" s="12">
        <f>Population!L96*Inputs!O$15</f>
        <v>0</v>
      </c>
      <c r="O96" s="12">
        <f>Population!M96*Inputs!P$15</f>
        <v>0</v>
      </c>
      <c r="P96" s="12">
        <f>Population!N96*Inputs!Q$15</f>
        <v>0</v>
      </c>
      <c r="Q96" s="12">
        <f>Population!O96*Inputs!R$15</f>
        <v>0</v>
      </c>
      <c r="R96" s="12">
        <f>Population!P96*Inputs!S$15</f>
        <v>0</v>
      </c>
      <c r="S96" s="12">
        <f>Population!Q96*Inputs!T$15</f>
        <v>0</v>
      </c>
      <c r="T96" s="12">
        <f>Population!R96*Inputs!U$15</f>
        <v>29.491591377891197</v>
      </c>
      <c r="U96" s="12">
        <f>Population!S96*Inputs!V$15</f>
        <v>37.337457189139613</v>
      </c>
      <c r="V96" s="12">
        <f>Population!T96*Inputs!W$15</f>
        <v>64.37831463606706</v>
      </c>
      <c r="W96" s="12">
        <f>Population!U96*Inputs!X$15</f>
        <v>105.24245540703448</v>
      </c>
      <c r="X96" s="12">
        <f>Population!V96*Inputs!Y$15</f>
        <v>190.11158308583316</v>
      </c>
      <c r="Y96" s="12">
        <f>Population!W96*Inputs!Z$15</f>
        <v>281.38536844237581</v>
      </c>
      <c r="Z96" s="12">
        <f>Population!X96*Inputs!AA$15</f>
        <v>447.01584791648975</v>
      </c>
      <c r="AA96" s="12">
        <f>Population!Y96*Inputs!AB$15</f>
        <v>640.08399442993016</v>
      </c>
      <c r="AB96" s="12">
        <f>Population!Z96*Inputs!AC$15</f>
        <v>879.50653547151478</v>
      </c>
      <c r="AC96" s="12">
        <f>Population!AA96*Inputs!AD$15</f>
        <v>1187.1736854010651</v>
      </c>
      <c r="AD96" s="12">
        <f>Population!AB96*Inputs!AE$15</f>
        <v>1523.0711925009323</v>
      </c>
      <c r="AE96" s="12">
        <f>Population!AC96*Inputs!AF$15</f>
        <v>1907.0681682864658</v>
      </c>
      <c r="AF96" s="12">
        <f>Population!AD96*Inputs!AG$15</f>
        <v>2220.1499109514425</v>
      </c>
      <c r="AG96" s="12">
        <f>Population!AE96*Inputs!AH$15</f>
        <v>2624.3571971780639</v>
      </c>
      <c r="AH96" s="12">
        <f>Population!AF96*Inputs!AI$15</f>
        <v>3099.8210703429927</v>
      </c>
      <c r="AI96" s="12">
        <f>Population!AG96*Inputs!AJ$15</f>
        <v>3355.4953274617942</v>
      </c>
      <c r="AJ96" s="12">
        <f>Population!AH96*Inputs!AK$15</f>
        <v>3760.2378313890636</v>
      </c>
      <c r="AK96" s="12">
        <f>Population!AI96*Inputs!AL$15</f>
        <v>4174.5733949669957</v>
      </c>
      <c r="AL96" s="12">
        <f>Population!AJ96*Inputs!AM$15</f>
        <v>4538.3264796895792</v>
      </c>
      <c r="AM96" s="12">
        <f>Population!AK96*Inputs!AN$15</f>
        <v>4857.5104740152447</v>
      </c>
      <c r="AN96" s="12">
        <f>Population!AL96*Inputs!AO$15</f>
        <v>4930.8146387780389</v>
      </c>
      <c r="AO96" s="12">
        <f>Population!AM96*Inputs!AP$15</f>
        <v>4951.8291791967613</v>
      </c>
      <c r="AP96" s="12">
        <f>Population!AN96*Inputs!AQ$15</f>
        <v>4673.012823020309</v>
      </c>
      <c r="AQ96" s="12">
        <f>Population!AO96*Inputs!AR$15</f>
        <v>4327.2429946019975</v>
      </c>
      <c r="AR96" s="12">
        <f>Population!AP96*Inputs!AS$15</f>
        <v>4369.9097173092423</v>
      </c>
      <c r="AS96" s="12">
        <f>Population!AQ96*Inputs!AT$15</f>
        <v>4545.6659881069991</v>
      </c>
      <c r="AT96" s="12">
        <f>Population!AR96*Inputs!AU$15</f>
        <v>4693.0697221565688</v>
      </c>
      <c r="AU96" s="12">
        <f>Population!AS96*Inputs!AV$15</f>
        <v>4550.5237090562341</v>
      </c>
      <c r="AV96" s="12">
        <f>Population!AT96*Inputs!AW$15</f>
        <v>4452.0504297572525</v>
      </c>
      <c r="AW96" s="12">
        <f>Population!AU96*Inputs!AX$15</f>
        <v>4442.583904284159</v>
      </c>
      <c r="AX96" s="12">
        <f>Population!AV96*Inputs!AY$15</f>
        <v>4282.6344075951374</v>
      </c>
      <c r="AY96" s="12">
        <f>Population!AW96*Inputs!AZ$15</f>
        <v>4227.664152826379</v>
      </c>
      <c r="AZ96" s="12">
        <f>Population!AX96*Inputs!BA$15</f>
        <v>3897.2085256440378</v>
      </c>
      <c r="BA96" s="12">
        <f>Population!AY96*Inputs!BB$15</f>
        <v>3642.980564206503</v>
      </c>
      <c r="BB96" s="12">
        <f>Population!AZ96*Inputs!BC$15</f>
        <v>3614.2034185203884</v>
      </c>
      <c r="BC96" s="12">
        <f>Population!BA96*Inputs!BD$15</f>
        <v>3384.2339848873266</v>
      </c>
      <c r="BD96" s="12">
        <f>Population!BB96*Inputs!BE$15</f>
        <v>3325.3552227763034</v>
      </c>
      <c r="BE96" s="12">
        <f>Population!BC96*Inputs!BF$15</f>
        <v>3171.4353051741855</v>
      </c>
      <c r="BF96" s="12">
        <f>Population!BD96*Inputs!BG$15</f>
        <v>3026.186776936333</v>
      </c>
      <c r="BG96" s="12">
        <f>Population!BE96*Inputs!BH$15</f>
        <v>3047.4808923480377</v>
      </c>
      <c r="BH96" s="12">
        <f>Population!BF96*Inputs!BI$15</f>
        <v>2981.1246789053471</v>
      </c>
      <c r="BI96" s="12">
        <f>Population!BG96*Inputs!BJ$15</f>
        <v>2844.9562634543113</v>
      </c>
      <c r="BJ96" s="12">
        <f>Population!BH96*Inputs!BK$15</f>
        <v>2619.5685767127138</v>
      </c>
      <c r="BK96" s="12">
        <f>Population!BI96*Inputs!BL$15</f>
        <v>2353.3872898031568</v>
      </c>
      <c r="BL96" s="12">
        <f>Population!BJ96*Inputs!BM$15</f>
        <v>2130.1825389996175</v>
      </c>
      <c r="BM96" s="12">
        <f>Population!BK96*Inputs!BN$15</f>
        <v>1802.6850043278123</v>
      </c>
      <c r="BN96" s="12">
        <f>Population!BL96*Inputs!BO$15</f>
        <v>1544.5817280056624</v>
      </c>
      <c r="BO96" s="12">
        <f>Population!BM96*Inputs!BP$15</f>
        <v>1318.0472417977858</v>
      </c>
      <c r="BP96" s="12">
        <f>Population!BN96*Inputs!BQ$15</f>
        <v>1055.1230542617839</v>
      </c>
      <c r="BQ96" s="12">
        <f>Population!BO96*Inputs!BR$15</f>
        <v>1062.0553278677605</v>
      </c>
      <c r="BR96" s="12">
        <f>Population!BP96*Inputs!BS$15</f>
        <v>911.95231312252304</v>
      </c>
      <c r="BS96" s="12">
        <f>Population!BQ96*Inputs!BT$15</f>
        <v>820.53027104956345</v>
      </c>
      <c r="BT96" s="12">
        <f>Population!BR96*Inputs!BU$15</f>
        <v>759.03419067947505</v>
      </c>
      <c r="BU96" s="12">
        <f>Population!BS96*Inputs!BV$15</f>
        <v>715.93353229315699</v>
      </c>
      <c r="BV96" s="12">
        <f>Population!BT96*Inputs!BW$15</f>
        <v>636.8638883411013</v>
      </c>
      <c r="BW96" s="12">
        <f>Population!BU96*Inputs!BX$15</f>
        <v>585.54326621421023</v>
      </c>
      <c r="BX96" s="12">
        <f>Population!BV96*Inputs!BY$15</f>
        <v>491.50365951486577</v>
      </c>
      <c r="BY96" s="12">
        <f>Population!BW96*Inputs!BZ$15</f>
        <v>437.54641529164951</v>
      </c>
      <c r="BZ96" s="12">
        <f>Population!BX96*Inputs!CA$15</f>
        <v>410.30873016508269</v>
      </c>
      <c r="CA96" s="12">
        <f>Population!BY96*Inputs!CB$15</f>
        <v>380.82165843483926</v>
      </c>
      <c r="CB96" s="12">
        <f>Population!BZ96*Inputs!CC$15</f>
        <v>309.41098092370498</v>
      </c>
      <c r="CC96" s="12">
        <f>Population!CA96*Inputs!CD$15</f>
        <v>320.11813658936836</v>
      </c>
      <c r="CD96" s="12">
        <f>Population!CB96*Inputs!CE$15</f>
        <v>281.70809586308059</v>
      </c>
      <c r="CE96" s="12">
        <f>Population!CC96*Inputs!CF$15</f>
        <v>224.3189981750902</v>
      </c>
      <c r="CF96" s="12">
        <f>Population!CD96*Inputs!CG$15</f>
        <v>196.92899379311322</v>
      </c>
      <c r="CG96" s="12">
        <f>Population!CE96*Inputs!CH$15</f>
        <v>146.52553472342626</v>
      </c>
      <c r="CH96" s="12">
        <f>Population!CF96*Inputs!CI$15</f>
        <v>126.5081066928078</v>
      </c>
      <c r="CI96" s="12">
        <f>Population!CG96*Inputs!CJ$15</f>
        <v>107.24151380431842</v>
      </c>
      <c r="CJ96" s="12">
        <f>Population!CH96*Inputs!CK$15</f>
        <v>90.094439328888171</v>
      </c>
      <c r="CK96" s="12">
        <f>Population!CI96*Inputs!CL$15</f>
        <v>75.737540650709747</v>
      </c>
      <c r="CL96" s="12">
        <f>Population!CJ96*Inputs!CM$15</f>
        <v>63.569910088514561</v>
      </c>
      <c r="CM96" s="12">
        <f>Population!CK96*Inputs!CN$15</f>
        <v>52.288645849995937</v>
      </c>
      <c r="CN96" s="12">
        <f>Population!CL96*Inputs!CO$15</f>
        <v>42.106401181808295</v>
      </c>
      <c r="CO96" s="12">
        <f>Population!CM96*Inputs!CP$15</f>
        <v>33.350283562311169</v>
      </c>
      <c r="CP96" s="12">
        <f>Population!CN96*Inputs!CQ$15</f>
        <v>25.986556358553653</v>
      </c>
      <c r="CQ96" s="12">
        <f>Population!CO96*Inputs!CR$15</f>
        <v>19.982892120694078</v>
      </c>
      <c r="CR96" s="12">
        <f>Population!CP96*Inputs!CS$15</f>
        <v>15.171113014184991</v>
      </c>
      <c r="CS96" s="12">
        <f>Population!CQ96*Inputs!CT$15</f>
        <v>11.618395577221662</v>
      </c>
      <c r="CT96" s="12">
        <f>Population!CR96*Inputs!CU$15</f>
        <v>9.0107806399282904</v>
      </c>
      <c r="CU96" s="12">
        <f>Population!CS96*Inputs!CV$15</f>
        <v>7.1069652089506814</v>
      </c>
      <c r="CV96" s="12">
        <f>Population!CT96*Inputs!CW$15</f>
        <v>5.60746612103401</v>
      </c>
      <c r="CW96" s="12">
        <f>Population!CU96*Inputs!CX$15</f>
        <v>4.2732026208075347</v>
      </c>
      <c r="CX96" s="12">
        <f>Population!CV96*Inputs!CY$15</f>
        <v>3.268779308494385</v>
      </c>
      <c r="CY96" s="12">
        <f>Population!CW96*Inputs!CZ$15</f>
        <v>2.4821010774090682</v>
      </c>
      <c r="CZ96" s="12">
        <f>Population!CX96*Inputs!DA$15</f>
        <v>1.8432919957379783</v>
      </c>
      <c r="DA96" s="12">
        <f>Population!CY96*Inputs!DB$15</f>
        <v>1.3408458312330793</v>
      </c>
      <c r="DB96" s="4"/>
    </row>
    <row r="97" spans="1:106" x14ac:dyDescent="0.25">
      <c r="A97">
        <f t="shared" si="4"/>
        <v>2044</v>
      </c>
      <c r="B97" s="21">
        <f t="shared" si="3"/>
        <v>149303.86795518026</v>
      </c>
      <c r="C97" s="5">
        <f>B97/Population!B97</f>
        <v>0.4955668491745891</v>
      </c>
      <c r="D97" s="33">
        <f t="shared" si="5"/>
        <v>2.6018087122044786</v>
      </c>
      <c r="E97" s="12">
        <f>Population!C97*Inputs!F$15</f>
        <v>0</v>
      </c>
      <c r="F97" s="12">
        <f>Population!D97*Inputs!G$15</f>
        <v>0</v>
      </c>
      <c r="G97" s="12">
        <f>Population!E97*Inputs!H$15</f>
        <v>0</v>
      </c>
      <c r="H97" s="12">
        <f>Population!F97*Inputs!I$15</f>
        <v>0</v>
      </c>
      <c r="I97" s="12">
        <f>Population!G97*Inputs!J$15</f>
        <v>0</v>
      </c>
      <c r="J97" s="12">
        <f>Population!H97*Inputs!K$15</f>
        <v>0</v>
      </c>
      <c r="K97" s="12">
        <f>Population!I97*Inputs!L$15</f>
        <v>0</v>
      </c>
      <c r="L97" s="12">
        <f>Population!J97*Inputs!M$15</f>
        <v>0</v>
      </c>
      <c r="M97" s="12">
        <f>Population!K97*Inputs!N$15</f>
        <v>0</v>
      </c>
      <c r="N97" s="12">
        <f>Population!L97*Inputs!O$15</f>
        <v>0</v>
      </c>
      <c r="O97" s="12">
        <f>Population!M97*Inputs!P$15</f>
        <v>0</v>
      </c>
      <c r="P97" s="12">
        <f>Population!N97*Inputs!Q$15</f>
        <v>0</v>
      </c>
      <c r="Q97" s="12">
        <f>Population!O97*Inputs!R$15</f>
        <v>0</v>
      </c>
      <c r="R97" s="12">
        <f>Population!P97*Inputs!S$15</f>
        <v>0</v>
      </c>
      <c r="S97" s="12">
        <f>Population!Q97*Inputs!T$15</f>
        <v>0</v>
      </c>
      <c r="T97" s="12">
        <f>Population!R97*Inputs!U$15</f>
        <v>30.109765230720129</v>
      </c>
      <c r="U97" s="12">
        <f>Population!S97*Inputs!V$15</f>
        <v>38.324503176526001</v>
      </c>
      <c r="V97" s="12">
        <f>Population!T97*Inputs!W$15</f>
        <v>66.481180538297195</v>
      </c>
      <c r="W97" s="12">
        <f>Population!U97*Inputs!X$15</f>
        <v>105.16944267708161</v>
      </c>
      <c r="X97" s="12">
        <f>Population!V97*Inputs!Y$15</f>
        <v>181.28191433352075</v>
      </c>
      <c r="Y97" s="12">
        <f>Population!W97*Inputs!Z$15</f>
        <v>261.6980693528389</v>
      </c>
      <c r="Z97" s="12">
        <f>Population!X97*Inputs!AA$15</f>
        <v>418.59364905788709</v>
      </c>
      <c r="AA97" s="12">
        <f>Population!Y97*Inputs!AB$15</f>
        <v>599.84796979043392</v>
      </c>
      <c r="AB97" s="12">
        <f>Population!Z97*Inputs!AC$15</f>
        <v>839.25518815410067</v>
      </c>
      <c r="AC97" s="12">
        <f>Population!AA97*Inputs!AD$15</f>
        <v>1163.4868010388432</v>
      </c>
      <c r="AD97" s="12">
        <f>Population!AB97*Inputs!AE$15</f>
        <v>1519.6876634906946</v>
      </c>
      <c r="AE97" s="12">
        <f>Population!AC97*Inputs!AF$15</f>
        <v>1899.7676833448168</v>
      </c>
      <c r="AF97" s="12">
        <f>Population!AD97*Inputs!AG$15</f>
        <v>2213.4845431645444</v>
      </c>
      <c r="AG97" s="12">
        <f>Population!AE97*Inputs!AH$15</f>
        <v>2643.8107773673973</v>
      </c>
      <c r="AH97" s="12">
        <f>Population!AF97*Inputs!AI$15</f>
        <v>3163.9831995009636</v>
      </c>
      <c r="AI97" s="12">
        <f>Population!AG97*Inputs!AJ$15</f>
        <v>3460.0392830677852</v>
      </c>
      <c r="AJ97" s="12">
        <f>Population!AH97*Inputs!AK$15</f>
        <v>3888.4322791058776</v>
      </c>
      <c r="AK97" s="12">
        <f>Population!AI97*Inputs!AL$15</f>
        <v>3978.5341441869837</v>
      </c>
      <c r="AL97" s="12">
        <f>Population!AJ97*Inputs!AM$15</f>
        <v>4415.5775586643076</v>
      </c>
      <c r="AM97" s="12">
        <f>Population!AK97*Inputs!AN$15</f>
        <v>4845.1351915961832</v>
      </c>
      <c r="AN97" s="12">
        <f>Population!AL97*Inputs!AO$15</f>
        <v>5042.4237439791641</v>
      </c>
      <c r="AO97" s="12">
        <f>Population!AM97*Inputs!AP$15</f>
        <v>5201.8033852479994</v>
      </c>
      <c r="AP97" s="12">
        <f>Population!AN97*Inputs!AQ$15</f>
        <v>5063.9672625020203</v>
      </c>
      <c r="AQ97" s="12">
        <f>Population!AO97*Inputs!AR$15</f>
        <v>4642.8268848094312</v>
      </c>
      <c r="AR97" s="12">
        <f>Population!AP97*Inputs!AS$15</f>
        <v>4524.3063487780182</v>
      </c>
      <c r="AS97" s="12">
        <f>Population!AQ97*Inputs!AT$15</f>
        <v>4609.143495633205</v>
      </c>
      <c r="AT97" s="12">
        <f>Population!AR97*Inputs!AU$15</f>
        <v>4834.8679276085577</v>
      </c>
      <c r="AU97" s="12">
        <f>Population!AS97*Inputs!AV$15</f>
        <v>4724.7466301848699</v>
      </c>
      <c r="AV97" s="12">
        <f>Population!AT97*Inputs!AW$15</f>
        <v>4616.8693462138926</v>
      </c>
      <c r="AW97" s="12">
        <f>Population!AU97*Inputs!AX$15</f>
        <v>4600.3957271884092</v>
      </c>
      <c r="AX97" s="12">
        <f>Population!AV97*Inputs!AY$15</f>
        <v>4430.7917443194119</v>
      </c>
      <c r="AY97" s="12">
        <f>Population!AW97*Inputs!AZ$15</f>
        <v>4374.3187240022407</v>
      </c>
      <c r="AZ97" s="12">
        <f>Population!AX97*Inputs!BA$15</f>
        <v>4032.8357746008514</v>
      </c>
      <c r="BA97" s="12">
        <f>Population!AY97*Inputs!BB$15</f>
        <v>3768.4476051959746</v>
      </c>
      <c r="BB97" s="12">
        <f>Population!AZ97*Inputs!BC$15</f>
        <v>3735.3693075570936</v>
      </c>
      <c r="BC97" s="12">
        <f>Population!BA97*Inputs!BD$15</f>
        <v>3491.1417072179165</v>
      </c>
      <c r="BD97" s="12">
        <f>Population!BB97*Inputs!BE$15</f>
        <v>3425.78708072059</v>
      </c>
      <c r="BE97" s="12">
        <f>Population!BC97*Inputs!BF$15</f>
        <v>3264.1093794146404</v>
      </c>
      <c r="BF97" s="12">
        <f>Population!BD97*Inputs!BG$15</f>
        <v>3113.1257036786228</v>
      </c>
      <c r="BG97" s="12">
        <f>Population!BE97*Inputs!BH$15</f>
        <v>3131.690841542727</v>
      </c>
      <c r="BH97" s="12">
        <f>Population!BF97*Inputs!BI$15</f>
        <v>3059.8769984412347</v>
      </c>
      <c r="BI97" s="12">
        <f>Population!BG97*Inputs!BJ$15</f>
        <v>2918.1278160480474</v>
      </c>
      <c r="BJ97" s="12">
        <f>Population!BH97*Inputs!BK$15</f>
        <v>2684.9686354374371</v>
      </c>
      <c r="BK97" s="12">
        <f>Population!BI97*Inputs!BL$15</f>
        <v>2412.7379889740741</v>
      </c>
      <c r="BL97" s="12">
        <f>Population!BJ97*Inputs!BM$15</f>
        <v>2185.8210014225824</v>
      </c>
      <c r="BM97" s="12">
        <f>Population!BK97*Inputs!BN$15</f>
        <v>1854.5172142381482</v>
      </c>
      <c r="BN97" s="12">
        <f>Population!BL97*Inputs!BO$15</f>
        <v>1592.4180776584546</v>
      </c>
      <c r="BO97" s="12">
        <f>Population!BM97*Inputs!BP$15</f>
        <v>1361.0049561226792</v>
      </c>
      <c r="BP97" s="12">
        <f>Population!BN97*Inputs!BQ$15</f>
        <v>1090.5297465109752</v>
      </c>
      <c r="BQ97" s="12">
        <f>Population!BO97*Inputs!BR$15</f>
        <v>1099.9675007853489</v>
      </c>
      <c r="BR97" s="12">
        <f>Population!BP97*Inputs!BS$15</f>
        <v>947.21957330442729</v>
      </c>
      <c r="BS97" s="12">
        <f>Population!BQ97*Inputs!BT$15</f>
        <v>854.0411045569208</v>
      </c>
      <c r="BT97" s="12">
        <f>Population!BR97*Inputs!BU$15</f>
        <v>791.938063245335</v>
      </c>
      <c r="BU97" s="12">
        <f>Population!BS97*Inputs!BV$15</f>
        <v>746.87671052282633</v>
      </c>
      <c r="BV97" s="12">
        <f>Population!BT97*Inputs!BW$15</f>
        <v>663.46207275489564</v>
      </c>
      <c r="BW97" s="12">
        <f>Population!BU97*Inputs!BX$15</f>
        <v>609.56376076362369</v>
      </c>
      <c r="BX97" s="12">
        <f>Population!BV97*Inputs!BY$15</f>
        <v>512.24758925312403</v>
      </c>
      <c r="BY97" s="12">
        <f>Population!BW97*Inputs!BZ$15</f>
        <v>456.1199589731238</v>
      </c>
      <c r="BZ97" s="12">
        <f>Population!BX97*Inputs!CA$15</f>
        <v>429.31703466597571</v>
      </c>
      <c r="CA97" s="12">
        <f>Population!BY97*Inputs!CB$15</f>
        <v>400.23350999043595</v>
      </c>
      <c r="CB97" s="12">
        <f>Population!BZ97*Inputs!CC$15</f>
        <v>324.32455205700973</v>
      </c>
      <c r="CC97" s="12">
        <f>Population!CA97*Inputs!CD$15</f>
        <v>332.81089156981903</v>
      </c>
      <c r="CD97" s="12">
        <f>Population!CB97*Inputs!CE$15</f>
        <v>290.79259599425274</v>
      </c>
      <c r="CE97" s="12">
        <f>Population!CC97*Inputs!CF$15</f>
        <v>231.00616123816542</v>
      </c>
      <c r="CF97" s="12">
        <f>Population!CD97*Inputs!CG$15</f>
        <v>202.96602266312303</v>
      </c>
      <c r="CG97" s="12">
        <f>Population!CE97*Inputs!CH$15</f>
        <v>151.9724035323907</v>
      </c>
      <c r="CH97" s="12">
        <f>Population!CF97*Inputs!CI$15</f>
        <v>132.24563534710202</v>
      </c>
      <c r="CI97" s="12">
        <f>Population!CG97*Inputs!CJ$15</f>
        <v>113.33642899761222</v>
      </c>
      <c r="CJ97" s="12">
        <f>Population!CH97*Inputs!CK$15</f>
        <v>95.242035332257416</v>
      </c>
      <c r="CK97" s="12">
        <f>Population!CI97*Inputs!CL$15</f>
        <v>79.26101661417708</v>
      </c>
      <c r="CL97" s="12">
        <f>Population!CJ97*Inputs!CM$15</f>
        <v>66.019735060524241</v>
      </c>
      <c r="CM97" s="12">
        <f>Population!CK97*Inputs!CN$15</f>
        <v>54.937442298033197</v>
      </c>
      <c r="CN97" s="12">
        <f>Population!CL97*Inputs!CO$15</f>
        <v>44.755251647760083</v>
      </c>
      <c r="CO97" s="12">
        <f>Population!CM97*Inputs!CP$15</f>
        <v>35.654968096640175</v>
      </c>
      <c r="CP97" s="12">
        <f>Population!CN97*Inputs!CQ$15</f>
        <v>27.918153288245808</v>
      </c>
      <c r="CQ97" s="12">
        <f>Population!CO97*Inputs!CR$15</f>
        <v>21.494105913214021</v>
      </c>
      <c r="CR97" s="12">
        <f>Population!CP97*Inputs!CS$15</f>
        <v>16.528330794131978</v>
      </c>
      <c r="CS97" s="12">
        <f>Population!CQ97*Inputs!CT$15</f>
        <v>12.548392539933333</v>
      </c>
      <c r="CT97" s="12">
        <f>Population!CR97*Inputs!CU$15</f>
        <v>9.6098544814007401</v>
      </c>
      <c r="CU97" s="12">
        <f>Population!CS97*Inputs!CV$15</f>
        <v>7.4530334363293349</v>
      </c>
      <c r="CV97" s="12">
        <f>Population!CT97*Inputs!CW$15</f>
        <v>5.8783418939782628</v>
      </c>
      <c r="CW97" s="12">
        <f>Population!CU97*Inputs!CX$15</f>
        <v>4.6380701254628516</v>
      </c>
      <c r="CX97" s="12">
        <f>Population!CV97*Inputs!CY$15</f>
        <v>3.5344686865379242</v>
      </c>
      <c r="CY97" s="12">
        <f>Population!CW97*Inputs!CZ$15</f>
        <v>2.7036860018805222</v>
      </c>
      <c r="CZ97" s="12">
        <f>Population!CX97*Inputs!DA$15</f>
        <v>2.05300551212021</v>
      </c>
      <c r="DA97" s="12">
        <f>Population!CY97*Inputs!DB$15</f>
        <v>1.5246311530742929</v>
      </c>
      <c r="DB97" s="4"/>
    </row>
    <row r="98" spans="1:106" x14ac:dyDescent="0.25">
      <c r="A98">
        <f t="shared" si="4"/>
        <v>2045</v>
      </c>
      <c r="B98" s="21">
        <f t="shared" si="3"/>
        <v>152782.31760276647</v>
      </c>
      <c r="C98" s="5">
        <f>B98/Population!B98</f>
        <v>0.50375414008172104</v>
      </c>
      <c r="D98" s="33">
        <f t="shared" si="5"/>
        <v>2.3297786555874112</v>
      </c>
      <c r="E98" s="12">
        <f>Population!C98*Inputs!F$15</f>
        <v>0</v>
      </c>
      <c r="F98" s="12">
        <f>Population!D98*Inputs!G$15</f>
        <v>0</v>
      </c>
      <c r="G98" s="12">
        <f>Population!E98*Inputs!H$15</f>
        <v>0</v>
      </c>
      <c r="H98" s="12">
        <f>Population!F98*Inputs!I$15</f>
        <v>0</v>
      </c>
      <c r="I98" s="12">
        <f>Population!G98*Inputs!J$15</f>
        <v>0</v>
      </c>
      <c r="J98" s="12">
        <f>Population!H98*Inputs!K$15</f>
        <v>0</v>
      </c>
      <c r="K98" s="12">
        <f>Population!I98*Inputs!L$15</f>
        <v>0</v>
      </c>
      <c r="L98" s="12">
        <f>Population!J98*Inputs!M$15</f>
        <v>0</v>
      </c>
      <c r="M98" s="12">
        <f>Population!K98*Inputs!N$15</f>
        <v>0</v>
      </c>
      <c r="N98" s="12">
        <f>Population!L98*Inputs!O$15</f>
        <v>0</v>
      </c>
      <c r="O98" s="12">
        <f>Population!M98*Inputs!P$15</f>
        <v>0</v>
      </c>
      <c r="P98" s="12">
        <f>Population!N98*Inputs!Q$15</f>
        <v>0</v>
      </c>
      <c r="Q98" s="12">
        <f>Population!O98*Inputs!R$15</f>
        <v>0</v>
      </c>
      <c r="R98" s="12">
        <f>Population!P98*Inputs!S$15</f>
        <v>0</v>
      </c>
      <c r="S98" s="12">
        <f>Population!Q98*Inputs!T$15</f>
        <v>0</v>
      </c>
      <c r="T98" s="12">
        <f>Population!R98*Inputs!U$15</f>
        <v>31.312817760967295</v>
      </c>
      <c r="U98" s="12">
        <f>Population!S98*Inputs!V$15</f>
        <v>39.056947994621041</v>
      </c>
      <c r="V98" s="12">
        <f>Population!T98*Inputs!W$15</f>
        <v>68.116219651829283</v>
      </c>
      <c r="W98" s="12">
        <f>Population!U98*Inputs!X$15</f>
        <v>108.41171536822495</v>
      </c>
      <c r="X98" s="12">
        <f>Population!V98*Inputs!Y$15</f>
        <v>180.83094820991747</v>
      </c>
      <c r="Y98" s="12">
        <f>Population!W98*Inputs!Z$15</f>
        <v>249.08432547842366</v>
      </c>
      <c r="Z98" s="12">
        <f>Population!X98*Inputs!AA$15</f>
        <v>388.57651422484827</v>
      </c>
      <c r="AA98" s="12">
        <f>Population!Y98*Inputs!AB$15</f>
        <v>560.65397407396745</v>
      </c>
      <c r="AB98" s="12">
        <f>Population!Z98*Inputs!AC$15</f>
        <v>785.01841715248304</v>
      </c>
      <c r="AC98" s="12">
        <f>Population!AA98*Inputs!AD$15</f>
        <v>1108.1425803467296</v>
      </c>
      <c r="AD98" s="12">
        <f>Population!AB98*Inputs!AE$15</f>
        <v>1486.5529323571948</v>
      </c>
      <c r="AE98" s="12">
        <f>Population!AC98*Inputs!AF$15</f>
        <v>1891.9670097671087</v>
      </c>
      <c r="AF98" s="12">
        <f>Population!AD98*Inputs!AG$15</f>
        <v>2200.8417621523909</v>
      </c>
      <c r="AG98" s="12">
        <f>Population!AE98*Inputs!AH$15</f>
        <v>2630.8870782626905</v>
      </c>
      <c r="AH98" s="12">
        <f>Population!AF98*Inputs!AI$15</f>
        <v>3181.4234836493201</v>
      </c>
      <c r="AI98" s="12">
        <f>Population!AG98*Inputs!AJ$15</f>
        <v>3525.0262145462998</v>
      </c>
      <c r="AJ98" s="12">
        <f>Population!AH98*Inputs!AK$15</f>
        <v>4002.0887475525024</v>
      </c>
      <c r="AK98" s="12">
        <f>Population!AI98*Inputs!AL$15</f>
        <v>4106.5154071879642</v>
      </c>
      <c r="AL98" s="12">
        <f>Population!AJ98*Inputs!AM$15</f>
        <v>4200.4389806409745</v>
      </c>
      <c r="AM98" s="12">
        <f>Population!AK98*Inputs!AN$15</f>
        <v>4705.4052289247111</v>
      </c>
      <c r="AN98" s="12">
        <f>Population!AL98*Inputs!AO$15</f>
        <v>5020.3441181651488</v>
      </c>
      <c r="AO98" s="12">
        <f>Population!AM98*Inputs!AP$15</f>
        <v>5309.8464024102695</v>
      </c>
      <c r="AP98" s="12">
        <f>Population!AN98*Inputs!AQ$15</f>
        <v>5309.9989895033277</v>
      </c>
      <c r="AQ98" s="12">
        <f>Population!AO98*Inputs!AR$15</f>
        <v>5022.2530557217442</v>
      </c>
      <c r="AR98" s="12">
        <f>Population!AP98*Inputs!AS$15</f>
        <v>4845.7966896709568</v>
      </c>
      <c r="AS98" s="12">
        <f>Population!AQ98*Inputs!AT$15</f>
        <v>4763.8719645693427</v>
      </c>
      <c r="AT98" s="12">
        <f>Population!AR98*Inputs!AU$15</f>
        <v>4894.0815863266134</v>
      </c>
      <c r="AU98" s="12">
        <f>Population!AS98*Inputs!AV$15</f>
        <v>4859.2175596766665</v>
      </c>
      <c r="AV98" s="12">
        <f>Population!AT98*Inputs!AW$15</f>
        <v>4785.4437333332353</v>
      </c>
      <c r="AW98" s="12">
        <f>Population!AU98*Inputs!AX$15</f>
        <v>4762.5414876499854</v>
      </c>
      <c r="AX98" s="12">
        <f>Population!AV98*Inputs!AY$15</f>
        <v>4580.4441956856745</v>
      </c>
      <c r="AY98" s="12">
        <f>Population!AW98*Inputs!AZ$15</f>
        <v>4518.2527758860524</v>
      </c>
      <c r="AZ98" s="12">
        <f>Population!AX98*Inputs!BA$15</f>
        <v>4166.1627292314015</v>
      </c>
      <c r="BA98" s="12">
        <f>Population!AY98*Inputs!BB$15</f>
        <v>3893.8163125589126</v>
      </c>
      <c r="BB98" s="12">
        <f>Population!AZ98*Inputs!BC$15</f>
        <v>3858.4426400125985</v>
      </c>
      <c r="BC98" s="12">
        <f>Population!BA98*Inputs!BD$15</f>
        <v>3602.8522824185343</v>
      </c>
      <c r="BD98" s="12">
        <f>Population!BB98*Inputs!BE$15</f>
        <v>3528.7119739571745</v>
      </c>
      <c r="BE98" s="12">
        <f>Population!BC98*Inputs!BF$15</f>
        <v>3357.9835949270519</v>
      </c>
      <c r="BF98" s="12">
        <f>Population!BD98*Inputs!BG$15</f>
        <v>3199.8990815528332</v>
      </c>
      <c r="BG98" s="12">
        <f>Population!BE98*Inputs!BH$15</f>
        <v>3217.8203124688162</v>
      </c>
      <c r="BH98" s="12">
        <f>Population!BF98*Inputs!BI$15</f>
        <v>3141.0636677841094</v>
      </c>
      <c r="BI98" s="12">
        <f>Population!BG98*Inputs!BJ$15</f>
        <v>2992.240110179373</v>
      </c>
      <c r="BJ98" s="12">
        <f>Population!BH98*Inputs!BK$15</f>
        <v>2751.3266416807223</v>
      </c>
      <c r="BK98" s="12">
        <f>Population!BI98*Inputs!BL$15</f>
        <v>2470.5244727386212</v>
      </c>
      <c r="BL98" s="12">
        <f>Population!BJ98*Inputs!BM$15</f>
        <v>2239.0355577288433</v>
      </c>
      <c r="BM98" s="12">
        <f>Population!BK98*Inputs!BN$15</f>
        <v>1901.7825677401975</v>
      </c>
      <c r="BN98" s="12">
        <f>Population!BL98*Inputs!BO$15</f>
        <v>1637.5132023682977</v>
      </c>
      <c r="BO98" s="12">
        <f>Population!BM98*Inputs!BP$15</f>
        <v>1402.5611455766839</v>
      </c>
      <c r="BP98" s="12">
        <f>Population!BN98*Inputs!BQ$15</f>
        <v>1125.5862420990381</v>
      </c>
      <c r="BQ98" s="12">
        <f>Population!BO98*Inputs!BR$15</f>
        <v>1136.5496946835331</v>
      </c>
      <c r="BR98" s="12">
        <f>Population!BP98*Inputs!BS$15</f>
        <v>980.99250307216175</v>
      </c>
      <c r="BS98" s="12">
        <f>Population!BQ98*Inputs!BT$15</f>
        <v>887.25143364308565</v>
      </c>
      <c r="BT98" s="12">
        <f>Population!BR98*Inputs!BU$15</f>
        <v>824.55821259421577</v>
      </c>
      <c r="BU98" s="12">
        <f>Population!BS98*Inputs!BV$15</f>
        <v>779.66778449722426</v>
      </c>
      <c r="BV98" s="12">
        <f>Population!BT98*Inputs!BW$15</f>
        <v>692.4749080617712</v>
      </c>
      <c r="BW98" s="12">
        <f>Population!BU98*Inputs!BX$15</f>
        <v>635.16868017267768</v>
      </c>
      <c r="BX98" s="12">
        <f>Population!BV98*Inputs!BY$15</f>
        <v>533.27919173436851</v>
      </c>
      <c r="BY98" s="12">
        <f>Population!BW98*Inputs!BZ$15</f>
        <v>475.42547657176448</v>
      </c>
      <c r="BZ98" s="12">
        <f>Population!BX98*Inputs!CA$15</f>
        <v>447.58181337773095</v>
      </c>
      <c r="CA98" s="12">
        <f>Population!BY98*Inputs!CB$15</f>
        <v>418.85300082508047</v>
      </c>
      <c r="CB98" s="12">
        <f>Population!BZ98*Inputs!CC$15</f>
        <v>340.93792164494442</v>
      </c>
      <c r="CC98" s="12">
        <f>Population!CA98*Inputs!CD$15</f>
        <v>348.83961446128819</v>
      </c>
      <c r="CD98" s="12">
        <f>Population!CB98*Inputs!CE$15</f>
        <v>302.15736145305306</v>
      </c>
      <c r="CE98" s="12">
        <f>Population!CC98*Inputs!CF$15</f>
        <v>238.19911109811142</v>
      </c>
      <c r="CF98" s="12">
        <f>Population!CD98*Inputs!CG$15</f>
        <v>208.49417835667435</v>
      </c>
      <c r="CG98" s="12">
        <f>Population!CE98*Inputs!CH$15</f>
        <v>155.96421034189589</v>
      </c>
      <c r="CH98" s="12">
        <f>Population!CF98*Inputs!CI$15</f>
        <v>136.39063152498204</v>
      </c>
      <c r="CI98" s="12">
        <f>Population!CG98*Inputs!CJ$15</f>
        <v>117.74466468429442</v>
      </c>
      <c r="CJ98" s="12">
        <f>Population!CH98*Inputs!CK$15</f>
        <v>99.97723140599102</v>
      </c>
      <c r="CK98" s="12">
        <f>Population!CI98*Inputs!CL$15</f>
        <v>83.087062937553014</v>
      </c>
      <c r="CL98" s="12">
        <f>Population!CJ98*Inputs!CM$15</f>
        <v>68.299944395989215</v>
      </c>
      <c r="CM98" s="12">
        <f>Population!CK98*Inputs!CN$15</f>
        <v>56.197036865389641</v>
      </c>
      <c r="CN98" s="12">
        <f>Population!CL98*Inputs!CO$15</f>
        <v>46.2191279623041</v>
      </c>
      <c r="CO98" s="12">
        <f>Population!CM98*Inputs!CP$15</f>
        <v>37.152701193212728</v>
      </c>
      <c r="CP98" s="12">
        <f>Population!CN98*Inputs!CQ$15</f>
        <v>29.149633323979945</v>
      </c>
      <c r="CQ98" s="12">
        <f>Population!CO98*Inputs!CR$15</f>
        <v>22.444506145405423</v>
      </c>
      <c r="CR98" s="12">
        <f>Population!CP98*Inputs!CS$15</f>
        <v>17.279960722267372</v>
      </c>
      <c r="CS98" s="12">
        <f>Population!CQ98*Inputs!CT$15</f>
        <v>13.287777964826061</v>
      </c>
      <c r="CT98" s="12">
        <f>Population!CR98*Inputs!CU$15</f>
        <v>10.088148401852616</v>
      </c>
      <c r="CU98" s="12">
        <f>Population!CS98*Inputs!CV$15</f>
        <v>7.7257415896151214</v>
      </c>
      <c r="CV98" s="12">
        <f>Population!CT98*Inputs!CW$15</f>
        <v>5.9917879609191234</v>
      </c>
      <c r="CW98" s="12">
        <f>Population!CU98*Inputs!CX$15</f>
        <v>4.7258312325313296</v>
      </c>
      <c r="CX98" s="12">
        <f>Population!CV98*Inputs!CY$15</f>
        <v>3.7287277693113201</v>
      </c>
      <c r="CY98" s="12">
        <f>Population!CW98*Inputs!CZ$15</f>
        <v>2.8414989822820051</v>
      </c>
      <c r="CZ98" s="12">
        <f>Population!CX98*Inputs!DA$15</f>
        <v>2.1735999676598565</v>
      </c>
      <c r="DA98" s="12">
        <f>Population!CY98*Inputs!DB$15</f>
        <v>1.6504922212291695</v>
      </c>
      <c r="DB98" s="4"/>
    </row>
    <row r="99" spans="1:106" x14ac:dyDescent="0.25">
      <c r="A99">
        <f t="shared" si="4"/>
        <v>2046</v>
      </c>
      <c r="B99" s="21">
        <f t="shared" si="3"/>
        <v>156308.30344123163</v>
      </c>
      <c r="C99" s="5">
        <f>B99/Population!B99</f>
        <v>0.51217179530678725</v>
      </c>
      <c r="D99" s="33">
        <f t="shared" si="5"/>
        <v>2.3078494251099757</v>
      </c>
      <c r="E99" s="12">
        <f>Population!C99*Inputs!F$15</f>
        <v>0</v>
      </c>
      <c r="F99" s="12">
        <f>Population!D99*Inputs!G$15</f>
        <v>0</v>
      </c>
      <c r="G99" s="12">
        <f>Population!E99*Inputs!H$15</f>
        <v>0</v>
      </c>
      <c r="H99" s="12">
        <f>Population!F99*Inputs!I$15</f>
        <v>0</v>
      </c>
      <c r="I99" s="12">
        <f>Population!G99*Inputs!J$15</f>
        <v>0</v>
      </c>
      <c r="J99" s="12">
        <f>Population!H99*Inputs!K$15</f>
        <v>0</v>
      </c>
      <c r="K99" s="12">
        <f>Population!I99*Inputs!L$15</f>
        <v>0</v>
      </c>
      <c r="L99" s="12">
        <f>Population!J99*Inputs!M$15</f>
        <v>0</v>
      </c>
      <c r="M99" s="12">
        <f>Population!K99*Inputs!N$15</f>
        <v>0</v>
      </c>
      <c r="N99" s="12">
        <f>Population!L99*Inputs!O$15</f>
        <v>0</v>
      </c>
      <c r="O99" s="12">
        <f>Population!M99*Inputs!P$15</f>
        <v>0</v>
      </c>
      <c r="P99" s="12">
        <f>Population!N99*Inputs!Q$15</f>
        <v>0</v>
      </c>
      <c r="Q99" s="12">
        <f>Population!O99*Inputs!R$15</f>
        <v>0</v>
      </c>
      <c r="R99" s="12">
        <f>Population!P99*Inputs!S$15</f>
        <v>0</v>
      </c>
      <c r="S99" s="12">
        <f>Population!Q99*Inputs!T$15</f>
        <v>0</v>
      </c>
      <c r="T99" s="12">
        <f>Population!R99*Inputs!U$15</f>
        <v>33.383849052452149</v>
      </c>
      <c r="U99" s="12">
        <f>Population!S99*Inputs!V$15</f>
        <v>40.642926891008578</v>
      </c>
      <c r="V99" s="12">
        <f>Population!T99*Inputs!W$15</f>
        <v>69.461990392298645</v>
      </c>
      <c r="W99" s="12">
        <f>Population!U99*Inputs!X$15</f>
        <v>111.15023930327966</v>
      </c>
      <c r="X99" s="12">
        <f>Population!V99*Inputs!Y$15</f>
        <v>186.53026083499142</v>
      </c>
      <c r="Y99" s="12">
        <f>Population!W99*Inputs!Z$15</f>
        <v>248.62608512264194</v>
      </c>
      <c r="Z99" s="12">
        <f>Population!X99*Inputs!AA$15</f>
        <v>370.07073057278916</v>
      </c>
      <c r="AA99" s="12">
        <f>Population!Y99*Inputs!AB$15</f>
        <v>520.74612140627119</v>
      </c>
      <c r="AB99" s="12">
        <f>Population!Z99*Inputs!AC$15</f>
        <v>734.14164039358161</v>
      </c>
      <c r="AC99" s="12">
        <f>Population!AA99*Inputs!AD$15</f>
        <v>1037.1112000377946</v>
      </c>
      <c r="AD99" s="12">
        <f>Population!AB99*Inputs!AE$15</f>
        <v>1416.6288112867205</v>
      </c>
      <c r="AE99" s="12">
        <f>Population!AC99*Inputs!AF$15</f>
        <v>1851.7428870686006</v>
      </c>
      <c r="AF99" s="12">
        <f>Population!AD99*Inputs!AG$15</f>
        <v>2193.0226991077297</v>
      </c>
      <c r="AG99" s="12">
        <f>Population!AE99*Inputs!AH$15</f>
        <v>2617.3079635844356</v>
      </c>
      <c r="AH99" s="12">
        <f>Population!AF99*Inputs!AI$15</f>
        <v>3167.6210949486385</v>
      </c>
      <c r="AI99" s="12">
        <f>Population!AG99*Inputs!AJ$15</f>
        <v>3546.433788510853</v>
      </c>
      <c r="AJ99" s="12">
        <f>Population!AH99*Inputs!AK$15</f>
        <v>4079.5675446322721</v>
      </c>
      <c r="AK99" s="12">
        <f>Population!AI99*Inputs!AL$15</f>
        <v>4228.9808809204351</v>
      </c>
      <c r="AL99" s="12">
        <f>Population!AJ99*Inputs!AM$15</f>
        <v>4338.0894719972475</v>
      </c>
      <c r="AM99" s="12">
        <f>Population!AK99*Inputs!AN$15</f>
        <v>4478.8107342019466</v>
      </c>
      <c r="AN99" s="12">
        <f>Population!AL99*Inputs!AO$15</f>
        <v>4878.4998419870071</v>
      </c>
      <c r="AO99" s="12">
        <f>Population!AM99*Inputs!AP$15</f>
        <v>5289.8142904296965</v>
      </c>
      <c r="AP99" s="12">
        <f>Population!AN99*Inputs!AQ$15</f>
        <v>5423.6575415943171</v>
      </c>
      <c r="AQ99" s="12">
        <f>Population!AO99*Inputs!AR$15</f>
        <v>5269.6255787311766</v>
      </c>
      <c r="AR99" s="12">
        <f>Population!AP99*Inputs!AS$15</f>
        <v>5245.2476984455379</v>
      </c>
      <c r="AS99" s="12">
        <f>Population!AQ99*Inputs!AT$15</f>
        <v>5105.9645684627822</v>
      </c>
      <c r="AT99" s="12">
        <f>Population!AR99*Inputs!AU$15</f>
        <v>5062.1385754806779</v>
      </c>
      <c r="AU99" s="12">
        <f>Population!AS99*Inputs!AV$15</f>
        <v>4922.4298085398714</v>
      </c>
      <c r="AV99" s="12">
        <f>Population!AT99*Inputs!AW$15</f>
        <v>4925.3042655573245</v>
      </c>
      <c r="AW99" s="12">
        <f>Population!AU99*Inputs!AX$15</f>
        <v>4940.0763696246395</v>
      </c>
      <c r="AX99" s="12">
        <f>Population!AV99*Inputs!AY$15</f>
        <v>4745.3695124886654</v>
      </c>
      <c r="AY99" s="12">
        <f>Population!AW99*Inputs!AZ$15</f>
        <v>4674.4057353134176</v>
      </c>
      <c r="AZ99" s="12">
        <f>Population!AX99*Inputs!BA$15</f>
        <v>4306.7452399264885</v>
      </c>
      <c r="BA99" s="12">
        <f>Population!AY99*Inputs!BB$15</f>
        <v>4026.061317387258</v>
      </c>
      <c r="BB99" s="12">
        <f>Population!AZ99*Inputs!BC$15</f>
        <v>3990.6624181478378</v>
      </c>
      <c r="BC99" s="12">
        <f>Population!BA99*Inputs!BD$15</f>
        <v>3725.3062288126466</v>
      </c>
      <c r="BD99" s="12">
        <f>Population!BB99*Inputs!BE$15</f>
        <v>3645.1675385773551</v>
      </c>
      <c r="BE99" s="12">
        <f>Population!BC99*Inputs!BF$15</f>
        <v>3462.1627854050353</v>
      </c>
      <c r="BF99" s="12">
        <f>Population!BD99*Inputs!BG$15</f>
        <v>3295.3891026342417</v>
      </c>
      <c r="BG99" s="12">
        <f>Population!BE99*Inputs!BH$15</f>
        <v>3311.296844520959</v>
      </c>
      <c r="BH99" s="12">
        <f>Population!BF99*Inputs!BI$15</f>
        <v>3231.5329564837566</v>
      </c>
      <c r="BI99" s="12">
        <f>Population!BG99*Inputs!BJ$15</f>
        <v>3075.9027440554923</v>
      </c>
      <c r="BJ99" s="12">
        <f>Population!BH99*Inputs!BK$15</f>
        <v>2825.3504136792644</v>
      </c>
      <c r="BK99" s="12">
        <f>Population!BI99*Inputs!BL$15</f>
        <v>2535.3448147389063</v>
      </c>
      <c r="BL99" s="12">
        <f>Population!BJ99*Inputs!BM$15</f>
        <v>2296.0486788531884</v>
      </c>
      <c r="BM99" s="12">
        <f>Population!BK99*Inputs!BN$15</f>
        <v>1951.2408962128413</v>
      </c>
      <c r="BN99" s="12">
        <f>Population!BL99*Inputs!BO$15</f>
        <v>1682.3842782418978</v>
      </c>
      <c r="BO99" s="12">
        <f>Population!BM99*Inputs!BP$15</f>
        <v>1445.2697628392091</v>
      </c>
      <c r="BP99" s="12">
        <f>Population!BN99*Inputs!BQ$15</f>
        <v>1162.3629383417424</v>
      </c>
      <c r="BQ99" s="12">
        <f>Population!BO99*Inputs!BR$15</f>
        <v>1175.5189583345955</v>
      </c>
      <c r="BR99" s="12">
        <f>Population!BP99*Inputs!BS$15</f>
        <v>1015.8771156681302</v>
      </c>
      <c r="BS99" s="12">
        <f>Population!BQ99*Inputs!BT$15</f>
        <v>921.18196748941727</v>
      </c>
      <c r="BT99" s="12">
        <f>Population!BR99*Inputs!BU$15</f>
        <v>858.99420504467537</v>
      </c>
      <c r="BU99" s="12">
        <f>Population!BS99*Inputs!BV$15</f>
        <v>814.15348035093996</v>
      </c>
      <c r="BV99" s="12">
        <f>Population!BT99*Inputs!BW$15</f>
        <v>725.15173877563996</v>
      </c>
      <c r="BW99" s="12">
        <f>Population!BU99*Inputs!BX$15</f>
        <v>665.01153557755083</v>
      </c>
      <c r="BX99" s="12">
        <f>Population!BV99*Inputs!BY$15</f>
        <v>557.2689259629276</v>
      </c>
      <c r="BY99" s="12">
        <f>Population!BW99*Inputs!BZ$15</f>
        <v>496.26235051503068</v>
      </c>
      <c r="BZ99" s="12">
        <f>Population!BX99*Inputs!CA$15</f>
        <v>467.81803233607667</v>
      </c>
      <c r="CA99" s="12">
        <f>Population!BY99*Inputs!CB$15</f>
        <v>437.87905116504794</v>
      </c>
      <c r="CB99" s="12">
        <f>Population!BZ99*Inputs!CC$15</f>
        <v>357.83132939410581</v>
      </c>
      <c r="CC99" s="12">
        <f>Population!CA99*Inputs!CD$15</f>
        <v>367.80226193384954</v>
      </c>
      <c r="CD99" s="12">
        <f>Population!CB99*Inputs!CE$15</f>
        <v>317.56376901405605</v>
      </c>
      <c r="CE99" s="12">
        <f>Population!CC99*Inputs!CF$15</f>
        <v>248.03593873961287</v>
      </c>
      <c r="CF99" s="12">
        <f>Population!CD99*Inputs!CG$15</f>
        <v>215.31415032666976</v>
      </c>
      <c r="CG99" s="12">
        <f>Population!CE99*Inputs!CH$15</f>
        <v>160.1833901337815</v>
      </c>
      <c r="CH99" s="12">
        <f>Population!CF99*Inputs!CI$15</f>
        <v>139.64361039503845</v>
      </c>
      <c r="CI99" s="12">
        <f>Population!CG99*Inputs!CJ$15</f>
        <v>120.93656759448598</v>
      </c>
      <c r="CJ99" s="12">
        <f>Population!CH99*Inputs!CK$15</f>
        <v>103.35780653285727</v>
      </c>
      <c r="CK99" s="12">
        <f>Population!CI99*Inputs!CL$15</f>
        <v>86.718589971846569</v>
      </c>
      <c r="CL99" s="12">
        <f>Population!CJ99*Inputs!CM$15</f>
        <v>71.019322218062641</v>
      </c>
      <c r="CM99" s="12">
        <f>Population!CK99*Inputs!CN$15</f>
        <v>57.414025132229234</v>
      </c>
      <c r="CN99" s="12">
        <f>Population!CL99*Inputs!CO$15</f>
        <v>46.439004137442232</v>
      </c>
      <c r="CO99" s="12">
        <f>Population!CM99*Inputs!CP$15</f>
        <v>37.556097715049411</v>
      </c>
      <c r="CP99" s="12">
        <f>Population!CN99*Inputs!CQ$15</f>
        <v>29.596859772053602</v>
      </c>
      <c r="CQ99" s="12">
        <f>Population!CO99*Inputs!CR$15</f>
        <v>22.682695185496204</v>
      </c>
      <c r="CR99" s="12">
        <f>Population!CP99*Inputs!CS$15</f>
        <v>17.465121630412241</v>
      </c>
      <c r="CS99" s="12">
        <f>Population!CQ99*Inputs!CT$15</f>
        <v>13.446346906809799</v>
      </c>
      <c r="CT99" s="12">
        <f>Population!CR99*Inputs!CU$15</f>
        <v>10.339842491972405</v>
      </c>
      <c r="CU99" s="12">
        <f>Population!CS99*Inputs!CV$15</f>
        <v>7.8500608444027842</v>
      </c>
      <c r="CV99" s="12">
        <f>Population!CT99*Inputs!CW$15</f>
        <v>6.011761438350204</v>
      </c>
      <c r="CW99" s="12">
        <f>Population!CU99*Inputs!CX$15</f>
        <v>4.6624908939025334</v>
      </c>
      <c r="CX99" s="12">
        <f>Population!CV99*Inputs!CY$15</f>
        <v>3.6773906606030051</v>
      </c>
      <c r="CY99" s="12">
        <f>Population!CW99*Inputs!CZ$15</f>
        <v>2.9014977471914243</v>
      </c>
      <c r="CZ99" s="12">
        <f>Population!CX99*Inputs!DA$15</f>
        <v>2.2111034663334257</v>
      </c>
      <c r="DA99" s="12">
        <f>Population!CY99*Inputs!DB$15</f>
        <v>1.6913799557496914</v>
      </c>
      <c r="DB99" s="4"/>
    </row>
    <row r="100" spans="1:106" x14ac:dyDescent="0.25">
      <c r="A100">
        <f t="shared" si="4"/>
        <v>2047</v>
      </c>
      <c r="B100" s="21">
        <f t="shared" si="3"/>
        <v>160022.90887235972</v>
      </c>
      <c r="C100" s="5">
        <f>B100/Population!B100</f>
        <v>0.52113451994641002</v>
      </c>
      <c r="D100" s="33">
        <f t="shared" si="5"/>
        <v>2.3764607185597697</v>
      </c>
      <c r="E100" s="12">
        <f>Population!C100*Inputs!F$15</f>
        <v>0</v>
      </c>
      <c r="F100" s="12">
        <f>Population!D100*Inputs!G$15</f>
        <v>0</v>
      </c>
      <c r="G100" s="12">
        <f>Population!E100*Inputs!H$15</f>
        <v>0</v>
      </c>
      <c r="H100" s="12">
        <f>Population!F100*Inputs!I$15</f>
        <v>0</v>
      </c>
      <c r="I100" s="12">
        <f>Population!G100*Inputs!J$15</f>
        <v>0</v>
      </c>
      <c r="J100" s="12">
        <f>Population!H100*Inputs!K$15</f>
        <v>0</v>
      </c>
      <c r="K100" s="12">
        <f>Population!I100*Inputs!L$15</f>
        <v>0</v>
      </c>
      <c r="L100" s="12">
        <f>Population!J100*Inputs!M$15</f>
        <v>0</v>
      </c>
      <c r="M100" s="12">
        <f>Population!K100*Inputs!N$15</f>
        <v>0</v>
      </c>
      <c r="N100" s="12">
        <f>Population!L100*Inputs!O$15</f>
        <v>0</v>
      </c>
      <c r="O100" s="12">
        <f>Population!M100*Inputs!P$15</f>
        <v>0</v>
      </c>
      <c r="P100" s="12">
        <f>Population!N100*Inputs!Q$15</f>
        <v>0</v>
      </c>
      <c r="Q100" s="12">
        <f>Population!O100*Inputs!R$15</f>
        <v>0</v>
      </c>
      <c r="R100" s="12">
        <f>Population!P100*Inputs!S$15</f>
        <v>0</v>
      </c>
      <c r="S100" s="12">
        <f>Population!Q100*Inputs!T$15</f>
        <v>0</v>
      </c>
      <c r="T100" s="12">
        <f>Population!R100*Inputs!U$15</f>
        <v>35.921907301394725</v>
      </c>
      <c r="U100" s="12">
        <f>Population!S100*Inputs!V$15</f>
        <v>43.395001093638896</v>
      </c>
      <c r="V100" s="12">
        <f>Population!T100*Inputs!W$15</f>
        <v>72.390135797954301</v>
      </c>
      <c r="W100" s="12">
        <f>Population!U100*Inputs!X$15</f>
        <v>113.51562293408907</v>
      </c>
      <c r="X100" s="12">
        <f>Population!V100*Inputs!Y$15</f>
        <v>191.53116750676571</v>
      </c>
      <c r="Y100" s="12">
        <f>Population!W100*Inputs!Z$15</f>
        <v>256.85427782507605</v>
      </c>
      <c r="Z100" s="12">
        <f>Population!X100*Inputs!AA$15</f>
        <v>369.94804164678612</v>
      </c>
      <c r="AA100" s="12">
        <f>Population!Y100*Inputs!AB$15</f>
        <v>496.67254615536785</v>
      </c>
      <c r="AB100" s="12">
        <f>Population!Z100*Inputs!AC$15</f>
        <v>682.86012482389208</v>
      </c>
      <c r="AC100" s="12">
        <f>Population!AA100*Inputs!AD$15</f>
        <v>971.28174244869467</v>
      </c>
      <c r="AD100" s="12">
        <f>Population!AB100*Inputs!AE$15</f>
        <v>1327.7098469243751</v>
      </c>
      <c r="AE100" s="12">
        <f>Population!AC100*Inputs!AF$15</f>
        <v>1767.1420315846126</v>
      </c>
      <c r="AF100" s="12">
        <f>Population!AD100*Inputs!AG$15</f>
        <v>2149.4378601973913</v>
      </c>
      <c r="AG100" s="12">
        <f>Population!AE100*Inputs!AH$15</f>
        <v>2611.7037489075315</v>
      </c>
      <c r="AH100" s="12">
        <f>Population!AF100*Inputs!AI$15</f>
        <v>3155.7291171752277</v>
      </c>
      <c r="AI100" s="12">
        <f>Population!AG100*Inputs!AJ$15</f>
        <v>3536.0391034175395</v>
      </c>
      <c r="AJ100" s="12">
        <f>Population!AH100*Inputs!AK$15</f>
        <v>4110.1662201244781</v>
      </c>
      <c r="AK100" s="12">
        <f>Population!AI100*Inputs!AL$15</f>
        <v>4317.0074990892999</v>
      </c>
      <c r="AL100" s="12">
        <f>Population!AJ100*Inputs!AM$15</f>
        <v>4473.8810977646526</v>
      </c>
      <c r="AM100" s="12">
        <f>Population!AK100*Inputs!AN$15</f>
        <v>4632.2671206391688</v>
      </c>
      <c r="AN100" s="12">
        <f>Population!AL100*Inputs!AO$15</f>
        <v>4650.3337906383622</v>
      </c>
      <c r="AO100" s="12">
        <f>Population!AM100*Inputs!AP$15</f>
        <v>5147.8817481006281</v>
      </c>
      <c r="AP100" s="12">
        <f>Population!AN100*Inputs!AQ$15</f>
        <v>5411.139152701543</v>
      </c>
      <c r="AQ100" s="12">
        <f>Population!AO100*Inputs!AR$15</f>
        <v>5390.4007350078218</v>
      </c>
      <c r="AR100" s="12">
        <f>Population!AP100*Inputs!AS$15</f>
        <v>5511.8643923657519</v>
      </c>
      <c r="AS100" s="12">
        <f>Population!AQ100*Inputs!AT$15</f>
        <v>5535.2473196786814</v>
      </c>
      <c r="AT100" s="12">
        <f>Population!AR100*Inputs!AU$15</f>
        <v>5434.1314603461742</v>
      </c>
      <c r="AU100" s="12">
        <f>Population!AS100*Inputs!AV$15</f>
        <v>5099.6371715353034</v>
      </c>
      <c r="AV100" s="12">
        <f>Population!AT100*Inputs!AW$15</f>
        <v>4997.432004497331</v>
      </c>
      <c r="AW100" s="12">
        <f>Population!AU100*Inputs!AX$15</f>
        <v>5092.6231982242125</v>
      </c>
      <c r="AX100" s="12">
        <f>Population!AV100*Inputs!AY$15</f>
        <v>4930.1398246810986</v>
      </c>
      <c r="AY100" s="12">
        <f>Population!AW100*Inputs!AZ$15</f>
        <v>4850.4474811118625</v>
      </c>
      <c r="AZ100" s="12">
        <f>Population!AX100*Inputs!BA$15</f>
        <v>4462.8153568323651</v>
      </c>
      <c r="BA100" s="12">
        <f>Population!AY100*Inputs!BB$15</f>
        <v>4168.8918210337943</v>
      </c>
      <c r="BB100" s="12">
        <f>Population!AZ100*Inputs!BC$15</f>
        <v>4133.3656463915049</v>
      </c>
      <c r="BC100" s="12">
        <f>Population!BA100*Inputs!BD$15</f>
        <v>3860.0250083234082</v>
      </c>
      <c r="BD100" s="12">
        <f>Population!BB100*Inputs!BE$15</f>
        <v>3776.1184010704192</v>
      </c>
      <c r="BE100" s="12">
        <f>Population!BC100*Inputs!BF$15</f>
        <v>3582.9986920852002</v>
      </c>
      <c r="BF100" s="12">
        <f>Population!BD100*Inputs!BG$15</f>
        <v>3403.8022042582129</v>
      </c>
      <c r="BG100" s="12">
        <f>Population!BE100*Inputs!BH$15</f>
        <v>3416.6573590800749</v>
      </c>
      <c r="BH100" s="12">
        <f>Population!BF100*Inputs!BI$15</f>
        <v>3332.106183293587</v>
      </c>
      <c r="BI100" s="12">
        <f>Population!BG100*Inputs!BJ$15</f>
        <v>3171.2597263194325</v>
      </c>
      <c r="BJ100" s="12">
        <f>Population!BH100*Inputs!BK$15</f>
        <v>2910.9298605431263</v>
      </c>
      <c r="BK100" s="12">
        <f>Population!BI100*Inputs!BL$15</f>
        <v>2609.6762116279392</v>
      </c>
      <c r="BL100" s="12">
        <f>Population!BJ100*Inputs!BM$15</f>
        <v>2361.8712114657537</v>
      </c>
      <c r="BM100" s="12">
        <f>Population!BK100*Inputs!BN$15</f>
        <v>2005.6501795228912</v>
      </c>
      <c r="BN100" s="12">
        <f>Population!BL100*Inputs!BO$15</f>
        <v>1730.4715960179981</v>
      </c>
      <c r="BO100" s="12">
        <f>Population!BM100*Inputs!BP$15</f>
        <v>1488.9833749356549</v>
      </c>
      <c r="BP100" s="12">
        <f>Population!BN100*Inputs!BQ$15</f>
        <v>1201.3328827596906</v>
      </c>
      <c r="BQ100" s="12">
        <f>Population!BO100*Inputs!BR$15</f>
        <v>1217.5620167189902</v>
      </c>
      <c r="BR100" s="12">
        <f>Population!BP100*Inputs!BS$15</f>
        <v>1053.8588480531118</v>
      </c>
      <c r="BS100" s="12">
        <f>Population!BQ100*Inputs!BT$15</f>
        <v>956.96029648406488</v>
      </c>
      <c r="BT100" s="12">
        <f>Population!BR100*Inputs!BU$15</f>
        <v>894.92777193457061</v>
      </c>
      <c r="BU100" s="12">
        <f>Population!BS100*Inputs!BV$15</f>
        <v>851.34026011188053</v>
      </c>
      <c r="BV100" s="12">
        <f>Population!BT100*Inputs!BW$15</f>
        <v>760.20316374024912</v>
      </c>
      <c r="BW100" s="12">
        <f>Population!BU100*Inputs!BX$15</f>
        <v>699.31103754454057</v>
      </c>
      <c r="BX100" s="12">
        <f>Population!BV100*Inputs!BY$15</f>
        <v>585.89225828663155</v>
      </c>
      <c r="BY100" s="12">
        <f>Population!BW100*Inputs!BZ$15</f>
        <v>520.62234386505952</v>
      </c>
      <c r="BZ100" s="12">
        <f>Population!BX100*Inputs!CA$15</f>
        <v>490.14230219525291</v>
      </c>
      <c r="CA100" s="12">
        <f>Population!BY100*Inputs!CB$15</f>
        <v>459.44792967000654</v>
      </c>
      <c r="CB100" s="12">
        <f>Population!BZ100*Inputs!CC$15</f>
        <v>375.54007275833067</v>
      </c>
      <c r="CC100" s="12">
        <f>Population!CA100*Inputs!CD$15</f>
        <v>387.596403671502</v>
      </c>
      <c r="CD100" s="12">
        <f>Population!CB100*Inputs!CE$15</f>
        <v>336.23378330369218</v>
      </c>
      <c r="CE100" s="12">
        <f>Population!CC100*Inputs!CF$15</f>
        <v>261.70327356994414</v>
      </c>
      <c r="CF100" s="12">
        <f>Population!CD100*Inputs!CG$15</f>
        <v>224.94312004620301</v>
      </c>
      <c r="CG100" s="12">
        <f>Population!CE100*Inputs!CH$15</f>
        <v>165.85189093460858</v>
      </c>
      <c r="CH100" s="12">
        <f>Population!CF100*Inputs!CI$15</f>
        <v>143.49481697243465</v>
      </c>
      <c r="CI100" s="12">
        <f>Population!CG100*Inputs!CJ$15</f>
        <v>123.54398663486063</v>
      </c>
      <c r="CJ100" s="12">
        <f>Population!CH100*Inputs!CK$15</f>
        <v>105.67621504666843</v>
      </c>
      <c r="CK100" s="12">
        <f>Population!CI100*Inputs!CL$15</f>
        <v>89.138193011596655</v>
      </c>
      <c r="CL100" s="12">
        <f>Population!CJ100*Inputs!CM$15</f>
        <v>73.602183488726155</v>
      </c>
      <c r="CM100" s="12">
        <f>Population!CK100*Inputs!CN$15</f>
        <v>59.069967343505589</v>
      </c>
      <c r="CN100" s="12">
        <f>Population!CL100*Inputs!CO$15</f>
        <v>46.625569856242905</v>
      </c>
      <c r="CO100" s="12">
        <f>Population!CM100*Inputs!CP$15</f>
        <v>36.761425685018608</v>
      </c>
      <c r="CP100" s="12">
        <f>Population!CN100*Inputs!CQ$15</f>
        <v>28.959286124136923</v>
      </c>
      <c r="CQ100" s="12">
        <f>Population!CO100*Inputs!CR$15</f>
        <v>22.094380901268945</v>
      </c>
      <c r="CR100" s="12">
        <f>Population!CP100*Inputs!CS$15</f>
        <v>16.932881094667533</v>
      </c>
      <c r="CS100" s="12">
        <f>Population!CQ100*Inputs!CT$15</f>
        <v>13.037905127816359</v>
      </c>
      <c r="CT100" s="12">
        <f>Population!CR100*Inputs!CU$15</f>
        <v>10.037845655848153</v>
      </c>
      <c r="CU100" s="12">
        <f>Population!CS100*Inputs!CV$15</f>
        <v>7.7188059894271968</v>
      </c>
      <c r="CV100" s="12">
        <f>Population!CT100*Inputs!CW$15</f>
        <v>5.8601566426362011</v>
      </c>
      <c r="CW100" s="12">
        <f>Population!CU100*Inputs!CX$15</f>
        <v>4.4878459447880008</v>
      </c>
      <c r="CX100" s="12">
        <f>Population!CV100*Inputs!CY$15</f>
        <v>3.480600663447774</v>
      </c>
      <c r="CY100" s="12">
        <f>Population!CW100*Inputs!CZ$15</f>
        <v>2.7452125192974233</v>
      </c>
      <c r="CZ100" s="12">
        <f>Population!CX100*Inputs!DA$15</f>
        <v>2.1659999373025709</v>
      </c>
      <c r="DA100" s="12">
        <f>Population!CY100*Inputs!DB$15</f>
        <v>1.6506130235956824</v>
      </c>
      <c r="DB100" s="4"/>
    </row>
    <row r="101" spans="1:106" x14ac:dyDescent="0.25">
      <c r="A101">
        <f t="shared" si="4"/>
        <v>2048</v>
      </c>
      <c r="B101" s="21">
        <f t="shared" si="3"/>
        <v>163431.59659782279</v>
      </c>
      <c r="C101" s="5">
        <f>B101/Population!B101</f>
        <v>0.5291826066272769</v>
      </c>
      <c r="D101" s="33">
        <f t="shared" si="5"/>
        <v>2.1301248361770275</v>
      </c>
      <c r="E101" s="12">
        <f>Population!C101*Inputs!F$15</f>
        <v>0</v>
      </c>
      <c r="F101" s="12">
        <f>Population!D101*Inputs!G$15</f>
        <v>0</v>
      </c>
      <c r="G101" s="12">
        <f>Population!E101*Inputs!H$15</f>
        <v>0</v>
      </c>
      <c r="H101" s="12">
        <f>Population!F101*Inputs!I$15</f>
        <v>0</v>
      </c>
      <c r="I101" s="12">
        <f>Population!G101*Inputs!J$15</f>
        <v>0</v>
      </c>
      <c r="J101" s="12">
        <f>Population!H101*Inputs!K$15</f>
        <v>0</v>
      </c>
      <c r="K101" s="12">
        <f>Population!I101*Inputs!L$15</f>
        <v>0</v>
      </c>
      <c r="L101" s="12">
        <f>Population!J101*Inputs!M$15</f>
        <v>0</v>
      </c>
      <c r="M101" s="12">
        <f>Population!K101*Inputs!N$15</f>
        <v>0</v>
      </c>
      <c r="N101" s="12">
        <f>Population!L101*Inputs!O$15</f>
        <v>0</v>
      </c>
      <c r="O101" s="12">
        <f>Population!M101*Inputs!P$15</f>
        <v>0</v>
      </c>
      <c r="P101" s="12">
        <f>Population!N101*Inputs!Q$15</f>
        <v>0</v>
      </c>
      <c r="Q101" s="12">
        <f>Population!O101*Inputs!R$15</f>
        <v>0</v>
      </c>
      <c r="R101" s="12">
        <f>Population!P101*Inputs!S$15</f>
        <v>0</v>
      </c>
      <c r="S101" s="12">
        <f>Population!Q101*Inputs!T$15</f>
        <v>0</v>
      </c>
      <c r="T101" s="12">
        <f>Population!R101*Inputs!U$15</f>
        <v>38.313044764869737</v>
      </c>
      <c r="U101" s="12">
        <f>Population!S101*Inputs!V$15</f>
        <v>46.620188819965385</v>
      </c>
      <c r="V101" s="12">
        <f>Population!T101*Inputs!W$15</f>
        <v>77.156342821643406</v>
      </c>
      <c r="W101" s="12">
        <f>Population!U101*Inputs!X$15</f>
        <v>118.07790755837115</v>
      </c>
      <c r="X101" s="12">
        <f>Population!V101*Inputs!Y$15</f>
        <v>195.23295645612245</v>
      </c>
      <c r="Y101" s="12">
        <f>Population!W101*Inputs!Z$15</f>
        <v>263.2539668001973</v>
      </c>
      <c r="Z101" s="12">
        <f>Population!X101*Inputs!AA$15</f>
        <v>381.51436709714363</v>
      </c>
      <c r="AA101" s="12">
        <f>Population!Y101*Inputs!AB$15</f>
        <v>495.65578197127269</v>
      </c>
      <c r="AB101" s="12">
        <f>Population!Z101*Inputs!AC$15</f>
        <v>650.20849134339528</v>
      </c>
      <c r="AC101" s="12">
        <f>Population!AA101*Inputs!AD$15</f>
        <v>901.99373431742686</v>
      </c>
      <c r="AD101" s="12">
        <f>Population!AB101*Inputs!AE$15</f>
        <v>1241.5658129968961</v>
      </c>
      <c r="AE101" s="12">
        <f>Population!AC101*Inputs!AF$15</f>
        <v>1653.8742886514913</v>
      </c>
      <c r="AF101" s="12">
        <f>Population!AD101*Inputs!AG$15</f>
        <v>2048.4924949825795</v>
      </c>
      <c r="AG101" s="12">
        <f>Population!AE101*Inputs!AH$15</f>
        <v>2556.5420531021255</v>
      </c>
      <c r="AH101" s="12">
        <f>Population!AF101*Inputs!AI$15</f>
        <v>3145.1178758680389</v>
      </c>
      <c r="AI101" s="12">
        <f>Population!AG101*Inputs!AJ$15</f>
        <v>3518.5691850978851</v>
      </c>
      <c r="AJ101" s="12">
        <f>Population!AH101*Inputs!AK$15</f>
        <v>4093.3691467361782</v>
      </c>
      <c r="AK101" s="12">
        <f>Population!AI101*Inputs!AL$15</f>
        <v>4344.5030328121366</v>
      </c>
      <c r="AL101" s="12">
        <f>Population!AJ101*Inputs!AM$15</f>
        <v>4561.9754097849745</v>
      </c>
      <c r="AM101" s="12">
        <f>Population!AK101*Inputs!AN$15</f>
        <v>4771.9873736004029</v>
      </c>
      <c r="AN101" s="12">
        <f>Population!AL101*Inputs!AO$15</f>
        <v>4804.2330158456307</v>
      </c>
      <c r="AO101" s="12">
        <f>Population!AM101*Inputs!AP$15</f>
        <v>4901.4502961019625</v>
      </c>
      <c r="AP101" s="12">
        <f>Population!AN101*Inputs!AQ$15</f>
        <v>5259.6750595474459</v>
      </c>
      <c r="AQ101" s="12">
        <f>Population!AO101*Inputs!AR$15</f>
        <v>5371.3302889135048</v>
      </c>
      <c r="AR101" s="12">
        <f>Population!AP101*Inputs!AS$15</f>
        <v>5631.0631198161009</v>
      </c>
      <c r="AS101" s="12">
        <f>Population!AQ101*Inputs!AT$15</f>
        <v>5809.1035244171762</v>
      </c>
      <c r="AT101" s="12">
        <f>Population!AR101*Inputs!AU$15</f>
        <v>5883.1815403786268</v>
      </c>
      <c r="AU101" s="12">
        <f>Population!AS101*Inputs!AV$15</f>
        <v>5466.9846681663666</v>
      </c>
      <c r="AV101" s="12">
        <f>Population!AT101*Inputs!AW$15</f>
        <v>5170.2859500412242</v>
      </c>
      <c r="AW101" s="12">
        <f>Population!AU101*Inputs!AX$15</f>
        <v>5160.1373899748396</v>
      </c>
      <c r="AX101" s="12">
        <f>Population!AV101*Inputs!AY$15</f>
        <v>5075.4483266013949</v>
      </c>
      <c r="AY101" s="12">
        <f>Population!AW101*Inputs!AZ$15</f>
        <v>5032.4312641882389</v>
      </c>
      <c r="AZ101" s="12">
        <f>Population!AX101*Inputs!BA$15</f>
        <v>4624.5884038570885</v>
      </c>
      <c r="BA101" s="12">
        <f>Population!AY101*Inputs!BB$15</f>
        <v>4314.1270717948319</v>
      </c>
      <c r="BB101" s="12">
        <f>Population!AZ101*Inputs!BC$15</f>
        <v>4274.1997921732518</v>
      </c>
      <c r="BC101" s="12">
        <f>Population!BA101*Inputs!BD$15</f>
        <v>3992.4850331325551</v>
      </c>
      <c r="BD101" s="12">
        <f>Population!BB101*Inputs!BE$15</f>
        <v>3907.1445549529612</v>
      </c>
      <c r="BE101" s="12">
        <f>Population!BC101*Inputs!BF$15</f>
        <v>3706.075038845202</v>
      </c>
      <c r="BF101" s="12">
        <f>Population!BD101*Inputs!BG$15</f>
        <v>3516.5514810514942</v>
      </c>
      <c r="BG101" s="12">
        <f>Population!BE101*Inputs!BH$15</f>
        <v>3522.3844766405077</v>
      </c>
      <c r="BH101" s="12">
        <f>Population!BF101*Inputs!BI$15</f>
        <v>3431.4798060610738</v>
      </c>
      <c r="BI101" s="12">
        <f>Population!BG101*Inputs!BJ$15</f>
        <v>3263.3575493521284</v>
      </c>
      <c r="BJ101" s="12">
        <f>Population!BH101*Inputs!BK$15</f>
        <v>2994.855612829258</v>
      </c>
      <c r="BK101" s="12">
        <f>Population!BI101*Inputs!BL$15</f>
        <v>2682.7645617689659</v>
      </c>
      <c r="BL101" s="12">
        <f>Population!BJ101*Inputs!BM$15</f>
        <v>2425.2820028531232</v>
      </c>
      <c r="BM101" s="12">
        <f>Population!BK101*Inputs!BN$15</f>
        <v>2057.6477600025387</v>
      </c>
      <c r="BN101" s="12">
        <f>Population!BL101*Inputs!BO$15</f>
        <v>1773.499165552266</v>
      </c>
      <c r="BO101" s="12">
        <f>Population!BM101*Inputs!BP$15</f>
        <v>1526.9527441208882</v>
      </c>
      <c r="BP101" s="12">
        <f>Population!BN101*Inputs!BQ$15</f>
        <v>1233.8873291133159</v>
      </c>
      <c r="BQ101" s="12">
        <f>Population!BO101*Inputs!BR$15</f>
        <v>1254.1742513577969</v>
      </c>
      <c r="BR101" s="12">
        <f>Population!BP101*Inputs!BS$15</f>
        <v>1087.2218137827208</v>
      </c>
      <c r="BS101" s="12">
        <f>Population!BQ101*Inputs!BT$15</f>
        <v>988.21363357383029</v>
      </c>
      <c r="BT101" s="12">
        <f>Population!BR101*Inputs!BU$15</f>
        <v>925.04284429186941</v>
      </c>
      <c r="BU101" s="12">
        <f>Population!BS101*Inputs!BV$15</f>
        <v>882.44833722386522</v>
      </c>
      <c r="BV101" s="12">
        <f>Population!BT101*Inputs!BW$15</f>
        <v>791.13141225531751</v>
      </c>
      <c r="BW101" s="12">
        <f>Population!BU101*Inputs!BX$15</f>
        <v>729.98031144063043</v>
      </c>
      <c r="BX101" s="12">
        <f>Population!BV101*Inputs!BY$15</f>
        <v>613.90956961478582</v>
      </c>
      <c r="BY101" s="12">
        <f>Population!BW101*Inputs!BZ$15</f>
        <v>545.76087130538519</v>
      </c>
      <c r="BZ101" s="12">
        <f>Population!BX101*Inputs!CA$15</f>
        <v>512.92599016679378</v>
      </c>
      <c r="CA101" s="12">
        <f>Population!BY101*Inputs!CB$15</f>
        <v>480.39304388621741</v>
      </c>
      <c r="CB101" s="12">
        <f>Population!BZ101*Inputs!CC$15</f>
        <v>393.58324808672984</v>
      </c>
      <c r="CC101" s="12">
        <f>Population!CA101*Inputs!CD$15</f>
        <v>406.72340028634983</v>
      </c>
      <c r="CD101" s="12">
        <f>Population!CB101*Inputs!CE$15</f>
        <v>354.74588423315856</v>
      </c>
      <c r="CE101" s="12">
        <f>Population!CC101*Inputs!CF$15</f>
        <v>278.12246805179859</v>
      </c>
      <c r="CF101" s="12">
        <f>Population!CD101*Inputs!CG$15</f>
        <v>239.25007883350466</v>
      </c>
      <c r="CG101" s="12">
        <f>Population!CE101*Inputs!CH$15</f>
        <v>175.71375417317458</v>
      </c>
      <c r="CH101" s="12">
        <f>Population!CF101*Inputs!CI$15</f>
        <v>151.75054903263995</v>
      </c>
      <c r="CI101" s="12">
        <f>Population!CG101*Inputs!CJ$15</f>
        <v>130.63830612363748</v>
      </c>
      <c r="CJ101" s="12">
        <f>Population!CH101*Inputs!CK$15</f>
        <v>111.85669300927802</v>
      </c>
      <c r="CK101" s="12">
        <f>Population!CI101*Inputs!CL$15</f>
        <v>95.031934030252259</v>
      </c>
      <c r="CL101" s="12">
        <f>Population!CJ101*Inputs!CM$15</f>
        <v>79.488288976409976</v>
      </c>
      <c r="CM101" s="12">
        <f>Population!CK101*Inputs!CN$15</f>
        <v>64.992565285565888</v>
      </c>
      <c r="CN101" s="12">
        <f>Population!CL101*Inputs!CO$15</f>
        <v>51.504904157801086</v>
      </c>
      <c r="CO101" s="12">
        <f>Population!CM101*Inputs!CP$15</f>
        <v>40.089127829996563</v>
      </c>
      <c r="CP101" s="12">
        <f>Population!CN101*Inputs!CQ$15</f>
        <v>31.234313062324762</v>
      </c>
      <c r="CQ101" s="12">
        <f>Population!CO101*Inputs!CR$15</f>
        <v>24.404936732346744</v>
      </c>
      <c r="CR101" s="12">
        <f>Population!CP101*Inputs!CS$15</f>
        <v>18.619656773459539</v>
      </c>
      <c r="CS101" s="12">
        <f>Population!CQ101*Inputs!CT$15</f>
        <v>14.269892221800319</v>
      </c>
      <c r="CT101" s="12">
        <f>Population!CR101*Inputs!CU$15</f>
        <v>10.987468696664237</v>
      </c>
      <c r="CU101" s="12">
        <f>Population!CS101*Inputs!CV$15</f>
        <v>8.4592205453523341</v>
      </c>
      <c r="CV101" s="12">
        <f>Population!CT101*Inputs!CW$15</f>
        <v>6.5048900381636763</v>
      </c>
      <c r="CW101" s="12">
        <f>Population!CU101*Inputs!CX$15</f>
        <v>4.938545497707441</v>
      </c>
      <c r="CX101" s="12">
        <f>Population!CV101*Inputs!CY$15</f>
        <v>3.7820544290207105</v>
      </c>
      <c r="CY101" s="12">
        <f>Population!CW101*Inputs!CZ$15</f>
        <v>2.9332159162310365</v>
      </c>
      <c r="CZ101" s="12">
        <f>Population!CX101*Inputs!DA$15</f>
        <v>2.3134802965484544</v>
      </c>
      <c r="DA101" s="12">
        <f>Population!CY101*Inputs!DB$15</f>
        <v>1.8253589265129611</v>
      </c>
      <c r="DB101" s="4"/>
    </row>
    <row r="102" spans="1:106" x14ac:dyDescent="0.25">
      <c r="A102">
        <f t="shared" si="4"/>
        <v>2049</v>
      </c>
      <c r="B102" s="21">
        <f t="shared" si="3"/>
        <v>166896.00662320983</v>
      </c>
      <c r="C102" s="5">
        <f>B102/Population!B102</f>
        <v>0.53731857814038564</v>
      </c>
      <c r="D102" s="33">
        <f t="shared" si="5"/>
        <v>2.1197920705090745</v>
      </c>
      <c r="E102" s="12">
        <f>Population!C102*Inputs!F$15</f>
        <v>0</v>
      </c>
      <c r="F102" s="12">
        <f>Population!D102*Inputs!G$15</f>
        <v>0</v>
      </c>
      <c r="G102" s="12">
        <f>Population!E102*Inputs!H$15</f>
        <v>0</v>
      </c>
      <c r="H102" s="12">
        <f>Population!F102*Inputs!I$15</f>
        <v>0</v>
      </c>
      <c r="I102" s="12">
        <f>Population!G102*Inputs!J$15</f>
        <v>0</v>
      </c>
      <c r="J102" s="12">
        <f>Population!H102*Inputs!K$15</f>
        <v>0</v>
      </c>
      <c r="K102" s="12">
        <f>Population!I102*Inputs!L$15</f>
        <v>0</v>
      </c>
      <c r="L102" s="12">
        <f>Population!J102*Inputs!M$15</f>
        <v>0</v>
      </c>
      <c r="M102" s="12">
        <f>Population!K102*Inputs!N$15</f>
        <v>0</v>
      </c>
      <c r="N102" s="12">
        <f>Population!L102*Inputs!O$15</f>
        <v>0</v>
      </c>
      <c r="O102" s="12">
        <f>Population!M102*Inputs!P$15</f>
        <v>0</v>
      </c>
      <c r="P102" s="12">
        <f>Population!N102*Inputs!Q$15</f>
        <v>0</v>
      </c>
      <c r="Q102" s="12">
        <f>Population!O102*Inputs!R$15</f>
        <v>0</v>
      </c>
      <c r="R102" s="12">
        <f>Population!P102*Inputs!S$15</f>
        <v>0</v>
      </c>
      <c r="S102" s="12">
        <f>Population!Q102*Inputs!T$15</f>
        <v>0</v>
      </c>
      <c r="T102" s="12">
        <f>Population!R102*Inputs!U$15</f>
        <v>40.907822486024827</v>
      </c>
      <c r="U102" s="12">
        <f>Population!S102*Inputs!V$15</f>
        <v>49.769307975824688</v>
      </c>
      <c r="V102" s="12">
        <f>Population!T102*Inputs!W$15</f>
        <v>82.970592797438457</v>
      </c>
      <c r="W102" s="12">
        <f>Population!U102*Inputs!X$15</f>
        <v>125.96990343752418</v>
      </c>
      <c r="X102" s="12">
        <f>Population!V102*Inputs!Y$15</f>
        <v>203.25000498440784</v>
      </c>
      <c r="Y102" s="12">
        <f>Population!W102*Inputs!Z$15</f>
        <v>268.54583082773121</v>
      </c>
      <c r="Z102" s="12">
        <f>Population!X102*Inputs!AA$15</f>
        <v>391.32165637261119</v>
      </c>
      <c r="AA102" s="12">
        <f>Population!Y102*Inputs!AB$15</f>
        <v>511.54692527324528</v>
      </c>
      <c r="AB102" s="12">
        <f>Population!Z102*Inputs!AC$15</f>
        <v>649.35061218614135</v>
      </c>
      <c r="AC102" s="12">
        <f>Population!AA102*Inputs!AD$15</f>
        <v>859.4466432021112</v>
      </c>
      <c r="AD102" s="12">
        <f>Population!AB102*Inputs!AE$15</f>
        <v>1153.7485088880378</v>
      </c>
      <c r="AE102" s="12">
        <f>Population!AC102*Inputs!AF$15</f>
        <v>1547.5792819998906</v>
      </c>
      <c r="AF102" s="12">
        <f>Population!AD102*Inputs!AG$15</f>
        <v>1918.4455861621559</v>
      </c>
      <c r="AG102" s="12">
        <f>Population!AE102*Inputs!AH$15</f>
        <v>2438.105198032189</v>
      </c>
      <c r="AH102" s="12">
        <f>Population!AF102*Inputs!AI$15</f>
        <v>3080.8025112468213</v>
      </c>
      <c r="AI102" s="12">
        <f>Population!AG102*Inputs!AJ$15</f>
        <v>3509.1896482788161</v>
      </c>
      <c r="AJ102" s="12">
        <f>Population!AH102*Inputs!AK$15</f>
        <v>4075.9958704610071</v>
      </c>
      <c r="AK102" s="12">
        <f>Population!AI102*Inputs!AL$15</f>
        <v>4329.7798401604887</v>
      </c>
      <c r="AL102" s="12">
        <f>Population!AJ102*Inputs!AM$15</f>
        <v>4594.3572994438655</v>
      </c>
      <c r="AM102" s="12">
        <f>Population!AK102*Inputs!AN$15</f>
        <v>4869.6462340942844</v>
      </c>
      <c r="AN102" s="12">
        <f>Population!AL102*Inputs!AO$15</f>
        <v>4953.0391015500027</v>
      </c>
      <c r="AO102" s="12">
        <f>Population!AM102*Inputs!AP$15</f>
        <v>5067.7104136022626</v>
      </c>
      <c r="AP102" s="12">
        <f>Population!AN102*Inputs!AQ$15</f>
        <v>5011.9944759009522</v>
      </c>
      <c r="AQ102" s="12">
        <f>Population!AO102*Inputs!AR$15</f>
        <v>5225.3079248365993</v>
      </c>
      <c r="AR102" s="12">
        <f>Population!AP102*Inputs!AS$15</f>
        <v>5615.8110989989518</v>
      </c>
      <c r="AS102" s="12">
        <f>Population!AQ102*Inputs!AT$15</f>
        <v>5939.7394753753006</v>
      </c>
      <c r="AT102" s="12">
        <f>Population!AR102*Inputs!AU$15</f>
        <v>6179.6428950734835</v>
      </c>
      <c r="AU102" s="12">
        <f>Population!AS102*Inputs!AV$15</f>
        <v>5924.1043195816028</v>
      </c>
      <c r="AV102" s="12">
        <f>Population!AT102*Inputs!AW$15</f>
        <v>5547.8983885396465</v>
      </c>
      <c r="AW102" s="12">
        <f>Population!AU102*Inputs!AX$15</f>
        <v>5343.6189404536208</v>
      </c>
      <c r="AX102" s="12">
        <f>Population!AV102*Inputs!AY$15</f>
        <v>5147.4668579311483</v>
      </c>
      <c r="AY102" s="12">
        <f>Population!AW102*Inputs!AZ$15</f>
        <v>5185.5101156827104</v>
      </c>
      <c r="AZ102" s="12">
        <f>Population!AX102*Inputs!BA$15</f>
        <v>4802.4606647035525</v>
      </c>
      <c r="BA102" s="12">
        <f>Population!AY102*Inputs!BB$15</f>
        <v>4474.667985959507</v>
      </c>
      <c r="BB102" s="12">
        <f>Population!AZ102*Inputs!BC$15</f>
        <v>4427.5157135460877</v>
      </c>
      <c r="BC102" s="12">
        <f>Population!BA102*Inputs!BD$15</f>
        <v>4133.0302726541004</v>
      </c>
      <c r="BD102" s="12">
        <f>Population!BB102*Inputs!BE$15</f>
        <v>4045.95110942883</v>
      </c>
      <c r="BE102" s="12">
        <f>Population!BC102*Inputs!BF$15</f>
        <v>3839.6461099997146</v>
      </c>
      <c r="BF102" s="12">
        <f>Population!BD102*Inputs!BG$15</f>
        <v>3642.2677833582425</v>
      </c>
      <c r="BG102" s="12">
        <f>Population!BE102*Inputs!BH$15</f>
        <v>3643.8133064045865</v>
      </c>
      <c r="BH102" s="12">
        <f>Population!BF102*Inputs!BI$15</f>
        <v>3542.1721109356108</v>
      </c>
      <c r="BI102" s="12">
        <f>Population!BG102*Inputs!BJ$15</f>
        <v>3365.4210933273844</v>
      </c>
      <c r="BJ102" s="12">
        <f>Population!BH102*Inputs!BK$15</f>
        <v>3086.5643424618847</v>
      </c>
      <c r="BK102" s="12">
        <f>Population!BI102*Inputs!BL$15</f>
        <v>2764.7759617670995</v>
      </c>
      <c r="BL102" s="12">
        <f>Population!BJ102*Inputs!BM$15</f>
        <v>2497.8054873313663</v>
      </c>
      <c r="BM102" s="12">
        <f>Population!BK102*Inputs!BN$15</f>
        <v>2116.9908035188387</v>
      </c>
      <c r="BN102" s="12">
        <f>Population!BL102*Inputs!BO$15</f>
        <v>1822.9919560083313</v>
      </c>
      <c r="BO102" s="12">
        <f>Population!BM102*Inputs!BP$15</f>
        <v>1567.8331949347537</v>
      </c>
      <c r="BP102" s="12">
        <f>Population!BN102*Inputs!BQ$15</f>
        <v>1268.0344769194148</v>
      </c>
      <c r="BQ102" s="12">
        <f>Population!BO102*Inputs!BR$15</f>
        <v>1291.4748376337409</v>
      </c>
      <c r="BR102" s="12">
        <f>Population!BP102*Inputs!BS$15</f>
        <v>1123.1657378990774</v>
      </c>
      <c r="BS102" s="12">
        <f>Population!BQ102*Inputs!BT$15</f>
        <v>1022.4000292436835</v>
      </c>
      <c r="BT102" s="12">
        <f>Population!BR102*Inputs!BU$15</f>
        <v>957.95531411776426</v>
      </c>
      <c r="BU102" s="12">
        <f>Population!BS102*Inputs!BV$15</f>
        <v>914.6478076997289</v>
      </c>
      <c r="BV102" s="12">
        <f>Population!BT102*Inputs!BW$15</f>
        <v>822.2118168263421</v>
      </c>
      <c r="BW102" s="12">
        <f>Population!BU102*Inputs!BX$15</f>
        <v>761.69278148406102</v>
      </c>
      <c r="BX102" s="12">
        <f>Population!BV102*Inputs!BY$15</f>
        <v>642.59910785723423</v>
      </c>
      <c r="BY102" s="12">
        <f>Population!BW102*Inputs!BZ$15</f>
        <v>573.49251873410481</v>
      </c>
      <c r="BZ102" s="12">
        <f>Population!BX102*Inputs!CA$15</f>
        <v>539.21770620469283</v>
      </c>
      <c r="CA102" s="12">
        <f>Population!BY102*Inputs!CB$15</f>
        <v>504.06669246225863</v>
      </c>
      <c r="CB102" s="12">
        <f>Population!BZ102*Inputs!CC$15</f>
        <v>412.5346557142218</v>
      </c>
      <c r="CC102" s="12">
        <f>Population!CA102*Inputs!CD$15</f>
        <v>427.31295164717511</v>
      </c>
      <c r="CD102" s="12">
        <f>Population!CB102*Inputs!CE$15</f>
        <v>373.19884141941264</v>
      </c>
      <c r="CE102" s="12">
        <f>Population!CC102*Inputs!CF$15</f>
        <v>293.94105728140437</v>
      </c>
      <c r="CF102" s="12">
        <f>Population!CD102*Inputs!CG$15</f>
        <v>254.30000482715664</v>
      </c>
      <c r="CG102" s="12">
        <f>Population!CE102*Inputs!CH$15</f>
        <v>186.64282462607875</v>
      </c>
      <c r="CH102" s="12">
        <f>Population!CF102*Inputs!CI$15</f>
        <v>160.47565556700658</v>
      </c>
      <c r="CI102" s="12">
        <f>Population!CG102*Inputs!CJ$15</f>
        <v>137.77548472729333</v>
      </c>
      <c r="CJ102" s="12">
        <f>Population!CH102*Inputs!CK$15</f>
        <v>117.89121542772696</v>
      </c>
      <c r="CK102" s="12">
        <f>Population!CI102*Inputs!CL$15</f>
        <v>100.26403362293399</v>
      </c>
      <c r="CL102" s="12">
        <f>Population!CJ102*Inputs!CM$15</f>
        <v>84.468839853176291</v>
      </c>
      <c r="CM102" s="12">
        <f>Population!CK102*Inputs!CN$15</f>
        <v>69.907144153795855</v>
      </c>
      <c r="CN102" s="12">
        <f>Population!CL102*Inputs!CO$15</f>
        <v>56.440229417630349</v>
      </c>
      <c r="CO102" s="12">
        <f>Population!CM102*Inputs!CP$15</f>
        <v>43.98594914328114</v>
      </c>
      <c r="CP102" s="12">
        <f>Population!CN102*Inputs!CQ$15</f>
        <v>33.589433388084451</v>
      </c>
      <c r="CQ102" s="12">
        <f>Population!CO102*Inputs!CR$15</f>
        <v>25.736444058549967</v>
      </c>
      <c r="CR102" s="12">
        <f>Population!CP102*Inputs!CS$15</f>
        <v>20.109175691208371</v>
      </c>
      <c r="CS102" s="12">
        <f>Population!CQ102*Inputs!CT$15</f>
        <v>15.342221677273391</v>
      </c>
      <c r="CT102" s="12">
        <f>Population!CR102*Inputs!CU$15</f>
        <v>11.758103408744102</v>
      </c>
      <c r="CU102" s="12">
        <f>Population!CS102*Inputs!CV$15</f>
        <v>9.0534526209209005</v>
      </c>
      <c r="CV102" s="12">
        <f>Population!CT102*Inputs!CW$15</f>
        <v>6.9702271316157693</v>
      </c>
      <c r="CW102" s="12">
        <f>Population!CU102*Inputs!CX$15</f>
        <v>5.3598982068267045</v>
      </c>
      <c r="CX102" s="12">
        <f>Population!CV102*Inputs!CY$15</f>
        <v>4.0692618940821772</v>
      </c>
      <c r="CY102" s="12">
        <f>Population!CW102*Inputs!CZ$15</f>
        <v>3.1163365765290791</v>
      </c>
      <c r="CZ102" s="12">
        <f>Population!CX102*Inputs!DA$15</f>
        <v>2.4169107605822826</v>
      </c>
      <c r="DA102" s="12">
        <f>Population!CY102*Inputs!DB$15</f>
        <v>1.9062611082199763</v>
      </c>
      <c r="DB102" s="4"/>
    </row>
    <row r="103" spans="1:106" x14ac:dyDescent="0.25">
      <c r="A103">
        <f t="shared" si="4"/>
        <v>2050</v>
      </c>
      <c r="B103" s="21">
        <f t="shared" si="3"/>
        <v>170396.37398336062</v>
      </c>
      <c r="C103" s="5">
        <f>B103/Population!B103</f>
        <v>0.5454364228954528</v>
      </c>
      <c r="D103" s="33">
        <f t="shared" si="5"/>
        <v>2.0973344006087302</v>
      </c>
      <c r="E103" s="12">
        <f>Population!C103*Inputs!F$15</f>
        <v>0</v>
      </c>
      <c r="F103" s="12">
        <f>Population!D103*Inputs!G$15</f>
        <v>0</v>
      </c>
      <c r="G103" s="12">
        <f>Population!E103*Inputs!H$15</f>
        <v>0</v>
      </c>
      <c r="H103" s="12">
        <f>Population!F103*Inputs!I$15</f>
        <v>0</v>
      </c>
      <c r="I103" s="12">
        <f>Population!G103*Inputs!J$15</f>
        <v>0</v>
      </c>
      <c r="J103" s="12">
        <f>Population!H103*Inputs!K$15</f>
        <v>0</v>
      </c>
      <c r="K103" s="12">
        <f>Population!I103*Inputs!L$15</f>
        <v>0</v>
      </c>
      <c r="L103" s="12">
        <f>Population!J103*Inputs!M$15</f>
        <v>0</v>
      </c>
      <c r="M103" s="12">
        <f>Population!K103*Inputs!N$15</f>
        <v>0</v>
      </c>
      <c r="N103" s="12">
        <f>Population!L103*Inputs!O$15</f>
        <v>0</v>
      </c>
      <c r="O103" s="12">
        <f>Population!M103*Inputs!P$15</f>
        <v>0</v>
      </c>
      <c r="P103" s="12">
        <f>Population!N103*Inputs!Q$15</f>
        <v>0</v>
      </c>
      <c r="Q103" s="12">
        <f>Population!O103*Inputs!R$15</f>
        <v>0</v>
      </c>
      <c r="R103" s="12">
        <f>Population!P103*Inputs!S$15</f>
        <v>0</v>
      </c>
      <c r="S103" s="12">
        <f>Population!Q103*Inputs!T$15</f>
        <v>0</v>
      </c>
      <c r="T103" s="12">
        <f>Population!R103*Inputs!U$15</f>
        <v>42.147857211241771</v>
      </c>
      <c r="U103" s="12">
        <f>Population!S103*Inputs!V$15</f>
        <v>53.18509546203007</v>
      </c>
      <c r="V103" s="12">
        <f>Population!T103*Inputs!W$15</f>
        <v>88.652508154097987</v>
      </c>
      <c r="W103" s="12">
        <f>Population!U103*Inputs!X$15</f>
        <v>135.5865595687014</v>
      </c>
      <c r="X103" s="12">
        <f>Population!V103*Inputs!Y$15</f>
        <v>217.02692676254173</v>
      </c>
      <c r="Y103" s="12">
        <f>Population!W103*Inputs!Z$15</f>
        <v>279.79450973117173</v>
      </c>
      <c r="Z103" s="12">
        <f>Population!X103*Inputs!AA$15</f>
        <v>399.47167206234411</v>
      </c>
      <c r="AA103" s="12">
        <f>Population!Y103*Inputs!AB$15</f>
        <v>525.07596378369703</v>
      </c>
      <c r="AB103" s="12">
        <f>Population!Z103*Inputs!AC$15</f>
        <v>670.65397983093931</v>
      </c>
      <c r="AC103" s="12">
        <f>Population!AA103*Inputs!AD$15</f>
        <v>858.89660583206114</v>
      </c>
      <c r="AD103" s="12">
        <f>Population!AB103*Inputs!AE$15</f>
        <v>1100.0178372519815</v>
      </c>
      <c r="AE103" s="12">
        <f>Population!AC103*Inputs!AF$15</f>
        <v>1438.9841740223194</v>
      </c>
      <c r="AF103" s="12">
        <f>Population!AD103*Inputs!AG$15</f>
        <v>1796.2314540565517</v>
      </c>
      <c r="AG103" s="12">
        <f>Population!AE103*Inputs!AH$15</f>
        <v>2284.705552892699</v>
      </c>
      <c r="AH103" s="12">
        <f>Population!AF103*Inputs!AI$15</f>
        <v>2939.8963381456033</v>
      </c>
      <c r="AI103" s="12">
        <f>Population!AG103*Inputs!AJ$15</f>
        <v>3439.6188658981141</v>
      </c>
      <c r="AJ103" s="12">
        <f>Population!AH103*Inputs!AK$15</f>
        <v>4067.7729376786815</v>
      </c>
      <c r="AK103" s="12">
        <f>Population!AI103*Inputs!AL$15</f>
        <v>4314.2083307832718</v>
      </c>
      <c r="AL103" s="12">
        <f>Population!AJ103*Inputs!AM$15</f>
        <v>4581.7708521430304</v>
      </c>
      <c r="AM103" s="12">
        <f>Population!AK103*Inputs!AN$15</f>
        <v>4907.5244547482953</v>
      </c>
      <c r="AN103" s="12">
        <f>Population!AL103*Inputs!AO$15</f>
        <v>5057.9936376048308</v>
      </c>
      <c r="AO103" s="12">
        <f>Population!AM103*Inputs!AP$15</f>
        <v>5228.5387766983085</v>
      </c>
      <c r="AP103" s="12">
        <f>Population!AN103*Inputs!AQ$15</f>
        <v>5185.896663484682</v>
      </c>
      <c r="AQ103" s="12">
        <f>Population!AO103*Inputs!AR$15</f>
        <v>4983.082810539041</v>
      </c>
      <c r="AR103" s="12">
        <f>Population!AP103*Inputs!AS$15</f>
        <v>5467.4050079841818</v>
      </c>
      <c r="AS103" s="12">
        <f>Population!AQ103*Inputs!AT$15</f>
        <v>5928.2937921868643</v>
      </c>
      <c r="AT103" s="12">
        <f>Population!AR103*Inputs!AU$15</f>
        <v>6323.638275322447</v>
      </c>
      <c r="AU103" s="12">
        <f>Population!AS103*Inputs!AV$15</f>
        <v>6227.7612962357716</v>
      </c>
      <c r="AV103" s="12">
        <f>Population!AT103*Inputs!AW$15</f>
        <v>6016.9342252185515</v>
      </c>
      <c r="AW103" s="12">
        <f>Population!AU103*Inputs!AX$15</f>
        <v>5738.9708568175638</v>
      </c>
      <c r="AX103" s="12">
        <f>Population!AV103*Inputs!AY$15</f>
        <v>5335.2360608846029</v>
      </c>
      <c r="AY103" s="12">
        <f>Population!AW103*Inputs!AZ$15</f>
        <v>5263.678243769069</v>
      </c>
      <c r="AZ103" s="12">
        <f>Population!AX103*Inputs!BA$15</f>
        <v>4952.8507727571669</v>
      </c>
      <c r="BA103" s="12">
        <f>Population!AY103*Inputs!BB$15</f>
        <v>4650.7778982290274</v>
      </c>
      <c r="BB103" s="12">
        <f>Population!AZ103*Inputs!BC$15</f>
        <v>4596.3288780298681</v>
      </c>
      <c r="BC103" s="12">
        <f>Population!BA103*Inputs!BD$15</f>
        <v>4285.3532180244329</v>
      </c>
      <c r="BD103" s="12">
        <f>Population!BB103*Inputs!BE$15</f>
        <v>4192.7640962105379</v>
      </c>
      <c r="BE103" s="12">
        <f>Population!BC103*Inputs!BF$15</f>
        <v>3980.5308798975161</v>
      </c>
      <c r="BF103" s="12">
        <f>Population!BD103*Inputs!BG$15</f>
        <v>3778.2744461591078</v>
      </c>
      <c r="BG103" s="12">
        <f>Population!BE103*Inputs!BH$15</f>
        <v>3779.0312480720313</v>
      </c>
      <c r="BH103" s="12">
        <f>Population!BF103*Inputs!BI$15</f>
        <v>3668.917516209694</v>
      </c>
      <c r="BI103" s="12">
        <f>Population!BG103*Inputs!BJ$15</f>
        <v>3478.2664348896983</v>
      </c>
      <c r="BJ103" s="12">
        <f>Population!BH103*Inputs!BK$15</f>
        <v>3187.4689112718379</v>
      </c>
      <c r="BK103" s="12">
        <f>Population!BI103*Inputs!BL$15</f>
        <v>2853.7182831465375</v>
      </c>
      <c r="BL103" s="12">
        <f>Population!BJ103*Inputs!BM$15</f>
        <v>2578.4366129426026</v>
      </c>
      <c r="BM103" s="12">
        <f>Population!BK103*Inputs!BN$15</f>
        <v>2184.2657681073097</v>
      </c>
      <c r="BN103" s="12">
        <f>Population!BL103*Inputs!BO$15</f>
        <v>1879.1728340519526</v>
      </c>
      <c r="BO103" s="12">
        <f>Population!BM103*Inputs!BP$15</f>
        <v>1614.6748765805537</v>
      </c>
      <c r="BP103" s="12">
        <f>Population!BN103*Inputs!BQ$15</f>
        <v>1304.3891570895846</v>
      </c>
      <c r="BQ103" s="12">
        <f>Population!BO103*Inputs!BR$15</f>
        <v>1330.0281930455242</v>
      </c>
      <c r="BR103" s="12">
        <f>Population!BP103*Inputs!BS$15</f>
        <v>1159.5710005980586</v>
      </c>
      <c r="BS103" s="12">
        <f>Population!BQ103*Inputs!BT$15</f>
        <v>1059.3153232104164</v>
      </c>
      <c r="BT103" s="12">
        <f>Population!BR103*Inputs!BU$15</f>
        <v>993.97064880462187</v>
      </c>
      <c r="BU103" s="12">
        <f>Population!BS103*Inputs!BV$15</f>
        <v>949.93262425026091</v>
      </c>
      <c r="BV103" s="12">
        <f>Population!BT103*Inputs!BW$15</f>
        <v>854.6172583321104</v>
      </c>
      <c r="BW103" s="12">
        <f>Population!BU103*Inputs!BX$15</f>
        <v>793.77818365504538</v>
      </c>
      <c r="BX103" s="12">
        <f>Population!BV103*Inputs!BY$15</f>
        <v>672.35634663242661</v>
      </c>
      <c r="BY103" s="12">
        <f>Population!BW103*Inputs!BZ$15</f>
        <v>602.01792083211615</v>
      </c>
      <c r="BZ103" s="12">
        <f>Population!BX103*Inputs!CA$15</f>
        <v>568.31709450915741</v>
      </c>
      <c r="CA103" s="12">
        <f>Population!BY103*Inputs!CB$15</f>
        <v>531.49295171445249</v>
      </c>
      <c r="CB103" s="12">
        <f>Population!BZ103*Inputs!CC$15</f>
        <v>434.09237801870461</v>
      </c>
      <c r="CC103" s="12">
        <f>Population!CA103*Inputs!CD$15</f>
        <v>449.05851408329005</v>
      </c>
      <c r="CD103" s="12">
        <f>Population!CB103*Inputs!CE$15</f>
        <v>393.12709202240956</v>
      </c>
      <c r="CE103" s="12">
        <f>Population!CC103*Inputs!CF$15</f>
        <v>310.08581353573891</v>
      </c>
      <c r="CF103" s="12">
        <f>Population!CD103*Inputs!CG$15</f>
        <v>269.25770052604844</v>
      </c>
      <c r="CG103" s="12">
        <f>Population!CE103*Inputs!CH$15</f>
        <v>198.38462257934358</v>
      </c>
      <c r="CH103" s="12">
        <f>Population!CF103*Inputs!CI$15</f>
        <v>170.15693732100922</v>
      </c>
      <c r="CI103" s="12">
        <f>Population!CG103*Inputs!CJ$15</f>
        <v>145.34250673363923</v>
      </c>
      <c r="CJ103" s="12">
        <f>Population!CH103*Inputs!CK$15</f>
        <v>123.89032418024152</v>
      </c>
      <c r="CK103" s="12">
        <f>Population!CI103*Inputs!CL$15</f>
        <v>105.22097596191175</v>
      </c>
      <c r="CL103" s="12">
        <f>Population!CJ103*Inputs!CM$15</f>
        <v>88.73653567216904</v>
      </c>
      <c r="CM103" s="12">
        <f>Population!CK103*Inputs!CN$15</f>
        <v>73.960586658096986</v>
      </c>
      <c r="CN103" s="12">
        <f>Population!CL103*Inputs!CO$15</f>
        <v>60.371213722479474</v>
      </c>
      <c r="CO103" s="12">
        <f>Population!CM103*Inputs!CP$15</f>
        <v>47.924093766386427</v>
      </c>
      <c r="CP103" s="12">
        <f>Population!CN103*Inputs!CQ$15</f>
        <v>36.495309807461616</v>
      </c>
      <c r="CQ103" s="12">
        <f>Population!CO103*Inputs!CR$15</f>
        <v>27.111082937825103</v>
      </c>
      <c r="CR103" s="12">
        <f>Population!CP103*Inputs!CS$15</f>
        <v>20.772689474528683</v>
      </c>
      <c r="CS103" s="12">
        <f>Population!CQ103*Inputs!CT$15</f>
        <v>16.230745058326733</v>
      </c>
      <c r="CT103" s="12">
        <f>Population!CR103*Inputs!CU$15</f>
        <v>12.383187282063817</v>
      </c>
      <c r="CU103" s="12">
        <f>Population!CS103*Inputs!CV$15</f>
        <v>9.4903332551917341</v>
      </c>
      <c r="CV103" s="12">
        <f>Population!CT103*Inputs!CW$15</f>
        <v>7.3073249567385501</v>
      </c>
      <c r="CW103" s="12">
        <f>Population!CU103*Inputs!CX$15</f>
        <v>5.6258884655002683</v>
      </c>
      <c r="CX103" s="12">
        <f>Population!CV103*Inputs!CY$15</f>
        <v>4.3261415917521013</v>
      </c>
      <c r="CY103" s="12">
        <f>Population!CW103*Inputs!CZ$15</f>
        <v>3.2844286306219432</v>
      </c>
      <c r="CZ103" s="12">
        <f>Population!CX103*Inputs!DA$15</f>
        <v>2.5152927830699556</v>
      </c>
      <c r="DA103" s="12">
        <f>Population!CY103*Inputs!DB$15</f>
        <v>1.9507643170519404</v>
      </c>
      <c r="DB103" s="4"/>
    </row>
    <row r="104" spans="1:106" x14ac:dyDescent="0.25">
      <c r="A104">
        <f t="shared" si="4"/>
        <v>2051</v>
      </c>
      <c r="B104" s="21">
        <f t="shared" si="3"/>
        <v>173809.76320811987</v>
      </c>
      <c r="C104" s="5">
        <f>B104/Population!B104</f>
        <v>0.55312234351424217</v>
      </c>
      <c r="D104" s="33">
        <f t="shared" si="5"/>
        <v>2.0032053176745279</v>
      </c>
      <c r="E104" s="12">
        <f>Population!C104*Inputs!F$15</f>
        <v>0</v>
      </c>
      <c r="F104" s="12">
        <f>Population!D104*Inputs!G$15</f>
        <v>0</v>
      </c>
      <c r="G104" s="12">
        <f>Population!E104*Inputs!H$15</f>
        <v>0</v>
      </c>
      <c r="H104" s="12">
        <f>Population!F104*Inputs!I$15</f>
        <v>0</v>
      </c>
      <c r="I104" s="12">
        <f>Population!G104*Inputs!J$15</f>
        <v>0</v>
      </c>
      <c r="J104" s="12">
        <f>Population!H104*Inputs!K$15</f>
        <v>0</v>
      </c>
      <c r="K104" s="12">
        <f>Population!I104*Inputs!L$15</f>
        <v>0</v>
      </c>
      <c r="L104" s="12">
        <f>Population!J104*Inputs!M$15</f>
        <v>0</v>
      </c>
      <c r="M104" s="12">
        <f>Population!K104*Inputs!N$15</f>
        <v>0</v>
      </c>
      <c r="N104" s="12">
        <f>Population!L104*Inputs!O$15</f>
        <v>0</v>
      </c>
      <c r="O104" s="12">
        <f>Population!M104*Inputs!P$15</f>
        <v>0</v>
      </c>
      <c r="P104" s="12">
        <f>Population!N104*Inputs!Q$15</f>
        <v>0</v>
      </c>
      <c r="Q104" s="12">
        <f>Population!O104*Inputs!R$15</f>
        <v>0</v>
      </c>
      <c r="R104" s="12">
        <f>Population!P104*Inputs!S$15</f>
        <v>0</v>
      </c>
      <c r="S104" s="12">
        <f>Population!Q104*Inputs!T$15</f>
        <v>0</v>
      </c>
      <c r="T104" s="12">
        <f>Population!R104*Inputs!U$15</f>
        <v>41.229780381082314</v>
      </c>
      <c r="U104" s="12">
        <f>Population!S104*Inputs!V$15</f>
        <v>54.808944497625859</v>
      </c>
      <c r="V104" s="12">
        <f>Population!T104*Inputs!W$15</f>
        <v>94.760919320728974</v>
      </c>
      <c r="W104" s="12">
        <f>Population!U104*Inputs!X$15</f>
        <v>144.91188408940721</v>
      </c>
      <c r="X104" s="12">
        <f>Population!V104*Inputs!Y$15</f>
        <v>233.66957066180149</v>
      </c>
      <c r="Y104" s="12">
        <f>Population!W104*Inputs!Z$15</f>
        <v>298.84678244393268</v>
      </c>
      <c r="Z104" s="12">
        <f>Population!X104*Inputs!AA$15</f>
        <v>416.28557241528307</v>
      </c>
      <c r="AA104" s="12">
        <f>Population!Y104*Inputs!AB$15</f>
        <v>536.07310875014832</v>
      </c>
      <c r="AB104" s="12">
        <f>Population!Z104*Inputs!AC$15</f>
        <v>688.47788960362789</v>
      </c>
      <c r="AC104" s="12">
        <f>Population!AA104*Inputs!AD$15</f>
        <v>887.18719743071779</v>
      </c>
      <c r="AD104" s="12">
        <f>Population!AB104*Inputs!AE$15</f>
        <v>1099.4060510370723</v>
      </c>
      <c r="AE104" s="12">
        <f>Population!AC104*Inputs!AF$15</f>
        <v>1372.0147237632939</v>
      </c>
      <c r="AF104" s="12">
        <f>Population!AD104*Inputs!AG$15</f>
        <v>1670.1985452266783</v>
      </c>
      <c r="AG104" s="12">
        <f>Population!AE104*Inputs!AH$15</f>
        <v>2139.1755828730998</v>
      </c>
      <c r="AH104" s="12">
        <f>Population!AF104*Inputs!AI$15</f>
        <v>2754.9484309326022</v>
      </c>
      <c r="AI104" s="12">
        <f>Population!AG104*Inputs!AJ$15</f>
        <v>3282.3746909869897</v>
      </c>
      <c r="AJ104" s="12">
        <f>Population!AH104*Inputs!AK$15</f>
        <v>3987.2895258286444</v>
      </c>
      <c r="AK104" s="12">
        <f>Population!AI104*Inputs!AL$15</f>
        <v>4305.7353737859576</v>
      </c>
      <c r="AL104" s="12">
        <f>Population!AJ104*Inputs!AM$15</f>
        <v>4565.5405735196819</v>
      </c>
      <c r="AM104" s="12">
        <f>Population!AK104*Inputs!AN$15</f>
        <v>4894.3496602506348</v>
      </c>
      <c r="AN104" s="12">
        <f>Population!AL104*Inputs!AO$15</f>
        <v>5097.7401988209758</v>
      </c>
      <c r="AO104" s="12">
        <f>Population!AM104*Inputs!AP$15</f>
        <v>5339.9400939110892</v>
      </c>
      <c r="AP104" s="12">
        <f>Population!AN104*Inputs!AQ$15</f>
        <v>5351.2401039731722</v>
      </c>
      <c r="AQ104" s="12">
        <f>Population!AO104*Inputs!AR$15</f>
        <v>5156.7812360164125</v>
      </c>
      <c r="AR104" s="12">
        <f>Population!AP104*Inputs!AS$15</f>
        <v>5214.8669510750733</v>
      </c>
      <c r="AS104" s="12">
        <f>Population!AQ104*Inputs!AT$15</f>
        <v>5772.6936239777287</v>
      </c>
      <c r="AT104" s="12">
        <f>Population!AR104*Inputs!AU$15</f>
        <v>6312.63801668218</v>
      </c>
      <c r="AU104" s="12">
        <f>Population!AS104*Inputs!AV$15</f>
        <v>6374.1503777074258</v>
      </c>
      <c r="AV104" s="12">
        <f>Population!AT104*Inputs!AW$15</f>
        <v>6326.7989881756757</v>
      </c>
      <c r="AW104" s="12">
        <f>Population!AU104*Inputs!AX$15</f>
        <v>6225.7863949551383</v>
      </c>
      <c r="AX104" s="12">
        <f>Population!AV104*Inputs!AY$15</f>
        <v>5731.6333742780871</v>
      </c>
      <c r="AY104" s="12">
        <f>Population!AW104*Inputs!AZ$15</f>
        <v>5457.289188342128</v>
      </c>
      <c r="AZ104" s="12">
        <f>Population!AX104*Inputs!BA$15</f>
        <v>5028.9059291887779</v>
      </c>
      <c r="BA104" s="12">
        <f>Population!AY104*Inputs!BB$15</f>
        <v>4797.737300988746</v>
      </c>
      <c r="BB104" s="12">
        <f>Population!AZ104*Inputs!BC$15</f>
        <v>4778.5004675653936</v>
      </c>
      <c r="BC104" s="12">
        <f>Population!BA104*Inputs!BD$15</f>
        <v>4450.0262493106229</v>
      </c>
      <c r="BD104" s="12">
        <f>Population!BB104*Inputs!BE$15</f>
        <v>4348.8389789346747</v>
      </c>
      <c r="BE104" s="12">
        <f>Population!BC104*Inputs!BF$15</f>
        <v>4126.8425396459497</v>
      </c>
      <c r="BF104" s="12">
        <f>Population!BD104*Inputs!BG$15</f>
        <v>3918.9979898635888</v>
      </c>
      <c r="BG104" s="12">
        <f>Population!BE104*Inputs!BH$15</f>
        <v>3922.7506056521729</v>
      </c>
      <c r="BH104" s="12">
        <f>Population!BF104*Inputs!BI$15</f>
        <v>3807.8195224958804</v>
      </c>
      <c r="BI104" s="12">
        <f>Population!BG104*Inputs!BJ$15</f>
        <v>3605.1614339121311</v>
      </c>
      <c r="BJ104" s="12">
        <f>Population!BH104*Inputs!BK$15</f>
        <v>3296.4721842173576</v>
      </c>
      <c r="BK104" s="12">
        <f>Population!BI104*Inputs!BL$15</f>
        <v>2949.3322684019308</v>
      </c>
      <c r="BL104" s="12">
        <f>Population!BJ104*Inputs!BM$15</f>
        <v>2663.8332543613274</v>
      </c>
      <c r="BM104" s="12">
        <f>Population!BK104*Inputs!BN$15</f>
        <v>2257.2180688751919</v>
      </c>
      <c r="BN104" s="12">
        <f>Population!BL104*Inputs!BO$15</f>
        <v>1941.3145253680439</v>
      </c>
      <c r="BO104" s="12">
        <f>Population!BM104*Inputs!BP$15</f>
        <v>1666.6947238647886</v>
      </c>
      <c r="BP104" s="12">
        <f>Population!BN104*Inputs!BQ$15</f>
        <v>1345.1801060175937</v>
      </c>
      <c r="BQ104" s="12">
        <f>Population!BO104*Inputs!BR$15</f>
        <v>1369.9225827921994</v>
      </c>
      <c r="BR104" s="12">
        <f>Population!BP104*Inputs!BS$15</f>
        <v>1196.0642883645603</v>
      </c>
      <c r="BS104" s="12">
        <f>Population!BQ104*Inputs!BT$15</f>
        <v>1095.9174657758524</v>
      </c>
      <c r="BT104" s="12">
        <f>Population!BR104*Inputs!BU$15</f>
        <v>1032.3849024348758</v>
      </c>
      <c r="BU104" s="12">
        <f>Population!BS104*Inputs!BV$15</f>
        <v>988.02810051919869</v>
      </c>
      <c r="BV104" s="12">
        <f>Population!BT104*Inputs!BW$15</f>
        <v>889.73709600362645</v>
      </c>
      <c r="BW104" s="12">
        <f>Population!BU104*Inputs!BX$15</f>
        <v>827.0091599960773</v>
      </c>
      <c r="BX104" s="12">
        <f>Population!BV104*Inputs!BY$15</f>
        <v>702.27418529801855</v>
      </c>
      <c r="BY104" s="12">
        <f>Population!BW104*Inputs!BZ$15</f>
        <v>631.35005606298284</v>
      </c>
      <c r="BZ104" s="12">
        <f>Population!BX104*Inputs!CA$15</f>
        <v>598.05478954978696</v>
      </c>
      <c r="CA104" s="12">
        <f>Population!BY104*Inputs!CB$15</f>
        <v>561.64500810421828</v>
      </c>
      <c r="CB104" s="12">
        <f>Population!BZ104*Inputs!CC$15</f>
        <v>458.92198641865571</v>
      </c>
      <c r="CC104" s="12">
        <f>Population!CA104*Inputs!CD$15</f>
        <v>473.70230003073982</v>
      </c>
      <c r="CD104" s="12">
        <f>Population!CB104*Inputs!CE$15</f>
        <v>414.06865839186304</v>
      </c>
      <c r="CE104" s="12">
        <f>Population!CC104*Inputs!CF$15</f>
        <v>327.40327835507253</v>
      </c>
      <c r="CF104" s="12">
        <f>Population!CD104*Inputs!CG$15</f>
        <v>284.75684189556983</v>
      </c>
      <c r="CG104" s="12">
        <f>Population!CE104*Inputs!CH$15</f>
        <v>210.35769963175935</v>
      </c>
      <c r="CH104" s="12">
        <f>Population!CF104*Inputs!CI$15</f>
        <v>180.73122427700929</v>
      </c>
      <c r="CI104" s="12">
        <f>Population!CG104*Inputs!CJ$15</f>
        <v>153.66852106925714</v>
      </c>
      <c r="CJ104" s="12">
        <f>Population!CH104*Inputs!CK$15</f>
        <v>130.2062398273118</v>
      </c>
      <c r="CK104" s="12">
        <f>Population!CI104*Inputs!CL$15</f>
        <v>110.00148207060593</v>
      </c>
      <c r="CL104" s="12">
        <f>Population!CJ104*Inputs!CM$15</f>
        <v>92.546879649976489</v>
      </c>
      <c r="CM104" s="12">
        <f>Population!CK104*Inputs!CN$15</f>
        <v>77.204986956920052</v>
      </c>
      <c r="CN104" s="12">
        <f>Population!CL104*Inputs!CO$15</f>
        <v>63.448173590805567</v>
      </c>
      <c r="CO104" s="12">
        <f>Population!CM104*Inputs!CP$15</f>
        <v>50.830977158658548</v>
      </c>
      <c r="CP104" s="12">
        <f>Population!CN104*Inputs!CQ$15</f>
        <v>39.403727821621068</v>
      </c>
      <c r="CQ104" s="12">
        <f>Population!CO104*Inputs!CR$15</f>
        <v>29.000447350857922</v>
      </c>
      <c r="CR104" s="12">
        <f>Population!CP104*Inputs!CS$15</f>
        <v>21.543413044335654</v>
      </c>
      <c r="CS104" s="12">
        <f>Population!CQ104*Inputs!CT$15</f>
        <v>16.506704303099873</v>
      </c>
      <c r="CT104" s="12">
        <f>Population!CR104*Inputs!CU$15</f>
        <v>12.897516694952552</v>
      </c>
      <c r="CU104" s="12">
        <f>Population!CS104*Inputs!CV$15</f>
        <v>9.8401129543468624</v>
      </c>
      <c r="CV104" s="12">
        <f>Population!CT104*Inputs!CW$15</f>
        <v>7.5413501450263976</v>
      </c>
      <c r="CW104" s="12">
        <f>Population!CU104*Inputs!CX$15</f>
        <v>5.8066555346840607</v>
      </c>
      <c r="CX104" s="12">
        <f>Population!CV104*Inputs!CY$15</f>
        <v>4.4705273939661705</v>
      </c>
      <c r="CY104" s="12">
        <f>Population!CW104*Inputs!CZ$15</f>
        <v>3.4377031494143586</v>
      </c>
      <c r="CZ104" s="12">
        <f>Population!CX104*Inputs!DA$15</f>
        <v>2.6099216606876925</v>
      </c>
      <c r="DA104" s="12">
        <f>Population!CY104*Inputs!DB$15</f>
        <v>1.9987394630227064</v>
      </c>
      <c r="DB104" s="4"/>
    </row>
    <row r="105" spans="1:106" x14ac:dyDescent="0.25">
      <c r="A105">
        <f t="shared" si="4"/>
        <v>2052</v>
      </c>
      <c r="B105" s="21">
        <f t="shared" si="3"/>
        <v>177080.8013165583</v>
      </c>
      <c r="C105" s="5">
        <f>B105/Population!B105</f>
        <v>0.56018804347092666</v>
      </c>
      <c r="D105" s="33">
        <f t="shared" si="5"/>
        <v>1.8819645387363471</v>
      </c>
      <c r="E105" s="12">
        <f>Population!C105*Inputs!F$15</f>
        <v>0</v>
      </c>
      <c r="F105" s="12">
        <f>Population!D105*Inputs!G$15</f>
        <v>0</v>
      </c>
      <c r="G105" s="12">
        <f>Population!E105*Inputs!H$15</f>
        <v>0</v>
      </c>
      <c r="H105" s="12">
        <f>Population!F105*Inputs!I$15</f>
        <v>0</v>
      </c>
      <c r="I105" s="12">
        <f>Population!G105*Inputs!J$15</f>
        <v>0</v>
      </c>
      <c r="J105" s="12">
        <f>Population!H105*Inputs!K$15</f>
        <v>0</v>
      </c>
      <c r="K105" s="12">
        <f>Population!I105*Inputs!L$15</f>
        <v>0</v>
      </c>
      <c r="L105" s="12">
        <f>Population!J105*Inputs!M$15</f>
        <v>0</v>
      </c>
      <c r="M105" s="12">
        <f>Population!K105*Inputs!N$15</f>
        <v>0</v>
      </c>
      <c r="N105" s="12">
        <f>Population!L105*Inputs!O$15</f>
        <v>0</v>
      </c>
      <c r="O105" s="12">
        <f>Population!M105*Inputs!P$15</f>
        <v>0</v>
      </c>
      <c r="P105" s="12">
        <f>Population!N105*Inputs!Q$15</f>
        <v>0</v>
      </c>
      <c r="Q105" s="12">
        <f>Population!O105*Inputs!R$15</f>
        <v>0</v>
      </c>
      <c r="R105" s="12">
        <f>Population!P105*Inputs!S$15</f>
        <v>0</v>
      </c>
      <c r="S105" s="12">
        <f>Population!Q105*Inputs!T$15</f>
        <v>0</v>
      </c>
      <c r="T105" s="12">
        <f>Population!R105*Inputs!U$15</f>
        <v>38.87929271891047</v>
      </c>
      <c r="U105" s="12">
        <f>Population!S105*Inputs!V$15</f>
        <v>53.609676153821617</v>
      </c>
      <c r="V105" s="12">
        <f>Population!T105*Inputs!W$15</f>
        <v>97.647858405435485</v>
      </c>
      <c r="W105" s="12">
        <f>Population!U105*Inputs!X$15</f>
        <v>154.89300350192329</v>
      </c>
      <c r="X105" s="12">
        <f>Population!V105*Inputs!Y$15</f>
        <v>249.74095758847437</v>
      </c>
      <c r="Y105" s="12">
        <f>Population!W105*Inputs!Z$15</f>
        <v>321.77745252517059</v>
      </c>
      <c r="Z105" s="12">
        <f>Population!X105*Inputs!AA$15</f>
        <v>444.63833114749235</v>
      </c>
      <c r="AA105" s="12">
        <f>Population!Y105*Inputs!AB$15</f>
        <v>558.59067807313659</v>
      </c>
      <c r="AB105" s="12">
        <f>Population!Z105*Inputs!AC$15</f>
        <v>702.78293337749813</v>
      </c>
      <c r="AC105" s="12">
        <f>Population!AA105*Inputs!AD$15</f>
        <v>910.62840625290198</v>
      </c>
      <c r="AD105" s="12">
        <f>Population!AB105*Inputs!AE$15</f>
        <v>1135.4479094300918</v>
      </c>
      <c r="AE105" s="12">
        <f>Population!AC105*Inputs!AF$15</f>
        <v>1370.9862451617691</v>
      </c>
      <c r="AF105" s="12">
        <f>Population!AD105*Inputs!AG$15</f>
        <v>1592.0784047916723</v>
      </c>
      <c r="AG105" s="12">
        <f>Population!AE105*Inputs!AH$15</f>
        <v>1988.5397057093073</v>
      </c>
      <c r="AH105" s="12">
        <f>Population!AF105*Inputs!AI$15</f>
        <v>2578.7690393862408</v>
      </c>
      <c r="AI105" s="12">
        <f>Population!AG105*Inputs!AJ$15</f>
        <v>3075.0531968496907</v>
      </c>
      <c r="AJ105" s="12">
        <f>Population!AH105*Inputs!AK$15</f>
        <v>3804.0364349590659</v>
      </c>
      <c r="AK105" s="12">
        <f>Population!AI105*Inputs!AL$15</f>
        <v>4219.5431410293922</v>
      </c>
      <c r="AL105" s="12">
        <f>Population!AJ105*Inputs!AM$15</f>
        <v>4555.5534573545046</v>
      </c>
      <c r="AM105" s="12">
        <f>Population!AK105*Inputs!AN$15</f>
        <v>4875.9229531664287</v>
      </c>
      <c r="AN105" s="12">
        <f>Population!AL105*Inputs!AO$15</f>
        <v>5082.9238486293316</v>
      </c>
      <c r="AO105" s="12">
        <f>Population!AM105*Inputs!AP$15</f>
        <v>5380.8346987181894</v>
      </c>
      <c r="AP105" s="12">
        <f>Population!AN105*Inputs!AQ$15</f>
        <v>5464.3634525769166</v>
      </c>
      <c r="AQ105" s="12">
        <f>Population!AO105*Inputs!AR$15</f>
        <v>5320.4812556570323</v>
      </c>
      <c r="AR105" s="12">
        <f>Population!AP105*Inputs!AS$15</f>
        <v>5395.9856885105919</v>
      </c>
      <c r="AS105" s="12">
        <f>Population!AQ105*Inputs!AT$15</f>
        <v>5505.4896533690317</v>
      </c>
      <c r="AT105" s="12">
        <f>Population!AR105*Inputs!AU$15</f>
        <v>6146.3796547040665</v>
      </c>
      <c r="AU105" s="12">
        <f>Population!AS105*Inputs!AV$15</f>
        <v>6362.4943772283959</v>
      </c>
      <c r="AV105" s="12">
        <f>Population!AT105*Inputs!AW$15</f>
        <v>6475.0161979098657</v>
      </c>
      <c r="AW105" s="12">
        <f>Population!AU105*Inputs!AX$15</f>
        <v>6546.0953943131444</v>
      </c>
      <c r="AX105" s="12">
        <f>Population!AV105*Inputs!AY$15</f>
        <v>6217.7314494346574</v>
      </c>
      <c r="AY105" s="12">
        <f>Population!AW105*Inputs!AZ$15</f>
        <v>5862.8396372200241</v>
      </c>
      <c r="AZ105" s="12">
        <f>Population!AX105*Inputs!BA$15</f>
        <v>5213.972400017924</v>
      </c>
      <c r="BA105" s="12">
        <f>Population!AY105*Inputs!BB$15</f>
        <v>4871.4161716801273</v>
      </c>
      <c r="BB105" s="12">
        <f>Population!AZ105*Inputs!BC$15</f>
        <v>4929.4916745912788</v>
      </c>
      <c r="BC105" s="12">
        <f>Population!BA105*Inputs!BD$15</f>
        <v>4626.3551314616161</v>
      </c>
      <c r="BD105" s="12">
        <f>Population!BB105*Inputs!BE$15</f>
        <v>4516.0054319907194</v>
      </c>
      <c r="BE105" s="12">
        <f>Population!BC105*Inputs!BF$15</f>
        <v>4280.8125621946747</v>
      </c>
      <c r="BF105" s="12">
        <f>Population!BD105*Inputs!BG$15</f>
        <v>4063.7787335985813</v>
      </c>
      <c r="BG105" s="12">
        <f>Population!BE105*Inputs!BH$15</f>
        <v>4069.9164870863683</v>
      </c>
      <c r="BH105" s="12">
        <f>Population!BF105*Inputs!BI$15</f>
        <v>3954.1897873175644</v>
      </c>
      <c r="BI105" s="12">
        <f>Population!BG105*Inputs!BJ$15</f>
        <v>3743.348305517608</v>
      </c>
      <c r="BJ105" s="12">
        <f>Population!BH105*Inputs!BK$15</f>
        <v>3418.125242682052</v>
      </c>
      <c r="BK105" s="12">
        <f>Population!BI105*Inputs!BL$15</f>
        <v>3051.3389694250177</v>
      </c>
      <c r="BL105" s="12">
        <f>Population!BJ105*Inputs!BM$15</f>
        <v>2754.5222654904605</v>
      </c>
      <c r="BM105" s="12">
        <f>Population!BK105*Inputs!BN$15</f>
        <v>2333.5112256245106</v>
      </c>
      <c r="BN105" s="12">
        <f>Population!BL105*Inputs!BO$15</f>
        <v>2007.8104068766986</v>
      </c>
      <c r="BO105" s="12">
        <f>Population!BM105*Inputs!BP$15</f>
        <v>1723.5310596838231</v>
      </c>
      <c r="BP105" s="12">
        <f>Population!BN105*Inputs!BQ$15</f>
        <v>1390.0625050226256</v>
      </c>
      <c r="BQ105" s="12">
        <f>Population!BO105*Inputs!BR$15</f>
        <v>1414.3368856137502</v>
      </c>
      <c r="BR105" s="12">
        <f>Population!BP105*Inputs!BS$15</f>
        <v>1233.2330057249883</v>
      </c>
      <c r="BS105" s="12">
        <f>Population!BQ105*Inputs!BT$15</f>
        <v>1131.9309897573328</v>
      </c>
      <c r="BT105" s="12">
        <f>Population!BR105*Inputs!BU$15</f>
        <v>1070.0581394387348</v>
      </c>
      <c r="BU105" s="12">
        <f>Population!BS105*Inputs!BV$15</f>
        <v>1028.554645598816</v>
      </c>
      <c r="BV105" s="12">
        <f>Population!BT105*Inputs!BW$15</f>
        <v>927.50921869931415</v>
      </c>
      <c r="BW105" s="12">
        <f>Population!BU105*Inputs!BX$15</f>
        <v>862.95954004796511</v>
      </c>
      <c r="BX105" s="12">
        <f>Population!BV105*Inputs!BY$15</f>
        <v>733.30597552864674</v>
      </c>
      <c r="BY105" s="12">
        <f>Population!BW105*Inputs!BZ$15</f>
        <v>660.86688922867211</v>
      </c>
      <c r="BZ105" s="12">
        <f>Population!BX105*Inputs!CA$15</f>
        <v>628.58013495599187</v>
      </c>
      <c r="CA105" s="12">
        <f>Population!BY105*Inputs!CB$15</f>
        <v>592.45136549194149</v>
      </c>
      <c r="CB105" s="12">
        <f>Population!BZ105*Inputs!CC$15</f>
        <v>486.21734790957242</v>
      </c>
      <c r="CC105" s="12">
        <f>Population!CA105*Inputs!CD$15</f>
        <v>502.12546240659987</v>
      </c>
      <c r="CD105" s="12">
        <f>Population!CB105*Inputs!CE$15</f>
        <v>437.88971429481421</v>
      </c>
      <c r="CE105" s="12">
        <f>Population!CC105*Inputs!CF$15</f>
        <v>345.63309354900611</v>
      </c>
      <c r="CF105" s="12">
        <f>Population!CD105*Inputs!CG$15</f>
        <v>301.37936566153462</v>
      </c>
      <c r="CG105" s="12">
        <f>Population!CE105*Inputs!CH$15</f>
        <v>223.05390390282594</v>
      </c>
      <c r="CH105" s="12">
        <f>Population!CF105*Inputs!CI$15</f>
        <v>191.91458888389084</v>
      </c>
      <c r="CI105" s="12">
        <f>Population!CG105*Inputs!CJ$15</f>
        <v>163.0271210467784</v>
      </c>
      <c r="CJ105" s="12">
        <f>Population!CH105*Inputs!CK$15</f>
        <v>137.13569019139319</v>
      </c>
      <c r="CK105" s="12">
        <f>Population!CI105*Inputs!CL$15</f>
        <v>115.03149133762419</v>
      </c>
      <c r="CL105" s="12">
        <f>Population!CJ105*Inputs!CM$15</f>
        <v>96.07935863521341</v>
      </c>
      <c r="CM105" s="12">
        <f>Population!CK105*Inputs!CN$15</f>
        <v>79.843856992141056</v>
      </c>
      <c r="CN105" s="12">
        <f>Population!CL105*Inputs!CO$15</f>
        <v>65.648644769398231</v>
      </c>
      <c r="CO105" s="12">
        <f>Population!CM105*Inputs!CP$15</f>
        <v>52.914475844028701</v>
      </c>
      <c r="CP105" s="12">
        <f>Population!CN105*Inputs!CQ$15</f>
        <v>41.272821527318698</v>
      </c>
      <c r="CQ105" s="12">
        <f>Population!CO105*Inputs!CR$15</f>
        <v>30.868659873141866</v>
      </c>
      <c r="CR105" s="12">
        <f>Population!CP105*Inputs!CS$15</f>
        <v>22.718788168854086</v>
      </c>
      <c r="CS105" s="12">
        <f>Population!CQ105*Inputs!CT$15</f>
        <v>16.876989222509717</v>
      </c>
      <c r="CT105" s="12">
        <f>Population!CR105*Inputs!CU$15</f>
        <v>12.931259779926956</v>
      </c>
      <c r="CU105" s="12">
        <f>Population!CS105*Inputs!CV$15</f>
        <v>10.103842404631658</v>
      </c>
      <c r="CV105" s="12">
        <f>Population!CT105*Inputs!CW$15</f>
        <v>7.7086894233991838</v>
      </c>
      <c r="CW105" s="12">
        <f>Population!CU105*Inputs!CX$15</f>
        <v>5.907851502399093</v>
      </c>
      <c r="CX105" s="12">
        <f>Population!CV105*Inputs!CY$15</f>
        <v>4.5489014519663513</v>
      </c>
      <c r="CY105" s="12">
        <f>Population!CW105*Inputs!CZ$15</f>
        <v>3.5021861434689945</v>
      </c>
      <c r="CZ105" s="12">
        <f>Population!CX105*Inputs!DA$15</f>
        <v>2.6930774099468127</v>
      </c>
      <c r="DA105" s="12">
        <f>Population!CY105*Inputs!DB$15</f>
        <v>2.0445980239237049</v>
      </c>
      <c r="DB105" s="4"/>
    </row>
    <row r="106" spans="1:106" x14ac:dyDescent="0.25">
      <c r="A106">
        <f t="shared" si="4"/>
        <v>2053</v>
      </c>
      <c r="B106" s="21">
        <f t="shared" si="3"/>
        <v>179925.02031737674</v>
      </c>
      <c r="C106" s="5">
        <f>B106/Population!B106</f>
        <v>0.56592194570023857</v>
      </c>
      <c r="D106" s="33">
        <f t="shared" si="5"/>
        <v>1.6061701662022587</v>
      </c>
      <c r="E106" s="12">
        <f>Population!C106*Inputs!F$15</f>
        <v>0</v>
      </c>
      <c r="F106" s="12">
        <f>Population!D106*Inputs!G$15</f>
        <v>0</v>
      </c>
      <c r="G106" s="12">
        <f>Population!E106*Inputs!H$15</f>
        <v>0</v>
      </c>
      <c r="H106" s="12">
        <f>Population!F106*Inputs!I$15</f>
        <v>0</v>
      </c>
      <c r="I106" s="12">
        <f>Population!G106*Inputs!J$15</f>
        <v>0</v>
      </c>
      <c r="J106" s="12">
        <f>Population!H106*Inputs!K$15</f>
        <v>0</v>
      </c>
      <c r="K106" s="12">
        <f>Population!I106*Inputs!L$15</f>
        <v>0</v>
      </c>
      <c r="L106" s="12">
        <f>Population!J106*Inputs!M$15</f>
        <v>0</v>
      </c>
      <c r="M106" s="12">
        <f>Population!K106*Inputs!N$15</f>
        <v>0</v>
      </c>
      <c r="N106" s="12">
        <f>Population!L106*Inputs!O$15</f>
        <v>0</v>
      </c>
      <c r="O106" s="12">
        <f>Population!M106*Inputs!P$15</f>
        <v>0</v>
      </c>
      <c r="P106" s="12">
        <f>Population!N106*Inputs!Q$15</f>
        <v>0</v>
      </c>
      <c r="Q106" s="12">
        <f>Population!O106*Inputs!R$15</f>
        <v>0</v>
      </c>
      <c r="R106" s="12">
        <f>Population!P106*Inputs!S$15</f>
        <v>0</v>
      </c>
      <c r="S106" s="12">
        <f>Population!Q106*Inputs!T$15</f>
        <v>0</v>
      </c>
      <c r="T106" s="12">
        <f>Population!R106*Inputs!U$15</f>
        <v>36.633999353538833</v>
      </c>
      <c r="U106" s="12">
        <f>Population!S106*Inputs!V$15</f>
        <v>50.502885304366451</v>
      </c>
      <c r="V106" s="12">
        <f>Population!T106*Inputs!W$15</f>
        <v>95.415781253943422</v>
      </c>
      <c r="W106" s="12">
        <f>Population!U106*Inputs!X$15</f>
        <v>159.46094631542434</v>
      </c>
      <c r="X106" s="12">
        <f>Population!V106*Inputs!Y$15</f>
        <v>266.71841899576327</v>
      </c>
      <c r="Y106" s="12">
        <f>Population!W106*Inputs!Z$15</f>
        <v>343.6660183705186</v>
      </c>
      <c r="Z106" s="12">
        <f>Population!X106*Inputs!AA$15</f>
        <v>478.49786645604109</v>
      </c>
      <c r="AA106" s="12">
        <f>Population!Y106*Inputs!AB$15</f>
        <v>596.3902327663817</v>
      </c>
      <c r="AB106" s="12">
        <f>Population!Z106*Inputs!AC$15</f>
        <v>732.03789083695915</v>
      </c>
      <c r="AC106" s="12">
        <f>Population!AA106*Inputs!AD$15</f>
        <v>929.22412595334379</v>
      </c>
      <c r="AD106" s="12">
        <f>Population!AB106*Inputs!AE$15</f>
        <v>1165.1116018263908</v>
      </c>
      <c r="AE106" s="12">
        <f>Population!AC106*Inputs!AF$15</f>
        <v>1415.6058215211901</v>
      </c>
      <c r="AF106" s="12">
        <f>Population!AD106*Inputs!AG$15</f>
        <v>1590.5419496444852</v>
      </c>
      <c r="AG106" s="12">
        <f>Population!AE106*Inputs!AH$15</f>
        <v>1895.0964687462163</v>
      </c>
      <c r="AH106" s="12">
        <f>Population!AF106*Inputs!AI$15</f>
        <v>2396.5981160650795</v>
      </c>
      <c r="AI106" s="12">
        <f>Population!AG106*Inputs!AJ$15</f>
        <v>2877.6894956704932</v>
      </c>
      <c r="AJ106" s="12">
        <f>Population!AH106*Inputs!AK$15</f>
        <v>3562.8236034887195</v>
      </c>
      <c r="AK106" s="12">
        <f>Population!AI106*Inputs!AL$15</f>
        <v>4024.5195906448657</v>
      </c>
      <c r="AL106" s="12">
        <f>Population!AJ106*Inputs!AM$15</f>
        <v>4463.0433080800203</v>
      </c>
      <c r="AM106" s="12">
        <f>Population!AK106*Inputs!AN$15</f>
        <v>4863.564865693842</v>
      </c>
      <c r="AN106" s="12">
        <f>Population!AL106*Inputs!AO$15</f>
        <v>5061.6043465086332</v>
      </c>
      <c r="AO106" s="12">
        <f>Population!AM106*Inputs!AP$15</f>
        <v>5362.4304769094661</v>
      </c>
      <c r="AP106" s="12">
        <f>Population!AN106*Inputs!AQ$15</f>
        <v>5503.0127293006417</v>
      </c>
      <c r="AQ106" s="12">
        <f>Population!AO106*Inputs!AR$15</f>
        <v>5429.532888434861</v>
      </c>
      <c r="AR106" s="12">
        <f>Population!AP106*Inputs!AS$15</f>
        <v>5563.5270474481013</v>
      </c>
      <c r="AS106" s="12">
        <f>Population!AQ106*Inputs!AT$15</f>
        <v>5692.5457935336144</v>
      </c>
      <c r="AT106" s="12">
        <f>Population!AR106*Inputs!AU$15</f>
        <v>5857.2447746891894</v>
      </c>
      <c r="AU106" s="12">
        <f>Population!AS106*Inputs!AV$15</f>
        <v>6189.4727376195515</v>
      </c>
      <c r="AV106" s="12">
        <f>Population!AT106*Inputs!AW$15</f>
        <v>6457.0124111282103</v>
      </c>
      <c r="AW106" s="12">
        <f>Population!AU106*Inputs!AX$15</f>
        <v>6692.9088602905804</v>
      </c>
      <c r="AX106" s="12">
        <f>Population!AV106*Inputs!AY$15</f>
        <v>6531.3726795572857</v>
      </c>
      <c r="AY106" s="12">
        <f>Population!AW106*Inputs!AZ$15</f>
        <v>6354.0639095734268</v>
      </c>
      <c r="AZ106" s="12">
        <f>Population!AX106*Inputs!BA$15</f>
        <v>5596.2421621777776</v>
      </c>
      <c r="BA106" s="12">
        <f>Population!AY106*Inputs!BB$15</f>
        <v>5045.6104226095931</v>
      </c>
      <c r="BB106" s="12">
        <f>Population!AZ106*Inputs!BC$15</f>
        <v>4999.1758216859516</v>
      </c>
      <c r="BC106" s="12">
        <f>Population!BA106*Inputs!BD$15</f>
        <v>4765.6969325618757</v>
      </c>
      <c r="BD106" s="12">
        <f>Population!BB106*Inputs!BE$15</f>
        <v>4687.1857334364231</v>
      </c>
      <c r="BE106" s="12">
        <f>Population!BC106*Inputs!BF$15</f>
        <v>4437.1999933513716</v>
      </c>
      <c r="BF106" s="12">
        <f>Population!BD106*Inputs!BG$15</f>
        <v>4207.1228557487475</v>
      </c>
      <c r="BG106" s="12">
        <f>Population!BE106*Inputs!BH$15</f>
        <v>4211.5341193714657</v>
      </c>
      <c r="BH106" s="12">
        <f>Population!BF106*Inputs!BI$15</f>
        <v>4093.3632079439994</v>
      </c>
      <c r="BI106" s="12">
        <f>Population!BG106*Inputs!BJ$15</f>
        <v>3877.907885705969</v>
      </c>
      <c r="BJ106" s="12">
        <f>Population!BH106*Inputs!BK$15</f>
        <v>3539.511610556091</v>
      </c>
      <c r="BK106" s="12">
        <f>Population!BI106*Inputs!BL$15</f>
        <v>3153.8881822795515</v>
      </c>
      <c r="BL106" s="12">
        <f>Population!BJ106*Inputs!BM$15</f>
        <v>2839.4802108619906</v>
      </c>
      <c r="BM106" s="12">
        <f>Population!BK106*Inputs!BN$15</f>
        <v>2403.6263034732397</v>
      </c>
      <c r="BN106" s="12">
        <f>Population!BL106*Inputs!BO$15</f>
        <v>2067.0210009513089</v>
      </c>
      <c r="BO106" s="12">
        <f>Population!BM106*Inputs!BP$15</f>
        <v>1774.6374515295904</v>
      </c>
      <c r="BP106" s="12">
        <f>Population!BN106*Inputs!BQ$15</f>
        <v>1430.4811290163098</v>
      </c>
      <c r="BQ106" s="12">
        <f>Population!BO106*Inputs!BR$15</f>
        <v>1453.45141133837</v>
      </c>
      <c r="BR106" s="12">
        <f>Population!BP106*Inputs!BS$15</f>
        <v>1265.0672349696731</v>
      </c>
      <c r="BS106" s="12">
        <f>Population!BQ106*Inputs!BT$15</f>
        <v>1158.5925601018171</v>
      </c>
      <c r="BT106" s="12">
        <f>Population!BR106*Inputs!BU$15</f>
        <v>1096.5991776755984</v>
      </c>
      <c r="BU106" s="12">
        <f>Population!BS106*Inputs!BV$15</f>
        <v>1057.7031008959698</v>
      </c>
      <c r="BV106" s="12">
        <f>Population!BT106*Inputs!BW$15</f>
        <v>958.07976596225922</v>
      </c>
      <c r="BW106" s="12">
        <f>Population!BU106*Inputs!BX$15</f>
        <v>892.55413872153713</v>
      </c>
      <c r="BX106" s="12">
        <f>Population!BV106*Inputs!BY$15</f>
        <v>759.23252919579363</v>
      </c>
      <c r="BY106" s="12">
        <f>Population!BW106*Inputs!BZ$15</f>
        <v>684.80490861421799</v>
      </c>
      <c r="BZ106" s="12">
        <f>Population!BX106*Inputs!CA$15</f>
        <v>652.99792768452733</v>
      </c>
      <c r="CA106" s="12">
        <f>Population!BY106*Inputs!CB$15</f>
        <v>617.98746111955552</v>
      </c>
      <c r="CB106" s="12">
        <f>Population!BZ106*Inputs!CC$15</f>
        <v>509.04562438585162</v>
      </c>
      <c r="CC106" s="12">
        <f>Population!CA106*Inputs!CD$15</f>
        <v>528.11364060954475</v>
      </c>
      <c r="CD106" s="12">
        <f>Population!CB106*Inputs!CE$15</f>
        <v>460.76993893892291</v>
      </c>
      <c r="CE106" s="12">
        <f>Population!CC106*Inputs!CF$15</f>
        <v>363.10951845622861</v>
      </c>
      <c r="CF106" s="12">
        <f>Population!CD106*Inputs!CG$15</f>
        <v>316.85956881506468</v>
      </c>
      <c r="CG106" s="12">
        <f>Population!CE106*Inputs!CH$15</f>
        <v>236.21576849221182</v>
      </c>
      <c r="CH106" s="12">
        <f>Population!CF106*Inputs!CI$15</f>
        <v>204.84239823788477</v>
      </c>
      <c r="CI106" s="12">
        <f>Population!CG106*Inputs!CJ$15</f>
        <v>175.37601517586378</v>
      </c>
      <c r="CJ106" s="12">
        <f>Population!CH106*Inputs!CK$15</f>
        <v>148.09202944256822</v>
      </c>
      <c r="CK106" s="12">
        <f>Population!CI106*Inputs!CL$15</f>
        <v>123.61349130949586</v>
      </c>
      <c r="CL106" s="12">
        <f>Population!CJ106*Inputs!CM$15</f>
        <v>102.73343133051318</v>
      </c>
      <c r="CM106" s="12">
        <f>Population!CK106*Inputs!CN$15</f>
        <v>84.937256738049243</v>
      </c>
      <c r="CN106" s="12">
        <f>Population!CL106*Inputs!CO$15</f>
        <v>69.752561965249015</v>
      </c>
      <c r="CO106" s="12">
        <f>Population!CM106*Inputs!CP$15</f>
        <v>56.688982297663003</v>
      </c>
      <c r="CP106" s="12">
        <f>Population!CN106*Inputs!CQ$15</f>
        <v>45.250743267608684</v>
      </c>
      <c r="CQ106" s="12">
        <f>Population!CO106*Inputs!CR$15</f>
        <v>35.011704865709291</v>
      </c>
      <c r="CR106" s="12">
        <f>Population!CP106*Inputs!CS$15</f>
        <v>26.185862005170708</v>
      </c>
      <c r="CS106" s="12">
        <f>Population!CQ106*Inputs!CT$15</f>
        <v>19.272331690431979</v>
      </c>
      <c r="CT106" s="12">
        <f>Population!CR106*Inputs!CU$15</f>
        <v>14.316737838946924</v>
      </c>
      <c r="CU106" s="12">
        <f>Population!CS106*Inputs!CV$15</f>
        <v>10.969578386031712</v>
      </c>
      <c r="CV106" s="12">
        <f>Population!CT106*Inputs!CW$15</f>
        <v>8.5710822567934031</v>
      </c>
      <c r="CW106" s="12">
        <f>Population!CU106*Inputs!CX$15</f>
        <v>6.5392757026515014</v>
      </c>
      <c r="CX106" s="12">
        <f>Population!CV106*Inputs!CY$15</f>
        <v>5.0116261873572947</v>
      </c>
      <c r="CY106" s="12">
        <f>Population!CW106*Inputs!CZ$15</f>
        <v>3.8588298353681534</v>
      </c>
      <c r="CZ106" s="12">
        <f>Population!CX106*Inputs!DA$15</f>
        <v>2.970901990762902</v>
      </c>
      <c r="DA106" s="12">
        <f>Population!CY106*Inputs!DB$15</f>
        <v>2.2845356330958877</v>
      </c>
      <c r="DB106" s="4"/>
    </row>
    <row r="107" spans="1:106" x14ac:dyDescent="0.25">
      <c r="A107">
        <f t="shared" si="4"/>
        <v>2054</v>
      </c>
      <c r="B107" s="21">
        <f t="shared" si="3"/>
        <v>182784.4232334962</v>
      </c>
      <c r="C107" s="5">
        <f>B107/Population!B107</f>
        <v>0.57154326122940025</v>
      </c>
      <c r="D107" s="33">
        <f t="shared" si="5"/>
        <v>1.5892191708944292</v>
      </c>
      <c r="E107" s="12">
        <f>Population!C107*Inputs!F$15</f>
        <v>0</v>
      </c>
      <c r="F107" s="12">
        <f>Population!D107*Inputs!G$15</f>
        <v>0</v>
      </c>
      <c r="G107" s="12">
        <f>Population!E107*Inputs!H$15</f>
        <v>0</v>
      </c>
      <c r="H107" s="12">
        <f>Population!F107*Inputs!I$15</f>
        <v>0</v>
      </c>
      <c r="I107" s="12">
        <f>Population!G107*Inputs!J$15</f>
        <v>0</v>
      </c>
      <c r="J107" s="12">
        <f>Population!H107*Inputs!K$15</f>
        <v>0</v>
      </c>
      <c r="K107" s="12">
        <f>Population!I107*Inputs!L$15</f>
        <v>0</v>
      </c>
      <c r="L107" s="12">
        <f>Population!J107*Inputs!M$15</f>
        <v>0</v>
      </c>
      <c r="M107" s="12">
        <f>Population!K107*Inputs!N$15</f>
        <v>0</v>
      </c>
      <c r="N107" s="12">
        <f>Population!L107*Inputs!O$15</f>
        <v>0</v>
      </c>
      <c r="O107" s="12">
        <f>Population!M107*Inputs!P$15</f>
        <v>0</v>
      </c>
      <c r="P107" s="12">
        <f>Population!N107*Inputs!Q$15</f>
        <v>0</v>
      </c>
      <c r="Q107" s="12">
        <f>Population!O107*Inputs!R$15</f>
        <v>0</v>
      </c>
      <c r="R107" s="12">
        <f>Population!P107*Inputs!S$15</f>
        <v>0</v>
      </c>
      <c r="S107" s="12">
        <f>Population!Q107*Inputs!T$15</f>
        <v>0</v>
      </c>
      <c r="T107" s="12">
        <f>Population!R107*Inputs!U$15</f>
        <v>34.30264267863766</v>
      </c>
      <c r="U107" s="12">
        <f>Population!S107*Inputs!V$15</f>
        <v>47.615245910408667</v>
      </c>
      <c r="V107" s="12">
        <f>Population!T107*Inputs!W$15</f>
        <v>89.939952905486152</v>
      </c>
      <c r="W107" s="12">
        <f>Population!U107*Inputs!X$15</f>
        <v>155.90631212735263</v>
      </c>
      <c r="X107" s="12">
        <f>Population!V107*Inputs!Y$15</f>
        <v>274.74013730605247</v>
      </c>
      <c r="Y107" s="12">
        <f>Population!W107*Inputs!Z$15</f>
        <v>367.23632066529495</v>
      </c>
      <c r="Z107" s="12">
        <f>Population!X107*Inputs!AA$15</f>
        <v>511.3408392439373</v>
      </c>
      <c r="AA107" s="12">
        <f>Population!Y107*Inputs!AB$15</f>
        <v>642.18250467734492</v>
      </c>
      <c r="AB107" s="12">
        <f>Population!Z107*Inputs!AC$15</f>
        <v>782.01904444662921</v>
      </c>
      <c r="AC107" s="12">
        <f>Population!AA107*Inputs!AD$15</f>
        <v>968.41333861145029</v>
      </c>
      <c r="AD107" s="12">
        <f>Population!AB107*Inputs!AE$15</f>
        <v>1189.4849553267411</v>
      </c>
      <c r="AE107" s="12">
        <f>Population!AC107*Inputs!AF$15</f>
        <v>1453.3016510824484</v>
      </c>
      <c r="AF107" s="12">
        <f>Population!AD107*Inputs!AG$15</f>
        <v>1643.116055670368</v>
      </c>
      <c r="AG107" s="12">
        <f>Population!AE107*Inputs!AH$15</f>
        <v>1894.1544455994926</v>
      </c>
      <c r="AH107" s="12">
        <f>Population!AF107*Inputs!AI$15</f>
        <v>2284.9886009151019</v>
      </c>
      <c r="AI107" s="12">
        <f>Population!AG107*Inputs!AJ$15</f>
        <v>2675.5686496063049</v>
      </c>
      <c r="AJ107" s="12">
        <f>Population!AH107*Inputs!AK$15</f>
        <v>3335.6447166295111</v>
      </c>
      <c r="AK107" s="12">
        <f>Population!AI107*Inputs!AL$15</f>
        <v>3771.0314082867835</v>
      </c>
      <c r="AL107" s="12">
        <f>Population!AJ107*Inputs!AM$15</f>
        <v>4258.8325190895002</v>
      </c>
      <c r="AM107" s="12">
        <f>Population!AK107*Inputs!AN$15</f>
        <v>4767.3195516768374</v>
      </c>
      <c r="AN107" s="12">
        <f>Population!AL107*Inputs!AO$15</f>
        <v>5051.601458875979</v>
      </c>
      <c r="AO107" s="12">
        <f>Population!AM107*Inputs!AP$15</f>
        <v>5342.9370577727086</v>
      </c>
      <c r="AP107" s="12">
        <f>Population!AN107*Inputs!AQ$15</f>
        <v>5487.297199828392</v>
      </c>
      <c r="AQ107" s="12">
        <f>Population!AO107*Inputs!AR$15</f>
        <v>5471.1340114437407</v>
      </c>
      <c r="AR107" s="12">
        <f>Population!AP107*Inputs!AS$15</f>
        <v>5681.0190771299722</v>
      </c>
      <c r="AS107" s="12">
        <f>Population!AQ107*Inputs!AT$15</f>
        <v>5873.0078514812112</v>
      </c>
      <c r="AT107" s="12">
        <f>Population!AR107*Inputs!AU$15</f>
        <v>6060.2340678154596</v>
      </c>
      <c r="AU107" s="12">
        <f>Population!AS107*Inputs!AV$15</f>
        <v>5902.4122760647215</v>
      </c>
      <c r="AV107" s="12">
        <f>Population!AT107*Inputs!AW$15</f>
        <v>6285.7105258130759</v>
      </c>
      <c r="AW107" s="12">
        <f>Population!AU107*Inputs!AX$15</f>
        <v>6678.594924130367</v>
      </c>
      <c r="AX107" s="12">
        <f>Population!AV107*Inputs!AY$15</f>
        <v>6682.0653752024236</v>
      </c>
      <c r="AY107" s="12">
        <f>Population!AW107*Inputs!AZ$15</f>
        <v>6679.0544096224457</v>
      </c>
      <c r="AZ107" s="12">
        <f>Population!AX107*Inputs!BA$15</f>
        <v>6069.3590800796101</v>
      </c>
      <c r="BA107" s="12">
        <f>Population!AY107*Inputs!BB$15</f>
        <v>5419.8317983351462</v>
      </c>
      <c r="BB107" s="12">
        <f>Population!AZ107*Inputs!BC$15</f>
        <v>5182.5794552358557</v>
      </c>
      <c r="BC107" s="12">
        <f>Population!BA107*Inputs!BD$15</f>
        <v>4837.5459541829159</v>
      </c>
      <c r="BD107" s="12">
        <f>Population!BB107*Inputs!BE$15</f>
        <v>4832.7276521679396</v>
      </c>
      <c r="BE107" s="12">
        <f>Population!BC107*Inputs!BF$15</f>
        <v>4609.4781210133451</v>
      </c>
      <c r="BF107" s="12">
        <f>Population!BD107*Inputs!BG$15</f>
        <v>4364.7335634952233</v>
      </c>
      <c r="BG107" s="12">
        <f>Population!BE107*Inputs!BH$15</f>
        <v>4364.3500970337327</v>
      </c>
      <c r="BH107" s="12">
        <f>Population!BF107*Inputs!BI$15</f>
        <v>4240.5157099204671</v>
      </c>
      <c r="BI107" s="12">
        <f>Population!BG107*Inputs!BJ$15</f>
        <v>4019.3957043952851</v>
      </c>
      <c r="BJ107" s="12">
        <f>Population!BH107*Inputs!BK$15</f>
        <v>3672.0642351125794</v>
      </c>
      <c r="BK107" s="12">
        <f>Population!BI107*Inputs!BL$15</f>
        <v>3270.9498435635783</v>
      </c>
      <c r="BL107" s="12">
        <f>Population!BJ107*Inputs!BM$15</f>
        <v>2939.2551650052746</v>
      </c>
      <c r="BM107" s="12">
        <f>Population!BK107*Inputs!BN$15</f>
        <v>2481.2917027434896</v>
      </c>
      <c r="BN107" s="12">
        <f>Population!BL107*Inputs!BO$15</f>
        <v>2132.5547574835318</v>
      </c>
      <c r="BO107" s="12">
        <f>Population!BM107*Inputs!BP$15</f>
        <v>1830.1605505503505</v>
      </c>
      <c r="BP107" s="12">
        <f>Population!BN107*Inputs!BQ$15</f>
        <v>1475.9023078469488</v>
      </c>
      <c r="BQ107" s="12">
        <f>Population!BO107*Inputs!BR$15</f>
        <v>1499.2926556280693</v>
      </c>
      <c r="BR107" s="12">
        <f>Population!BP107*Inputs!BS$15</f>
        <v>1303.3955559490739</v>
      </c>
      <c r="BS107" s="12">
        <f>Population!BQ107*Inputs!BT$15</f>
        <v>1191.4422422898142</v>
      </c>
      <c r="BT107" s="12">
        <f>Population!BR107*Inputs!BU$15</f>
        <v>1125.0501964857069</v>
      </c>
      <c r="BU107" s="12">
        <f>Population!BS107*Inputs!BV$15</f>
        <v>1086.527202046718</v>
      </c>
      <c r="BV107" s="12">
        <f>Population!BT107*Inputs!BW$15</f>
        <v>987.78736021288114</v>
      </c>
      <c r="BW107" s="12">
        <f>Population!BU107*Inputs!BX$15</f>
        <v>924.51788263278809</v>
      </c>
      <c r="BX107" s="12">
        <f>Population!BV107*Inputs!BY$15</f>
        <v>787.31759556482052</v>
      </c>
      <c r="BY107" s="12">
        <f>Population!BW107*Inputs!BZ$15</f>
        <v>710.73303165601556</v>
      </c>
      <c r="BZ107" s="12">
        <f>Population!BX107*Inputs!CA$15</f>
        <v>678.2694939212696</v>
      </c>
      <c r="CA107" s="12">
        <f>Population!BY107*Inputs!CB$15</f>
        <v>643.59326295605092</v>
      </c>
      <c r="CB107" s="12">
        <f>Population!BZ107*Inputs!CC$15</f>
        <v>532.36195607167315</v>
      </c>
      <c r="CC107" s="12">
        <f>Population!CA107*Inputs!CD$15</f>
        <v>554.36440837720897</v>
      </c>
      <c r="CD107" s="12">
        <f>Population!CB107*Inputs!CE$15</f>
        <v>486.0200200527002</v>
      </c>
      <c r="CE107" s="12">
        <f>Population!CC107*Inputs!CF$15</f>
        <v>382.81536322824599</v>
      </c>
      <c r="CF107" s="12">
        <f>Population!CD107*Inputs!CG$15</f>
        <v>332.85688561830705</v>
      </c>
      <c r="CG107" s="12">
        <f>Population!CE107*Inputs!CH$15</f>
        <v>247.91290491028113</v>
      </c>
      <c r="CH107" s="12">
        <f>Population!CF107*Inputs!CI$15</f>
        <v>216.51946015022764</v>
      </c>
      <c r="CI107" s="12">
        <f>Population!CG107*Inputs!CJ$15</f>
        <v>186.73500865775583</v>
      </c>
      <c r="CJ107" s="12">
        <f>Population!CH107*Inputs!CK$15</f>
        <v>158.92647115530872</v>
      </c>
      <c r="CK107" s="12">
        <f>Population!CI107*Inputs!CL$15</f>
        <v>133.23246450229425</v>
      </c>
      <c r="CL107" s="12">
        <f>Population!CJ107*Inputs!CM$15</f>
        <v>110.15435803549407</v>
      </c>
      <c r="CM107" s="12">
        <f>Population!CK107*Inputs!CN$15</f>
        <v>90.487998310922478</v>
      </c>
      <c r="CN107" s="12">
        <f>Population!CL107*Inputs!CO$15</f>
        <v>73.838818173128132</v>
      </c>
      <c r="CO107" s="12">
        <f>Population!CM107*Inputs!CP$15</f>
        <v>59.697192745734228</v>
      </c>
      <c r="CP107" s="12">
        <f>Population!CN107*Inputs!CQ$15</f>
        <v>47.758583107286434</v>
      </c>
      <c r="CQ107" s="12">
        <f>Population!CO107*Inputs!CR$15</f>
        <v>37.610583300390786</v>
      </c>
      <c r="CR107" s="12">
        <f>Population!CP107*Inputs!CS$15</f>
        <v>29.100309680063404</v>
      </c>
      <c r="CS107" s="12">
        <f>Population!CQ107*Inputs!CT$15</f>
        <v>21.764626901565087</v>
      </c>
      <c r="CT107" s="12">
        <f>Population!CR107*Inputs!CU$15</f>
        <v>16.018380784357404</v>
      </c>
      <c r="CU107" s="12">
        <f>Population!CS107*Inputs!CV$15</f>
        <v>11.899492078995536</v>
      </c>
      <c r="CV107" s="12">
        <f>Population!CT107*Inputs!CW$15</f>
        <v>9.1174688384254416</v>
      </c>
      <c r="CW107" s="12">
        <f>Population!CU107*Inputs!CX$15</f>
        <v>7.1239360928770292</v>
      </c>
      <c r="CX107" s="12">
        <f>Population!CV107*Inputs!CY$15</f>
        <v>5.4351808562412822</v>
      </c>
      <c r="CY107" s="12">
        <f>Population!CW107*Inputs!CZ$15</f>
        <v>4.1654605113402896</v>
      </c>
      <c r="CZ107" s="12">
        <f>Population!CX107*Inputs!DA$15</f>
        <v>3.2073029189121844</v>
      </c>
      <c r="DA107" s="12">
        <f>Population!CY107*Inputs!DB$15</f>
        <v>2.4692932918268462</v>
      </c>
      <c r="DB107" s="4"/>
    </row>
    <row r="108" spans="1:106" x14ac:dyDescent="0.25">
      <c r="A108">
        <f t="shared" si="4"/>
        <v>2055</v>
      </c>
      <c r="B108" s="21">
        <f t="shared" si="3"/>
        <v>185597.45550929557</v>
      </c>
      <c r="C108" s="5">
        <f>B108/Population!B108</f>
        <v>0.57685837444589161</v>
      </c>
      <c r="D108" s="33">
        <f t="shared" si="5"/>
        <v>1.5389890593718203</v>
      </c>
      <c r="E108" s="12">
        <f>Population!C108*Inputs!F$15</f>
        <v>0</v>
      </c>
      <c r="F108" s="12">
        <f>Population!D108*Inputs!G$15</f>
        <v>0</v>
      </c>
      <c r="G108" s="12">
        <f>Population!E108*Inputs!H$15</f>
        <v>0</v>
      </c>
      <c r="H108" s="12">
        <f>Population!F108*Inputs!I$15</f>
        <v>0</v>
      </c>
      <c r="I108" s="12">
        <f>Population!G108*Inputs!J$15</f>
        <v>0</v>
      </c>
      <c r="J108" s="12">
        <f>Population!H108*Inputs!K$15</f>
        <v>0</v>
      </c>
      <c r="K108" s="12">
        <f>Population!I108*Inputs!L$15</f>
        <v>0</v>
      </c>
      <c r="L108" s="12">
        <f>Population!J108*Inputs!M$15</f>
        <v>0</v>
      </c>
      <c r="M108" s="12">
        <f>Population!K108*Inputs!N$15</f>
        <v>0</v>
      </c>
      <c r="N108" s="12">
        <f>Population!L108*Inputs!O$15</f>
        <v>0</v>
      </c>
      <c r="O108" s="12">
        <f>Population!M108*Inputs!P$15</f>
        <v>0</v>
      </c>
      <c r="P108" s="12">
        <f>Population!N108*Inputs!Q$15</f>
        <v>0</v>
      </c>
      <c r="Q108" s="12">
        <f>Population!O108*Inputs!R$15</f>
        <v>0</v>
      </c>
      <c r="R108" s="12">
        <f>Population!P108*Inputs!S$15</f>
        <v>0</v>
      </c>
      <c r="S108" s="12">
        <f>Population!Q108*Inputs!T$15</f>
        <v>0</v>
      </c>
      <c r="T108" s="12">
        <f>Population!R108*Inputs!U$15</f>
        <v>32.098605404541253</v>
      </c>
      <c r="U108" s="12">
        <f>Population!S108*Inputs!V$15</f>
        <v>44.594397646172936</v>
      </c>
      <c r="V108" s="12">
        <f>Population!T108*Inputs!W$15</f>
        <v>84.813848489541115</v>
      </c>
      <c r="W108" s="12">
        <f>Population!U108*Inputs!X$15</f>
        <v>146.9860210675414</v>
      </c>
      <c r="X108" s="12">
        <f>Population!V108*Inputs!Y$15</f>
        <v>268.66045237486503</v>
      </c>
      <c r="Y108" s="12">
        <f>Population!W108*Inputs!Z$15</f>
        <v>378.33949822259223</v>
      </c>
      <c r="Z108" s="12">
        <f>Population!X108*Inputs!AA$15</f>
        <v>546.49439662468308</v>
      </c>
      <c r="AA108" s="12">
        <f>Population!Y108*Inputs!AB$15</f>
        <v>686.37093752605904</v>
      </c>
      <c r="AB108" s="12">
        <f>Population!Z108*Inputs!AC$15</f>
        <v>842.21033736466393</v>
      </c>
      <c r="AC108" s="12">
        <f>Population!AA108*Inputs!AD$15</f>
        <v>1034.6938033882402</v>
      </c>
      <c r="AD108" s="12">
        <f>Population!AB108*Inputs!AE$15</f>
        <v>1239.788313017008</v>
      </c>
      <c r="AE108" s="12">
        <f>Population!AC108*Inputs!AF$15</f>
        <v>1483.8145854895633</v>
      </c>
      <c r="AF108" s="12">
        <f>Population!AD108*Inputs!AG$15</f>
        <v>1686.9999748776925</v>
      </c>
      <c r="AG108" s="12">
        <f>Population!AE108*Inputs!AH$15</f>
        <v>1956.9182744499403</v>
      </c>
      <c r="AH108" s="12">
        <f>Population!AF108*Inputs!AI$15</f>
        <v>2283.9772216958509</v>
      </c>
      <c r="AI108" s="12">
        <f>Population!AG108*Inputs!AJ$15</f>
        <v>2551.0380744304475</v>
      </c>
      <c r="AJ108" s="12">
        <f>Population!AH108*Inputs!AK$15</f>
        <v>3101.4269784092357</v>
      </c>
      <c r="AK108" s="12">
        <f>Population!AI108*Inputs!AL$15</f>
        <v>3530.6936926721423</v>
      </c>
      <c r="AL108" s="12">
        <f>Population!AJ108*Inputs!AM$15</f>
        <v>3990.7394311881994</v>
      </c>
      <c r="AM108" s="12">
        <f>Population!AK108*Inputs!AN$15</f>
        <v>4549.5123788120272</v>
      </c>
      <c r="AN108" s="12">
        <f>Population!AL108*Inputs!AO$15</f>
        <v>4952.2049665947679</v>
      </c>
      <c r="AO108" s="12">
        <f>Population!AM108*Inputs!AP$15</f>
        <v>5333.1567083739628</v>
      </c>
      <c r="AP108" s="12">
        <f>Population!AN108*Inputs!AQ$15</f>
        <v>5468.1585251031001</v>
      </c>
      <c r="AQ108" s="12">
        <f>Population!AO108*Inputs!AR$15</f>
        <v>5456.3432541167031</v>
      </c>
      <c r="AR108" s="12">
        <f>Population!AP108*Inputs!AS$15</f>
        <v>5725.5277676834376</v>
      </c>
      <c r="AS108" s="12">
        <f>Population!AQ108*Inputs!AT$15</f>
        <v>5998.2090761734999</v>
      </c>
      <c r="AT108" s="12">
        <f>Population!AR108*Inputs!AU$15</f>
        <v>6253.7227041768801</v>
      </c>
      <c r="AU108" s="12">
        <f>Population!AS108*Inputs!AV$15</f>
        <v>6108.4589388503155</v>
      </c>
      <c r="AV108" s="12">
        <f>Population!AT108*Inputs!AW$15</f>
        <v>5995.8789427840948</v>
      </c>
      <c r="AW108" s="12">
        <f>Population!AU108*Inputs!AX$15</f>
        <v>6503.1700143903727</v>
      </c>
      <c r="AX108" s="12">
        <f>Population!AV108*Inputs!AY$15</f>
        <v>6669.3118627552176</v>
      </c>
      <c r="AY108" s="12">
        <f>Population!AW108*Inputs!AZ$15</f>
        <v>6834.639004127388</v>
      </c>
      <c r="AZ108" s="12">
        <f>Population!AX108*Inputs!BA$15</f>
        <v>6381.4280904416364</v>
      </c>
      <c r="BA108" s="12">
        <f>Population!AY108*Inputs!BB$15</f>
        <v>5879.7081442750714</v>
      </c>
      <c r="BB108" s="12">
        <f>Population!AZ108*Inputs!BC$15</f>
        <v>5569.0829220995338</v>
      </c>
      <c r="BC108" s="12">
        <f>Population!BA108*Inputs!BD$15</f>
        <v>5017.4542436055963</v>
      </c>
      <c r="BD108" s="12">
        <f>Population!BB108*Inputs!BE$15</f>
        <v>4908.1220667680509</v>
      </c>
      <c r="BE108" s="12">
        <f>Population!BC108*Inputs!BF$15</f>
        <v>4754.9574325747144</v>
      </c>
      <c r="BF108" s="12">
        <f>Population!BD108*Inputs!BG$15</f>
        <v>4536.3604814588489</v>
      </c>
      <c r="BG108" s="12">
        <f>Population!BE108*Inputs!BH$15</f>
        <v>4530.0621889162012</v>
      </c>
      <c r="BH108" s="12">
        <f>Population!BF108*Inputs!BI$15</f>
        <v>4396.8833893512965</v>
      </c>
      <c r="BI108" s="12">
        <f>Population!BG108*Inputs!BJ$15</f>
        <v>4166.8379556662494</v>
      </c>
      <c r="BJ108" s="12">
        <f>Population!BH108*Inputs!BK$15</f>
        <v>3809.2478665954618</v>
      </c>
      <c r="BK108" s="12">
        <f>Population!BI108*Inputs!BL$15</f>
        <v>3397.0179044914171</v>
      </c>
      <c r="BL108" s="12">
        <f>Population!BJ108*Inputs!BM$15</f>
        <v>3051.8707996503517</v>
      </c>
      <c r="BM108" s="12">
        <f>Population!BK108*Inputs!BN$15</f>
        <v>2571.2736599913742</v>
      </c>
      <c r="BN108" s="12">
        <f>Population!BL108*Inputs!BO$15</f>
        <v>2203.7338460309729</v>
      </c>
      <c r="BO108" s="12">
        <f>Population!BM108*Inputs!BP$15</f>
        <v>1890.4954506019214</v>
      </c>
      <c r="BP108" s="12">
        <f>Population!BN108*Inputs!BQ$15</f>
        <v>1524.1597016857745</v>
      </c>
      <c r="BQ108" s="12">
        <f>Population!BO108*Inputs!BR$15</f>
        <v>1549.48989030557</v>
      </c>
      <c r="BR108" s="12">
        <f>Population!BP108*Inputs!BS$15</f>
        <v>1347.2572695005415</v>
      </c>
      <c r="BS108" s="12">
        <f>Population!BQ108*Inputs!BT$15</f>
        <v>1230.2915573839189</v>
      </c>
      <c r="BT108" s="12">
        <f>Population!BR108*Inputs!BU$15</f>
        <v>1159.4400427936905</v>
      </c>
      <c r="BU108" s="12">
        <f>Population!BS108*Inputs!BV$15</f>
        <v>1116.9649648296356</v>
      </c>
      <c r="BV108" s="12">
        <f>Population!BT108*Inputs!BW$15</f>
        <v>1016.8202477490335</v>
      </c>
      <c r="BW108" s="12">
        <f>Population!BU108*Inputs!BX$15</f>
        <v>955.38996319701494</v>
      </c>
      <c r="BX108" s="12">
        <f>Population!BV108*Inputs!BY$15</f>
        <v>817.55634086110319</v>
      </c>
      <c r="BY108" s="12">
        <f>Population!BW108*Inputs!BZ$15</f>
        <v>738.76227075097563</v>
      </c>
      <c r="BZ108" s="12">
        <f>Population!BX108*Inputs!CA$15</f>
        <v>705.47947723434663</v>
      </c>
      <c r="CA108" s="12">
        <f>Population!BY108*Inputs!CB$15</f>
        <v>669.94332672200017</v>
      </c>
      <c r="CB108" s="12">
        <f>Population!BZ108*Inputs!CC$15</f>
        <v>555.68661260789077</v>
      </c>
      <c r="CC108" s="12">
        <f>Population!CA108*Inputs!CD$15</f>
        <v>581.15737443283069</v>
      </c>
      <c r="CD108" s="12">
        <f>Population!CB108*Inputs!CE$15</f>
        <v>511.44864043296388</v>
      </c>
      <c r="CE108" s="12">
        <f>Population!CC108*Inputs!CF$15</f>
        <v>404.93196479882101</v>
      </c>
      <c r="CF108" s="12">
        <f>Population!CD108*Inputs!CG$15</f>
        <v>351.52737304876013</v>
      </c>
      <c r="CG108" s="12">
        <f>Population!CE108*Inputs!CH$15</f>
        <v>260.27714692521744</v>
      </c>
      <c r="CH108" s="12">
        <f>Population!CF108*Inputs!CI$15</f>
        <v>226.6539877330828</v>
      </c>
      <c r="CI108" s="12">
        <f>Population!CG108*Inputs!CJ$15</f>
        <v>196.83206735388535</v>
      </c>
      <c r="CJ108" s="12">
        <f>Population!CH108*Inputs!CK$15</f>
        <v>168.63483421323841</v>
      </c>
      <c r="CK108" s="12">
        <f>Population!CI108*Inputs!CL$15</f>
        <v>142.48282919620138</v>
      </c>
      <c r="CL108" s="12">
        <f>Population!CJ108*Inputs!CM$15</f>
        <v>118.37714538529022</v>
      </c>
      <c r="CM108" s="12">
        <f>Population!CK108*Inputs!CN$15</f>
        <v>96.698464974429299</v>
      </c>
      <c r="CN108" s="12">
        <f>Population!CL108*Inputs!CO$15</f>
        <v>78.244466555331783</v>
      </c>
      <c r="CO108" s="12">
        <f>Population!CM108*Inputs!CP$15</f>
        <v>62.741484076982168</v>
      </c>
      <c r="CP108" s="12">
        <f>Population!CN108*Inputs!CQ$15</f>
        <v>49.642394910829822</v>
      </c>
      <c r="CQ108" s="12">
        <f>Population!CO108*Inputs!CR$15</f>
        <v>38.828114076142889</v>
      </c>
      <c r="CR108" s="12">
        <f>Population!CP108*Inputs!CS$15</f>
        <v>30.577708211679461</v>
      </c>
      <c r="CS108" s="12">
        <f>Population!CQ108*Inputs!CT$15</f>
        <v>23.658786973858085</v>
      </c>
      <c r="CT108" s="12">
        <f>Population!CR108*Inputs!CU$15</f>
        <v>17.694817584103021</v>
      </c>
      <c r="CU108" s="12">
        <f>Population!CS108*Inputs!CV$15</f>
        <v>13.023073046638034</v>
      </c>
      <c r="CV108" s="12">
        <f>Population!CT108*Inputs!CW$15</f>
        <v>9.6743832381598782</v>
      </c>
      <c r="CW108" s="12">
        <f>Population!CU108*Inputs!CX$15</f>
        <v>7.4125758578053338</v>
      </c>
      <c r="CX108" s="12">
        <f>Population!CV108*Inputs!CY$15</f>
        <v>5.7918176228971756</v>
      </c>
      <c r="CY108" s="12">
        <f>Population!CW108*Inputs!CZ$15</f>
        <v>4.418845966106705</v>
      </c>
      <c r="CZ108" s="12">
        <f>Population!CX108*Inputs!DA$15</f>
        <v>3.3865530631563763</v>
      </c>
      <c r="DA108" s="12">
        <f>Population!CY108*Inputs!DB$15</f>
        <v>2.607563196180092</v>
      </c>
      <c r="DB108" s="4"/>
    </row>
    <row r="109" spans="1:106" x14ac:dyDescent="0.25">
      <c r="A109">
        <f t="shared" si="4"/>
        <v>2056</v>
      </c>
      <c r="B109" s="21">
        <f t="shared" si="3"/>
        <v>188335.92847810336</v>
      </c>
      <c r="C109" s="5">
        <f>B109/Population!B109</f>
        <v>0.58181286466744009</v>
      </c>
      <c r="D109" s="33">
        <f t="shared" si="5"/>
        <v>1.4754905778709082</v>
      </c>
      <c r="E109" s="12">
        <f>Population!C109*Inputs!F$15</f>
        <v>0</v>
      </c>
      <c r="F109" s="12">
        <f>Population!D109*Inputs!G$15</f>
        <v>0</v>
      </c>
      <c r="G109" s="12">
        <f>Population!E109*Inputs!H$15</f>
        <v>0</v>
      </c>
      <c r="H109" s="12">
        <f>Population!F109*Inputs!I$15</f>
        <v>0</v>
      </c>
      <c r="I109" s="12">
        <f>Population!G109*Inputs!J$15</f>
        <v>0</v>
      </c>
      <c r="J109" s="12">
        <f>Population!H109*Inputs!K$15</f>
        <v>0</v>
      </c>
      <c r="K109" s="12">
        <f>Population!I109*Inputs!L$15</f>
        <v>0</v>
      </c>
      <c r="L109" s="12">
        <f>Population!J109*Inputs!M$15</f>
        <v>0</v>
      </c>
      <c r="M109" s="12">
        <f>Population!K109*Inputs!N$15</f>
        <v>0</v>
      </c>
      <c r="N109" s="12">
        <f>Population!L109*Inputs!O$15</f>
        <v>0</v>
      </c>
      <c r="O109" s="12">
        <f>Population!M109*Inputs!P$15</f>
        <v>0</v>
      </c>
      <c r="P109" s="12">
        <f>Population!N109*Inputs!Q$15</f>
        <v>0</v>
      </c>
      <c r="Q109" s="12">
        <f>Population!O109*Inputs!R$15</f>
        <v>0</v>
      </c>
      <c r="R109" s="12">
        <f>Population!P109*Inputs!S$15</f>
        <v>0</v>
      </c>
      <c r="S109" s="12">
        <f>Population!Q109*Inputs!T$15</f>
        <v>0</v>
      </c>
      <c r="T109" s="12">
        <f>Population!R109*Inputs!U$15</f>
        <v>30.301303582160141</v>
      </c>
      <c r="U109" s="12">
        <f>Population!S109*Inputs!V$15</f>
        <v>41.726510166832767</v>
      </c>
      <c r="V109" s="12">
        <f>Population!T109*Inputs!W$15</f>
        <v>79.428383179023982</v>
      </c>
      <c r="W109" s="12">
        <f>Population!U109*Inputs!X$15</f>
        <v>138.59835875063351</v>
      </c>
      <c r="X109" s="12">
        <f>Population!V109*Inputs!Y$15</f>
        <v>253.26757109617415</v>
      </c>
      <c r="Y109" s="12">
        <f>Population!W109*Inputs!Z$15</f>
        <v>369.92976552145279</v>
      </c>
      <c r="Z109" s="12">
        <f>Population!X109*Inputs!AA$15</f>
        <v>562.95331166809297</v>
      </c>
      <c r="AA109" s="12">
        <f>Population!Y109*Inputs!AB$15</f>
        <v>733.47271563885135</v>
      </c>
      <c r="AB109" s="12">
        <f>Population!Z109*Inputs!AC$15</f>
        <v>900.06642437001665</v>
      </c>
      <c r="AC109" s="12">
        <f>Population!AA109*Inputs!AD$15</f>
        <v>1114.2279873983471</v>
      </c>
      <c r="AD109" s="12">
        <f>Population!AB109*Inputs!AE$15</f>
        <v>1324.4928570440136</v>
      </c>
      <c r="AE109" s="12">
        <f>Population!AC109*Inputs!AF$15</f>
        <v>1546.322611587083</v>
      </c>
      <c r="AF109" s="12">
        <f>Population!AD109*Inputs!AG$15</f>
        <v>1722.0865310034908</v>
      </c>
      <c r="AG109" s="12">
        <f>Population!AE109*Inputs!AH$15</f>
        <v>2008.7990376147131</v>
      </c>
      <c r="AH109" s="12">
        <f>Population!AF109*Inputs!AI$15</f>
        <v>2359.2111792143342</v>
      </c>
      <c r="AI109" s="12">
        <f>Population!AG109*Inputs!AJ$15</f>
        <v>2549.3639307751796</v>
      </c>
      <c r="AJ109" s="12">
        <f>Population!AH109*Inputs!AK$15</f>
        <v>2956.3641054589698</v>
      </c>
      <c r="AK109" s="12">
        <f>Population!AI109*Inputs!AL$15</f>
        <v>3281.9723165576161</v>
      </c>
      <c r="AL109" s="12">
        <f>Population!AJ109*Inputs!AM$15</f>
        <v>3735.5208716610373</v>
      </c>
      <c r="AM109" s="12">
        <f>Population!AK109*Inputs!AN$15</f>
        <v>4262.1417339755899</v>
      </c>
      <c r="AN109" s="12">
        <f>Population!AL109*Inputs!AO$15</f>
        <v>4725.0226302800538</v>
      </c>
      <c r="AO109" s="12">
        <f>Population!AM109*Inputs!AP$15</f>
        <v>5227.4204679786108</v>
      </c>
      <c r="AP109" s="12">
        <f>Population!AN109*Inputs!AQ$15</f>
        <v>5457.4835714911942</v>
      </c>
      <c r="AQ109" s="12">
        <f>Population!AO109*Inputs!AR$15</f>
        <v>5436.6598003512872</v>
      </c>
      <c r="AR109" s="12">
        <f>Population!AP109*Inputs!AS$15</f>
        <v>5709.3924794349359</v>
      </c>
      <c r="AS109" s="12">
        <f>Population!AQ109*Inputs!AT$15</f>
        <v>6044.6195911431378</v>
      </c>
      <c r="AT109" s="12">
        <f>Population!AR109*Inputs!AU$15</f>
        <v>6386.5802359265599</v>
      </c>
      <c r="AU109" s="12">
        <f>Population!AS109*Inputs!AV$15</f>
        <v>6303.1821336240509</v>
      </c>
      <c r="AV109" s="12">
        <f>Population!AT109*Inputs!AW$15</f>
        <v>6205.0448669120296</v>
      </c>
      <c r="AW109" s="12">
        <f>Population!AU109*Inputs!AX$15</f>
        <v>6203.405576529809</v>
      </c>
      <c r="AX109" s="12">
        <f>Population!AV109*Inputs!AY$15</f>
        <v>6494.1490351700058</v>
      </c>
      <c r="AY109" s="12">
        <f>Population!AW109*Inputs!AZ$15</f>
        <v>6821.3433779235093</v>
      </c>
      <c r="AZ109" s="12">
        <f>Population!AX109*Inputs!BA$15</f>
        <v>6529.7529482340806</v>
      </c>
      <c r="BA109" s="12">
        <f>Population!AY109*Inputs!BB$15</f>
        <v>6181.9643734674537</v>
      </c>
      <c r="BB109" s="12">
        <f>Population!AZ109*Inputs!BC$15</f>
        <v>6041.7314809314357</v>
      </c>
      <c r="BC109" s="12">
        <f>Population!BA109*Inputs!BD$15</f>
        <v>5392.2639574591376</v>
      </c>
      <c r="BD109" s="12">
        <f>Population!BB109*Inputs!BE$15</f>
        <v>5091.7769947254355</v>
      </c>
      <c r="BE109" s="12">
        <f>Population!BC109*Inputs!BF$15</f>
        <v>4830.3567435379155</v>
      </c>
      <c r="BF109" s="12">
        <f>Population!BD109*Inputs!BG$15</f>
        <v>4680.6102673666346</v>
      </c>
      <c r="BG109" s="12">
        <f>Population!BE109*Inputs!BH$15</f>
        <v>4709.1925675252332</v>
      </c>
      <c r="BH109" s="12">
        <f>Population!BF109*Inputs!BI$15</f>
        <v>4564.8562068393876</v>
      </c>
      <c r="BI109" s="12">
        <f>Population!BG109*Inputs!BJ$15</f>
        <v>4321.8138683496527</v>
      </c>
      <c r="BJ109" s="12">
        <f>Population!BH109*Inputs!BK$15</f>
        <v>3950.7522988937949</v>
      </c>
      <c r="BK109" s="12">
        <f>Population!BI109*Inputs!BL$15</f>
        <v>3525.9895703427483</v>
      </c>
      <c r="BL109" s="12">
        <f>Population!BJ109*Inputs!BM$15</f>
        <v>3172.0337353221876</v>
      </c>
      <c r="BM109" s="12">
        <f>Population!BK109*Inputs!BN$15</f>
        <v>2672.2116680522827</v>
      </c>
      <c r="BN109" s="12">
        <f>Population!BL109*Inputs!BO$15</f>
        <v>2285.5706760705398</v>
      </c>
      <c r="BO109" s="12">
        <f>Population!BM109*Inputs!BP$15</f>
        <v>1955.1320392509228</v>
      </c>
      <c r="BP109" s="12">
        <f>Population!BN109*Inputs!BQ$15</f>
        <v>1575.9581294255083</v>
      </c>
      <c r="BQ109" s="12">
        <f>Population!BO109*Inputs!BR$15</f>
        <v>1601.9715322810976</v>
      </c>
      <c r="BR109" s="12">
        <f>Population!BP109*Inputs!BS$15</f>
        <v>1394.3952191515571</v>
      </c>
      <c r="BS109" s="12">
        <f>Population!BQ109*Inputs!BT$15</f>
        <v>1274.0482782525471</v>
      </c>
      <c r="BT109" s="12">
        <f>Population!BR109*Inputs!BU$15</f>
        <v>1199.7173516110404</v>
      </c>
      <c r="BU109" s="12">
        <f>Population!BS109*Inputs!BV$15</f>
        <v>1153.3910191778571</v>
      </c>
      <c r="BV109" s="12">
        <f>Population!BT109*Inputs!BW$15</f>
        <v>1047.2402838410303</v>
      </c>
      <c r="BW109" s="12">
        <f>Population!BU109*Inputs!BX$15</f>
        <v>985.37201558331481</v>
      </c>
      <c r="BX109" s="12">
        <f>Population!BV109*Inputs!BY$15</f>
        <v>846.70861174545848</v>
      </c>
      <c r="BY109" s="12">
        <f>Population!BW109*Inputs!BZ$15</f>
        <v>768.98900848208359</v>
      </c>
      <c r="BZ109" s="12">
        <f>Population!BX109*Inputs!CA$15</f>
        <v>734.9702806077471</v>
      </c>
      <c r="CA109" s="12">
        <f>Population!BY109*Inputs!CB$15</f>
        <v>698.27728337042936</v>
      </c>
      <c r="CB109" s="12">
        <f>Population!BZ109*Inputs!CC$15</f>
        <v>579.6496972546621</v>
      </c>
      <c r="CC109" s="12">
        <f>Population!CA109*Inputs!CD$15</f>
        <v>607.98995110396936</v>
      </c>
      <c r="CD109" s="12">
        <f>Population!CB109*Inputs!CE$15</f>
        <v>537.47164342913356</v>
      </c>
      <c r="CE109" s="12">
        <f>Population!CC109*Inputs!CF$15</f>
        <v>427.20412802379752</v>
      </c>
      <c r="CF109" s="12">
        <f>Population!CD109*Inputs!CG$15</f>
        <v>372.94031138861493</v>
      </c>
      <c r="CG109" s="12">
        <f>Population!CE109*Inputs!CH$15</f>
        <v>275.35550500040659</v>
      </c>
      <c r="CH109" s="12">
        <f>Population!CF109*Inputs!CI$15</f>
        <v>237.72510144351</v>
      </c>
      <c r="CI109" s="12">
        <f>Population!CG109*Inputs!CJ$15</f>
        <v>205.34559018843376</v>
      </c>
      <c r="CJ109" s="12">
        <f>Population!CH109*Inputs!CK$15</f>
        <v>177.10154029862809</v>
      </c>
      <c r="CK109" s="12">
        <f>Population!CI109*Inputs!CL$15</f>
        <v>150.49715784292644</v>
      </c>
      <c r="CL109" s="12">
        <f>Population!CJ109*Inputs!CM$15</f>
        <v>126.00701684582263</v>
      </c>
      <c r="CM109" s="12">
        <f>Population!CK109*Inputs!CN$15</f>
        <v>103.49488162061162</v>
      </c>
      <c r="CN109" s="12">
        <f>Population!CL109*Inputs!CO$15</f>
        <v>83.219811393221732</v>
      </c>
      <c r="CO109" s="12">
        <f>Population!CM109*Inputs!CP$15</f>
        <v>65.982378463100986</v>
      </c>
      <c r="CP109" s="12">
        <f>Population!CN109*Inputs!CQ$15</f>
        <v>51.628761049236189</v>
      </c>
      <c r="CQ109" s="12">
        <f>Population!CO109*Inputs!CR$15</f>
        <v>39.574812345268306</v>
      </c>
      <c r="CR109" s="12">
        <f>Population!CP109*Inputs!CS$15</f>
        <v>30.95369051078562</v>
      </c>
      <c r="CS109" s="12">
        <f>Population!CQ109*Inputs!CT$15</f>
        <v>24.376484385961628</v>
      </c>
      <c r="CT109" s="12">
        <f>Population!CR109*Inputs!CU$15</f>
        <v>18.86073499251853</v>
      </c>
      <c r="CU109" s="12">
        <f>Population!CS109*Inputs!CV$15</f>
        <v>14.106271194862568</v>
      </c>
      <c r="CV109" s="12">
        <f>Population!CT109*Inputs!CW$15</f>
        <v>10.381966319416772</v>
      </c>
      <c r="CW109" s="12">
        <f>Population!CU109*Inputs!CX$15</f>
        <v>7.7123978787506555</v>
      </c>
      <c r="CX109" s="12">
        <f>Population!CV109*Inputs!CY$15</f>
        <v>5.9092898135685186</v>
      </c>
      <c r="CY109" s="12">
        <f>Population!CW109*Inputs!CZ$15</f>
        <v>4.6172247728155025</v>
      </c>
      <c r="CZ109" s="12">
        <f>Population!CX109*Inputs!DA$15</f>
        <v>3.5226946686483998</v>
      </c>
      <c r="DA109" s="12">
        <f>Population!CY109*Inputs!DB$15</f>
        <v>2.6997529473033</v>
      </c>
      <c r="DB109" s="4"/>
    </row>
    <row r="110" spans="1:106" x14ac:dyDescent="0.25">
      <c r="A110">
        <f t="shared" si="4"/>
        <v>2057</v>
      </c>
      <c r="B110" s="21">
        <f t="shared" si="3"/>
        <v>191005.74578429572</v>
      </c>
      <c r="C110" s="5">
        <f>B110/Population!B110</f>
        <v>0.58644997773756968</v>
      </c>
      <c r="D110" s="33">
        <f t="shared" si="5"/>
        <v>1.417582575861398</v>
      </c>
      <c r="E110" s="12">
        <f>Population!C110*Inputs!F$15</f>
        <v>0</v>
      </c>
      <c r="F110" s="12">
        <f>Population!D110*Inputs!G$15</f>
        <v>0</v>
      </c>
      <c r="G110" s="12">
        <f>Population!E110*Inputs!H$15</f>
        <v>0</v>
      </c>
      <c r="H110" s="12">
        <f>Population!F110*Inputs!I$15</f>
        <v>0</v>
      </c>
      <c r="I110" s="12">
        <f>Population!G110*Inputs!J$15</f>
        <v>0</v>
      </c>
      <c r="J110" s="12">
        <f>Population!H110*Inputs!K$15</f>
        <v>0</v>
      </c>
      <c r="K110" s="12">
        <f>Population!I110*Inputs!L$15</f>
        <v>0</v>
      </c>
      <c r="L110" s="12">
        <f>Population!J110*Inputs!M$15</f>
        <v>0</v>
      </c>
      <c r="M110" s="12">
        <f>Population!K110*Inputs!N$15</f>
        <v>0</v>
      </c>
      <c r="N110" s="12">
        <f>Population!L110*Inputs!O$15</f>
        <v>0</v>
      </c>
      <c r="O110" s="12">
        <f>Population!M110*Inputs!P$15</f>
        <v>0</v>
      </c>
      <c r="P110" s="12">
        <f>Population!N110*Inputs!Q$15</f>
        <v>0</v>
      </c>
      <c r="Q110" s="12">
        <f>Population!O110*Inputs!R$15</f>
        <v>0</v>
      </c>
      <c r="R110" s="12">
        <f>Population!P110*Inputs!S$15</f>
        <v>0</v>
      </c>
      <c r="S110" s="12">
        <f>Population!Q110*Inputs!T$15</f>
        <v>0</v>
      </c>
      <c r="T110" s="12">
        <f>Population!R110*Inputs!U$15</f>
        <v>28.794469909416474</v>
      </c>
      <c r="U110" s="12">
        <f>Population!S110*Inputs!V$15</f>
        <v>39.383219786435575</v>
      </c>
      <c r="V110" s="12">
        <f>Population!T110*Inputs!W$15</f>
        <v>74.309086462825704</v>
      </c>
      <c r="W110" s="12">
        <f>Population!U110*Inputs!X$15</f>
        <v>129.77857276358722</v>
      </c>
      <c r="X110" s="12">
        <f>Population!V110*Inputs!Y$15</f>
        <v>238.77613359376869</v>
      </c>
      <c r="Y110" s="12">
        <f>Population!W110*Inputs!Z$15</f>
        <v>348.67430022055032</v>
      </c>
      <c r="Z110" s="12">
        <f>Population!X110*Inputs!AA$15</f>
        <v>550.33507163042407</v>
      </c>
      <c r="AA110" s="12">
        <f>Population!Y110*Inputs!AB$15</f>
        <v>755.40962738130202</v>
      </c>
      <c r="AB110" s="12">
        <f>Population!Z110*Inputs!AC$15</f>
        <v>961.6361165448061</v>
      </c>
      <c r="AC110" s="12">
        <f>Population!AA110*Inputs!AD$15</f>
        <v>1190.5371932386088</v>
      </c>
      <c r="AD110" s="12">
        <f>Population!AB110*Inputs!AE$15</f>
        <v>1426.0413695479499</v>
      </c>
      <c r="AE110" s="12">
        <f>Population!AC110*Inputs!AF$15</f>
        <v>1651.6365512383859</v>
      </c>
      <c r="AF110" s="12">
        <f>Population!AD110*Inputs!AG$15</f>
        <v>1794.1905629528544</v>
      </c>
      <c r="AG110" s="12">
        <f>Population!AE110*Inputs!AH$15</f>
        <v>2049.9985376635095</v>
      </c>
      <c r="AH110" s="12">
        <f>Population!AF110*Inputs!AI$15</f>
        <v>2421.0780474597532</v>
      </c>
      <c r="AI110" s="12">
        <f>Population!AG110*Inputs!AJ$15</f>
        <v>2632.6058079418626</v>
      </c>
      <c r="AJ110" s="12">
        <f>Population!AH110*Inputs!AK$15</f>
        <v>2953.5281553478512</v>
      </c>
      <c r="AK110" s="12">
        <f>Population!AI110*Inputs!AL$15</f>
        <v>3127.4320947254437</v>
      </c>
      <c r="AL110" s="12">
        <f>Population!AJ110*Inputs!AM$15</f>
        <v>3471.2049282205658</v>
      </c>
      <c r="AM110" s="12">
        <f>Population!AK110*Inputs!AN$15</f>
        <v>3988.2714680896461</v>
      </c>
      <c r="AN110" s="12">
        <f>Population!AL110*Inputs!AO$15</f>
        <v>4425.1530518244481</v>
      </c>
      <c r="AO110" s="12">
        <f>Population!AM110*Inputs!AP$15</f>
        <v>4986.1873036718562</v>
      </c>
      <c r="AP110" s="12">
        <f>Population!AN110*Inputs!AQ$15</f>
        <v>5347.9869005341752</v>
      </c>
      <c r="AQ110" s="12">
        <f>Population!AO110*Inputs!AR$15</f>
        <v>5424.9013969381149</v>
      </c>
      <c r="AR110" s="12">
        <f>Population!AP110*Inputs!AS$15</f>
        <v>5687.606081041602</v>
      </c>
      <c r="AS110" s="12">
        <f>Population!AQ110*Inputs!AT$15</f>
        <v>6026.3545906907984</v>
      </c>
      <c r="AT110" s="12">
        <f>Population!AR110*Inputs!AU$15</f>
        <v>6434.8020327702679</v>
      </c>
      <c r="AU110" s="12">
        <f>Population!AS110*Inputs!AV$15</f>
        <v>6436.0545785314898</v>
      </c>
      <c r="AV110" s="12">
        <f>Population!AT110*Inputs!AW$15</f>
        <v>6401.9685703244413</v>
      </c>
      <c r="AW110" s="12">
        <f>Population!AU110*Inputs!AX$15</f>
        <v>6419.0933134863399</v>
      </c>
      <c r="AX110" s="12">
        <f>Population!AV110*Inputs!AY$15</f>
        <v>6194.3473181907921</v>
      </c>
      <c r="AY110" s="12">
        <f>Population!AW110*Inputs!AZ$15</f>
        <v>6641.6189733053416</v>
      </c>
      <c r="AZ110" s="12">
        <f>Population!AX110*Inputs!BA$15</f>
        <v>6516.2335519501921</v>
      </c>
      <c r="BA110" s="12">
        <f>Population!AY110*Inputs!BB$15</f>
        <v>6324.7762863425305</v>
      </c>
      <c r="BB110" s="12">
        <f>Population!AZ110*Inputs!BC$15</f>
        <v>6351.6929896923066</v>
      </c>
      <c r="BC110" s="12">
        <f>Population!BA110*Inputs!BD$15</f>
        <v>5849.4964375132395</v>
      </c>
      <c r="BD110" s="12">
        <f>Population!BB110*Inputs!BE$15</f>
        <v>5472.2917689294127</v>
      </c>
      <c r="BE110" s="12">
        <f>Population!BC110*Inputs!BF$15</f>
        <v>5011.7741818002123</v>
      </c>
      <c r="BF110" s="12">
        <f>Population!BD110*Inputs!BG$15</f>
        <v>4755.6231747038382</v>
      </c>
      <c r="BG110" s="12">
        <f>Population!BE110*Inputs!BH$15</f>
        <v>4859.642458472671</v>
      </c>
      <c r="BH110" s="12">
        <f>Population!BF110*Inputs!BI$15</f>
        <v>4745.968765417977</v>
      </c>
      <c r="BI110" s="12">
        <f>Population!BG110*Inputs!BJ$15</f>
        <v>4487.5471488140447</v>
      </c>
      <c r="BJ110" s="12">
        <f>Population!BH110*Inputs!BK$15</f>
        <v>4098.6070100156712</v>
      </c>
      <c r="BK110" s="12">
        <f>Population!BI110*Inputs!BL$15</f>
        <v>3658.3160952574617</v>
      </c>
      <c r="BL110" s="12">
        <f>Population!BJ110*Inputs!BM$15</f>
        <v>3294.1355056929474</v>
      </c>
      <c r="BM110" s="12">
        <f>Population!BK110*Inputs!BN$15</f>
        <v>2779.4494746283112</v>
      </c>
      <c r="BN110" s="12">
        <f>Population!BL110*Inputs!BO$15</f>
        <v>2377.2857614786167</v>
      </c>
      <c r="BO110" s="12">
        <f>Population!BM110*Inputs!BP$15</f>
        <v>2029.3058763839917</v>
      </c>
      <c r="BP110" s="12">
        <f>Population!BN110*Inputs!BQ$15</f>
        <v>1631.0152779552145</v>
      </c>
      <c r="BQ110" s="12">
        <f>Population!BO110*Inputs!BR$15</f>
        <v>1657.9500767348434</v>
      </c>
      <c r="BR110" s="12">
        <f>Population!BP110*Inputs!BS$15</f>
        <v>1443.1894487075299</v>
      </c>
      <c r="BS110" s="12">
        <f>Population!BQ110*Inputs!BT$15</f>
        <v>1320.5025004608974</v>
      </c>
      <c r="BT110" s="12">
        <f>Population!BR110*Inputs!BU$15</f>
        <v>1244.6718793833347</v>
      </c>
      <c r="BU110" s="12">
        <f>Population!BS110*Inputs!BV$15</f>
        <v>1195.9309526618963</v>
      </c>
      <c r="BV110" s="12">
        <f>Population!BT110*Inputs!BW$15</f>
        <v>1083.5557897613089</v>
      </c>
      <c r="BW110" s="12">
        <f>Population!BU110*Inputs!BX$15</f>
        <v>1016.7526745500111</v>
      </c>
      <c r="BX110" s="12">
        <f>Population!BV110*Inputs!BY$15</f>
        <v>875.0031385953705</v>
      </c>
      <c r="BY110" s="12">
        <f>Population!BW110*Inputs!BZ$15</f>
        <v>798.21271453906309</v>
      </c>
      <c r="BZ110" s="12">
        <f>Population!BX110*Inputs!CA$15</f>
        <v>766.97283443021081</v>
      </c>
      <c r="CA110" s="12">
        <f>Population!BY110*Inputs!CB$15</f>
        <v>729.20992259638399</v>
      </c>
      <c r="CB110" s="12">
        <f>Population!BZ110*Inputs!CC$15</f>
        <v>605.50517520781864</v>
      </c>
      <c r="CC110" s="12">
        <f>Population!CA110*Inputs!CD$15</f>
        <v>635.63240089888666</v>
      </c>
      <c r="CD110" s="12">
        <f>Population!CB110*Inputs!CE$15</f>
        <v>563.66702441940618</v>
      </c>
      <c r="CE110" s="12">
        <f>Population!CC110*Inputs!CF$15</f>
        <v>450.14539567444206</v>
      </c>
      <c r="CF110" s="12">
        <f>Population!CD110*Inputs!CG$15</f>
        <v>394.57766380085661</v>
      </c>
      <c r="CG110" s="12">
        <f>Population!CE110*Inputs!CH$15</f>
        <v>293.12212871346003</v>
      </c>
      <c r="CH110" s="12">
        <f>Population!CF110*Inputs!CI$15</f>
        <v>252.00361156218898</v>
      </c>
      <c r="CI110" s="12">
        <f>Population!CG110*Inputs!CJ$15</f>
        <v>215.11042469931641</v>
      </c>
      <c r="CJ110" s="12">
        <f>Population!CH110*Inputs!CK$15</f>
        <v>183.98332358287297</v>
      </c>
      <c r="CK110" s="12">
        <f>Population!CI110*Inputs!CL$15</f>
        <v>157.32456749607459</v>
      </c>
      <c r="CL110" s="12">
        <f>Population!CJ110*Inputs!CM$15</f>
        <v>132.32030160830553</v>
      </c>
      <c r="CM110" s="12">
        <f>Population!CK110*Inputs!CN$15</f>
        <v>109.4986184660424</v>
      </c>
      <c r="CN110" s="12">
        <f>Population!CL110*Inputs!CO$15</f>
        <v>88.585836509153481</v>
      </c>
      <c r="CO110" s="12">
        <f>Population!CM110*Inputs!CP$15</f>
        <v>69.720056913131842</v>
      </c>
      <c r="CP110" s="12">
        <f>Population!CN110*Inputs!CQ$15</f>
        <v>53.703559247670078</v>
      </c>
      <c r="CQ110" s="12">
        <f>Population!CO110*Inputs!CR$15</f>
        <v>40.503152552447155</v>
      </c>
      <c r="CR110" s="12">
        <f>Population!CP110*Inputs!CS$15</f>
        <v>31.046738854071044</v>
      </c>
      <c r="CS110" s="12">
        <f>Population!CQ110*Inputs!CT$15</f>
        <v>24.283403733511321</v>
      </c>
      <c r="CT110" s="12">
        <f>Population!CR110*Inputs!CU$15</f>
        <v>19.123535907347843</v>
      </c>
      <c r="CU110" s="12">
        <f>Population!CS110*Inputs!CV$15</f>
        <v>14.796388895033497</v>
      </c>
      <c r="CV110" s="12">
        <f>Population!CT110*Inputs!CW$15</f>
        <v>11.066476176076325</v>
      </c>
      <c r="CW110" s="12">
        <f>Population!CU110*Inputs!CX$15</f>
        <v>8.1447309035498705</v>
      </c>
      <c r="CX110" s="12">
        <f>Population!CV110*Inputs!CY$15</f>
        <v>6.0504343214881198</v>
      </c>
      <c r="CY110" s="12">
        <f>Population!CW110*Inputs!CZ$15</f>
        <v>4.6358824409389658</v>
      </c>
      <c r="CZ110" s="12">
        <f>Population!CX110*Inputs!DA$15</f>
        <v>3.6222476685802856</v>
      </c>
      <c r="DA110" s="12">
        <f>Population!CY110*Inputs!DB$15</f>
        <v>2.7635805442607899</v>
      </c>
      <c r="DB110" s="4"/>
    </row>
    <row r="111" spans="1:106" x14ac:dyDescent="0.25">
      <c r="A111">
        <f t="shared" si="4"/>
        <v>2058</v>
      </c>
      <c r="B111" s="21">
        <f t="shared" si="3"/>
        <v>193458.86244548426</v>
      </c>
      <c r="C111" s="5">
        <f>B111/Population!B111</f>
        <v>0.5905500355306853</v>
      </c>
      <c r="D111" s="33">
        <f t="shared" si="5"/>
        <v>1.2843156372682518</v>
      </c>
      <c r="E111" s="12">
        <f>Population!C111*Inputs!F$15</f>
        <v>0</v>
      </c>
      <c r="F111" s="12">
        <f>Population!D111*Inputs!G$15</f>
        <v>0</v>
      </c>
      <c r="G111" s="12">
        <f>Population!E111*Inputs!H$15</f>
        <v>0</v>
      </c>
      <c r="H111" s="12">
        <f>Population!F111*Inputs!I$15</f>
        <v>0</v>
      </c>
      <c r="I111" s="12">
        <f>Population!G111*Inputs!J$15</f>
        <v>0</v>
      </c>
      <c r="J111" s="12">
        <f>Population!H111*Inputs!K$15</f>
        <v>0</v>
      </c>
      <c r="K111" s="12">
        <f>Population!I111*Inputs!L$15</f>
        <v>0</v>
      </c>
      <c r="L111" s="12">
        <f>Population!J111*Inputs!M$15</f>
        <v>0</v>
      </c>
      <c r="M111" s="12">
        <f>Population!K111*Inputs!N$15</f>
        <v>0</v>
      </c>
      <c r="N111" s="12">
        <f>Population!L111*Inputs!O$15</f>
        <v>0</v>
      </c>
      <c r="O111" s="12">
        <f>Population!M111*Inputs!P$15</f>
        <v>0</v>
      </c>
      <c r="P111" s="12">
        <f>Population!N111*Inputs!Q$15</f>
        <v>0</v>
      </c>
      <c r="Q111" s="12">
        <f>Population!O111*Inputs!R$15</f>
        <v>0</v>
      </c>
      <c r="R111" s="12">
        <f>Population!P111*Inputs!S$15</f>
        <v>0</v>
      </c>
      <c r="S111" s="12">
        <f>Population!Q111*Inputs!T$15</f>
        <v>0</v>
      </c>
      <c r="T111" s="12">
        <f>Population!R111*Inputs!U$15</f>
        <v>27.166978558935245</v>
      </c>
      <c r="U111" s="12">
        <f>Population!S111*Inputs!V$15</f>
        <v>37.432654113583943</v>
      </c>
      <c r="V111" s="12">
        <f>Population!T111*Inputs!W$15</f>
        <v>70.153203918565595</v>
      </c>
      <c r="W111" s="12">
        <f>Population!U111*Inputs!X$15</f>
        <v>121.45431728182194</v>
      </c>
      <c r="X111" s="12">
        <f>Population!V111*Inputs!Y$15</f>
        <v>223.68333954063004</v>
      </c>
      <c r="Y111" s="12">
        <f>Population!W111*Inputs!Z$15</f>
        <v>328.91582613893956</v>
      </c>
      <c r="Z111" s="12">
        <f>Population!X111*Inputs!AA$15</f>
        <v>519.07676225275895</v>
      </c>
      <c r="AA111" s="12">
        <f>Population!Y111*Inputs!AB$15</f>
        <v>739.06779025723995</v>
      </c>
      <c r="AB111" s="12">
        <f>Population!Z111*Inputs!AC$15</f>
        <v>991.27000102316686</v>
      </c>
      <c r="AC111" s="12">
        <f>Population!AA111*Inputs!AD$15</f>
        <v>1273.1886466081878</v>
      </c>
      <c r="AD111" s="12">
        <f>Population!AB111*Inputs!AE$15</f>
        <v>1525.2694007558177</v>
      </c>
      <c r="AE111" s="12">
        <f>Population!AC111*Inputs!AF$15</f>
        <v>1780.2456664612512</v>
      </c>
      <c r="AF111" s="12">
        <f>Population!AD111*Inputs!AG$15</f>
        <v>1918.6402853391364</v>
      </c>
      <c r="AG111" s="12">
        <f>Population!AE111*Inputs!AH$15</f>
        <v>2138.3942099909455</v>
      </c>
      <c r="AH111" s="12">
        <f>Population!AF111*Inputs!AI$15</f>
        <v>2473.6872543233403</v>
      </c>
      <c r="AI111" s="12">
        <f>Population!AG111*Inputs!AJ$15</f>
        <v>2704.8781197330072</v>
      </c>
      <c r="AJ111" s="12">
        <f>Population!AH111*Inputs!AK$15</f>
        <v>3053.6011591393822</v>
      </c>
      <c r="AK111" s="12">
        <f>Population!AI111*Inputs!AL$15</f>
        <v>3128.0241166589785</v>
      </c>
      <c r="AL111" s="12">
        <f>Population!AJ111*Inputs!AM$15</f>
        <v>3311.2931598832297</v>
      </c>
      <c r="AM111" s="12">
        <f>Population!AK111*Inputs!AN$15</f>
        <v>3709.6863078291221</v>
      </c>
      <c r="AN111" s="12">
        <f>Population!AL111*Inputs!AO$15</f>
        <v>4144.4708212826163</v>
      </c>
      <c r="AO111" s="12">
        <f>Population!AM111*Inputs!AP$15</f>
        <v>4673.4535424840824</v>
      </c>
      <c r="AP111" s="12">
        <f>Population!AN111*Inputs!AQ$15</f>
        <v>5104.9530901661183</v>
      </c>
      <c r="AQ111" s="12">
        <f>Population!AO111*Inputs!AR$15</f>
        <v>5319.7645374641852</v>
      </c>
      <c r="AR111" s="12">
        <f>Population!AP111*Inputs!AS$15</f>
        <v>5678.9722419450782</v>
      </c>
      <c r="AS111" s="12">
        <f>Population!AQ111*Inputs!AT$15</f>
        <v>6006.744287227446</v>
      </c>
      <c r="AT111" s="12">
        <f>Population!AR111*Inputs!AU$15</f>
        <v>6418.4403831104828</v>
      </c>
      <c r="AU111" s="12">
        <f>Population!AS111*Inputs!AV$15</f>
        <v>6487.2661808631692</v>
      </c>
      <c r="AV111" s="12">
        <f>Population!AT111*Inputs!AW$15</f>
        <v>6539.1566326332259</v>
      </c>
      <c r="AW111" s="12">
        <f>Population!AU111*Inputs!AX$15</f>
        <v>6624.7538727165438</v>
      </c>
      <c r="AX111" s="12">
        <f>Population!AV111*Inputs!AY$15</f>
        <v>6411.3289002360789</v>
      </c>
      <c r="AY111" s="12">
        <f>Population!AW111*Inputs!AZ$15</f>
        <v>6336.3023746619865</v>
      </c>
      <c r="AZ111" s="12">
        <f>Population!AX111*Inputs!BA$15</f>
        <v>6345.1009398097094</v>
      </c>
      <c r="BA111" s="12">
        <f>Population!AY111*Inputs!BB$15</f>
        <v>6311.1961114971937</v>
      </c>
      <c r="BB111" s="12">
        <f>Population!AZ111*Inputs!BC$15</f>
        <v>6496.868287985405</v>
      </c>
      <c r="BC111" s="12">
        <f>Population!BA111*Inputs!BD$15</f>
        <v>6147.2512044664618</v>
      </c>
      <c r="BD111" s="12">
        <f>Population!BB111*Inputs!BE$15</f>
        <v>5932.9660047932712</v>
      </c>
      <c r="BE111" s="12">
        <f>Population!BC111*Inputs!BF$15</f>
        <v>5382.5372085100962</v>
      </c>
      <c r="BF111" s="12">
        <f>Population!BD111*Inputs!BG$15</f>
        <v>4929.7257640858716</v>
      </c>
      <c r="BG111" s="12">
        <f>Population!BE111*Inputs!BH$15</f>
        <v>4931.2131707829112</v>
      </c>
      <c r="BH111" s="12">
        <f>Population!BF111*Inputs!BI$15</f>
        <v>4889.2189176218244</v>
      </c>
      <c r="BI111" s="12">
        <f>Population!BG111*Inputs!BJ$15</f>
        <v>4655.7381972444391</v>
      </c>
      <c r="BJ111" s="12">
        <f>Population!BH111*Inputs!BK$15</f>
        <v>4245.3156947461976</v>
      </c>
      <c r="BK111" s="12">
        <f>Population!BI111*Inputs!BL$15</f>
        <v>3784.8608690728843</v>
      </c>
      <c r="BL111" s="12">
        <f>Population!BJ111*Inputs!BM$15</f>
        <v>3407.526497861516</v>
      </c>
      <c r="BM111" s="12">
        <f>Population!BK111*Inputs!BN$15</f>
        <v>2876.7571520853448</v>
      </c>
      <c r="BN111" s="12">
        <f>Population!BL111*Inputs!BO$15</f>
        <v>2463.5359016675925</v>
      </c>
      <c r="BO111" s="12">
        <f>Population!BM111*Inputs!BP$15</f>
        <v>2101.7338758569481</v>
      </c>
      <c r="BP111" s="12">
        <f>Population!BN111*Inputs!BQ$15</f>
        <v>1684.3265374502953</v>
      </c>
      <c r="BQ111" s="12">
        <f>Population!BO111*Inputs!BR$15</f>
        <v>1705.9519355863722</v>
      </c>
      <c r="BR111" s="12">
        <f>Population!BP111*Inputs!BS$15</f>
        <v>1484.4260620471684</v>
      </c>
      <c r="BS111" s="12">
        <f>Population!BQ111*Inputs!BT$15</f>
        <v>1357.6297981482337</v>
      </c>
      <c r="BT111" s="12">
        <f>Population!BR111*Inputs!BU$15</f>
        <v>1281.0058228971909</v>
      </c>
      <c r="BU111" s="12">
        <f>Population!BS111*Inputs!BV$15</f>
        <v>1231.7799747670897</v>
      </c>
      <c r="BV111" s="12">
        <f>Population!BT111*Inputs!BW$15</f>
        <v>1115.1494505021967</v>
      </c>
      <c r="BW111" s="12">
        <f>Population!BU111*Inputs!BX$15</f>
        <v>1043.7650572295622</v>
      </c>
      <c r="BX111" s="12">
        <f>Population!BV111*Inputs!BY$15</f>
        <v>895.47864546383755</v>
      </c>
      <c r="BY111" s="12">
        <f>Population!BW111*Inputs!BZ$15</f>
        <v>818.19485068052268</v>
      </c>
      <c r="BZ111" s="12">
        <f>Population!BX111*Inputs!CA$15</f>
        <v>789.762269425971</v>
      </c>
      <c r="CA111" s="12">
        <f>Population!BY111*Inputs!CB$15</f>
        <v>754.6856881612033</v>
      </c>
      <c r="CB111" s="12">
        <f>Population!BZ111*Inputs!CC$15</f>
        <v>626.5410582858492</v>
      </c>
      <c r="CC111" s="12">
        <f>Population!CA111*Inputs!CD$15</f>
        <v>657.32344977343212</v>
      </c>
      <c r="CD111" s="12">
        <f>Population!CB111*Inputs!CE$15</f>
        <v>582.9452615083369</v>
      </c>
      <c r="CE111" s="12">
        <f>Population!CC111*Inputs!CF$15</f>
        <v>467.05400695346708</v>
      </c>
      <c r="CF111" s="12">
        <f>Population!CD111*Inputs!CG$15</f>
        <v>411.9278746629617</v>
      </c>
      <c r="CG111" s="12">
        <f>Population!CE111*Inputs!CH$15</f>
        <v>308.07388907062216</v>
      </c>
      <c r="CH111" s="12">
        <f>Population!CF111*Inputs!CI$15</f>
        <v>267.48566766381015</v>
      </c>
      <c r="CI111" s="12">
        <f>Population!CG111*Inputs!CJ$15</f>
        <v>228.00263852887545</v>
      </c>
      <c r="CJ111" s="12">
        <f>Population!CH111*Inputs!CK$15</f>
        <v>192.88120461228715</v>
      </c>
      <c r="CK111" s="12">
        <f>Population!CI111*Inputs!CL$15</f>
        <v>163.62830515298509</v>
      </c>
      <c r="CL111" s="12">
        <f>Population!CJ111*Inputs!CM$15</f>
        <v>138.91659795432034</v>
      </c>
      <c r="CM111" s="12">
        <f>Population!CK111*Inputs!CN$15</f>
        <v>115.88095070524098</v>
      </c>
      <c r="CN111" s="12">
        <f>Population!CL111*Inputs!CO$15</f>
        <v>94.997087233739421</v>
      </c>
      <c r="CO111" s="12">
        <f>Population!CM111*Inputs!CP$15</f>
        <v>76.120181039091563</v>
      </c>
      <c r="CP111" s="12">
        <f>Population!CN111*Inputs!CQ$15</f>
        <v>59.371132910721258</v>
      </c>
      <c r="CQ111" s="12">
        <f>Population!CO111*Inputs!CR$15</f>
        <v>45.362181725701923</v>
      </c>
      <c r="CR111" s="12">
        <f>Population!CP111*Inputs!CS$15</f>
        <v>34.212096782535824</v>
      </c>
      <c r="CS111" s="12">
        <f>Population!CQ111*Inputs!CT$15</f>
        <v>26.224478034942951</v>
      </c>
      <c r="CT111" s="12">
        <f>Population!CR111*Inputs!CU$15</f>
        <v>20.511641844779955</v>
      </c>
      <c r="CU111" s="12">
        <f>Population!CS111*Inputs!CV$15</f>
        <v>16.153218207873898</v>
      </c>
      <c r="CV111" s="12">
        <f>Population!CT111*Inputs!CW$15</f>
        <v>12.498175006338842</v>
      </c>
      <c r="CW111" s="12">
        <f>Population!CU111*Inputs!CX$15</f>
        <v>9.3476021030040819</v>
      </c>
      <c r="CX111" s="12">
        <f>Population!CV111*Inputs!CY$15</f>
        <v>6.8796699609774699</v>
      </c>
      <c r="CY111" s="12">
        <f>Population!CW111*Inputs!CZ$15</f>
        <v>5.1106650109541025</v>
      </c>
      <c r="CZ111" s="12">
        <f>Population!CX111*Inputs!DA$15</f>
        <v>3.9158250345201759</v>
      </c>
      <c r="DA111" s="12">
        <f>Population!CY111*Inputs!DB$15</f>
        <v>3.0596306706574152</v>
      </c>
      <c r="DB111" s="4"/>
    </row>
    <row r="112" spans="1:106" x14ac:dyDescent="0.25">
      <c r="A112">
        <f t="shared" si="4"/>
        <v>2059</v>
      </c>
      <c r="B112" s="21">
        <f t="shared" si="3"/>
        <v>195923.62940626644</v>
      </c>
      <c r="C112" s="5">
        <f>B112/Population!B112</f>
        <v>0.59463955460997975</v>
      </c>
      <c r="D112" s="33">
        <f t="shared" si="5"/>
        <v>1.2740522349947714</v>
      </c>
      <c r="E112" s="12">
        <f>Population!C112*Inputs!F$15</f>
        <v>0</v>
      </c>
      <c r="F112" s="12">
        <f>Population!D112*Inputs!G$15</f>
        <v>0</v>
      </c>
      <c r="G112" s="12">
        <f>Population!E112*Inputs!H$15</f>
        <v>0</v>
      </c>
      <c r="H112" s="12">
        <f>Population!F112*Inputs!I$15</f>
        <v>0</v>
      </c>
      <c r="I112" s="12">
        <f>Population!G112*Inputs!J$15</f>
        <v>0</v>
      </c>
      <c r="J112" s="12">
        <f>Population!H112*Inputs!K$15</f>
        <v>0</v>
      </c>
      <c r="K112" s="12">
        <f>Population!I112*Inputs!L$15</f>
        <v>0</v>
      </c>
      <c r="L112" s="12">
        <f>Population!J112*Inputs!M$15</f>
        <v>0</v>
      </c>
      <c r="M112" s="12">
        <f>Population!K112*Inputs!N$15</f>
        <v>0</v>
      </c>
      <c r="N112" s="12">
        <f>Population!L112*Inputs!O$15</f>
        <v>0</v>
      </c>
      <c r="O112" s="12">
        <f>Population!M112*Inputs!P$15</f>
        <v>0</v>
      </c>
      <c r="P112" s="12">
        <f>Population!N112*Inputs!Q$15</f>
        <v>0</v>
      </c>
      <c r="Q112" s="12">
        <f>Population!O112*Inputs!R$15</f>
        <v>0</v>
      </c>
      <c r="R112" s="12">
        <f>Population!P112*Inputs!S$15</f>
        <v>0</v>
      </c>
      <c r="S112" s="12">
        <f>Population!Q112*Inputs!T$15</f>
        <v>0</v>
      </c>
      <c r="T112" s="12">
        <f>Population!R112*Inputs!U$15</f>
        <v>25.47081068253172</v>
      </c>
      <c r="U112" s="12">
        <f>Population!S112*Inputs!V$15</f>
        <v>35.316046480282537</v>
      </c>
      <c r="V112" s="12">
        <f>Population!T112*Inputs!W$15</f>
        <v>66.676796293175983</v>
      </c>
      <c r="W112" s="12">
        <f>Population!U112*Inputs!X$15</f>
        <v>114.65534876008863</v>
      </c>
      <c r="X112" s="12">
        <f>Population!V112*Inputs!Y$15</f>
        <v>209.31684313037528</v>
      </c>
      <c r="Y112" s="12">
        <f>Population!W112*Inputs!Z$15</f>
        <v>308.09157220439727</v>
      </c>
      <c r="Z112" s="12">
        <f>Population!X112*Inputs!AA$15</f>
        <v>489.60965100393003</v>
      </c>
      <c r="AA112" s="12">
        <f>Population!Y112*Inputs!AB$15</f>
        <v>697.01424133024489</v>
      </c>
      <c r="AB112" s="12">
        <f>Population!Z112*Inputs!AC$15</f>
        <v>969.72600657772841</v>
      </c>
      <c r="AC112" s="12">
        <f>Population!AA112*Inputs!AD$15</f>
        <v>1312.3005491097185</v>
      </c>
      <c r="AD112" s="12">
        <f>Population!AB112*Inputs!AE$15</f>
        <v>1631.0174779919619</v>
      </c>
      <c r="AE112" s="12">
        <f>Population!AC112*Inputs!AF$15</f>
        <v>1903.9550068387048</v>
      </c>
      <c r="AF112" s="12">
        <f>Population!AD112*Inputs!AG$15</f>
        <v>2067.8698235699521</v>
      </c>
      <c r="AG112" s="12">
        <f>Population!AE112*Inputs!AH$15</f>
        <v>2286.5222969352308</v>
      </c>
      <c r="AH112" s="12">
        <f>Population!AF112*Inputs!AI$15</f>
        <v>2580.1055092762876</v>
      </c>
      <c r="AI112" s="12">
        <f>Population!AG112*Inputs!AJ$15</f>
        <v>2763.3787643374403</v>
      </c>
      <c r="AJ112" s="12">
        <f>Population!AH112*Inputs!AK$15</f>
        <v>3137.1509042893699</v>
      </c>
      <c r="AK112" s="12">
        <f>Population!AI112*Inputs!AL$15</f>
        <v>3233.7565343267465</v>
      </c>
      <c r="AL112" s="12">
        <f>Population!AJ112*Inputs!AM$15</f>
        <v>3311.6960332874646</v>
      </c>
      <c r="AM112" s="12">
        <f>Population!AK112*Inputs!AN$15</f>
        <v>3538.58069429026</v>
      </c>
      <c r="AN112" s="12">
        <f>Population!AL112*Inputs!AO$15</f>
        <v>3854.7769141004237</v>
      </c>
      <c r="AO112" s="12">
        <f>Population!AM112*Inputs!AP$15</f>
        <v>4376.815577566199</v>
      </c>
      <c r="AP112" s="12">
        <f>Population!AN112*Inputs!AQ$15</f>
        <v>4784.5451475464597</v>
      </c>
      <c r="AQ112" s="12">
        <f>Population!AO112*Inputs!AR$15</f>
        <v>5077.9138477453407</v>
      </c>
      <c r="AR112" s="12">
        <f>Population!AP112*Inputs!AS$15</f>
        <v>5569.033322382109</v>
      </c>
      <c r="AS112" s="12">
        <f>Population!AQ112*Inputs!AT$15</f>
        <v>5997.9556733764621</v>
      </c>
      <c r="AT112" s="12">
        <f>Population!AR112*Inputs!AU$15</f>
        <v>6397.9440318099896</v>
      </c>
      <c r="AU112" s="12">
        <f>Population!AS112*Inputs!AV$15</f>
        <v>6471.2438873710198</v>
      </c>
      <c r="AV112" s="12">
        <f>Population!AT112*Inputs!AW$15</f>
        <v>6591.7310131392032</v>
      </c>
      <c r="AW112" s="12">
        <f>Population!AU112*Inputs!AX$15</f>
        <v>6767.339086795555</v>
      </c>
      <c r="AX112" s="12">
        <f>Population!AV112*Inputs!AY$15</f>
        <v>6617.4807335908308</v>
      </c>
      <c r="AY112" s="12">
        <f>Population!AW112*Inputs!AZ$15</f>
        <v>6559.2713162252048</v>
      </c>
      <c r="AZ112" s="12">
        <f>Population!AX112*Inputs!BA$15</f>
        <v>6054.6995268562168</v>
      </c>
      <c r="BA112" s="12">
        <f>Population!AY112*Inputs!BB$15</f>
        <v>6146.7910241537238</v>
      </c>
      <c r="BB112" s="12">
        <f>Population!AZ112*Inputs!BC$15</f>
        <v>6484.2329486998042</v>
      </c>
      <c r="BC112" s="12">
        <f>Population!BA112*Inputs!BD$15</f>
        <v>6289.1423562954215</v>
      </c>
      <c r="BD112" s="12">
        <f>Population!BB112*Inputs!BE$15</f>
        <v>6236.767832626183</v>
      </c>
      <c r="BE112" s="12">
        <f>Population!BC112*Inputs!BF$15</f>
        <v>5837.6428970270181</v>
      </c>
      <c r="BF112" s="12">
        <f>Population!BD112*Inputs!BG$15</f>
        <v>5297.1811037456473</v>
      </c>
      <c r="BG112" s="12">
        <f>Population!BE112*Inputs!BH$15</f>
        <v>5115.3400860601332</v>
      </c>
      <c r="BH112" s="12">
        <f>Population!BF112*Inputs!BI$15</f>
        <v>4964.9135603312779</v>
      </c>
      <c r="BI112" s="12">
        <f>Population!BG112*Inputs!BJ$15</f>
        <v>4799.5701471847251</v>
      </c>
      <c r="BJ112" s="12">
        <f>Population!BH112*Inputs!BK$15</f>
        <v>4407.2393908599688</v>
      </c>
      <c r="BK112" s="12">
        <f>Population!BI112*Inputs!BL$15</f>
        <v>3922.8478800167377</v>
      </c>
      <c r="BL112" s="12">
        <f>Population!BJ112*Inputs!BM$15</f>
        <v>3528.1076908368486</v>
      </c>
      <c r="BM112" s="12">
        <f>Population!BK112*Inputs!BN$15</f>
        <v>2978.7558314413154</v>
      </c>
      <c r="BN112" s="12">
        <f>Population!BL112*Inputs!BO$15</f>
        <v>2552.8377697612832</v>
      </c>
      <c r="BO112" s="12">
        <f>Population!BM112*Inputs!BP$15</f>
        <v>2181.284221391204</v>
      </c>
      <c r="BP112" s="12">
        <f>Population!BN112*Inputs!BQ$15</f>
        <v>1747.3272797132074</v>
      </c>
      <c r="BQ112" s="12">
        <f>Population!BO112*Inputs!BR$15</f>
        <v>1764.3378413918917</v>
      </c>
      <c r="BR112" s="12">
        <f>Population!BP112*Inputs!BS$15</f>
        <v>1529.4111644000261</v>
      </c>
      <c r="BS112" s="12">
        <f>Population!BQ112*Inputs!BT$15</f>
        <v>1398.6054306945414</v>
      </c>
      <c r="BT112" s="12">
        <f>Population!BR112*Inputs!BU$15</f>
        <v>1319.330798664266</v>
      </c>
      <c r="BU112" s="12">
        <f>Population!BS112*Inputs!BV$15</f>
        <v>1270.2483449595136</v>
      </c>
      <c r="BV112" s="12">
        <f>Population!BT112*Inputs!BW$15</f>
        <v>1151.1021415044625</v>
      </c>
      <c r="BW112" s="12">
        <f>Population!BU112*Inputs!BX$15</f>
        <v>1076.6030374845952</v>
      </c>
      <c r="BX112" s="12">
        <f>Population!BV112*Inputs!BY$15</f>
        <v>921.10626697336374</v>
      </c>
      <c r="BY112" s="12">
        <f>Population!BW112*Inputs!BZ$15</f>
        <v>838.69066869096878</v>
      </c>
      <c r="BZ112" s="12">
        <f>Population!BX112*Inputs!CA$15</f>
        <v>811.01371700917957</v>
      </c>
      <c r="CA112" s="12">
        <f>Population!BY112*Inputs!CB$15</f>
        <v>779.02351756657981</v>
      </c>
      <c r="CB112" s="12">
        <f>Population!BZ112*Inputs!CC$15</f>
        <v>650.30277389401294</v>
      </c>
      <c r="CC112" s="12">
        <f>Population!CA112*Inputs!CD$15</f>
        <v>681.85703329588216</v>
      </c>
      <c r="CD112" s="12">
        <f>Population!CB112*Inputs!CE$15</f>
        <v>604.1556561354605</v>
      </c>
      <c r="CE112" s="12">
        <f>Population!CC112*Inputs!CF$15</f>
        <v>483.67285470336878</v>
      </c>
      <c r="CF112" s="12">
        <f>Population!CD112*Inputs!CG$15</f>
        <v>427.47181807161525</v>
      </c>
      <c r="CG112" s="12">
        <f>Population!CE112*Inputs!CH$15</f>
        <v>321.38929325797881</v>
      </c>
      <c r="CH112" s="12">
        <f>Population!CF112*Inputs!CI$15</f>
        <v>280.89881294258424</v>
      </c>
      <c r="CI112" s="12">
        <f>Population!CG112*Inputs!CJ$15</f>
        <v>241.8117251063434</v>
      </c>
      <c r="CJ112" s="12">
        <f>Population!CH112*Inputs!CK$15</f>
        <v>203.96863905754827</v>
      </c>
      <c r="CK112" s="12">
        <f>Population!CI112*Inputs!CL$15</f>
        <v>170.6233257139117</v>
      </c>
      <c r="CL112" s="12">
        <f>Population!CJ112*Inputs!CM$15</f>
        <v>143.24807324890051</v>
      </c>
      <c r="CM112" s="12">
        <f>Population!CK112*Inputs!CN$15</f>
        <v>120.48680655323308</v>
      </c>
      <c r="CN112" s="12">
        <f>Population!CL112*Inputs!CO$15</f>
        <v>99.422890787741991</v>
      </c>
      <c r="CO112" s="12">
        <f>Population!CM112*Inputs!CP$15</f>
        <v>80.479678624865798</v>
      </c>
      <c r="CP112" s="12">
        <f>Population!CN112*Inputs!CQ$15</f>
        <v>63.641298196534883</v>
      </c>
      <c r="CQ112" s="12">
        <f>Population!CO112*Inputs!CR$15</f>
        <v>49.011856032829094</v>
      </c>
      <c r="CR112" s="12">
        <f>Population!CP112*Inputs!CS$15</f>
        <v>37.447234221020764</v>
      </c>
      <c r="CS112" s="12">
        <f>Population!CQ112*Inputs!CT$15</f>
        <v>28.242653961283334</v>
      </c>
      <c r="CT112" s="12">
        <f>Population!CR112*Inputs!CU$15</f>
        <v>21.648742056471875</v>
      </c>
      <c r="CU112" s="12">
        <f>Population!CS112*Inputs!CV$15</f>
        <v>16.93270092394966</v>
      </c>
      <c r="CV112" s="12">
        <f>Population!CT112*Inputs!CW$15</f>
        <v>13.334749843188922</v>
      </c>
      <c r="CW112" s="12">
        <f>Population!CU112*Inputs!CX$15</f>
        <v>10.31745099095399</v>
      </c>
      <c r="CX112" s="12">
        <f>Population!CV112*Inputs!CY$15</f>
        <v>7.716600746250454</v>
      </c>
      <c r="CY112" s="12">
        <f>Population!CW112*Inputs!CZ$15</f>
        <v>5.6792817847664425</v>
      </c>
      <c r="CZ112" s="12">
        <f>Population!CX112*Inputs!DA$15</f>
        <v>4.2189388254652469</v>
      </c>
      <c r="DA112" s="12">
        <f>Population!CY112*Inputs!DB$15</f>
        <v>3.2325785854592235</v>
      </c>
      <c r="DB112" s="4"/>
    </row>
    <row r="113" spans="1:106" x14ac:dyDescent="0.25">
      <c r="A113">
        <f t="shared" si="4"/>
        <v>2060</v>
      </c>
      <c r="B113" s="21">
        <f t="shared" si="3"/>
        <v>198356.86198623953</v>
      </c>
      <c r="C113" s="5">
        <f>B113/Population!B113</f>
        <v>0.59863363618011411</v>
      </c>
      <c r="D113" s="33">
        <f t="shared" si="5"/>
        <v>1.2419291064313276</v>
      </c>
      <c r="E113" s="12">
        <f>Population!C113*Inputs!F$15</f>
        <v>0</v>
      </c>
      <c r="F113" s="12">
        <f>Population!D113*Inputs!G$15</f>
        <v>0</v>
      </c>
      <c r="G113" s="12">
        <f>Population!E113*Inputs!H$15</f>
        <v>0</v>
      </c>
      <c r="H113" s="12">
        <f>Population!F113*Inputs!I$15</f>
        <v>0</v>
      </c>
      <c r="I113" s="12">
        <f>Population!G113*Inputs!J$15</f>
        <v>0</v>
      </c>
      <c r="J113" s="12">
        <f>Population!H113*Inputs!K$15</f>
        <v>0</v>
      </c>
      <c r="K113" s="12">
        <f>Population!I113*Inputs!L$15</f>
        <v>0</v>
      </c>
      <c r="L113" s="12">
        <f>Population!J113*Inputs!M$15</f>
        <v>0</v>
      </c>
      <c r="M113" s="12">
        <f>Population!K113*Inputs!N$15</f>
        <v>0</v>
      </c>
      <c r="N113" s="12">
        <f>Population!L113*Inputs!O$15</f>
        <v>0</v>
      </c>
      <c r="O113" s="12">
        <f>Population!M113*Inputs!P$15</f>
        <v>0</v>
      </c>
      <c r="P113" s="12">
        <f>Population!N113*Inputs!Q$15</f>
        <v>0</v>
      </c>
      <c r="Q113" s="12">
        <f>Population!O113*Inputs!R$15</f>
        <v>0</v>
      </c>
      <c r="R113" s="12">
        <f>Population!P113*Inputs!S$15</f>
        <v>0</v>
      </c>
      <c r="S113" s="12">
        <f>Population!Q113*Inputs!T$15</f>
        <v>0</v>
      </c>
      <c r="T113" s="12">
        <f>Population!R113*Inputs!U$15</f>
        <v>24.186563082432038</v>
      </c>
      <c r="U113" s="12">
        <f>Population!S113*Inputs!V$15</f>
        <v>33.107008123010473</v>
      </c>
      <c r="V113" s="12">
        <f>Population!T113*Inputs!W$15</f>
        <v>62.898432903130555</v>
      </c>
      <c r="W113" s="12">
        <f>Population!U113*Inputs!X$15</f>
        <v>108.95915508691222</v>
      </c>
      <c r="X113" s="12">
        <f>Population!V113*Inputs!Y$15</f>
        <v>197.56759345319725</v>
      </c>
      <c r="Y113" s="12">
        <f>Population!W113*Inputs!Z$15</f>
        <v>288.24735144832403</v>
      </c>
      <c r="Z113" s="12">
        <f>Population!X113*Inputs!AA$15</f>
        <v>458.51305425808556</v>
      </c>
      <c r="AA113" s="12">
        <f>Population!Y113*Inputs!AB$15</f>
        <v>657.30651127981116</v>
      </c>
      <c r="AB113" s="12">
        <f>Population!Z113*Inputs!AC$15</f>
        <v>914.35277318350802</v>
      </c>
      <c r="AC113" s="12">
        <f>Population!AA113*Inputs!AD$15</f>
        <v>1283.512414112618</v>
      </c>
      <c r="AD113" s="12">
        <f>Population!AB113*Inputs!AE$15</f>
        <v>1680.7878984378021</v>
      </c>
      <c r="AE113" s="12">
        <f>Population!AC113*Inputs!AF$15</f>
        <v>2035.5669820345347</v>
      </c>
      <c r="AF113" s="12">
        <f>Population!AD113*Inputs!AG$15</f>
        <v>2211.1418639691183</v>
      </c>
      <c r="AG113" s="12">
        <f>Population!AE113*Inputs!AH$15</f>
        <v>2463.9033176584994</v>
      </c>
      <c r="AH113" s="12">
        <f>Population!AF113*Inputs!AI$15</f>
        <v>2758.3042624159084</v>
      </c>
      <c r="AI113" s="12">
        <f>Population!AG113*Inputs!AJ$15</f>
        <v>2881.6811650243121</v>
      </c>
      <c r="AJ113" s="12">
        <f>Population!AH113*Inputs!AK$15</f>
        <v>3204.3445859681642</v>
      </c>
      <c r="AK113" s="12">
        <f>Population!AI113*Inputs!AL$15</f>
        <v>3321.5900228616374</v>
      </c>
      <c r="AL113" s="12">
        <f>Population!AJ113*Inputs!AM$15</f>
        <v>3423.0095697916881</v>
      </c>
      <c r="AM113" s="12">
        <f>Population!AK113*Inputs!AN$15</f>
        <v>3538.4002498947102</v>
      </c>
      <c r="AN113" s="12">
        <f>Population!AL113*Inputs!AO$15</f>
        <v>3676.377499019462</v>
      </c>
      <c r="AO113" s="12">
        <f>Population!AM113*Inputs!AP$15</f>
        <v>4070.2443745333603</v>
      </c>
      <c r="AP113" s="12">
        <f>Population!AN113*Inputs!AQ$15</f>
        <v>4480.174717784048</v>
      </c>
      <c r="AQ113" s="12">
        <f>Population!AO113*Inputs!AR$15</f>
        <v>4758.4797889925421</v>
      </c>
      <c r="AR113" s="12">
        <f>Population!AP113*Inputs!AS$15</f>
        <v>5315.1886281355137</v>
      </c>
      <c r="AS113" s="12">
        <f>Population!AQ113*Inputs!AT$15</f>
        <v>5881.3545347564204</v>
      </c>
      <c r="AT113" s="12">
        <f>Population!AR113*Inputs!AU$15</f>
        <v>6388.2662181420756</v>
      </c>
      <c r="AU113" s="12">
        <f>Population!AS113*Inputs!AV$15</f>
        <v>6450.2976387828476</v>
      </c>
      <c r="AV113" s="12">
        <f>Population!AT113*Inputs!AW$15</f>
        <v>6575.2442307506471</v>
      </c>
      <c r="AW113" s="12">
        <f>Population!AU113*Inputs!AX$15</f>
        <v>6821.597746338809</v>
      </c>
      <c r="AX113" s="12">
        <f>Population!AV113*Inputs!AY$15</f>
        <v>6759.8269437182753</v>
      </c>
      <c r="AY113" s="12">
        <f>Population!AW113*Inputs!AZ$15</f>
        <v>6770.232880523341</v>
      </c>
      <c r="AZ113" s="12">
        <f>Population!AX113*Inputs!BA$15</f>
        <v>6268.0788099004494</v>
      </c>
      <c r="BA113" s="12">
        <f>Population!AY113*Inputs!BB$15</f>
        <v>5866.1045299218049</v>
      </c>
      <c r="BB113" s="12">
        <f>Population!AZ113*Inputs!BC$15</f>
        <v>6316.0492742350816</v>
      </c>
      <c r="BC113" s="12">
        <f>Population!BA113*Inputs!BD$15</f>
        <v>6277.5369192635508</v>
      </c>
      <c r="BD113" s="12">
        <f>Population!BB113*Inputs!BE$15</f>
        <v>6381.4800474109516</v>
      </c>
      <c r="BE113" s="12">
        <f>Population!BC113*Inputs!BF$15</f>
        <v>6137.7085819001231</v>
      </c>
      <c r="BF113" s="12">
        <f>Population!BD113*Inputs!BG$15</f>
        <v>5746.4462389082582</v>
      </c>
      <c r="BG113" s="12">
        <f>Population!BE113*Inputs!BH$15</f>
        <v>5498.956812653817</v>
      </c>
      <c r="BH113" s="12">
        <f>Population!BF113*Inputs!BI$15</f>
        <v>5153.4292260604934</v>
      </c>
      <c r="BI113" s="12">
        <f>Population!BG113*Inputs!BJ$15</f>
        <v>4877.0443561353295</v>
      </c>
      <c r="BJ113" s="12">
        <f>Population!BH113*Inputs!BK$15</f>
        <v>4546.1031857189519</v>
      </c>
      <c r="BK113" s="12">
        <f>Population!BI113*Inputs!BL$15</f>
        <v>4074.6946790444986</v>
      </c>
      <c r="BL113" s="12">
        <f>Population!BJ113*Inputs!BM$15</f>
        <v>3658.7410044437088</v>
      </c>
      <c r="BM113" s="12">
        <f>Population!BK113*Inputs!BN$15</f>
        <v>3086.2674899006283</v>
      </c>
      <c r="BN113" s="12">
        <f>Population!BL113*Inputs!BO$15</f>
        <v>2645.7825954776413</v>
      </c>
      <c r="BO113" s="12">
        <f>Population!BM113*Inputs!BP$15</f>
        <v>2262.8997579190896</v>
      </c>
      <c r="BP113" s="12">
        <f>Population!BN113*Inputs!BQ$15</f>
        <v>1816.1032479728333</v>
      </c>
      <c r="BQ113" s="12">
        <f>Population!BO113*Inputs!BR$15</f>
        <v>1833.2720327601007</v>
      </c>
      <c r="BR113" s="12">
        <f>Population!BP113*Inputs!BS$15</f>
        <v>1584.0392491107059</v>
      </c>
      <c r="BS113" s="12">
        <f>Population!BQ113*Inputs!BT$15</f>
        <v>1442.8155675965968</v>
      </c>
      <c r="BT113" s="12">
        <f>Population!BR113*Inputs!BU$15</f>
        <v>1361.2354330100168</v>
      </c>
      <c r="BU113" s="12">
        <f>Population!BS113*Inputs!BV$15</f>
        <v>1310.5283138760797</v>
      </c>
      <c r="BV113" s="12">
        <f>Population!BT113*Inputs!BW$15</f>
        <v>1189.4150622315892</v>
      </c>
      <c r="BW113" s="12">
        <f>Population!BU113*Inputs!BX$15</f>
        <v>1113.798778505319</v>
      </c>
      <c r="BX113" s="12">
        <f>Population!BV113*Inputs!BY$15</f>
        <v>952.26662015299371</v>
      </c>
      <c r="BY113" s="12">
        <f>Population!BW113*Inputs!BZ$15</f>
        <v>864.4663871475824</v>
      </c>
      <c r="BZ113" s="12">
        <f>Population!BX113*Inputs!CA$15</f>
        <v>832.70297921090923</v>
      </c>
      <c r="CA113" s="12">
        <f>Population!BY113*Inputs!CB$15</f>
        <v>801.50840553110584</v>
      </c>
      <c r="CB113" s="12">
        <f>Population!BZ113*Inputs!CC$15</f>
        <v>673.03326937792917</v>
      </c>
      <c r="CC113" s="12">
        <f>Population!CA113*Inputs!CD$15</f>
        <v>709.92987928590446</v>
      </c>
      <c r="CD113" s="12">
        <f>Population!CB113*Inputs!CE$15</f>
        <v>628.41341313830128</v>
      </c>
      <c r="CE113" s="12">
        <f>Population!CC113*Inputs!CF$15</f>
        <v>502.47964423496489</v>
      </c>
      <c r="CF113" s="12">
        <f>Population!CD113*Inputs!CG$15</f>
        <v>443.32878976586358</v>
      </c>
      <c r="CG113" s="12">
        <f>Population!CE113*Inputs!CH$15</f>
        <v>333.55253361813294</v>
      </c>
      <c r="CH113" s="12">
        <f>Population!CF113*Inputs!CI$15</f>
        <v>292.76275789624731</v>
      </c>
      <c r="CI113" s="12">
        <f>Population!CG113*Inputs!CJ$15</f>
        <v>253.66285232682688</v>
      </c>
      <c r="CJ113" s="12">
        <f>Population!CH113*Inputs!CK$15</f>
        <v>216.08480987155821</v>
      </c>
      <c r="CK113" s="12">
        <f>Population!CI113*Inputs!CL$15</f>
        <v>179.88972363052247</v>
      </c>
      <c r="CL113" s="12">
        <f>Population!CJ113*Inputs!CM$15</f>
        <v>148.32729313964063</v>
      </c>
      <c r="CM113" s="12">
        <f>Population!CK113*Inputs!CN$15</f>
        <v>122.8355715399567</v>
      </c>
      <c r="CN113" s="12">
        <f>Population!CL113*Inputs!CO$15</f>
        <v>102.02967414551078</v>
      </c>
      <c r="CO113" s="12">
        <f>Population!CM113*Inputs!CP$15</f>
        <v>82.942010906448544</v>
      </c>
      <c r="CP113" s="12">
        <f>Population!CN113*Inputs!CQ$15</f>
        <v>65.943566300136709</v>
      </c>
      <c r="CQ113" s="12">
        <f>Population!CO113*Inputs!CR$15</f>
        <v>51.147554972533449</v>
      </c>
      <c r="CR113" s="12">
        <f>Population!CP113*Inputs!CS$15</f>
        <v>39.390092153737875</v>
      </c>
      <c r="CS113" s="12">
        <f>Population!CQ113*Inputs!CT$15</f>
        <v>30.095779394287728</v>
      </c>
      <c r="CT113" s="12">
        <f>Population!CR113*Inputs!CU$15</f>
        <v>22.698196564029718</v>
      </c>
      <c r="CU113" s="12">
        <f>Population!CS113*Inputs!CV$15</f>
        <v>17.398768658051679</v>
      </c>
      <c r="CV113" s="12">
        <f>Population!CT113*Inputs!CW$15</f>
        <v>13.608557271516162</v>
      </c>
      <c r="CW113" s="12">
        <f>Population!CU113*Inputs!CX$15</f>
        <v>10.716938057159599</v>
      </c>
      <c r="CX113" s="12">
        <f>Population!CV113*Inputs!CY$15</f>
        <v>8.2919803129498639</v>
      </c>
      <c r="CY113" s="12">
        <f>Population!CW113*Inputs!CZ$15</f>
        <v>6.2017160563111737</v>
      </c>
      <c r="CZ113" s="12">
        <f>Population!CX113*Inputs!DA$15</f>
        <v>4.5643534233666134</v>
      </c>
      <c r="DA113" s="12">
        <f>Population!CY113*Inputs!DB$15</f>
        <v>3.3906977327025762</v>
      </c>
      <c r="DB113" s="4"/>
    </row>
    <row r="114" spans="1:106" x14ac:dyDescent="0.25">
      <c r="A114">
        <f t="shared" si="4"/>
        <v>2061</v>
      </c>
      <c r="B114" s="21">
        <f t="shared" si="3"/>
        <v>200736.39469248909</v>
      </c>
      <c r="C114" s="5">
        <f>B114/Population!B114</f>
        <v>0.60252107501926255</v>
      </c>
      <c r="D114" s="33">
        <f t="shared" si="5"/>
        <v>1.1996220763033749</v>
      </c>
      <c r="E114" s="12">
        <f>Population!C114*Inputs!F$15</f>
        <v>0</v>
      </c>
      <c r="F114" s="12">
        <f>Population!D114*Inputs!G$15</f>
        <v>0</v>
      </c>
      <c r="G114" s="12">
        <f>Population!E114*Inputs!H$15</f>
        <v>0</v>
      </c>
      <c r="H114" s="12">
        <f>Population!F114*Inputs!I$15</f>
        <v>0</v>
      </c>
      <c r="I114" s="12">
        <f>Population!G114*Inputs!J$15</f>
        <v>0</v>
      </c>
      <c r="J114" s="12">
        <f>Population!H114*Inputs!K$15</f>
        <v>0</v>
      </c>
      <c r="K114" s="12">
        <f>Population!I114*Inputs!L$15</f>
        <v>0</v>
      </c>
      <c r="L114" s="12">
        <f>Population!J114*Inputs!M$15</f>
        <v>0</v>
      </c>
      <c r="M114" s="12">
        <f>Population!K114*Inputs!N$15</f>
        <v>0</v>
      </c>
      <c r="N114" s="12">
        <f>Population!L114*Inputs!O$15</f>
        <v>0</v>
      </c>
      <c r="O114" s="12">
        <f>Population!M114*Inputs!P$15</f>
        <v>0</v>
      </c>
      <c r="P114" s="12">
        <f>Population!N114*Inputs!Q$15</f>
        <v>0</v>
      </c>
      <c r="Q114" s="12">
        <f>Population!O114*Inputs!R$15</f>
        <v>0</v>
      </c>
      <c r="R114" s="12">
        <f>Population!P114*Inputs!S$15</f>
        <v>0</v>
      </c>
      <c r="S114" s="12">
        <f>Population!Q114*Inputs!T$15</f>
        <v>0</v>
      </c>
      <c r="T114" s="12">
        <f>Population!R114*Inputs!U$15</f>
        <v>23.505236513056651</v>
      </c>
      <c r="U114" s="12">
        <f>Population!S114*Inputs!V$15</f>
        <v>31.435296437506839</v>
      </c>
      <c r="V114" s="12">
        <f>Population!T114*Inputs!W$15</f>
        <v>58.958952798174188</v>
      </c>
      <c r="W114" s="12">
        <f>Population!U114*Inputs!X$15</f>
        <v>102.77515074019198</v>
      </c>
      <c r="X114" s="12">
        <f>Population!V114*Inputs!Y$15</f>
        <v>187.73402903364735</v>
      </c>
      <c r="Y114" s="12">
        <f>Population!W114*Inputs!Z$15</f>
        <v>272.0336478518135</v>
      </c>
      <c r="Z114" s="12">
        <f>Population!X114*Inputs!AA$15</f>
        <v>428.91157706691149</v>
      </c>
      <c r="AA114" s="12">
        <f>Population!Y114*Inputs!AB$15</f>
        <v>615.44882474729127</v>
      </c>
      <c r="AB114" s="12">
        <f>Population!Z114*Inputs!AC$15</f>
        <v>862.11165379525835</v>
      </c>
      <c r="AC114" s="12">
        <f>Population!AA114*Inputs!AD$15</f>
        <v>1210.0066865897586</v>
      </c>
      <c r="AD114" s="12">
        <f>Population!AB114*Inputs!AE$15</f>
        <v>1643.6334335574045</v>
      </c>
      <c r="AE114" s="12">
        <f>Population!AC114*Inputs!AF$15</f>
        <v>2097.3407669796511</v>
      </c>
      <c r="AF114" s="12">
        <f>Population!AD114*Inputs!AG$15</f>
        <v>2363.619620366987</v>
      </c>
      <c r="AG114" s="12">
        <f>Population!AE114*Inputs!AH$15</f>
        <v>2634.2037456898011</v>
      </c>
      <c r="AH114" s="12">
        <f>Population!AF114*Inputs!AI$15</f>
        <v>2971.8339803698263</v>
      </c>
      <c r="AI114" s="12">
        <f>Population!AG114*Inputs!AJ$15</f>
        <v>3080.2310578893516</v>
      </c>
      <c r="AJ114" s="12">
        <f>Population!AH114*Inputs!AK$15</f>
        <v>3340.974389237439</v>
      </c>
      <c r="AK114" s="12">
        <f>Population!AI114*Inputs!AL$15</f>
        <v>3392.1612524459019</v>
      </c>
      <c r="AL114" s="12">
        <f>Population!AJ114*Inputs!AM$15</f>
        <v>3515.4265649062513</v>
      </c>
      <c r="AM114" s="12">
        <f>Population!AK114*Inputs!AN$15</f>
        <v>3656.7953096006195</v>
      </c>
      <c r="AN114" s="12">
        <f>Population!AL114*Inputs!AO$15</f>
        <v>3675.687588425526</v>
      </c>
      <c r="AO114" s="12">
        <f>Population!AM114*Inputs!AP$15</f>
        <v>3881.3778597479163</v>
      </c>
      <c r="AP114" s="12">
        <f>Population!AN114*Inputs!AQ$15</f>
        <v>4165.8621394232323</v>
      </c>
      <c r="AQ114" s="12">
        <f>Population!AO114*Inputs!AR$15</f>
        <v>4455.2503390832171</v>
      </c>
      <c r="AR114" s="12">
        <f>Population!AP114*Inputs!AS$15</f>
        <v>4980.2509761006395</v>
      </c>
      <c r="AS114" s="12">
        <f>Population!AQ114*Inputs!AT$15</f>
        <v>5612.7775684976559</v>
      </c>
      <c r="AT114" s="12">
        <f>Population!AR114*Inputs!AU$15</f>
        <v>6263.7857885840585</v>
      </c>
      <c r="AU114" s="12">
        <f>Population!AS114*Inputs!AV$15</f>
        <v>6440.4549824908099</v>
      </c>
      <c r="AV114" s="12">
        <f>Population!AT114*Inputs!AW$15</f>
        <v>6553.9144660626116</v>
      </c>
      <c r="AW114" s="12">
        <f>Population!AU114*Inputs!AX$15</f>
        <v>6804.5707301991552</v>
      </c>
      <c r="AX114" s="12">
        <f>Population!AV114*Inputs!AY$15</f>
        <v>6814.1250017655211</v>
      </c>
      <c r="AY114" s="12">
        <f>Population!AW114*Inputs!AZ$15</f>
        <v>6916.0344298364898</v>
      </c>
      <c r="AZ114" s="12">
        <f>Population!AX114*Inputs!BA$15</f>
        <v>6469.9642025592511</v>
      </c>
      <c r="BA114" s="12">
        <f>Population!AY114*Inputs!BB$15</f>
        <v>6073.372988339368</v>
      </c>
      <c r="BB114" s="12">
        <f>Population!AZ114*Inputs!BC$15</f>
        <v>6028.5173692211483</v>
      </c>
      <c r="BC114" s="12">
        <f>Population!BA114*Inputs!BD$15</f>
        <v>6115.6527690316771</v>
      </c>
      <c r="BD114" s="12">
        <f>Population!BB114*Inputs!BE$15</f>
        <v>6370.5818010435305</v>
      </c>
      <c r="BE114" s="12">
        <f>Population!BC114*Inputs!BF$15</f>
        <v>6281.1062086235934</v>
      </c>
      <c r="BF114" s="12">
        <f>Population!BD114*Inputs!BG$15</f>
        <v>6043.1889617418919</v>
      </c>
      <c r="BG114" s="12">
        <f>Population!BE114*Inputs!BH$15</f>
        <v>5967.0028525763119</v>
      </c>
      <c r="BH114" s="12">
        <f>Population!BF114*Inputs!BI$15</f>
        <v>5542.4822462237125</v>
      </c>
      <c r="BI114" s="12">
        <f>Population!BG114*Inputs!BJ$15</f>
        <v>5065.5322384681449</v>
      </c>
      <c r="BJ114" s="12">
        <f>Population!BH114*Inputs!BK$15</f>
        <v>4622.7082135354385</v>
      </c>
      <c r="BK114" s="12">
        <f>Population!BI114*Inputs!BL$15</f>
        <v>4205.7903414791044</v>
      </c>
      <c r="BL114" s="12">
        <f>Population!BJ114*Inputs!BM$15</f>
        <v>3802.6246828170042</v>
      </c>
      <c r="BM114" s="12">
        <f>Population!BK114*Inputs!BN$15</f>
        <v>3202.4578291461994</v>
      </c>
      <c r="BN114" s="12">
        <f>Population!BL114*Inputs!BO$15</f>
        <v>2743.2948393639122</v>
      </c>
      <c r="BO114" s="12">
        <f>Population!BM114*Inputs!BP$15</f>
        <v>2347.59060356384</v>
      </c>
      <c r="BP114" s="12">
        <f>Population!BN114*Inputs!BQ$15</f>
        <v>1886.3095629005434</v>
      </c>
      <c r="BQ114" s="12">
        <f>Population!BO114*Inputs!BR$15</f>
        <v>1908.3667368192976</v>
      </c>
      <c r="BR114" s="12">
        <f>Population!BP114*Inputs!BS$15</f>
        <v>1648.7332084359696</v>
      </c>
      <c r="BS114" s="12">
        <f>Population!BQ114*Inputs!BT$15</f>
        <v>1496.6556426258819</v>
      </c>
      <c r="BT114" s="12">
        <f>Population!BR114*Inputs!BU$15</f>
        <v>1406.1809685866726</v>
      </c>
      <c r="BU114" s="12">
        <f>Population!BS114*Inputs!BV$15</f>
        <v>1354.3850466103306</v>
      </c>
      <c r="BV114" s="12">
        <f>Population!BT114*Inputs!BW$15</f>
        <v>1229.434830872302</v>
      </c>
      <c r="BW114" s="12">
        <f>Population!BU114*Inputs!BX$15</f>
        <v>1153.3489104856496</v>
      </c>
      <c r="BX114" s="12">
        <f>Population!BV114*Inputs!BY$15</f>
        <v>987.56085150408785</v>
      </c>
      <c r="BY114" s="12">
        <f>Population!BW114*Inputs!BZ$15</f>
        <v>895.95604990563277</v>
      </c>
      <c r="BZ114" s="12">
        <f>Population!BX114*Inputs!CA$15</f>
        <v>860.24551420890623</v>
      </c>
      <c r="CA114" s="12">
        <f>Population!BY114*Inputs!CB$15</f>
        <v>824.46775528572789</v>
      </c>
      <c r="CB114" s="12">
        <f>Population!BZ114*Inputs!CC$15</f>
        <v>693.94408831661974</v>
      </c>
      <c r="CC114" s="12">
        <f>Population!CA114*Inputs!CD$15</f>
        <v>736.92178324991596</v>
      </c>
      <c r="CD114" s="12">
        <f>Population!CB114*Inputs!CE$15</f>
        <v>656.62273927158128</v>
      </c>
      <c r="CE114" s="12">
        <f>Population!CC114*Inputs!CF$15</f>
        <v>524.31085635311103</v>
      </c>
      <c r="CF114" s="12">
        <f>Population!CD114*Inputs!CG$15</f>
        <v>461.8816915916783</v>
      </c>
      <c r="CG114" s="12">
        <f>Population!CE114*Inputs!CH$15</f>
        <v>346.54394100832263</v>
      </c>
      <c r="CH114" s="12">
        <f>Population!CF114*Inputs!CI$15</f>
        <v>303.90424460383298</v>
      </c>
      <c r="CI114" s="12">
        <f>Population!CG114*Inputs!CJ$15</f>
        <v>264.09360530761086</v>
      </c>
      <c r="CJ114" s="12">
        <f>Population!CH114*Inputs!CK$15</f>
        <v>226.39019913944534</v>
      </c>
      <c r="CK114" s="12">
        <f>Population!CI114*Inputs!CL$15</f>
        <v>190.3273574463189</v>
      </c>
      <c r="CL114" s="12">
        <f>Population!CJ114*Inputs!CM$15</f>
        <v>155.78570811060624</v>
      </c>
      <c r="CM114" s="12">
        <f>Population!CK114*Inputs!CN$15</f>
        <v>126.01113842123286</v>
      </c>
      <c r="CN114" s="12">
        <f>Population!CL114*Inputs!CO$15</f>
        <v>102.40671979655089</v>
      </c>
      <c r="CO114" s="12">
        <f>Population!CM114*Inputs!CP$15</f>
        <v>83.559125964346393</v>
      </c>
      <c r="CP114" s="12">
        <f>Population!CN114*Inputs!CQ$15</f>
        <v>66.450560012515012</v>
      </c>
      <c r="CQ114" s="12">
        <f>Population!CO114*Inputs!CR$15</f>
        <v>51.399307468057266</v>
      </c>
      <c r="CR114" s="12">
        <f>Population!CP114*Inputs!CS$15</f>
        <v>39.866647374016196</v>
      </c>
      <c r="CS114" s="12">
        <f>Population!CQ114*Inputs!CT$15</f>
        <v>30.702365240456906</v>
      </c>
      <c r="CT114" s="12">
        <f>Population!CR114*Inputs!CU$15</f>
        <v>23.457970282305009</v>
      </c>
      <c r="CU114" s="12">
        <f>Population!CS114*Inputs!CV$15</f>
        <v>17.691969810291347</v>
      </c>
      <c r="CV114" s="12">
        <f>Population!CT114*Inputs!CW$15</f>
        <v>13.561363298893079</v>
      </c>
      <c r="CW114" s="12">
        <f>Population!CU114*Inputs!CX$15</f>
        <v>10.607106328034241</v>
      </c>
      <c r="CX114" s="12">
        <f>Population!CV114*Inputs!CY$15</f>
        <v>8.3532515030951302</v>
      </c>
      <c r="CY114" s="12">
        <f>Population!CW114*Inputs!CZ$15</f>
        <v>6.4631330929929414</v>
      </c>
      <c r="CZ114" s="12">
        <f>Population!CX114*Inputs!DA$15</f>
        <v>4.8338894647750443</v>
      </c>
      <c r="DA114" s="12">
        <f>Population!CY114*Inputs!DB$15</f>
        <v>3.5576572236435737</v>
      </c>
      <c r="DB114" s="4"/>
    </row>
    <row r="115" spans="1:106" x14ac:dyDescent="0.25">
      <c r="A115">
        <f t="shared" si="4"/>
        <v>2062</v>
      </c>
      <c r="B115" s="21">
        <f t="shared" si="3"/>
        <v>203058.65445308946</v>
      </c>
      <c r="C115" s="5">
        <f>B115/Population!B115</f>
        <v>0.60634225549009113</v>
      </c>
      <c r="D115" s="33">
        <f t="shared" si="5"/>
        <v>1.1568703145026893</v>
      </c>
      <c r="E115" s="12">
        <f>Population!C115*Inputs!F$15</f>
        <v>0</v>
      </c>
      <c r="F115" s="12">
        <f>Population!D115*Inputs!G$15</f>
        <v>0</v>
      </c>
      <c r="G115" s="12">
        <f>Population!E115*Inputs!H$15</f>
        <v>0</v>
      </c>
      <c r="H115" s="12">
        <f>Population!F115*Inputs!I$15</f>
        <v>0</v>
      </c>
      <c r="I115" s="12">
        <f>Population!G115*Inputs!J$15</f>
        <v>0</v>
      </c>
      <c r="J115" s="12">
        <f>Population!H115*Inputs!K$15</f>
        <v>0</v>
      </c>
      <c r="K115" s="12">
        <f>Population!I115*Inputs!L$15</f>
        <v>0</v>
      </c>
      <c r="L115" s="12">
        <f>Population!J115*Inputs!M$15</f>
        <v>0</v>
      </c>
      <c r="M115" s="12">
        <f>Population!K115*Inputs!N$15</f>
        <v>0</v>
      </c>
      <c r="N115" s="12">
        <f>Population!L115*Inputs!O$15</f>
        <v>0</v>
      </c>
      <c r="O115" s="12">
        <f>Population!M115*Inputs!P$15</f>
        <v>0</v>
      </c>
      <c r="P115" s="12">
        <f>Population!N115*Inputs!Q$15</f>
        <v>0</v>
      </c>
      <c r="Q115" s="12">
        <f>Population!O115*Inputs!R$15</f>
        <v>0</v>
      </c>
      <c r="R115" s="12">
        <f>Population!P115*Inputs!S$15</f>
        <v>0</v>
      </c>
      <c r="S115" s="12">
        <f>Population!Q115*Inputs!T$15</f>
        <v>0</v>
      </c>
      <c r="T115" s="12">
        <f>Population!R115*Inputs!U$15</f>
        <v>23.263807664877458</v>
      </c>
      <c r="U115" s="12">
        <f>Population!S115*Inputs!V$15</f>
        <v>30.548756381513027</v>
      </c>
      <c r="V115" s="12">
        <f>Population!T115*Inputs!W$15</f>
        <v>55.979884690343965</v>
      </c>
      <c r="W115" s="12">
        <f>Population!U115*Inputs!X$15</f>
        <v>96.333763918314844</v>
      </c>
      <c r="X115" s="12">
        <f>Population!V115*Inputs!Y$15</f>
        <v>177.07003474029364</v>
      </c>
      <c r="Y115" s="12">
        <f>Population!W115*Inputs!Z$15</f>
        <v>258.47955910576769</v>
      </c>
      <c r="Z115" s="12">
        <f>Population!X115*Inputs!AA$15</f>
        <v>404.75221146295047</v>
      </c>
      <c r="AA115" s="12">
        <f>Population!Y115*Inputs!AB$15</f>
        <v>575.64788210080849</v>
      </c>
      <c r="AB115" s="12">
        <f>Population!Z115*Inputs!AC$15</f>
        <v>807.10148502931293</v>
      </c>
      <c r="AC115" s="12">
        <f>Population!AA115*Inputs!AD$15</f>
        <v>1140.7206956531099</v>
      </c>
      <c r="AD115" s="12">
        <f>Population!AB115*Inputs!AE$15</f>
        <v>1549.2942790960055</v>
      </c>
      <c r="AE115" s="12">
        <f>Population!AC115*Inputs!AF$15</f>
        <v>2050.7120207046264</v>
      </c>
      <c r="AF115" s="12">
        <f>Population!AD115*Inputs!AG$15</f>
        <v>2435.0555258001</v>
      </c>
      <c r="AG115" s="12">
        <f>Population!AE115*Inputs!AH$15</f>
        <v>2815.5349709730331</v>
      </c>
      <c r="AH115" s="12">
        <f>Population!AF115*Inputs!AI$15</f>
        <v>3176.8806434667176</v>
      </c>
      <c r="AI115" s="12">
        <f>Population!AG115*Inputs!AJ$15</f>
        <v>3318.3195483301211</v>
      </c>
      <c r="AJ115" s="12">
        <f>Population!AH115*Inputs!AK$15</f>
        <v>3570.767006845615</v>
      </c>
      <c r="AK115" s="12">
        <f>Population!AI115*Inputs!AL$15</f>
        <v>3536.3659238663731</v>
      </c>
      <c r="AL115" s="12">
        <f>Population!AJ115*Inputs!AM$15</f>
        <v>3589.6616283973408</v>
      </c>
      <c r="AM115" s="12">
        <f>Population!AK115*Inputs!AN$15</f>
        <v>3755.0878829662611</v>
      </c>
      <c r="AN115" s="12">
        <f>Population!AL115*Inputs!AO$15</f>
        <v>3798.277479550055</v>
      </c>
      <c r="AO115" s="12">
        <f>Population!AM115*Inputs!AP$15</f>
        <v>3880.2832714214255</v>
      </c>
      <c r="AP115" s="12">
        <f>Population!AN115*Inputs!AQ$15</f>
        <v>3972.2199615407126</v>
      </c>
      <c r="AQ115" s="12">
        <f>Population!AO115*Inputs!AR$15</f>
        <v>4142.3631280293548</v>
      </c>
      <c r="AR115" s="12">
        <f>Population!AP115*Inputs!AS$15</f>
        <v>4662.5457159733614</v>
      </c>
      <c r="AS115" s="12">
        <f>Population!AQ115*Inputs!AT$15</f>
        <v>5258.7002059433407</v>
      </c>
      <c r="AT115" s="12">
        <f>Population!AR115*Inputs!AU$15</f>
        <v>5977.4700567238042</v>
      </c>
      <c r="AU115" s="12">
        <f>Population!AS115*Inputs!AV$15</f>
        <v>6314.9324810122962</v>
      </c>
      <c r="AV115" s="12">
        <f>Population!AT115*Inputs!AW$15</f>
        <v>6544.1063038647662</v>
      </c>
      <c r="AW115" s="12">
        <f>Population!AU115*Inputs!AX$15</f>
        <v>6782.7388976574366</v>
      </c>
      <c r="AX115" s="12">
        <f>Population!AV115*Inputs!AY$15</f>
        <v>6797.4425650253233</v>
      </c>
      <c r="AY115" s="12">
        <f>Population!AW115*Inputs!AZ$15</f>
        <v>6971.9886940507777</v>
      </c>
      <c r="AZ115" s="12">
        <f>Population!AX115*Inputs!BA$15</f>
        <v>6609.7460509889343</v>
      </c>
      <c r="BA115" s="12">
        <f>Population!AY115*Inputs!BB$15</f>
        <v>6269.5385456697304</v>
      </c>
      <c r="BB115" s="12">
        <f>Population!AZ115*Inputs!BC$15</f>
        <v>6242.3474065321225</v>
      </c>
      <c r="BC115" s="12">
        <f>Population!BA115*Inputs!BD$15</f>
        <v>5838.356967624326</v>
      </c>
      <c r="BD115" s="12">
        <f>Population!BB115*Inputs!BE$15</f>
        <v>6207.5255291717067</v>
      </c>
      <c r="BE115" s="12">
        <f>Population!BC115*Inputs!BF$15</f>
        <v>6271.5223067121397</v>
      </c>
      <c r="BF115" s="12">
        <f>Population!BD115*Inputs!BG$15</f>
        <v>6185.6238560464826</v>
      </c>
      <c r="BG115" s="12">
        <f>Population!BE115*Inputs!BH$15</f>
        <v>6276.8382504319134</v>
      </c>
      <c r="BH115" s="12">
        <f>Population!BF115*Inputs!BI$15</f>
        <v>6016.1940897551503</v>
      </c>
      <c r="BI115" s="12">
        <f>Population!BG115*Inputs!BJ$15</f>
        <v>5450.7531662846613</v>
      </c>
      <c r="BJ115" s="12">
        <f>Population!BH115*Inputs!BK$15</f>
        <v>4804.7558413742945</v>
      </c>
      <c r="BK115" s="12">
        <f>Population!BI115*Inputs!BL$15</f>
        <v>4279.876253591372</v>
      </c>
      <c r="BL115" s="12">
        <f>Population!BJ115*Inputs!BM$15</f>
        <v>3927.7131014080232</v>
      </c>
      <c r="BM115" s="12">
        <f>Population!BK115*Inputs!BN$15</f>
        <v>3330.562006374354</v>
      </c>
      <c r="BN115" s="12">
        <f>Population!BL115*Inputs!BO$15</f>
        <v>2848.4404113023684</v>
      </c>
      <c r="BO115" s="12">
        <f>Population!BM115*Inputs!BP$15</f>
        <v>2436.0545979275857</v>
      </c>
      <c r="BP115" s="12">
        <f>Population!BN115*Inputs!BQ$15</f>
        <v>1958.9627667375776</v>
      </c>
      <c r="BQ115" s="12">
        <f>Population!BO115*Inputs!BR$15</f>
        <v>1984.6667576996497</v>
      </c>
      <c r="BR115" s="12">
        <f>Population!BP115*Inputs!BS$15</f>
        <v>1719.0736341151401</v>
      </c>
      <c r="BS115" s="12">
        <f>Population!BQ115*Inputs!BT$15</f>
        <v>1560.6006598618035</v>
      </c>
      <c r="BT115" s="12">
        <f>Population!BR115*Inputs!BU$15</f>
        <v>1461.0622112516896</v>
      </c>
      <c r="BU115" s="12">
        <f>Population!BS115*Inputs!BV$15</f>
        <v>1401.1652654323666</v>
      </c>
      <c r="BV115" s="12">
        <f>Population!BT115*Inputs!BW$15</f>
        <v>1272.8385660550082</v>
      </c>
      <c r="BW115" s="12">
        <f>Population!BU115*Inputs!BX$15</f>
        <v>1194.5717965420597</v>
      </c>
      <c r="BX115" s="12">
        <f>Population!BV115*Inputs!BY$15</f>
        <v>1025.0150265002358</v>
      </c>
      <c r="BY115" s="12">
        <f>Population!BW115*Inputs!BZ$15</f>
        <v>931.62151848443796</v>
      </c>
      <c r="BZ115" s="12">
        <f>Population!BX115*Inputs!CA$15</f>
        <v>894.03875238073692</v>
      </c>
      <c r="CA115" s="12">
        <f>Population!BY115*Inputs!CB$15</f>
        <v>853.88442609554716</v>
      </c>
      <c r="CB115" s="12">
        <f>Population!BZ115*Inputs!CC$15</f>
        <v>715.30846939034348</v>
      </c>
      <c r="CC115" s="12">
        <f>Population!CA115*Inputs!CD$15</f>
        <v>761.65939217093944</v>
      </c>
      <c r="CD115" s="12">
        <f>Population!CB115*Inputs!CE$15</f>
        <v>683.88134965705785</v>
      </c>
      <c r="CE115" s="12">
        <f>Population!CC115*Inputs!CF$15</f>
        <v>550.09440435953513</v>
      </c>
      <c r="CF115" s="12">
        <f>Population!CD115*Inputs!CG$15</f>
        <v>483.73575310212669</v>
      </c>
      <c r="CG115" s="12">
        <f>Population!CE115*Inputs!CH$15</f>
        <v>362.27743058282664</v>
      </c>
      <c r="CH115" s="12">
        <f>Population!CF115*Inputs!CI$15</f>
        <v>316.43728633097135</v>
      </c>
      <c r="CI115" s="12">
        <f>Population!CG115*Inputs!CJ$15</f>
        <v>274.2328879259498</v>
      </c>
      <c r="CJ115" s="12">
        <f>Population!CH115*Inputs!CK$15</f>
        <v>235.40568300414608</v>
      </c>
      <c r="CK115" s="12">
        <f>Population!CI115*Inputs!CL$15</f>
        <v>199.10297684274244</v>
      </c>
      <c r="CL115" s="12">
        <f>Population!CJ115*Inputs!CM$15</f>
        <v>164.55877630735728</v>
      </c>
      <c r="CM115" s="12">
        <f>Population!CK115*Inputs!CN$15</f>
        <v>131.67403045707081</v>
      </c>
      <c r="CN115" s="12">
        <f>Population!CL115*Inputs!CO$15</f>
        <v>103.6900184984277</v>
      </c>
      <c r="CO115" s="12">
        <f>Population!CM115*Inputs!CP$15</f>
        <v>81.975028310317441</v>
      </c>
      <c r="CP115" s="12">
        <f>Population!CN115*Inputs!CQ$15</f>
        <v>65.087049403929129</v>
      </c>
      <c r="CQ115" s="12">
        <f>Population!CO115*Inputs!CR$15</f>
        <v>49.958773530878616</v>
      </c>
      <c r="CR115" s="12">
        <f>Population!CP115*Inputs!CS$15</f>
        <v>38.642960434901589</v>
      </c>
      <c r="CS115" s="12">
        <f>Population!CQ115*Inputs!CT$15</f>
        <v>29.972490934896051</v>
      </c>
      <c r="CT115" s="12">
        <f>Population!CR115*Inputs!CU$15</f>
        <v>23.082612270256671</v>
      </c>
      <c r="CU115" s="12">
        <f>Population!CS115*Inputs!CV$15</f>
        <v>17.636140682742784</v>
      </c>
      <c r="CV115" s="12">
        <f>Population!CT115*Inputs!CW$15</f>
        <v>13.301153713392678</v>
      </c>
      <c r="CW115" s="12">
        <f>Population!CU115*Inputs!CX$15</f>
        <v>10.195686502743833</v>
      </c>
      <c r="CX115" s="12">
        <f>Population!CV115*Inputs!CY$15</f>
        <v>7.9746208724262031</v>
      </c>
      <c r="CY115" s="12">
        <f>Population!CW115*Inputs!CZ$15</f>
        <v>6.2801306717506238</v>
      </c>
      <c r="CZ115" s="12">
        <f>Population!CX115*Inputs!DA$15</f>
        <v>4.8591043090073232</v>
      </c>
      <c r="DA115" s="12">
        <f>Population!CY115*Inputs!DB$15</f>
        <v>3.6342084852033505</v>
      </c>
      <c r="DB115" s="4"/>
    </row>
    <row r="116" spans="1:106" x14ac:dyDescent="0.25">
      <c r="A116">
        <f t="shared" si="4"/>
        <v>2063</v>
      </c>
      <c r="B116" s="21">
        <f t="shared" si="3"/>
        <v>205082.43634875157</v>
      </c>
      <c r="C116" s="5">
        <f>B116/Population!B116</f>
        <v>0.6096390863240001</v>
      </c>
      <c r="D116" s="33">
        <f t="shared" si="5"/>
        <v>0.99664892447597353</v>
      </c>
      <c r="E116" s="12">
        <f>Population!C116*Inputs!F$15</f>
        <v>0</v>
      </c>
      <c r="F116" s="12">
        <f>Population!D116*Inputs!G$15</f>
        <v>0</v>
      </c>
      <c r="G116" s="12">
        <f>Population!E116*Inputs!H$15</f>
        <v>0</v>
      </c>
      <c r="H116" s="12">
        <f>Population!F116*Inputs!I$15</f>
        <v>0</v>
      </c>
      <c r="I116" s="12">
        <f>Population!G116*Inputs!J$15</f>
        <v>0</v>
      </c>
      <c r="J116" s="12">
        <f>Population!H116*Inputs!K$15</f>
        <v>0</v>
      </c>
      <c r="K116" s="12">
        <f>Population!I116*Inputs!L$15</f>
        <v>0</v>
      </c>
      <c r="L116" s="12">
        <f>Population!J116*Inputs!M$15</f>
        <v>0</v>
      </c>
      <c r="M116" s="12">
        <f>Population!K116*Inputs!N$15</f>
        <v>0</v>
      </c>
      <c r="N116" s="12">
        <f>Population!L116*Inputs!O$15</f>
        <v>0</v>
      </c>
      <c r="O116" s="12">
        <f>Population!M116*Inputs!P$15</f>
        <v>0</v>
      </c>
      <c r="P116" s="12">
        <f>Population!N116*Inputs!Q$15</f>
        <v>0</v>
      </c>
      <c r="Q116" s="12">
        <f>Population!O116*Inputs!R$15</f>
        <v>0</v>
      </c>
      <c r="R116" s="12">
        <f>Population!P116*Inputs!S$15</f>
        <v>0</v>
      </c>
      <c r="S116" s="12">
        <f>Population!Q116*Inputs!T$15</f>
        <v>0</v>
      </c>
      <c r="T116" s="12">
        <f>Population!R116*Inputs!U$15</f>
        <v>23.081545848674793</v>
      </c>
      <c r="U116" s="12">
        <f>Population!S116*Inputs!V$15</f>
        <v>30.238390242421634</v>
      </c>
      <c r="V116" s="12">
        <f>Population!T116*Inputs!W$15</f>
        <v>54.406381503667923</v>
      </c>
      <c r="W116" s="12">
        <f>Population!U116*Inputs!X$15</f>
        <v>91.477196816110848</v>
      </c>
      <c r="X116" s="12">
        <f>Population!V116*Inputs!Y$15</f>
        <v>166.00446850285934</v>
      </c>
      <c r="Y116" s="12">
        <f>Population!W116*Inputs!Z$15</f>
        <v>243.86980449336463</v>
      </c>
      <c r="Z116" s="12">
        <f>Population!X116*Inputs!AA$15</f>
        <v>384.73730386205051</v>
      </c>
      <c r="AA116" s="12">
        <f>Population!Y116*Inputs!AB$15</f>
        <v>543.47352018325262</v>
      </c>
      <c r="AB116" s="12">
        <f>Population!Z116*Inputs!AC$15</f>
        <v>755.28525110422936</v>
      </c>
      <c r="AC116" s="12">
        <f>Population!AA116*Inputs!AD$15</f>
        <v>1068.5025012354429</v>
      </c>
      <c r="AD116" s="12">
        <f>Population!AB116*Inputs!AE$15</f>
        <v>1461.4102751333987</v>
      </c>
      <c r="AE116" s="12">
        <f>Population!AC116*Inputs!AF$15</f>
        <v>1934.1602542299502</v>
      </c>
      <c r="AF116" s="12">
        <f>Population!AD116*Inputs!AG$15</f>
        <v>2382.4112791555008</v>
      </c>
      <c r="AG116" s="12">
        <f>Population!AE116*Inputs!AH$15</f>
        <v>2902.5135454413962</v>
      </c>
      <c r="AH116" s="12">
        <f>Population!AF116*Inputs!AI$15</f>
        <v>3397.7982482090524</v>
      </c>
      <c r="AI116" s="12">
        <f>Population!AG116*Inputs!AJ$15</f>
        <v>3549.5654583428841</v>
      </c>
      <c r="AJ116" s="12">
        <f>Population!AH116*Inputs!AK$15</f>
        <v>3849.2083574527014</v>
      </c>
      <c r="AK116" s="12">
        <f>Population!AI116*Inputs!AL$15</f>
        <v>3781.8708955211855</v>
      </c>
      <c r="AL116" s="12">
        <f>Population!AJ116*Inputs!AM$15</f>
        <v>3744.349428805745</v>
      </c>
      <c r="AM116" s="12">
        <f>Population!AK116*Inputs!AN$15</f>
        <v>3836.3794561077525</v>
      </c>
      <c r="AN116" s="12">
        <f>Population!AL116*Inputs!AO$15</f>
        <v>3902.3066949502149</v>
      </c>
      <c r="AO116" s="12">
        <f>Population!AM116*Inputs!AP$15</f>
        <v>4011.5435174662762</v>
      </c>
      <c r="AP116" s="12">
        <f>Population!AN116*Inputs!AQ$15</f>
        <v>3972.7514440670898</v>
      </c>
      <c r="AQ116" s="12">
        <f>Population!AO116*Inputs!AR$15</f>
        <v>3951.2181049211476</v>
      </c>
      <c r="AR116" s="12">
        <f>Population!AP116*Inputs!AS$15</f>
        <v>4336.3357691668625</v>
      </c>
      <c r="AS116" s="12">
        <f>Population!AQ116*Inputs!AT$15</f>
        <v>4924.2841200810381</v>
      </c>
      <c r="AT116" s="12">
        <f>Population!AR116*Inputs!AU$15</f>
        <v>5601.1887946124825</v>
      </c>
      <c r="AU116" s="12">
        <f>Population!AS116*Inputs!AV$15</f>
        <v>6026.9044877498927</v>
      </c>
      <c r="AV116" s="12">
        <f>Population!AT116*Inputs!AW$15</f>
        <v>6417.0927291596518</v>
      </c>
      <c r="AW116" s="12">
        <f>Population!AU116*Inputs!AX$15</f>
        <v>6772.9376821565993</v>
      </c>
      <c r="AX116" s="12">
        <f>Population!AV116*Inputs!AY$15</f>
        <v>6775.5491044412147</v>
      </c>
      <c r="AY116" s="12">
        <f>Population!AW116*Inputs!AZ$15</f>
        <v>6954.3988397756339</v>
      </c>
      <c r="AZ116" s="12">
        <f>Population!AX116*Inputs!BA$15</f>
        <v>6662.263491596409</v>
      </c>
      <c r="BA116" s="12">
        <f>Population!AY116*Inputs!BB$15</f>
        <v>6403.5068765532833</v>
      </c>
      <c r="BB116" s="12">
        <f>Population!AZ116*Inputs!BC$15</f>
        <v>6441.7871142085105</v>
      </c>
      <c r="BC116" s="12">
        <f>Population!BA116*Inputs!BD$15</f>
        <v>6042.7142041925772</v>
      </c>
      <c r="BD116" s="12">
        <f>Population!BB116*Inputs!BE$15</f>
        <v>5922.6826466372913</v>
      </c>
      <c r="BE116" s="12">
        <f>Population!BC116*Inputs!BF$15</f>
        <v>6106.2664204566854</v>
      </c>
      <c r="BF116" s="12">
        <f>Population!BD116*Inputs!BG$15</f>
        <v>6169.9340588343512</v>
      </c>
      <c r="BG116" s="12">
        <f>Population!BE116*Inputs!BH$15</f>
        <v>6416.9841089620822</v>
      </c>
      <c r="BH116" s="12">
        <f>Population!BF116*Inputs!BI$15</f>
        <v>6319.859528072695</v>
      </c>
      <c r="BI116" s="12">
        <f>Population!BG116*Inputs!BJ$15</f>
        <v>5907.1709591703302</v>
      </c>
      <c r="BJ116" s="12">
        <f>Population!BH116*Inputs!BK$15</f>
        <v>5161.2899854062189</v>
      </c>
      <c r="BK116" s="12">
        <f>Population!BI116*Inputs!BL$15</f>
        <v>4439.9062062468902</v>
      </c>
      <c r="BL116" s="12">
        <f>Population!BJ116*Inputs!BM$15</f>
        <v>3987.5408138642397</v>
      </c>
      <c r="BM116" s="12">
        <f>Population!BK116*Inputs!BN$15</f>
        <v>3430.2378247817751</v>
      </c>
      <c r="BN116" s="12">
        <f>Population!BL116*Inputs!BO$15</f>
        <v>2952.4182176309591</v>
      </c>
      <c r="BO116" s="12">
        <f>Population!BM116*Inputs!BP$15</f>
        <v>2519.9166055515066</v>
      </c>
      <c r="BP116" s="12">
        <f>Population!BN116*Inputs!BQ$15</f>
        <v>2024.6367492481888</v>
      </c>
      <c r="BQ116" s="12">
        <f>Population!BO116*Inputs!BR$15</f>
        <v>2052.4573462444632</v>
      </c>
      <c r="BR116" s="12">
        <f>Population!BP116*Inputs!BS$15</f>
        <v>1779.7372774461141</v>
      </c>
      <c r="BS116" s="12">
        <f>Population!BQ116*Inputs!BT$15</f>
        <v>1619.4397601827111</v>
      </c>
      <c r="BT116" s="12">
        <f>Population!BR116*Inputs!BU$15</f>
        <v>1515.3952757475663</v>
      </c>
      <c r="BU116" s="12">
        <f>Population!BS116*Inputs!BV$15</f>
        <v>1446.8138649315406</v>
      </c>
      <c r="BV116" s="12">
        <f>Population!BT116*Inputs!BW$15</f>
        <v>1307.6573126766773</v>
      </c>
      <c r="BW116" s="12">
        <f>Population!BU116*Inputs!BX$15</f>
        <v>1228.0954005146682</v>
      </c>
      <c r="BX116" s="12">
        <f>Population!BV116*Inputs!BY$15</f>
        <v>1054.1205065033657</v>
      </c>
      <c r="BY116" s="12">
        <f>Population!BW116*Inputs!BZ$15</f>
        <v>960.16954094388768</v>
      </c>
      <c r="BZ116" s="12">
        <f>Population!BX116*Inputs!CA$15</f>
        <v>923.09829527532622</v>
      </c>
      <c r="CA116" s="12">
        <f>Population!BY116*Inputs!CB$15</f>
        <v>880.78369792724254</v>
      </c>
      <c r="CB116" s="12">
        <f>Population!BZ116*Inputs!CC$15</f>
        <v>734.59838718489709</v>
      </c>
      <c r="CC116" s="12">
        <f>Population!CA116*Inputs!CD$15</f>
        <v>777.73593854416117</v>
      </c>
      <c r="CD116" s="12">
        <f>Population!CB116*Inputs!CE$15</f>
        <v>700.14492029163989</v>
      </c>
      <c r="CE116" s="12">
        <f>Population!CC116*Inputs!CF$15</f>
        <v>568.30900517103521</v>
      </c>
      <c r="CF116" s="12">
        <f>Population!CD116*Inputs!CG$15</f>
        <v>504.75964963331558</v>
      </c>
      <c r="CG116" s="12">
        <f>Population!CE116*Inputs!CH$15</f>
        <v>378.4059999234463</v>
      </c>
      <c r="CH116" s="12">
        <f>Population!CF116*Inputs!CI$15</f>
        <v>331.11520745781183</v>
      </c>
      <c r="CI116" s="12">
        <f>Population!CG116*Inputs!CJ$15</f>
        <v>286.8290933585576</v>
      </c>
      <c r="CJ116" s="12">
        <f>Population!CH116*Inputs!CK$15</f>
        <v>246.53248389031745</v>
      </c>
      <c r="CK116" s="12">
        <f>Population!CI116*Inputs!CL$15</f>
        <v>210.0543268675321</v>
      </c>
      <c r="CL116" s="12">
        <f>Population!CJ116*Inputs!CM$15</f>
        <v>176.41842396553</v>
      </c>
      <c r="CM116" s="12">
        <f>Population!CK116*Inputs!CN$15</f>
        <v>144.58585121557715</v>
      </c>
      <c r="CN116" s="12">
        <f>Population!CL116*Inputs!CO$15</f>
        <v>114.46866537995689</v>
      </c>
      <c r="CO116" s="12">
        <f>Population!CM116*Inputs!CP$15</f>
        <v>89.108171380689399</v>
      </c>
      <c r="CP116" s="12">
        <f>Population!CN116*Inputs!CQ$15</f>
        <v>69.741846473027351</v>
      </c>
      <c r="CQ116" s="12">
        <f>Population!CO116*Inputs!CR$15</f>
        <v>54.969858029448709</v>
      </c>
      <c r="CR116" s="12">
        <f>Population!CP116*Inputs!CS$15</f>
        <v>42.193135400480998</v>
      </c>
      <c r="CS116" s="12">
        <f>Population!CQ116*Inputs!CT$15</f>
        <v>32.636262795712348</v>
      </c>
      <c r="CT116" s="12">
        <f>Population!CR116*Inputs!CU$15</f>
        <v>25.313539122895225</v>
      </c>
      <c r="CU116" s="12">
        <f>Population!CS116*Inputs!CV$15</f>
        <v>19.494629593214025</v>
      </c>
      <c r="CV116" s="12">
        <f>Population!CT116*Inputs!CW$15</f>
        <v>14.894762604789886</v>
      </c>
      <c r="CW116" s="12">
        <f>Population!CU116*Inputs!CX$15</f>
        <v>11.233610033779343</v>
      </c>
      <c r="CX116" s="12">
        <f>Population!CV116*Inputs!CY$15</f>
        <v>8.6108595289120871</v>
      </c>
      <c r="CY116" s="12">
        <f>Population!CW116*Inputs!CZ$15</f>
        <v>6.7350384018096854</v>
      </c>
      <c r="CZ116" s="12">
        <f>Population!CX116*Inputs!DA$15</f>
        <v>5.3039413307876622</v>
      </c>
      <c r="DA116" s="12">
        <f>Population!CY116*Inputs!DB$15</f>
        <v>4.1038006248949843</v>
      </c>
      <c r="DB116" s="4"/>
    </row>
    <row r="117" spans="1:106" x14ac:dyDescent="0.25">
      <c r="A117">
        <f t="shared" si="4"/>
        <v>2064</v>
      </c>
      <c r="B117" s="21">
        <f t="shared" si="3"/>
        <v>206993.45367148001</v>
      </c>
      <c r="C117" s="5">
        <f>B117/Population!B117</f>
        <v>0.61277933220074066</v>
      </c>
      <c r="D117" s="33">
        <f t="shared" si="5"/>
        <v>0.93182885709368612</v>
      </c>
      <c r="E117" s="12">
        <f>Population!C117*Inputs!F$15</f>
        <v>0</v>
      </c>
      <c r="F117" s="12">
        <f>Population!D117*Inputs!G$15</f>
        <v>0</v>
      </c>
      <c r="G117" s="12">
        <f>Population!E117*Inputs!H$15</f>
        <v>0</v>
      </c>
      <c r="H117" s="12">
        <f>Population!F117*Inputs!I$15</f>
        <v>0</v>
      </c>
      <c r="I117" s="12">
        <f>Population!G117*Inputs!J$15</f>
        <v>0</v>
      </c>
      <c r="J117" s="12">
        <f>Population!H117*Inputs!K$15</f>
        <v>0</v>
      </c>
      <c r="K117" s="12">
        <f>Population!I117*Inputs!L$15</f>
        <v>0</v>
      </c>
      <c r="L117" s="12">
        <f>Population!J117*Inputs!M$15</f>
        <v>0</v>
      </c>
      <c r="M117" s="12">
        <f>Population!K117*Inputs!N$15</f>
        <v>0</v>
      </c>
      <c r="N117" s="12">
        <f>Population!L117*Inputs!O$15</f>
        <v>0</v>
      </c>
      <c r="O117" s="12">
        <f>Population!M117*Inputs!P$15</f>
        <v>0</v>
      </c>
      <c r="P117" s="12">
        <f>Population!N117*Inputs!Q$15</f>
        <v>0</v>
      </c>
      <c r="Q117" s="12">
        <f>Population!O117*Inputs!R$15</f>
        <v>0</v>
      </c>
      <c r="R117" s="12">
        <f>Population!P117*Inputs!S$15</f>
        <v>0</v>
      </c>
      <c r="S117" s="12">
        <f>Population!Q117*Inputs!T$15</f>
        <v>0</v>
      </c>
      <c r="T117" s="12">
        <f>Population!R117*Inputs!U$15</f>
        <v>22.99780615292973</v>
      </c>
      <c r="U117" s="12">
        <f>Population!S117*Inputs!V$15</f>
        <v>30.005062009497088</v>
      </c>
      <c r="V117" s="12">
        <f>Population!T117*Inputs!W$15</f>
        <v>53.860082643932081</v>
      </c>
      <c r="W117" s="12">
        <f>Population!U117*Inputs!X$15</f>
        <v>88.912836363024297</v>
      </c>
      <c r="X117" s="12">
        <f>Population!V117*Inputs!Y$15</f>
        <v>157.63830003798063</v>
      </c>
      <c r="Y117" s="12">
        <f>Population!W117*Inputs!Z$15</f>
        <v>228.62538712287773</v>
      </c>
      <c r="Z117" s="12">
        <f>Population!X117*Inputs!AA$15</f>
        <v>362.98621252889581</v>
      </c>
      <c r="AA117" s="12">
        <f>Population!Y117*Inputs!AB$15</f>
        <v>516.59324005513133</v>
      </c>
      <c r="AB117" s="12">
        <f>Population!Z117*Inputs!AC$15</f>
        <v>713.05517677772957</v>
      </c>
      <c r="AC117" s="12">
        <f>Population!AA117*Inputs!AD$15</f>
        <v>999.87322442615721</v>
      </c>
      <c r="AD117" s="12">
        <f>Population!AB117*Inputs!AE$15</f>
        <v>1368.8464554627658</v>
      </c>
      <c r="AE117" s="12">
        <f>Population!AC117*Inputs!AF$15</f>
        <v>1824.3978140231798</v>
      </c>
      <c r="AF117" s="12">
        <f>Population!AD117*Inputs!AG$15</f>
        <v>2246.9555940062505</v>
      </c>
      <c r="AG117" s="12">
        <f>Population!AE117*Inputs!AH$15</f>
        <v>2839.7473203807745</v>
      </c>
      <c r="AH117" s="12">
        <f>Population!AF117*Inputs!AI$15</f>
        <v>3502.8231675663774</v>
      </c>
      <c r="AI117" s="12">
        <f>Population!AG117*Inputs!AJ$15</f>
        <v>3796.5296389741593</v>
      </c>
      <c r="AJ117" s="12">
        <f>Population!AH117*Inputs!AK$15</f>
        <v>4117.621100093007</v>
      </c>
      <c r="AK117" s="12">
        <f>Population!AI117*Inputs!AL$15</f>
        <v>4077.0048183952435</v>
      </c>
      <c r="AL117" s="12">
        <f>Population!AJ117*Inputs!AM$15</f>
        <v>4004.5280806001697</v>
      </c>
      <c r="AM117" s="12">
        <f>Population!AK117*Inputs!AN$15</f>
        <v>4001.8916856550104</v>
      </c>
      <c r="AN117" s="12">
        <f>Population!AL117*Inputs!AO$15</f>
        <v>3986.9682309862665</v>
      </c>
      <c r="AO117" s="12">
        <f>Population!AM117*Inputs!AP$15</f>
        <v>4121.6921822778386</v>
      </c>
      <c r="AP117" s="12">
        <f>Population!AN117*Inputs!AQ$15</f>
        <v>4107.4998332606865</v>
      </c>
      <c r="AQ117" s="12">
        <f>Population!AO117*Inputs!AR$15</f>
        <v>3952.1898665237341</v>
      </c>
      <c r="AR117" s="12">
        <f>Population!AP117*Inputs!AS$15</f>
        <v>4136.7768340926741</v>
      </c>
      <c r="AS117" s="12">
        <f>Population!AQ117*Inputs!AT$15</f>
        <v>4580.3775019366967</v>
      </c>
      <c r="AT117" s="12">
        <f>Population!AR117*Inputs!AU$15</f>
        <v>5245.693422176264</v>
      </c>
      <c r="AU117" s="12">
        <f>Population!AS117*Inputs!AV$15</f>
        <v>5648.2456684125273</v>
      </c>
      <c r="AV117" s="12">
        <f>Population!AT117*Inputs!AW$15</f>
        <v>6125.3474324898589</v>
      </c>
      <c r="AW117" s="12">
        <f>Population!AU117*Inputs!AX$15</f>
        <v>6642.7892626158227</v>
      </c>
      <c r="AX117" s="12">
        <f>Population!AV117*Inputs!AY$15</f>
        <v>6767.3548416061258</v>
      </c>
      <c r="AY117" s="12">
        <f>Population!AW117*Inputs!AZ$15</f>
        <v>6933.7079572312286</v>
      </c>
      <c r="AZ117" s="12">
        <f>Population!AX117*Inputs!BA$15</f>
        <v>6647.1966931428833</v>
      </c>
      <c r="BA117" s="12">
        <f>Population!AY117*Inputs!BB$15</f>
        <v>6456.2605575402777</v>
      </c>
      <c r="BB117" s="12">
        <f>Population!AZ117*Inputs!BC$15</f>
        <v>6581.6051001926235</v>
      </c>
      <c r="BC117" s="12">
        <f>Population!BA117*Inputs!BD$15</f>
        <v>6238.132981753185</v>
      </c>
      <c r="BD117" s="12">
        <f>Population!BB117*Inputs!BE$15</f>
        <v>6132.70871441078</v>
      </c>
      <c r="BE117" s="12">
        <f>Population!BC117*Inputs!BF$15</f>
        <v>5829.1799054016446</v>
      </c>
      <c r="BF117" s="12">
        <f>Population!BD117*Inputs!BG$15</f>
        <v>6010.6534532762835</v>
      </c>
      <c r="BG117" s="12">
        <f>Population!BE117*Inputs!BH$15</f>
        <v>6404.0945062837191</v>
      </c>
      <c r="BH117" s="12">
        <f>Population!BF117*Inputs!BI$15</f>
        <v>6464.587519634254</v>
      </c>
      <c r="BI117" s="12">
        <f>Population!BG117*Inputs!BJ$15</f>
        <v>6209.4721331070332</v>
      </c>
      <c r="BJ117" s="12">
        <f>Population!BH117*Inputs!BK$15</f>
        <v>5597.6560304418281</v>
      </c>
      <c r="BK117" s="12">
        <f>Population!BI117*Inputs!BL$15</f>
        <v>4774.2577077622018</v>
      </c>
      <c r="BL117" s="12">
        <f>Population!BJ117*Inputs!BM$15</f>
        <v>4141.9867519849477</v>
      </c>
      <c r="BM117" s="12">
        <f>Population!BK117*Inputs!BN$15</f>
        <v>3487.1279164943749</v>
      </c>
      <c r="BN117" s="12">
        <f>Population!BL117*Inputs!BO$15</f>
        <v>3044.5029190990635</v>
      </c>
      <c r="BO117" s="12">
        <f>Population!BM117*Inputs!BP$15</f>
        <v>2614.8212199498753</v>
      </c>
      <c r="BP117" s="12">
        <f>Population!BN117*Inputs!BQ$15</f>
        <v>2096.6354633587957</v>
      </c>
      <c r="BQ117" s="12">
        <f>Population!BO117*Inputs!BR$15</f>
        <v>2123.9901368047072</v>
      </c>
      <c r="BR117" s="12">
        <f>Population!BP117*Inputs!BS$15</f>
        <v>1843.5186901208695</v>
      </c>
      <c r="BS117" s="12">
        <f>Population!BQ117*Inputs!BT$15</f>
        <v>1679.7745780768978</v>
      </c>
      <c r="BT117" s="12">
        <f>Population!BR117*Inputs!BU$15</f>
        <v>1576.2568109435138</v>
      </c>
      <c r="BU117" s="12">
        <f>Population!BS117*Inputs!BV$15</f>
        <v>1504.378574752689</v>
      </c>
      <c r="BV117" s="12">
        <f>Population!BT117*Inputs!BW$15</f>
        <v>1353.0829900989156</v>
      </c>
      <c r="BW117" s="12">
        <f>Population!BU117*Inputs!BX$15</f>
        <v>1263.7714379244028</v>
      </c>
      <c r="BX117" s="12">
        <f>Population!BV117*Inputs!BY$15</f>
        <v>1085.7920797853567</v>
      </c>
      <c r="BY117" s="12">
        <f>Population!BW117*Inputs!BZ$15</f>
        <v>989.4427786825396</v>
      </c>
      <c r="BZ117" s="12">
        <f>Population!BX117*Inputs!CA$15</f>
        <v>953.6881493216348</v>
      </c>
      <c r="CA117" s="12">
        <f>Population!BY117*Inputs!CB$15</f>
        <v>912.10110492987201</v>
      </c>
      <c r="CB117" s="12">
        <f>Population!BZ117*Inputs!CC$15</f>
        <v>760.06762181159218</v>
      </c>
      <c r="CC117" s="12">
        <f>Population!CA117*Inputs!CD$15</f>
        <v>800.69063073504356</v>
      </c>
      <c r="CD117" s="12">
        <f>Population!CB117*Inputs!CE$15</f>
        <v>716.17760878441982</v>
      </c>
      <c r="CE117" s="12">
        <f>Population!CC117*Inputs!CF$15</f>
        <v>582.52684125208316</v>
      </c>
      <c r="CF117" s="12">
        <f>Population!CD117*Inputs!CG$15</f>
        <v>521.96137882751111</v>
      </c>
      <c r="CG117" s="12">
        <f>Population!CE117*Inputs!CH$15</f>
        <v>395.12440146149231</v>
      </c>
      <c r="CH117" s="12">
        <f>Population!CF117*Inputs!CI$15</f>
        <v>345.85472597398496</v>
      </c>
      <c r="CI117" s="12">
        <f>Population!CG117*Inputs!CJ$15</f>
        <v>299.94534935183361</v>
      </c>
      <c r="CJ117" s="12">
        <f>Population!CH117*Inputs!CK$15</f>
        <v>257.21300619624674</v>
      </c>
      <c r="CK117" s="12">
        <f>Population!CI117*Inputs!CL$15</f>
        <v>218.82435999914335</v>
      </c>
      <c r="CL117" s="12">
        <f>Population!CJ117*Inputs!CM$15</f>
        <v>184.69571673484924</v>
      </c>
      <c r="CM117" s="12">
        <f>Population!CK117*Inputs!CN$15</f>
        <v>153.72712613029842</v>
      </c>
      <c r="CN117" s="12">
        <f>Population!CL117*Inputs!CO$15</f>
        <v>124.60687210353204</v>
      </c>
      <c r="CO117" s="12">
        <f>Population!CM117*Inputs!CP$15</f>
        <v>97.257839931757999</v>
      </c>
      <c r="CP117" s="12">
        <f>Population!CN117*Inputs!CQ$15</f>
        <v>74.521620385100945</v>
      </c>
      <c r="CQ117" s="12">
        <f>Population!CO117*Inputs!CR$15</f>
        <v>57.504792259154165</v>
      </c>
      <c r="CR117" s="12">
        <f>Population!CP117*Inputs!CS$15</f>
        <v>45.324728643672685</v>
      </c>
      <c r="CS117" s="12">
        <f>Population!CQ117*Inputs!CT$15</f>
        <v>34.789837216389117</v>
      </c>
      <c r="CT117" s="12">
        <f>Population!CR117*Inputs!CU$15</f>
        <v>26.909834010609828</v>
      </c>
      <c r="CU117" s="12">
        <f>Population!CS117*Inputs!CV$15</f>
        <v>20.871971165389688</v>
      </c>
      <c r="CV117" s="12">
        <f>Population!CT117*Inputs!CW$15</f>
        <v>16.074060002992489</v>
      </c>
      <c r="CW117" s="12">
        <f>Population!CU117*Inputs!CX$15</f>
        <v>12.281295558601528</v>
      </c>
      <c r="CX117" s="12">
        <f>Population!CV117*Inputs!CY$15</f>
        <v>9.2625366832331579</v>
      </c>
      <c r="CY117" s="12">
        <f>Population!CW117*Inputs!CZ$15</f>
        <v>7.0999796166044007</v>
      </c>
      <c r="CZ117" s="12">
        <f>Population!CX117*Inputs!DA$15</f>
        <v>5.5532940944326539</v>
      </c>
      <c r="DA117" s="12">
        <f>Population!CY117*Inputs!DB$15</f>
        <v>4.373300390026893</v>
      </c>
      <c r="DB117" s="4"/>
    </row>
    <row r="118" spans="1:106" x14ac:dyDescent="0.25">
      <c r="A118">
        <f t="shared" si="4"/>
        <v>2065</v>
      </c>
      <c r="B118" s="21">
        <f t="shared" si="3"/>
        <v>208716.86176755262</v>
      </c>
      <c r="C118" s="5">
        <f>B118/Population!B118</f>
        <v>0.61555797689224612</v>
      </c>
      <c r="D118" s="33">
        <f t="shared" si="5"/>
        <v>0.83259062811127382</v>
      </c>
      <c r="E118" s="12">
        <f>Population!C118*Inputs!F$15</f>
        <v>0</v>
      </c>
      <c r="F118" s="12">
        <f>Population!D118*Inputs!G$15</f>
        <v>0</v>
      </c>
      <c r="G118" s="12">
        <f>Population!E118*Inputs!H$15</f>
        <v>0</v>
      </c>
      <c r="H118" s="12">
        <f>Population!F118*Inputs!I$15</f>
        <v>0</v>
      </c>
      <c r="I118" s="12">
        <f>Population!G118*Inputs!J$15</f>
        <v>0</v>
      </c>
      <c r="J118" s="12">
        <f>Population!H118*Inputs!K$15</f>
        <v>0</v>
      </c>
      <c r="K118" s="12">
        <f>Population!I118*Inputs!L$15</f>
        <v>0</v>
      </c>
      <c r="L118" s="12">
        <f>Population!J118*Inputs!M$15</f>
        <v>0</v>
      </c>
      <c r="M118" s="12">
        <f>Population!K118*Inputs!N$15</f>
        <v>0</v>
      </c>
      <c r="N118" s="12">
        <f>Population!L118*Inputs!O$15</f>
        <v>0</v>
      </c>
      <c r="O118" s="12">
        <f>Population!M118*Inputs!P$15</f>
        <v>0</v>
      </c>
      <c r="P118" s="12">
        <f>Population!N118*Inputs!Q$15</f>
        <v>0</v>
      </c>
      <c r="Q118" s="12">
        <f>Population!O118*Inputs!R$15</f>
        <v>0</v>
      </c>
      <c r="R118" s="12">
        <f>Population!P118*Inputs!S$15</f>
        <v>0</v>
      </c>
      <c r="S118" s="12">
        <f>Population!Q118*Inputs!T$15</f>
        <v>0</v>
      </c>
      <c r="T118" s="12">
        <f>Population!R118*Inputs!U$15</f>
        <v>23.107349012288083</v>
      </c>
      <c r="U118" s="12">
        <f>Population!S118*Inputs!V$15</f>
        <v>29.896865496872149</v>
      </c>
      <c r="V118" s="12">
        <f>Population!T118*Inputs!W$15</f>
        <v>53.44563016036922</v>
      </c>
      <c r="W118" s="12">
        <f>Population!U118*Inputs!X$15</f>
        <v>88.022014224132818</v>
      </c>
      <c r="X118" s="12">
        <f>Population!V118*Inputs!Y$15</f>
        <v>153.21622163806725</v>
      </c>
      <c r="Y118" s="12">
        <f>Population!W118*Inputs!Z$15</f>
        <v>217.08586713545853</v>
      </c>
      <c r="Z118" s="12">
        <f>Population!X118*Inputs!AA$15</f>
        <v>340.25595722914778</v>
      </c>
      <c r="AA118" s="12">
        <f>Population!Y118*Inputs!AB$15</f>
        <v>487.33327497563215</v>
      </c>
      <c r="AB118" s="12">
        <f>Population!Z118*Inputs!AC$15</f>
        <v>677.71359342992935</v>
      </c>
      <c r="AC118" s="12">
        <f>Population!AA118*Inputs!AD$15</f>
        <v>943.8547916161458</v>
      </c>
      <c r="AD118" s="12">
        <f>Population!AB118*Inputs!AE$15</f>
        <v>1280.7612693443521</v>
      </c>
      <c r="AE118" s="12">
        <f>Population!AC118*Inputs!AF$15</f>
        <v>1708.6219147343106</v>
      </c>
      <c r="AF118" s="12">
        <f>Population!AD118*Inputs!AG$15</f>
        <v>2119.180175583926</v>
      </c>
      <c r="AG118" s="12">
        <f>Population!AE118*Inputs!AH$15</f>
        <v>2677.9652111446012</v>
      </c>
      <c r="AH118" s="12">
        <f>Population!AF118*Inputs!AI$15</f>
        <v>3426.7208757561557</v>
      </c>
      <c r="AI118" s="12">
        <f>Population!AG118*Inputs!AJ$15</f>
        <v>3913.5620141977965</v>
      </c>
      <c r="AJ118" s="12">
        <f>Population!AH118*Inputs!AK$15</f>
        <v>4403.8285357415662</v>
      </c>
      <c r="AK118" s="12">
        <f>Population!AI118*Inputs!AL$15</f>
        <v>4361.0562844953847</v>
      </c>
      <c r="AL118" s="12">
        <f>Population!AJ118*Inputs!AM$15</f>
        <v>4316.8609592458834</v>
      </c>
      <c r="AM118" s="12">
        <f>Population!AK118*Inputs!AN$15</f>
        <v>4279.7986103505227</v>
      </c>
      <c r="AN118" s="12">
        <f>Population!AL118*Inputs!AO$15</f>
        <v>4158.7710644953504</v>
      </c>
      <c r="AO118" s="12">
        <f>Population!AM118*Inputs!AP$15</f>
        <v>4210.8946616887461</v>
      </c>
      <c r="AP118" s="12">
        <f>Population!AN118*Inputs!AQ$15</f>
        <v>4220.1557866281364</v>
      </c>
      <c r="AQ118" s="12">
        <f>Population!AO118*Inputs!AR$15</f>
        <v>4086.1998845378948</v>
      </c>
      <c r="AR118" s="12">
        <f>Population!AP118*Inputs!AS$15</f>
        <v>4137.8543342598659</v>
      </c>
      <c r="AS118" s="12">
        <f>Population!AQ118*Inputs!AT$15</f>
        <v>4369.7290491969306</v>
      </c>
      <c r="AT118" s="12">
        <f>Population!AR118*Inputs!AU$15</f>
        <v>4879.5199889468959</v>
      </c>
      <c r="AU118" s="12">
        <f>Population!AS118*Inputs!AV$15</f>
        <v>5289.9549059664514</v>
      </c>
      <c r="AV118" s="12">
        <f>Population!AT118*Inputs!AW$15</f>
        <v>5740.6902477075046</v>
      </c>
      <c r="AW118" s="12">
        <f>Population!AU118*Inputs!AX$15</f>
        <v>6341.1413362701896</v>
      </c>
      <c r="AX118" s="12">
        <f>Population!AV118*Inputs!AY$15</f>
        <v>6637.9748555393944</v>
      </c>
      <c r="AY118" s="12">
        <f>Population!AW118*Inputs!AZ$15</f>
        <v>6926.2849561924077</v>
      </c>
      <c r="AZ118" s="12">
        <f>Population!AX118*Inputs!BA$15</f>
        <v>6628.4119326612335</v>
      </c>
      <c r="BA118" s="12">
        <f>Population!AY118*Inputs!BB$15</f>
        <v>6442.7258421715778</v>
      </c>
      <c r="BB118" s="12">
        <f>Population!AZ118*Inputs!BC$15</f>
        <v>6637.1152991321687</v>
      </c>
      <c r="BC118" s="12">
        <f>Population!BA118*Inputs!BD$15</f>
        <v>6375.0212719072661</v>
      </c>
      <c r="BD118" s="12">
        <f>Population!BB118*Inputs!BE$15</f>
        <v>6332.8281088306321</v>
      </c>
      <c r="BE118" s="12">
        <f>Population!BC118*Inputs!BF$15</f>
        <v>6037.9951528963284</v>
      </c>
      <c r="BF118" s="12">
        <f>Population!BD118*Inputs!BG$15</f>
        <v>5740.4338694323078</v>
      </c>
      <c r="BG118" s="12">
        <f>Population!BE118*Inputs!BH$15</f>
        <v>6241.6174544222049</v>
      </c>
      <c r="BH118" s="12">
        <f>Population!BF118*Inputs!BI$15</f>
        <v>6454.4219641072468</v>
      </c>
      <c r="BI118" s="12">
        <f>Population!BG118*Inputs!BJ$15</f>
        <v>6354.6536573582689</v>
      </c>
      <c r="BJ118" s="12">
        <f>Population!BH118*Inputs!BK$15</f>
        <v>5887.5183722659403</v>
      </c>
      <c r="BK118" s="12">
        <f>Population!BI118*Inputs!BL$15</f>
        <v>5181.3276206363935</v>
      </c>
      <c r="BL118" s="12">
        <f>Population!BJ118*Inputs!BM$15</f>
        <v>4458.1110501425892</v>
      </c>
      <c r="BM118" s="12">
        <f>Population!BK118*Inputs!BN$15</f>
        <v>3626.6095421025766</v>
      </c>
      <c r="BN118" s="12">
        <f>Population!BL118*Inputs!BO$15</f>
        <v>3098.9077988096633</v>
      </c>
      <c r="BO118" s="12">
        <f>Population!BM118*Inputs!BP$15</f>
        <v>2699.4990808914167</v>
      </c>
      <c r="BP118" s="12">
        <f>Population!BN118*Inputs!BQ$15</f>
        <v>2177.88461745821</v>
      </c>
      <c r="BQ118" s="12">
        <f>Population!BO118*Inputs!BR$15</f>
        <v>2201.7953018157277</v>
      </c>
      <c r="BR118" s="12">
        <f>Population!BP118*Inputs!BS$15</f>
        <v>1910.1150383088748</v>
      </c>
      <c r="BS118" s="12">
        <f>Population!BQ118*Inputs!BT$15</f>
        <v>1742.7354061381327</v>
      </c>
      <c r="BT118" s="12">
        <f>Population!BR118*Inputs!BU$15</f>
        <v>1638.06033991905</v>
      </c>
      <c r="BU118" s="12">
        <f>Population!BS118*Inputs!BV$15</f>
        <v>1568.5279966032754</v>
      </c>
      <c r="BV118" s="12">
        <f>Population!BT118*Inputs!BW$15</f>
        <v>1410.4966342977277</v>
      </c>
      <c r="BW118" s="12">
        <f>Population!BU118*Inputs!BX$15</f>
        <v>1310.4433957939409</v>
      </c>
      <c r="BX118" s="12">
        <f>Population!BV118*Inputs!BY$15</f>
        <v>1119.189847383652</v>
      </c>
      <c r="BY118" s="12">
        <f>Population!BW118*Inputs!BZ$15</f>
        <v>1021.1787914659524</v>
      </c>
      <c r="BZ118" s="12">
        <f>Population!BX118*Inputs!CA$15</f>
        <v>984.8264329944634</v>
      </c>
      <c r="CA118" s="12">
        <f>Population!BY118*Inputs!CB$15</f>
        <v>944.71723926655864</v>
      </c>
      <c r="CB118" s="12">
        <f>Population!BZ118*Inputs!CC$15</f>
        <v>789.57352794770384</v>
      </c>
      <c r="CC118" s="12">
        <f>Population!CA118*Inputs!CD$15</f>
        <v>831.19932037594413</v>
      </c>
      <c r="CD118" s="12">
        <f>Population!CB118*Inputs!CE$15</f>
        <v>739.30060982330212</v>
      </c>
      <c r="CE118" s="12">
        <f>Population!CC118*Inputs!CF$15</f>
        <v>596.99826696426942</v>
      </c>
      <c r="CF118" s="12">
        <f>Population!CD118*Inputs!CG$15</f>
        <v>535.71178085408746</v>
      </c>
      <c r="CG118" s="12">
        <f>Population!CE118*Inputs!CH$15</f>
        <v>408.99634432071241</v>
      </c>
      <c r="CH118" s="12">
        <f>Population!CF118*Inputs!CI$15</f>
        <v>361.3944488693341</v>
      </c>
      <c r="CI118" s="12">
        <f>Population!CG118*Inputs!CJ$15</f>
        <v>313.26348547098627</v>
      </c>
      <c r="CJ118" s="12">
        <f>Population!CH118*Inputs!CK$15</f>
        <v>268.73982911958302</v>
      </c>
      <c r="CK118" s="12">
        <f>Population!CI118*Inputs!CL$15</f>
        <v>227.56543625279818</v>
      </c>
      <c r="CL118" s="12">
        <f>Population!CJ118*Inputs!CM$15</f>
        <v>191.08857329227786</v>
      </c>
      <c r="CM118" s="12">
        <f>Population!CK118*Inputs!CN$15</f>
        <v>159.31298706523722</v>
      </c>
      <c r="CN118" s="12">
        <f>Population!CL118*Inputs!CO$15</f>
        <v>131.01532362268864</v>
      </c>
      <c r="CO118" s="12">
        <f>Population!CM118*Inputs!CP$15</f>
        <v>104.61053219808009</v>
      </c>
      <c r="CP118" s="12">
        <f>Population!CN118*Inputs!CQ$15</f>
        <v>80.033011273841325</v>
      </c>
      <c r="CQ118" s="12">
        <f>Population!CO118*Inputs!CR$15</f>
        <v>59.923745239132515</v>
      </c>
      <c r="CR118" s="12">
        <f>Population!CP118*Inputs!CS$15</f>
        <v>46.240305881160502</v>
      </c>
      <c r="CS118" s="12">
        <f>Population!CQ118*Inputs!CT$15</f>
        <v>36.446167947513764</v>
      </c>
      <c r="CT118" s="12">
        <f>Population!CR118*Inputs!CU$15</f>
        <v>27.974933066305049</v>
      </c>
      <c r="CU118" s="12">
        <f>Population!CS118*Inputs!CV$15</f>
        <v>21.63852623367702</v>
      </c>
      <c r="CV118" s="12">
        <f>Population!CT118*Inputs!CW$15</f>
        <v>16.783406966864458</v>
      </c>
      <c r="CW118" s="12">
        <f>Population!CU118*Inputs!CX$15</f>
        <v>12.925347994317457</v>
      </c>
      <c r="CX118" s="12">
        <f>Population!CV118*Inputs!CY$15</f>
        <v>9.8755397756657448</v>
      </c>
      <c r="CY118" s="12">
        <f>Population!CW118*Inputs!CZ$15</f>
        <v>7.4481188896041948</v>
      </c>
      <c r="CZ118" s="12">
        <f>Population!CX118*Inputs!DA$15</f>
        <v>5.7091803365228113</v>
      </c>
      <c r="DA118" s="12">
        <f>Population!CY118*Inputs!DB$15</f>
        <v>4.4654716152588225</v>
      </c>
      <c r="DB118" s="4"/>
    </row>
    <row r="119" spans="1:106" x14ac:dyDescent="0.25">
      <c r="A119">
        <f t="shared" si="4"/>
        <v>2066</v>
      </c>
      <c r="B119" s="21">
        <f t="shared" si="3"/>
        <v>210178.485773386</v>
      </c>
      <c r="C119" s="5">
        <f>B119/Population!B119</f>
        <v>0.61777328973175627</v>
      </c>
      <c r="D119" s="33">
        <f t="shared" si="5"/>
        <v>0.70029033277685393</v>
      </c>
      <c r="E119" s="12">
        <f>Population!C119*Inputs!F$15</f>
        <v>0</v>
      </c>
      <c r="F119" s="12">
        <f>Population!D119*Inputs!G$15</f>
        <v>0</v>
      </c>
      <c r="G119" s="12">
        <f>Population!E119*Inputs!H$15</f>
        <v>0</v>
      </c>
      <c r="H119" s="12">
        <f>Population!F119*Inputs!I$15</f>
        <v>0</v>
      </c>
      <c r="I119" s="12">
        <f>Population!G119*Inputs!J$15</f>
        <v>0</v>
      </c>
      <c r="J119" s="12">
        <f>Population!H119*Inputs!K$15</f>
        <v>0</v>
      </c>
      <c r="K119" s="12">
        <f>Population!I119*Inputs!L$15</f>
        <v>0</v>
      </c>
      <c r="L119" s="12">
        <f>Population!J119*Inputs!M$15</f>
        <v>0</v>
      </c>
      <c r="M119" s="12">
        <f>Population!K119*Inputs!N$15</f>
        <v>0</v>
      </c>
      <c r="N119" s="12">
        <f>Population!L119*Inputs!O$15</f>
        <v>0</v>
      </c>
      <c r="O119" s="12">
        <f>Population!M119*Inputs!P$15</f>
        <v>0</v>
      </c>
      <c r="P119" s="12">
        <f>Population!N119*Inputs!Q$15</f>
        <v>0</v>
      </c>
      <c r="Q119" s="12">
        <f>Population!O119*Inputs!R$15</f>
        <v>0</v>
      </c>
      <c r="R119" s="12">
        <f>Population!P119*Inputs!S$15</f>
        <v>0</v>
      </c>
      <c r="S119" s="12">
        <f>Population!Q119*Inputs!T$15</f>
        <v>0</v>
      </c>
      <c r="T119" s="12">
        <f>Population!R119*Inputs!U$15</f>
        <v>23.403327531375886</v>
      </c>
      <c r="U119" s="12">
        <f>Population!S119*Inputs!V$15</f>
        <v>30.034814205040252</v>
      </c>
      <c r="V119" s="12">
        <f>Population!T119*Inputs!W$15</f>
        <v>53.244927675618726</v>
      </c>
      <c r="W119" s="12">
        <f>Population!U119*Inputs!X$15</f>
        <v>87.331545223815056</v>
      </c>
      <c r="X119" s="12">
        <f>Population!V119*Inputs!Y$15</f>
        <v>151.65842925477216</v>
      </c>
      <c r="Y119" s="12">
        <f>Population!W119*Inputs!Z$15</f>
        <v>210.95566001301447</v>
      </c>
      <c r="Z119" s="12">
        <f>Population!X119*Inputs!AA$15</f>
        <v>323.00053725141413</v>
      </c>
      <c r="AA119" s="12">
        <f>Population!Y119*Inputs!AB$15</f>
        <v>456.68426155998452</v>
      </c>
      <c r="AB119" s="12">
        <f>Population!Z119*Inputs!AC$15</f>
        <v>639.14624423865098</v>
      </c>
      <c r="AC119" s="12">
        <f>Population!AA119*Inputs!AD$15</f>
        <v>896.82183495936897</v>
      </c>
      <c r="AD119" s="12">
        <f>Population!AB119*Inputs!AE$15</f>
        <v>1208.6532543248459</v>
      </c>
      <c r="AE119" s="12">
        <f>Population!AC119*Inputs!AF$15</f>
        <v>1598.1907530522656</v>
      </c>
      <c r="AF119" s="12">
        <f>Population!AD119*Inputs!AG$15</f>
        <v>1984.0992142880814</v>
      </c>
      <c r="AG119" s="12">
        <f>Population!AE119*Inputs!AH$15</f>
        <v>2524.9326028936198</v>
      </c>
      <c r="AH119" s="12">
        <f>Population!AF119*Inputs!AI$15</f>
        <v>3230.5511757555591</v>
      </c>
      <c r="AI119" s="12">
        <f>Population!AG119*Inputs!AJ$15</f>
        <v>3827.4809007950521</v>
      </c>
      <c r="AJ119" s="12">
        <f>Population!AH119*Inputs!AK$15</f>
        <v>4538.4322405060975</v>
      </c>
      <c r="AK119" s="12">
        <f>Population!AI119*Inputs!AL$15</f>
        <v>4663.0854198569559</v>
      </c>
      <c r="AL119" s="12">
        <f>Population!AJ119*Inputs!AM$15</f>
        <v>4616.5685152326851</v>
      </c>
      <c r="AM119" s="12">
        <f>Population!AK119*Inputs!AN$15</f>
        <v>4612.617902775115</v>
      </c>
      <c r="AN119" s="12">
        <f>Population!AL119*Inputs!AO$15</f>
        <v>4446.6330978947108</v>
      </c>
      <c r="AO119" s="12">
        <f>Population!AM119*Inputs!AP$15</f>
        <v>4391.3729985167047</v>
      </c>
      <c r="AP119" s="12">
        <f>Population!AN119*Inputs!AQ$15</f>
        <v>4310.5232854580563</v>
      </c>
      <c r="AQ119" s="12">
        <f>Population!AO119*Inputs!AR$15</f>
        <v>4197.4225770917892</v>
      </c>
      <c r="AR119" s="12">
        <f>Population!AP119*Inputs!AS$15</f>
        <v>4277.3813807383704</v>
      </c>
      <c r="AS119" s="12">
        <f>Population!AQ119*Inputs!AT$15</f>
        <v>4370.179028177231</v>
      </c>
      <c r="AT119" s="12">
        <f>Population!AR119*Inputs!AU$15</f>
        <v>4654.4641256260065</v>
      </c>
      <c r="AU119" s="12">
        <f>Population!AS119*Inputs!AV$15</f>
        <v>4920.0280684575018</v>
      </c>
      <c r="AV119" s="12">
        <f>Population!AT119*Inputs!AW$15</f>
        <v>5375.8060783338333</v>
      </c>
      <c r="AW119" s="12">
        <f>Population!AU119*Inputs!AX$15</f>
        <v>5942.1056315196465</v>
      </c>
      <c r="AX119" s="12">
        <f>Population!AV119*Inputs!AY$15</f>
        <v>6335.8156806180768</v>
      </c>
      <c r="AY119" s="12">
        <f>Population!AW119*Inputs!AZ$15</f>
        <v>6793.3781745760207</v>
      </c>
      <c r="AZ119" s="12">
        <f>Population!AX119*Inputs!BA$15</f>
        <v>6621.1027944910957</v>
      </c>
      <c r="BA119" s="12">
        <f>Population!AY119*Inputs!BB$15</f>
        <v>6424.3812736537329</v>
      </c>
      <c r="BB119" s="12">
        <f>Population!AZ119*Inputs!BC$15</f>
        <v>6623.1659383676624</v>
      </c>
      <c r="BC119" s="12">
        <f>Population!BA119*Inputs!BD$15</f>
        <v>6428.9408852877532</v>
      </c>
      <c r="BD119" s="12">
        <f>Population!BB119*Inputs!BE$15</f>
        <v>6472.2066550513082</v>
      </c>
      <c r="BE119" s="12">
        <f>Population!BC119*Inputs!BF$15</f>
        <v>6235.7299217007239</v>
      </c>
      <c r="BF119" s="12">
        <f>Population!BD119*Inputs!BG$15</f>
        <v>5947.1402590001526</v>
      </c>
      <c r="BG119" s="12">
        <f>Population!BE119*Inputs!BH$15</f>
        <v>5962.642097533987</v>
      </c>
      <c r="BH119" s="12">
        <f>Population!BF119*Inputs!BI$15</f>
        <v>6292.4911559226766</v>
      </c>
      <c r="BI119" s="12">
        <f>Population!BG119*Inputs!BJ$15</f>
        <v>6346.3778499844093</v>
      </c>
      <c r="BJ119" s="12">
        <f>Population!BH119*Inputs!BK$15</f>
        <v>6027.0041132982406</v>
      </c>
      <c r="BK119" s="12">
        <f>Population!BI119*Inputs!BL$15</f>
        <v>5451.8920331249055</v>
      </c>
      <c r="BL119" s="12">
        <f>Population!BJ119*Inputs!BM$15</f>
        <v>4840.6478305296332</v>
      </c>
      <c r="BM119" s="12">
        <f>Population!BK119*Inputs!BN$15</f>
        <v>3906.4834076901457</v>
      </c>
      <c r="BN119" s="12">
        <f>Population!BL119*Inputs!BO$15</f>
        <v>3226.3193857030856</v>
      </c>
      <c r="BO119" s="12">
        <f>Population!BM119*Inputs!BP$15</f>
        <v>2750.8224590383593</v>
      </c>
      <c r="BP119" s="12">
        <f>Population!BN119*Inputs!BQ$15</f>
        <v>2250.7007261909907</v>
      </c>
      <c r="BQ119" s="12">
        <f>Population!BO119*Inputs!BR$15</f>
        <v>2289.2028904306235</v>
      </c>
      <c r="BR119" s="12">
        <f>Population!BP119*Inputs!BS$15</f>
        <v>1981.8602522001809</v>
      </c>
      <c r="BS119" s="12">
        <f>Population!BQ119*Inputs!BT$15</f>
        <v>1807.6813048974607</v>
      </c>
      <c r="BT119" s="12">
        <f>Population!BR119*Inputs!BU$15</f>
        <v>1701.9706499310419</v>
      </c>
      <c r="BU119" s="12">
        <f>Population!BS119*Inputs!BV$15</f>
        <v>1632.9529806563876</v>
      </c>
      <c r="BV119" s="12">
        <f>Population!BT119*Inputs!BW$15</f>
        <v>1474.0715069785945</v>
      </c>
      <c r="BW119" s="12">
        <f>Population!BU119*Inputs!BX$15</f>
        <v>1369.4856280225563</v>
      </c>
      <c r="BX119" s="12">
        <f>Population!BV119*Inputs!BY$15</f>
        <v>1162.9410094444615</v>
      </c>
      <c r="BY119" s="12">
        <f>Population!BW119*Inputs!BZ$15</f>
        <v>1054.2825505901974</v>
      </c>
      <c r="BZ119" s="12">
        <f>Population!BX119*Inputs!CA$15</f>
        <v>1018.3998655943776</v>
      </c>
      <c r="CA119" s="12">
        <f>Population!BY119*Inputs!CB$15</f>
        <v>977.62034899861226</v>
      </c>
      <c r="CB119" s="12">
        <f>Population!BZ119*Inputs!CC$15</f>
        <v>819.94143886850895</v>
      </c>
      <c r="CC119" s="12">
        <f>Population!CA119*Inputs!CD$15</f>
        <v>866.33181709633334</v>
      </c>
      <c r="CD119" s="12">
        <f>Population!CB119*Inputs!CE$15</f>
        <v>770.19352264561269</v>
      </c>
      <c r="CE119" s="12">
        <f>Population!CC119*Inputs!CF$15</f>
        <v>618.05616521256877</v>
      </c>
      <c r="CF119" s="12">
        <f>Population!CD119*Inputs!CG$15</f>
        <v>550.132079369807</v>
      </c>
      <c r="CG119" s="12">
        <f>Population!CE119*Inputs!CH$15</f>
        <v>420.33777475714243</v>
      </c>
      <c r="CH119" s="12">
        <f>Population!CF119*Inputs!CI$15</f>
        <v>374.4646361438148</v>
      </c>
      <c r="CI119" s="12">
        <f>Population!CG119*Inputs!CJ$15</f>
        <v>327.57188080049787</v>
      </c>
      <c r="CJ119" s="12">
        <f>Population!CH119*Inputs!CK$15</f>
        <v>280.59221293380028</v>
      </c>
      <c r="CK119" s="12">
        <f>Population!CI119*Inputs!CL$15</f>
        <v>237.46549741333263</v>
      </c>
      <c r="CL119" s="12">
        <f>Population!CJ119*Inputs!CM$15</f>
        <v>197.85950569118103</v>
      </c>
      <c r="CM119" s="12">
        <f>Population!CK119*Inputs!CN$15</f>
        <v>163.30371036089676</v>
      </c>
      <c r="CN119" s="12">
        <f>Population!CL119*Inputs!CO$15</f>
        <v>133.88945366773748</v>
      </c>
      <c r="CO119" s="12">
        <f>Population!CM119*Inputs!CP$15</f>
        <v>108.26961645943595</v>
      </c>
      <c r="CP119" s="12">
        <f>Population!CN119*Inputs!CQ$15</f>
        <v>84.587394349984706</v>
      </c>
      <c r="CQ119" s="12">
        <f>Population!CO119*Inputs!CR$15</f>
        <v>62.787486048102728</v>
      </c>
      <c r="CR119" s="12">
        <f>Population!CP119*Inputs!CS$15</f>
        <v>47.011367662756555</v>
      </c>
      <c r="CS119" s="12">
        <f>Population!CQ119*Inputs!CT$15</f>
        <v>36.276437861864025</v>
      </c>
      <c r="CT119" s="12">
        <f>Population!CR119*Inputs!CU$15</f>
        <v>28.592742233344875</v>
      </c>
      <c r="CU119" s="12">
        <f>Population!CS119*Inputs!CV$15</f>
        <v>21.94689030989063</v>
      </c>
      <c r="CV119" s="12">
        <f>Population!CT119*Inputs!CW$15</f>
        <v>16.97585336817842</v>
      </c>
      <c r="CW119" s="12">
        <f>Population!CU119*Inputs!CX$15</f>
        <v>13.166915926304291</v>
      </c>
      <c r="CX119" s="12">
        <f>Population!CV119*Inputs!CY$15</f>
        <v>10.140192077532559</v>
      </c>
      <c r="CY119" s="12">
        <f>Population!CW119*Inputs!CZ$15</f>
        <v>7.7475569894589524</v>
      </c>
      <c r="CZ119" s="12">
        <f>Population!CX119*Inputs!DA$15</f>
        <v>5.8431971185680478</v>
      </c>
      <c r="DA119" s="12">
        <f>Population!CY119*Inputs!DB$15</f>
        <v>4.4789653046916182</v>
      </c>
      <c r="DB119" s="4"/>
    </row>
    <row r="120" spans="1:106" x14ac:dyDescent="0.25">
      <c r="A120">
        <f t="shared" si="4"/>
        <v>2067</v>
      </c>
      <c r="B120" s="21">
        <f t="shared" si="3"/>
        <v>211375.2920823466</v>
      </c>
      <c r="C120" s="5">
        <f>B120/Population!B120</f>
        <v>0.61942638274239203</v>
      </c>
      <c r="D120" s="33">
        <f t="shared" si="5"/>
        <v>0.56942379452242786</v>
      </c>
      <c r="E120" s="12">
        <f>Population!C120*Inputs!F$15</f>
        <v>0</v>
      </c>
      <c r="F120" s="12">
        <f>Population!D120*Inputs!G$15</f>
        <v>0</v>
      </c>
      <c r="G120" s="12">
        <f>Population!E120*Inputs!H$15</f>
        <v>0</v>
      </c>
      <c r="H120" s="12">
        <f>Population!F120*Inputs!I$15</f>
        <v>0</v>
      </c>
      <c r="I120" s="12">
        <f>Population!G120*Inputs!J$15</f>
        <v>0</v>
      </c>
      <c r="J120" s="12">
        <f>Population!H120*Inputs!K$15</f>
        <v>0</v>
      </c>
      <c r="K120" s="12">
        <f>Population!I120*Inputs!L$15</f>
        <v>0</v>
      </c>
      <c r="L120" s="12">
        <f>Population!J120*Inputs!M$15</f>
        <v>0</v>
      </c>
      <c r="M120" s="12">
        <f>Population!K120*Inputs!N$15</f>
        <v>0</v>
      </c>
      <c r="N120" s="12">
        <f>Population!L120*Inputs!O$15</f>
        <v>0</v>
      </c>
      <c r="O120" s="12">
        <f>Population!M120*Inputs!P$15</f>
        <v>0</v>
      </c>
      <c r="P120" s="12">
        <f>Population!N120*Inputs!Q$15</f>
        <v>0</v>
      </c>
      <c r="Q120" s="12">
        <f>Population!O120*Inputs!R$15</f>
        <v>0</v>
      </c>
      <c r="R120" s="12">
        <f>Population!P120*Inputs!S$15</f>
        <v>0</v>
      </c>
      <c r="S120" s="12">
        <f>Population!Q120*Inputs!T$15</f>
        <v>0</v>
      </c>
      <c r="T120" s="12">
        <f>Population!R120*Inputs!U$15</f>
        <v>23.832579338259965</v>
      </c>
      <c r="U120" s="12">
        <f>Population!S120*Inputs!V$15</f>
        <v>30.412806563996121</v>
      </c>
      <c r="V120" s="12">
        <f>Population!T120*Inputs!W$15</f>
        <v>53.479076534658908</v>
      </c>
      <c r="W120" s="12">
        <f>Population!U120*Inputs!X$15</f>
        <v>86.984707853236756</v>
      </c>
      <c r="X120" s="12">
        <f>Population!V120*Inputs!Y$15</f>
        <v>150.43602100577453</v>
      </c>
      <c r="Y120" s="12">
        <f>Population!W120*Inputs!Z$15</f>
        <v>208.76553076305839</v>
      </c>
      <c r="Z120" s="12">
        <f>Population!X120*Inputs!AA$15</f>
        <v>313.7981053843211</v>
      </c>
      <c r="AA120" s="12">
        <f>Population!Y120*Inputs!AB$15</f>
        <v>433.38575025858404</v>
      </c>
      <c r="AB120" s="12">
        <f>Population!Z120*Inputs!AC$15</f>
        <v>598.73588353664718</v>
      </c>
      <c r="AC120" s="12">
        <f>Population!AA120*Inputs!AD$15</f>
        <v>845.48836010859918</v>
      </c>
      <c r="AD120" s="12">
        <f>Population!AB120*Inputs!AE$15</f>
        <v>1148.0250720237889</v>
      </c>
      <c r="AE120" s="12">
        <f>Population!AC120*Inputs!AF$15</f>
        <v>1507.6695335320053</v>
      </c>
      <c r="AF120" s="12">
        <f>Population!AD120*Inputs!AG$15</f>
        <v>1855.17927217084</v>
      </c>
      <c r="AG120" s="12">
        <f>Population!AE120*Inputs!AH$15</f>
        <v>2363.1159048845293</v>
      </c>
      <c r="AH120" s="12">
        <f>Population!AF120*Inputs!AI$15</f>
        <v>3044.8344492355727</v>
      </c>
      <c r="AI120" s="12">
        <f>Population!AG120*Inputs!AJ$15</f>
        <v>3607.0674119750129</v>
      </c>
      <c r="AJ120" s="12">
        <f>Population!AH120*Inputs!AK$15</f>
        <v>4437.0842102641191</v>
      </c>
      <c r="AK120" s="12">
        <f>Population!AI120*Inputs!AL$15</f>
        <v>4804.0728215415747</v>
      </c>
      <c r="AL120" s="12">
        <f>Population!AJ120*Inputs!AM$15</f>
        <v>4934.7977954774933</v>
      </c>
      <c r="AM120" s="12">
        <f>Population!AK120*Inputs!AN$15</f>
        <v>4931.3996019020251</v>
      </c>
      <c r="AN120" s="12">
        <f>Population!AL120*Inputs!AO$15</f>
        <v>4791.0822836313646</v>
      </c>
      <c r="AO120" s="12">
        <f>Population!AM120*Inputs!AP$15</f>
        <v>4694.0277489912824</v>
      </c>
      <c r="AP120" s="12">
        <f>Population!AN120*Inputs!AQ$15</f>
        <v>4493.9724903482265</v>
      </c>
      <c r="AQ120" s="12">
        <f>Population!AO120*Inputs!AR$15</f>
        <v>4286.0542329873915</v>
      </c>
      <c r="AR120" s="12">
        <f>Population!AP120*Inputs!AS$15</f>
        <v>4392.6236214367354</v>
      </c>
      <c r="AS120" s="12">
        <f>Population!AQ120*Inputs!AT$15</f>
        <v>4516.4139044786816</v>
      </c>
      <c r="AT120" s="12">
        <f>Population!AR120*Inputs!AU$15</f>
        <v>4653.8983161338383</v>
      </c>
      <c r="AU120" s="12">
        <f>Population!AS120*Inputs!AV$15</f>
        <v>4692.1338505358071</v>
      </c>
      <c r="AV120" s="12">
        <f>Population!AT120*Inputs!AW$15</f>
        <v>4998.8657922464317</v>
      </c>
      <c r="AW120" s="12">
        <f>Population!AU120*Inputs!AX$15</f>
        <v>5563.2909120346476</v>
      </c>
      <c r="AX120" s="12">
        <f>Population!AV120*Inputs!AY$15</f>
        <v>5935.890693365659</v>
      </c>
      <c r="AY120" s="12">
        <f>Population!AW120*Inputs!AZ$15</f>
        <v>6482.9648463791891</v>
      </c>
      <c r="AZ120" s="12">
        <f>Population!AX120*Inputs!BA$15</f>
        <v>6493.1523868275135</v>
      </c>
      <c r="BA120" s="12">
        <f>Population!AY120*Inputs!BB$15</f>
        <v>6416.6643693144761</v>
      </c>
      <c r="BB120" s="12">
        <f>Population!AZ120*Inputs!BC$15</f>
        <v>6603.728358229404</v>
      </c>
      <c r="BC120" s="12">
        <f>Population!BA120*Inputs!BD$15</f>
        <v>6414.9711279699195</v>
      </c>
      <c r="BD120" s="12">
        <f>Population!BB120*Inputs!BE$15</f>
        <v>6526.6730966882305</v>
      </c>
      <c r="BE120" s="12">
        <f>Population!BC120*Inputs!BF$15</f>
        <v>6372.9610643148317</v>
      </c>
      <c r="BF120" s="12">
        <f>Population!BD120*Inputs!BG$15</f>
        <v>6142.1967493278335</v>
      </c>
      <c r="BG120" s="12">
        <f>Population!BE120*Inputs!BH$15</f>
        <v>6178.0673075420282</v>
      </c>
      <c r="BH120" s="12">
        <f>Population!BF120*Inputs!BI$15</f>
        <v>6012.5067826209652</v>
      </c>
      <c r="BI120" s="12">
        <f>Population!BG120*Inputs!BJ$15</f>
        <v>6188.5678933031031</v>
      </c>
      <c r="BJ120" s="12">
        <f>Population!BH120*Inputs!BK$15</f>
        <v>6020.4141557538578</v>
      </c>
      <c r="BK120" s="12">
        <f>Population!BI120*Inputs!BL$15</f>
        <v>5582.4159498020617</v>
      </c>
      <c r="BL120" s="12">
        <f>Population!BJ120*Inputs!BM$15</f>
        <v>5095.2386003220872</v>
      </c>
      <c r="BM120" s="12">
        <f>Population!BK120*Inputs!BN$15</f>
        <v>4243.5744368155556</v>
      </c>
      <c r="BN120" s="12">
        <f>Population!BL120*Inputs!BO$15</f>
        <v>3477.8764383152156</v>
      </c>
      <c r="BO120" s="12">
        <f>Population!BM120*Inputs!BP$15</f>
        <v>2866.8783117485282</v>
      </c>
      <c r="BP120" s="12">
        <f>Population!BN120*Inputs!BQ$15</f>
        <v>2295.9835053804418</v>
      </c>
      <c r="BQ120" s="12">
        <f>Population!BO120*Inputs!BR$15</f>
        <v>2368.0670212525997</v>
      </c>
      <c r="BR120" s="12">
        <f>Population!BP120*Inputs!BS$15</f>
        <v>2062.3439608848716</v>
      </c>
      <c r="BS120" s="12">
        <f>Population!BQ120*Inputs!BT$15</f>
        <v>1877.2023468539439</v>
      </c>
      <c r="BT120" s="12">
        <f>Population!BR120*Inputs!BU$15</f>
        <v>1767.3080389836896</v>
      </c>
      <c r="BU120" s="12">
        <f>Population!BS120*Inputs!BV$15</f>
        <v>1699.1732786348207</v>
      </c>
      <c r="BV120" s="12">
        <f>Population!BT120*Inputs!BW$15</f>
        <v>1537.4044140099129</v>
      </c>
      <c r="BW120" s="12">
        <f>Population!BU120*Inputs!BX$15</f>
        <v>1434.6371659666181</v>
      </c>
      <c r="BX120" s="12">
        <f>Population!BV120*Inputs!BY$15</f>
        <v>1218.5066496592783</v>
      </c>
      <c r="BY120" s="12">
        <f>Population!BW120*Inputs!BZ$15</f>
        <v>1097.8710501814071</v>
      </c>
      <c r="BZ120" s="12">
        <f>Population!BX120*Inputs!CA$15</f>
        <v>1053.1742097959675</v>
      </c>
      <c r="CA120" s="12">
        <f>Population!BY120*Inputs!CB$15</f>
        <v>1013.0309357742425</v>
      </c>
      <c r="CB120" s="12">
        <f>Population!BZ120*Inputs!CC$15</f>
        <v>850.40689656469783</v>
      </c>
      <c r="CC120" s="12">
        <f>Population!CA120*Inputs!CD$15</f>
        <v>902.18991100899143</v>
      </c>
      <c r="CD120" s="12">
        <f>Population!CB120*Inputs!CE$15</f>
        <v>805.67442837092324</v>
      </c>
      <c r="CE120" s="12">
        <f>Population!CC120*Inputs!CF$15</f>
        <v>646.43366857506055</v>
      </c>
      <c r="CF120" s="12">
        <f>Population!CD120*Inputs!CG$15</f>
        <v>571.40401813842323</v>
      </c>
      <c r="CG120" s="12">
        <f>Population!CE120*Inputs!CH$15</f>
        <v>432.65739377733701</v>
      </c>
      <c r="CH120" s="12">
        <f>Population!CF120*Inputs!CI$15</f>
        <v>385.45492285685873</v>
      </c>
      <c r="CI120" s="12">
        <f>Population!CG120*Inputs!CJ$15</f>
        <v>339.8316637676071</v>
      </c>
      <c r="CJ120" s="12">
        <f>Population!CH120*Inputs!CK$15</f>
        <v>293.66303940175618</v>
      </c>
      <c r="CK120" s="12">
        <f>Population!CI120*Inputs!CL$15</f>
        <v>247.84892145855693</v>
      </c>
      <c r="CL120" s="12">
        <f>Population!CJ120*Inputs!CM$15</f>
        <v>206.13221205660497</v>
      </c>
      <c r="CM120" s="12">
        <f>Population!CK120*Inputs!CN$15</f>
        <v>168.10658590398529</v>
      </c>
      <c r="CN120" s="12">
        <f>Population!CL120*Inputs!CO$15</f>
        <v>135.48181050352352</v>
      </c>
      <c r="CO120" s="12">
        <f>Population!CM120*Inputs!CP$15</f>
        <v>108.43690428596211</v>
      </c>
      <c r="CP120" s="12">
        <f>Population!CN120*Inputs!CQ$15</f>
        <v>85.501965699427657</v>
      </c>
      <c r="CQ120" s="12">
        <f>Population!CO120*Inputs!CR$15</f>
        <v>64.548142124419371</v>
      </c>
      <c r="CR120" s="12">
        <f>Population!CP120*Inputs!CS$15</f>
        <v>47.912760573983398</v>
      </c>
      <c r="CS120" s="12">
        <f>Population!CQ120*Inputs!CT$15</f>
        <v>35.874097608487119</v>
      </c>
      <c r="CT120" s="12">
        <f>Population!CR120*Inputs!CU$15</f>
        <v>27.682335942243036</v>
      </c>
      <c r="CU120" s="12">
        <f>Population!CS120*Inputs!CV$15</f>
        <v>21.818953090912498</v>
      </c>
      <c r="CV120" s="12">
        <f>Population!CT120*Inputs!CW$15</f>
        <v>16.747542654529337</v>
      </c>
      <c r="CW120" s="12">
        <f>Population!CU120*Inputs!CX$15</f>
        <v>12.954173660424168</v>
      </c>
      <c r="CX120" s="12">
        <f>Population!CV120*Inputs!CY$15</f>
        <v>10.047595945973526</v>
      </c>
      <c r="CY120" s="12">
        <f>Population!CW120*Inputs!CZ$15</f>
        <v>7.737920814552214</v>
      </c>
      <c r="CZ120" s="12">
        <f>Population!CX120*Inputs!DA$15</f>
        <v>5.9121150795056447</v>
      </c>
      <c r="DA120" s="12">
        <f>Population!CY120*Inputs!DB$15</f>
        <v>4.4589092851090557</v>
      </c>
      <c r="DB120" s="4"/>
    </row>
    <row r="121" spans="1:106" x14ac:dyDescent="0.25">
      <c r="A121">
        <f t="shared" si="4"/>
        <v>2068</v>
      </c>
      <c r="B121" s="21">
        <f t="shared" si="3"/>
        <v>212294.74002699633</v>
      </c>
      <c r="C121" s="5">
        <f>B121/Population!B121</f>
        <v>0.6207180528825037</v>
      </c>
      <c r="D121" s="33">
        <f t="shared" si="5"/>
        <v>0.43498364240770471</v>
      </c>
      <c r="E121" s="12">
        <f>Population!C121*Inputs!F$15</f>
        <v>0</v>
      </c>
      <c r="F121" s="12">
        <f>Population!D121*Inputs!G$15</f>
        <v>0</v>
      </c>
      <c r="G121" s="12">
        <f>Population!E121*Inputs!H$15</f>
        <v>0</v>
      </c>
      <c r="H121" s="12">
        <f>Population!F121*Inputs!I$15</f>
        <v>0</v>
      </c>
      <c r="I121" s="12">
        <f>Population!G121*Inputs!J$15</f>
        <v>0</v>
      </c>
      <c r="J121" s="12">
        <f>Population!H121*Inputs!K$15</f>
        <v>0</v>
      </c>
      <c r="K121" s="12">
        <f>Population!I121*Inputs!L$15</f>
        <v>0</v>
      </c>
      <c r="L121" s="12">
        <f>Population!J121*Inputs!M$15</f>
        <v>0</v>
      </c>
      <c r="M121" s="12">
        <f>Population!K121*Inputs!N$15</f>
        <v>0</v>
      </c>
      <c r="N121" s="12">
        <f>Population!L121*Inputs!O$15</f>
        <v>0</v>
      </c>
      <c r="O121" s="12">
        <f>Population!M121*Inputs!P$15</f>
        <v>0</v>
      </c>
      <c r="P121" s="12">
        <f>Population!N121*Inputs!Q$15</f>
        <v>0</v>
      </c>
      <c r="Q121" s="12">
        <f>Population!O121*Inputs!R$15</f>
        <v>0</v>
      </c>
      <c r="R121" s="12">
        <f>Population!P121*Inputs!S$15</f>
        <v>0</v>
      </c>
      <c r="S121" s="12">
        <f>Population!Q121*Inputs!T$15</f>
        <v>0</v>
      </c>
      <c r="T121" s="12">
        <f>Population!R121*Inputs!U$15</f>
        <v>24.348636637225599</v>
      </c>
      <c r="U121" s="12">
        <f>Population!S121*Inputs!V$15</f>
        <v>30.996970215833862</v>
      </c>
      <c r="V121" s="12">
        <f>Population!T121*Inputs!W$15</f>
        <v>54.197015303369966</v>
      </c>
      <c r="W121" s="12">
        <f>Population!U121*Inputs!X$15</f>
        <v>87.440931218197179</v>
      </c>
      <c r="X121" s="12">
        <f>Population!V121*Inputs!Y$15</f>
        <v>149.97478722341373</v>
      </c>
      <c r="Y121" s="12">
        <f>Population!W121*Inputs!Z$15</f>
        <v>207.29283465932025</v>
      </c>
      <c r="Z121" s="12">
        <f>Population!X121*Inputs!AA$15</f>
        <v>310.88884297250178</v>
      </c>
      <c r="AA121" s="12">
        <f>Population!Y121*Inputs!AB$15</f>
        <v>421.54074006715007</v>
      </c>
      <c r="AB121" s="12">
        <f>Population!Z121*Inputs!AC$15</f>
        <v>568.88799841333821</v>
      </c>
      <c r="AC121" s="12">
        <f>Population!AA121*Inputs!AD$15</f>
        <v>793.02291069584317</v>
      </c>
      <c r="AD121" s="12">
        <f>Population!AB121*Inputs!AE$15</f>
        <v>1083.708850920312</v>
      </c>
      <c r="AE121" s="12">
        <f>Population!AC121*Inputs!AF$15</f>
        <v>1433.9377312758143</v>
      </c>
      <c r="AF121" s="12">
        <f>Population!AD121*Inputs!AG$15</f>
        <v>1752.4479852994407</v>
      </c>
      <c r="AG121" s="12">
        <f>Population!AE121*Inputs!AH$15</f>
        <v>2212.5240971512908</v>
      </c>
      <c r="AH121" s="12">
        <f>Population!AF121*Inputs!AI$15</f>
        <v>2853.4610947200736</v>
      </c>
      <c r="AI121" s="12">
        <f>Population!AG121*Inputs!AJ$15</f>
        <v>3404.1137139042007</v>
      </c>
      <c r="AJ121" s="12">
        <f>Population!AH121*Inputs!AK$15</f>
        <v>4186.8758214547252</v>
      </c>
      <c r="AK121" s="12">
        <f>Population!AI121*Inputs!AL$15</f>
        <v>4702.6948195100495</v>
      </c>
      <c r="AL121" s="12">
        <f>Population!AJ121*Inputs!AM$15</f>
        <v>5090.3529564694345</v>
      </c>
      <c r="AM121" s="12">
        <f>Population!AK121*Inputs!AN$15</f>
        <v>5277.8557833850564</v>
      </c>
      <c r="AN121" s="12">
        <f>Population!AL121*Inputs!AO$15</f>
        <v>5128.3998092958745</v>
      </c>
      <c r="AO121" s="12">
        <f>Population!AM121*Inputs!AP$15</f>
        <v>5063.6136860556344</v>
      </c>
      <c r="AP121" s="12">
        <f>Population!AN121*Inputs!AQ$15</f>
        <v>4809.0874857790113</v>
      </c>
      <c r="AQ121" s="12">
        <f>Population!AO121*Inputs!AR$15</f>
        <v>4473.1504694728701</v>
      </c>
      <c r="AR121" s="12">
        <f>Population!AP121*Inputs!AS$15</f>
        <v>4489.8472548871869</v>
      </c>
      <c r="AS121" s="12">
        <f>Population!AQ121*Inputs!AT$15</f>
        <v>4642.6226430829556</v>
      </c>
      <c r="AT121" s="12">
        <f>Population!AR121*Inputs!AU$15</f>
        <v>4814.14258815831</v>
      </c>
      <c r="AU121" s="12">
        <f>Population!AS121*Inputs!AV$15</f>
        <v>4695.7464321875668</v>
      </c>
      <c r="AV121" s="12">
        <f>Population!AT121*Inputs!AW$15</f>
        <v>4771.2910806080035</v>
      </c>
      <c r="AW121" s="12">
        <f>Population!AU121*Inputs!AX$15</f>
        <v>5177.1716516997412</v>
      </c>
      <c r="AX121" s="12">
        <f>Population!AV121*Inputs!AY$15</f>
        <v>5561.3666719881085</v>
      </c>
      <c r="AY121" s="12">
        <f>Population!AW121*Inputs!AZ$15</f>
        <v>6077.5890732924217</v>
      </c>
      <c r="AZ121" s="12">
        <f>Population!AX121*Inputs!BA$15</f>
        <v>6200.1458414881863</v>
      </c>
      <c r="BA121" s="12">
        <f>Population!AY121*Inputs!BB$15</f>
        <v>6296.1298255598358</v>
      </c>
      <c r="BB121" s="12">
        <f>Population!AZ121*Inputs!BC$15</f>
        <v>6598.8113505436986</v>
      </c>
      <c r="BC121" s="12">
        <f>Population!BA121*Inputs!BD$15</f>
        <v>6398.0509736094773</v>
      </c>
      <c r="BD121" s="12">
        <f>Population!BB121*Inputs!BE$15</f>
        <v>6513.4180920134895</v>
      </c>
      <c r="BE121" s="12">
        <f>Population!BC121*Inputs!BF$15</f>
        <v>6426.5479004970512</v>
      </c>
      <c r="BF121" s="12">
        <f>Population!BD121*Inputs!BG$15</f>
        <v>6276.3310822455087</v>
      </c>
      <c r="BG121" s="12">
        <f>Population!BE121*Inputs!BH$15</f>
        <v>6378.5073355204058</v>
      </c>
      <c r="BH121" s="12">
        <f>Population!BF121*Inputs!BI$15</f>
        <v>6226.3973085941307</v>
      </c>
      <c r="BI121" s="12">
        <f>Population!BG121*Inputs!BJ$15</f>
        <v>5908.8499223838298</v>
      </c>
      <c r="BJ121" s="12">
        <f>Population!BH121*Inputs!BK$15</f>
        <v>5864.4540407880604</v>
      </c>
      <c r="BK121" s="12">
        <f>Population!BI121*Inputs!BL$15</f>
        <v>5568.3014157553171</v>
      </c>
      <c r="BL121" s="12">
        <f>Population!BJ121*Inputs!BM$15</f>
        <v>5208.1686002147653</v>
      </c>
      <c r="BM121" s="12">
        <f>Population!BK121*Inputs!BN$15</f>
        <v>4458.0018667550075</v>
      </c>
      <c r="BN121" s="12">
        <f>Population!BL121*Inputs!BO$15</f>
        <v>3769.450995278728</v>
      </c>
      <c r="BO121" s="12">
        <f>Population!BM121*Inputs!BP$15</f>
        <v>3083.0777953612792</v>
      </c>
      <c r="BP121" s="12">
        <f>Population!BN121*Inputs!BQ$15</f>
        <v>2386.5908829794962</v>
      </c>
      <c r="BQ121" s="12">
        <f>Population!BO121*Inputs!BR$15</f>
        <v>2407.9234198198724</v>
      </c>
      <c r="BR121" s="12">
        <f>Population!BP121*Inputs!BS$15</f>
        <v>2124.8510467478927</v>
      </c>
      <c r="BS121" s="12">
        <f>Population!BQ121*Inputs!BT$15</f>
        <v>1944.2007047204436</v>
      </c>
      <c r="BT121" s="12">
        <f>Population!BR121*Inputs!BU$15</f>
        <v>1825.5366826449419</v>
      </c>
      <c r="BU121" s="12">
        <f>Population!BS121*Inputs!BV$15</f>
        <v>1754.5760225260381</v>
      </c>
      <c r="BV121" s="12">
        <f>Population!BT121*Inputs!BW$15</f>
        <v>1590.7842666855447</v>
      </c>
      <c r="BW121" s="12">
        <f>Population!BU121*Inputs!BX$15</f>
        <v>1487.7206531571492</v>
      </c>
      <c r="BX121" s="12">
        <f>Population!BV121*Inputs!BY$15</f>
        <v>1269.3354250785114</v>
      </c>
      <c r="BY121" s="12">
        <f>Population!BW121*Inputs!BZ$15</f>
        <v>1143.609888692112</v>
      </c>
      <c r="BZ121" s="12">
        <f>Population!BX121*Inputs!CA$15</f>
        <v>1089.187313413755</v>
      </c>
      <c r="CA121" s="12">
        <f>Population!BY121*Inputs!CB$15</f>
        <v>1039.1907069931556</v>
      </c>
      <c r="CB121" s="12">
        <f>Population!BZ121*Inputs!CC$15</f>
        <v>873.92025639005715</v>
      </c>
      <c r="CC121" s="12">
        <f>Population!CA121*Inputs!CD$15</f>
        <v>927.61965908569528</v>
      </c>
      <c r="CD121" s="12">
        <f>Population!CB121*Inputs!CE$15</f>
        <v>831.79303406080498</v>
      </c>
      <c r="CE121" s="12">
        <f>Population!CC121*Inputs!CF$15</f>
        <v>671.08958456025471</v>
      </c>
      <c r="CF121" s="12">
        <f>Population!CD121*Inputs!CG$15</f>
        <v>594.2050390984798</v>
      </c>
      <c r="CG121" s="12">
        <f>Population!CE121*Inputs!CH$15</f>
        <v>447.71162176093259</v>
      </c>
      <c r="CH121" s="12">
        <f>Population!CF121*Inputs!CI$15</f>
        <v>396.18447137245573</v>
      </c>
      <c r="CI121" s="12">
        <f>Population!CG121*Inputs!CJ$15</f>
        <v>350.4276802588152</v>
      </c>
      <c r="CJ121" s="12">
        <f>Population!CH121*Inputs!CK$15</f>
        <v>306.74024882714389</v>
      </c>
      <c r="CK121" s="12">
        <f>Population!CI121*Inputs!CL$15</f>
        <v>263.07828826378443</v>
      </c>
      <c r="CL121" s="12">
        <f>Population!CJ121*Inputs!CM$15</f>
        <v>220.20146448643536</v>
      </c>
      <c r="CM121" s="12">
        <f>Population!CK121*Inputs!CN$15</f>
        <v>181.48011491487424</v>
      </c>
      <c r="CN121" s="12">
        <f>Population!CL121*Inputs!CO$15</f>
        <v>146.45366882202435</v>
      </c>
      <c r="CO121" s="12">
        <f>Population!CM121*Inputs!CP$15</f>
        <v>116.77972522921816</v>
      </c>
      <c r="CP121" s="12">
        <f>Population!CN121*Inputs!CQ$15</f>
        <v>92.632895075457768</v>
      </c>
      <c r="CQ121" s="12">
        <f>Population!CO121*Inputs!CR$15</f>
        <v>72.537167126122895</v>
      </c>
      <c r="CR121" s="12">
        <f>Population!CP121*Inputs!CS$15</f>
        <v>54.760605030055849</v>
      </c>
      <c r="CS121" s="12">
        <f>Population!CQ121*Inputs!CT$15</f>
        <v>40.647672749963576</v>
      </c>
      <c r="CT121" s="12">
        <f>Population!CR121*Inputs!CU$15</f>
        <v>30.434451330317131</v>
      </c>
      <c r="CU121" s="12">
        <f>Population!CS121*Inputs!CV$15</f>
        <v>23.484819468862845</v>
      </c>
      <c r="CV121" s="12">
        <f>Population!CT121*Inputs!CW$15</f>
        <v>18.510510652308309</v>
      </c>
      <c r="CW121" s="12">
        <f>Population!CU121*Inputs!CX$15</f>
        <v>14.208086218204903</v>
      </c>
      <c r="CX121" s="12">
        <f>Population!CV121*Inputs!CY$15</f>
        <v>10.989911776885581</v>
      </c>
      <c r="CY121" s="12">
        <f>Population!CW121*Inputs!CZ$15</f>
        <v>8.5240630479880899</v>
      </c>
      <c r="CZ121" s="12">
        <f>Population!CX121*Inputs!DA$15</f>
        <v>6.5646076174086856</v>
      </c>
      <c r="DA121" s="12">
        <f>Population!CY121*Inputs!DB$15</f>
        <v>5.0156516997344651</v>
      </c>
      <c r="DB121" s="4"/>
    </row>
    <row r="122" spans="1:106" x14ac:dyDescent="0.25">
      <c r="A122">
        <f t="shared" si="4"/>
        <v>2069</v>
      </c>
      <c r="B122" s="21">
        <f t="shared" si="3"/>
        <v>212946.42771547331</v>
      </c>
      <c r="C122" s="5">
        <f>B122/Population!B122</f>
        <v>0.62151608493031407</v>
      </c>
      <c r="D122" s="33">
        <f t="shared" si="5"/>
        <v>0.30697307356466474</v>
      </c>
      <c r="E122" s="12">
        <f>Population!C122*Inputs!F$15</f>
        <v>0</v>
      </c>
      <c r="F122" s="12">
        <f>Population!D122*Inputs!G$15</f>
        <v>0</v>
      </c>
      <c r="G122" s="12">
        <f>Population!E122*Inputs!H$15</f>
        <v>0</v>
      </c>
      <c r="H122" s="12">
        <f>Population!F122*Inputs!I$15</f>
        <v>0</v>
      </c>
      <c r="I122" s="12">
        <f>Population!G122*Inputs!J$15</f>
        <v>0</v>
      </c>
      <c r="J122" s="12">
        <f>Population!H122*Inputs!K$15</f>
        <v>0</v>
      </c>
      <c r="K122" s="12">
        <f>Population!I122*Inputs!L$15</f>
        <v>0</v>
      </c>
      <c r="L122" s="12">
        <f>Population!J122*Inputs!M$15</f>
        <v>0</v>
      </c>
      <c r="M122" s="12">
        <f>Population!K122*Inputs!N$15</f>
        <v>0</v>
      </c>
      <c r="N122" s="12">
        <f>Population!L122*Inputs!O$15</f>
        <v>0</v>
      </c>
      <c r="O122" s="12">
        <f>Population!M122*Inputs!P$15</f>
        <v>0</v>
      </c>
      <c r="P122" s="12">
        <f>Population!N122*Inputs!Q$15</f>
        <v>0</v>
      </c>
      <c r="Q122" s="12">
        <f>Population!O122*Inputs!R$15</f>
        <v>0</v>
      </c>
      <c r="R122" s="12">
        <f>Population!P122*Inputs!S$15</f>
        <v>0</v>
      </c>
      <c r="S122" s="12">
        <f>Population!Q122*Inputs!T$15</f>
        <v>0</v>
      </c>
      <c r="T122" s="12">
        <f>Population!R122*Inputs!U$15</f>
        <v>24.904688167795548</v>
      </c>
      <c r="U122" s="12">
        <f>Population!S122*Inputs!V$15</f>
        <v>31.652886077568336</v>
      </c>
      <c r="V122" s="12">
        <f>Population!T122*Inputs!W$15</f>
        <v>55.211760777976167</v>
      </c>
      <c r="W122" s="12">
        <f>Population!U122*Inputs!X$15</f>
        <v>88.569918378771902</v>
      </c>
      <c r="X122" s="12">
        <f>Population!V122*Inputs!Y$15</f>
        <v>150.67712048291767</v>
      </c>
      <c r="Y122" s="12">
        <f>Population!W122*Inputs!Z$15</f>
        <v>206.53354496147227</v>
      </c>
      <c r="Z122" s="12">
        <f>Population!X122*Inputs!AA$15</f>
        <v>308.51018257819271</v>
      </c>
      <c r="AA122" s="12">
        <f>Population!Y122*Inputs!AB$15</f>
        <v>417.37971575853032</v>
      </c>
      <c r="AB122" s="12">
        <f>Population!Z122*Inputs!AC$15</f>
        <v>552.99076718049764</v>
      </c>
      <c r="AC122" s="12">
        <f>Population!AA122*Inputs!AD$15</f>
        <v>752.99538948312795</v>
      </c>
      <c r="AD122" s="12">
        <f>Population!AB122*Inputs!AE$15</f>
        <v>1015.784462435318</v>
      </c>
      <c r="AE122" s="12">
        <f>Population!AC122*Inputs!AF$15</f>
        <v>1352.7131678695207</v>
      </c>
      <c r="AF122" s="12">
        <f>Population!AD122*Inputs!AG$15</f>
        <v>1665.6595824484871</v>
      </c>
      <c r="AG122" s="12">
        <f>Population!AE122*Inputs!AH$15</f>
        <v>2088.6643059131125</v>
      </c>
      <c r="AH122" s="12">
        <f>Population!AF122*Inputs!AI$15</f>
        <v>2669.9451464912122</v>
      </c>
      <c r="AI122" s="12">
        <f>Population!AG122*Inputs!AJ$15</f>
        <v>3188.1963037093456</v>
      </c>
      <c r="AJ122" s="12">
        <f>Population!AH122*Inputs!AK$15</f>
        <v>3948.8894975637309</v>
      </c>
      <c r="AK122" s="12">
        <f>Population!AI122*Inputs!AL$15</f>
        <v>4434.8221135806916</v>
      </c>
      <c r="AL122" s="12">
        <f>Population!AJ122*Inputs!AM$15</f>
        <v>4979.9975508423713</v>
      </c>
      <c r="AM122" s="12">
        <f>Population!AK122*Inputs!AN$15</f>
        <v>5441.1379555655767</v>
      </c>
      <c r="AN122" s="12">
        <f>Population!AL122*Inputs!AO$15</f>
        <v>5485.7069946322845</v>
      </c>
      <c r="AO122" s="12">
        <f>Population!AM122*Inputs!AP$15</f>
        <v>5417.266203723585</v>
      </c>
      <c r="AP122" s="12">
        <f>Population!AN122*Inputs!AQ$15</f>
        <v>5185.1634164898715</v>
      </c>
      <c r="AQ122" s="12">
        <f>Population!AO122*Inputs!AR$15</f>
        <v>4784.448665460548</v>
      </c>
      <c r="AR122" s="12">
        <f>Population!AP122*Inputs!AS$15</f>
        <v>4683.4262024110576</v>
      </c>
      <c r="AS122" s="12">
        <f>Population!AQ122*Inputs!AT$15</f>
        <v>4742.8884472084601</v>
      </c>
      <c r="AT122" s="12">
        <f>Population!AR122*Inputs!AU$15</f>
        <v>4946.2540318052115</v>
      </c>
      <c r="AU122" s="12">
        <f>Population!AS122*Inputs!AV$15</f>
        <v>4855.2280418166065</v>
      </c>
      <c r="AV122" s="12">
        <f>Population!AT122*Inputs!AW$15</f>
        <v>4772.9371384169508</v>
      </c>
      <c r="AW122" s="12">
        <f>Population!AU122*Inputs!AX$15</f>
        <v>4939.4410917062896</v>
      </c>
      <c r="AX122" s="12">
        <f>Population!AV122*Inputs!AY$15</f>
        <v>5173.2397579996841</v>
      </c>
      <c r="AY122" s="12">
        <f>Population!AW122*Inputs!AZ$15</f>
        <v>5691.7637807424444</v>
      </c>
      <c r="AZ122" s="12">
        <f>Population!AX122*Inputs!BA$15</f>
        <v>5809.9945869176418</v>
      </c>
      <c r="BA122" s="12">
        <f>Population!AY122*Inputs!BB$15</f>
        <v>6009.7789256500382</v>
      </c>
      <c r="BB122" s="12">
        <f>Population!AZ122*Inputs!BC$15</f>
        <v>6473.0210894514676</v>
      </c>
      <c r="BC122" s="12">
        <f>Population!BA122*Inputs!BD$15</f>
        <v>6391.9607896574489</v>
      </c>
      <c r="BD122" s="12">
        <f>Population!BB122*Inputs!BE$15</f>
        <v>6494.9671492801108</v>
      </c>
      <c r="BE122" s="12">
        <f>Population!BC122*Inputs!BF$15</f>
        <v>6412.3782248182097</v>
      </c>
      <c r="BF122" s="12">
        <f>Population!BD122*Inputs!BG$15</f>
        <v>6328.3087334754109</v>
      </c>
      <c r="BG122" s="12">
        <f>Population!BE122*Inputs!BH$15</f>
        <v>6517.4223632503208</v>
      </c>
      <c r="BH122" s="12">
        <f>Population!BF122*Inputs!BI$15</f>
        <v>6428.5456086646591</v>
      </c>
      <c r="BI122" s="12">
        <f>Population!BG122*Inputs!BJ$15</f>
        <v>6119.8047881624707</v>
      </c>
      <c r="BJ122" s="12">
        <f>Population!BH122*Inputs!BK$15</f>
        <v>5600.863556724823</v>
      </c>
      <c r="BK122" s="12">
        <f>Population!BI122*Inputs!BL$15</f>
        <v>5425.5766091487285</v>
      </c>
      <c r="BL122" s="12">
        <f>Population!BJ122*Inputs!BM$15</f>
        <v>5196.2237782916272</v>
      </c>
      <c r="BM122" s="12">
        <f>Population!BK122*Inputs!BN$15</f>
        <v>4558.0307450634336</v>
      </c>
      <c r="BN122" s="12">
        <f>Population!BL122*Inputs!BO$15</f>
        <v>3961.590257709795</v>
      </c>
      <c r="BO122" s="12">
        <f>Population!BM122*Inputs!BP$15</f>
        <v>3343.3198101496805</v>
      </c>
      <c r="BP122" s="12">
        <f>Population!BN122*Inputs!BQ$15</f>
        <v>2569.0004454191967</v>
      </c>
      <c r="BQ122" s="12">
        <f>Population!BO122*Inputs!BR$15</f>
        <v>2506.3394941476404</v>
      </c>
      <c r="BR122" s="12">
        <f>Population!BP122*Inputs!BS$15</f>
        <v>2163.6249299569968</v>
      </c>
      <c r="BS122" s="12">
        <f>Population!BQ122*Inputs!BT$15</f>
        <v>2005.5077596953956</v>
      </c>
      <c r="BT122" s="12">
        <f>Population!BR122*Inputs!BU$15</f>
        <v>1892.5589750608424</v>
      </c>
      <c r="BU122" s="12">
        <f>Population!BS122*Inputs!BV$15</f>
        <v>1813.9296719606698</v>
      </c>
      <c r="BV122" s="12">
        <f>Population!BT122*Inputs!BW$15</f>
        <v>1644.3000519310062</v>
      </c>
      <c r="BW122" s="12">
        <f>Population!BU122*Inputs!BX$15</f>
        <v>1541.5445451182989</v>
      </c>
      <c r="BX122" s="12">
        <f>Population!BV122*Inputs!BY$15</f>
        <v>1318.5970077058043</v>
      </c>
      <c r="BY122" s="12">
        <f>Population!BW122*Inputs!BZ$15</f>
        <v>1194.0792611827444</v>
      </c>
      <c r="BZ122" s="12">
        <f>Population!BX122*Inputs!CA$15</f>
        <v>1137.496100761158</v>
      </c>
      <c r="CA122" s="12">
        <f>Population!BY122*Inputs!CB$15</f>
        <v>1076.9643237901971</v>
      </c>
      <c r="CB122" s="12">
        <f>Population!BZ122*Inputs!CC$15</f>
        <v>897.71503050758542</v>
      </c>
      <c r="CC122" s="12">
        <f>Population!CA122*Inputs!CD$15</f>
        <v>954.8307956053053</v>
      </c>
      <c r="CD122" s="12">
        <f>Population!CB122*Inputs!CE$15</f>
        <v>856.72572163186715</v>
      </c>
      <c r="CE122" s="12">
        <f>Population!CC122*Inputs!CF$15</f>
        <v>693.92475638222243</v>
      </c>
      <c r="CF122" s="12">
        <f>Population!CD122*Inputs!CG$15</f>
        <v>617.5947970785528</v>
      </c>
      <c r="CG122" s="12">
        <f>Population!CE122*Inputs!CH$15</f>
        <v>465.77101749443921</v>
      </c>
      <c r="CH122" s="12">
        <f>Population!CF122*Inputs!CI$15</f>
        <v>409.69357697801689</v>
      </c>
      <c r="CI122" s="12">
        <f>Population!CG122*Inputs!CJ$15</f>
        <v>359.44075449357013</v>
      </c>
      <c r="CJ122" s="12">
        <f>Population!CH122*Inputs!CK$15</f>
        <v>315.15816926577224</v>
      </c>
      <c r="CK122" s="12">
        <f>Population!CI122*Inputs!CL$15</f>
        <v>273.43480286095843</v>
      </c>
      <c r="CL122" s="12">
        <f>Population!CJ122*Inputs!CM$15</f>
        <v>232.30770215847826</v>
      </c>
      <c r="CM122" s="12">
        <f>Population!CK122*Inputs!CN$15</f>
        <v>192.39661447798235</v>
      </c>
      <c r="CN122" s="12">
        <f>Population!CL122*Inputs!CO$15</f>
        <v>156.6966767715063</v>
      </c>
      <c r="CO122" s="12">
        <f>Population!CM122*Inputs!CP$15</f>
        <v>124.69295845658615</v>
      </c>
      <c r="CP122" s="12">
        <f>Population!CN122*Inputs!CQ$15</f>
        <v>97.99042396789909</v>
      </c>
      <c r="CQ122" s="12">
        <f>Population!CO122*Inputs!CR$15</f>
        <v>76.758703452986623</v>
      </c>
      <c r="CR122" s="12">
        <f>Population!CP122*Inputs!CS$15</f>
        <v>60.106713670324979</v>
      </c>
      <c r="CS122" s="12">
        <f>Population!CQ122*Inputs!CT$15</f>
        <v>45.376461989924614</v>
      </c>
      <c r="CT122" s="12">
        <f>Population!CR122*Inputs!CU$15</f>
        <v>33.682016049772919</v>
      </c>
      <c r="CU122" s="12">
        <f>Population!CS122*Inputs!CV$15</f>
        <v>25.219000469705684</v>
      </c>
      <c r="CV122" s="12">
        <f>Population!CT122*Inputs!CW$15</f>
        <v>19.460303942664627</v>
      </c>
      <c r="CW122" s="12">
        <f>Population!CU122*Inputs!CX$15</f>
        <v>15.338425909785936</v>
      </c>
      <c r="CX122" s="12">
        <f>Population!CV122*Inputs!CY$15</f>
        <v>11.773293663868216</v>
      </c>
      <c r="CY122" s="12">
        <f>Population!CW122*Inputs!CZ$15</f>
        <v>9.1066070899466265</v>
      </c>
      <c r="CZ122" s="12">
        <f>Population!CX122*Inputs!DA$15</f>
        <v>7.0633226693616402</v>
      </c>
      <c r="DA122" s="12">
        <f>Population!CY122*Inputs!DB$15</f>
        <v>5.4396526091452317</v>
      </c>
      <c r="DB122" s="4"/>
    </row>
    <row r="123" spans="1:106" x14ac:dyDescent="0.25">
      <c r="A123">
        <f t="shared" si="4"/>
        <v>2070</v>
      </c>
      <c r="B123" s="21">
        <f t="shared" si="3"/>
        <v>213405.93006949671</v>
      </c>
      <c r="C123" s="5">
        <f>B123/Population!B123</f>
        <v>0.62199583370921574</v>
      </c>
      <c r="D123" s="33">
        <f t="shared" si="5"/>
        <v>0.21578307697058818</v>
      </c>
      <c r="E123" s="12">
        <f>Population!C123*Inputs!F$15</f>
        <v>0</v>
      </c>
      <c r="F123" s="12">
        <f>Population!D123*Inputs!G$15</f>
        <v>0</v>
      </c>
      <c r="G123" s="12">
        <f>Population!E123*Inputs!H$15</f>
        <v>0</v>
      </c>
      <c r="H123" s="12">
        <f>Population!F123*Inputs!I$15</f>
        <v>0</v>
      </c>
      <c r="I123" s="12">
        <f>Population!G123*Inputs!J$15</f>
        <v>0</v>
      </c>
      <c r="J123" s="12">
        <f>Population!H123*Inputs!K$15</f>
        <v>0</v>
      </c>
      <c r="K123" s="12">
        <f>Population!I123*Inputs!L$15</f>
        <v>0</v>
      </c>
      <c r="L123" s="12">
        <f>Population!J123*Inputs!M$15</f>
        <v>0</v>
      </c>
      <c r="M123" s="12">
        <f>Population!K123*Inputs!N$15</f>
        <v>0</v>
      </c>
      <c r="N123" s="12">
        <f>Population!L123*Inputs!O$15</f>
        <v>0</v>
      </c>
      <c r="O123" s="12">
        <f>Population!M123*Inputs!P$15</f>
        <v>0</v>
      </c>
      <c r="P123" s="12">
        <f>Population!N123*Inputs!Q$15</f>
        <v>0</v>
      </c>
      <c r="Q123" s="12">
        <f>Population!O123*Inputs!R$15</f>
        <v>0</v>
      </c>
      <c r="R123" s="12">
        <f>Population!P123*Inputs!S$15</f>
        <v>0</v>
      </c>
      <c r="S123" s="12">
        <f>Population!Q123*Inputs!T$15</f>
        <v>0</v>
      </c>
      <c r="T123" s="12">
        <f>Population!R123*Inputs!U$15</f>
        <v>25.44863629880037</v>
      </c>
      <c r="U123" s="12">
        <f>Population!S123*Inputs!V$15</f>
        <v>32.367690539974717</v>
      </c>
      <c r="V123" s="12">
        <f>Population!T123*Inputs!W$15</f>
        <v>56.366344577389839</v>
      </c>
      <c r="W123" s="12">
        <f>Population!U123*Inputs!X$15</f>
        <v>90.206896521386369</v>
      </c>
      <c r="X123" s="12">
        <f>Population!V123*Inputs!Y$15</f>
        <v>152.5817369894778</v>
      </c>
      <c r="Y123" s="12">
        <f>Population!W123*Inputs!Z$15</f>
        <v>207.43430926513591</v>
      </c>
      <c r="Z123" s="12">
        <f>Population!X123*Inputs!AA$15</f>
        <v>307.26942936920716</v>
      </c>
      <c r="AA123" s="12">
        <f>Population!Y123*Inputs!AB$15</f>
        <v>414.03611495636898</v>
      </c>
      <c r="AB123" s="12">
        <f>Population!Z123*Inputs!AC$15</f>
        <v>547.33129281112735</v>
      </c>
      <c r="AC123" s="12">
        <f>Population!AA123*Inputs!AD$15</f>
        <v>731.66660563095127</v>
      </c>
      <c r="AD123" s="12">
        <f>Population!AB123*Inputs!AE$15</f>
        <v>964.11054003158824</v>
      </c>
      <c r="AE123" s="12">
        <f>Population!AC123*Inputs!AF$15</f>
        <v>1267.3865617417482</v>
      </c>
      <c r="AF123" s="12">
        <f>Population!AD123*Inputs!AG$15</f>
        <v>1570.6503147520173</v>
      </c>
      <c r="AG123" s="12">
        <f>Population!AE123*Inputs!AH$15</f>
        <v>1984.4052013322112</v>
      </c>
      <c r="AH123" s="12">
        <f>Population!AF123*Inputs!AI$15</f>
        <v>2519.4628892187689</v>
      </c>
      <c r="AI123" s="12">
        <f>Population!AG123*Inputs!AJ$15</f>
        <v>2981.9919368540254</v>
      </c>
      <c r="AJ123" s="12">
        <f>Population!AH123*Inputs!AK$15</f>
        <v>3697.024831598068</v>
      </c>
      <c r="AK123" s="12">
        <f>Population!AI123*Inputs!AL$15</f>
        <v>4181.1894301075808</v>
      </c>
      <c r="AL123" s="12">
        <f>Population!AJ123*Inputs!AM$15</f>
        <v>4694.6065789652184</v>
      </c>
      <c r="AM123" s="12">
        <f>Population!AK123*Inputs!AN$15</f>
        <v>5321.3115010784459</v>
      </c>
      <c r="AN123" s="12">
        <f>Population!AL123*Inputs!AO$15</f>
        <v>5653.5627317244362</v>
      </c>
      <c r="AO123" s="12">
        <f>Population!AM123*Inputs!AP$15</f>
        <v>5792.9265022081463</v>
      </c>
      <c r="AP123" s="12">
        <f>Population!AN123*Inputs!AQ$15</f>
        <v>5545.7098918603788</v>
      </c>
      <c r="AQ123" s="12">
        <f>Population!AO123*Inputs!AR$15</f>
        <v>5157.27459867787</v>
      </c>
      <c r="AR123" s="12">
        <f>Population!AP123*Inputs!AS$15</f>
        <v>5008.0883958738041</v>
      </c>
      <c r="AS123" s="12">
        <f>Population!AQ123*Inputs!AT$15</f>
        <v>4946.0109100435902</v>
      </c>
      <c r="AT123" s="12">
        <f>Population!AR123*Inputs!AU$15</f>
        <v>5051.6311720538124</v>
      </c>
      <c r="AU123" s="12">
        <f>Population!AS123*Inputs!AV$15</f>
        <v>4987.2217719461851</v>
      </c>
      <c r="AV123" s="12">
        <f>Population!AT123*Inputs!AW$15</f>
        <v>4933.9815411507288</v>
      </c>
      <c r="AW123" s="12">
        <f>Population!AU123*Inputs!AX$15</f>
        <v>4940.2293255799832</v>
      </c>
      <c r="AX123" s="12">
        <f>Population!AV123*Inputs!AY$15</f>
        <v>4934.8348620677598</v>
      </c>
      <c r="AY123" s="12">
        <f>Population!AW123*Inputs!AZ$15</f>
        <v>5293.6132099933948</v>
      </c>
      <c r="AZ123" s="12">
        <f>Population!AX123*Inputs!BA$15</f>
        <v>5440.2035097104144</v>
      </c>
      <c r="BA123" s="12">
        <f>Population!AY123*Inputs!BB$15</f>
        <v>5630.5719259074303</v>
      </c>
      <c r="BB123" s="12">
        <f>Population!AZ123*Inputs!BC$15</f>
        <v>6177.8100423828464</v>
      </c>
      <c r="BC123" s="12">
        <f>Population!BA123*Inputs!BD$15</f>
        <v>6269.8462353734067</v>
      </c>
      <c r="BD123" s="12">
        <f>Population!BB123*Inputs!BE$15</f>
        <v>6489.0031536173101</v>
      </c>
      <c r="BE123" s="12">
        <f>Population!BC123*Inputs!BF$15</f>
        <v>6394.5074925329673</v>
      </c>
      <c r="BF123" s="12">
        <f>Population!BD123*Inputs!BG$15</f>
        <v>6314.7841438739915</v>
      </c>
      <c r="BG123" s="12">
        <f>Population!BE123*Inputs!BH$15</f>
        <v>6572.166634722028</v>
      </c>
      <c r="BH123" s="12">
        <f>Population!BF123*Inputs!BI$15</f>
        <v>6569.7714866325723</v>
      </c>
      <c r="BI123" s="12">
        <f>Population!BG123*Inputs!BJ$15</f>
        <v>6320.1838036377812</v>
      </c>
      <c r="BJ123" s="12">
        <f>Population!BH123*Inputs!BK$15</f>
        <v>5802.9743113496297</v>
      </c>
      <c r="BK123" s="12">
        <f>Population!BI123*Inputs!BL$15</f>
        <v>5184.382764862713</v>
      </c>
      <c r="BL123" s="12">
        <f>Population!BJ123*Inputs!BM$15</f>
        <v>5065.7402496104678</v>
      </c>
      <c r="BM123" s="12">
        <f>Population!BK123*Inputs!BN$15</f>
        <v>4549.8034374025274</v>
      </c>
      <c r="BN123" s="12">
        <f>Population!BL123*Inputs!BO$15</f>
        <v>4052.6062203337387</v>
      </c>
      <c r="BO123" s="12">
        <f>Population!BM123*Inputs!BP$15</f>
        <v>3516.139281080938</v>
      </c>
      <c r="BP123" s="12">
        <f>Population!BN123*Inputs!BQ$15</f>
        <v>2788.0654948243036</v>
      </c>
      <c r="BQ123" s="12">
        <f>Population!BO123*Inputs!BR$15</f>
        <v>2701.2179466783164</v>
      </c>
      <c r="BR123" s="12">
        <f>Population!BP123*Inputs!BS$15</f>
        <v>2255.7877894846952</v>
      </c>
      <c r="BS123" s="12">
        <f>Population!BQ123*Inputs!BT$15</f>
        <v>2045.5885738683266</v>
      </c>
      <c r="BT123" s="12">
        <f>Population!BR123*Inputs!BU$15</f>
        <v>1955.1702914423911</v>
      </c>
      <c r="BU123" s="12">
        <f>Population!BS123*Inputs!BV$15</f>
        <v>1882.9713392992091</v>
      </c>
      <c r="BV123" s="12">
        <f>Population!BT123*Inputs!BW$15</f>
        <v>1701.9035212526294</v>
      </c>
      <c r="BW123" s="12">
        <f>Population!BU123*Inputs!BX$15</f>
        <v>1595.524057808218</v>
      </c>
      <c r="BX123" s="12">
        <f>Population!BV123*Inputs!BY$15</f>
        <v>1368.7218262892272</v>
      </c>
      <c r="BY123" s="12">
        <f>Population!BW123*Inputs!BZ$15</f>
        <v>1243.0767121257045</v>
      </c>
      <c r="BZ123" s="12">
        <f>Population!BX123*Inputs!CA$15</f>
        <v>1191.0018337511835</v>
      </c>
      <c r="CA123" s="12">
        <f>Population!BY123*Inputs!CB$15</f>
        <v>1128.2167803768118</v>
      </c>
      <c r="CB123" s="12">
        <f>Population!BZ123*Inputs!CC$15</f>
        <v>932.75010723039952</v>
      </c>
      <c r="CC123" s="12">
        <f>Population!CA123*Inputs!CD$15</f>
        <v>982.61463974521484</v>
      </c>
      <c r="CD123" s="12">
        <f>Population!CB123*Inputs!CE$15</f>
        <v>883.75030055661637</v>
      </c>
      <c r="CE123" s="12">
        <f>Population!CC123*Inputs!CF$15</f>
        <v>716.36115073207532</v>
      </c>
      <c r="CF123" s="12">
        <f>Population!CD123*Inputs!CG$15</f>
        <v>639.96221677996391</v>
      </c>
      <c r="CG123" s="12">
        <f>Population!CE123*Inputs!CH$15</f>
        <v>484.93292072183749</v>
      </c>
      <c r="CH123" s="12">
        <f>Population!CF123*Inputs!CI$15</f>
        <v>426.57881792462229</v>
      </c>
      <c r="CI123" s="12">
        <f>Population!CG123*Inputs!CJ$15</f>
        <v>371.52964722867659</v>
      </c>
      <c r="CJ123" s="12">
        <f>Population!CH123*Inputs!CK$15</f>
        <v>322.56885794582735</v>
      </c>
      <c r="CK123" s="12">
        <f>Population!CI123*Inputs!CL$15</f>
        <v>279.77675284517409</v>
      </c>
      <c r="CL123" s="12">
        <f>Population!CJ123*Inputs!CM$15</f>
        <v>240.03199537251538</v>
      </c>
      <c r="CM123" s="12">
        <f>Population!CK123*Inputs!CN$15</f>
        <v>201.45456747613298</v>
      </c>
      <c r="CN123" s="12">
        <f>Population!CL123*Inputs!CO$15</f>
        <v>164.52340583464252</v>
      </c>
      <c r="CO123" s="12">
        <f>Population!CM123*Inputs!CP$15</f>
        <v>131.85766756416385</v>
      </c>
      <c r="CP123" s="12">
        <f>Population!CN123*Inputs!CQ$15</f>
        <v>102.88807821910413</v>
      </c>
      <c r="CQ123" s="12">
        <f>Population!CO123*Inputs!CR$15</f>
        <v>79.166291453599825</v>
      </c>
      <c r="CR123" s="12">
        <f>Population!CP123*Inputs!CS$15</f>
        <v>62.013221732260888</v>
      </c>
      <c r="CS123" s="12">
        <f>Population!CQ123*Inputs!CT$15</f>
        <v>48.560108427552507</v>
      </c>
      <c r="CT123" s="12">
        <f>Population!CR123*Inputs!CU$15</f>
        <v>36.659563961110841</v>
      </c>
      <c r="CU123" s="12">
        <f>Population!CS123*Inputs!CV$15</f>
        <v>27.211641621375858</v>
      </c>
      <c r="CV123" s="12">
        <f>Population!CT123*Inputs!CW$15</f>
        <v>20.374386195198291</v>
      </c>
      <c r="CW123" s="12">
        <f>Population!CU123*Inputs!CX$15</f>
        <v>15.721945383207183</v>
      </c>
      <c r="CX123" s="12">
        <f>Population!CV123*Inputs!CY$15</f>
        <v>12.391887358415261</v>
      </c>
      <c r="CY123" s="12">
        <f>Population!CW123*Inputs!CZ$15</f>
        <v>9.5116232772698588</v>
      </c>
      <c r="CZ123" s="12">
        <f>Population!CX123*Inputs!DA$15</f>
        <v>7.3572118768697878</v>
      </c>
      <c r="DA123" s="12">
        <f>Population!CY123*Inputs!DB$15</f>
        <v>5.7064459814632951</v>
      </c>
      <c r="DB123" s="4"/>
    </row>
    <row r="124" spans="1:106" x14ac:dyDescent="0.25">
      <c r="A124">
        <f t="shared" si="4"/>
        <v>2071</v>
      </c>
      <c r="B124" s="21">
        <f t="shared" si="3"/>
        <v>213748.57572951159</v>
      </c>
      <c r="C124" s="5">
        <f>B124/Population!B124</f>
        <v>0.62232561079679205</v>
      </c>
      <c r="D124" s="33">
        <f t="shared" si="5"/>
        <v>0.16056051483821498</v>
      </c>
      <c r="E124" s="12">
        <f>Population!C124*Inputs!F$15</f>
        <v>0</v>
      </c>
      <c r="F124" s="12">
        <f>Population!D124*Inputs!G$15</f>
        <v>0</v>
      </c>
      <c r="G124" s="12">
        <f>Population!E124*Inputs!H$15</f>
        <v>0</v>
      </c>
      <c r="H124" s="12">
        <f>Population!F124*Inputs!I$15</f>
        <v>0</v>
      </c>
      <c r="I124" s="12">
        <f>Population!G124*Inputs!J$15</f>
        <v>0</v>
      </c>
      <c r="J124" s="12">
        <f>Population!H124*Inputs!K$15</f>
        <v>0</v>
      </c>
      <c r="K124" s="12">
        <f>Population!I124*Inputs!L$15</f>
        <v>0</v>
      </c>
      <c r="L124" s="12">
        <f>Population!J124*Inputs!M$15</f>
        <v>0</v>
      </c>
      <c r="M124" s="12">
        <f>Population!K124*Inputs!N$15</f>
        <v>0</v>
      </c>
      <c r="N124" s="12">
        <f>Population!L124*Inputs!O$15</f>
        <v>0</v>
      </c>
      <c r="O124" s="12">
        <f>Population!M124*Inputs!P$15</f>
        <v>0</v>
      </c>
      <c r="P124" s="12">
        <f>Population!N124*Inputs!Q$15</f>
        <v>0</v>
      </c>
      <c r="Q124" s="12">
        <f>Population!O124*Inputs!R$15</f>
        <v>0</v>
      </c>
      <c r="R124" s="12">
        <f>Population!P124*Inputs!S$15</f>
        <v>0</v>
      </c>
      <c r="S124" s="12">
        <f>Population!Q124*Inputs!T$15</f>
        <v>0</v>
      </c>
      <c r="T124" s="12">
        <f>Population!R124*Inputs!U$15</f>
        <v>25.939341418319106</v>
      </c>
      <c r="U124" s="12">
        <f>Population!S124*Inputs!V$15</f>
        <v>33.073314480303722</v>
      </c>
      <c r="V124" s="12">
        <f>Population!T124*Inputs!W$15</f>
        <v>57.637365666571085</v>
      </c>
      <c r="W124" s="12">
        <f>Population!U124*Inputs!X$15</f>
        <v>92.090773347121356</v>
      </c>
      <c r="X124" s="12">
        <f>Population!V124*Inputs!Y$15</f>
        <v>155.3986608656046</v>
      </c>
      <c r="Y124" s="12">
        <f>Population!W124*Inputs!Z$15</f>
        <v>210.04556282959538</v>
      </c>
      <c r="Z124" s="12">
        <f>Population!X124*Inputs!AA$15</f>
        <v>308.57741570837015</v>
      </c>
      <c r="AA124" s="12">
        <f>Population!Y124*Inputs!AB$15</f>
        <v>412.31150666713012</v>
      </c>
      <c r="AB124" s="12">
        <f>Population!Z124*Inputs!AC$15</f>
        <v>542.86712747100898</v>
      </c>
      <c r="AC124" s="12">
        <f>Population!AA124*Inputs!AD$15</f>
        <v>724.06924084486059</v>
      </c>
      <c r="AD124" s="12">
        <f>Population!AB124*Inputs!AE$15</f>
        <v>936.63711686339934</v>
      </c>
      <c r="AE124" s="12">
        <f>Population!AC124*Inputs!AF$15</f>
        <v>1202.6710034033765</v>
      </c>
      <c r="AF124" s="12">
        <f>Population!AD124*Inputs!AG$15</f>
        <v>1471.265600140661</v>
      </c>
      <c r="AG124" s="12">
        <f>Population!AE124*Inputs!AH$15</f>
        <v>1870.8336947418111</v>
      </c>
      <c r="AH124" s="12">
        <f>Population!AF124*Inputs!AI$15</f>
        <v>2393.2281939644663</v>
      </c>
      <c r="AI124" s="12">
        <f>Population!AG124*Inputs!AJ$15</f>
        <v>2813.3961621052786</v>
      </c>
      <c r="AJ124" s="12">
        <f>Population!AH124*Inputs!AK$15</f>
        <v>3457.3123481944508</v>
      </c>
      <c r="AK124" s="12">
        <f>Population!AI124*Inputs!AL$15</f>
        <v>3913.8794997782943</v>
      </c>
      <c r="AL124" s="12">
        <f>Population!AJ124*Inputs!AM$15</f>
        <v>4425.4293820216571</v>
      </c>
      <c r="AM124" s="12">
        <f>Population!AK124*Inputs!AN$15</f>
        <v>5015.6041752203673</v>
      </c>
      <c r="AN124" s="12">
        <f>Population!AL124*Inputs!AO$15</f>
        <v>5528.3139716817013</v>
      </c>
      <c r="AO124" s="12">
        <f>Population!AM124*Inputs!AP$15</f>
        <v>5969.5123225109865</v>
      </c>
      <c r="AP124" s="12">
        <f>Population!AN124*Inputs!AQ$15</f>
        <v>5929.7443590462581</v>
      </c>
      <c r="AQ124" s="12">
        <f>Population!AO124*Inputs!AR$15</f>
        <v>5515.4882389385566</v>
      </c>
      <c r="AR124" s="12">
        <f>Population!AP124*Inputs!AS$15</f>
        <v>5398.1240835341769</v>
      </c>
      <c r="AS124" s="12">
        <f>Population!AQ124*Inputs!AT$15</f>
        <v>5288.6790494551651</v>
      </c>
      <c r="AT124" s="12">
        <f>Population!AR124*Inputs!AU$15</f>
        <v>5267.6600977295093</v>
      </c>
      <c r="AU124" s="12">
        <f>Population!AS124*Inputs!AV$15</f>
        <v>5093.1157029608239</v>
      </c>
      <c r="AV124" s="12">
        <f>Population!AT124*Inputs!AW$15</f>
        <v>5067.9475442331022</v>
      </c>
      <c r="AW124" s="12">
        <f>Population!AU124*Inputs!AX$15</f>
        <v>5106.9278975424641</v>
      </c>
      <c r="AX124" s="12">
        <f>Population!AV124*Inputs!AY$15</f>
        <v>4935.776820681217</v>
      </c>
      <c r="AY124" s="12">
        <f>Population!AW124*Inputs!AZ$15</f>
        <v>5049.8808122616356</v>
      </c>
      <c r="AZ124" s="12">
        <f>Population!AX124*Inputs!BA$15</f>
        <v>5059.865210067429</v>
      </c>
      <c r="BA124" s="12">
        <f>Population!AY124*Inputs!BB$15</f>
        <v>5272.4202523670383</v>
      </c>
      <c r="BB124" s="12">
        <f>Population!AZ124*Inputs!BC$15</f>
        <v>5788.1926115761989</v>
      </c>
      <c r="BC124" s="12">
        <f>Population!BA124*Inputs!BD$15</f>
        <v>5984.4113029285063</v>
      </c>
      <c r="BD124" s="12">
        <f>Population!BB124*Inputs!BE$15</f>
        <v>6366.1495977346522</v>
      </c>
      <c r="BE124" s="12">
        <f>Population!BC124*Inputs!BF$15</f>
        <v>6390.2485011092331</v>
      </c>
      <c r="BF124" s="12">
        <f>Population!BD124*Inputs!BG$15</f>
        <v>6298.8545551341076</v>
      </c>
      <c r="BG124" s="12">
        <f>Population!BE124*Inputs!BH$15</f>
        <v>6560.0063203279924</v>
      </c>
      <c r="BH124" s="12">
        <f>Population!BF124*Inputs!BI$15</f>
        <v>6627.1922769802031</v>
      </c>
      <c r="BI124" s="12">
        <f>Population!BG124*Inputs!BJ$15</f>
        <v>6461.6622121084383</v>
      </c>
      <c r="BJ124" s="12">
        <f>Population!BH124*Inputs!BK$15</f>
        <v>5995.9225587624223</v>
      </c>
      <c r="BK124" s="12">
        <f>Population!BI124*Inputs!BL$15</f>
        <v>5374.6689822005574</v>
      </c>
      <c r="BL124" s="12">
        <f>Population!BJ124*Inputs!BM$15</f>
        <v>4844.1460546502685</v>
      </c>
      <c r="BM124" s="12">
        <f>Population!BK124*Inputs!BN$15</f>
        <v>4438.9465403480817</v>
      </c>
      <c r="BN124" s="12">
        <f>Population!BL124*Inputs!BO$15</f>
        <v>4048.2104521595124</v>
      </c>
      <c r="BO124" s="12">
        <f>Population!BM124*Inputs!BP$15</f>
        <v>3599.6514359330922</v>
      </c>
      <c r="BP124" s="12">
        <f>Population!BN124*Inputs!BQ$15</f>
        <v>2934.8910787511682</v>
      </c>
      <c r="BQ124" s="12">
        <f>Population!BO124*Inputs!BR$15</f>
        <v>2934.6095226634084</v>
      </c>
      <c r="BR124" s="12">
        <f>Population!BP124*Inputs!BS$15</f>
        <v>2434.8098580708565</v>
      </c>
      <c r="BS124" s="12">
        <f>Population!BQ124*Inputs!BT$15</f>
        <v>2136.8601182081593</v>
      </c>
      <c r="BT124" s="12">
        <f>Population!BR124*Inputs!BU$15</f>
        <v>1998.2354109138844</v>
      </c>
      <c r="BU124" s="12">
        <f>Population!BS124*Inputs!BV$15</f>
        <v>1948.7634631083811</v>
      </c>
      <c r="BV124" s="12">
        <f>Population!BT124*Inputs!BW$15</f>
        <v>1769.5002892158091</v>
      </c>
      <c r="BW124" s="12">
        <f>Population!BU124*Inputs!BX$15</f>
        <v>1653.8310624452165</v>
      </c>
      <c r="BX124" s="12">
        <f>Population!BV124*Inputs!BY$15</f>
        <v>1418.9780300374944</v>
      </c>
      <c r="BY124" s="12">
        <f>Population!BW124*Inputs!BZ$15</f>
        <v>1293.0686445658048</v>
      </c>
      <c r="BZ124" s="12">
        <f>Population!BX124*Inputs!CA$15</f>
        <v>1243.0152002865495</v>
      </c>
      <c r="CA124" s="12">
        <f>Population!BY124*Inputs!CB$15</f>
        <v>1185.125521983347</v>
      </c>
      <c r="CB124" s="12">
        <f>Population!BZ124*Inputs!CC$15</f>
        <v>980.68612616360076</v>
      </c>
      <c r="CC124" s="12">
        <f>Population!CA124*Inputs!CD$15</f>
        <v>1024.1310224294548</v>
      </c>
      <c r="CD124" s="12">
        <f>Population!CB124*Inputs!CE$15</f>
        <v>911.54598303094212</v>
      </c>
      <c r="CE124" s="12">
        <f>Population!CC124*Inputs!CF$15</f>
        <v>740.94041293148746</v>
      </c>
      <c r="CF124" s="12">
        <f>Population!CD124*Inputs!CG$15</f>
        <v>662.55907070464457</v>
      </c>
      <c r="CG124" s="12">
        <f>Population!CE124*Inputs!CH$15</f>
        <v>503.86859015703368</v>
      </c>
      <c r="CH124" s="12">
        <f>Population!CF124*Inputs!CI$15</f>
        <v>445.15010733344383</v>
      </c>
      <c r="CI124" s="12">
        <f>Population!CG124*Inputs!CJ$15</f>
        <v>387.34651444452749</v>
      </c>
      <c r="CJ124" s="12">
        <f>Population!CH124*Inputs!CK$15</f>
        <v>333.33269321483323</v>
      </c>
      <c r="CK124" s="12">
        <f>Population!CI124*Inputs!CL$15</f>
        <v>285.67047889241024</v>
      </c>
      <c r="CL124" s="12">
        <f>Population!CJ124*Inputs!CM$15</f>
        <v>244.37382020664822</v>
      </c>
      <c r="CM124" s="12">
        <f>Population!CK124*Inputs!CN$15</f>
        <v>206.61265285761303</v>
      </c>
      <c r="CN124" s="12">
        <f>Population!CL124*Inputs!CO$15</f>
        <v>170.58884916923904</v>
      </c>
      <c r="CO124" s="12">
        <f>Population!CM124*Inputs!CP$15</f>
        <v>136.64139267827093</v>
      </c>
      <c r="CP124" s="12">
        <f>Population!CN124*Inputs!CQ$15</f>
        <v>107.01285963710227</v>
      </c>
      <c r="CQ124" s="12">
        <f>Population!CO124*Inputs!CR$15</f>
        <v>81.080002714282728</v>
      </c>
      <c r="CR124" s="12">
        <f>Population!CP124*Inputs!CS$15</f>
        <v>62.386267068459397</v>
      </c>
      <c r="CS124" s="12">
        <f>Population!CQ124*Inputs!CT$15</f>
        <v>48.868948408830626</v>
      </c>
      <c r="CT124" s="12">
        <f>Population!CR124*Inputs!CU$15</f>
        <v>38.267346336543355</v>
      </c>
      <c r="CU124" s="12">
        <f>Population!CS124*Inputs!CV$15</f>
        <v>28.889231842211483</v>
      </c>
      <c r="CV124" s="12">
        <f>Population!CT124*Inputs!CW$15</f>
        <v>21.44388363268677</v>
      </c>
      <c r="CW124" s="12">
        <f>Population!CU124*Inputs!CX$15</f>
        <v>16.055847447073699</v>
      </c>
      <c r="CX124" s="12">
        <f>Population!CV124*Inputs!CY$15</f>
        <v>12.389534301823046</v>
      </c>
      <c r="CY124" s="12">
        <f>Population!CW124*Inputs!CZ$15</f>
        <v>9.7653127363869565</v>
      </c>
      <c r="CZ124" s="12">
        <f>Population!CX124*Inputs!DA$15</f>
        <v>7.4955471468324015</v>
      </c>
      <c r="DA124" s="12">
        <f>Population!CY124*Inputs!DB$15</f>
        <v>5.7977830791613902</v>
      </c>
      <c r="DB124" s="4"/>
    </row>
    <row r="125" spans="1:106" x14ac:dyDescent="0.25">
      <c r="A125">
        <f t="shared" si="4"/>
        <v>2072</v>
      </c>
      <c r="B125" s="21">
        <f t="shared" si="3"/>
        <v>214010.27773425495</v>
      </c>
      <c r="C125" s="5">
        <f>B125/Population!B125</f>
        <v>0.62256167383708549</v>
      </c>
      <c r="D125" s="33">
        <f t="shared" si="5"/>
        <v>0.1224345022418083</v>
      </c>
      <c r="E125" s="12">
        <f>Population!C125*Inputs!F$15</f>
        <v>0</v>
      </c>
      <c r="F125" s="12">
        <f>Population!D125*Inputs!G$15</f>
        <v>0</v>
      </c>
      <c r="G125" s="12">
        <f>Population!E125*Inputs!H$15</f>
        <v>0</v>
      </c>
      <c r="H125" s="12">
        <f>Population!F125*Inputs!I$15</f>
        <v>0</v>
      </c>
      <c r="I125" s="12">
        <f>Population!G125*Inputs!J$15</f>
        <v>0</v>
      </c>
      <c r="J125" s="12">
        <f>Population!H125*Inputs!K$15</f>
        <v>0</v>
      </c>
      <c r="K125" s="12">
        <f>Population!I125*Inputs!L$15</f>
        <v>0</v>
      </c>
      <c r="L125" s="12">
        <f>Population!J125*Inputs!M$15</f>
        <v>0</v>
      </c>
      <c r="M125" s="12">
        <f>Population!K125*Inputs!N$15</f>
        <v>0</v>
      </c>
      <c r="N125" s="12">
        <f>Population!L125*Inputs!O$15</f>
        <v>0</v>
      </c>
      <c r="O125" s="12">
        <f>Population!M125*Inputs!P$15</f>
        <v>0</v>
      </c>
      <c r="P125" s="12">
        <f>Population!N125*Inputs!Q$15</f>
        <v>0</v>
      </c>
      <c r="Q125" s="12">
        <f>Population!O125*Inputs!R$15</f>
        <v>0</v>
      </c>
      <c r="R125" s="12">
        <f>Population!P125*Inputs!S$15</f>
        <v>0</v>
      </c>
      <c r="S125" s="12">
        <f>Population!Q125*Inputs!T$15</f>
        <v>0</v>
      </c>
      <c r="T125" s="12">
        <f>Population!R125*Inputs!U$15</f>
        <v>26.367346298782849</v>
      </c>
      <c r="U125" s="12">
        <f>Population!S125*Inputs!V$15</f>
        <v>33.711580273566966</v>
      </c>
      <c r="V125" s="12">
        <f>Population!T125*Inputs!W$15</f>
        <v>58.895553930085306</v>
      </c>
      <c r="W125" s="12">
        <f>Population!U125*Inputs!X$15</f>
        <v>94.170761085478929</v>
      </c>
      <c r="X125" s="12">
        <f>Population!V125*Inputs!Y$15</f>
        <v>158.65054855796569</v>
      </c>
      <c r="Y125" s="12">
        <f>Population!W125*Inputs!Z$15</f>
        <v>213.93372403331432</v>
      </c>
      <c r="Z125" s="12">
        <f>Population!X125*Inputs!AA$15</f>
        <v>312.46730672972632</v>
      </c>
      <c r="AA125" s="12">
        <f>Population!Y125*Inputs!AB$15</f>
        <v>414.05194249292686</v>
      </c>
      <c r="AB125" s="12">
        <f>Population!Z125*Inputs!AC$15</f>
        <v>540.56499181021013</v>
      </c>
      <c r="AC125" s="12">
        <f>Population!AA125*Inputs!AD$15</f>
        <v>718.10744560305886</v>
      </c>
      <c r="AD125" s="12">
        <f>Population!AB125*Inputs!AE$15</f>
        <v>926.83494484871142</v>
      </c>
      <c r="AE125" s="12">
        <f>Population!AC125*Inputs!AF$15</f>
        <v>1168.2739242835794</v>
      </c>
      <c r="AF125" s="12">
        <f>Population!AD125*Inputs!AG$15</f>
        <v>1395.9536175525495</v>
      </c>
      <c r="AG125" s="12">
        <f>Population!AE125*Inputs!AH$15</f>
        <v>1752.203996844559</v>
      </c>
      <c r="AH125" s="12">
        <f>Population!AF125*Inputs!AI$15</f>
        <v>2255.9537516658465</v>
      </c>
      <c r="AI125" s="12">
        <f>Population!AG125*Inputs!AJ$15</f>
        <v>2672.0903918086715</v>
      </c>
      <c r="AJ125" s="12">
        <f>Population!AH125*Inputs!AK$15</f>
        <v>3261.4562682537094</v>
      </c>
      <c r="AK125" s="12">
        <f>Population!AI125*Inputs!AL$15</f>
        <v>3659.7233242417701</v>
      </c>
      <c r="AL125" s="12">
        <f>Population!AJ125*Inputs!AM$15</f>
        <v>4142.1226427856218</v>
      </c>
      <c r="AM125" s="12">
        <f>Population!AK125*Inputs!AN$15</f>
        <v>4727.6113894897062</v>
      </c>
      <c r="AN125" s="12">
        <f>Population!AL125*Inputs!AO$15</f>
        <v>5210.2849753782157</v>
      </c>
      <c r="AO125" s="12">
        <f>Population!AM125*Inputs!AP$15</f>
        <v>5836.8784500595602</v>
      </c>
      <c r="AP125" s="12">
        <f>Population!AN125*Inputs!AQ$15</f>
        <v>6110.2336150972214</v>
      </c>
      <c r="AQ125" s="12">
        <f>Population!AO125*Inputs!AR$15</f>
        <v>5897.3042873080649</v>
      </c>
      <c r="AR125" s="12">
        <f>Population!AP125*Inputs!AS$15</f>
        <v>5773.0505527756341</v>
      </c>
      <c r="AS125" s="12">
        <f>Population!AQ125*Inputs!AT$15</f>
        <v>5700.7295575899379</v>
      </c>
      <c r="AT125" s="12">
        <f>Population!AR125*Inputs!AU$15</f>
        <v>5632.7901002126273</v>
      </c>
      <c r="AU125" s="12">
        <f>Population!AS125*Inputs!AV$15</f>
        <v>5310.9647267448254</v>
      </c>
      <c r="AV125" s="12">
        <f>Population!AT125*Inputs!AW$15</f>
        <v>5175.5488137284165</v>
      </c>
      <c r="AW125" s="12">
        <f>Population!AU125*Inputs!AX$15</f>
        <v>5245.7762786458788</v>
      </c>
      <c r="AX125" s="12">
        <f>Population!AV125*Inputs!AY$15</f>
        <v>5102.6863917644368</v>
      </c>
      <c r="AY125" s="12">
        <f>Population!AW125*Inputs!AZ$15</f>
        <v>5051.3513531084873</v>
      </c>
      <c r="AZ125" s="12">
        <f>Population!AX125*Inputs!BA$15</f>
        <v>4827.4391423769148</v>
      </c>
      <c r="BA125" s="12">
        <f>Population!AY125*Inputs!BB$15</f>
        <v>4904.3598627918445</v>
      </c>
      <c r="BB125" s="12">
        <f>Population!AZ125*Inputs!BC$15</f>
        <v>5420.6162520385906</v>
      </c>
      <c r="BC125" s="12">
        <f>Population!BA125*Inputs!BD$15</f>
        <v>5607.5655210340028</v>
      </c>
      <c r="BD125" s="12">
        <f>Population!BB125*Inputs!BE$15</f>
        <v>6077.2726777188827</v>
      </c>
      <c r="BE125" s="12">
        <f>Population!BC125*Inputs!BF$15</f>
        <v>6270.804000126087</v>
      </c>
      <c r="BF125" s="12">
        <f>Population!BD125*Inputs!BG$15</f>
        <v>6296.6955728101511</v>
      </c>
      <c r="BG125" s="12">
        <f>Population!BE125*Inputs!BH$15</f>
        <v>6545.6600243301773</v>
      </c>
      <c r="BH125" s="12">
        <f>Population!BF125*Inputs!BI$15</f>
        <v>6617.3089764527131</v>
      </c>
      <c r="BI125" s="12">
        <f>Population!BG125*Inputs!BJ$15</f>
        <v>6520.8143755127794</v>
      </c>
      <c r="BJ125" s="12">
        <f>Population!BH125*Inputs!BK$15</f>
        <v>6133.0959220558516</v>
      </c>
      <c r="BK125" s="12">
        <f>Population!BI125*Inputs!BL$15</f>
        <v>5556.5245257653187</v>
      </c>
      <c r="BL125" s="12">
        <f>Population!BJ125*Inputs!BM$15</f>
        <v>5025.3330550055016</v>
      </c>
      <c r="BM125" s="12">
        <f>Population!BK125*Inputs!BN$15</f>
        <v>4248.2770311122449</v>
      </c>
      <c r="BN125" s="12">
        <f>Population!BL125*Inputs!BO$15</f>
        <v>3952.928234253468</v>
      </c>
      <c r="BO125" s="12">
        <f>Population!BM125*Inputs!BP$15</f>
        <v>3598.6465052930066</v>
      </c>
      <c r="BP125" s="12">
        <f>Population!BN125*Inputs!BQ$15</f>
        <v>3007.1410230431702</v>
      </c>
      <c r="BQ125" s="12">
        <f>Population!BO125*Inputs!BR$15</f>
        <v>3092.2928056343681</v>
      </c>
      <c r="BR125" s="12">
        <f>Population!BP125*Inputs!BS$15</f>
        <v>2648.1987129716172</v>
      </c>
      <c r="BS125" s="12">
        <f>Population!BQ125*Inputs!BT$15</f>
        <v>2310.1504277150211</v>
      </c>
      <c r="BT125" s="12">
        <f>Population!BR125*Inputs!BU$15</f>
        <v>2091.7311535762533</v>
      </c>
      <c r="BU125" s="12">
        <f>Population!BS125*Inputs!BV$15</f>
        <v>1995.9735705806866</v>
      </c>
      <c r="BV125" s="12">
        <f>Population!BT125*Inputs!BW$15</f>
        <v>1834.9016028944079</v>
      </c>
      <c r="BW125" s="12">
        <f>Population!BU125*Inputs!BX$15</f>
        <v>1722.5257136608843</v>
      </c>
      <c r="BX125" s="12">
        <f>Population!BV125*Inputs!BY$15</f>
        <v>1473.209022418886</v>
      </c>
      <c r="BY125" s="12">
        <f>Population!BW125*Inputs!BZ$15</f>
        <v>1342.9831682575689</v>
      </c>
      <c r="BZ125" s="12">
        <f>Population!BX125*Inputs!CA$15</f>
        <v>1296.027823731866</v>
      </c>
      <c r="CA125" s="12">
        <f>Population!BY125*Inputs!CB$15</f>
        <v>1240.3439317406671</v>
      </c>
      <c r="CB125" s="12">
        <f>Population!BZ125*Inputs!CC$15</f>
        <v>1033.8620054769335</v>
      </c>
      <c r="CC125" s="12">
        <f>Population!CA125*Inputs!CD$15</f>
        <v>1081.1311820711735</v>
      </c>
      <c r="CD125" s="12">
        <f>Population!CB125*Inputs!CE$15</f>
        <v>953.40657922809976</v>
      </c>
      <c r="CE125" s="12">
        <f>Population!CC125*Inputs!CF$15</f>
        <v>766.27055081109904</v>
      </c>
      <c r="CF125" s="12">
        <f>Population!CD125*Inputs!CG$15</f>
        <v>687.44121757701237</v>
      </c>
      <c r="CG125" s="12">
        <f>Population!CE125*Inputs!CH$15</f>
        <v>523.44318516290923</v>
      </c>
      <c r="CH125" s="12">
        <f>Population!CF125*Inputs!CI$15</f>
        <v>464.05997343173084</v>
      </c>
      <c r="CI125" s="12">
        <f>Population!CG125*Inputs!CJ$15</f>
        <v>405.36385721256136</v>
      </c>
      <c r="CJ125" s="12">
        <f>Population!CH125*Inputs!CK$15</f>
        <v>348.11443818205464</v>
      </c>
      <c r="CK125" s="12">
        <f>Population!CI125*Inputs!CL$15</f>
        <v>295.13929737090268</v>
      </c>
      <c r="CL125" s="12">
        <f>Population!CJ125*Inputs!CM$15</f>
        <v>248.77828632597448</v>
      </c>
      <c r="CM125" s="12">
        <f>Population!CK125*Inputs!CN$15</f>
        <v>208.97911435733002</v>
      </c>
      <c r="CN125" s="12">
        <f>Population!CL125*Inputs!CO$15</f>
        <v>173.20255352520348</v>
      </c>
      <c r="CO125" s="12">
        <f>Population!CM125*Inputs!CP$15</f>
        <v>139.73349976897322</v>
      </c>
      <c r="CP125" s="12">
        <f>Population!CN125*Inputs!CQ$15</f>
        <v>108.76986579584725</v>
      </c>
      <c r="CQ125" s="12">
        <f>Population!CO125*Inputs!CR$15</f>
        <v>82.178489405535075</v>
      </c>
      <c r="CR125" s="12">
        <f>Population!CP125*Inputs!CS$15</f>
        <v>62.263845360752399</v>
      </c>
      <c r="CS125" s="12">
        <f>Population!CQ125*Inputs!CT$15</f>
        <v>47.908346760586554</v>
      </c>
      <c r="CT125" s="12">
        <f>Population!CR125*Inputs!CU$15</f>
        <v>37.527979092359047</v>
      </c>
      <c r="CU125" s="12">
        <f>Population!CS125*Inputs!CV$15</f>
        <v>29.386680499520615</v>
      </c>
      <c r="CV125" s="12">
        <f>Population!CT125*Inputs!CW$15</f>
        <v>22.184935912656531</v>
      </c>
      <c r="CW125" s="12">
        <f>Population!CU125*Inputs!CX$15</f>
        <v>16.467422419121093</v>
      </c>
      <c r="CX125" s="12">
        <f>Population!CV125*Inputs!CY$15</f>
        <v>12.329782549505577</v>
      </c>
      <c r="CY125" s="12">
        <f>Population!CW125*Inputs!CZ$15</f>
        <v>9.5143071292048358</v>
      </c>
      <c r="CZ125" s="12">
        <f>Population!CX125*Inputs!DA$15</f>
        <v>7.4990861095602304</v>
      </c>
      <c r="DA125" s="12">
        <f>Population!CY125*Inputs!DB$15</f>
        <v>5.7560628122967401</v>
      </c>
      <c r="DB125" s="4"/>
    </row>
    <row r="126" spans="1:106" x14ac:dyDescent="0.25">
      <c r="A126">
        <f t="shared" si="4"/>
        <v>2073</v>
      </c>
      <c r="B126" s="21">
        <f t="shared" si="3"/>
        <v>214014.03885015991</v>
      </c>
      <c r="C126" s="5">
        <f>B126/Population!B126</f>
        <v>0.62239520018716976</v>
      </c>
      <c r="D126" s="33">
        <f t="shared" si="5"/>
        <v>1.757446392192108E-3</v>
      </c>
      <c r="E126" s="12">
        <f>Population!C126*Inputs!F$15</f>
        <v>0</v>
      </c>
      <c r="F126" s="12">
        <f>Population!D126*Inputs!G$15</f>
        <v>0</v>
      </c>
      <c r="G126" s="12">
        <f>Population!E126*Inputs!H$15</f>
        <v>0</v>
      </c>
      <c r="H126" s="12">
        <f>Population!F126*Inputs!I$15</f>
        <v>0</v>
      </c>
      <c r="I126" s="12">
        <f>Population!G126*Inputs!J$15</f>
        <v>0</v>
      </c>
      <c r="J126" s="12">
        <f>Population!H126*Inputs!K$15</f>
        <v>0</v>
      </c>
      <c r="K126" s="12">
        <f>Population!I126*Inputs!L$15</f>
        <v>0</v>
      </c>
      <c r="L126" s="12">
        <f>Population!J126*Inputs!M$15</f>
        <v>0</v>
      </c>
      <c r="M126" s="12">
        <f>Population!K126*Inputs!N$15</f>
        <v>0</v>
      </c>
      <c r="N126" s="12">
        <f>Population!L126*Inputs!O$15</f>
        <v>0</v>
      </c>
      <c r="O126" s="12">
        <f>Population!M126*Inputs!P$15</f>
        <v>0</v>
      </c>
      <c r="P126" s="12">
        <f>Population!N126*Inputs!Q$15</f>
        <v>0</v>
      </c>
      <c r="Q126" s="12">
        <f>Population!O126*Inputs!R$15</f>
        <v>0</v>
      </c>
      <c r="R126" s="12">
        <f>Population!P126*Inputs!S$15</f>
        <v>0</v>
      </c>
      <c r="S126" s="12">
        <f>Population!Q126*Inputs!T$15</f>
        <v>0</v>
      </c>
      <c r="T126" s="12">
        <f>Population!R126*Inputs!U$15</f>
        <v>26.802808844567767</v>
      </c>
      <c r="U126" s="12">
        <f>Population!S126*Inputs!V$15</f>
        <v>34.286089419538335</v>
      </c>
      <c r="V126" s="12">
        <f>Population!T126*Inputs!W$15</f>
        <v>60.063029421338769</v>
      </c>
      <c r="W126" s="12">
        <f>Population!U126*Inputs!X$15</f>
        <v>96.27755017657384</v>
      </c>
      <c r="X126" s="12">
        <f>Population!V126*Inputs!Y$15</f>
        <v>162.33045401006555</v>
      </c>
      <c r="Y126" s="12">
        <f>Population!W126*Inputs!Z$15</f>
        <v>218.5622802302683</v>
      </c>
      <c r="Z126" s="12">
        <f>Population!X126*Inputs!AA$15</f>
        <v>318.50663149296594</v>
      </c>
      <c r="AA126" s="12">
        <f>Population!Y126*Inputs!AB$15</f>
        <v>419.64148960706655</v>
      </c>
      <c r="AB126" s="12">
        <f>Population!Z126*Inputs!AC$15</f>
        <v>543.34986817140918</v>
      </c>
      <c r="AC126" s="12">
        <f>Population!AA126*Inputs!AD$15</f>
        <v>715.74071337650241</v>
      </c>
      <c r="AD126" s="12">
        <f>Population!AB126*Inputs!AE$15</f>
        <v>920.10673994412934</v>
      </c>
      <c r="AE126" s="12">
        <f>Population!AC126*Inputs!AF$15</f>
        <v>1157.220484257992</v>
      </c>
      <c r="AF126" s="12">
        <f>Population!AD126*Inputs!AG$15</f>
        <v>1357.4135749483935</v>
      </c>
      <c r="AG126" s="12">
        <f>Population!AE126*Inputs!AH$15</f>
        <v>1664.1881759209002</v>
      </c>
      <c r="AH126" s="12">
        <f>Population!AF126*Inputs!AI$15</f>
        <v>2114.9953677951321</v>
      </c>
      <c r="AI126" s="12">
        <f>Population!AG126*Inputs!AJ$15</f>
        <v>2521.2741295809933</v>
      </c>
      <c r="AJ126" s="12">
        <f>Population!AH126*Inputs!AK$15</f>
        <v>3100.6009624260405</v>
      </c>
      <c r="AK126" s="12">
        <f>Population!AI126*Inputs!AL$15</f>
        <v>3455.6337565950316</v>
      </c>
      <c r="AL126" s="12">
        <f>Population!AJ126*Inputs!AM$15</f>
        <v>3876.6712454903359</v>
      </c>
      <c r="AM126" s="12">
        <f>Population!AK126*Inputs!AN$15</f>
        <v>4428.8091999247899</v>
      </c>
      <c r="AN126" s="12">
        <f>Population!AL126*Inputs!AO$15</f>
        <v>4915.1342058696555</v>
      </c>
      <c r="AO126" s="12">
        <f>Population!AM126*Inputs!AP$15</f>
        <v>5505.335279619123</v>
      </c>
      <c r="AP126" s="12">
        <f>Population!AN126*Inputs!AQ$15</f>
        <v>5978.8652779788517</v>
      </c>
      <c r="AQ126" s="12">
        <f>Population!AO126*Inputs!AR$15</f>
        <v>6081.1344717768816</v>
      </c>
      <c r="AR126" s="12">
        <f>Population!AP126*Inputs!AS$15</f>
        <v>6176.9696640371558</v>
      </c>
      <c r="AS126" s="12">
        <f>Population!AQ126*Inputs!AT$15</f>
        <v>6100.7225801810773</v>
      </c>
      <c r="AT126" s="12">
        <f>Population!AR126*Inputs!AU$15</f>
        <v>6075.5012988391209</v>
      </c>
      <c r="AU126" s="12">
        <f>Population!AS126*Inputs!AV$15</f>
        <v>5682.2341984031445</v>
      </c>
      <c r="AV126" s="12">
        <f>Population!AT126*Inputs!AW$15</f>
        <v>5399.3688236525486</v>
      </c>
      <c r="AW126" s="12">
        <f>Population!AU126*Inputs!AX$15</f>
        <v>5359.2841744915886</v>
      </c>
      <c r="AX126" s="12">
        <f>Population!AV126*Inputs!AY$15</f>
        <v>5243.5558305948271</v>
      </c>
      <c r="AY126" s="12">
        <f>Population!AW126*Inputs!AZ$15</f>
        <v>5224.2277024685964</v>
      </c>
      <c r="AZ126" s="12">
        <f>Population!AX126*Inputs!BA$15</f>
        <v>4830.5809784322182</v>
      </c>
      <c r="BA126" s="12">
        <f>Population!AY126*Inputs!BB$15</f>
        <v>4680.3301641745829</v>
      </c>
      <c r="BB126" s="12">
        <f>Population!AZ126*Inputs!BC$15</f>
        <v>5042.8126912639937</v>
      </c>
      <c r="BC126" s="12">
        <f>Population!BA126*Inputs!BD$15</f>
        <v>5251.2229163581242</v>
      </c>
      <c r="BD126" s="12">
        <f>Population!BB126*Inputs!BE$15</f>
        <v>5693.4102926247588</v>
      </c>
      <c r="BE126" s="12">
        <f>Population!BC126*Inputs!BF$15</f>
        <v>5984.5134967705872</v>
      </c>
      <c r="BF126" s="12">
        <f>Population!BD126*Inputs!BG$15</f>
        <v>6176.7027192959586</v>
      </c>
      <c r="BG126" s="12">
        <f>Population!BE126*Inputs!BH$15</f>
        <v>6539.9736632648528</v>
      </c>
      <c r="BH126" s="12">
        <f>Population!BF126*Inputs!BI$15</f>
        <v>6597.5808763285186</v>
      </c>
      <c r="BI126" s="12">
        <f>Population!BG126*Inputs!BJ$15</f>
        <v>6504.1992408113656</v>
      </c>
      <c r="BJ126" s="12">
        <f>Population!BH126*Inputs!BK$15</f>
        <v>6181.1863858992019</v>
      </c>
      <c r="BK126" s="12">
        <f>Population!BI126*Inputs!BL$15</f>
        <v>5674.8672598254834</v>
      </c>
      <c r="BL126" s="12">
        <f>Population!BJ126*Inputs!BM$15</f>
        <v>5186.0036099167282</v>
      </c>
      <c r="BM126" s="12">
        <f>Population!BK126*Inputs!BN$15</f>
        <v>4398.0352850462796</v>
      </c>
      <c r="BN126" s="12">
        <f>Population!BL126*Inputs!BO$15</f>
        <v>3774.2607569434331</v>
      </c>
      <c r="BO126" s="12">
        <f>Population!BM126*Inputs!BP$15</f>
        <v>3504.0981529031124</v>
      </c>
      <c r="BP126" s="12">
        <f>Population!BN126*Inputs!BQ$15</f>
        <v>2996.2410081248777</v>
      </c>
      <c r="BQ126" s="12">
        <f>Population!BO126*Inputs!BR$15</f>
        <v>3156.3550109911121</v>
      </c>
      <c r="BR126" s="12">
        <f>Population!BP126*Inputs!BS$15</f>
        <v>2778.9028513006783</v>
      </c>
      <c r="BS126" s="12">
        <f>Population!BQ126*Inputs!BT$15</f>
        <v>2501.037327570577</v>
      </c>
      <c r="BT126" s="12">
        <f>Population!BR126*Inputs!BU$15</f>
        <v>2250.5683262315047</v>
      </c>
      <c r="BU126" s="12">
        <f>Population!BS126*Inputs!BV$15</f>
        <v>2078.9577044630628</v>
      </c>
      <c r="BV126" s="12">
        <f>Population!BT126*Inputs!BW$15</f>
        <v>1868.9050026770865</v>
      </c>
      <c r="BW126" s="12">
        <f>Population!BU126*Inputs!BX$15</f>
        <v>1774.88821193952</v>
      </c>
      <c r="BX126" s="12">
        <f>Population!BV126*Inputs!BY$15</f>
        <v>1523.6299263074923</v>
      </c>
      <c r="BY126" s="12">
        <f>Population!BW126*Inputs!BZ$15</f>
        <v>1383.8257088261164</v>
      </c>
      <c r="BZ126" s="12">
        <f>Population!BX126*Inputs!CA$15</f>
        <v>1335.7010544863356</v>
      </c>
      <c r="CA126" s="12">
        <f>Population!BY126*Inputs!CB$15</f>
        <v>1283.299903304717</v>
      </c>
      <c r="CB126" s="12">
        <f>Population!BZ126*Inputs!CC$15</f>
        <v>1073.4865984762507</v>
      </c>
      <c r="CC126" s="12">
        <f>Population!CA126*Inputs!CD$15</f>
        <v>1130.9322498955851</v>
      </c>
      <c r="CD126" s="12">
        <f>Population!CB126*Inputs!CE$15</f>
        <v>998.34285140781026</v>
      </c>
      <c r="CE126" s="12">
        <f>Population!CC126*Inputs!CF$15</f>
        <v>794.25416912160063</v>
      </c>
      <c r="CF126" s="12">
        <f>Population!CD126*Inputs!CG$15</f>
        <v>704.51746879313396</v>
      </c>
      <c r="CG126" s="12">
        <f>Population!CE126*Inputs!CH$15</f>
        <v>539.69616550788089</v>
      </c>
      <c r="CH126" s="12">
        <f>Population!CF126*Inputs!CI$15</f>
        <v>480.61812126248174</v>
      </c>
      <c r="CI126" s="12">
        <f>Population!CG126*Inputs!CJ$15</f>
        <v>422.91493364938532</v>
      </c>
      <c r="CJ126" s="12">
        <f>Population!CH126*Inputs!CK$15</f>
        <v>366.45683782011412</v>
      </c>
      <c r="CK126" s="12">
        <f>Population!CI126*Inputs!CL$15</f>
        <v>312.00046934589727</v>
      </c>
      <c r="CL126" s="12">
        <f>Population!CJ126*Inputs!CM$15</f>
        <v>262.16262339036717</v>
      </c>
      <c r="CM126" s="12">
        <f>Population!CK126*Inputs!CN$15</f>
        <v>218.9933904872718</v>
      </c>
      <c r="CN126" s="12">
        <f>Population!CL126*Inputs!CO$15</f>
        <v>182.33613015009615</v>
      </c>
      <c r="CO126" s="12">
        <f>Population!CM126*Inputs!CP$15</f>
        <v>149.8405124766667</v>
      </c>
      <c r="CP126" s="12">
        <f>Population!CN126*Inputs!CQ$15</f>
        <v>119.86395660666332</v>
      </c>
      <c r="CQ126" s="12">
        <f>Population!CO126*Inputs!CR$15</f>
        <v>92.478746727976528</v>
      </c>
      <c r="CR126" s="12">
        <f>Population!CP126*Inputs!CS$15</f>
        <v>69.870121219845558</v>
      </c>
      <c r="CS126" s="12">
        <f>Population!CQ126*Inputs!CT$15</f>
        <v>52.938213569504612</v>
      </c>
      <c r="CT126" s="12">
        <f>Population!CR126*Inputs!CU$15</f>
        <v>40.732824609198993</v>
      </c>
      <c r="CU126" s="12">
        <f>Population!CS126*Inputs!CV$15</f>
        <v>31.907187237033195</v>
      </c>
      <c r="CV126" s="12">
        <f>Population!CT126*Inputs!CW$15</f>
        <v>24.985260055316633</v>
      </c>
      <c r="CW126" s="12">
        <f>Population!CU126*Inputs!CX$15</f>
        <v>18.862164207260463</v>
      </c>
      <c r="CX126" s="12">
        <f>Population!CV126*Inputs!CY$15</f>
        <v>14.000997206513468</v>
      </c>
      <c r="CY126" s="12">
        <f>Population!CW126*Inputs!CZ$15</f>
        <v>10.483076624796979</v>
      </c>
      <c r="CZ126" s="12">
        <f>Population!CX126*Inputs!DA$15</f>
        <v>8.0892919454857708</v>
      </c>
      <c r="DA126" s="12">
        <f>Population!CY126*Inputs!DB$15</f>
        <v>6.3759027368753536</v>
      </c>
      <c r="DB126" s="4"/>
    </row>
    <row r="127" spans="1:106" x14ac:dyDescent="0.25">
      <c r="A127">
        <f t="shared" si="4"/>
        <v>2074</v>
      </c>
      <c r="B127" s="21">
        <f t="shared" si="3"/>
        <v>213911.38714317573</v>
      </c>
      <c r="C127" s="5">
        <f>B127/Population!B127</f>
        <v>0.62210940835452277</v>
      </c>
      <c r="D127" s="33">
        <f t="shared" si="5"/>
        <v>-4.7964940774769538E-2</v>
      </c>
      <c r="E127" s="12">
        <f>Population!C127*Inputs!F$15</f>
        <v>0</v>
      </c>
      <c r="F127" s="12">
        <f>Population!D127*Inputs!G$15</f>
        <v>0</v>
      </c>
      <c r="G127" s="12">
        <f>Population!E127*Inputs!H$15</f>
        <v>0</v>
      </c>
      <c r="H127" s="12">
        <f>Population!F127*Inputs!I$15</f>
        <v>0</v>
      </c>
      <c r="I127" s="12">
        <f>Population!G127*Inputs!J$15</f>
        <v>0</v>
      </c>
      <c r="J127" s="12">
        <f>Population!H127*Inputs!K$15</f>
        <v>0</v>
      </c>
      <c r="K127" s="12">
        <f>Population!I127*Inputs!L$15</f>
        <v>0</v>
      </c>
      <c r="L127" s="12">
        <f>Population!J127*Inputs!M$15</f>
        <v>0</v>
      </c>
      <c r="M127" s="12">
        <f>Population!K127*Inputs!N$15</f>
        <v>0</v>
      </c>
      <c r="N127" s="12">
        <f>Population!L127*Inputs!O$15</f>
        <v>0</v>
      </c>
      <c r="O127" s="12">
        <f>Population!M127*Inputs!P$15</f>
        <v>0</v>
      </c>
      <c r="P127" s="12">
        <f>Population!N127*Inputs!Q$15</f>
        <v>0</v>
      </c>
      <c r="Q127" s="12">
        <f>Population!O127*Inputs!R$15</f>
        <v>0</v>
      </c>
      <c r="R127" s="12">
        <f>Population!P127*Inputs!S$15</f>
        <v>0</v>
      </c>
      <c r="S127" s="12">
        <f>Population!Q127*Inputs!T$15</f>
        <v>0</v>
      </c>
      <c r="T127" s="12">
        <f>Population!R127*Inputs!U$15</f>
        <v>27.24019628634769</v>
      </c>
      <c r="U127" s="12">
        <f>Population!S127*Inputs!V$15</f>
        <v>34.846190623857574</v>
      </c>
      <c r="V127" s="12">
        <f>Population!T127*Inputs!W$15</f>
        <v>61.076240912736537</v>
      </c>
      <c r="W127" s="12">
        <f>Population!U127*Inputs!X$15</f>
        <v>98.167113510793243</v>
      </c>
      <c r="X127" s="12">
        <f>Population!V127*Inputs!Y$15</f>
        <v>165.92351910184584</v>
      </c>
      <c r="Y127" s="12">
        <f>Population!W127*Inputs!Z$15</f>
        <v>223.57314781321907</v>
      </c>
      <c r="Z127" s="12">
        <f>Population!X127*Inputs!AA$15</f>
        <v>325.31214508796364</v>
      </c>
      <c r="AA127" s="12">
        <f>Population!Y127*Inputs!AB$15</f>
        <v>427.63792777886471</v>
      </c>
      <c r="AB127" s="12">
        <f>Population!Z127*Inputs!AC$15</f>
        <v>550.52880377130464</v>
      </c>
      <c r="AC127" s="12">
        <f>Population!AA127*Inputs!AD$15</f>
        <v>719.21089797135789</v>
      </c>
      <c r="AD127" s="12">
        <f>Population!AB127*Inputs!AE$15</f>
        <v>916.7850391121201</v>
      </c>
      <c r="AE127" s="12">
        <f>Population!AC127*Inputs!AF$15</f>
        <v>1148.4540716778465</v>
      </c>
      <c r="AF127" s="12">
        <f>Population!AD127*Inputs!AG$15</f>
        <v>1344.1429349482926</v>
      </c>
      <c r="AG127" s="12">
        <f>Population!AE127*Inputs!AH$15</f>
        <v>1617.7176385921532</v>
      </c>
      <c r="AH127" s="12">
        <f>Population!AF127*Inputs!AI$15</f>
        <v>2008.0965221446424</v>
      </c>
      <c r="AI127" s="12">
        <f>Population!AG127*Inputs!AJ$15</f>
        <v>2362.9738741318297</v>
      </c>
      <c r="AJ127" s="12">
        <f>Population!AH127*Inputs!AK$15</f>
        <v>2924.684865867775</v>
      </c>
      <c r="AK127" s="12">
        <f>Population!AI127*Inputs!AL$15</f>
        <v>3284.1991912260564</v>
      </c>
      <c r="AL127" s="12">
        <f>Population!AJ127*Inputs!AM$15</f>
        <v>3659.4487641264191</v>
      </c>
      <c r="AM127" s="12">
        <f>Population!AK127*Inputs!AN$15</f>
        <v>4143.9247650426796</v>
      </c>
      <c r="AN127" s="12">
        <f>Population!AL127*Inputs!AO$15</f>
        <v>4603.376419346996</v>
      </c>
      <c r="AO127" s="12">
        <f>Population!AM127*Inputs!AP$15</f>
        <v>5192.2340679765894</v>
      </c>
      <c r="AP127" s="12">
        <f>Population!AN127*Inputs!AQ$15</f>
        <v>5637.929734364352</v>
      </c>
      <c r="AQ127" s="12">
        <f>Population!AO127*Inputs!AR$15</f>
        <v>5949.0523530834234</v>
      </c>
      <c r="AR127" s="12">
        <f>Population!AP127*Inputs!AS$15</f>
        <v>6368.2084158854086</v>
      </c>
      <c r="AS127" s="12">
        <f>Population!AQ127*Inputs!AT$15</f>
        <v>6526.399281068856</v>
      </c>
      <c r="AT127" s="12">
        <f>Population!AR127*Inputs!AU$15</f>
        <v>6500.8417558425526</v>
      </c>
      <c r="AU127" s="12">
        <f>Population!AS127*Inputs!AV$15</f>
        <v>6128.2716585097987</v>
      </c>
      <c r="AV127" s="12">
        <f>Population!AT127*Inputs!AW$15</f>
        <v>5776.2607120038529</v>
      </c>
      <c r="AW127" s="12">
        <f>Population!AU127*Inputs!AX$15</f>
        <v>5590.2042607342992</v>
      </c>
      <c r="AX127" s="12">
        <f>Population!AV127*Inputs!AY$15</f>
        <v>5356.0543863073954</v>
      </c>
      <c r="AY127" s="12">
        <f>Population!AW127*Inputs!AZ$15</f>
        <v>5367.8036606413561</v>
      </c>
      <c r="AZ127" s="12">
        <f>Population!AX127*Inputs!BA$15</f>
        <v>4995.550410921318</v>
      </c>
      <c r="BA127" s="12">
        <f>Population!AY127*Inputs!BB$15</f>
        <v>4683.3715214475569</v>
      </c>
      <c r="BB127" s="12">
        <f>Population!AZ127*Inputs!BC$15</f>
        <v>4812.7189574963859</v>
      </c>
      <c r="BC127" s="12">
        <f>Population!BA127*Inputs!BD$15</f>
        <v>4885.5601551699483</v>
      </c>
      <c r="BD127" s="12">
        <f>Population!BB127*Inputs!BE$15</f>
        <v>5331.9026252833692</v>
      </c>
      <c r="BE127" s="12">
        <f>Population!BC127*Inputs!BF$15</f>
        <v>5606.6835088863654</v>
      </c>
      <c r="BF127" s="12">
        <f>Population!BD127*Inputs!BG$15</f>
        <v>5895.3964821239715</v>
      </c>
      <c r="BG127" s="12">
        <f>Population!BE127*Inputs!BH$15</f>
        <v>6417.0602521954324</v>
      </c>
      <c r="BH127" s="12">
        <f>Population!BF127*Inputs!BI$15</f>
        <v>6594.4463983771702</v>
      </c>
      <c r="BI127" s="12">
        <f>Population!BG127*Inputs!BJ$15</f>
        <v>6487.4398473412784</v>
      </c>
      <c r="BJ127" s="12">
        <f>Population!BH127*Inputs!BK$15</f>
        <v>6168.1104750811983</v>
      </c>
      <c r="BK127" s="12">
        <f>Population!BI127*Inputs!BL$15</f>
        <v>5722.2311938217817</v>
      </c>
      <c r="BL127" s="12">
        <f>Population!BJ127*Inputs!BM$15</f>
        <v>5299.6142376105145</v>
      </c>
      <c r="BM127" s="12">
        <f>Population!BK127*Inputs!BN$15</f>
        <v>4541.8840393702749</v>
      </c>
      <c r="BN127" s="12">
        <f>Population!BL127*Inputs!BO$15</f>
        <v>3910.6601324798953</v>
      </c>
      <c r="BO127" s="12">
        <f>Population!BM127*Inputs!BP$15</f>
        <v>3349.2532614112633</v>
      </c>
      <c r="BP127" s="12">
        <f>Population!BN127*Inputs!BQ$15</f>
        <v>2920.6856241723976</v>
      </c>
      <c r="BQ127" s="12">
        <f>Population!BO127*Inputs!BR$15</f>
        <v>3148.1265874979581</v>
      </c>
      <c r="BR127" s="12">
        <f>Population!BP127*Inputs!BS$15</f>
        <v>2839.4767595944622</v>
      </c>
      <c r="BS127" s="12">
        <f>Population!BQ127*Inputs!BT$15</f>
        <v>2627.8205159953832</v>
      </c>
      <c r="BT127" s="12">
        <f>Population!BR127*Inputs!BU$15</f>
        <v>2440.0302897760457</v>
      </c>
      <c r="BU127" s="12">
        <f>Population!BS127*Inputs!BV$15</f>
        <v>2241.1701350069234</v>
      </c>
      <c r="BV127" s="12">
        <f>Population!BT127*Inputs!BW$15</f>
        <v>1951.2120978806024</v>
      </c>
      <c r="BW127" s="12">
        <f>Population!BU127*Inputs!BX$15</f>
        <v>1811.9269601013646</v>
      </c>
      <c r="BX127" s="12">
        <f>Population!BV127*Inputs!BY$15</f>
        <v>1572.9788213820189</v>
      </c>
      <c r="BY127" s="12">
        <f>Population!BW127*Inputs!BZ$15</f>
        <v>1433.3612012898434</v>
      </c>
      <c r="BZ127" s="12">
        <f>Population!BX127*Inputs!CA$15</f>
        <v>1378.1571434049094</v>
      </c>
      <c r="CA127" s="12">
        <f>Population!BY127*Inputs!CB$15</f>
        <v>1324.7705161130984</v>
      </c>
      <c r="CB127" s="12">
        <f>Population!BZ127*Inputs!CC$15</f>
        <v>1113.2385578541905</v>
      </c>
      <c r="CC127" s="12">
        <f>Population!CA127*Inputs!CD$15</f>
        <v>1177.4962369997895</v>
      </c>
      <c r="CD127" s="12">
        <f>Population!CB127*Inputs!CE$15</f>
        <v>1048.1905720165632</v>
      </c>
      <c r="CE127" s="12">
        <f>Population!CC127*Inputs!CF$15</f>
        <v>834.65948762001813</v>
      </c>
      <c r="CF127" s="12">
        <f>Population!CD127*Inputs!CG$15</f>
        <v>731.32699686344029</v>
      </c>
      <c r="CG127" s="12">
        <f>Population!CE127*Inputs!CH$15</f>
        <v>552.59041440494673</v>
      </c>
      <c r="CH127" s="12">
        <f>Population!CF127*Inputs!CI$15</f>
        <v>495.21065581902809</v>
      </c>
      <c r="CI127" s="12">
        <f>Population!CG127*Inputs!CJ$15</f>
        <v>437.63311988193152</v>
      </c>
      <c r="CJ127" s="12">
        <f>Population!CH127*Inputs!CK$15</f>
        <v>381.62694878623552</v>
      </c>
      <c r="CK127" s="12">
        <f>Population!CI127*Inputs!CL$15</f>
        <v>327.42391946082</v>
      </c>
      <c r="CL127" s="12">
        <f>Population!CJ127*Inputs!CM$15</f>
        <v>275.7776632688155</v>
      </c>
      <c r="CM127" s="12">
        <f>Population!CK127*Inputs!CN$15</f>
        <v>229.0927698352404</v>
      </c>
      <c r="CN127" s="12">
        <f>Population!CL127*Inputs!CO$15</f>
        <v>189.12937273612459</v>
      </c>
      <c r="CO127" s="12">
        <f>Population!CM127*Inputs!CP$15</f>
        <v>155.62606596932304</v>
      </c>
      <c r="CP127" s="12">
        <f>Population!CN127*Inputs!CQ$15</f>
        <v>126.42260152506236</v>
      </c>
      <c r="CQ127" s="12">
        <f>Population!CO127*Inputs!CR$15</f>
        <v>99.948810388989131</v>
      </c>
      <c r="CR127" s="12">
        <f>Population!CP127*Inputs!CS$15</f>
        <v>77.113595974955857</v>
      </c>
      <c r="CS127" s="12">
        <f>Population!CQ127*Inputs!CT$15</f>
        <v>58.261346407697474</v>
      </c>
      <c r="CT127" s="12">
        <f>Population!CR127*Inputs!CU$15</f>
        <v>44.142639874246328</v>
      </c>
      <c r="CU127" s="12">
        <f>Population!CS127*Inputs!CV$15</f>
        <v>33.965150815374137</v>
      </c>
      <c r="CV127" s="12">
        <f>Population!CT127*Inputs!CW$15</f>
        <v>26.605874672277601</v>
      </c>
      <c r="CW127" s="12">
        <f>Population!CU127*Inputs!CX$15</f>
        <v>20.834011244791519</v>
      </c>
      <c r="CX127" s="12">
        <f>Population!CV127*Inputs!CY$15</f>
        <v>15.72825499214875</v>
      </c>
      <c r="CY127" s="12">
        <f>Population!CW127*Inputs!CZ$15</f>
        <v>11.67476074265338</v>
      </c>
      <c r="CZ127" s="12">
        <f>Population!CX127*Inputs!DA$15</f>
        <v>8.7413353232061688</v>
      </c>
      <c r="DA127" s="12">
        <f>Population!CY127*Inputs!DB$15</f>
        <v>6.7452729722054618</v>
      </c>
      <c r="DB127" s="4"/>
    </row>
    <row r="128" spans="1:106" x14ac:dyDescent="0.25">
      <c r="A128">
        <f t="shared" si="4"/>
        <v>2075</v>
      </c>
      <c r="B128" s="21">
        <f t="shared" si="3"/>
        <v>213712.77446782464</v>
      </c>
      <c r="C128" s="5">
        <f>B128/Population!B128</f>
        <v>0.62170043398709551</v>
      </c>
      <c r="D128" s="33">
        <f t="shared" si="5"/>
        <v>-9.2848107809306857E-2</v>
      </c>
      <c r="E128" s="12">
        <f>Population!C128*Inputs!F$15</f>
        <v>0</v>
      </c>
      <c r="F128" s="12">
        <f>Population!D128*Inputs!G$15</f>
        <v>0</v>
      </c>
      <c r="G128" s="12">
        <f>Population!E128*Inputs!H$15</f>
        <v>0</v>
      </c>
      <c r="H128" s="12">
        <f>Population!F128*Inputs!I$15</f>
        <v>0</v>
      </c>
      <c r="I128" s="12">
        <f>Population!G128*Inputs!J$15</f>
        <v>0</v>
      </c>
      <c r="J128" s="12">
        <f>Population!H128*Inputs!K$15</f>
        <v>0</v>
      </c>
      <c r="K128" s="12">
        <f>Population!I128*Inputs!L$15</f>
        <v>0</v>
      </c>
      <c r="L128" s="12">
        <f>Population!J128*Inputs!M$15</f>
        <v>0</v>
      </c>
      <c r="M128" s="12">
        <f>Population!K128*Inputs!N$15</f>
        <v>0</v>
      </c>
      <c r="N128" s="12">
        <f>Population!L128*Inputs!O$15</f>
        <v>0</v>
      </c>
      <c r="O128" s="12">
        <f>Population!M128*Inputs!P$15</f>
        <v>0</v>
      </c>
      <c r="P128" s="12">
        <f>Population!N128*Inputs!Q$15</f>
        <v>0</v>
      </c>
      <c r="Q128" s="12">
        <f>Population!O128*Inputs!R$15</f>
        <v>0</v>
      </c>
      <c r="R128" s="12">
        <f>Population!P128*Inputs!S$15</f>
        <v>0</v>
      </c>
      <c r="S128" s="12">
        <f>Population!Q128*Inputs!T$15</f>
        <v>0</v>
      </c>
      <c r="T128" s="12">
        <f>Population!R128*Inputs!U$15</f>
        <v>27.424505451199813</v>
      </c>
      <c r="U128" s="12">
        <f>Population!S128*Inputs!V$15</f>
        <v>35.411596950012061</v>
      </c>
      <c r="V128" s="12">
        <f>Population!T128*Inputs!W$15</f>
        <v>62.068499509339077</v>
      </c>
      <c r="W128" s="12">
        <f>Population!U128*Inputs!X$15</f>
        <v>99.814937932040863</v>
      </c>
      <c r="X128" s="12">
        <f>Population!V128*Inputs!Y$15</f>
        <v>169.16222784876075</v>
      </c>
      <c r="Y128" s="12">
        <f>Population!W128*Inputs!Z$15</f>
        <v>228.48867996213167</v>
      </c>
      <c r="Z128" s="12">
        <f>Population!X128*Inputs!AA$15</f>
        <v>332.7122836543345</v>
      </c>
      <c r="AA128" s="12">
        <f>Population!Y128*Inputs!AB$15</f>
        <v>436.69882845191501</v>
      </c>
      <c r="AB128" s="12">
        <f>Population!Z128*Inputs!AC$15</f>
        <v>560.91852800210074</v>
      </c>
      <c r="AC128" s="12">
        <f>Population!AA128*Inputs!AD$15</f>
        <v>728.57072791674614</v>
      </c>
      <c r="AD128" s="12">
        <f>Population!AB128*Inputs!AE$15</f>
        <v>921.0326590139797</v>
      </c>
      <c r="AE128" s="12">
        <f>Population!AC128*Inputs!AF$15</f>
        <v>1144.0473474302726</v>
      </c>
      <c r="AF128" s="12">
        <f>Population!AD128*Inputs!AG$15</f>
        <v>1333.6527634101169</v>
      </c>
      <c r="AG128" s="12">
        <f>Population!AE128*Inputs!AH$15</f>
        <v>1601.5329058095454</v>
      </c>
      <c r="AH128" s="12">
        <f>Population!AF128*Inputs!AI$15</f>
        <v>1951.560813796691</v>
      </c>
      <c r="AI128" s="12">
        <f>Population!AG128*Inputs!AJ$15</f>
        <v>2243.0012682892998</v>
      </c>
      <c r="AJ128" s="12">
        <f>Population!AH128*Inputs!AK$15</f>
        <v>2740.4103170043481</v>
      </c>
      <c r="AK128" s="12">
        <f>Population!AI128*Inputs!AL$15</f>
        <v>3097.1699270793652</v>
      </c>
      <c r="AL128" s="12">
        <f>Population!AJ128*Inputs!AM$15</f>
        <v>3477.1466232793036</v>
      </c>
      <c r="AM128" s="12">
        <f>Population!AK128*Inputs!AN$15</f>
        <v>3910.964577926396</v>
      </c>
      <c r="AN128" s="12">
        <f>Population!AL128*Inputs!AO$15</f>
        <v>4306.5392243860215</v>
      </c>
      <c r="AO128" s="12">
        <f>Population!AM128*Inputs!AP$15</f>
        <v>4862.1619931948017</v>
      </c>
      <c r="AP128" s="12">
        <f>Population!AN128*Inputs!AQ$15</f>
        <v>5316.4879974584583</v>
      </c>
      <c r="AQ128" s="12">
        <f>Population!AO128*Inputs!AR$15</f>
        <v>5608.9888253637837</v>
      </c>
      <c r="AR128" s="12">
        <f>Population!AP128*Inputs!AS$15</f>
        <v>6229.035846666523</v>
      </c>
      <c r="AS128" s="12">
        <f>Population!AQ128*Inputs!AT$15</f>
        <v>6727.6645135869248</v>
      </c>
      <c r="AT128" s="12">
        <f>Population!AR128*Inputs!AU$15</f>
        <v>6953.8036014711051</v>
      </c>
      <c r="AU128" s="12">
        <f>Population!AS128*Inputs!AV$15</f>
        <v>6556.9271157998746</v>
      </c>
      <c r="AV128" s="12">
        <f>Population!AT128*Inputs!AW$15</f>
        <v>6229.6597950569685</v>
      </c>
      <c r="AW128" s="12">
        <f>Population!AU128*Inputs!AX$15</f>
        <v>5980.3683835325483</v>
      </c>
      <c r="AX128" s="12">
        <f>Population!AV128*Inputs!AY$15</f>
        <v>5586.4826079584345</v>
      </c>
      <c r="AY128" s="12">
        <f>Population!AW128*Inputs!AZ$15</f>
        <v>5482.4665715579822</v>
      </c>
      <c r="AZ128" s="12">
        <f>Population!AX128*Inputs!BA$15</f>
        <v>5132.6749362411338</v>
      </c>
      <c r="BA128" s="12">
        <f>Population!AY128*Inputs!BB$15</f>
        <v>4843.4023848022734</v>
      </c>
      <c r="BB128" s="12">
        <f>Population!AZ128*Inputs!BC$15</f>
        <v>4816.26991734493</v>
      </c>
      <c r="BC128" s="12">
        <f>Population!BA128*Inputs!BD$15</f>
        <v>4663.3114117311416</v>
      </c>
      <c r="BD128" s="12">
        <f>Population!BB128*Inputs!BE$15</f>
        <v>4961.4070900444631</v>
      </c>
      <c r="BE128" s="12">
        <f>Population!BC128*Inputs!BF$15</f>
        <v>5251.4413385611251</v>
      </c>
      <c r="BF128" s="12">
        <f>Population!BD128*Inputs!BG$15</f>
        <v>5523.8612025295461</v>
      </c>
      <c r="BG128" s="12">
        <f>Population!BE128*Inputs!BH$15</f>
        <v>6126.0798843741168</v>
      </c>
      <c r="BH128" s="12">
        <f>Population!BF128*Inputs!BI$15</f>
        <v>6472.8403715396744</v>
      </c>
      <c r="BI128" s="12">
        <f>Population!BG128*Inputs!BJ$15</f>
        <v>6487.5270094271273</v>
      </c>
      <c r="BJ128" s="12">
        <f>Population!BH128*Inputs!BK$15</f>
        <v>6155.3038098001507</v>
      </c>
      <c r="BK128" s="12">
        <f>Population!BI128*Inputs!BL$15</f>
        <v>5713.1587063947563</v>
      </c>
      <c r="BL128" s="12">
        <f>Population!BJ128*Inputs!BM$15</f>
        <v>5347.0567714940335</v>
      </c>
      <c r="BM128" s="12">
        <f>Population!BK128*Inputs!BN$15</f>
        <v>4644.6282246058454</v>
      </c>
      <c r="BN128" s="12">
        <f>Population!BL128*Inputs!BO$15</f>
        <v>4041.8769468465398</v>
      </c>
      <c r="BO128" s="12">
        <f>Population!BM128*Inputs!BP$15</f>
        <v>3473.6586077035327</v>
      </c>
      <c r="BP128" s="12">
        <f>Population!BN128*Inputs!BQ$15</f>
        <v>2794.9072537723082</v>
      </c>
      <c r="BQ128" s="12">
        <f>Population!BO128*Inputs!BR$15</f>
        <v>3072.4550069034967</v>
      </c>
      <c r="BR128" s="12">
        <f>Population!BP128*Inputs!BS$15</f>
        <v>2835.3288091211175</v>
      </c>
      <c r="BS128" s="12">
        <f>Population!BQ128*Inputs!BT$15</f>
        <v>2688.3025027864905</v>
      </c>
      <c r="BT128" s="12">
        <f>Population!BR128*Inputs!BU$15</f>
        <v>2567.3600972526988</v>
      </c>
      <c r="BU128" s="12">
        <f>Population!BS128*Inputs!BV$15</f>
        <v>2433.7172415082882</v>
      </c>
      <c r="BV128" s="12">
        <f>Population!BT128*Inputs!BW$15</f>
        <v>2107.947619765695</v>
      </c>
      <c r="BW128" s="12">
        <f>Population!BU128*Inputs!BX$15</f>
        <v>1896.6345071475532</v>
      </c>
      <c r="BX128" s="12">
        <f>Population!BV128*Inputs!BY$15</f>
        <v>1609.8805488609225</v>
      </c>
      <c r="BY128" s="12">
        <f>Population!BW128*Inputs!BZ$15</f>
        <v>1482.9976456468262</v>
      </c>
      <c r="BZ128" s="12">
        <f>Population!BX128*Inputs!CA$15</f>
        <v>1429.9758892611846</v>
      </c>
      <c r="CA128" s="12">
        <f>Population!BY128*Inputs!CB$15</f>
        <v>1369.0023953815944</v>
      </c>
      <c r="CB128" s="12">
        <f>Population!BZ128*Inputs!CC$15</f>
        <v>1151.4141289500744</v>
      </c>
      <c r="CC128" s="12">
        <f>Population!CA128*Inputs!CD$15</f>
        <v>1224.3525652653054</v>
      </c>
      <c r="CD128" s="12">
        <f>Population!CB128*Inputs!CE$15</f>
        <v>1094.802983584023</v>
      </c>
      <c r="CE128" s="12">
        <f>Population!CC128*Inputs!CF$15</f>
        <v>880.09277413806763</v>
      </c>
      <c r="CF128" s="12">
        <f>Population!CD128*Inputs!CG$15</f>
        <v>771.77412505299424</v>
      </c>
      <c r="CG128" s="12">
        <f>Population!CE128*Inputs!CH$15</f>
        <v>574.68394591181118</v>
      </c>
      <c r="CH128" s="12">
        <f>Population!CF128*Inputs!CI$15</f>
        <v>506.55780064742561</v>
      </c>
      <c r="CI128" s="12">
        <f>Population!CG128*Inputs!CJ$15</f>
        <v>450.62444439514121</v>
      </c>
      <c r="CJ128" s="12">
        <f>Population!CH128*Inputs!CK$15</f>
        <v>394.55866006350544</v>
      </c>
      <c r="CK128" s="12">
        <f>Population!CI128*Inputs!CL$15</f>
        <v>340.2603441286434</v>
      </c>
      <c r="CL128" s="12">
        <f>Population!CJ128*Inputs!CM$15</f>
        <v>288.32318291374293</v>
      </c>
      <c r="CM128" s="12">
        <f>Population!CK128*Inputs!CN$15</f>
        <v>239.49703030694204</v>
      </c>
      <c r="CN128" s="12">
        <f>Population!CL128*Inputs!CO$15</f>
        <v>195.97454740786154</v>
      </c>
      <c r="CO128" s="12">
        <f>Population!CM128*Inputs!CP$15</f>
        <v>159.22508855216952</v>
      </c>
      <c r="CP128" s="12">
        <f>Population!CN128*Inputs!CQ$15</f>
        <v>128.88256727343682</v>
      </c>
      <c r="CQ128" s="12">
        <f>Population!CO128*Inputs!CR$15</f>
        <v>102.97726913206267</v>
      </c>
      <c r="CR128" s="12">
        <f>Population!CP128*Inputs!CS$15</f>
        <v>81.413097204901533</v>
      </c>
      <c r="CS128" s="12">
        <f>Population!CQ128*Inputs!CT$15</f>
        <v>62.812720436542655</v>
      </c>
      <c r="CT128" s="12">
        <f>Population!CR128*Inputs!CU$15</f>
        <v>47.456659463161103</v>
      </c>
      <c r="CU128" s="12">
        <f>Population!CS128*Inputs!CV$15</f>
        <v>35.956296197787353</v>
      </c>
      <c r="CV128" s="12">
        <f>Population!CT128*Inputs!CW$15</f>
        <v>27.666243491536587</v>
      </c>
      <c r="CW128" s="12">
        <f>Population!CU128*Inputs!CX$15</f>
        <v>21.671760298951881</v>
      </c>
      <c r="CX128" s="12">
        <f>Population!CV128*Inputs!CY$15</f>
        <v>16.970300857398513</v>
      </c>
      <c r="CY128" s="12">
        <f>Population!CW128*Inputs!CZ$15</f>
        <v>12.811417640247862</v>
      </c>
      <c r="CZ128" s="12">
        <f>Population!CX128*Inputs!DA$15</f>
        <v>9.5096522658594616</v>
      </c>
      <c r="DA128" s="12">
        <f>Population!CY128*Inputs!DB$15</f>
        <v>7.1202366451299266</v>
      </c>
      <c r="DB128" s="4"/>
    </row>
    <row r="129" spans="1:106" x14ac:dyDescent="0.25">
      <c r="A129">
        <f t="shared" si="4"/>
        <v>2076</v>
      </c>
      <c r="B129" s="21">
        <f t="shared" si="3"/>
        <v>213375.91201979617</v>
      </c>
      <c r="C129" s="5">
        <f>B129/Population!B129</f>
        <v>0.62102963291530366</v>
      </c>
      <c r="D129" s="33">
        <f t="shared" si="5"/>
        <v>-0.15762391783424867</v>
      </c>
      <c r="E129" s="12">
        <f>Population!C129*Inputs!F$15</f>
        <v>0</v>
      </c>
      <c r="F129" s="12">
        <f>Population!D129*Inputs!G$15</f>
        <v>0</v>
      </c>
      <c r="G129" s="12">
        <f>Population!E129*Inputs!H$15</f>
        <v>0</v>
      </c>
      <c r="H129" s="12">
        <f>Population!F129*Inputs!I$15</f>
        <v>0</v>
      </c>
      <c r="I129" s="12">
        <f>Population!G129*Inputs!J$15</f>
        <v>0</v>
      </c>
      <c r="J129" s="12">
        <f>Population!H129*Inputs!K$15</f>
        <v>0</v>
      </c>
      <c r="K129" s="12">
        <f>Population!I129*Inputs!L$15</f>
        <v>0</v>
      </c>
      <c r="L129" s="12">
        <f>Population!J129*Inputs!M$15</f>
        <v>0</v>
      </c>
      <c r="M129" s="12">
        <f>Population!K129*Inputs!N$15</f>
        <v>0</v>
      </c>
      <c r="N129" s="12">
        <f>Population!L129*Inputs!O$15</f>
        <v>0</v>
      </c>
      <c r="O129" s="12">
        <f>Population!M129*Inputs!P$15</f>
        <v>0</v>
      </c>
      <c r="P129" s="12">
        <f>Population!N129*Inputs!Q$15</f>
        <v>0</v>
      </c>
      <c r="Q129" s="12">
        <f>Population!O129*Inputs!R$15</f>
        <v>0</v>
      </c>
      <c r="R129" s="12">
        <f>Population!P129*Inputs!S$15</f>
        <v>0</v>
      </c>
      <c r="S129" s="12">
        <f>Population!Q129*Inputs!T$15</f>
        <v>0</v>
      </c>
      <c r="T129" s="12">
        <f>Population!R129*Inputs!U$15</f>
        <v>27.240324712302364</v>
      </c>
      <c r="U129" s="12">
        <f>Population!S129*Inputs!V$15</f>
        <v>35.647759372888153</v>
      </c>
      <c r="V129" s="12">
        <f>Population!T129*Inputs!W$15</f>
        <v>63.070152454574838</v>
      </c>
      <c r="W129" s="12">
        <f>Population!U129*Inputs!X$15</f>
        <v>101.42808824478084</v>
      </c>
      <c r="X129" s="12">
        <f>Population!V129*Inputs!Y$15</f>
        <v>171.98853036656908</v>
      </c>
      <c r="Y129" s="12">
        <f>Population!W129*Inputs!Z$15</f>
        <v>232.92535322870359</v>
      </c>
      <c r="Z129" s="12">
        <f>Population!X129*Inputs!AA$15</f>
        <v>339.97978174812869</v>
      </c>
      <c r="AA129" s="12">
        <f>Population!Y129*Inputs!AB$15</f>
        <v>446.55684916459484</v>
      </c>
      <c r="AB129" s="12">
        <f>Population!Z129*Inputs!AC$15</f>
        <v>572.70591296398175</v>
      </c>
      <c r="AC129" s="12">
        <f>Population!AA129*Inputs!AD$15</f>
        <v>742.19082598674458</v>
      </c>
      <c r="AD129" s="12">
        <f>Population!AB129*Inputs!AE$15</f>
        <v>932.84069831665624</v>
      </c>
      <c r="AE129" s="12">
        <f>Population!AC129*Inputs!AF$15</f>
        <v>1149.1073148807725</v>
      </c>
      <c r="AF129" s="12">
        <f>Population!AD129*Inputs!AG$15</f>
        <v>1328.2389208846691</v>
      </c>
      <c r="AG129" s="12">
        <f>Population!AE129*Inputs!AH$15</f>
        <v>1588.6747378438906</v>
      </c>
      <c r="AH129" s="12">
        <f>Population!AF129*Inputs!AI$15</f>
        <v>1931.5998188588219</v>
      </c>
      <c r="AI129" s="12">
        <f>Population!AG129*Inputs!AJ$15</f>
        <v>2179.3462529821613</v>
      </c>
      <c r="AJ129" s="12">
        <f>Population!AH129*Inputs!AK$15</f>
        <v>2600.6606257321223</v>
      </c>
      <c r="AK129" s="12">
        <f>Population!AI129*Inputs!AL$15</f>
        <v>2901.3577640227786</v>
      </c>
      <c r="AL129" s="12">
        <f>Population!AJ129*Inputs!AM$15</f>
        <v>3278.4073575639682</v>
      </c>
      <c r="AM129" s="12">
        <f>Population!AK129*Inputs!AN$15</f>
        <v>3715.3422589535348</v>
      </c>
      <c r="AN129" s="12">
        <f>Population!AL129*Inputs!AO$15</f>
        <v>4063.6643799846474</v>
      </c>
      <c r="AO129" s="12">
        <f>Population!AM129*Inputs!AP$15</f>
        <v>4547.8948164062194</v>
      </c>
      <c r="AP129" s="12">
        <f>Population!AN129*Inputs!AQ$15</f>
        <v>4977.7855644173587</v>
      </c>
      <c r="AQ129" s="12">
        <f>Population!AO129*Inputs!AR$15</f>
        <v>5288.4276463826191</v>
      </c>
      <c r="AR129" s="12">
        <f>Population!AP129*Inputs!AS$15</f>
        <v>5872.1291378195656</v>
      </c>
      <c r="AS129" s="12">
        <f>Population!AQ129*Inputs!AT$15</f>
        <v>6579.765080894932</v>
      </c>
      <c r="AT129" s="12">
        <f>Population!AR129*Inputs!AU$15</f>
        <v>7167.441039026563</v>
      </c>
      <c r="AU129" s="12">
        <f>Population!AS129*Inputs!AV$15</f>
        <v>7013.1933938498269</v>
      </c>
      <c r="AV129" s="12">
        <f>Population!AT129*Inputs!AW$15</f>
        <v>6665.0554550632505</v>
      </c>
      <c r="AW129" s="12">
        <f>Population!AU129*Inputs!AX$15</f>
        <v>6449.8025503199087</v>
      </c>
      <c r="AX129" s="12">
        <f>Population!AV129*Inputs!AY$15</f>
        <v>5976.3699354663495</v>
      </c>
      <c r="AY129" s="12">
        <f>Population!AW129*Inputs!AZ$15</f>
        <v>5718.0021341958482</v>
      </c>
      <c r="AZ129" s="12">
        <f>Population!AX129*Inputs!BA$15</f>
        <v>5241.8632140221034</v>
      </c>
      <c r="BA129" s="12">
        <f>Population!AY129*Inputs!BB$15</f>
        <v>4976.2152065468381</v>
      </c>
      <c r="BB129" s="12">
        <f>Population!AZ129*Inputs!BC$15</f>
        <v>4980.9615511047195</v>
      </c>
      <c r="BC129" s="12">
        <f>Population!BA129*Inputs!BD$15</f>
        <v>4667.1917819852442</v>
      </c>
      <c r="BD129" s="12">
        <f>Population!BB129*Inputs!BE$15</f>
        <v>4736.4194330427945</v>
      </c>
      <c r="BE129" s="12">
        <f>Population!BC129*Inputs!BF$15</f>
        <v>4887.3442888623658</v>
      </c>
      <c r="BF129" s="12">
        <f>Population!BD129*Inputs!BG$15</f>
        <v>5174.6506290197121</v>
      </c>
      <c r="BG129" s="12">
        <f>Population!BE129*Inputs!BH$15</f>
        <v>5740.7421080515096</v>
      </c>
      <c r="BH129" s="12">
        <f>Population!BF129*Inputs!BI$15</f>
        <v>6180.6640616677496</v>
      </c>
      <c r="BI129" s="12">
        <f>Population!BG129*Inputs!BJ$15</f>
        <v>6370.2495954211199</v>
      </c>
      <c r="BJ129" s="12">
        <f>Population!BH129*Inputs!BK$15</f>
        <v>6158.4694845982385</v>
      </c>
      <c r="BK129" s="12">
        <f>Population!BI129*Inputs!BL$15</f>
        <v>5704.2321972261816</v>
      </c>
      <c r="BL129" s="12">
        <f>Population!BJ129*Inputs!BM$15</f>
        <v>5341.4917725446894</v>
      </c>
      <c r="BM129" s="12">
        <f>Population!BK129*Inputs!BN$15</f>
        <v>4689.1017531357365</v>
      </c>
      <c r="BN129" s="12">
        <f>Population!BL129*Inputs!BO$15</f>
        <v>4136.2822451869233</v>
      </c>
      <c r="BO129" s="12">
        <f>Population!BM129*Inputs!BP$15</f>
        <v>3593.2402691067459</v>
      </c>
      <c r="BP129" s="12">
        <f>Population!BN129*Inputs!BQ$15</f>
        <v>2901.6198879377089</v>
      </c>
      <c r="BQ129" s="12">
        <f>Population!BO129*Inputs!BR$15</f>
        <v>2943.7139468392638</v>
      </c>
      <c r="BR129" s="12">
        <f>Population!BP129*Inputs!BS$15</f>
        <v>2770.645691839662</v>
      </c>
      <c r="BS129" s="12">
        <f>Population!BQ129*Inputs!BT$15</f>
        <v>2687.5842848112175</v>
      </c>
      <c r="BT129" s="12">
        <f>Population!BR129*Inputs!BU$15</f>
        <v>2629.7194854559048</v>
      </c>
      <c r="BU129" s="12">
        <f>Population!BS129*Inputs!BV$15</f>
        <v>2564.5227558070219</v>
      </c>
      <c r="BV129" s="12">
        <f>Population!BT129*Inputs!BW$15</f>
        <v>2292.886283401037</v>
      </c>
      <c r="BW129" s="12">
        <f>Population!BU129*Inputs!BX$15</f>
        <v>2053.5993406823595</v>
      </c>
      <c r="BX129" s="12">
        <f>Population!BV129*Inputs!BY$15</f>
        <v>1689.7822101624777</v>
      </c>
      <c r="BY129" s="12">
        <f>Population!BW129*Inputs!BZ$15</f>
        <v>1521.908415862001</v>
      </c>
      <c r="BZ129" s="12">
        <f>Population!BX129*Inputs!CA$15</f>
        <v>1482.9591013142438</v>
      </c>
      <c r="CA129" s="12">
        <f>Population!BY129*Inputs!CB$15</f>
        <v>1423.1718392876048</v>
      </c>
      <c r="CB129" s="12">
        <f>Population!BZ129*Inputs!CC$15</f>
        <v>1191.8892576550202</v>
      </c>
      <c r="CC129" s="12">
        <f>Population!CA129*Inputs!CD$15</f>
        <v>1269.0199043265127</v>
      </c>
      <c r="CD129" s="12">
        <f>Population!CB129*Inputs!CE$15</f>
        <v>1141.7466287212394</v>
      </c>
      <c r="CE129" s="12">
        <f>Population!CC129*Inputs!CF$15</f>
        <v>922.50847301847443</v>
      </c>
      <c r="CF129" s="12">
        <f>Population!CD129*Inputs!CG$15</f>
        <v>817.77212958780876</v>
      </c>
      <c r="CG129" s="12">
        <f>Population!CE129*Inputs!CH$15</f>
        <v>609.44978039681394</v>
      </c>
      <c r="CH129" s="12">
        <f>Population!CF129*Inputs!CI$15</f>
        <v>527.98535185733385</v>
      </c>
      <c r="CI129" s="12">
        <f>Population!CG129*Inputs!CJ$15</f>
        <v>460.44171808439512</v>
      </c>
      <c r="CJ129" s="12">
        <f>Population!CH129*Inputs!CK$15</f>
        <v>405.96491599840181</v>
      </c>
      <c r="CK129" s="12">
        <f>Population!CI129*Inputs!CL$15</f>
        <v>351.42104658360131</v>
      </c>
      <c r="CL129" s="12">
        <f>Population!CJ129*Inputs!CM$15</f>
        <v>298.84030523846502</v>
      </c>
      <c r="CM129" s="12">
        <f>Population!CK129*Inputs!CN$15</f>
        <v>249.17799795980812</v>
      </c>
      <c r="CN129" s="12">
        <f>Population!CL129*Inputs!CO$15</f>
        <v>203.18038335198608</v>
      </c>
      <c r="CO129" s="12">
        <f>Population!CM129*Inputs!CP$15</f>
        <v>162.82774842837057</v>
      </c>
      <c r="CP129" s="12">
        <f>Population!CN129*Inputs!CQ$15</f>
        <v>129.29812058261655</v>
      </c>
      <c r="CQ129" s="12">
        <f>Population!CO129*Inputs!CR$15</f>
        <v>102.1214548109137</v>
      </c>
      <c r="CR129" s="12">
        <f>Population!CP129*Inputs!CS$15</f>
        <v>81.595119950630163</v>
      </c>
      <c r="CS129" s="12">
        <f>Population!CQ129*Inputs!CT$15</f>
        <v>64.50852200660988</v>
      </c>
      <c r="CT129" s="12">
        <f>Population!CR129*Inputs!CU$15</f>
        <v>49.770318261909772</v>
      </c>
      <c r="CU129" s="12">
        <f>Population!CS129*Inputs!CV$15</f>
        <v>37.602782186687378</v>
      </c>
      <c r="CV129" s="12">
        <f>Population!CT129*Inputs!CW$15</f>
        <v>28.490348656229511</v>
      </c>
      <c r="CW129" s="12">
        <f>Population!CU129*Inputs!CX$15</f>
        <v>21.921638389732774</v>
      </c>
      <c r="CX129" s="12">
        <f>Population!CV129*Inputs!CY$15</f>
        <v>17.171846719556363</v>
      </c>
      <c r="CY129" s="12">
        <f>Population!CW129*Inputs!CZ$15</f>
        <v>13.446595988886832</v>
      </c>
      <c r="CZ129" s="12">
        <f>Population!CX129*Inputs!DA$15</f>
        <v>10.151261223999258</v>
      </c>
      <c r="DA129" s="12">
        <f>Population!CY129*Inputs!DB$15</f>
        <v>7.5350727773377129</v>
      </c>
      <c r="DB129" s="4"/>
    </row>
    <row r="130" spans="1:106" x14ac:dyDescent="0.25">
      <c r="A130">
        <f t="shared" si="4"/>
        <v>2077</v>
      </c>
      <c r="B130" s="21">
        <f t="shared" si="3"/>
        <v>212928.79801420393</v>
      </c>
      <c r="C130" s="5">
        <f>B130/Population!B130</f>
        <v>0.6201323236949533</v>
      </c>
      <c r="D130" s="33">
        <f t="shared" si="5"/>
        <v>-0.20954286796476262</v>
      </c>
      <c r="E130" s="12">
        <f>Population!C130*Inputs!F$15</f>
        <v>0</v>
      </c>
      <c r="F130" s="12">
        <f>Population!D130*Inputs!G$15</f>
        <v>0</v>
      </c>
      <c r="G130" s="12">
        <f>Population!E130*Inputs!H$15</f>
        <v>0</v>
      </c>
      <c r="H130" s="12">
        <f>Population!F130*Inputs!I$15</f>
        <v>0</v>
      </c>
      <c r="I130" s="12">
        <f>Population!G130*Inputs!J$15</f>
        <v>0</v>
      </c>
      <c r="J130" s="12">
        <f>Population!H130*Inputs!K$15</f>
        <v>0</v>
      </c>
      <c r="K130" s="12">
        <f>Population!I130*Inputs!L$15</f>
        <v>0</v>
      </c>
      <c r="L130" s="12">
        <f>Population!J130*Inputs!M$15</f>
        <v>0</v>
      </c>
      <c r="M130" s="12">
        <f>Population!K130*Inputs!N$15</f>
        <v>0</v>
      </c>
      <c r="N130" s="12">
        <f>Population!L130*Inputs!O$15</f>
        <v>0</v>
      </c>
      <c r="O130" s="12">
        <f>Population!M130*Inputs!P$15</f>
        <v>0</v>
      </c>
      <c r="P130" s="12">
        <f>Population!N130*Inputs!Q$15</f>
        <v>0</v>
      </c>
      <c r="Q130" s="12">
        <f>Population!O130*Inputs!R$15</f>
        <v>0</v>
      </c>
      <c r="R130" s="12">
        <f>Population!P130*Inputs!S$15</f>
        <v>0</v>
      </c>
      <c r="S130" s="12">
        <f>Population!Q130*Inputs!T$15</f>
        <v>0</v>
      </c>
      <c r="T130" s="12">
        <f>Population!R130*Inputs!U$15</f>
        <v>26.797883858538682</v>
      </c>
      <c r="U130" s="12">
        <f>Population!S130*Inputs!V$15</f>
        <v>35.405011683435205</v>
      </c>
      <c r="V130" s="12">
        <f>Population!T130*Inputs!W$15</f>
        <v>63.485678380112041</v>
      </c>
      <c r="W130" s="12">
        <f>Population!U130*Inputs!X$15</f>
        <v>103.05766939528311</v>
      </c>
      <c r="X130" s="12">
        <f>Population!V130*Inputs!Y$15</f>
        <v>174.75634337630748</v>
      </c>
      <c r="Y130" s="12">
        <f>Population!W130*Inputs!Z$15</f>
        <v>236.80260587166953</v>
      </c>
      <c r="Z130" s="12">
        <f>Population!X130*Inputs!AA$15</f>
        <v>346.55231679713359</v>
      </c>
      <c r="AA130" s="12">
        <f>Population!Y130*Inputs!AB$15</f>
        <v>456.25459921747819</v>
      </c>
      <c r="AB130" s="12">
        <f>Population!Z130*Inputs!AC$15</f>
        <v>585.54407508339341</v>
      </c>
      <c r="AC130" s="12">
        <f>Population!AA130*Inputs!AD$15</f>
        <v>757.67063676129612</v>
      </c>
      <c r="AD130" s="12">
        <f>Population!AB130*Inputs!AE$15</f>
        <v>950.12865085163457</v>
      </c>
      <c r="AE130" s="12">
        <f>Population!AC130*Inputs!AF$15</f>
        <v>1163.6356270487245</v>
      </c>
      <c r="AF130" s="12">
        <f>Population!AD130*Inputs!AG$15</f>
        <v>1333.8554112748961</v>
      </c>
      <c r="AG130" s="12">
        <f>Population!AE130*Inputs!AH$15</f>
        <v>1581.898047111556</v>
      </c>
      <c r="AH130" s="12">
        <f>Population!AF130*Inputs!AI$15</f>
        <v>1915.6889957340327</v>
      </c>
      <c r="AI130" s="12">
        <f>Population!AG130*Inputs!AJ$15</f>
        <v>2156.6026836859237</v>
      </c>
      <c r="AJ130" s="12">
        <f>Population!AH130*Inputs!AK$15</f>
        <v>2526.3093906523795</v>
      </c>
      <c r="AK130" s="12">
        <f>Population!AI130*Inputs!AL$15</f>
        <v>2752.79435058537</v>
      </c>
      <c r="AL130" s="12">
        <f>Population!AJ130*Inputs!AM$15</f>
        <v>3070.4768202780833</v>
      </c>
      <c r="AM130" s="12">
        <f>Population!AK130*Inputs!AN$15</f>
        <v>3502.2735166888078</v>
      </c>
      <c r="AN130" s="12">
        <f>Population!AL130*Inputs!AO$15</f>
        <v>3859.644639290399</v>
      </c>
      <c r="AO130" s="12">
        <f>Population!AM130*Inputs!AP$15</f>
        <v>4290.6609530423357</v>
      </c>
      <c r="AP130" s="12">
        <f>Population!AN130*Inputs!AQ$15</f>
        <v>4655.3593141413985</v>
      </c>
      <c r="AQ130" s="12">
        <f>Population!AO130*Inputs!AR$15</f>
        <v>4950.8646003410067</v>
      </c>
      <c r="AR130" s="12">
        <f>Population!AP130*Inputs!AS$15</f>
        <v>5535.8127837300062</v>
      </c>
      <c r="AS130" s="12">
        <f>Population!AQ130*Inputs!AT$15</f>
        <v>6201.9771186080125</v>
      </c>
      <c r="AT130" s="12">
        <f>Population!AR130*Inputs!AU$15</f>
        <v>7009.0583452668952</v>
      </c>
      <c r="AU130" s="12">
        <f>Population!AS130*Inputs!AV$15</f>
        <v>7227.9570648487843</v>
      </c>
      <c r="AV130" s="12">
        <f>Population!AT130*Inputs!AW$15</f>
        <v>7128.3482653725096</v>
      </c>
      <c r="AW130" s="12">
        <f>Population!AU130*Inputs!AX$15</f>
        <v>6900.332689597617</v>
      </c>
      <c r="AX130" s="12">
        <f>Population!AV130*Inputs!AY$15</f>
        <v>6445.6110315884353</v>
      </c>
      <c r="AY130" s="12">
        <f>Population!AW130*Inputs!AZ$15</f>
        <v>6117.1525133433843</v>
      </c>
      <c r="AZ130" s="12">
        <f>Population!AX130*Inputs!BA$15</f>
        <v>5466.8356348980942</v>
      </c>
      <c r="BA130" s="12">
        <f>Population!AY130*Inputs!BB$15</f>
        <v>5081.7199194856485</v>
      </c>
      <c r="BB130" s="12">
        <f>Population!AZ130*Inputs!BC$15</f>
        <v>5117.4928855165981</v>
      </c>
      <c r="BC130" s="12">
        <f>Population!BA130*Inputs!BD$15</f>
        <v>4826.9832486784198</v>
      </c>
      <c r="BD130" s="12">
        <f>Population!BB130*Inputs!BE$15</f>
        <v>4740.8891879006042</v>
      </c>
      <c r="BE130" s="12">
        <f>Population!BC130*Inputs!BF$15</f>
        <v>4666.4995395790365</v>
      </c>
      <c r="BF130" s="12">
        <f>Population!BD130*Inputs!BG$15</f>
        <v>4816.7613636347214</v>
      </c>
      <c r="BG130" s="12">
        <f>Population!BE130*Inputs!BH$15</f>
        <v>5378.7341364037875</v>
      </c>
      <c r="BH130" s="12">
        <f>Population!BF130*Inputs!BI$15</f>
        <v>5792.7417957894659</v>
      </c>
      <c r="BI130" s="12">
        <f>Population!BG130*Inputs!BJ$15</f>
        <v>6084.1348078438696</v>
      </c>
      <c r="BJ130" s="12">
        <f>Population!BH130*Inputs!BK$15</f>
        <v>6049.5068948817407</v>
      </c>
      <c r="BK130" s="12">
        <f>Population!BI130*Inputs!BL$15</f>
        <v>5710.1571971278117</v>
      </c>
      <c r="BL130" s="12">
        <f>Population!BJ130*Inputs!BM$15</f>
        <v>5336.0228293425334</v>
      </c>
      <c r="BM130" s="12">
        <f>Population!BK130*Inputs!BN$15</f>
        <v>4686.8994348717306</v>
      </c>
      <c r="BN130" s="12">
        <f>Population!BL130*Inputs!BO$15</f>
        <v>4178.5857044144532</v>
      </c>
      <c r="BO130" s="12">
        <f>Population!BM130*Inputs!BP$15</f>
        <v>3679.927387559092</v>
      </c>
      <c r="BP130" s="12">
        <f>Population!BN130*Inputs!BQ$15</f>
        <v>3004.1483711724682</v>
      </c>
      <c r="BQ130" s="12">
        <f>Population!BO130*Inputs!BR$15</f>
        <v>3059.2917483480978</v>
      </c>
      <c r="BR130" s="12">
        <f>Population!BP130*Inputs!BS$15</f>
        <v>2657.9121813682723</v>
      </c>
      <c r="BS130" s="12">
        <f>Population!BQ130*Inputs!BT$15</f>
        <v>2629.7131976202995</v>
      </c>
      <c r="BT130" s="12">
        <f>Population!BR130*Inputs!BU$15</f>
        <v>2632.3166359614816</v>
      </c>
      <c r="BU130" s="12">
        <f>Population!BS130*Inputs!BV$15</f>
        <v>2630.2564776567892</v>
      </c>
      <c r="BV130" s="12">
        <f>Population!BT130*Inputs!BW$15</f>
        <v>2419.909081866072</v>
      </c>
      <c r="BW130" s="12">
        <f>Population!BU130*Inputs!BX$15</f>
        <v>2237.7314580351499</v>
      </c>
      <c r="BX130" s="12">
        <f>Population!BV130*Inputs!BY$15</f>
        <v>1833.996852120842</v>
      </c>
      <c r="BY130" s="12">
        <f>Population!BW130*Inputs!BZ$15</f>
        <v>1602.1329787328341</v>
      </c>
      <c r="BZ130" s="12">
        <f>Population!BX130*Inputs!CA$15</f>
        <v>1526.3100336788916</v>
      </c>
      <c r="CA130" s="12">
        <f>Population!BY130*Inputs!CB$15</f>
        <v>1479.6550451576989</v>
      </c>
      <c r="CB130" s="12">
        <f>Population!BZ130*Inputs!CC$15</f>
        <v>1241.6308601398734</v>
      </c>
      <c r="CC130" s="12">
        <f>Population!CA130*Inputs!CD$15</f>
        <v>1316.1150647349468</v>
      </c>
      <c r="CD130" s="12">
        <f>Population!CB130*Inputs!CE$15</f>
        <v>1186.1935680679069</v>
      </c>
      <c r="CE130" s="12">
        <f>Population!CC130*Inputs!CF$15</f>
        <v>965.2693835860091</v>
      </c>
      <c r="CF130" s="12">
        <f>Population!CD130*Inputs!CG$15</f>
        <v>860.6589690789209</v>
      </c>
      <c r="CG130" s="12">
        <f>Population!CE130*Inputs!CH$15</f>
        <v>649.42537812702085</v>
      </c>
      <c r="CH130" s="12">
        <f>Population!CF130*Inputs!CI$15</f>
        <v>563.17540956030837</v>
      </c>
      <c r="CI130" s="12">
        <f>Population!CG130*Inputs!CJ$15</f>
        <v>481.22452768836615</v>
      </c>
      <c r="CJ130" s="12">
        <f>Population!CH130*Inputs!CK$15</f>
        <v>414.27481902060111</v>
      </c>
      <c r="CK130" s="12">
        <f>Population!CI130*Inputs!CL$15</f>
        <v>361.26283757277463</v>
      </c>
      <c r="CL130" s="12">
        <f>Population!CJ130*Inputs!CM$15</f>
        <v>308.24902601220651</v>
      </c>
      <c r="CM130" s="12">
        <f>Population!CK130*Inputs!CN$15</f>
        <v>257.39394630166225</v>
      </c>
      <c r="CN130" s="12">
        <f>Population!CL130*Inputs!CO$15</f>
        <v>210.01356730393496</v>
      </c>
      <c r="CO130" s="12">
        <f>Population!CM130*Inputs!CP$15</f>
        <v>166.85067138376678</v>
      </c>
      <c r="CP130" s="12">
        <f>Population!CN130*Inputs!CQ$15</f>
        <v>129.67272118095624</v>
      </c>
      <c r="CQ130" s="12">
        <f>Population!CO130*Inputs!CR$15</f>
        <v>99.366919753550022</v>
      </c>
      <c r="CR130" s="12">
        <f>Population!CP130*Inputs!CS$15</f>
        <v>78.481375905444722</v>
      </c>
      <c r="CS130" s="12">
        <f>Population!CQ130*Inputs!CT$15</f>
        <v>62.706678951570275</v>
      </c>
      <c r="CT130" s="12">
        <f>Population!CR130*Inputs!CU$15</f>
        <v>49.575454776662184</v>
      </c>
      <c r="CU130" s="12">
        <f>Population!CS130*Inputs!CV$15</f>
        <v>38.24899541118878</v>
      </c>
      <c r="CV130" s="12">
        <f>Population!CT130*Inputs!CW$15</f>
        <v>28.898120275981288</v>
      </c>
      <c r="CW130" s="12">
        <f>Population!CU130*Inputs!CX$15</f>
        <v>21.895122496117956</v>
      </c>
      <c r="CX130" s="12">
        <f>Population!CV130*Inputs!CY$15</f>
        <v>16.847001897039</v>
      </c>
      <c r="CY130" s="12">
        <f>Population!CW130*Inputs!CZ$15</f>
        <v>13.196738725310006</v>
      </c>
      <c r="CZ130" s="12">
        <f>Population!CX130*Inputs!DA$15</f>
        <v>10.333845678231487</v>
      </c>
      <c r="DA130" s="12">
        <f>Population!CY130*Inputs!DB$15</f>
        <v>7.8013474201888187</v>
      </c>
      <c r="DB130" s="4"/>
    </row>
    <row r="131" spans="1:106" x14ac:dyDescent="0.25">
      <c r="A131">
        <f t="shared" si="4"/>
        <v>2078</v>
      </c>
      <c r="B131" s="21">
        <f t="shared" si="3"/>
        <v>212175.26088522482</v>
      </c>
      <c r="C131" s="5">
        <f>B131/Population!B131</f>
        <v>0.6186001007328944</v>
      </c>
      <c r="D131" s="33">
        <f t="shared" si="5"/>
        <v>-0.35389159944858584</v>
      </c>
      <c r="E131" s="12">
        <f>Population!C131*Inputs!F$15</f>
        <v>0</v>
      </c>
      <c r="F131" s="12">
        <f>Population!D131*Inputs!G$15</f>
        <v>0</v>
      </c>
      <c r="G131" s="12">
        <f>Population!E131*Inputs!H$15</f>
        <v>0</v>
      </c>
      <c r="H131" s="12">
        <f>Population!F131*Inputs!I$15</f>
        <v>0</v>
      </c>
      <c r="I131" s="12">
        <f>Population!G131*Inputs!J$15</f>
        <v>0</v>
      </c>
      <c r="J131" s="12">
        <f>Population!H131*Inputs!K$15</f>
        <v>0</v>
      </c>
      <c r="K131" s="12">
        <f>Population!I131*Inputs!L$15</f>
        <v>0</v>
      </c>
      <c r="L131" s="12">
        <f>Population!J131*Inputs!M$15</f>
        <v>0</v>
      </c>
      <c r="M131" s="12">
        <f>Population!K131*Inputs!N$15</f>
        <v>0</v>
      </c>
      <c r="N131" s="12">
        <f>Population!L131*Inputs!O$15</f>
        <v>0</v>
      </c>
      <c r="O131" s="12">
        <f>Population!M131*Inputs!P$15</f>
        <v>0</v>
      </c>
      <c r="P131" s="12">
        <f>Population!N131*Inputs!Q$15</f>
        <v>0</v>
      </c>
      <c r="Q131" s="12">
        <f>Population!O131*Inputs!R$15</f>
        <v>0</v>
      </c>
      <c r="R131" s="12">
        <f>Population!P131*Inputs!S$15</f>
        <v>0</v>
      </c>
      <c r="S131" s="12">
        <f>Population!Q131*Inputs!T$15</f>
        <v>0</v>
      </c>
      <c r="T131" s="12">
        <f>Population!R131*Inputs!U$15</f>
        <v>26.355755109711364</v>
      </c>
      <c r="U131" s="12">
        <f>Population!S131*Inputs!V$15</f>
        <v>34.843453561731678</v>
      </c>
      <c r="V131" s="12">
        <f>Population!T131*Inputs!W$15</f>
        <v>63.077434546419887</v>
      </c>
      <c r="W131" s="12">
        <f>Population!U131*Inputs!X$15</f>
        <v>103.7792442766731</v>
      </c>
      <c r="X131" s="12">
        <f>Population!V131*Inputs!Y$15</f>
        <v>177.64899001459389</v>
      </c>
      <c r="Y131" s="12">
        <f>Population!W131*Inputs!Z$15</f>
        <v>240.75040054083846</v>
      </c>
      <c r="Z131" s="12">
        <f>Population!X131*Inputs!AA$15</f>
        <v>352.55590828527744</v>
      </c>
      <c r="AA131" s="12">
        <f>Population!Y131*Inputs!AB$15</f>
        <v>465.42114263027975</v>
      </c>
      <c r="AB131" s="12">
        <f>Population!Z131*Inputs!AC$15</f>
        <v>598.73305096689216</v>
      </c>
      <c r="AC131" s="12">
        <f>Population!AA131*Inputs!AD$15</f>
        <v>775.28721957579523</v>
      </c>
      <c r="AD131" s="12">
        <f>Population!AB131*Inputs!AE$15</f>
        <v>970.76879729874122</v>
      </c>
      <c r="AE131" s="12">
        <f>Population!AC131*Inputs!AF$15</f>
        <v>1186.2451001277757</v>
      </c>
      <c r="AF131" s="12">
        <f>Population!AD131*Inputs!AG$15</f>
        <v>1351.9350947419387</v>
      </c>
      <c r="AG131" s="12">
        <f>Population!AE131*Inputs!AH$15</f>
        <v>1590.02161632662</v>
      </c>
      <c r="AH131" s="12">
        <f>Population!AF131*Inputs!AI$15</f>
        <v>1909.222660479518</v>
      </c>
      <c r="AI131" s="12">
        <f>Population!AG131*Inputs!AJ$15</f>
        <v>2140.72152797644</v>
      </c>
      <c r="AJ131" s="12">
        <f>Population!AH131*Inputs!AK$15</f>
        <v>2502.0953174513306</v>
      </c>
      <c r="AK131" s="12">
        <f>Population!AI131*Inputs!AL$15</f>
        <v>2676.2942489043803</v>
      </c>
      <c r="AL131" s="12">
        <f>Population!AJ131*Inputs!AM$15</f>
        <v>2915.5255109566669</v>
      </c>
      <c r="AM131" s="12">
        <f>Population!AK131*Inputs!AN$15</f>
        <v>3282.5773655918947</v>
      </c>
      <c r="AN131" s="12">
        <f>Population!AL131*Inputs!AO$15</f>
        <v>3640.8726027884486</v>
      </c>
      <c r="AO131" s="12">
        <f>Population!AM131*Inputs!AP$15</f>
        <v>4077.9716160801509</v>
      </c>
      <c r="AP131" s="12">
        <f>Population!AN131*Inputs!AQ$15</f>
        <v>4394.9019375250618</v>
      </c>
      <c r="AQ131" s="12">
        <f>Population!AO131*Inputs!AR$15</f>
        <v>4633.0653280342194</v>
      </c>
      <c r="AR131" s="12">
        <f>Population!AP131*Inputs!AS$15</f>
        <v>5185.4130504218119</v>
      </c>
      <c r="AS131" s="12">
        <f>Population!AQ131*Inputs!AT$15</f>
        <v>5849.6850385121143</v>
      </c>
      <c r="AT131" s="12">
        <f>Population!AR131*Inputs!AU$15</f>
        <v>6609.4930470191821</v>
      </c>
      <c r="AU131" s="12">
        <f>Population!AS131*Inputs!AV$15</f>
        <v>7070.9137902176726</v>
      </c>
      <c r="AV131" s="12">
        <f>Population!AT131*Inputs!AW$15</f>
        <v>7349.168952612602</v>
      </c>
      <c r="AW131" s="12">
        <f>Population!AU131*Inputs!AX$15</f>
        <v>7382.4049375191689</v>
      </c>
      <c r="AX131" s="12">
        <f>Population!AV131*Inputs!AY$15</f>
        <v>6898.0467423357413</v>
      </c>
      <c r="AY131" s="12">
        <f>Population!AW131*Inputs!AZ$15</f>
        <v>6599.4981645815715</v>
      </c>
      <c r="AZ131" s="12">
        <f>Population!AX131*Inputs!BA$15</f>
        <v>5849.7088342899433</v>
      </c>
      <c r="BA131" s="12">
        <f>Population!AY131*Inputs!BB$15</f>
        <v>5300.1339284565638</v>
      </c>
      <c r="BB131" s="12">
        <f>Population!AZ131*Inputs!BC$15</f>
        <v>5225.665416327598</v>
      </c>
      <c r="BC131" s="12">
        <f>Population!BA131*Inputs!BD$15</f>
        <v>4958.8004527351632</v>
      </c>
      <c r="BD131" s="12">
        <f>Population!BB131*Inputs!BE$15</f>
        <v>4902.3417582930442</v>
      </c>
      <c r="BE131" s="12">
        <f>Population!BC131*Inputs!BF$15</f>
        <v>4669.6869758081548</v>
      </c>
      <c r="BF131" s="12">
        <f>Population!BD131*Inputs!BG$15</f>
        <v>4597.1998036088225</v>
      </c>
      <c r="BG131" s="12">
        <f>Population!BE131*Inputs!BH$15</f>
        <v>5003.4395383489964</v>
      </c>
      <c r="BH131" s="12">
        <f>Population!BF131*Inputs!BI$15</f>
        <v>5422.3633996943809</v>
      </c>
      <c r="BI131" s="12">
        <f>Population!BG131*Inputs!BJ$15</f>
        <v>5695.3874916605537</v>
      </c>
      <c r="BJ131" s="12">
        <f>Population!BH131*Inputs!BK$15</f>
        <v>5770.0708223046258</v>
      </c>
      <c r="BK131" s="12">
        <f>Population!BI131*Inputs!BL$15</f>
        <v>5601.0142827906939</v>
      </c>
      <c r="BL131" s="12">
        <f>Population!BJ131*Inputs!BM$15</f>
        <v>5332.6537201906322</v>
      </c>
      <c r="BM131" s="12">
        <f>Population!BK131*Inputs!BN$15</f>
        <v>4672.3487531884066</v>
      </c>
      <c r="BN131" s="12">
        <f>Population!BL131*Inputs!BO$15</f>
        <v>4166.2884555693499</v>
      </c>
      <c r="BO131" s="12">
        <f>Population!BM131*Inputs!BP$15</f>
        <v>3707.0656895522015</v>
      </c>
      <c r="BP131" s="12">
        <f>Population!BN131*Inputs!BQ$15</f>
        <v>3066.8426610601909</v>
      </c>
      <c r="BQ131" s="12">
        <f>Population!BO131*Inputs!BR$15</f>
        <v>3156.0973944750913</v>
      </c>
      <c r="BR131" s="12">
        <f>Population!BP131*Inputs!BS$15</f>
        <v>2751.287405853097</v>
      </c>
      <c r="BS131" s="12">
        <f>Population!BQ131*Inputs!BT$15</f>
        <v>2511.6659918199375</v>
      </c>
      <c r="BT131" s="12">
        <f>Population!BR131*Inputs!BU$15</f>
        <v>2562.6075747953992</v>
      </c>
      <c r="BU131" s="12">
        <f>Population!BS131*Inputs!BV$15</f>
        <v>2617.6049844616291</v>
      </c>
      <c r="BV131" s="12">
        <f>Population!BT131*Inputs!BW$15</f>
        <v>2466.3736125849878</v>
      </c>
      <c r="BW131" s="12">
        <f>Population!BU131*Inputs!BX$15</f>
        <v>2346.4774807797157</v>
      </c>
      <c r="BX131" s="12">
        <f>Population!BV131*Inputs!BY$15</f>
        <v>1985.0622962449338</v>
      </c>
      <c r="BY131" s="12">
        <f>Population!BW131*Inputs!BZ$15</f>
        <v>1727.6358595541892</v>
      </c>
      <c r="BZ131" s="12">
        <f>Population!BX131*Inputs!CA$15</f>
        <v>1596.3768509450226</v>
      </c>
      <c r="CA131" s="12">
        <f>Population!BY131*Inputs!CB$15</f>
        <v>1511.7166355586987</v>
      </c>
      <c r="CB131" s="12">
        <f>Population!BZ131*Inputs!CC$15</f>
        <v>1279.6905449250335</v>
      </c>
      <c r="CC131" s="12">
        <f>Population!CA131*Inputs!CD$15</f>
        <v>1357.3510395901703</v>
      </c>
      <c r="CD131" s="12">
        <f>Population!CB131*Inputs!CE$15</f>
        <v>1216.7450809659151</v>
      </c>
      <c r="CE131" s="12">
        <f>Population!CC131*Inputs!CF$15</f>
        <v>992.18015442309513</v>
      </c>
      <c r="CF131" s="12">
        <f>Population!CD131*Inputs!CG$15</f>
        <v>892.59160544671977</v>
      </c>
      <c r="CG131" s="12">
        <f>Population!CE131*Inputs!CH$15</f>
        <v>679.19532077178519</v>
      </c>
      <c r="CH131" s="12">
        <f>Population!CF131*Inputs!CI$15</f>
        <v>598.94850733992087</v>
      </c>
      <c r="CI131" s="12">
        <f>Population!CG131*Inputs!CJ$15</f>
        <v>514.38815253949656</v>
      </c>
      <c r="CJ131" s="12">
        <f>Population!CH131*Inputs!CK$15</f>
        <v>434.70946508829996</v>
      </c>
      <c r="CK131" s="12">
        <f>Population!CI131*Inputs!CL$15</f>
        <v>370.7939504429051</v>
      </c>
      <c r="CL131" s="12">
        <f>Population!CJ131*Inputs!CM$15</f>
        <v>321.33487238834249</v>
      </c>
      <c r="CM131" s="12">
        <f>Population!CK131*Inputs!CN$15</f>
        <v>272.05032397041447</v>
      </c>
      <c r="CN131" s="12">
        <f>Population!CL131*Inputs!CO$15</f>
        <v>225.12874569765702</v>
      </c>
      <c r="CO131" s="12">
        <f>Population!CM131*Inputs!CP$15</f>
        <v>181.95173006926913</v>
      </c>
      <c r="CP131" s="12">
        <f>Population!CN131*Inputs!CQ$15</f>
        <v>143.07155198276772</v>
      </c>
      <c r="CQ131" s="12">
        <f>Population!CO131*Inputs!CR$15</f>
        <v>110.00393625269955</v>
      </c>
      <c r="CR131" s="12">
        <f>Population!CP131*Inputs!CS$15</f>
        <v>84.294924997701997</v>
      </c>
      <c r="CS131" s="12">
        <f>Population!CQ131*Inputs!CT$15</f>
        <v>66.577304721469616</v>
      </c>
      <c r="CT131" s="12">
        <f>Population!CR131*Inputs!CU$15</f>
        <v>53.195317034960716</v>
      </c>
      <c r="CU131" s="12">
        <f>Population!CS131*Inputs!CV$15</f>
        <v>42.055839634461513</v>
      </c>
      <c r="CV131" s="12">
        <f>Population!CT131*Inputs!CW$15</f>
        <v>32.44737994717218</v>
      </c>
      <c r="CW131" s="12">
        <f>Population!CU131*Inputs!CX$15</f>
        <v>24.514847469158727</v>
      </c>
      <c r="CX131" s="12">
        <f>Population!CV131*Inputs!CY$15</f>
        <v>18.574065827977144</v>
      </c>
      <c r="CY131" s="12">
        <f>Population!CW131*Inputs!CZ$15</f>
        <v>14.291645196099681</v>
      </c>
      <c r="CZ131" s="12">
        <f>Population!CX131*Inputs!DA$15</f>
        <v>11.195054690467384</v>
      </c>
      <c r="DA131" s="12">
        <f>Population!CY131*Inputs!DB$15</f>
        <v>8.7664058475882172</v>
      </c>
      <c r="DB131" s="4"/>
    </row>
    <row r="132" spans="1:106" x14ac:dyDescent="0.25">
      <c r="A132">
        <f t="shared" si="4"/>
        <v>2079</v>
      </c>
      <c r="B132" s="21">
        <f t="shared" ref="B132:B153" si="6">SUM(E132:DA132)</f>
        <v>211377.0277118771</v>
      </c>
      <c r="C132" s="5">
        <f>B132/Population!B132</f>
        <v>0.61707118515952508</v>
      </c>
      <c r="D132" s="33">
        <f t="shared" si="5"/>
        <v>-0.37621406473939967</v>
      </c>
      <c r="E132" s="12">
        <f>Population!C132*Inputs!F$15</f>
        <v>0</v>
      </c>
      <c r="F132" s="12">
        <f>Population!D132*Inputs!G$15</f>
        <v>0</v>
      </c>
      <c r="G132" s="12">
        <f>Population!E132*Inputs!H$15</f>
        <v>0</v>
      </c>
      <c r="H132" s="12">
        <f>Population!F132*Inputs!I$15</f>
        <v>0</v>
      </c>
      <c r="I132" s="12">
        <f>Population!G132*Inputs!J$15</f>
        <v>0</v>
      </c>
      <c r="J132" s="12">
        <f>Population!H132*Inputs!K$15</f>
        <v>0</v>
      </c>
      <c r="K132" s="12">
        <f>Population!I132*Inputs!L$15</f>
        <v>0</v>
      </c>
      <c r="L132" s="12">
        <f>Population!J132*Inputs!M$15</f>
        <v>0</v>
      </c>
      <c r="M132" s="12">
        <f>Population!K132*Inputs!N$15</f>
        <v>0</v>
      </c>
      <c r="N132" s="12">
        <f>Population!L132*Inputs!O$15</f>
        <v>0</v>
      </c>
      <c r="O132" s="12">
        <f>Population!M132*Inputs!P$15</f>
        <v>0</v>
      </c>
      <c r="P132" s="12">
        <f>Population!N132*Inputs!Q$15</f>
        <v>0</v>
      </c>
      <c r="Q132" s="12">
        <f>Population!O132*Inputs!R$15</f>
        <v>0</v>
      </c>
      <c r="R132" s="12">
        <f>Population!P132*Inputs!S$15</f>
        <v>0</v>
      </c>
      <c r="S132" s="12">
        <f>Population!Q132*Inputs!T$15</f>
        <v>0</v>
      </c>
      <c r="T132" s="12">
        <f>Population!R132*Inputs!U$15</f>
        <v>25.877885119034342</v>
      </c>
      <c r="U132" s="12">
        <f>Population!S132*Inputs!V$15</f>
        <v>34.268142139920727</v>
      </c>
      <c r="V132" s="12">
        <f>Population!T132*Inputs!W$15</f>
        <v>62.076131335504797</v>
      </c>
      <c r="W132" s="12">
        <f>Population!U132*Inputs!X$15</f>
        <v>103.10839486339718</v>
      </c>
      <c r="X132" s="12">
        <f>Population!V132*Inputs!Y$15</f>
        <v>178.88157799758349</v>
      </c>
      <c r="Y132" s="12">
        <f>Population!W132*Inputs!Z$15</f>
        <v>244.71516408228996</v>
      </c>
      <c r="Z132" s="12">
        <f>Population!X132*Inputs!AA$15</f>
        <v>358.40376609498549</v>
      </c>
      <c r="AA132" s="12">
        <f>Population!Y132*Inputs!AB$15</f>
        <v>473.44343873659096</v>
      </c>
      <c r="AB132" s="12">
        <f>Population!Z132*Inputs!AC$15</f>
        <v>610.7045883699335</v>
      </c>
      <c r="AC132" s="12">
        <f>Population!AA132*Inputs!AD$15</f>
        <v>792.66788444283316</v>
      </c>
      <c r="AD132" s="12">
        <f>Population!AB132*Inputs!AE$15</f>
        <v>993.22950693158066</v>
      </c>
      <c r="AE132" s="12">
        <f>Population!AC132*Inputs!AF$15</f>
        <v>1211.8750904322283</v>
      </c>
      <c r="AF132" s="12">
        <f>Population!AD132*Inputs!AG$15</f>
        <v>1378.0406818328627</v>
      </c>
      <c r="AG132" s="12">
        <f>Population!AE132*Inputs!AH$15</f>
        <v>1611.3787250399262</v>
      </c>
      <c r="AH132" s="12">
        <f>Population!AF132*Inputs!AI$15</f>
        <v>1918.7925800056698</v>
      </c>
      <c r="AI132" s="12">
        <f>Population!AG132*Inputs!AJ$15</f>
        <v>2133.2379567370535</v>
      </c>
      <c r="AJ132" s="12">
        <f>Population!AH132*Inputs!AK$15</f>
        <v>2483.386928961374</v>
      </c>
      <c r="AK132" s="12">
        <f>Population!AI132*Inputs!AL$15</f>
        <v>2650.3690183165627</v>
      </c>
      <c r="AL132" s="12">
        <f>Population!AJ132*Inputs!AM$15</f>
        <v>2834.2160491669865</v>
      </c>
      <c r="AM132" s="12">
        <f>Population!AK132*Inputs!AN$15</f>
        <v>3116.6063757824741</v>
      </c>
      <c r="AN132" s="12">
        <f>Population!AL132*Inputs!AO$15</f>
        <v>3412.1613250480868</v>
      </c>
      <c r="AO132" s="12">
        <f>Population!AM132*Inputs!AP$15</f>
        <v>3846.5032750965852</v>
      </c>
      <c r="AP132" s="12">
        <f>Population!AN132*Inputs!AQ$15</f>
        <v>4176.7132225875375</v>
      </c>
      <c r="AQ132" s="12">
        <f>Population!AO132*Inputs!AR$15</f>
        <v>4373.6604339309906</v>
      </c>
      <c r="AR132" s="12">
        <f>Population!AP132*Inputs!AS$15</f>
        <v>4852.5443739862176</v>
      </c>
      <c r="AS132" s="12">
        <f>Population!AQ132*Inputs!AT$15</f>
        <v>5479.5120863617003</v>
      </c>
      <c r="AT132" s="12">
        <f>Population!AR132*Inputs!AU$15</f>
        <v>6234.1316480638616</v>
      </c>
      <c r="AU132" s="12">
        <f>Population!AS132*Inputs!AV$15</f>
        <v>6667.9196940861129</v>
      </c>
      <c r="AV132" s="12">
        <f>Population!AT132*Inputs!AW$15</f>
        <v>7189.5818297778987</v>
      </c>
      <c r="AW132" s="12">
        <f>Population!AU132*Inputs!AX$15</f>
        <v>7611.2547661695953</v>
      </c>
      <c r="AX132" s="12">
        <f>Population!AV132*Inputs!AY$15</f>
        <v>7380.3156756040435</v>
      </c>
      <c r="AY132" s="12">
        <f>Population!AW132*Inputs!AZ$15</f>
        <v>7063.4528056545623</v>
      </c>
      <c r="AZ132" s="12">
        <f>Population!AX132*Inputs!BA$15</f>
        <v>6312.1310431826587</v>
      </c>
      <c r="BA132" s="12">
        <f>Population!AY132*Inputs!BB$15</f>
        <v>5672.3983368386625</v>
      </c>
      <c r="BB132" s="12">
        <f>Population!AZ132*Inputs!BC$15</f>
        <v>5450.9491763395827</v>
      </c>
      <c r="BC132" s="12">
        <f>Population!BA132*Inputs!BD$15</f>
        <v>5064.1195210584874</v>
      </c>
      <c r="BD132" s="12">
        <f>Population!BB132*Inputs!BE$15</f>
        <v>5037.1724741555217</v>
      </c>
      <c r="BE132" s="12">
        <f>Population!BC132*Inputs!BF$15</f>
        <v>4830.0099459980474</v>
      </c>
      <c r="BF132" s="12">
        <f>Population!BD132*Inputs!BG$15</f>
        <v>4602.1507600176801</v>
      </c>
      <c r="BG132" s="12">
        <f>Population!BE132*Inputs!BH$15</f>
        <v>4777.7384523589553</v>
      </c>
      <c r="BH132" s="12">
        <f>Population!BF132*Inputs!BI$15</f>
        <v>5046.6375591050028</v>
      </c>
      <c r="BI132" s="12">
        <f>Population!BG132*Inputs!BJ$15</f>
        <v>5333.7889585859739</v>
      </c>
      <c r="BJ132" s="12">
        <f>Population!BH132*Inputs!BK$15</f>
        <v>5403.6892334695831</v>
      </c>
      <c r="BK132" s="12">
        <f>Population!BI132*Inputs!BL$15</f>
        <v>5345.280246663614</v>
      </c>
      <c r="BL132" s="12">
        <f>Population!BJ132*Inputs!BM$15</f>
        <v>5234.9290043974261</v>
      </c>
      <c r="BM132" s="12">
        <f>Population!BK132*Inputs!BN$15</f>
        <v>4674.0961650307008</v>
      </c>
      <c r="BN132" s="12">
        <f>Population!BL132*Inputs!BO$15</f>
        <v>4157.5317900788395</v>
      </c>
      <c r="BO132" s="12">
        <f>Population!BM132*Inputs!BP$15</f>
        <v>3699.9546619052676</v>
      </c>
      <c r="BP132" s="12">
        <f>Population!BN132*Inputs!BQ$15</f>
        <v>3092.9438723261464</v>
      </c>
      <c r="BQ132" s="12">
        <f>Population!BO132*Inputs!BR$15</f>
        <v>3226.0745887174608</v>
      </c>
      <c r="BR132" s="12">
        <f>Population!BP132*Inputs!BS$15</f>
        <v>2842.4549166725751</v>
      </c>
      <c r="BS132" s="12">
        <f>Population!BQ132*Inputs!BT$15</f>
        <v>2604.1933829459149</v>
      </c>
      <c r="BT132" s="12">
        <f>Population!BR132*Inputs!BU$15</f>
        <v>2452.3364634025215</v>
      </c>
      <c r="BU132" s="12">
        <f>Population!BS132*Inputs!BV$15</f>
        <v>2553.1353890561572</v>
      </c>
      <c r="BV132" s="12">
        <f>Population!BT132*Inputs!BW$15</f>
        <v>2458.5691968286624</v>
      </c>
      <c r="BW132" s="12">
        <f>Population!BU132*Inputs!BX$15</f>
        <v>2395.286786768705</v>
      </c>
      <c r="BX132" s="12">
        <f>Population!BV132*Inputs!BY$15</f>
        <v>2085.3292098226107</v>
      </c>
      <c r="BY132" s="12">
        <f>Population!BW132*Inputs!BZ$15</f>
        <v>1873.5704793239238</v>
      </c>
      <c r="BZ132" s="12">
        <f>Population!BX132*Inputs!CA$15</f>
        <v>1726.1593917900348</v>
      </c>
      <c r="CA132" s="12">
        <f>Population!BY132*Inputs!CB$15</f>
        <v>1586.7703396252462</v>
      </c>
      <c r="CB132" s="12">
        <f>Population!BZ132*Inputs!CC$15</f>
        <v>1312.0156329240001</v>
      </c>
      <c r="CC132" s="12">
        <f>Population!CA132*Inputs!CD$15</f>
        <v>1402.848746240029</v>
      </c>
      <c r="CD132" s="12">
        <f>Population!CB132*Inputs!CE$15</f>
        <v>1257.4062430812237</v>
      </c>
      <c r="CE132" s="12">
        <f>Population!CC132*Inputs!CF$15</f>
        <v>1018.7916500693366</v>
      </c>
      <c r="CF132" s="12">
        <f>Population!CD132*Inputs!CG$15</f>
        <v>917.9887823233355</v>
      </c>
      <c r="CG132" s="12">
        <f>Population!CE132*Inputs!CH$15</f>
        <v>704.92640991717076</v>
      </c>
      <c r="CH132" s="12">
        <f>Population!CF132*Inputs!CI$15</f>
        <v>627.13837745833439</v>
      </c>
      <c r="CI132" s="12">
        <f>Population!CG132*Inputs!CJ$15</f>
        <v>548.38638564886287</v>
      </c>
      <c r="CJ132" s="12">
        <f>Population!CH132*Inputs!CK$15</f>
        <v>465.52466245564858</v>
      </c>
      <c r="CK132" s="12">
        <f>Population!CI132*Inputs!CL$15</f>
        <v>388.12711815124675</v>
      </c>
      <c r="CL132" s="12">
        <f>Population!CJ132*Inputs!CM$15</f>
        <v>327.25329138665114</v>
      </c>
      <c r="CM132" s="12">
        <f>Population!CK132*Inputs!CN$15</f>
        <v>281.35388332175796</v>
      </c>
      <c r="CN132" s="12">
        <f>Population!CL132*Inputs!CO$15</f>
        <v>235.80544983165424</v>
      </c>
      <c r="CO132" s="12">
        <f>Population!CM132*Inputs!CP$15</f>
        <v>192.82395157523854</v>
      </c>
      <c r="CP132" s="12">
        <f>Population!CN132*Inputs!CQ$15</f>
        <v>153.85678564495927</v>
      </c>
      <c r="CQ132" s="12">
        <f>Population!CO132*Inputs!CR$15</f>
        <v>119.26516646713205</v>
      </c>
      <c r="CR132" s="12">
        <f>Population!CP132*Inputs!CS$15</f>
        <v>91.699835413808827</v>
      </c>
      <c r="CS132" s="12">
        <f>Population!CQ132*Inputs!CT$15</f>
        <v>70.268674120458485</v>
      </c>
      <c r="CT132" s="12">
        <f>Population!CR132*Inputs!CU$15</f>
        <v>55.499176604273003</v>
      </c>
      <c r="CU132" s="12">
        <f>Population!CS132*Inputs!CV$15</f>
        <v>44.343884255974253</v>
      </c>
      <c r="CV132" s="12">
        <f>Population!CT132*Inputs!CW$15</f>
        <v>35.057959778916718</v>
      </c>
      <c r="CW132" s="12">
        <f>Population!CU132*Inputs!CX$15</f>
        <v>27.04829938021415</v>
      </c>
      <c r="CX132" s="12">
        <f>Population!CV132*Inputs!CY$15</f>
        <v>20.435700345780273</v>
      </c>
      <c r="CY132" s="12">
        <f>Population!CW132*Inputs!CZ$15</f>
        <v>15.483434842532343</v>
      </c>
      <c r="CZ132" s="12">
        <f>Population!CX132*Inputs!DA$15</f>
        <v>11.913587430765517</v>
      </c>
      <c r="DA132" s="12">
        <f>Population!CY132*Inputs!DB$15</f>
        <v>9.3322539859500253</v>
      </c>
      <c r="DB132" s="4"/>
    </row>
    <row r="133" spans="1:106" x14ac:dyDescent="0.25">
      <c r="A133">
        <f t="shared" ref="A133:A153" si="7">A132+1</f>
        <v>2080</v>
      </c>
      <c r="B133" s="21">
        <f t="shared" si="6"/>
        <v>210560.04737281371</v>
      </c>
      <c r="C133" s="5">
        <f>B133/Population!B133</f>
        <v>0.61559604606557139</v>
      </c>
      <c r="D133" s="33">
        <f t="shared" ref="D133:D153" si="8">100*(B133/B132-1)</f>
        <v>-0.38650384476831556</v>
      </c>
      <c r="E133" s="12">
        <f>Population!C133*Inputs!F$15</f>
        <v>0</v>
      </c>
      <c r="F133" s="12">
        <f>Population!D133*Inputs!G$15</f>
        <v>0</v>
      </c>
      <c r="G133" s="12">
        <f>Population!E133*Inputs!H$15</f>
        <v>0</v>
      </c>
      <c r="H133" s="12">
        <f>Population!F133*Inputs!I$15</f>
        <v>0</v>
      </c>
      <c r="I133" s="12">
        <f>Population!G133*Inputs!J$15</f>
        <v>0</v>
      </c>
      <c r="J133" s="12">
        <f>Population!H133*Inputs!K$15</f>
        <v>0</v>
      </c>
      <c r="K133" s="12">
        <f>Population!I133*Inputs!L$15</f>
        <v>0</v>
      </c>
      <c r="L133" s="12">
        <f>Population!J133*Inputs!M$15</f>
        <v>0</v>
      </c>
      <c r="M133" s="12">
        <f>Population!K133*Inputs!N$15</f>
        <v>0</v>
      </c>
      <c r="N133" s="12">
        <f>Population!L133*Inputs!O$15</f>
        <v>0</v>
      </c>
      <c r="O133" s="12">
        <f>Population!M133*Inputs!P$15</f>
        <v>0</v>
      </c>
      <c r="P133" s="12">
        <f>Population!N133*Inputs!Q$15</f>
        <v>0</v>
      </c>
      <c r="Q133" s="12">
        <f>Population!O133*Inputs!R$15</f>
        <v>0</v>
      </c>
      <c r="R133" s="12">
        <f>Population!P133*Inputs!S$15</f>
        <v>0</v>
      </c>
      <c r="S133" s="12">
        <f>Population!Q133*Inputs!T$15</f>
        <v>0</v>
      </c>
      <c r="T133" s="12">
        <f>Population!R133*Inputs!U$15</f>
        <v>25.337002784365982</v>
      </c>
      <c r="U133" s="12">
        <f>Population!S133*Inputs!V$15</f>
        <v>33.643924915354795</v>
      </c>
      <c r="V133" s="12">
        <f>Population!T133*Inputs!W$15</f>
        <v>61.045769011530503</v>
      </c>
      <c r="W133" s="12">
        <f>Population!U133*Inputs!X$15</f>
        <v>101.46259810154939</v>
      </c>
      <c r="X133" s="12">
        <f>Population!V133*Inputs!Y$15</f>
        <v>177.70576987444065</v>
      </c>
      <c r="Y133" s="12">
        <f>Population!W133*Inputs!Z$15</f>
        <v>246.37897547694993</v>
      </c>
      <c r="Z133" s="12">
        <f>Population!X133*Inputs!AA$15</f>
        <v>364.24835353757362</v>
      </c>
      <c r="AA133" s="12">
        <f>Population!Y133*Inputs!AB$15</f>
        <v>481.22015187361779</v>
      </c>
      <c r="AB133" s="12">
        <f>Population!Z133*Inputs!AC$15</f>
        <v>621.1308527505621</v>
      </c>
      <c r="AC133" s="12">
        <f>Population!AA133*Inputs!AD$15</f>
        <v>808.37967259861227</v>
      </c>
      <c r="AD133" s="12">
        <f>Population!AB133*Inputs!AE$15</f>
        <v>1015.3139548105402</v>
      </c>
      <c r="AE133" s="12">
        <f>Population!AC133*Inputs!AF$15</f>
        <v>1239.6822575307885</v>
      </c>
      <c r="AF133" s="12">
        <f>Population!AD133*Inputs!AG$15</f>
        <v>1407.545861551901</v>
      </c>
      <c r="AG133" s="12">
        <f>Population!AE133*Inputs!AH$15</f>
        <v>1642.1761725492995</v>
      </c>
      <c r="AH133" s="12">
        <f>Population!AF133*Inputs!AI$15</f>
        <v>1944.1833691621773</v>
      </c>
      <c r="AI133" s="12">
        <f>Population!AG133*Inputs!AJ$15</f>
        <v>2143.5063285214728</v>
      </c>
      <c r="AJ133" s="12">
        <f>Population!AH133*Inputs!AK$15</f>
        <v>2474.2189516029016</v>
      </c>
      <c r="AK133" s="12">
        <f>Population!AI133*Inputs!AL$15</f>
        <v>2630.0531998753709</v>
      </c>
      <c r="AL133" s="12">
        <f>Population!AJ133*Inputs!AM$15</f>
        <v>2806.2584319814678</v>
      </c>
      <c r="AM133" s="12">
        <f>Population!AK133*Inputs!AN$15</f>
        <v>3029.1524303977603</v>
      </c>
      <c r="AN133" s="12">
        <f>Population!AL133*Inputs!AO$15</f>
        <v>3239.0651641689392</v>
      </c>
      <c r="AO133" s="12">
        <f>Population!AM133*Inputs!AP$15</f>
        <v>3604.263072278266</v>
      </c>
      <c r="AP133" s="12">
        <f>Population!AN133*Inputs!AQ$15</f>
        <v>3939.0128006983041</v>
      </c>
      <c r="AQ133" s="12">
        <f>Population!AO133*Inputs!AR$15</f>
        <v>4155.8808688548161</v>
      </c>
      <c r="AR133" s="12">
        <f>Population!AP133*Inputs!AS$15</f>
        <v>4580.3005341193066</v>
      </c>
      <c r="AS133" s="12">
        <f>Population!AQ133*Inputs!AT$15</f>
        <v>5127.362682527847</v>
      </c>
      <c r="AT133" s="12">
        <f>Population!AR133*Inputs!AU$15</f>
        <v>5839.2894933287125</v>
      </c>
      <c r="AU133" s="12">
        <f>Population!AS133*Inputs!AV$15</f>
        <v>6288.8452912573939</v>
      </c>
      <c r="AV133" s="12">
        <f>Population!AT133*Inputs!AW$15</f>
        <v>6779.4118185201314</v>
      </c>
      <c r="AW133" s="12">
        <f>Population!AU133*Inputs!AX$15</f>
        <v>7445.5077308425298</v>
      </c>
      <c r="AX133" s="12">
        <f>Population!AV133*Inputs!AY$15</f>
        <v>7608.685687155672</v>
      </c>
      <c r="AY133" s="12">
        <f>Population!AW133*Inputs!AZ$15</f>
        <v>7557.0815209286457</v>
      </c>
      <c r="AZ133" s="12">
        <f>Population!AX133*Inputs!BA$15</f>
        <v>6756.0624167232545</v>
      </c>
      <c r="BA133" s="12">
        <f>Population!AY133*Inputs!BB$15</f>
        <v>6121.4773477082099</v>
      </c>
      <c r="BB133" s="12">
        <f>Population!AZ133*Inputs!BC$15</f>
        <v>5834.469222726565</v>
      </c>
      <c r="BC133" s="12">
        <f>Population!BA133*Inputs!BD$15</f>
        <v>5282.7064618205668</v>
      </c>
      <c r="BD133" s="12">
        <f>Population!BB133*Inputs!BE$15</f>
        <v>5144.2809842317247</v>
      </c>
      <c r="BE133" s="12">
        <f>Population!BC133*Inputs!BF$15</f>
        <v>4963.4252415887859</v>
      </c>
      <c r="BF133" s="12">
        <f>Population!BD133*Inputs!BG$15</f>
        <v>4761.0829015255249</v>
      </c>
      <c r="BG133" s="12">
        <f>Population!BE133*Inputs!BH$15</f>
        <v>4784.4227974671221</v>
      </c>
      <c r="BH133" s="12">
        <f>Population!BF133*Inputs!BI$15</f>
        <v>4821.0391232762022</v>
      </c>
      <c r="BI133" s="12">
        <f>Population!BG133*Inputs!BJ$15</f>
        <v>4966.4258671813823</v>
      </c>
      <c r="BJ133" s="12">
        <f>Population!BH133*Inputs!BK$15</f>
        <v>5062.6851550587025</v>
      </c>
      <c r="BK133" s="12">
        <f>Population!BI133*Inputs!BL$15</f>
        <v>5007.6551063059933</v>
      </c>
      <c r="BL133" s="12">
        <f>Population!BJ133*Inputs!BM$15</f>
        <v>4998.3681748219351</v>
      </c>
      <c r="BM133" s="12">
        <f>Population!BK133*Inputs!BN$15</f>
        <v>4591.8421481934211</v>
      </c>
      <c r="BN133" s="12">
        <f>Population!BL133*Inputs!BO$15</f>
        <v>4163.0363723328956</v>
      </c>
      <c r="BO133" s="12">
        <f>Population!BM133*Inputs!BP$15</f>
        <v>3695.6934033234256</v>
      </c>
      <c r="BP133" s="12">
        <f>Population!BN133*Inputs!BQ$15</f>
        <v>3090.0277846425365</v>
      </c>
      <c r="BQ133" s="12">
        <f>Population!BO133*Inputs!BR$15</f>
        <v>3257.0541812328406</v>
      </c>
      <c r="BR133" s="12">
        <f>Population!BP133*Inputs!BS$15</f>
        <v>2909.0783467673459</v>
      </c>
      <c r="BS133" s="12">
        <f>Population!BQ133*Inputs!BT$15</f>
        <v>2694.309025512764</v>
      </c>
      <c r="BT133" s="12">
        <f>Population!BR133*Inputs!BU$15</f>
        <v>2546.8400072468617</v>
      </c>
      <c r="BU133" s="12">
        <f>Population!BS133*Inputs!BV$15</f>
        <v>2448.0442369974035</v>
      </c>
      <c r="BV133" s="12">
        <f>Population!BT133*Inputs!BW$15</f>
        <v>2402.6181670876772</v>
      </c>
      <c r="BW133" s="12">
        <f>Population!BU133*Inputs!BX$15</f>
        <v>2391.6874438621949</v>
      </c>
      <c r="BX133" s="12">
        <f>Population!BV133*Inputs!BY$15</f>
        <v>2132.0860405788726</v>
      </c>
      <c r="BY133" s="12">
        <f>Population!BW133*Inputs!BZ$15</f>
        <v>1971.8829602633689</v>
      </c>
      <c r="BZ133" s="12">
        <f>Population!BX133*Inputs!CA$15</f>
        <v>1875.7211888839693</v>
      </c>
      <c r="CA133" s="12">
        <f>Population!BY133*Inputs!CB$15</f>
        <v>1720.7286273423115</v>
      </c>
      <c r="CB133" s="12">
        <f>Population!BZ133*Inputs!CC$15</f>
        <v>1382.4169422210389</v>
      </c>
      <c r="CC133" s="12">
        <f>Population!CA133*Inputs!CD$15</f>
        <v>1443.7496268018303</v>
      </c>
      <c r="CD133" s="12">
        <f>Population!CB133*Inputs!CE$15</f>
        <v>1303.4909048692259</v>
      </c>
      <c r="CE133" s="12">
        <f>Population!CC133*Inputs!CF$15</f>
        <v>1055.1679528530256</v>
      </c>
      <c r="CF133" s="12">
        <f>Population!CD133*Inputs!CG$15</f>
        <v>943.66583920651397</v>
      </c>
      <c r="CG133" s="12">
        <f>Population!CE133*Inputs!CH$15</f>
        <v>725.40544994614436</v>
      </c>
      <c r="CH133" s="12">
        <f>Population!CF133*Inputs!CI$15</f>
        <v>651.43028414141656</v>
      </c>
      <c r="CI133" s="12">
        <f>Population!CG133*Inputs!CJ$15</f>
        <v>574.95902905310254</v>
      </c>
      <c r="CJ133" s="12">
        <f>Population!CH133*Inputs!CK$15</f>
        <v>497.71580586332482</v>
      </c>
      <c r="CK133" s="12">
        <f>Population!CI133*Inputs!CL$15</f>
        <v>416.56710818495338</v>
      </c>
      <c r="CL133" s="12">
        <f>Population!CJ133*Inputs!CM$15</f>
        <v>341.46443013575646</v>
      </c>
      <c r="CM133" s="12">
        <f>Population!CK133*Inputs!CN$15</f>
        <v>283.64386787404499</v>
      </c>
      <c r="CN133" s="12">
        <f>Population!CL133*Inputs!CO$15</f>
        <v>241.31288780417802</v>
      </c>
      <c r="CO133" s="12">
        <f>Population!CM133*Inputs!CP$15</f>
        <v>199.50929802751119</v>
      </c>
      <c r="CP133" s="12">
        <f>Population!CN133*Inputs!CQ$15</f>
        <v>160.47661427400928</v>
      </c>
      <c r="CQ133" s="12">
        <f>Population!CO133*Inputs!CR$15</f>
        <v>125.72701566476094</v>
      </c>
      <c r="CR133" s="12">
        <f>Population!CP133*Inputs!CS$15</f>
        <v>97.4598123171222</v>
      </c>
      <c r="CS133" s="12">
        <f>Population!CQ133*Inputs!CT$15</f>
        <v>74.934274723070459</v>
      </c>
      <c r="CT133" s="12">
        <f>Population!CR133*Inputs!CU$15</f>
        <v>57.421391294835679</v>
      </c>
      <c r="CU133" s="12">
        <f>Population!CS133*Inputs!CV$15</f>
        <v>45.352213859508595</v>
      </c>
      <c r="CV133" s="12">
        <f>Population!CT133*Inputs!CW$15</f>
        <v>36.236453316739876</v>
      </c>
      <c r="CW133" s="12">
        <f>Population!CU133*Inputs!CX$15</f>
        <v>28.648282490898566</v>
      </c>
      <c r="CX133" s="12">
        <f>Population!CV133*Inputs!CY$15</f>
        <v>22.103035271572654</v>
      </c>
      <c r="CY133" s="12">
        <f>Population!CW133*Inputs!CZ$15</f>
        <v>16.699423471794429</v>
      </c>
      <c r="CZ133" s="12">
        <f>Population!CX133*Inputs!DA$15</f>
        <v>12.652584979147765</v>
      </c>
      <c r="DA133" s="12">
        <f>Population!CY133*Inputs!DB$15</f>
        <v>9.7354158755651135</v>
      </c>
      <c r="DB133" s="4"/>
    </row>
    <row r="134" spans="1:106" x14ac:dyDescent="0.25">
      <c r="A134">
        <f t="shared" si="7"/>
        <v>2081</v>
      </c>
      <c r="B134" s="21">
        <f t="shared" si="6"/>
        <v>209760.1922169794</v>
      </c>
      <c r="C134" s="5">
        <f>B134/Population!B134</f>
        <v>0.6142620258568755</v>
      </c>
      <c r="D134" s="33">
        <f t="shared" si="8"/>
        <v>-0.37987033428906747</v>
      </c>
      <c r="E134" s="12">
        <f>Population!C134*Inputs!F$15</f>
        <v>0</v>
      </c>
      <c r="F134" s="12">
        <f>Population!D134*Inputs!G$15</f>
        <v>0</v>
      </c>
      <c r="G134" s="12">
        <f>Population!E134*Inputs!H$15</f>
        <v>0</v>
      </c>
      <c r="H134" s="12">
        <f>Population!F134*Inputs!I$15</f>
        <v>0</v>
      </c>
      <c r="I134" s="12">
        <f>Population!G134*Inputs!J$15</f>
        <v>0</v>
      </c>
      <c r="J134" s="12">
        <f>Population!H134*Inputs!K$15</f>
        <v>0</v>
      </c>
      <c r="K134" s="12">
        <f>Population!I134*Inputs!L$15</f>
        <v>0</v>
      </c>
      <c r="L134" s="12">
        <f>Population!J134*Inputs!M$15</f>
        <v>0</v>
      </c>
      <c r="M134" s="12">
        <f>Population!K134*Inputs!N$15</f>
        <v>0</v>
      </c>
      <c r="N134" s="12">
        <f>Population!L134*Inputs!O$15</f>
        <v>0</v>
      </c>
      <c r="O134" s="12">
        <f>Population!M134*Inputs!P$15</f>
        <v>0</v>
      </c>
      <c r="P134" s="12">
        <f>Population!N134*Inputs!Q$15</f>
        <v>0</v>
      </c>
      <c r="Q134" s="12">
        <f>Population!O134*Inputs!R$15</f>
        <v>0</v>
      </c>
      <c r="R134" s="12">
        <f>Population!P134*Inputs!S$15</f>
        <v>0</v>
      </c>
      <c r="S134" s="12">
        <f>Population!Q134*Inputs!T$15</f>
        <v>0</v>
      </c>
      <c r="T134" s="12">
        <f>Population!R134*Inputs!U$15</f>
        <v>24.750411263110493</v>
      </c>
      <c r="U134" s="12">
        <f>Population!S134*Inputs!V$15</f>
        <v>32.935293897544646</v>
      </c>
      <c r="V134" s="12">
        <f>Population!T134*Inputs!W$15</f>
        <v>59.924004834802147</v>
      </c>
      <c r="W134" s="12">
        <f>Population!U134*Inputs!X$15</f>
        <v>99.761924267285721</v>
      </c>
      <c r="X134" s="12">
        <f>Population!V134*Inputs!Y$15</f>
        <v>174.84017475575425</v>
      </c>
      <c r="Y134" s="12">
        <f>Population!W134*Inputs!Z$15</f>
        <v>244.71370960752299</v>
      </c>
      <c r="Z134" s="12">
        <f>Population!X134*Inputs!AA$15</f>
        <v>366.64565301810666</v>
      </c>
      <c r="AA134" s="12">
        <f>Population!Y134*Inputs!AB$15</f>
        <v>488.95213267137802</v>
      </c>
      <c r="AB134" s="12">
        <f>Population!Z134*Inputs!AC$15</f>
        <v>631.18442176575024</v>
      </c>
      <c r="AC134" s="12">
        <f>Population!AA134*Inputs!AD$15</f>
        <v>821.98438369570044</v>
      </c>
      <c r="AD134" s="12">
        <f>Population!AB134*Inputs!AE$15</f>
        <v>1035.1826924892212</v>
      </c>
      <c r="AE134" s="12">
        <f>Population!AC134*Inputs!AF$15</f>
        <v>1266.9209362381205</v>
      </c>
      <c r="AF134" s="12">
        <f>Population!AD134*Inputs!AG$15</f>
        <v>1439.4618520760741</v>
      </c>
      <c r="AG134" s="12">
        <f>Population!AE134*Inputs!AH$15</f>
        <v>1676.8864229033425</v>
      </c>
      <c r="AH134" s="12">
        <f>Population!AF134*Inputs!AI$15</f>
        <v>1980.8040028876012</v>
      </c>
      <c r="AI134" s="12">
        <f>Population!AG134*Inputs!AJ$15</f>
        <v>2171.2751419975175</v>
      </c>
      <c r="AJ134" s="12">
        <f>Population!AH134*Inputs!AK$15</f>
        <v>2485.4437234544225</v>
      </c>
      <c r="AK134" s="12">
        <f>Population!AI134*Inputs!AL$15</f>
        <v>2619.6252379721436</v>
      </c>
      <c r="AL134" s="12">
        <f>Population!AJ134*Inputs!AM$15</f>
        <v>2784.0032063533108</v>
      </c>
      <c r="AM134" s="12">
        <f>Population!AK134*Inputs!AN$15</f>
        <v>2998.5027730024185</v>
      </c>
      <c r="AN134" s="12">
        <f>Population!AL134*Inputs!AO$15</f>
        <v>3147.373149507996</v>
      </c>
      <c r="AO134" s="12">
        <f>Population!AM134*Inputs!AP$15</f>
        <v>3420.5505676566254</v>
      </c>
      <c r="AP134" s="12">
        <f>Population!AN134*Inputs!AQ$15</f>
        <v>3690.0341207077718</v>
      </c>
      <c r="AQ134" s="12">
        <f>Population!AO134*Inputs!AR$15</f>
        <v>3918.4385351560336</v>
      </c>
      <c r="AR134" s="12">
        <f>Population!AP134*Inputs!AS$15</f>
        <v>4351.218509596868</v>
      </c>
      <c r="AS134" s="12">
        <f>Population!AQ134*Inputs!AT$15</f>
        <v>4838.7437256539015</v>
      </c>
      <c r="AT134" s="12">
        <f>Population!AR134*Inputs!AU$15</f>
        <v>5463.1676984443729</v>
      </c>
      <c r="AU134" s="12">
        <f>Population!AS134*Inputs!AV$15</f>
        <v>5889.7385557484831</v>
      </c>
      <c r="AV134" s="12">
        <f>Population!AT134*Inputs!AW$15</f>
        <v>6393.1029607218798</v>
      </c>
      <c r="AW134" s="12">
        <f>Population!AU134*Inputs!AX$15</f>
        <v>7019.7674498534298</v>
      </c>
      <c r="AX134" s="12">
        <f>Population!AV134*Inputs!AY$15</f>
        <v>7441.950964017783</v>
      </c>
      <c r="AY134" s="12">
        <f>Population!AW134*Inputs!AZ$15</f>
        <v>7789.894861155025</v>
      </c>
      <c r="AZ134" s="12">
        <f>Population!AX134*Inputs!BA$15</f>
        <v>7227.4569764857033</v>
      </c>
      <c r="BA134" s="12">
        <f>Population!AY134*Inputs!BB$15</f>
        <v>6551.6700623686584</v>
      </c>
      <c r="BB134" s="12">
        <f>Population!AZ134*Inputs!BC$15</f>
        <v>6296.5904001923773</v>
      </c>
      <c r="BC134" s="12">
        <f>Population!BA134*Inputs!BD$15</f>
        <v>5654.5999904753417</v>
      </c>
      <c r="BD134" s="12">
        <f>Population!BB134*Inputs!BE$15</f>
        <v>5366.1899270381946</v>
      </c>
      <c r="BE134" s="12">
        <f>Population!BC134*Inputs!BF$15</f>
        <v>5068.701401665392</v>
      </c>
      <c r="BF134" s="12">
        <f>Population!BD134*Inputs!BG$15</f>
        <v>4892.7892702158242</v>
      </c>
      <c r="BG134" s="12">
        <f>Population!BE134*Inputs!BH$15</f>
        <v>4950.2423624492367</v>
      </c>
      <c r="BH134" s="12">
        <f>Population!BF134*Inputs!BI$15</f>
        <v>4828.9806377296945</v>
      </c>
      <c r="BI134" s="12">
        <f>Population!BG134*Inputs!BJ$15</f>
        <v>4746.0894923391406</v>
      </c>
      <c r="BJ134" s="12">
        <f>Population!BH134*Inputs!BK$15</f>
        <v>4715.7716240171567</v>
      </c>
      <c r="BK134" s="12">
        <f>Population!BI134*Inputs!BL$15</f>
        <v>4693.233148792976</v>
      </c>
      <c r="BL134" s="12">
        <f>Population!BJ134*Inputs!BM$15</f>
        <v>4683.9908757672147</v>
      </c>
      <c r="BM134" s="12">
        <f>Population!BK134*Inputs!BN$15</f>
        <v>4386.1991503376785</v>
      </c>
      <c r="BN134" s="12">
        <f>Population!BL134*Inputs!BO$15</f>
        <v>4092.5487412468315</v>
      </c>
      <c r="BO134" s="12">
        <f>Population!BM134*Inputs!BP$15</f>
        <v>3703.88720844315</v>
      </c>
      <c r="BP134" s="12">
        <f>Population!BN134*Inputs!BQ$15</f>
        <v>3089.2383143505713</v>
      </c>
      <c r="BQ134" s="12">
        <f>Population!BO134*Inputs!BR$15</f>
        <v>3256.9959372454987</v>
      </c>
      <c r="BR134" s="12">
        <f>Population!BP134*Inputs!BS$15</f>
        <v>2940.0606354887714</v>
      </c>
      <c r="BS134" s="12">
        <f>Population!BQ134*Inputs!BT$15</f>
        <v>2760.7746894708407</v>
      </c>
      <c r="BT134" s="12">
        <f>Population!BR134*Inputs!BU$15</f>
        <v>2638.6452078010784</v>
      </c>
      <c r="BU134" s="12">
        <f>Population!BS134*Inputs!BV$15</f>
        <v>2546.5142620839156</v>
      </c>
      <c r="BV134" s="12">
        <f>Population!BT134*Inputs!BW$15</f>
        <v>2308.2459937036028</v>
      </c>
      <c r="BW134" s="12">
        <f>Population!BU134*Inputs!BX$15</f>
        <v>2341.7910795883572</v>
      </c>
      <c r="BX134" s="12">
        <f>Population!BV134*Inputs!BY$15</f>
        <v>2132.4705536301985</v>
      </c>
      <c r="BY134" s="12">
        <f>Population!BW134*Inputs!BZ$15</f>
        <v>2019.3450036110642</v>
      </c>
      <c r="BZ134" s="12">
        <f>Population!BX134*Inputs!CA$15</f>
        <v>1977.938143483678</v>
      </c>
      <c r="CA134" s="12">
        <f>Population!BY134*Inputs!CB$15</f>
        <v>1873.7096406203182</v>
      </c>
      <c r="CB134" s="12">
        <f>Population!BZ134*Inputs!CC$15</f>
        <v>1503.7014568725208</v>
      </c>
      <c r="CC134" s="12">
        <f>Population!CA134*Inputs!CD$15</f>
        <v>1527.4658661762219</v>
      </c>
      <c r="CD134" s="12">
        <f>Population!CB134*Inputs!CE$15</f>
        <v>1347.0459444066378</v>
      </c>
      <c r="CE134" s="12">
        <f>Population!CC134*Inputs!CF$15</f>
        <v>1097.4878871305777</v>
      </c>
      <c r="CF134" s="12">
        <f>Population!CD134*Inputs!CG$15</f>
        <v>979.75994676124969</v>
      </c>
      <c r="CG134" s="12">
        <f>Population!CE134*Inputs!CH$15</f>
        <v>746.61594474518938</v>
      </c>
      <c r="CH134" s="12">
        <f>Population!CF134*Inputs!CI$15</f>
        <v>670.77536351886613</v>
      </c>
      <c r="CI134" s="12">
        <f>Population!CG134*Inputs!CJ$15</f>
        <v>597.77903425247973</v>
      </c>
      <c r="CJ134" s="12">
        <f>Population!CH134*Inputs!CK$15</f>
        <v>522.64327349762016</v>
      </c>
      <c r="CK134" s="12">
        <f>Population!CI134*Inputs!CL$15</f>
        <v>446.92757983032482</v>
      </c>
      <c r="CL134" s="12">
        <f>Population!CJ134*Inputs!CM$15</f>
        <v>367.51198360756052</v>
      </c>
      <c r="CM134" s="12">
        <f>Population!CK134*Inputs!CN$15</f>
        <v>294.72255930115142</v>
      </c>
      <c r="CN134" s="12">
        <f>Population!CL134*Inputs!CO$15</f>
        <v>239.96913975194718</v>
      </c>
      <c r="CO134" s="12">
        <f>Population!CM134*Inputs!CP$15</f>
        <v>201.21668635168231</v>
      </c>
      <c r="CP134" s="12">
        <f>Population!CN134*Inputs!CQ$15</f>
        <v>163.16786205134167</v>
      </c>
      <c r="CQ134" s="12">
        <f>Population!CO134*Inputs!CR$15</f>
        <v>128.09308690867167</v>
      </c>
      <c r="CR134" s="12">
        <f>Population!CP134*Inputs!CS$15</f>
        <v>100.35581581261256</v>
      </c>
      <c r="CS134" s="12">
        <f>Population!CQ134*Inputs!CT$15</f>
        <v>77.792819008033206</v>
      </c>
      <c r="CT134" s="12">
        <f>Population!CR134*Inputs!CU$15</f>
        <v>59.812843185682297</v>
      </c>
      <c r="CU134" s="12">
        <f>Population!CS134*Inputs!CV$15</f>
        <v>45.833988327964668</v>
      </c>
      <c r="CV134" s="12">
        <f>Population!CT134*Inputs!CW$15</f>
        <v>36.200321758330929</v>
      </c>
      <c r="CW134" s="12">
        <f>Population!CU134*Inputs!CX$15</f>
        <v>28.924084577443274</v>
      </c>
      <c r="CX134" s="12">
        <f>Population!CV134*Inputs!CY$15</f>
        <v>22.867175728327794</v>
      </c>
      <c r="CY134" s="12">
        <f>Population!CW134*Inputs!CZ$15</f>
        <v>17.642732748291401</v>
      </c>
      <c r="CZ134" s="12">
        <f>Population!CX134*Inputs!DA$15</f>
        <v>13.329547808410609</v>
      </c>
      <c r="DA134" s="12">
        <f>Population!CY134*Inputs!DB$15</f>
        <v>10.099344846508378</v>
      </c>
      <c r="DB134" s="4"/>
    </row>
    <row r="135" spans="1:106" x14ac:dyDescent="0.25">
      <c r="A135">
        <f t="shared" si="7"/>
        <v>2082</v>
      </c>
      <c r="B135" s="21">
        <f t="shared" si="6"/>
        <v>209009.20791040326</v>
      </c>
      <c r="C135" s="5">
        <f>B135/Population!B135</f>
        <v>0.61314189636977323</v>
      </c>
      <c r="D135" s="33">
        <f t="shared" si="8"/>
        <v>-0.35802041304353605</v>
      </c>
      <c r="E135" s="12">
        <f>Population!C135*Inputs!F$15</f>
        <v>0</v>
      </c>
      <c r="F135" s="12">
        <f>Population!D135*Inputs!G$15</f>
        <v>0</v>
      </c>
      <c r="G135" s="12">
        <f>Population!E135*Inputs!H$15</f>
        <v>0</v>
      </c>
      <c r="H135" s="12">
        <f>Population!F135*Inputs!I$15</f>
        <v>0</v>
      </c>
      <c r="I135" s="12">
        <f>Population!G135*Inputs!J$15</f>
        <v>0</v>
      </c>
      <c r="J135" s="12">
        <f>Population!H135*Inputs!K$15</f>
        <v>0</v>
      </c>
      <c r="K135" s="12">
        <f>Population!I135*Inputs!L$15</f>
        <v>0</v>
      </c>
      <c r="L135" s="12">
        <f>Population!J135*Inputs!M$15</f>
        <v>0</v>
      </c>
      <c r="M135" s="12">
        <f>Population!K135*Inputs!N$15</f>
        <v>0</v>
      </c>
      <c r="N135" s="12">
        <f>Population!L135*Inputs!O$15</f>
        <v>0</v>
      </c>
      <c r="O135" s="12">
        <f>Population!M135*Inputs!P$15</f>
        <v>0</v>
      </c>
      <c r="P135" s="12">
        <f>Population!N135*Inputs!Q$15</f>
        <v>0</v>
      </c>
      <c r="Q135" s="12">
        <f>Population!O135*Inputs!R$15</f>
        <v>0</v>
      </c>
      <c r="R135" s="12">
        <f>Population!P135*Inputs!S$15</f>
        <v>0</v>
      </c>
      <c r="S135" s="12">
        <f>Population!Q135*Inputs!T$15</f>
        <v>0</v>
      </c>
      <c r="T135" s="12">
        <f>Population!R135*Inputs!U$15</f>
        <v>24.136845811399141</v>
      </c>
      <c r="U135" s="12">
        <f>Population!S135*Inputs!V$15</f>
        <v>32.166245487087373</v>
      </c>
      <c r="V135" s="12">
        <f>Population!T135*Inputs!W$15</f>
        <v>58.650345155993705</v>
      </c>
      <c r="W135" s="12">
        <f>Population!U135*Inputs!X$15</f>
        <v>97.909697052517785</v>
      </c>
      <c r="X135" s="12">
        <f>Population!V135*Inputs!Y$15</f>
        <v>171.87568381442037</v>
      </c>
      <c r="Y135" s="12">
        <f>Population!W135*Inputs!Z$15</f>
        <v>240.71999124431957</v>
      </c>
      <c r="Z135" s="12">
        <f>Population!X135*Inputs!AA$15</f>
        <v>364.08804535789051</v>
      </c>
      <c r="AA135" s="12">
        <f>Population!Y135*Inputs!AB$15</f>
        <v>492.04850573469855</v>
      </c>
      <c r="AB135" s="12">
        <f>Population!Z135*Inputs!AC$15</f>
        <v>641.15453619454831</v>
      </c>
      <c r="AC135" s="12">
        <f>Population!AA135*Inputs!AD$15</f>
        <v>835.06560933331002</v>
      </c>
      <c r="AD135" s="12">
        <f>Population!AB135*Inputs!AE$15</f>
        <v>1052.3199839478782</v>
      </c>
      <c r="AE135" s="12">
        <f>Population!AC135*Inputs!AF$15</f>
        <v>1291.3533140038749</v>
      </c>
      <c r="AF135" s="12">
        <f>Population!AD135*Inputs!AG$15</f>
        <v>1470.6660419752084</v>
      </c>
      <c r="AG135" s="12">
        <f>Population!AE135*Inputs!AH$15</f>
        <v>1714.4021144534654</v>
      </c>
      <c r="AH135" s="12">
        <f>Population!AF135*Inputs!AI$15</f>
        <v>2022.0654820713823</v>
      </c>
      <c r="AI135" s="12">
        <f>Population!AG135*Inputs!AJ$15</f>
        <v>2211.5038209690424</v>
      </c>
      <c r="AJ135" s="12">
        <f>Population!AH135*Inputs!AK$15</f>
        <v>2516.8729866727613</v>
      </c>
      <c r="AK135" s="12">
        <f>Population!AI135*Inputs!AL$15</f>
        <v>2630.7018108683228</v>
      </c>
      <c r="AL135" s="12">
        <f>Population!AJ135*Inputs!AM$15</f>
        <v>2772.1179824925321</v>
      </c>
      <c r="AM135" s="12">
        <f>Population!AK135*Inputs!AN$15</f>
        <v>2973.8346511843297</v>
      </c>
      <c r="AN135" s="12">
        <f>Population!AL135*Inputs!AO$15</f>
        <v>3114.6303435909635</v>
      </c>
      <c r="AO135" s="12">
        <f>Population!AM135*Inputs!AP$15</f>
        <v>3322.7705784224645</v>
      </c>
      <c r="AP135" s="12">
        <f>Population!AN135*Inputs!AQ$15</f>
        <v>3500.9485491501423</v>
      </c>
      <c r="AQ135" s="12">
        <f>Population!AO135*Inputs!AR$15</f>
        <v>3669.7375422921546</v>
      </c>
      <c r="AR135" s="12">
        <f>Population!AP135*Inputs!AS$15</f>
        <v>4101.5161485058607</v>
      </c>
      <c r="AS135" s="12">
        <f>Population!AQ135*Inputs!AT$15</f>
        <v>4595.5221603435384</v>
      </c>
      <c r="AT135" s="12">
        <f>Population!AR135*Inputs!AU$15</f>
        <v>5154.466201793226</v>
      </c>
      <c r="AU135" s="12">
        <f>Population!AS135*Inputs!AV$15</f>
        <v>5509.337543165444</v>
      </c>
      <c r="AV135" s="12">
        <f>Population!AT135*Inputs!AW$15</f>
        <v>5986.3814887041963</v>
      </c>
      <c r="AW135" s="12">
        <f>Population!AU135*Inputs!AX$15</f>
        <v>6618.6290487616679</v>
      </c>
      <c r="AX135" s="12">
        <f>Population!AV135*Inputs!AY$15</f>
        <v>7015.2273374734787</v>
      </c>
      <c r="AY135" s="12">
        <f>Population!AW135*Inputs!AZ$15</f>
        <v>7617.8845570430149</v>
      </c>
      <c r="AZ135" s="12">
        <f>Population!AX135*Inputs!BA$15</f>
        <v>7448.903113780746</v>
      </c>
      <c r="BA135" s="12">
        <f>Population!AY135*Inputs!BB$15</f>
        <v>7007.8574942000614</v>
      </c>
      <c r="BB135" s="12">
        <f>Population!AZ135*Inputs!BC$15</f>
        <v>6738.5436001654562</v>
      </c>
      <c r="BC135" s="12">
        <f>Population!BA135*Inputs!BD$15</f>
        <v>6102.495354374968</v>
      </c>
      <c r="BD135" s="12">
        <f>Population!BB135*Inputs!BE$15</f>
        <v>5744.0029467182403</v>
      </c>
      <c r="BE135" s="12">
        <f>Population!BC135*Inputs!BF$15</f>
        <v>5287.0541310828294</v>
      </c>
      <c r="BF135" s="12">
        <f>Population!BD135*Inputs!BG$15</f>
        <v>4996.1556633267055</v>
      </c>
      <c r="BG135" s="12">
        <f>Population!BE135*Inputs!BH$15</f>
        <v>5087.2338475358629</v>
      </c>
      <c r="BH135" s="12">
        <f>Population!BF135*Inputs!BI$15</f>
        <v>4996.798941190279</v>
      </c>
      <c r="BI135" s="12">
        <f>Population!BG135*Inputs!BJ$15</f>
        <v>4754.9552004516436</v>
      </c>
      <c r="BJ135" s="12">
        <f>Population!BH135*Inputs!BK$15</f>
        <v>4508.0304004070185</v>
      </c>
      <c r="BK135" s="12">
        <f>Population!BI135*Inputs!BL$15</f>
        <v>4373.1744677710512</v>
      </c>
      <c r="BL135" s="12">
        <f>Population!BJ135*Inputs!BM$15</f>
        <v>4391.2711459608063</v>
      </c>
      <c r="BM135" s="12">
        <f>Population!BK135*Inputs!BN$15</f>
        <v>4111.3963008028741</v>
      </c>
      <c r="BN135" s="12">
        <f>Population!BL135*Inputs!BO$15</f>
        <v>3910.8365296949869</v>
      </c>
      <c r="BO135" s="12">
        <f>Population!BM135*Inputs!BP$15</f>
        <v>3643.5813681466757</v>
      </c>
      <c r="BP135" s="12">
        <f>Population!BN135*Inputs!BQ$15</f>
        <v>3098.815028742742</v>
      </c>
      <c r="BQ135" s="12">
        <f>Population!BO135*Inputs!BR$15</f>
        <v>3259.0596074568625</v>
      </c>
      <c r="BR135" s="12">
        <f>Population!BP135*Inputs!BS$15</f>
        <v>2942.7175107485155</v>
      </c>
      <c r="BS135" s="12">
        <f>Population!BQ135*Inputs!BT$15</f>
        <v>2793.0775113822579</v>
      </c>
      <c r="BT135" s="12">
        <f>Population!BR135*Inputs!BU$15</f>
        <v>2707.0174135450929</v>
      </c>
      <c r="BU135" s="12">
        <f>Population!BS135*Inputs!BV$15</f>
        <v>2642.0463299934549</v>
      </c>
      <c r="BV135" s="12">
        <f>Population!BT135*Inputs!BW$15</f>
        <v>2405.0869536497908</v>
      </c>
      <c r="BW135" s="12">
        <f>Population!BU135*Inputs!BX$15</f>
        <v>2254.365931356946</v>
      </c>
      <c r="BX135" s="12">
        <f>Population!BV135*Inputs!BY$15</f>
        <v>2092.1849817843049</v>
      </c>
      <c r="BY135" s="12">
        <f>Population!BW135*Inputs!BZ$15</f>
        <v>2023.2600841893327</v>
      </c>
      <c r="BZ135" s="12">
        <f>Population!BX135*Inputs!CA$15</f>
        <v>2028.9708031203349</v>
      </c>
      <c r="CA135" s="12">
        <f>Population!BY135*Inputs!CB$15</f>
        <v>1979.8319956307312</v>
      </c>
      <c r="CB135" s="12">
        <f>Population!BZ135*Inputs!CC$15</f>
        <v>1641.022034643689</v>
      </c>
      <c r="CC135" s="12">
        <f>Population!CA135*Inputs!CD$15</f>
        <v>1666.9510119889728</v>
      </c>
      <c r="CD135" s="12">
        <f>Population!CB135*Inputs!CE$15</f>
        <v>1431.5533276819451</v>
      </c>
      <c r="CE135" s="12">
        <f>Population!CC135*Inputs!CF$15</f>
        <v>1139.3675722840453</v>
      </c>
      <c r="CF135" s="12">
        <f>Population!CD135*Inputs!CG$15</f>
        <v>1022.8857906122129</v>
      </c>
      <c r="CG135" s="12">
        <f>Population!CE135*Inputs!CH$15</f>
        <v>777.35417744566155</v>
      </c>
      <c r="CH135" s="12">
        <f>Population!CF135*Inputs!CI$15</f>
        <v>691.38315481445966</v>
      </c>
      <c r="CI135" s="12">
        <f>Population!CG135*Inputs!CJ$15</f>
        <v>615.9932378007303</v>
      </c>
      <c r="CJ135" s="12">
        <f>Population!CH135*Inputs!CK$15</f>
        <v>543.99530045111908</v>
      </c>
      <c r="CK135" s="12">
        <f>Population!CI135*Inputs!CL$15</f>
        <v>470.21514013093821</v>
      </c>
      <c r="CL135" s="12">
        <f>Population!CJ135*Inputs!CM$15</f>
        <v>396.04728282105009</v>
      </c>
      <c r="CM135" s="12">
        <f>Population!CK135*Inputs!CN$15</f>
        <v>318.38573488462811</v>
      </c>
      <c r="CN135" s="12">
        <f>Population!CL135*Inputs!CO$15</f>
        <v>247.92835620444515</v>
      </c>
      <c r="CO135" s="12">
        <f>Population!CM135*Inputs!CP$15</f>
        <v>196.25527211224002</v>
      </c>
      <c r="CP135" s="12">
        <f>Population!CN135*Inputs!CQ$15</f>
        <v>161.08993616049801</v>
      </c>
      <c r="CQ135" s="12">
        <f>Population!CO135*Inputs!CR$15</f>
        <v>126.80422795162977</v>
      </c>
      <c r="CR135" s="12">
        <f>Population!CP135*Inputs!CS$15</f>
        <v>99.546226733572425</v>
      </c>
      <c r="CS135" s="12">
        <f>Population!CQ135*Inputs!CT$15</f>
        <v>77.990491415338468</v>
      </c>
      <c r="CT135" s="12">
        <f>Population!CR135*Inputs!CU$15</f>
        <v>60.455890213175763</v>
      </c>
      <c r="CU135" s="12">
        <f>Population!CS135*Inputs!CV$15</f>
        <v>46.48293669108584</v>
      </c>
      <c r="CV135" s="12">
        <f>Population!CT135*Inputs!CW$15</f>
        <v>35.619413227604895</v>
      </c>
      <c r="CW135" s="12">
        <f>Population!CU135*Inputs!CX$15</f>
        <v>28.132708208932456</v>
      </c>
      <c r="CX135" s="12">
        <f>Population!CV135*Inputs!CY$15</f>
        <v>22.478055224479654</v>
      </c>
      <c r="CY135" s="12">
        <f>Population!CW135*Inputs!CZ$15</f>
        <v>17.770990728262781</v>
      </c>
      <c r="CZ135" s="12">
        <f>Population!CX135*Inputs!DA$15</f>
        <v>13.71086853120676</v>
      </c>
      <c r="DA135" s="12">
        <f>Population!CY135*Inputs!DB$15</f>
        <v>10.358921159719563</v>
      </c>
      <c r="DB135" s="4"/>
    </row>
    <row r="136" spans="1:106" x14ac:dyDescent="0.25">
      <c r="A136">
        <f t="shared" si="7"/>
        <v>2083</v>
      </c>
      <c r="B136" s="21">
        <f t="shared" si="6"/>
        <v>208185.93562708344</v>
      </c>
      <c r="C136" s="5">
        <f>B136/Population!B136</f>
        <v>0.61210225211604996</v>
      </c>
      <c r="D136" s="33">
        <f t="shared" si="8"/>
        <v>-0.39389282967511319</v>
      </c>
      <c r="E136" s="12">
        <f>Population!C136*Inputs!F$15</f>
        <v>0</v>
      </c>
      <c r="F136" s="12">
        <f>Population!D136*Inputs!G$15</f>
        <v>0</v>
      </c>
      <c r="G136" s="12">
        <f>Population!E136*Inputs!H$15</f>
        <v>0</v>
      </c>
      <c r="H136" s="12">
        <f>Population!F136*Inputs!I$15</f>
        <v>0</v>
      </c>
      <c r="I136" s="12">
        <f>Population!G136*Inputs!J$15</f>
        <v>0</v>
      </c>
      <c r="J136" s="12">
        <f>Population!H136*Inputs!K$15</f>
        <v>0</v>
      </c>
      <c r="K136" s="12">
        <f>Population!I136*Inputs!L$15</f>
        <v>0</v>
      </c>
      <c r="L136" s="12">
        <f>Population!J136*Inputs!M$15</f>
        <v>0</v>
      </c>
      <c r="M136" s="12">
        <f>Population!K136*Inputs!N$15</f>
        <v>0</v>
      </c>
      <c r="N136" s="12">
        <f>Population!L136*Inputs!O$15</f>
        <v>0</v>
      </c>
      <c r="O136" s="12">
        <f>Population!M136*Inputs!P$15</f>
        <v>0</v>
      </c>
      <c r="P136" s="12">
        <f>Population!N136*Inputs!Q$15</f>
        <v>0</v>
      </c>
      <c r="Q136" s="12">
        <f>Population!O136*Inputs!R$15</f>
        <v>0</v>
      </c>
      <c r="R136" s="12">
        <f>Population!P136*Inputs!S$15</f>
        <v>0</v>
      </c>
      <c r="S136" s="12">
        <f>Population!Q136*Inputs!T$15</f>
        <v>0</v>
      </c>
      <c r="T136" s="12">
        <f>Population!R136*Inputs!U$15</f>
        <v>23.51398441122474</v>
      </c>
      <c r="U136" s="12">
        <f>Population!S136*Inputs!V$15</f>
        <v>31.386031261797093</v>
      </c>
      <c r="V136" s="12">
        <f>Population!T136*Inputs!W$15</f>
        <v>57.312130061937054</v>
      </c>
      <c r="W136" s="12">
        <f>Population!U136*Inputs!X$15</f>
        <v>95.884172925301783</v>
      </c>
      <c r="X136" s="12">
        <f>Population!V136*Inputs!Y$15</f>
        <v>168.79449717008069</v>
      </c>
      <c r="Y136" s="12">
        <f>Population!W136*Inputs!Z$15</f>
        <v>236.81495543983084</v>
      </c>
      <c r="Z136" s="12">
        <f>Population!X136*Inputs!AA$15</f>
        <v>358.44666207598215</v>
      </c>
      <c r="AA136" s="12">
        <f>Population!Y136*Inputs!AB$15</f>
        <v>489.0630602444607</v>
      </c>
      <c r="AB136" s="12">
        <f>Population!Z136*Inputs!AC$15</f>
        <v>645.83677399863734</v>
      </c>
      <c r="AC136" s="12">
        <f>Population!AA136*Inputs!AD$15</f>
        <v>849.09862245074396</v>
      </c>
      <c r="AD136" s="12">
        <f>Population!AB136*Inputs!AE$15</f>
        <v>1070.1602401410862</v>
      </c>
      <c r="AE136" s="12">
        <f>Population!AC136*Inputs!AF$15</f>
        <v>1314.1138880814408</v>
      </c>
      <c r="AF136" s="12">
        <f>Population!AD136*Inputs!AG$15</f>
        <v>1500.6422906316411</v>
      </c>
      <c r="AG136" s="12">
        <f>Population!AE136*Inputs!AH$15</f>
        <v>1753.4734673204289</v>
      </c>
      <c r="AH136" s="12">
        <f>Population!AF136*Inputs!AI$15</f>
        <v>2069.5502333610762</v>
      </c>
      <c r="AI136" s="12">
        <f>Population!AG136*Inputs!AJ$15</f>
        <v>2259.9991292986647</v>
      </c>
      <c r="AJ136" s="12">
        <f>Population!AH136*Inputs!AK$15</f>
        <v>2566.2149918330997</v>
      </c>
      <c r="AK136" s="12">
        <f>Population!AI136*Inputs!AL$15</f>
        <v>2666.7068162414853</v>
      </c>
      <c r="AL136" s="12">
        <f>Population!AJ136*Inputs!AM$15</f>
        <v>2786.6161071894298</v>
      </c>
      <c r="AM136" s="12">
        <f>Population!AK136*Inputs!AN$15</f>
        <v>2964.0165147143171</v>
      </c>
      <c r="AN136" s="12">
        <f>Population!AL136*Inputs!AO$15</f>
        <v>3091.9412200250622</v>
      </c>
      <c r="AO136" s="12">
        <f>Population!AM136*Inputs!AP$15</f>
        <v>3291.2334530952276</v>
      </c>
      <c r="AP136" s="12">
        <f>Population!AN136*Inputs!AQ$15</f>
        <v>3403.8518848615267</v>
      </c>
      <c r="AQ136" s="12">
        <f>Population!AO136*Inputs!AR$15</f>
        <v>3484.5540213523436</v>
      </c>
      <c r="AR136" s="12">
        <f>Population!AP136*Inputs!AS$15</f>
        <v>3844.1511283705704</v>
      </c>
      <c r="AS136" s="12">
        <f>Population!AQ136*Inputs!AT$15</f>
        <v>4334.9153095845968</v>
      </c>
      <c r="AT136" s="12">
        <f>Population!AR136*Inputs!AU$15</f>
        <v>4898.6243188255066</v>
      </c>
      <c r="AU136" s="12">
        <f>Population!AS136*Inputs!AV$15</f>
        <v>5201.3625930981225</v>
      </c>
      <c r="AV136" s="12">
        <f>Population!AT136*Inputs!AW$15</f>
        <v>5603.217948970695</v>
      </c>
      <c r="AW136" s="12">
        <f>Population!AU136*Inputs!AX$15</f>
        <v>6201.1151790516024</v>
      </c>
      <c r="AX136" s="12">
        <f>Population!AV136*Inputs!AY$15</f>
        <v>6617.6578018275395</v>
      </c>
      <c r="AY136" s="12">
        <f>Population!AW136*Inputs!AZ$15</f>
        <v>7184.2002322988583</v>
      </c>
      <c r="AZ136" s="12">
        <f>Population!AX136*Inputs!BA$15</f>
        <v>7287.0959666834106</v>
      </c>
      <c r="BA136" s="12">
        <f>Population!AY136*Inputs!BB$15</f>
        <v>7224.7737386886629</v>
      </c>
      <c r="BB136" s="12">
        <f>Population!AZ136*Inputs!BC$15</f>
        <v>7209.5046334633871</v>
      </c>
      <c r="BC136" s="12">
        <f>Population!BA136*Inputs!BD$15</f>
        <v>6532.0273282485141</v>
      </c>
      <c r="BD136" s="12">
        <f>Population!BB136*Inputs!BE$15</f>
        <v>6199.7269409040655</v>
      </c>
      <c r="BE136" s="12">
        <f>Population!BC136*Inputs!BF$15</f>
        <v>5658.8565542587448</v>
      </c>
      <c r="BF136" s="12">
        <f>Population!BD136*Inputs!BG$15</f>
        <v>5209.5562443281515</v>
      </c>
      <c r="BG136" s="12">
        <f>Population!BE136*Inputs!BH$15</f>
        <v>5191.8514352502734</v>
      </c>
      <c r="BH136" s="12">
        <f>Population!BF136*Inputs!BI$15</f>
        <v>5131.9383241883233</v>
      </c>
      <c r="BI136" s="12">
        <f>Population!BG136*Inputs!BJ$15</f>
        <v>4916.5788081008386</v>
      </c>
      <c r="BJ136" s="12">
        <f>Population!BH136*Inputs!BK$15</f>
        <v>4512.6175758356858</v>
      </c>
      <c r="BK136" s="12">
        <f>Population!BI136*Inputs!BL$15</f>
        <v>4176.0562225963213</v>
      </c>
      <c r="BL136" s="12">
        <f>Population!BJ136*Inputs!BM$15</f>
        <v>4085.872981138818</v>
      </c>
      <c r="BM136" s="12">
        <f>Population!BK136*Inputs!BN$15</f>
        <v>3847.1132132684811</v>
      </c>
      <c r="BN136" s="12">
        <f>Population!BL136*Inputs!BO$15</f>
        <v>3657.2788131677066</v>
      </c>
      <c r="BO136" s="12">
        <f>Population!BM136*Inputs!BP$15</f>
        <v>3473.1175476791791</v>
      </c>
      <c r="BP136" s="12">
        <f>Population!BN136*Inputs!BQ$15</f>
        <v>3040.3638468888221</v>
      </c>
      <c r="BQ136" s="12">
        <f>Population!BO136*Inputs!BR$15</f>
        <v>3259.5146201295365</v>
      </c>
      <c r="BR136" s="12">
        <f>Population!BP136*Inputs!BS$15</f>
        <v>2933.9406905646565</v>
      </c>
      <c r="BS136" s="12">
        <f>Population!BQ136*Inputs!BT$15</f>
        <v>2783.7518063480657</v>
      </c>
      <c r="BT136" s="12">
        <f>Population!BR136*Inputs!BU$15</f>
        <v>2725.5579726576784</v>
      </c>
      <c r="BU136" s="12">
        <f>Population!BS136*Inputs!BV$15</f>
        <v>2696.2852460567342</v>
      </c>
      <c r="BV136" s="12">
        <f>Population!BT136*Inputs!BW$15</f>
        <v>2481.3947966775841</v>
      </c>
      <c r="BW136" s="12">
        <f>Population!BU136*Inputs!BX$15</f>
        <v>2335.2722928464268</v>
      </c>
      <c r="BX136" s="12">
        <f>Population!BV136*Inputs!BY$15</f>
        <v>2002.0479673315265</v>
      </c>
      <c r="BY136" s="12">
        <f>Population!BW136*Inputs!BZ$15</f>
        <v>1972.1405675832789</v>
      </c>
      <c r="BZ136" s="12">
        <f>Population!BX136*Inputs!CA$15</f>
        <v>2017.8867986870723</v>
      </c>
      <c r="CA136" s="12">
        <f>Population!BY136*Inputs!CB$15</f>
        <v>2014.0962850046899</v>
      </c>
      <c r="CB136" s="12">
        <f>Population!BZ136*Inputs!CC$15</f>
        <v>1718.5915348276699</v>
      </c>
      <c r="CC136" s="12">
        <f>Population!CA136*Inputs!CD$15</f>
        <v>1801.63496396747</v>
      </c>
      <c r="CD136" s="12">
        <f>Population!CB136*Inputs!CE$15</f>
        <v>1547.2088142778498</v>
      </c>
      <c r="CE136" s="12">
        <f>Population!CC136*Inputs!CF$15</f>
        <v>1200.1499685893527</v>
      </c>
      <c r="CF136" s="12">
        <f>Population!CD136*Inputs!CG$15</f>
        <v>1053.6589273220613</v>
      </c>
      <c r="CG136" s="12">
        <f>Population!CE136*Inputs!CH$15</f>
        <v>806.2307532026748</v>
      </c>
      <c r="CH136" s="12">
        <f>Population!CF136*Inputs!CI$15</f>
        <v>716.04392322692263</v>
      </c>
      <c r="CI136" s="12">
        <f>Population!CG136*Inputs!CJ$15</f>
        <v>632.27350497871055</v>
      </c>
      <c r="CJ136" s="12">
        <f>Population!CH136*Inputs!CK$15</f>
        <v>559.66677128123172</v>
      </c>
      <c r="CK136" s="12">
        <f>Population!CI136*Inputs!CL$15</f>
        <v>491.15384664026658</v>
      </c>
      <c r="CL136" s="12">
        <f>Population!CJ136*Inputs!CM$15</f>
        <v>421.53748070925428</v>
      </c>
      <c r="CM136" s="12">
        <f>Population!CK136*Inputs!CN$15</f>
        <v>351.89621855408956</v>
      </c>
      <c r="CN136" s="12">
        <f>Population!CL136*Inputs!CO$15</f>
        <v>279.28939313070066</v>
      </c>
      <c r="CO136" s="12">
        <f>Population!CM136*Inputs!CP$15</f>
        <v>214.07148855103929</v>
      </c>
      <c r="CP136" s="12">
        <f>Population!CN136*Inputs!CQ$15</f>
        <v>167.25656565105061</v>
      </c>
      <c r="CQ136" s="12">
        <f>Population!CO136*Inputs!CR$15</f>
        <v>136.46263405615213</v>
      </c>
      <c r="CR136" s="12">
        <f>Population!CP136*Inputs!CS$15</f>
        <v>107.4184978166215</v>
      </c>
      <c r="CS136" s="12">
        <f>Population!CQ136*Inputs!CT$15</f>
        <v>84.327678278299246</v>
      </c>
      <c r="CT136" s="12">
        <f>Population!CR136*Inputs!CU$15</f>
        <v>66.067366736474014</v>
      </c>
      <c r="CU136" s="12">
        <f>Population!CS136*Inputs!CV$15</f>
        <v>51.21344150561869</v>
      </c>
      <c r="CV136" s="12">
        <f>Population!CT136*Inputs!CW$15</f>
        <v>39.376662072862565</v>
      </c>
      <c r="CW136" s="12">
        <f>Population!CU136*Inputs!CX$15</f>
        <v>30.173945489249267</v>
      </c>
      <c r="CX136" s="12">
        <f>Population!CV136*Inputs!CY$15</f>
        <v>23.831802015857154</v>
      </c>
      <c r="CY136" s="12">
        <f>Population!CW136*Inputs!CZ$15</f>
        <v>19.04162790986522</v>
      </c>
      <c r="CZ136" s="12">
        <f>Population!CX136*Inputs!DA$15</f>
        <v>15.054175713062738</v>
      </c>
      <c r="DA136" s="12">
        <f>Population!CY136*Inputs!DB$15</f>
        <v>11.614761788110302</v>
      </c>
      <c r="DB136" s="4"/>
    </row>
    <row r="137" spans="1:106" x14ac:dyDescent="0.25">
      <c r="A137">
        <f t="shared" si="7"/>
        <v>2084</v>
      </c>
      <c r="B137" s="21">
        <f t="shared" si="6"/>
        <v>207450.29742437147</v>
      </c>
      <c r="C137" s="5">
        <f>B137/Population!B137</f>
        <v>0.61145058249246798</v>
      </c>
      <c r="D137" s="33">
        <f t="shared" si="8"/>
        <v>-0.35335634008902828</v>
      </c>
      <c r="E137" s="12">
        <f>Population!C137*Inputs!F$15</f>
        <v>0</v>
      </c>
      <c r="F137" s="12">
        <f>Population!D137*Inputs!G$15</f>
        <v>0</v>
      </c>
      <c r="G137" s="12">
        <f>Population!E137*Inputs!H$15</f>
        <v>0</v>
      </c>
      <c r="H137" s="12">
        <f>Population!F137*Inputs!I$15</f>
        <v>0</v>
      </c>
      <c r="I137" s="12">
        <f>Population!G137*Inputs!J$15</f>
        <v>0</v>
      </c>
      <c r="J137" s="12">
        <f>Population!H137*Inputs!K$15</f>
        <v>0</v>
      </c>
      <c r="K137" s="12">
        <f>Population!I137*Inputs!L$15</f>
        <v>0</v>
      </c>
      <c r="L137" s="12">
        <f>Population!J137*Inputs!M$15</f>
        <v>0</v>
      </c>
      <c r="M137" s="12">
        <f>Population!K137*Inputs!N$15</f>
        <v>0</v>
      </c>
      <c r="N137" s="12">
        <f>Population!L137*Inputs!O$15</f>
        <v>0</v>
      </c>
      <c r="O137" s="12">
        <f>Population!M137*Inputs!P$15</f>
        <v>0</v>
      </c>
      <c r="P137" s="12">
        <f>Population!N137*Inputs!Q$15</f>
        <v>0</v>
      </c>
      <c r="Q137" s="12">
        <f>Population!O137*Inputs!R$15</f>
        <v>0</v>
      </c>
      <c r="R137" s="12">
        <f>Population!P137*Inputs!S$15</f>
        <v>0</v>
      </c>
      <c r="S137" s="12">
        <f>Population!Q137*Inputs!T$15</f>
        <v>0</v>
      </c>
      <c r="T137" s="12">
        <f>Population!R137*Inputs!U$15</f>
        <v>22.86457617156001</v>
      </c>
      <c r="U137" s="12">
        <f>Population!S137*Inputs!V$15</f>
        <v>30.57271393097983</v>
      </c>
      <c r="V137" s="12">
        <f>Population!T137*Inputs!W$15</f>
        <v>55.915685934848447</v>
      </c>
      <c r="W137" s="12">
        <f>Population!U137*Inputs!X$15</f>
        <v>93.683278915413339</v>
      </c>
      <c r="X137" s="12">
        <f>Population!V137*Inputs!Y$15</f>
        <v>165.27316891774521</v>
      </c>
      <c r="Y137" s="12">
        <f>Population!W137*Inputs!Z$15</f>
        <v>232.52263879389079</v>
      </c>
      <c r="Z137" s="12">
        <f>Population!X137*Inputs!AA$15</f>
        <v>352.56074361335061</v>
      </c>
      <c r="AA137" s="12">
        <f>Population!Y137*Inputs!AB$15</f>
        <v>481.38681286759538</v>
      </c>
      <c r="AB137" s="12">
        <f>Population!Z137*Inputs!AC$15</f>
        <v>641.78542029310631</v>
      </c>
      <c r="AC137" s="12">
        <f>Population!AA137*Inputs!AD$15</f>
        <v>855.12248161071943</v>
      </c>
      <c r="AD137" s="12">
        <f>Population!AB137*Inputs!AE$15</f>
        <v>1087.9183394359884</v>
      </c>
      <c r="AE137" s="12">
        <f>Population!AC137*Inputs!AF$15</f>
        <v>1336.1107672067938</v>
      </c>
      <c r="AF137" s="12">
        <f>Population!AD137*Inputs!AG$15</f>
        <v>1526.7660461518217</v>
      </c>
      <c r="AG137" s="12">
        <f>Population!AE137*Inputs!AH$15</f>
        <v>1788.8380914175118</v>
      </c>
      <c r="AH137" s="12">
        <f>Population!AF137*Inputs!AI$15</f>
        <v>2116.2830237609255</v>
      </c>
      <c r="AI137" s="12">
        <f>Population!AG137*Inputs!AJ$15</f>
        <v>2312.6112950053953</v>
      </c>
      <c r="AJ137" s="12">
        <f>Population!AH137*Inputs!AK$15</f>
        <v>2621.9781732281081</v>
      </c>
      <c r="AK137" s="12">
        <f>Population!AI137*Inputs!AL$15</f>
        <v>2718.4785372885694</v>
      </c>
      <c r="AL137" s="12">
        <f>Population!AJ137*Inputs!AM$15</f>
        <v>2824.2272826328367</v>
      </c>
      <c r="AM137" s="12">
        <f>Population!AK137*Inputs!AN$15</f>
        <v>2978.9510343390048</v>
      </c>
      <c r="AN137" s="12">
        <f>Population!AL137*Inputs!AO$15</f>
        <v>3081.1560121299199</v>
      </c>
      <c r="AO137" s="12">
        <f>Population!AM137*Inputs!AP$15</f>
        <v>3266.701822441501</v>
      </c>
      <c r="AP137" s="12">
        <f>Population!AN137*Inputs!AQ$15</f>
        <v>3371.0338885633782</v>
      </c>
      <c r="AQ137" s="12">
        <f>Population!AO137*Inputs!AR$15</f>
        <v>3387.4313343885005</v>
      </c>
      <c r="AR137" s="12">
        <f>Population!AP137*Inputs!AS$15</f>
        <v>3649.6667301496964</v>
      </c>
      <c r="AS137" s="12">
        <f>Population!AQ137*Inputs!AT$15</f>
        <v>4062.3824305559478</v>
      </c>
      <c r="AT137" s="12">
        <f>Population!AR137*Inputs!AU$15</f>
        <v>4620.2759650418884</v>
      </c>
      <c r="AU137" s="12">
        <f>Population!AS137*Inputs!AV$15</f>
        <v>4942.6111695960035</v>
      </c>
      <c r="AV137" s="12">
        <f>Population!AT137*Inputs!AW$15</f>
        <v>5289.5851103891091</v>
      </c>
      <c r="AW137" s="12">
        <f>Population!AU137*Inputs!AX$15</f>
        <v>5804.032730593759</v>
      </c>
      <c r="AX137" s="12">
        <f>Population!AV137*Inputs!AY$15</f>
        <v>6200.1489395389663</v>
      </c>
      <c r="AY137" s="12">
        <f>Population!AW137*Inputs!AZ$15</f>
        <v>6776.9480752749323</v>
      </c>
      <c r="AZ137" s="12">
        <f>Population!AX137*Inputs!BA$15</f>
        <v>6872.1429388681918</v>
      </c>
      <c r="BA137" s="12">
        <f>Population!AY137*Inputs!BB$15</f>
        <v>7067.750060053284</v>
      </c>
      <c r="BB137" s="12">
        <f>Population!AZ137*Inputs!BC$15</f>
        <v>7432.756387078377</v>
      </c>
      <c r="BC137" s="12">
        <f>Population!BA137*Inputs!BD$15</f>
        <v>6989.0224243196762</v>
      </c>
      <c r="BD137" s="12">
        <f>Population!BB137*Inputs!BE$15</f>
        <v>6637.1256155664742</v>
      </c>
      <c r="BE137" s="12">
        <f>Population!BC137*Inputs!BF$15</f>
        <v>6109.6099575395756</v>
      </c>
      <c r="BF137" s="12">
        <f>Population!BD137*Inputs!BG$15</f>
        <v>5577.5926474457528</v>
      </c>
      <c r="BG137" s="12">
        <f>Population!BE137*Inputs!BH$15</f>
        <v>5414.689375519165</v>
      </c>
      <c r="BH137" s="12">
        <f>Population!BF137*Inputs!BI$15</f>
        <v>5238.2745470887667</v>
      </c>
      <c r="BI137" s="12">
        <f>Population!BG137*Inputs!BJ$15</f>
        <v>5051.0409444895586</v>
      </c>
      <c r="BJ137" s="12">
        <f>Population!BH137*Inputs!BK$15</f>
        <v>4667.9264552280056</v>
      </c>
      <c r="BK137" s="12">
        <f>Population!BI137*Inputs!BL$15</f>
        <v>4182.9189181345664</v>
      </c>
      <c r="BL137" s="12">
        <f>Population!BJ137*Inputs!BM$15</f>
        <v>3904.8508456958257</v>
      </c>
      <c r="BM137" s="12">
        <f>Population!BK137*Inputs!BN$15</f>
        <v>3582.5551419419535</v>
      </c>
      <c r="BN137" s="12">
        <f>Population!BL137*Inputs!BO$15</f>
        <v>3424.7145633322389</v>
      </c>
      <c r="BO137" s="12">
        <f>Population!BM137*Inputs!BP$15</f>
        <v>3249.93094505726</v>
      </c>
      <c r="BP137" s="12">
        <f>Population!BN137*Inputs!BQ$15</f>
        <v>2900.5334125684117</v>
      </c>
      <c r="BQ137" s="12">
        <f>Population!BO137*Inputs!BR$15</f>
        <v>3202.0242567670894</v>
      </c>
      <c r="BR137" s="12">
        <f>Population!BP137*Inputs!BS$15</f>
        <v>2938.9808915416888</v>
      </c>
      <c r="BS137" s="12">
        <f>Population!BQ137*Inputs!BT$15</f>
        <v>2779.7397204312906</v>
      </c>
      <c r="BT137" s="12">
        <f>Population!BR137*Inputs!BU$15</f>
        <v>2720.7156905982183</v>
      </c>
      <c r="BU137" s="12">
        <f>Population!BS137*Inputs!BV$15</f>
        <v>2719.1137558897312</v>
      </c>
      <c r="BV137" s="12">
        <f>Population!BT137*Inputs!BW$15</f>
        <v>2536.5429811249537</v>
      </c>
      <c r="BW137" s="12">
        <f>Population!BU137*Inputs!BX$15</f>
        <v>2413.6876322312182</v>
      </c>
      <c r="BX137" s="12">
        <f>Population!BV137*Inputs!BY$15</f>
        <v>2078.1385252692221</v>
      </c>
      <c r="BY137" s="12">
        <f>Population!BW137*Inputs!BZ$15</f>
        <v>1891.647898424864</v>
      </c>
      <c r="BZ137" s="12">
        <f>Population!BX137*Inputs!CA$15</f>
        <v>1971.6322614236838</v>
      </c>
      <c r="CA137" s="12">
        <f>Population!BY137*Inputs!CB$15</f>
        <v>2007.5692957180886</v>
      </c>
      <c r="CB137" s="12">
        <f>Population!BZ137*Inputs!CC$15</f>
        <v>1752.1313189356713</v>
      </c>
      <c r="CC137" s="12">
        <f>Population!CA137*Inputs!CD$15</f>
        <v>1891.4355156788085</v>
      </c>
      <c r="CD137" s="12">
        <f>Population!CB137*Inputs!CE$15</f>
        <v>1676.7262103493406</v>
      </c>
      <c r="CE137" s="12">
        <f>Population!CC137*Inputs!CF$15</f>
        <v>1301.1296998354935</v>
      </c>
      <c r="CF137" s="12">
        <f>Population!CD137*Inputs!CG$15</f>
        <v>1113.1756247385717</v>
      </c>
      <c r="CG137" s="12">
        <f>Population!CE137*Inputs!CH$15</f>
        <v>832.10735150966173</v>
      </c>
      <c r="CH137" s="12">
        <f>Population!CF137*Inputs!CI$15</f>
        <v>743.28937381894571</v>
      </c>
      <c r="CI137" s="12">
        <f>Population!CG137*Inputs!CJ$15</f>
        <v>654.55548517623629</v>
      </c>
      <c r="CJ137" s="12">
        <f>Population!CH137*Inputs!CK$15</f>
        <v>573.00300433658697</v>
      </c>
      <c r="CK137" s="12">
        <f>Population!CI137*Inputs!CL$15</f>
        <v>503.19525382393067</v>
      </c>
      <c r="CL137" s="12">
        <f>Population!CJ137*Inputs!CM$15</f>
        <v>438.18274970263673</v>
      </c>
      <c r="CM137" s="12">
        <f>Population!CK137*Inputs!CN$15</f>
        <v>372.7461787743153</v>
      </c>
      <c r="CN137" s="12">
        <f>Population!CL137*Inputs!CO$15</f>
        <v>307.64787353339034</v>
      </c>
      <c r="CO137" s="12">
        <f>Population!CM137*Inputs!CP$15</f>
        <v>240.11301166932813</v>
      </c>
      <c r="CP137" s="12">
        <f>Population!CN137*Inputs!CQ$15</f>
        <v>180.15070604231067</v>
      </c>
      <c r="CQ137" s="12">
        <f>Population!CO137*Inputs!CR$15</f>
        <v>138.20596148695384</v>
      </c>
      <c r="CR137" s="12">
        <f>Population!CP137*Inputs!CS$15</f>
        <v>112.76059312446112</v>
      </c>
      <c r="CS137" s="12">
        <f>Population!CQ137*Inputs!CT$15</f>
        <v>88.761100136442806</v>
      </c>
      <c r="CT137" s="12">
        <f>Population!CR137*Inputs!CU$15</f>
        <v>69.68089898922095</v>
      </c>
      <c r="CU137" s="12">
        <f>Population!CS137*Inputs!CV$15</f>
        <v>54.592200355084998</v>
      </c>
      <c r="CV137" s="12">
        <f>Population!CT137*Inputs!CW$15</f>
        <v>42.318236637160318</v>
      </c>
      <c r="CW137" s="12">
        <f>Population!CU137*Inputs!CX$15</f>
        <v>32.537374068057431</v>
      </c>
      <c r="CX137" s="12">
        <f>Population!CV137*Inputs!CY$15</f>
        <v>24.933066943972815</v>
      </c>
      <c r="CY137" s="12">
        <f>Population!CW137*Inputs!CZ$15</f>
        <v>19.692483214320823</v>
      </c>
      <c r="CZ137" s="12">
        <f>Population!CX137*Inputs!DA$15</f>
        <v>15.734309043808871</v>
      </c>
      <c r="DA137" s="12">
        <f>Population!CY137*Inputs!DB$15</f>
        <v>12.439432919829988</v>
      </c>
      <c r="DB137" s="4"/>
    </row>
    <row r="138" spans="1:106" x14ac:dyDescent="0.25">
      <c r="A138">
        <f t="shared" si="7"/>
        <v>2085</v>
      </c>
      <c r="B138" s="21">
        <f t="shared" si="6"/>
        <v>206774.78565887176</v>
      </c>
      <c r="C138" s="5">
        <f>B138/Population!B138</f>
        <v>0.61105568114614739</v>
      </c>
      <c r="D138" s="33">
        <f t="shared" si="8"/>
        <v>-0.32562583610947771</v>
      </c>
      <c r="E138" s="12">
        <f>Population!C138*Inputs!F$15</f>
        <v>0</v>
      </c>
      <c r="F138" s="12">
        <f>Population!D138*Inputs!G$15</f>
        <v>0</v>
      </c>
      <c r="G138" s="12">
        <f>Population!E138*Inputs!H$15</f>
        <v>0</v>
      </c>
      <c r="H138" s="12">
        <f>Population!F138*Inputs!I$15</f>
        <v>0</v>
      </c>
      <c r="I138" s="12">
        <f>Population!G138*Inputs!J$15</f>
        <v>0</v>
      </c>
      <c r="J138" s="12">
        <f>Population!H138*Inputs!K$15</f>
        <v>0</v>
      </c>
      <c r="K138" s="12">
        <f>Population!I138*Inputs!L$15</f>
        <v>0</v>
      </c>
      <c r="L138" s="12">
        <f>Population!J138*Inputs!M$15</f>
        <v>0</v>
      </c>
      <c r="M138" s="12">
        <f>Population!K138*Inputs!N$15</f>
        <v>0</v>
      </c>
      <c r="N138" s="12">
        <f>Population!L138*Inputs!O$15</f>
        <v>0</v>
      </c>
      <c r="O138" s="12">
        <f>Population!M138*Inputs!P$15</f>
        <v>0</v>
      </c>
      <c r="P138" s="12">
        <f>Population!N138*Inputs!Q$15</f>
        <v>0</v>
      </c>
      <c r="Q138" s="12">
        <f>Population!O138*Inputs!R$15</f>
        <v>0</v>
      </c>
      <c r="R138" s="12">
        <f>Population!P138*Inputs!S$15</f>
        <v>0</v>
      </c>
      <c r="S138" s="12">
        <f>Population!Q138*Inputs!T$15</f>
        <v>0</v>
      </c>
      <c r="T138" s="12">
        <f>Population!R138*Inputs!U$15</f>
        <v>22.310345004231252</v>
      </c>
      <c r="U138" s="12">
        <f>Population!S138*Inputs!V$15</f>
        <v>29.724141142019914</v>
      </c>
      <c r="V138" s="12">
        <f>Population!T138*Inputs!W$15</f>
        <v>54.458758546581848</v>
      </c>
      <c r="W138" s="12">
        <f>Population!U138*Inputs!X$15</f>
        <v>91.387101905292369</v>
      </c>
      <c r="X138" s="12">
        <f>Population!V138*Inputs!Y$15</f>
        <v>161.45116727475238</v>
      </c>
      <c r="Y138" s="12">
        <f>Population!W138*Inputs!Z$15</f>
        <v>227.62330787780004</v>
      </c>
      <c r="Z138" s="12">
        <f>Population!X138*Inputs!AA$15</f>
        <v>346.08826574733445</v>
      </c>
      <c r="AA138" s="12">
        <f>Population!Y138*Inputs!AB$15</f>
        <v>473.3698824849215</v>
      </c>
      <c r="AB138" s="12">
        <f>Population!Z138*Inputs!AC$15</f>
        <v>631.56037458640844</v>
      </c>
      <c r="AC138" s="12">
        <f>Population!AA138*Inputs!AD$15</f>
        <v>849.55220977108661</v>
      </c>
      <c r="AD138" s="12">
        <f>Population!AB138*Inputs!AE$15</f>
        <v>1095.370920389762</v>
      </c>
      <c r="AE138" s="12">
        <f>Population!AC138*Inputs!AF$15</f>
        <v>1357.9518116872343</v>
      </c>
      <c r="AF138" s="12">
        <f>Population!AD138*Inputs!AG$15</f>
        <v>1551.9402391987182</v>
      </c>
      <c r="AG138" s="12">
        <f>Population!AE138*Inputs!AH$15</f>
        <v>1819.5259383572823</v>
      </c>
      <c r="AH138" s="12">
        <f>Population!AF138*Inputs!AI$15</f>
        <v>2158.4342247805739</v>
      </c>
      <c r="AI138" s="12">
        <f>Population!AG138*Inputs!AJ$15</f>
        <v>2364.2654206822117</v>
      </c>
      <c r="AJ138" s="12">
        <f>Population!AH138*Inputs!AK$15</f>
        <v>2682.3878782146976</v>
      </c>
      <c r="AK138" s="12">
        <f>Population!AI138*Inputs!AL$15</f>
        <v>2776.9106348793434</v>
      </c>
      <c r="AL138" s="12">
        <f>Population!AJ138*Inputs!AM$15</f>
        <v>2878.4169645533198</v>
      </c>
      <c r="AM138" s="12">
        <f>Population!AK138*Inputs!AN$15</f>
        <v>3018.4869898095149</v>
      </c>
      <c r="AN138" s="12">
        <f>Population!AL138*Inputs!AO$15</f>
        <v>3095.9809301054001</v>
      </c>
      <c r="AO138" s="12">
        <f>Population!AM138*Inputs!AP$15</f>
        <v>3254.5817797128852</v>
      </c>
      <c r="AP138" s="12">
        <f>Population!AN138*Inputs!AQ$15</f>
        <v>3345.2190861366998</v>
      </c>
      <c r="AQ138" s="12">
        <f>Population!AO138*Inputs!AR$15</f>
        <v>3354.1436582963079</v>
      </c>
      <c r="AR138" s="12">
        <f>Population!AP138*Inputs!AS$15</f>
        <v>3547.3122862926803</v>
      </c>
      <c r="AS138" s="12">
        <f>Population!AQ138*Inputs!AT$15</f>
        <v>3856.1927939234001</v>
      </c>
      <c r="AT138" s="12">
        <f>Population!AR138*Inputs!AU$15</f>
        <v>4329.0927106952067</v>
      </c>
      <c r="AU138" s="12">
        <f>Population!AS138*Inputs!AV$15</f>
        <v>4661.0402194546114</v>
      </c>
      <c r="AV138" s="12">
        <f>Population!AT138*Inputs!AW$15</f>
        <v>5025.6749293550174</v>
      </c>
      <c r="AW138" s="12">
        <f>Population!AU138*Inputs!AX$15</f>
        <v>5478.5417692724459</v>
      </c>
      <c r="AX138" s="12">
        <f>Population!AV138*Inputs!AY$15</f>
        <v>5802.749533719204</v>
      </c>
      <c r="AY138" s="12">
        <f>Population!AW138*Inputs!AZ$15</f>
        <v>6349.1092002024361</v>
      </c>
      <c r="AZ138" s="12">
        <f>Population!AX138*Inputs!BA$15</f>
        <v>6482.2515271997272</v>
      </c>
      <c r="BA138" s="12">
        <f>Population!AY138*Inputs!BB$15</f>
        <v>6664.9571108153032</v>
      </c>
      <c r="BB138" s="12">
        <f>Population!AZ138*Inputs!BC$15</f>
        <v>7270.8708443884343</v>
      </c>
      <c r="BC138" s="12">
        <f>Population!BA138*Inputs!BD$15</f>
        <v>7205.2876150759994</v>
      </c>
      <c r="BD138" s="12">
        <f>Population!BB138*Inputs!BE$15</f>
        <v>7101.7053706612869</v>
      </c>
      <c r="BE138" s="12">
        <f>Population!BC138*Inputs!BF$15</f>
        <v>6541.4392262436932</v>
      </c>
      <c r="BF138" s="12">
        <f>Population!BD138*Inputs!BG$15</f>
        <v>6023.4371474846848</v>
      </c>
      <c r="BG138" s="12">
        <f>Population!BE138*Inputs!BH$15</f>
        <v>5798.7827009892317</v>
      </c>
      <c r="BH138" s="12">
        <f>Population!BF138*Inputs!BI$15</f>
        <v>5464.0169429196076</v>
      </c>
      <c r="BI138" s="12">
        <f>Population!BG138*Inputs!BJ$15</f>
        <v>5156.320607709391</v>
      </c>
      <c r="BJ138" s="12">
        <f>Population!BH138*Inputs!BK$15</f>
        <v>4796.8579573390034</v>
      </c>
      <c r="BK138" s="12">
        <f>Population!BI138*Inputs!BL$15</f>
        <v>4328.5382418040081</v>
      </c>
      <c r="BL138" s="12">
        <f>Population!BJ138*Inputs!BM$15</f>
        <v>3913.6145472071062</v>
      </c>
      <c r="BM138" s="12">
        <f>Population!BK138*Inputs!BN$15</f>
        <v>3426.5210153335888</v>
      </c>
      <c r="BN138" s="12">
        <f>Population!BL138*Inputs!BO$15</f>
        <v>3191.8143711369839</v>
      </c>
      <c r="BO138" s="12">
        <f>Population!BM138*Inputs!BP$15</f>
        <v>3045.4628497784965</v>
      </c>
      <c r="BP138" s="12">
        <f>Population!BN138*Inputs!BQ$15</f>
        <v>2715.7554700245173</v>
      </c>
      <c r="BQ138" s="12">
        <f>Population!BO138*Inputs!BR$15</f>
        <v>3057.2645914993564</v>
      </c>
      <c r="BR138" s="12">
        <f>Population!BP138*Inputs!BS$15</f>
        <v>2890.7526888020384</v>
      </c>
      <c r="BS138" s="12">
        <f>Population!BQ138*Inputs!BT$15</f>
        <v>2788.9561195515844</v>
      </c>
      <c r="BT138" s="12">
        <f>Population!BR138*Inputs!BU$15</f>
        <v>2721.0573299426878</v>
      </c>
      <c r="BU138" s="12">
        <f>Population!BS138*Inputs!BV$15</f>
        <v>2718.622978566224</v>
      </c>
      <c r="BV138" s="12">
        <f>Population!BT138*Inputs!BW$15</f>
        <v>2562.234223980633</v>
      </c>
      <c r="BW138" s="12">
        <f>Population!BU138*Inputs!BX$15</f>
        <v>2471.5603250166678</v>
      </c>
      <c r="BX138" s="12">
        <f>Population!BV138*Inputs!BY$15</f>
        <v>2151.9230224424005</v>
      </c>
      <c r="BY138" s="12">
        <f>Population!BW138*Inputs!BZ$15</f>
        <v>1967.7462265647175</v>
      </c>
      <c r="BZ138" s="12">
        <f>Population!BX138*Inputs!CA$15</f>
        <v>1895.8968720088612</v>
      </c>
      <c r="CA138" s="12">
        <f>Population!BY138*Inputs!CB$15</f>
        <v>1966.577907059881</v>
      </c>
      <c r="CB138" s="12">
        <f>Population!BZ138*Inputs!CC$15</f>
        <v>1750.6466916737331</v>
      </c>
      <c r="CC138" s="12">
        <f>Population!CA138*Inputs!CD$15</f>
        <v>1932.8895682080386</v>
      </c>
      <c r="CD138" s="12">
        <f>Population!CB138*Inputs!CE$15</f>
        <v>1765.0479426546929</v>
      </c>
      <c r="CE138" s="12">
        <f>Population!CC138*Inputs!CF$15</f>
        <v>1414.2698951156531</v>
      </c>
      <c r="CF138" s="12">
        <f>Population!CD138*Inputs!CG$15</f>
        <v>1211.0528654814129</v>
      </c>
      <c r="CG138" s="12">
        <f>Population!CE138*Inputs!CH$15</f>
        <v>882.11032823431356</v>
      </c>
      <c r="CH138" s="12">
        <f>Population!CF138*Inputs!CI$15</f>
        <v>768.89129658923423</v>
      </c>
      <c r="CI138" s="12">
        <f>Population!CG138*Inputs!CJ$15</f>
        <v>680.16345464836149</v>
      </c>
      <c r="CJ138" s="12">
        <f>Population!CH138*Inputs!CK$15</f>
        <v>592.90254031344568</v>
      </c>
      <c r="CK138" s="12">
        <f>Population!CI138*Inputs!CL$15</f>
        <v>513.58729362948213</v>
      </c>
      <c r="CL138" s="12">
        <f>Population!CJ138*Inputs!CM$15</f>
        <v>446.59470750656311</v>
      </c>
      <c r="CM138" s="12">
        <f>Population!CK138*Inputs!CN$15</f>
        <v>385.0982795923868</v>
      </c>
      <c r="CN138" s="12">
        <f>Population!CL138*Inputs!CO$15</f>
        <v>323.85749478111813</v>
      </c>
      <c r="CO138" s="12">
        <f>Population!CM138*Inputs!CP$15</f>
        <v>263.31797181457131</v>
      </c>
      <c r="CP138" s="12">
        <f>Population!CN138*Inputs!CQ$15</f>
        <v>200.87181707814713</v>
      </c>
      <c r="CQ138" s="12">
        <f>Population!CO138*Inputs!CR$15</f>
        <v>146.17980249382322</v>
      </c>
      <c r="CR138" s="12">
        <f>Population!CP138*Inputs!CS$15</f>
        <v>112.14455162272267</v>
      </c>
      <c r="CS138" s="12">
        <f>Population!CQ138*Inputs!CT$15</f>
        <v>91.497400116482311</v>
      </c>
      <c r="CT138" s="12">
        <f>Population!CR138*Inputs!CU$15</f>
        <v>72.02347618905425</v>
      </c>
      <c r="CU138" s="12">
        <f>Population!CS138*Inputs!CV$15</f>
        <v>56.541216382710516</v>
      </c>
      <c r="CV138" s="12">
        <f>Population!CT138*Inputs!CW$15</f>
        <v>44.297784010545485</v>
      </c>
      <c r="CW138" s="12">
        <f>Population!CU138*Inputs!CX$15</f>
        <v>34.338313789645049</v>
      </c>
      <c r="CX138" s="12">
        <f>Population!CV138*Inputs!CY$15</f>
        <v>26.401822226659501</v>
      </c>
      <c r="CY138" s="12">
        <f>Population!CW138*Inputs!CZ$15</f>
        <v>20.231454438925219</v>
      </c>
      <c r="CZ138" s="12">
        <f>Population!CX138*Inputs!DA$15</f>
        <v>15.979084235208388</v>
      </c>
      <c r="DA138" s="12">
        <f>Population!CY138*Inputs!DB$15</f>
        <v>12.767300439336406</v>
      </c>
      <c r="DB138" s="4"/>
    </row>
    <row r="139" spans="1:106" x14ac:dyDescent="0.25">
      <c r="A139">
        <f t="shared" si="7"/>
        <v>2086</v>
      </c>
      <c r="B139" s="21">
        <f t="shared" si="6"/>
        <v>206143.97747932121</v>
      </c>
      <c r="C139" s="5">
        <f>B139/Population!B139</f>
        <v>0.61083435740150038</v>
      </c>
      <c r="D139" s="33">
        <f t="shared" si="8"/>
        <v>-0.30507016488520167</v>
      </c>
      <c r="E139" s="12">
        <f>Population!C139*Inputs!F$15</f>
        <v>0</v>
      </c>
      <c r="F139" s="12">
        <f>Population!D139*Inputs!G$15</f>
        <v>0</v>
      </c>
      <c r="G139" s="12">
        <f>Population!E139*Inputs!H$15</f>
        <v>0</v>
      </c>
      <c r="H139" s="12">
        <f>Population!F139*Inputs!I$15</f>
        <v>0</v>
      </c>
      <c r="I139" s="12">
        <f>Population!G139*Inputs!J$15</f>
        <v>0</v>
      </c>
      <c r="J139" s="12">
        <f>Population!H139*Inputs!K$15</f>
        <v>0</v>
      </c>
      <c r="K139" s="12">
        <f>Population!I139*Inputs!L$15</f>
        <v>0</v>
      </c>
      <c r="L139" s="12">
        <f>Population!J139*Inputs!M$15</f>
        <v>0</v>
      </c>
      <c r="M139" s="12">
        <f>Population!K139*Inputs!N$15</f>
        <v>0</v>
      </c>
      <c r="N139" s="12">
        <f>Population!L139*Inputs!O$15</f>
        <v>0</v>
      </c>
      <c r="O139" s="12">
        <f>Population!M139*Inputs!P$15</f>
        <v>0</v>
      </c>
      <c r="P139" s="12">
        <f>Population!N139*Inputs!Q$15</f>
        <v>0</v>
      </c>
      <c r="Q139" s="12">
        <f>Population!O139*Inputs!R$15</f>
        <v>0</v>
      </c>
      <c r="R139" s="12">
        <f>Population!P139*Inputs!S$15</f>
        <v>0</v>
      </c>
      <c r="S139" s="12">
        <f>Population!Q139*Inputs!T$15</f>
        <v>0</v>
      </c>
      <c r="T139" s="12">
        <f>Population!R139*Inputs!U$15</f>
        <v>21.910935805232356</v>
      </c>
      <c r="U139" s="12">
        <f>Population!S139*Inputs!V$15</f>
        <v>28.998767229629816</v>
      </c>
      <c r="V139" s="12">
        <f>Population!T139*Inputs!W$15</f>
        <v>52.938117183066218</v>
      </c>
      <c r="W139" s="12">
        <f>Population!U139*Inputs!X$15</f>
        <v>88.990244242961097</v>
      </c>
      <c r="X139" s="12">
        <f>Population!V139*Inputs!Y$15</f>
        <v>157.4659772665016</v>
      </c>
      <c r="Y139" s="12">
        <f>Population!W139*Inputs!Z$15</f>
        <v>222.31370733852327</v>
      </c>
      <c r="Z139" s="12">
        <f>Population!X139*Inputs!AA$15</f>
        <v>338.71364808266014</v>
      </c>
      <c r="AA139" s="12">
        <f>Population!Y139*Inputs!AB$15</f>
        <v>464.55513101329797</v>
      </c>
      <c r="AB139" s="12">
        <f>Population!Z139*Inputs!AC$15</f>
        <v>620.87648798661382</v>
      </c>
      <c r="AC139" s="12">
        <f>Population!AA139*Inputs!AD$15</f>
        <v>835.79118954674823</v>
      </c>
      <c r="AD139" s="12">
        <f>Population!AB139*Inputs!AE$15</f>
        <v>1087.9388485884947</v>
      </c>
      <c r="AE139" s="12">
        <f>Population!AC139*Inputs!AF$15</f>
        <v>1366.881572636735</v>
      </c>
      <c r="AF139" s="12">
        <f>Population!AD139*Inputs!AG$15</f>
        <v>1576.8785920581561</v>
      </c>
      <c r="AG139" s="12">
        <f>Population!AE139*Inputs!AH$15</f>
        <v>1849.0159927602376</v>
      </c>
      <c r="AH139" s="12">
        <f>Population!AF139*Inputs!AI$15</f>
        <v>2194.8501671277522</v>
      </c>
      <c r="AI139" s="12">
        <f>Population!AG139*Inputs!AJ$15</f>
        <v>2410.6904848244517</v>
      </c>
      <c r="AJ139" s="12">
        <f>Population!AH139*Inputs!AK$15</f>
        <v>2741.5609267362274</v>
      </c>
      <c r="AK139" s="12">
        <f>Population!AI139*Inputs!AL$15</f>
        <v>2840.1382658814514</v>
      </c>
      <c r="AL139" s="12">
        <f>Population!AJ139*Inputs!AM$15</f>
        <v>2939.5211423561509</v>
      </c>
      <c r="AM139" s="12">
        <f>Population!AK139*Inputs!AN$15</f>
        <v>3075.6274535532061</v>
      </c>
      <c r="AN139" s="12">
        <f>Population!AL139*Inputs!AO$15</f>
        <v>3136.2780734306571</v>
      </c>
      <c r="AO139" s="12">
        <f>Population!AM139*Inputs!AP$15</f>
        <v>3269.4037908676114</v>
      </c>
      <c r="AP139" s="12">
        <f>Population!AN139*Inputs!AQ$15</f>
        <v>3331.9649505849457</v>
      </c>
      <c r="AQ139" s="12">
        <f>Population!AO139*Inputs!AR$15</f>
        <v>3327.6732771425477</v>
      </c>
      <c r="AR139" s="12">
        <f>Population!AP139*Inputs!AS$15</f>
        <v>3511.6906658253733</v>
      </c>
      <c r="AS139" s="12">
        <f>Population!AQ139*Inputs!AT$15</f>
        <v>3747.2688576566538</v>
      </c>
      <c r="AT139" s="12">
        <f>Population!AR139*Inputs!AU$15</f>
        <v>4108.5344475169022</v>
      </c>
      <c r="AU139" s="12">
        <f>Population!AS139*Inputs!AV$15</f>
        <v>4366.4406480508223</v>
      </c>
      <c r="AV139" s="12">
        <f>Population!AT139*Inputs!AW$15</f>
        <v>4738.4953307176675</v>
      </c>
      <c r="AW139" s="12">
        <f>Population!AU139*Inputs!AX$15</f>
        <v>5204.2507984495123</v>
      </c>
      <c r="AX139" s="12">
        <f>Population!AV139*Inputs!AY$15</f>
        <v>5476.5490438503366</v>
      </c>
      <c r="AY139" s="12">
        <f>Population!AW139*Inputs!AZ$15</f>
        <v>5941.5983395536205</v>
      </c>
      <c r="AZ139" s="12">
        <f>Population!AX139*Inputs!BA$15</f>
        <v>6072.5700656687386</v>
      </c>
      <c r="BA139" s="12">
        <f>Population!AY139*Inputs!BB$15</f>
        <v>6286.3159449839413</v>
      </c>
      <c r="BB139" s="12">
        <f>Population!AZ139*Inputs!BC$15</f>
        <v>6855.9603675494945</v>
      </c>
      <c r="BC139" s="12">
        <f>Population!BA139*Inputs!BD$15</f>
        <v>7047.8186941443118</v>
      </c>
      <c r="BD139" s="12">
        <f>Population!BB139*Inputs!BE$15</f>
        <v>7321.0823979327033</v>
      </c>
      <c r="BE139" s="12">
        <f>Population!BC139*Inputs!BF$15</f>
        <v>6999.3478098636515</v>
      </c>
      <c r="BF139" s="12">
        <f>Population!BD139*Inputs!BG$15</f>
        <v>6449.7708247466753</v>
      </c>
      <c r="BG139" s="12">
        <f>Population!BE139*Inputs!BH$15</f>
        <v>6263.7658826384677</v>
      </c>
      <c r="BH139" s="12">
        <f>Population!BF139*Inputs!BI$15</f>
        <v>5853.0348113715418</v>
      </c>
      <c r="BI139" s="12">
        <f>Population!BG139*Inputs!BJ$15</f>
        <v>5379.284533279023</v>
      </c>
      <c r="BJ139" s="12">
        <f>Population!BH139*Inputs!BK$15</f>
        <v>4897.2962807302101</v>
      </c>
      <c r="BK139" s="12">
        <f>Population!BI139*Inputs!BL$15</f>
        <v>4449.1616714784868</v>
      </c>
      <c r="BL139" s="12">
        <f>Population!BJ139*Inputs!BM$15</f>
        <v>4051.3160024757522</v>
      </c>
      <c r="BM139" s="12">
        <f>Population!BK139*Inputs!BN$15</f>
        <v>3436.2041983046697</v>
      </c>
      <c r="BN139" s="12">
        <f>Population!BL139*Inputs!BO$15</f>
        <v>3055.1495754918369</v>
      </c>
      <c r="BO139" s="12">
        <f>Population!BM139*Inputs!BP$15</f>
        <v>2840.6420464765665</v>
      </c>
      <c r="BP139" s="12">
        <f>Population!BN139*Inputs!BQ$15</f>
        <v>2546.6985430802729</v>
      </c>
      <c r="BQ139" s="12">
        <f>Population!BO139*Inputs!BR$15</f>
        <v>2864.1672950422821</v>
      </c>
      <c r="BR139" s="12">
        <f>Population!BP139*Inputs!BS$15</f>
        <v>2762.3139515085741</v>
      </c>
      <c r="BS139" s="12">
        <f>Population!BQ139*Inputs!BT$15</f>
        <v>2746.6425135665781</v>
      </c>
      <c r="BT139" s="12">
        <f>Population!BR139*Inputs!BU$15</f>
        <v>2734.5008316844396</v>
      </c>
      <c r="BU139" s="12">
        <f>Population!BS139*Inputs!BV$15</f>
        <v>2723.3167928770245</v>
      </c>
      <c r="BV139" s="12">
        <f>Population!BT139*Inputs!BW$15</f>
        <v>2565.9727367514943</v>
      </c>
      <c r="BW139" s="12">
        <f>Population!BU139*Inputs!BX$15</f>
        <v>2500.8366082803109</v>
      </c>
      <c r="BX139" s="12">
        <f>Population!BV139*Inputs!BY$15</f>
        <v>2207.438992877665</v>
      </c>
      <c r="BY139" s="12">
        <f>Population!BW139*Inputs!BZ$15</f>
        <v>2041.5798664128633</v>
      </c>
      <c r="BZ139" s="12">
        <f>Population!BX139*Inputs!CA$15</f>
        <v>1976.6140520273686</v>
      </c>
      <c r="CA139" s="12">
        <f>Population!BY139*Inputs!CB$15</f>
        <v>1896.0708608176817</v>
      </c>
      <c r="CB139" s="12">
        <f>Population!BZ139*Inputs!CC$15</f>
        <v>1719.6152025943029</v>
      </c>
      <c r="CC139" s="12">
        <f>Population!CA139*Inputs!CD$15</f>
        <v>1936.2725447409755</v>
      </c>
      <c r="CD139" s="12">
        <f>Population!CB139*Inputs!CE$15</f>
        <v>1808.3781889651434</v>
      </c>
      <c r="CE139" s="12">
        <f>Population!CC139*Inputs!CF$15</f>
        <v>1493.2106466725429</v>
      </c>
      <c r="CF139" s="12">
        <f>Population!CD139*Inputs!CG$15</f>
        <v>1320.7832926745762</v>
      </c>
      <c r="CG139" s="12">
        <f>Population!CE139*Inputs!CH$15</f>
        <v>963.49348933169551</v>
      </c>
      <c r="CH139" s="12">
        <f>Population!CF139*Inputs!CI$15</f>
        <v>818.32855859203016</v>
      </c>
      <c r="CI139" s="12">
        <f>Population!CG139*Inputs!CJ$15</f>
        <v>705.49192498043612</v>
      </c>
      <c r="CJ139" s="12">
        <f>Population!CH139*Inputs!CK$15</f>
        <v>616.87667287723127</v>
      </c>
      <c r="CK139" s="12">
        <f>Population!CI139*Inputs!CL$15</f>
        <v>531.11100802580722</v>
      </c>
      <c r="CL139" s="12">
        <f>Population!CJ139*Inputs!CM$15</f>
        <v>454.05241113710224</v>
      </c>
      <c r="CM139" s="12">
        <f>Population!CK139*Inputs!CN$15</f>
        <v>389.89180738408362</v>
      </c>
      <c r="CN139" s="12">
        <f>Population!CL139*Inputs!CO$15</f>
        <v>331.92626163357596</v>
      </c>
      <c r="CO139" s="12">
        <f>Population!CM139*Inputs!CP$15</f>
        <v>274.89600008387987</v>
      </c>
      <c r="CP139" s="12">
        <f>Population!CN139*Inputs!CQ$15</f>
        <v>218.92991003460747</v>
      </c>
      <c r="CQ139" s="12">
        <f>Population!CO139*Inputs!CR$15</f>
        <v>161.58714660081938</v>
      </c>
      <c r="CR139" s="12">
        <f>Population!CP139*Inputs!CS$15</f>
        <v>117.5912953804705</v>
      </c>
      <c r="CS139" s="12">
        <f>Population!CQ139*Inputs!CT$15</f>
        <v>90.212347193007233</v>
      </c>
      <c r="CT139" s="12">
        <f>Population!CR139*Inputs!CU$15</f>
        <v>73.603176499687763</v>
      </c>
      <c r="CU139" s="12">
        <f>Population!CS139*Inputs!CV$15</f>
        <v>57.93778427928325</v>
      </c>
      <c r="CV139" s="12">
        <f>Population!CT139*Inputs!CW$15</f>
        <v>45.48340306528565</v>
      </c>
      <c r="CW139" s="12">
        <f>Population!CU139*Inputs!CX$15</f>
        <v>35.634429075825594</v>
      </c>
      <c r="CX139" s="12">
        <f>Population!CV139*Inputs!CY$15</f>
        <v>27.622740835732451</v>
      </c>
      <c r="CY139" s="12">
        <f>Population!CW139*Inputs!CZ$15</f>
        <v>21.238395613299407</v>
      </c>
      <c r="CZ139" s="12">
        <f>Population!CX139*Inputs!DA$15</f>
        <v>16.274771851636014</v>
      </c>
      <c r="DA139" s="12">
        <f>Population!CY139*Inputs!DB$15</f>
        <v>12.854041270791878</v>
      </c>
      <c r="DB139" s="4"/>
    </row>
    <row r="140" spans="1:106" x14ac:dyDescent="0.25">
      <c r="A140">
        <f t="shared" si="7"/>
        <v>2087</v>
      </c>
      <c r="B140" s="21">
        <f t="shared" si="6"/>
        <v>205539.71264873139</v>
      </c>
      <c r="C140" s="5">
        <f>B140/Population!B140</f>
        <v>0.61072485255281883</v>
      </c>
      <c r="D140" s="33">
        <f t="shared" si="8"/>
        <v>-0.29312756937098783</v>
      </c>
      <c r="E140" s="12">
        <f>Population!C140*Inputs!F$15</f>
        <v>0</v>
      </c>
      <c r="F140" s="12">
        <f>Population!D140*Inputs!G$15</f>
        <v>0</v>
      </c>
      <c r="G140" s="12">
        <f>Population!E140*Inputs!H$15</f>
        <v>0</v>
      </c>
      <c r="H140" s="12">
        <f>Population!F140*Inputs!I$15</f>
        <v>0</v>
      </c>
      <c r="I140" s="12">
        <f>Population!G140*Inputs!J$15</f>
        <v>0</v>
      </c>
      <c r="J140" s="12">
        <f>Population!H140*Inputs!K$15</f>
        <v>0</v>
      </c>
      <c r="K140" s="12">
        <f>Population!I140*Inputs!L$15</f>
        <v>0</v>
      </c>
      <c r="L140" s="12">
        <f>Population!J140*Inputs!M$15</f>
        <v>0</v>
      </c>
      <c r="M140" s="12">
        <f>Population!K140*Inputs!N$15</f>
        <v>0</v>
      </c>
      <c r="N140" s="12">
        <f>Population!L140*Inputs!O$15</f>
        <v>0</v>
      </c>
      <c r="O140" s="12">
        <f>Population!M140*Inputs!P$15</f>
        <v>0</v>
      </c>
      <c r="P140" s="12">
        <f>Population!N140*Inputs!Q$15</f>
        <v>0</v>
      </c>
      <c r="Q140" s="12">
        <f>Population!O140*Inputs!R$15</f>
        <v>0</v>
      </c>
      <c r="R140" s="12">
        <f>Population!P140*Inputs!S$15</f>
        <v>0</v>
      </c>
      <c r="S140" s="12">
        <f>Population!Q140*Inputs!T$15</f>
        <v>0</v>
      </c>
      <c r="T140" s="12">
        <f>Population!R140*Inputs!U$15</f>
        <v>21.623355746249953</v>
      </c>
      <c r="U140" s="12">
        <f>Population!S140*Inputs!V$15</f>
        <v>28.474525618528574</v>
      </c>
      <c r="V140" s="12">
        <f>Population!T140*Inputs!W$15</f>
        <v>51.637098584777206</v>
      </c>
      <c r="W140" s="12">
        <f>Population!U140*Inputs!X$15</f>
        <v>86.489738069409796</v>
      </c>
      <c r="X140" s="12">
        <f>Population!V140*Inputs!Y$15</f>
        <v>153.30761454736958</v>
      </c>
      <c r="Y140" s="12">
        <f>Population!W140*Inputs!Z$15</f>
        <v>216.78563930228844</v>
      </c>
      <c r="Z140" s="12">
        <f>Population!X140*Inputs!AA$15</f>
        <v>330.7416968603477</v>
      </c>
      <c r="AA140" s="12">
        <f>Population!Y140*Inputs!AB$15</f>
        <v>454.54134253452708</v>
      </c>
      <c r="AB140" s="12">
        <f>Population!Z140*Inputs!AC$15</f>
        <v>609.14625011952864</v>
      </c>
      <c r="AC140" s="12">
        <f>Population!AA140*Inputs!AD$15</f>
        <v>821.42519858260982</v>
      </c>
      <c r="AD140" s="12">
        <f>Population!AB140*Inputs!AE$15</f>
        <v>1070.0173376591144</v>
      </c>
      <c r="AE140" s="12">
        <f>Population!AC140*Inputs!AF$15</f>
        <v>1357.2247085730517</v>
      </c>
      <c r="AF140" s="12">
        <f>Population!AD140*Inputs!AG$15</f>
        <v>1586.8005634409924</v>
      </c>
      <c r="AG140" s="12">
        <f>Population!AE140*Inputs!AH$15</f>
        <v>1878.1975611493201</v>
      </c>
      <c r="AH140" s="12">
        <f>Population!AF140*Inputs!AI$15</f>
        <v>2229.7859656119522</v>
      </c>
      <c r="AI140" s="12">
        <f>Population!AG140*Inputs!AJ$15</f>
        <v>2450.6558469649685</v>
      </c>
      <c r="AJ140" s="12">
        <f>Population!AH140*Inputs!AK$15</f>
        <v>2794.597226744525</v>
      </c>
      <c r="AK140" s="12">
        <f>Population!AI140*Inputs!AL$15</f>
        <v>2901.9807628420467</v>
      </c>
      <c r="AL140" s="12">
        <f>Population!AJ140*Inputs!AM$15</f>
        <v>3005.6279552709302</v>
      </c>
      <c r="AM140" s="12">
        <f>Population!AK140*Inputs!AN$15</f>
        <v>3140.0712080715484</v>
      </c>
      <c r="AN140" s="12">
        <f>Population!AL140*Inputs!AO$15</f>
        <v>3194.8123566429131</v>
      </c>
      <c r="AO140" s="12">
        <f>Population!AM140*Inputs!AP$15</f>
        <v>3311.0915193675432</v>
      </c>
      <c r="AP140" s="12">
        <f>Population!AN140*Inputs!AQ$15</f>
        <v>3346.2513334883442</v>
      </c>
      <c r="AQ140" s="12">
        <f>Population!AO140*Inputs!AR$15</f>
        <v>3313.6197030964604</v>
      </c>
      <c r="AR140" s="12">
        <f>Population!AP140*Inputs!AS$15</f>
        <v>3483.1235348944624</v>
      </c>
      <c r="AS140" s="12">
        <f>Population!AQ140*Inputs!AT$15</f>
        <v>3708.7994351523416</v>
      </c>
      <c r="AT140" s="12">
        <f>Population!AR140*Inputs!AU$15</f>
        <v>3991.6179153355829</v>
      </c>
      <c r="AU140" s="12">
        <f>Population!AS140*Inputs!AV$15</f>
        <v>4143.103400308958</v>
      </c>
      <c r="AV140" s="12">
        <f>Population!AT140*Inputs!AW$15</f>
        <v>4438.0986044818583</v>
      </c>
      <c r="AW140" s="12">
        <f>Population!AU140*Inputs!AX$15</f>
        <v>4905.9143970378809</v>
      </c>
      <c r="AX140" s="12">
        <f>Population!AV140*Inputs!AY$15</f>
        <v>5201.3583605106696</v>
      </c>
      <c r="AY140" s="12">
        <f>Population!AW140*Inputs!AZ$15</f>
        <v>5606.7422147454154</v>
      </c>
      <c r="AZ140" s="12">
        <f>Population!AX140*Inputs!BA$15</f>
        <v>5682.2189529164189</v>
      </c>
      <c r="BA140" s="12">
        <f>Population!AY140*Inputs!BB$15</f>
        <v>5888.5325861465535</v>
      </c>
      <c r="BB140" s="12">
        <f>Population!AZ140*Inputs!BC$15</f>
        <v>6465.893776500563</v>
      </c>
      <c r="BC140" s="12">
        <f>Population!BA140*Inputs!BD$15</f>
        <v>6645.0548824529342</v>
      </c>
      <c r="BD140" s="12">
        <f>Population!BB140*Inputs!BE$15</f>
        <v>7160.4754203299181</v>
      </c>
      <c r="BE140" s="12">
        <f>Population!BC140*Inputs!BF$15</f>
        <v>7215.1329713035566</v>
      </c>
      <c r="BF140" s="12">
        <f>Population!BD140*Inputs!BG$15</f>
        <v>6901.2341165386015</v>
      </c>
      <c r="BG140" s="12">
        <f>Population!BE140*Inputs!BH$15</f>
        <v>6707.6804204780992</v>
      </c>
      <c r="BH140" s="12">
        <f>Population!BF140*Inputs!BI$15</f>
        <v>6323.8015945464467</v>
      </c>
      <c r="BI140" s="12">
        <f>Population!BG140*Inputs!BJ$15</f>
        <v>5763.642024790247</v>
      </c>
      <c r="BJ140" s="12">
        <f>Population!BH140*Inputs!BK$15</f>
        <v>5109.7452217591672</v>
      </c>
      <c r="BK140" s="12">
        <f>Population!BI140*Inputs!BL$15</f>
        <v>4542.716070546453</v>
      </c>
      <c r="BL140" s="12">
        <f>Population!BJ140*Inputs!BM$15</f>
        <v>4165.194247022876</v>
      </c>
      <c r="BM140" s="12">
        <f>Population!BK140*Inputs!BN$15</f>
        <v>3558.3796195461196</v>
      </c>
      <c r="BN140" s="12">
        <f>Population!BL140*Inputs!BO$15</f>
        <v>3065.566169916041</v>
      </c>
      <c r="BO140" s="12">
        <f>Population!BM140*Inputs!BP$15</f>
        <v>2721.1238264978356</v>
      </c>
      <c r="BP140" s="12">
        <f>Population!BN140*Inputs!BQ$15</f>
        <v>2377.3579284278799</v>
      </c>
      <c r="BQ140" s="12">
        <f>Population!BO140*Inputs!BR$15</f>
        <v>2687.8006578625354</v>
      </c>
      <c r="BR140" s="12">
        <f>Population!BP140*Inputs!BS$15</f>
        <v>2589.3737693901326</v>
      </c>
      <c r="BS140" s="12">
        <f>Population!BQ140*Inputs!BT$15</f>
        <v>2626.7869543393076</v>
      </c>
      <c r="BT140" s="12">
        <f>Population!BR140*Inputs!BU$15</f>
        <v>2696.4868299371296</v>
      </c>
      <c r="BU140" s="12">
        <f>Population!BS140*Inputs!BV$15</f>
        <v>2741.3358953479392</v>
      </c>
      <c r="BV140" s="12">
        <f>Population!BT140*Inputs!BW$15</f>
        <v>2574.6612447682783</v>
      </c>
      <c r="BW140" s="12">
        <f>Population!BU140*Inputs!BX$15</f>
        <v>2508.7580510120606</v>
      </c>
      <c r="BX140" s="12">
        <f>Population!BV140*Inputs!BY$15</f>
        <v>2237.5575336011016</v>
      </c>
      <c r="BY140" s="12">
        <f>Population!BW140*Inputs!BZ$15</f>
        <v>2098.1685785934837</v>
      </c>
      <c r="BZ140" s="12">
        <f>Population!BX140*Inputs!CA$15</f>
        <v>2055.0091566026963</v>
      </c>
      <c r="CA140" s="12">
        <f>Population!BY140*Inputs!CB$15</f>
        <v>1981.5484213287746</v>
      </c>
      <c r="CB140" s="12">
        <f>Population!BZ140*Inputs!CC$15</f>
        <v>1662.705590679516</v>
      </c>
      <c r="CC140" s="12">
        <f>Population!CA140*Inputs!CD$15</f>
        <v>1907.6226344963889</v>
      </c>
      <c r="CD140" s="12">
        <f>Population!CB140*Inputs!CE$15</f>
        <v>1816.7069122857863</v>
      </c>
      <c r="CE140" s="12">
        <f>Population!CC140*Inputs!CF$15</f>
        <v>1534.2371739986836</v>
      </c>
      <c r="CF140" s="12">
        <f>Population!CD140*Inputs!CG$15</f>
        <v>1399.1766937839043</v>
      </c>
      <c r="CG140" s="12">
        <f>Population!CE140*Inputs!CH$15</f>
        <v>1054.8118682097647</v>
      </c>
      <c r="CH140" s="12">
        <f>Population!CF140*Inputs!CI$15</f>
        <v>897.94917488333783</v>
      </c>
      <c r="CI140" s="12">
        <f>Population!CG140*Inputs!CJ$15</f>
        <v>754.376547851189</v>
      </c>
      <c r="CJ140" s="12">
        <f>Population!CH140*Inputs!CK$15</f>
        <v>641.95175419024372</v>
      </c>
      <c r="CK140" s="12">
        <f>Population!CI140*Inputs!CL$15</f>
        <v>553.47252136280929</v>
      </c>
      <c r="CL140" s="12">
        <f>Population!CJ140*Inputs!CM$15</f>
        <v>469.22354531227307</v>
      </c>
      <c r="CM140" s="12">
        <f>Population!CK140*Inputs!CN$15</f>
        <v>394.44048021979052</v>
      </c>
      <c r="CN140" s="12">
        <f>Population!CL140*Inputs!CO$15</f>
        <v>333.12669387465002</v>
      </c>
      <c r="CO140" s="12">
        <f>Population!CM140*Inputs!CP$15</f>
        <v>278.70483122139848</v>
      </c>
      <c r="CP140" s="12">
        <f>Population!CN140*Inputs!CQ$15</f>
        <v>225.89719667601034</v>
      </c>
      <c r="CQ140" s="12">
        <f>Population!CO140*Inputs!CR$15</f>
        <v>174.51589409054978</v>
      </c>
      <c r="CR140" s="12">
        <f>Population!CP140*Inputs!CS$15</f>
        <v>128.80617983228095</v>
      </c>
      <c r="CS140" s="12">
        <f>Population!CQ140*Inputs!CT$15</f>
        <v>93.735707685371949</v>
      </c>
      <c r="CT140" s="12">
        <f>Population!CR140*Inputs!CU$15</f>
        <v>71.911089836496515</v>
      </c>
      <c r="CU140" s="12">
        <f>Population!CS140*Inputs!CV$15</f>
        <v>58.671399228717007</v>
      </c>
      <c r="CV140" s="12">
        <f>Population!CT140*Inputs!CW$15</f>
        <v>46.184024026347998</v>
      </c>
      <c r="CW140" s="12">
        <f>Population!CU140*Inputs!CX$15</f>
        <v>36.256246352837039</v>
      </c>
      <c r="CX140" s="12">
        <f>Population!CV140*Inputs!CY$15</f>
        <v>28.405320449777516</v>
      </c>
      <c r="CY140" s="12">
        <f>Population!CW140*Inputs!CZ$15</f>
        <v>22.018952610985718</v>
      </c>
      <c r="CZ140" s="12">
        <f>Population!CX140*Inputs!DA$15</f>
        <v>16.929790903937516</v>
      </c>
      <c r="DA140" s="12">
        <f>Population!CY140*Inputs!DB$15</f>
        <v>12.973130808663853</v>
      </c>
      <c r="DB140" s="4"/>
    </row>
    <row r="141" spans="1:106" x14ac:dyDescent="0.25">
      <c r="A141">
        <f t="shared" si="7"/>
        <v>2088</v>
      </c>
      <c r="B141" s="21">
        <f t="shared" si="6"/>
        <v>204746.14238509774</v>
      </c>
      <c r="C141" s="5">
        <f>B141/Population!B141</f>
        <v>0.61043714506717828</v>
      </c>
      <c r="D141" s="33">
        <f t="shared" si="8"/>
        <v>-0.38609096675632504</v>
      </c>
      <c r="E141" s="12">
        <f>Population!C141*Inputs!F$15</f>
        <v>0</v>
      </c>
      <c r="F141" s="12">
        <f>Population!D141*Inputs!G$15</f>
        <v>0</v>
      </c>
      <c r="G141" s="12">
        <f>Population!E141*Inputs!H$15</f>
        <v>0</v>
      </c>
      <c r="H141" s="12">
        <f>Population!F141*Inputs!I$15</f>
        <v>0</v>
      </c>
      <c r="I141" s="12">
        <f>Population!G141*Inputs!J$15</f>
        <v>0</v>
      </c>
      <c r="J141" s="12">
        <f>Population!H141*Inputs!K$15</f>
        <v>0</v>
      </c>
      <c r="K141" s="12">
        <f>Population!I141*Inputs!L$15</f>
        <v>0</v>
      </c>
      <c r="L141" s="12">
        <f>Population!J141*Inputs!M$15</f>
        <v>0</v>
      </c>
      <c r="M141" s="12">
        <f>Population!K141*Inputs!N$15</f>
        <v>0</v>
      </c>
      <c r="N141" s="12">
        <f>Population!L141*Inputs!O$15</f>
        <v>0</v>
      </c>
      <c r="O141" s="12">
        <f>Population!M141*Inputs!P$15</f>
        <v>0</v>
      </c>
      <c r="P141" s="12">
        <f>Population!N141*Inputs!Q$15</f>
        <v>0</v>
      </c>
      <c r="Q141" s="12">
        <f>Population!O141*Inputs!R$15</f>
        <v>0</v>
      </c>
      <c r="R141" s="12">
        <f>Population!P141*Inputs!S$15</f>
        <v>0</v>
      </c>
      <c r="S141" s="12">
        <f>Population!Q141*Inputs!T$15</f>
        <v>0</v>
      </c>
      <c r="T141" s="12">
        <f>Population!R141*Inputs!U$15</f>
        <v>21.354312331166604</v>
      </c>
      <c r="U141" s="12">
        <f>Population!S141*Inputs!V$15</f>
        <v>28.117145726725273</v>
      </c>
      <c r="V141" s="12">
        <f>Population!T141*Inputs!W$15</f>
        <v>50.732834528339261</v>
      </c>
      <c r="W141" s="12">
        <f>Population!U141*Inputs!X$15</f>
        <v>84.415408520271214</v>
      </c>
      <c r="X141" s="12">
        <f>Population!V141*Inputs!Y$15</f>
        <v>149.10167476054085</v>
      </c>
      <c r="Y141" s="12">
        <f>Population!W141*Inputs!Z$15</f>
        <v>211.22675794876602</v>
      </c>
      <c r="Z141" s="12">
        <f>Population!X141*Inputs!AA$15</f>
        <v>322.80357287094449</v>
      </c>
      <c r="AA141" s="12">
        <f>Population!Y141*Inputs!AB$15</f>
        <v>444.27053858987841</v>
      </c>
      <c r="AB141" s="12">
        <f>Population!Z141*Inputs!AC$15</f>
        <v>596.61584670393643</v>
      </c>
      <c r="AC141" s="12">
        <f>Population!AA141*Inputs!AD$15</f>
        <v>806.73720706341578</v>
      </c>
      <c r="AD141" s="12">
        <f>Population!AB141*Inputs!AE$15</f>
        <v>1052.7385871778988</v>
      </c>
      <c r="AE141" s="12">
        <f>Population!AC141*Inputs!AF$15</f>
        <v>1336.3136377667097</v>
      </c>
      <c r="AF141" s="12">
        <f>Population!AD141*Inputs!AG$15</f>
        <v>1577.3342877092587</v>
      </c>
      <c r="AG141" s="12">
        <f>Population!AE141*Inputs!AH$15</f>
        <v>1892.1357948042139</v>
      </c>
      <c r="AH141" s="12">
        <f>Population!AF141*Inputs!AI$15</f>
        <v>2267.5211420047908</v>
      </c>
      <c r="AI141" s="12">
        <f>Population!AG141*Inputs!AJ$15</f>
        <v>2492.4310903365667</v>
      </c>
      <c r="AJ141" s="12">
        <f>Population!AH141*Inputs!AK$15</f>
        <v>2844.0396469729917</v>
      </c>
      <c r="AK141" s="12">
        <f>Population!AI141*Inputs!AL$15</f>
        <v>2961.3080751250673</v>
      </c>
      <c r="AL141" s="12">
        <f>Population!AJ141*Inputs!AM$15</f>
        <v>3074.3300650860933</v>
      </c>
      <c r="AM141" s="12">
        <f>Population!AK141*Inputs!AN$15</f>
        <v>3214.0357580776695</v>
      </c>
      <c r="AN141" s="12">
        <f>Population!AL141*Inputs!AO$15</f>
        <v>3265.0873596432734</v>
      </c>
      <c r="AO141" s="12">
        <f>Population!AM141*Inputs!AP$15</f>
        <v>3376.2477736256928</v>
      </c>
      <c r="AP141" s="12">
        <f>Population!AN141*Inputs!AQ$15</f>
        <v>3392.1453468699456</v>
      </c>
      <c r="AQ141" s="12">
        <f>Population!AO141*Inputs!AR$15</f>
        <v>3330.8317224056605</v>
      </c>
      <c r="AR141" s="12">
        <f>Population!AP141*Inputs!AS$15</f>
        <v>3471.4027223951493</v>
      </c>
      <c r="AS141" s="12">
        <f>Population!AQ141*Inputs!AT$15</f>
        <v>3681.6967987487365</v>
      </c>
      <c r="AT141" s="12">
        <f>Population!AR141*Inputs!AU$15</f>
        <v>3953.7856814795928</v>
      </c>
      <c r="AU141" s="12">
        <f>Population!AS141*Inputs!AV$15</f>
        <v>4028.1635669398825</v>
      </c>
      <c r="AV141" s="12">
        <f>Population!AT141*Inputs!AW$15</f>
        <v>4213.9438212671475</v>
      </c>
      <c r="AW141" s="12">
        <f>Population!AU141*Inputs!AX$15</f>
        <v>4597.8239133503675</v>
      </c>
      <c r="AX141" s="12">
        <f>Population!AV141*Inputs!AY$15</f>
        <v>4906.1317678537907</v>
      </c>
      <c r="AY141" s="12">
        <f>Population!AW141*Inputs!AZ$15</f>
        <v>5327.9544797329881</v>
      </c>
      <c r="AZ141" s="12">
        <f>Population!AX141*Inputs!BA$15</f>
        <v>5364.918323192519</v>
      </c>
      <c r="BA141" s="12">
        <f>Population!AY141*Inputs!BB$15</f>
        <v>5512.8204584971645</v>
      </c>
      <c r="BB141" s="12">
        <f>Population!AZ141*Inputs!BC$15</f>
        <v>6059.1356263204389</v>
      </c>
      <c r="BC141" s="12">
        <f>Population!BA141*Inputs!BD$15</f>
        <v>6268.4244851128278</v>
      </c>
      <c r="BD141" s="12">
        <f>Population!BB141*Inputs!BE$15</f>
        <v>6751.8441905921918</v>
      </c>
      <c r="BE141" s="12">
        <f>Population!BC141*Inputs!BF$15</f>
        <v>7056.461648345612</v>
      </c>
      <c r="BF141" s="12">
        <f>Population!BD141*Inputs!BG$15</f>
        <v>7112.7898353977143</v>
      </c>
      <c r="BG141" s="12">
        <f>Population!BE141*Inputs!BH$15</f>
        <v>7175.2855132950999</v>
      </c>
      <c r="BH141" s="12">
        <f>Population!BF141*Inputs!BI$15</f>
        <v>6769.509293645724</v>
      </c>
      <c r="BI141" s="12">
        <f>Population!BG141*Inputs!BJ$15</f>
        <v>6224.3424703349956</v>
      </c>
      <c r="BJ141" s="12">
        <f>Population!BH141*Inputs!BK$15</f>
        <v>5470.6063559142958</v>
      </c>
      <c r="BK141" s="12">
        <f>Population!BI141*Inputs!BL$15</f>
        <v>4734.0211915940909</v>
      </c>
      <c r="BL141" s="12">
        <f>Population!BJ141*Inputs!BM$15</f>
        <v>4246.2064173219405</v>
      </c>
      <c r="BM141" s="12">
        <f>Population!BK141*Inputs!BN$15</f>
        <v>3652.3765458746411</v>
      </c>
      <c r="BN141" s="12">
        <f>Population!BL141*Inputs!BO$15</f>
        <v>3168.7407727997311</v>
      </c>
      <c r="BO141" s="12">
        <f>Population!BM141*Inputs!BP$15</f>
        <v>2725.0986125333716</v>
      </c>
      <c r="BP141" s="12">
        <f>Population!BN141*Inputs!BQ$15</f>
        <v>2272.2375522155962</v>
      </c>
      <c r="BQ141" s="12">
        <f>Population!BO141*Inputs!BR$15</f>
        <v>2501.8966416694248</v>
      </c>
      <c r="BR141" s="12">
        <f>Population!BP141*Inputs!BS$15</f>
        <v>2421.0382703598993</v>
      </c>
      <c r="BS141" s="12">
        <f>Population!BQ141*Inputs!BT$15</f>
        <v>2451.5205751637172</v>
      </c>
      <c r="BT141" s="12">
        <f>Population!BR141*Inputs!BU$15</f>
        <v>2566.7780173443311</v>
      </c>
      <c r="BU141" s="12">
        <f>Population!BS141*Inputs!BV$15</f>
        <v>2690.4844211593122</v>
      </c>
      <c r="BV141" s="12">
        <f>Population!BT141*Inputs!BW$15</f>
        <v>2579.0308512697525</v>
      </c>
      <c r="BW141" s="12">
        <f>Population!BU141*Inputs!BX$15</f>
        <v>2503.3634198461059</v>
      </c>
      <c r="BX141" s="12">
        <f>Population!BV141*Inputs!BY$15</f>
        <v>2231.0689726400342</v>
      </c>
      <c r="BY141" s="12">
        <f>Population!BW141*Inputs!BZ$15</f>
        <v>2112.9920948532654</v>
      </c>
      <c r="BZ141" s="12">
        <f>Population!BX141*Inputs!CA$15</f>
        <v>2097.1463106916522</v>
      </c>
      <c r="CA141" s="12">
        <f>Population!BY141*Inputs!CB$15</f>
        <v>2044.3795943066953</v>
      </c>
      <c r="CB141" s="12">
        <f>Population!BZ141*Inputs!CC$15</f>
        <v>1723.3009323349186</v>
      </c>
      <c r="CC141" s="12">
        <f>Population!CA141*Inputs!CD$15</f>
        <v>1828.3087723790081</v>
      </c>
      <c r="CD141" s="12">
        <f>Population!CB141*Inputs!CE$15</f>
        <v>1772.3767164230981</v>
      </c>
      <c r="CE141" s="12">
        <f>Population!CC141*Inputs!CF$15</f>
        <v>1524.9972326779141</v>
      </c>
      <c r="CF141" s="12">
        <f>Population!CD141*Inputs!CG$15</f>
        <v>1422.7424878894094</v>
      </c>
      <c r="CG141" s="12">
        <f>Population!CE141*Inputs!CH$15</f>
        <v>1107.7790725089719</v>
      </c>
      <c r="CH141" s="12">
        <f>Population!CF141*Inputs!CI$15</f>
        <v>976.61731711890218</v>
      </c>
      <c r="CI141" s="12">
        <f>Population!CG141*Inputs!CJ$15</f>
        <v>824.81096829634612</v>
      </c>
      <c r="CJ141" s="12">
        <f>Population!CH141*Inputs!CK$15</f>
        <v>686.72249001230796</v>
      </c>
      <c r="CK141" s="12">
        <f>Population!CI141*Inputs!CL$15</f>
        <v>579.01355865586049</v>
      </c>
      <c r="CL141" s="12">
        <f>Population!CJ141*Inputs!CM$15</f>
        <v>494.87849694683911</v>
      </c>
      <c r="CM141" s="12">
        <f>Population!CK141*Inputs!CN$15</f>
        <v>415.72258249370492</v>
      </c>
      <c r="CN141" s="12">
        <f>Population!CL141*Inputs!CO$15</f>
        <v>346.16115512042467</v>
      </c>
      <c r="CO141" s="12">
        <f>Population!CM141*Inputs!CP$15</f>
        <v>289.90833231492149</v>
      </c>
      <c r="CP141" s="12">
        <f>Population!CN141*Inputs!CQ$15</f>
        <v>240.77354217173493</v>
      </c>
      <c r="CQ141" s="12">
        <f>Population!CO141*Inputs!CR$15</f>
        <v>193.73808180620864</v>
      </c>
      <c r="CR141" s="12">
        <f>Population!CP141*Inputs!CS$15</f>
        <v>149.67151015287098</v>
      </c>
      <c r="CS141" s="12">
        <f>Population!CQ141*Inputs!CT$15</f>
        <v>110.46910972198789</v>
      </c>
      <c r="CT141" s="12">
        <f>Population!CR141*Inputs!CU$15</f>
        <v>80.391330529689611</v>
      </c>
      <c r="CU141" s="12">
        <f>Population!CS141*Inputs!CV$15</f>
        <v>61.673702952137212</v>
      </c>
      <c r="CV141" s="12">
        <f>Population!CT141*Inputs!CW$15</f>
        <v>50.318837554060856</v>
      </c>
      <c r="CW141" s="12">
        <f>Population!CU141*Inputs!CX$15</f>
        <v>39.609186641609718</v>
      </c>
      <c r="CX141" s="12">
        <f>Population!CV141*Inputs!CY$15</f>
        <v>31.094744535348845</v>
      </c>
      <c r="CY141" s="12">
        <f>Population!CW141*Inputs!CZ$15</f>
        <v>24.361489996369624</v>
      </c>
      <c r="CZ141" s="12">
        <f>Population!CX141*Inputs!DA$15</f>
        <v>18.884296507461752</v>
      </c>
      <c r="DA141" s="12">
        <f>Population!CY141*Inputs!DB$15</f>
        <v>14.519636646103518</v>
      </c>
      <c r="DB141" s="4"/>
    </row>
    <row r="142" spans="1:106" x14ac:dyDescent="0.25">
      <c r="A142">
        <f t="shared" si="7"/>
        <v>2089</v>
      </c>
      <c r="B142" s="21">
        <f t="shared" si="6"/>
        <v>203908.47368894436</v>
      </c>
      <c r="C142" s="5">
        <f>B142/Population!B142</f>
        <v>0.61013840386147278</v>
      </c>
      <c r="D142" s="33">
        <f t="shared" si="8"/>
        <v>-0.40912550849326879</v>
      </c>
      <c r="E142" s="12">
        <f>Population!C142*Inputs!F$15</f>
        <v>0</v>
      </c>
      <c r="F142" s="12">
        <f>Population!D142*Inputs!G$15</f>
        <v>0</v>
      </c>
      <c r="G142" s="12">
        <f>Population!E142*Inputs!H$15</f>
        <v>0</v>
      </c>
      <c r="H142" s="12">
        <f>Population!F142*Inputs!I$15</f>
        <v>0</v>
      </c>
      <c r="I142" s="12">
        <f>Population!G142*Inputs!J$15</f>
        <v>0</v>
      </c>
      <c r="J142" s="12">
        <f>Population!H142*Inputs!K$15</f>
        <v>0</v>
      </c>
      <c r="K142" s="12">
        <f>Population!I142*Inputs!L$15</f>
        <v>0</v>
      </c>
      <c r="L142" s="12">
        <f>Population!J142*Inputs!M$15</f>
        <v>0</v>
      </c>
      <c r="M142" s="12">
        <f>Population!K142*Inputs!N$15</f>
        <v>0</v>
      </c>
      <c r="N142" s="12">
        <f>Population!L142*Inputs!O$15</f>
        <v>0</v>
      </c>
      <c r="O142" s="12">
        <f>Population!M142*Inputs!P$15</f>
        <v>0</v>
      </c>
      <c r="P142" s="12">
        <f>Population!N142*Inputs!Q$15</f>
        <v>0</v>
      </c>
      <c r="Q142" s="12">
        <f>Population!O142*Inputs!R$15</f>
        <v>0</v>
      </c>
      <c r="R142" s="12">
        <f>Population!P142*Inputs!S$15</f>
        <v>0</v>
      </c>
      <c r="S142" s="12">
        <f>Population!Q142*Inputs!T$15</f>
        <v>0</v>
      </c>
      <c r="T142" s="12">
        <f>Population!R142*Inputs!U$15</f>
        <v>21.10146551962222</v>
      </c>
      <c r="U142" s="12">
        <f>Population!S142*Inputs!V$15</f>
        <v>27.763450864625895</v>
      </c>
      <c r="V142" s="12">
        <f>Population!T142*Inputs!W$15</f>
        <v>50.089108689929155</v>
      </c>
      <c r="W142" s="12">
        <f>Population!U142*Inputs!X$15</f>
        <v>82.922722698522492</v>
      </c>
      <c r="X142" s="12">
        <f>Population!V142*Inputs!Y$15</f>
        <v>145.49334006777272</v>
      </c>
      <c r="Y142" s="12">
        <f>Population!W142*Inputs!Z$15</f>
        <v>205.37962124418405</v>
      </c>
      <c r="Z142" s="12">
        <f>Population!X142*Inputs!AA$15</f>
        <v>314.44650080895485</v>
      </c>
      <c r="AA142" s="12">
        <f>Population!Y142*Inputs!AB$15</f>
        <v>433.49683961227845</v>
      </c>
      <c r="AB142" s="12">
        <f>Population!Z142*Inputs!AC$15</f>
        <v>582.98187411201491</v>
      </c>
      <c r="AC142" s="12">
        <f>Population!AA142*Inputs!AD$15</f>
        <v>789.93153648590362</v>
      </c>
      <c r="AD142" s="12">
        <f>Population!AB142*Inputs!AE$15</f>
        <v>1033.6366271686898</v>
      </c>
      <c r="AE142" s="12">
        <f>Population!AC142*Inputs!AF$15</f>
        <v>1314.3800993383966</v>
      </c>
      <c r="AF142" s="12">
        <f>Population!AD142*Inputs!AG$15</f>
        <v>1552.6117722954546</v>
      </c>
      <c r="AG142" s="12">
        <f>Population!AE142*Inputs!AH$15</f>
        <v>1880.3558172328787</v>
      </c>
      <c r="AH142" s="12">
        <f>Population!AF142*Inputs!AI$15</f>
        <v>2283.779953053509</v>
      </c>
      <c r="AI142" s="12">
        <f>Population!AG142*Inputs!AJ$15</f>
        <v>2534.0044856031986</v>
      </c>
      <c r="AJ142" s="12">
        <f>Population!AH142*Inputs!AK$15</f>
        <v>2891.8347702545389</v>
      </c>
      <c r="AK142" s="12">
        <f>Population!AI142*Inputs!AL$15</f>
        <v>3012.9993254913288</v>
      </c>
      <c r="AL142" s="12">
        <f>Population!AJ142*Inputs!AM$15</f>
        <v>3136.4682907389411</v>
      </c>
      <c r="AM142" s="12">
        <f>Population!AK142*Inputs!AN$15</f>
        <v>3286.7732861940526</v>
      </c>
      <c r="AN142" s="12">
        <f>Population!AL142*Inputs!AO$15</f>
        <v>3341.2806613282137</v>
      </c>
      <c r="AO142" s="12">
        <f>Population!AM142*Inputs!AP$15</f>
        <v>3449.8206703131755</v>
      </c>
      <c r="AP142" s="12">
        <f>Population!AN142*Inputs!AQ$15</f>
        <v>3458.2633200857922</v>
      </c>
      <c r="AQ142" s="12">
        <f>Population!AO142*Inputs!AR$15</f>
        <v>3375.9017878744899</v>
      </c>
      <c r="AR142" s="12">
        <f>Population!AP142*Inputs!AS$15</f>
        <v>3488.7829476946945</v>
      </c>
      <c r="AS142" s="12">
        <f>Population!AQ142*Inputs!AT$15</f>
        <v>3668.6376526782296</v>
      </c>
      <c r="AT142" s="12">
        <f>Population!AR142*Inputs!AU$15</f>
        <v>3924.2881466211406</v>
      </c>
      <c r="AU142" s="12">
        <f>Population!AS142*Inputs!AV$15</f>
        <v>3989.499854019045</v>
      </c>
      <c r="AV142" s="12">
        <f>Population!AT142*Inputs!AW$15</f>
        <v>4096.5557808385693</v>
      </c>
      <c r="AW142" s="12">
        <f>Population!AU142*Inputs!AX$15</f>
        <v>4365.0423419764702</v>
      </c>
      <c r="AX142" s="12">
        <f>Population!AV142*Inputs!AY$15</f>
        <v>4597.452152253476</v>
      </c>
      <c r="AY142" s="12">
        <f>Population!AW142*Inputs!AZ$15</f>
        <v>5024.9852131560956</v>
      </c>
      <c r="AZ142" s="12">
        <f>Population!AX142*Inputs!BA$15</f>
        <v>5097.5811482798545</v>
      </c>
      <c r="BA142" s="12">
        <f>Population!AY142*Inputs!BB$15</f>
        <v>5204.8139610167527</v>
      </c>
      <c r="BB142" s="12">
        <f>Population!AZ142*Inputs!BC$15</f>
        <v>5672.9165227936746</v>
      </c>
      <c r="BC142" s="12">
        <f>Population!BA142*Inputs!BD$15</f>
        <v>5874.7306973785699</v>
      </c>
      <c r="BD142" s="12">
        <f>Population!BB142*Inputs!BE$15</f>
        <v>6369.7308047697143</v>
      </c>
      <c r="BE142" s="12">
        <f>Population!BC142*Inputs!BF$15</f>
        <v>6654.3380039154681</v>
      </c>
      <c r="BF142" s="12">
        <f>Population!BD142*Inputs!BG$15</f>
        <v>6956.9598286583014</v>
      </c>
      <c r="BG142" s="12">
        <f>Population!BE142*Inputs!BH$15</f>
        <v>7396.1453853024623</v>
      </c>
      <c r="BH142" s="12">
        <f>Population!BF142*Inputs!BI$15</f>
        <v>7242.9527284864344</v>
      </c>
      <c r="BI142" s="12">
        <f>Population!BG142*Inputs!BJ$15</f>
        <v>6665.3944854246929</v>
      </c>
      <c r="BJ142" s="12">
        <f>Population!BH142*Inputs!BK$15</f>
        <v>5911.2926067607041</v>
      </c>
      <c r="BK142" s="12">
        <f>Population!BI142*Inputs!BL$15</f>
        <v>5071.3762108381843</v>
      </c>
      <c r="BL142" s="12">
        <f>Population!BJ142*Inputs!BM$15</f>
        <v>4426.931611200318</v>
      </c>
      <c r="BM142" s="12">
        <f>Population!BK142*Inputs!BN$15</f>
        <v>3724.705646956219</v>
      </c>
      <c r="BN142" s="12">
        <f>Population!BL142*Inputs!BO$15</f>
        <v>3254.2399351122071</v>
      </c>
      <c r="BO142" s="12">
        <f>Population!BM142*Inputs!BP$15</f>
        <v>2818.7697114276598</v>
      </c>
      <c r="BP142" s="12">
        <f>Population!BN142*Inputs!BQ$15</f>
        <v>2277.9987016138302</v>
      </c>
      <c r="BQ142" s="12">
        <f>Population!BO142*Inputs!BR$15</f>
        <v>2394.6972525223027</v>
      </c>
      <c r="BR142" s="12">
        <f>Population!BP142*Inputs!BS$15</f>
        <v>2256.9338060058126</v>
      </c>
      <c r="BS142" s="12">
        <f>Population!BQ142*Inputs!BT$15</f>
        <v>2295.0376569584314</v>
      </c>
      <c r="BT142" s="12">
        <f>Population!BR142*Inputs!BU$15</f>
        <v>2397.9586738482867</v>
      </c>
      <c r="BU142" s="12">
        <f>Population!BS142*Inputs!BV$15</f>
        <v>2564.2256424388092</v>
      </c>
      <c r="BV142" s="12">
        <f>Population!BT142*Inputs!BW$15</f>
        <v>2535.5890698639328</v>
      </c>
      <c r="BW142" s="12">
        <f>Population!BU142*Inputs!BX$15</f>
        <v>2513.0313630760998</v>
      </c>
      <c r="BX142" s="12">
        <f>Population!BV142*Inputs!BY$15</f>
        <v>2230.8584823814031</v>
      </c>
      <c r="BY142" s="12">
        <f>Population!BW142*Inputs!BZ$15</f>
        <v>2111.0630655187488</v>
      </c>
      <c r="BZ142" s="12">
        <f>Population!BX142*Inputs!CA$15</f>
        <v>2116.4427622648973</v>
      </c>
      <c r="CA142" s="12">
        <f>Population!BY142*Inputs!CB$15</f>
        <v>2091.2135400731099</v>
      </c>
      <c r="CB142" s="12">
        <f>Population!BZ142*Inputs!CC$15</f>
        <v>1782.5919160589515</v>
      </c>
      <c r="CC142" s="12">
        <f>Population!CA142*Inputs!CD$15</f>
        <v>1900.4190701089649</v>
      </c>
      <c r="CD142" s="12">
        <f>Population!CB142*Inputs!CE$15</f>
        <v>1704.4309123101448</v>
      </c>
      <c r="CE142" s="12">
        <f>Population!CC142*Inputs!CF$15</f>
        <v>1492.1004104962178</v>
      </c>
      <c r="CF142" s="12">
        <f>Population!CD142*Inputs!CG$15</f>
        <v>1416.4738243485699</v>
      </c>
      <c r="CG142" s="12">
        <f>Population!CE142*Inputs!CH$15</f>
        <v>1127.0990191056401</v>
      </c>
      <c r="CH142" s="12">
        <f>Population!CF142*Inputs!CI$15</f>
        <v>1026.5996275906286</v>
      </c>
      <c r="CI142" s="12">
        <f>Population!CG142*Inputs!CJ$15</f>
        <v>898.14372091460598</v>
      </c>
      <c r="CJ142" s="12">
        <f>Population!CH142*Inputs!CK$15</f>
        <v>751.432125581479</v>
      </c>
      <c r="CK142" s="12">
        <f>Population!CI142*Inputs!CL$15</f>
        <v>618.86329555171994</v>
      </c>
      <c r="CL142" s="12">
        <f>Population!CJ142*Inputs!CM$15</f>
        <v>515.89824245171133</v>
      </c>
      <c r="CM142" s="12">
        <f>Population!CK142*Inputs!CN$15</f>
        <v>436.12991029749537</v>
      </c>
      <c r="CN142" s="12">
        <f>Population!CL142*Inputs!CO$15</f>
        <v>362.0885795730224</v>
      </c>
      <c r="CO142" s="12">
        <f>Population!CM142*Inputs!CP$15</f>
        <v>297.76861238165492</v>
      </c>
      <c r="CP142" s="12">
        <f>Population!CN142*Inputs!CQ$15</f>
        <v>246.59315649823426</v>
      </c>
      <c r="CQ142" s="12">
        <f>Population!CO142*Inputs!CR$15</f>
        <v>202.76030076039004</v>
      </c>
      <c r="CR142" s="12">
        <f>Population!CP142*Inputs!CS$15</f>
        <v>163.1507821891378</v>
      </c>
      <c r="CS142" s="12">
        <f>Population!CQ142*Inputs!CT$15</f>
        <v>126.04142523355898</v>
      </c>
      <c r="CT142" s="12">
        <f>Population!CR142*Inputs!CU$15</f>
        <v>93.028285873647121</v>
      </c>
      <c r="CU142" s="12">
        <f>Population!CS142*Inputs!CV$15</f>
        <v>67.699175788598396</v>
      </c>
      <c r="CV142" s="12">
        <f>Population!CT142*Inputs!CW$15</f>
        <v>51.936680611954245</v>
      </c>
      <c r="CW142" s="12">
        <f>Population!CU142*Inputs!CX$15</f>
        <v>42.374517334206942</v>
      </c>
      <c r="CX142" s="12">
        <f>Population!CV142*Inputs!CY$15</f>
        <v>33.355702308017172</v>
      </c>
      <c r="CY142" s="12">
        <f>Population!CW142*Inputs!CZ$15</f>
        <v>26.185517300558953</v>
      </c>
      <c r="CZ142" s="12">
        <f>Population!CX142*Inputs!DA$15</f>
        <v>20.515306599227348</v>
      </c>
      <c r="DA142" s="12">
        <f>Population!CY142*Inputs!DB$15</f>
        <v>15.902850475033725</v>
      </c>
      <c r="DB142" s="4"/>
    </row>
    <row r="143" spans="1:106" x14ac:dyDescent="0.25">
      <c r="A143">
        <f t="shared" si="7"/>
        <v>2090</v>
      </c>
      <c r="B143" s="21">
        <f t="shared" si="6"/>
        <v>202975.90785191965</v>
      </c>
      <c r="C143" s="5">
        <f>B143/Population!B143</f>
        <v>0.60966897306521328</v>
      </c>
      <c r="D143" s="33">
        <f t="shared" si="8"/>
        <v>-0.45734530799701467</v>
      </c>
      <c r="E143" s="12">
        <f>Population!C143*Inputs!F$15</f>
        <v>0</v>
      </c>
      <c r="F143" s="12">
        <f>Population!D143*Inputs!G$15</f>
        <v>0</v>
      </c>
      <c r="G143" s="12">
        <f>Population!E143*Inputs!H$15</f>
        <v>0</v>
      </c>
      <c r="H143" s="12">
        <f>Population!F143*Inputs!I$15</f>
        <v>0</v>
      </c>
      <c r="I143" s="12">
        <f>Population!G143*Inputs!J$15</f>
        <v>0</v>
      </c>
      <c r="J143" s="12">
        <f>Population!H143*Inputs!K$15</f>
        <v>0</v>
      </c>
      <c r="K143" s="12">
        <f>Population!I143*Inputs!L$15</f>
        <v>0</v>
      </c>
      <c r="L143" s="12">
        <f>Population!J143*Inputs!M$15</f>
        <v>0</v>
      </c>
      <c r="M143" s="12">
        <f>Population!K143*Inputs!N$15</f>
        <v>0</v>
      </c>
      <c r="N143" s="12">
        <f>Population!L143*Inputs!O$15</f>
        <v>0</v>
      </c>
      <c r="O143" s="12">
        <f>Population!M143*Inputs!P$15</f>
        <v>0</v>
      </c>
      <c r="P143" s="12">
        <f>Population!N143*Inputs!Q$15</f>
        <v>0</v>
      </c>
      <c r="Q143" s="12">
        <f>Population!O143*Inputs!R$15</f>
        <v>0</v>
      </c>
      <c r="R143" s="12">
        <f>Population!P143*Inputs!S$15</f>
        <v>0</v>
      </c>
      <c r="S143" s="12">
        <f>Population!Q143*Inputs!T$15</f>
        <v>0</v>
      </c>
      <c r="T143" s="12">
        <f>Population!R143*Inputs!U$15</f>
        <v>20.912577820153615</v>
      </c>
      <c r="U143" s="12">
        <f>Population!S143*Inputs!V$15</f>
        <v>27.430615174356156</v>
      </c>
      <c r="V143" s="12">
        <f>Population!T143*Inputs!W$15</f>
        <v>49.451456455463983</v>
      </c>
      <c r="W143" s="12">
        <f>Population!U143*Inputs!X$15</f>
        <v>81.857974959491926</v>
      </c>
      <c r="X143" s="12">
        <f>Population!V143*Inputs!Y$15</f>
        <v>142.89378575145128</v>
      </c>
      <c r="Y143" s="12">
        <f>Population!W143*Inputs!Z$15</f>
        <v>200.3619122428843</v>
      </c>
      <c r="Z143" s="12">
        <f>Population!X143*Inputs!AA$15</f>
        <v>305.65996734695</v>
      </c>
      <c r="AA143" s="12">
        <f>Population!Y143*Inputs!AB$15</f>
        <v>422.16100693423533</v>
      </c>
      <c r="AB143" s="12">
        <f>Population!Z143*Inputs!AC$15</f>
        <v>568.69088696555104</v>
      </c>
      <c r="AC143" s="12">
        <f>Population!AA143*Inputs!AD$15</f>
        <v>771.66649596853085</v>
      </c>
      <c r="AD143" s="12">
        <f>Population!AB143*Inputs!AE$15</f>
        <v>1011.8196402902897</v>
      </c>
      <c r="AE143" s="12">
        <f>Population!AC143*Inputs!AF$15</f>
        <v>1290.1653190324616</v>
      </c>
      <c r="AF143" s="12">
        <f>Population!AD143*Inputs!AG$15</f>
        <v>1526.6943332651917</v>
      </c>
      <c r="AG143" s="12">
        <f>Population!AE143*Inputs!AH$15</f>
        <v>1850.3565160768608</v>
      </c>
      <c r="AH143" s="12">
        <f>Population!AF143*Inputs!AI$15</f>
        <v>2268.9351102900469</v>
      </c>
      <c r="AI143" s="12">
        <f>Population!AG143*Inputs!AJ$15</f>
        <v>2551.502114080819</v>
      </c>
      <c r="AJ143" s="12">
        <f>Population!AH143*Inputs!AK$15</f>
        <v>2939.3242398652915</v>
      </c>
      <c r="AK143" s="12">
        <f>Population!AI143*Inputs!AL$15</f>
        <v>3062.8632857096245</v>
      </c>
      <c r="AL143" s="12">
        <f>Population!AJ143*Inputs!AM$15</f>
        <v>3190.4294882435483</v>
      </c>
      <c r="AM143" s="12">
        <f>Population!AK143*Inputs!AN$15</f>
        <v>3352.3962056102682</v>
      </c>
      <c r="AN143" s="12">
        <f>Population!AL143*Inputs!AO$15</f>
        <v>3416.091897881895</v>
      </c>
      <c r="AO143" s="12">
        <f>Population!AM143*Inputs!AP$15</f>
        <v>3529.5179568865278</v>
      </c>
      <c r="AP143" s="12">
        <f>Population!AN143*Inputs!AQ$15</f>
        <v>3532.8633566394324</v>
      </c>
      <c r="AQ143" s="12">
        <f>Population!AO143*Inputs!AR$15</f>
        <v>3441.0243388586273</v>
      </c>
      <c r="AR143" s="12">
        <f>Population!AP143*Inputs!AS$15</f>
        <v>3535.2983439319578</v>
      </c>
      <c r="AS143" s="12">
        <f>Population!AQ143*Inputs!AT$15</f>
        <v>3686.2641463715267</v>
      </c>
      <c r="AT143" s="12">
        <f>Population!AR143*Inputs!AU$15</f>
        <v>3909.5986916352299</v>
      </c>
      <c r="AU143" s="12">
        <f>Population!AS143*Inputs!AV$15</f>
        <v>3959.0697905100114</v>
      </c>
      <c r="AV143" s="12">
        <f>Population!AT143*Inputs!AW$15</f>
        <v>4056.6851375812921</v>
      </c>
      <c r="AW143" s="12">
        <f>Population!AU143*Inputs!AX$15</f>
        <v>4242.8849448442506</v>
      </c>
      <c r="AX143" s="12">
        <f>Population!AV143*Inputs!AY$15</f>
        <v>4364.0692778626453</v>
      </c>
      <c r="AY143" s="12">
        <f>Population!AW143*Inputs!AZ$15</f>
        <v>4708.1720297196425</v>
      </c>
      <c r="AZ143" s="12">
        <f>Population!AX143*Inputs!BA$15</f>
        <v>4807.1119566097632</v>
      </c>
      <c r="BA143" s="12">
        <f>Population!AY143*Inputs!BB$15</f>
        <v>4944.8291730080346</v>
      </c>
      <c r="BB143" s="12">
        <f>Population!AZ143*Inputs!BC$15</f>
        <v>5355.7222901528894</v>
      </c>
      <c r="BC143" s="12">
        <f>Population!BA143*Inputs!BD$15</f>
        <v>5500.5605115434728</v>
      </c>
      <c r="BD143" s="12">
        <f>Population!BB143*Inputs!BE$15</f>
        <v>5970.2506180237369</v>
      </c>
      <c r="BE143" s="12">
        <f>Population!BC143*Inputs!BF$15</f>
        <v>6278.2253340598763</v>
      </c>
      <c r="BF143" s="12">
        <f>Population!BD143*Inputs!BG$15</f>
        <v>6560.9891665320083</v>
      </c>
      <c r="BG143" s="12">
        <f>Population!BE143*Inputs!BH$15</f>
        <v>7234.6333441608995</v>
      </c>
      <c r="BH143" s="12">
        <f>Population!BF143*Inputs!BI$15</f>
        <v>7466.7193011885274</v>
      </c>
      <c r="BI143" s="12">
        <f>Population!BG143*Inputs!BJ$15</f>
        <v>7132.9851490221654</v>
      </c>
      <c r="BJ143" s="12">
        <f>Population!BH143*Inputs!BK$15</f>
        <v>6332.3423568579337</v>
      </c>
      <c r="BK143" s="12">
        <f>Population!BI143*Inputs!BL$15</f>
        <v>5483.0331822648968</v>
      </c>
      <c r="BL143" s="12">
        <f>Population!BJ143*Inputs!BM$15</f>
        <v>4745.2178711783781</v>
      </c>
      <c r="BM143" s="12">
        <f>Population!BK143*Inputs!BN$15</f>
        <v>3884.8888057220138</v>
      </c>
      <c r="BN143" s="12">
        <f>Population!BL143*Inputs!BO$15</f>
        <v>3319.8175689495947</v>
      </c>
      <c r="BO143" s="12">
        <f>Population!BM143*Inputs!BP$15</f>
        <v>2896.420371435594</v>
      </c>
      <c r="BP143" s="12">
        <f>Population!BN143*Inputs!BQ$15</f>
        <v>2357.9442560540533</v>
      </c>
      <c r="BQ143" s="12">
        <f>Population!BO143*Inputs!BR$15</f>
        <v>2403.3778240467664</v>
      </c>
      <c r="BR143" s="12">
        <f>Population!BP143*Inputs!BS$15</f>
        <v>2163.3848606757574</v>
      </c>
      <c r="BS143" s="12">
        <f>Population!BQ143*Inputs!BT$15</f>
        <v>2142.7274692710771</v>
      </c>
      <c r="BT143" s="12">
        <f>Population!BR143*Inputs!BU$15</f>
        <v>2247.8025590591888</v>
      </c>
      <c r="BU143" s="12">
        <f>Population!BS143*Inputs!BV$15</f>
        <v>2398.0904171523594</v>
      </c>
      <c r="BV143" s="12">
        <f>Population!BT143*Inputs!BW$15</f>
        <v>2419.6870814008421</v>
      </c>
      <c r="BW143" s="12">
        <f>Population!BU143*Inputs!BX$15</f>
        <v>2475.1736743771025</v>
      </c>
      <c r="BX143" s="12">
        <f>Population!BV143*Inputs!BY$15</f>
        <v>2244.5484139533173</v>
      </c>
      <c r="BY143" s="12">
        <f>Population!BW143*Inputs!BZ$15</f>
        <v>2115.4547905177774</v>
      </c>
      <c r="BZ143" s="12">
        <f>Population!BX143*Inputs!CA$15</f>
        <v>2118.9893189222294</v>
      </c>
      <c r="CA143" s="12">
        <f>Population!BY143*Inputs!CB$15</f>
        <v>2115.2504332285857</v>
      </c>
      <c r="CB143" s="12">
        <f>Population!BZ143*Inputs!CC$15</f>
        <v>1828.0676442239806</v>
      </c>
      <c r="CC143" s="12">
        <f>Population!CA143*Inputs!CD$15</f>
        <v>1971.4074211864934</v>
      </c>
      <c r="CD143" s="12">
        <f>Population!CB143*Inputs!CE$15</f>
        <v>1777.301967907265</v>
      </c>
      <c r="CE143" s="12">
        <f>Population!CC143*Inputs!CF$15</f>
        <v>1440.315472351723</v>
      </c>
      <c r="CF143" s="12">
        <f>Population!CD143*Inputs!CG$15</f>
        <v>1390.4728243358475</v>
      </c>
      <c r="CG143" s="12">
        <f>Population!CE143*Inputs!CH$15</f>
        <v>1124.2399121228286</v>
      </c>
      <c r="CH143" s="12">
        <f>Population!CF143*Inputs!CI$15</f>
        <v>1045.2374391295125</v>
      </c>
      <c r="CI143" s="12">
        <f>Population!CG143*Inputs!CJ$15</f>
        <v>945.15129213202272</v>
      </c>
      <c r="CJ143" s="12">
        <f>Population!CH143*Inputs!CK$15</f>
        <v>819.43329202105588</v>
      </c>
      <c r="CK143" s="12">
        <f>Population!CI143*Inputs!CL$15</f>
        <v>677.85357672513101</v>
      </c>
      <c r="CL143" s="12">
        <f>Population!CJ143*Inputs!CM$15</f>
        <v>550.83776204787853</v>
      </c>
      <c r="CM143" s="12">
        <f>Population!CK143*Inputs!CN$15</f>
        <v>452.64298168942355</v>
      </c>
      <c r="CN143" s="12">
        <f>Population!CL143*Inputs!CO$15</f>
        <v>377.2615150530512</v>
      </c>
      <c r="CO143" s="12">
        <f>Population!CM143*Inputs!CP$15</f>
        <v>308.35424662565549</v>
      </c>
      <c r="CP143" s="12">
        <f>Population!CN143*Inputs!CQ$15</f>
        <v>249.29235612929142</v>
      </c>
      <c r="CQ143" s="12">
        <f>Population!CO143*Inputs!CR$15</f>
        <v>203.2081823748137</v>
      </c>
      <c r="CR143" s="12">
        <f>Population!CP143*Inputs!CS$15</f>
        <v>167.08716803170671</v>
      </c>
      <c r="CS143" s="12">
        <f>Population!CQ143*Inputs!CT$15</f>
        <v>134.44644763254496</v>
      </c>
      <c r="CT143" s="12">
        <f>Population!CR143*Inputs!CU$15</f>
        <v>103.86601675957662</v>
      </c>
      <c r="CU143" s="12">
        <f>Population!CS143*Inputs!CV$15</f>
        <v>76.661125354319211</v>
      </c>
      <c r="CV143" s="12">
        <f>Population!CT143*Inputs!CW$15</f>
        <v>55.788354614669046</v>
      </c>
      <c r="CW143" s="12">
        <f>Population!CU143*Inputs!CX$15</f>
        <v>42.799072835632487</v>
      </c>
      <c r="CX143" s="12">
        <f>Population!CV143*Inputs!CY$15</f>
        <v>34.919252297076163</v>
      </c>
      <c r="CY143" s="12">
        <f>Population!CW143*Inputs!CZ$15</f>
        <v>27.487184697666514</v>
      </c>
      <c r="CZ143" s="12">
        <f>Population!CX143*Inputs!DA$15</f>
        <v>21.578503843146699</v>
      </c>
      <c r="DA143" s="12">
        <f>Population!CY143*Inputs!DB$15</f>
        <v>16.90589562213119</v>
      </c>
      <c r="DB143" s="4"/>
    </row>
    <row r="144" spans="1:106" x14ac:dyDescent="0.25">
      <c r="A144">
        <f t="shared" si="7"/>
        <v>2091</v>
      </c>
      <c r="B144" s="21">
        <f t="shared" si="6"/>
        <v>201901.531355988</v>
      </c>
      <c r="C144" s="5">
        <f>B144/Population!B144</f>
        <v>0.60884980302310954</v>
      </c>
      <c r="D144" s="33">
        <f t="shared" si="8"/>
        <v>-0.52931232445352361</v>
      </c>
      <c r="E144" s="12">
        <f>Population!C144*Inputs!F$15</f>
        <v>0</v>
      </c>
      <c r="F144" s="12">
        <f>Population!D144*Inputs!G$15</f>
        <v>0</v>
      </c>
      <c r="G144" s="12">
        <f>Population!E144*Inputs!H$15</f>
        <v>0</v>
      </c>
      <c r="H144" s="12">
        <f>Population!F144*Inputs!I$15</f>
        <v>0</v>
      </c>
      <c r="I144" s="12">
        <f>Population!G144*Inputs!J$15</f>
        <v>0</v>
      </c>
      <c r="J144" s="12">
        <f>Population!H144*Inputs!K$15</f>
        <v>0</v>
      </c>
      <c r="K144" s="12">
        <f>Population!I144*Inputs!L$15</f>
        <v>0</v>
      </c>
      <c r="L144" s="12">
        <f>Population!J144*Inputs!M$15</f>
        <v>0</v>
      </c>
      <c r="M144" s="12">
        <f>Population!K144*Inputs!N$15</f>
        <v>0</v>
      </c>
      <c r="N144" s="12">
        <f>Population!L144*Inputs!O$15</f>
        <v>0</v>
      </c>
      <c r="O144" s="12">
        <f>Population!M144*Inputs!P$15</f>
        <v>0</v>
      </c>
      <c r="P144" s="12">
        <f>Population!N144*Inputs!Q$15</f>
        <v>0</v>
      </c>
      <c r="Q144" s="12">
        <f>Population!O144*Inputs!R$15</f>
        <v>0</v>
      </c>
      <c r="R144" s="12">
        <f>Population!P144*Inputs!S$15</f>
        <v>0</v>
      </c>
      <c r="S144" s="12">
        <f>Population!Q144*Inputs!T$15</f>
        <v>0</v>
      </c>
      <c r="T144" s="12">
        <f>Population!R144*Inputs!U$15</f>
        <v>20.797570884421564</v>
      </c>
      <c r="U144" s="12">
        <f>Population!S144*Inputs!V$15</f>
        <v>27.181317184343563</v>
      </c>
      <c r="V144" s="12">
        <f>Population!T144*Inputs!W$15</f>
        <v>48.851745200716408</v>
      </c>
      <c r="W144" s="12">
        <f>Population!U144*Inputs!X$15</f>
        <v>80.804249078539712</v>
      </c>
      <c r="X144" s="12">
        <f>Population!V144*Inputs!Y$15</f>
        <v>141.03857319383209</v>
      </c>
      <c r="Y144" s="12">
        <f>Population!W144*Inputs!Z$15</f>
        <v>196.74674787252974</v>
      </c>
      <c r="Z144" s="12">
        <f>Population!X144*Inputs!AA$15</f>
        <v>298.12429914931982</v>
      </c>
      <c r="AA144" s="12">
        <f>Population!Y144*Inputs!AB$15</f>
        <v>410.25799839333598</v>
      </c>
      <c r="AB144" s="12">
        <f>Population!Z144*Inputs!AC$15</f>
        <v>553.6763552824375</v>
      </c>
      <c r="AC144" s="12">
        <f>Population!AA144*Inputs!AD$15</f>
        <v>752.55353003847983</v>
      </c>
      <c r="AD144" s="12">
        <f>Population!AB144*Inputs!AE$15</f>
        <v>988.15941588453029</v>
      </c>
      <c r="AE144" s="12">
        <f>Population!AC144*Inputs!AF$15</f>
        <v>1262.589574646692</v>
      </c>
      <c r="AF144" s="12">
        <f>Population!AD144*Inputs!AG$15</f>
        <v>1498.1567097522582</v>
      </c>
      <c r="AG144" s="12">
        <f>Population!AE144*Inputs!AH$15</f>
        <v>1818.9677255702736</v>
      </c>
      <c r="AH144" s="12">
        <f>Population!AF144*Inputs!AI$15</f>
        <v>2232.1194724857764</v>
      </c>
      <c r="AI144" s="12">
        <f>Population!AG144*Inputs!AJ$15</f>
        <v>2534.2392483120439</v>
      </c>
      <c r="AJ144" s="12">
        <f>Population!AH144*Inputs!AK$15</f>
        <v>2958.8669714416587</v>
      </c>
      <c r="AK144" s="12">
        <f>Population!AI144*Inputs!AL$15</f>
        <v>3112.3986140507554</v>
      </c>
      <c r="AL144" s="12">
        <f>Population!AJ144*Inputs!AM$15</f>
        <v>3242.4425168603102</v>
      </c>
      <c r="AM144" s="12">
        <f>Population!AK144*Inputs!AN$15</f>
        <v>3409.2605109746828</v>
      </c>
      <c r="AN144" s="12">
        <f>Population!AL144*Inputs!AO$15</f>
        <v>3483.4856775739336</v>
      </c>
      <c r="AO144" s="12">
        <f>Population!AM144*Inputs!AP$15</f>
        <v>3607.7240932869677</v>
      </c>
      <c r="AP144" s="12">
        <f>Population!AN144*Inputs!AQ$15</f>
        <v>3613.6845011348714</v>
      </c>
      <c r="AQ144" s="12">
        <f>Population!AO144*Inputs!AR$15</f>
        <v>3514.5267932820916</v>
      </c>
      <c r="AR144" s="12">
        <f>Population!AP144*Inputs!AS$15</f>
        <v>3602.8162295154034</v>
      </c>
      <c r="AS144" s="12">
        <f>Population!AQ144*Inputs!AT$15</f>
        <v>3734.7148099428923</v>
      </c>
      <c r="AT144" s="12">
        <f>Population!AR144*Inputs!AU$15</f>
        <v>3927.6278534075655</v>
      </c>
      <c r="AU144" s="12">
        <f>Population!AS144*Inputs!AV$15</f>
        <v>3943.5082640493652</v>
      </c>
      <c r="AV144" s="12">
        <f>Population!AT144*Inputs!AW$15</f>
        <v>4025.1009354382522</v>
      </c>
      <c r="AW144" s="12">
        <f>Population!AU144*Inputs!AX$15</f>
        <v>4201.0575347539398</v>
      </c>
      <c r="AX144" s="12">
        <f>Population!AV144*Inputs!AY$15</f>
        <v>4241.4173297179459</v>
      </c>
      <c r="AY144" s="12">
        <f>Population!AW144*Inputs!AZ$15</f>
        <v>4468.5731979371085</v>
      </c>
      <c r="AZ144" s="12">
        <f>Population!AX144*Inputs!BA$15</f>
        <v>4503.4488530490216</v>
      </c>
      <c r="BA144" s="12">
        <f>Population!AY144*Inputs!BB$15</f>
        <v>4662.5238796022722</v>
      </c>
      <c r="BB144" s="12">
        <f>Population!AZ144*Inputs!BC$15</f>
        <v>5087.6022953143893</v>
      </c>
      <c r="BC144" s="12">
        <f>Population!BA144*Inputs!BD$15</f>
        <v>5192.816301595567</v>
      </c>
      <c r="BD144" s="12">
        <f>Population!BB144*Inputs!BE$15</f>
        <v>5590.3517127433824</v>
      </c>
      <c r="BE144" s="12">
        <f>Population!BC144*Inputs!BF$15</f>
        <v>5885.1124704067506</v>
      </c>
      <c r="BF144" s="12">
        <f>Population!BD144*Inputs!BG$15</f>
        <v>6190.6929458724881</v>
      </c>
      <c r="BG144" s="12">
        <f>Population!BE144*Inputs!BH$15</f>
        <v>6823.4325249707681</v>
      </c>
      <c r="BH144" s="12">
        <f>Population!BF144*Inputs!BI$15</f>
        <v>7304.2763414474275</v>
      </c>
      <c r="BI144" s="12">
        <f>Population!BG144*Inputs!BJ$15</f>
        <v>7354.2494139176206</v>
      </c>
      <c r="BJ144" s="12">
        <f>Population!BH144*Inputs!BK$15</f>
        <v>6778.010044926129</v>
      </c>
      <c r="BK144" s="12">
        <f>Population!BI144*Inputs!BL$15</f>
        <v>5875.6852564915835</v>
      </c>
      <c r="BL144" s="12">
        <f>Population!BJ144*Inputs!BM$15</f>
        <v>5133.4207081393433</v>
      </c>
      <c r="BM144" s="12">
        <f>Population!BK144*Inputs!BN$15</f>
        <v>4166.7549444279157</v>
      </c>
      <c r="BN144" s="12">
        <f>Population!BL144*Inputs!BO$15</f>
        <v>3464.1262439152979</v>
      </c>
      <c r="BO144" s="12">
        <f>Population!BM144*Inputs!BP$15</f>
        <v>2955.8487149307271</v>
      </c>
      <c r="BP144" s="12">
        <f>Population!BN144*Inputs!BQ$15</f>
        <v>2424.2888923242717</v>
      </c>
      <c r="BQ144" s="12">
        <f>Population!BO144*Inputs!BR$15</f>
        <v>2489.5245248356377</v>
      </c>
      <c r="BR144" s="12">
        <f>Population!BP144*Inputs!BS$15</f>
        <v>2173.6678919205356</v>
      </c>
      <c r="BS144" s="12">
        <f>Population!BQ144*Inputs!BT$15</f>
        <v>2057.0173359282071</v>
      </c>
      <c r="BT144" s="12">
        <f>Population!BR144*Inputs!BU$15</f>
        <v>2101.9441457172716</v>
      </c>
      <c r="BU144" s="12">
        <f>Population!BS144*Inputs!BV$15</f>
        <v>2250.9713665948193</v>
      </c>
      <c r="BV144" s="12">
        <f>Population!BT144*Inputs!BW$15</f>
        <v>2265.4203853591507</v>
      </c>
      <c r="BW144" s="12">
        <f>Population!BU144*Inputs!BX$15</f>
        <v>2365.2168560828081</v>
      </c>
      <c r="BX144" s="12">
        <f>Population!BV144*Inputs!BY$15</f>
        <v>2214.9606497058098</v>
      </c>
      <c r="BY144" s="12">
        <f>Population!BW144*Inputs!BZ$15</f>
        <v>2133.5506450537096</v>
      </c>
      <c r="BZ144" s="12">
        <f>Population!BX144*Inputs!CA$15</f>
        <v>2128.331449781952</v>
      </c>
      <c r="CA144" s="12">
        <f>Population!BY144*Inputs!CB$15</f>
        <v>2122.6248715021984</v>
      </c>
      <c r="CB144" s="12">
        <f>Population!BZ144*Inputs!CC$15</f>
        <v>1853.635821490351</v>
      </c>
      <c r="CC144" s="12">
        <f>Population!CA144*Inputs!CD$15</f>
        <v>2027.3215021034359</v>
      </c>
      <c r="CD144" s="12">
        <f>Population!CB144*Inputs!CE$15</f>
        <v>1849.4885408682524</v>
      </c>
      <c r="CE144" s="12">
        <f>Population!CC144*Inputs!CF$15</f>
        <v>1507.2326630943667</v>
      </c>
      <c r="CF144" s="12">
        <f>Population!CD144*Inputs!CG$15</f>
        <v>1347.9372471105285</v>
      </c>
      <c r="CG144" s="12">
        <f>Population!CE144*Inputs!CH$15</f>
        <v>1107.7723626695461</v>
      </c>
      <c r="CH144" s="12">
        <f>Population!CF144*Inputs!CI$15</f>
        <v>1044.8935425309523</v>
      </c>
      <c r="CI144" s="12">
        <f>Population!CG144*Inputs!CJ$15</f>
        <v>963.15070092977805</v>
      </c>
      <c r="CJ144" s="12">
        <f>Population!CH144*Inputs!CK$15</f>
        <v>863.50140466931498</v>
      </c>
      <c r="CK144" s="12">
        <f>Population!CI144*Inputs!CL$15</f>
        <v>740.55004872796178</v>
      </c>
      <c r="CL144" s="12">
        <f>Population!CJ144*Inputs!CM$15</f>
        <v>604.13418732571233</v>
      </c>
      <c r="CM144" s="12">
        <f>Population!CK144*Inputs!CN$15</f>
        <v>482.69996083857046</v>
      </c>
      <c r="CN144" s="12">
        <f>Population!CL144*Inputs!CO$15</f>
        <v>389.29723768992733</v>
      </c>
      <c r="CO144" s="12">
        <f>Population!CM144*Inputs!CP$15</f>
        <v>318.31934454139514</v>
      </c>
      <c r="CP144" s="12">
        <f>Population!CN144*Inputs!CQ$15</f>
        <v>254.56090164162103</v>
      </c>
      <c r="CQ144" s="12">
        <f>Population!CO144*Inputs!CR$15</f>
        <v>200.76988859553859</v>
      </c>
      <c r="CR144" s="12">
        <f>Population!CP144*Inputs!CS$15</f>
        <v>163.65557600945442</v>
      </c>
      <c r="CS144" s="12">
        <f>Population!CQ144*Inputs!CT$15</f>
        <v>134.56518536040338</v>
      </c>
      <c r="CT144" s="12">
        <f>Population!CR144*Inputs!CU$15</f>
        <v>108.27768140332627</v>
      </c>
      <c r="CU144" s="12">
        <f>Population!CS144*Inputs!CV$15</f>
        <v>83.649450538577227</v>
      </c>
      <c r="CV144" s="12">
        <f>Population!CT144*Inputs!CW$15</f>
        <v>61.739741386265635</v>
      </c>
      <c r="CW144" s="12">
        <f>Population!CU144*Inputs!CX$15</f>
        <v>44.929663768376784</v>
      </c>
      <c r="CX144" s="12">
        <f>Population!CV144*Inputs!CY$15</f>
        <v>34.468626389594469</v>
      </c>
      <c r="CY144" s="12">
        <f>Population!CW144*Inputs!CZ$15</f>
        <v>28.122540547883801</v>
      </c>
      <c r="CZ144" s="12">
        <f>Population!CX144*Inputs!DA$15</f>
        <v>22.137056648032029</v>
      </c>
      <c r="DA144" s="12">
        <f>Population!CY144*Inputs!DB$15</f>
        <v>17.378446254485556</v>
      </c>
      <c r="DB144" s="4"/>
    </row>
    <row r="145" spans="1:106" x14ac:dyDescent="0.25">
      <c r="A145">
        <f t="shared" si="7"/>
        <v>2092</v>
      </c>
      <c r="B145" s="21">
        <f t="shared" si="6"/>
        <v>200676.02977237769</v>
      </c>
      <c r="C145" s="5">
        <f>B145/Population!B145</f>
        <v>0.60757958945792911</v>
      </c>
      <c r="D145" s="33">
        <f t="shared" si="8"/>
        <v>-0.60697983585351611</v>
      </c>
      <c r="E145" s="12">
        <f>Population!C145*Inputs!F$15</f>
        <v>0</v>
      </c>
      <c r="F145" s="12">
        <f>Population!D145*Inputs!G$15</f>
        <v>0</v>
      </c>
      <c r="G145" s="12">
        <f>Population!E145*Inputs!H$15</f>
        <v>0</v>
      </c>
      <c r="H145" s="12">
        <f>Population!F145*Inputs!I$15</f>
        <v>0</v>
      </c>
      <c r="I145" s="12">
        <f>Population!G145*Inputs!J$15</f>
        <v>0</v>
      </c>
      <c r="J145" s="12">
        <f>Population!H145*Inputs!K$15</f>
        <v>0</v>
      </c>
      <c r="K145" s="12">
        <f>Population!I145*Inputs!L$15</f>
        <v>0</v>
      </c>
      <c r="L145" s="12">
        <f>Population!J145*Inputs!M$15</f>
        <v>0</v>
      </c>
      <c r="M145" s="12">
        <f>Population!K145*Inputs!N$15</f>
        <v>0</v>
      </c>
      <c r="N145" s="12">
        <f>Population!L145*Inputs!O$15</f>
        <v>0</v>
      </c>
      <c r="O145" s="12">
        <f>Population!M145*Inputs!P$15</f>
        <v>0</v>
      </c>
      <c r="P145" s="12">
        <f>Population!N145*Inputs!Q$15</f>
        <v>0</v>
      </c>
      <c r="Q145" s="12">
        <f>Population!O145*Inputs!R$15</f>
        <v>0</v>
      </c>
      <c r="R145" s="12">
        <f>Population!P145*Inputs!S$15</f>
        <v>0</v>
      </c>
      <c r="S145" s="12">
        <f>Population!Q145*Inputs!T$15</f>
        <v>0</v>
      </c>
      <c r="T145" s="12">
        <f>Population!R145*Inputs!U$15</f>
        <v>20.737799055798057</v>
      </c>
      <c r="U145" s="12">
        <f>Population!S145*Inputs!V$15</f>
        <v>27.028894487601921</v>
      </c>
      <c r="V145" s="12">
        <f>Population!T145*Inputs!W$15</f>
        <v>48.402669019408144</v>
      </c>
      <c r="W145" s="12">
        <f>Population!U145*Inputs!X$15</f>
        <v>79.815708482594715</v>
      </c>
      <c r="X145" s="12">
        <f>Population!V145*Inputs!Y$15</f>
        <v>139.20755948563476</v>
      </c>
      <c r="Y145" s="12">
        <f>Population!W145*Inputs!Z$15</f>
        <v>194.17063064758227</v>
      </c>
      <c r="Z145" s="12">
        <f>Population!X145*Inputs!AA$15</f>
        <v>292.7023916092835</v>
      </c>
      <c r="AA145" s="12">
        <f>Population!Y145*Inputs!AB$15</f>
        <v>400.06549626498054</v>
      </c>
      <c r="AB145" s="12">
        <f>Population!Z145*Inputs!AC$15</f>
        <v>537.94298820989104</v>
      </c>
      <c r="AC145" s="12">
        <f>Population!AA145*Inputs!AD$15</f>
        <v>732.51894072488972</v>
      </c>
      <c r="AD145" s="12">
        <f>Population!AB145*Inputs!AE$15</f>
        <v>963.46399050246202</v>
      </c>
      <c r="AE145" s="12">
        <f>Population!AC145*Inputs!AF$15</f>
        <v>1232.7754917498626</v>
      </c>
      <c r="AF145" s="12">
        <f>Population!AD145*Inputs!AG$15</f>
        <v>1465.7838007019366</v>
      </c>
      <c r="AG145" s="12">
        <f>Population!AE145*Inputs!AH$15</f>
        <v>1784.5351230470217</v>
      </c>
      <c r="AH145" s="12">
        <f>Population!AF145*Inputs!AI$15</f>
        <v>2193.7221628884454</v>
      </c>
      <c r="AI145" s="12">
        <f>Population!AG145*Inputs!AJ$15</f>
        <v>2492.5112669357541</v>
      </c>
      <c r="AJ145" s="12">
        <f>Population!AH145*Inputs!AK$15</f>
        <v>2938.1582821392603</v>
      </c>
      <c r="AK145" s="12">
        <f>Population!AI145*Inputs!AL$15</f>
        <v>3132.3970492045764</v>
      </c>
      <c r="AL145" s="12">
        <f>Population!AJ145*Inputs!AM$15</f>
        <v>3294.1826844732018</v>
      </c>
      <c r="AM145" s="12">
        <f>Population!AK145*Inputs!AN$15</f>
        <v>3464.1130574639365</v>
      </c>
      <c r="AN145" s="12">
        <f>Population!AL145*Inputs!AO$15</f>
        <v>3541.8461571711582</v>
      </c>
      <c r="AO145" s="12">
        <f>Population!AM145*Inputs!AP$15</f>
        <v>3678.1630947520521</v>
      </c>
      <c r="AP145" s="12">
        <f>Population!AN145*Inputs!AQ$15</f>
        <v>3693.037604706099</v>
      </c>
      <c r="AQ145" s="12">
        <f>Population!AO145*Inputs!AR$15</f>
        <v>3594.2559158003824</v>
      </c>
      <c r="AR145" s="12">
        <f>Population!AP145*Inputs!AS$15</f>
        <v>3679.1358523378617</v>
      </c>
      <c r="AS145" s="12">
        <f>Population!AQ145*Inputs!AT$15</f>
        <v>3805.4485789532678</v>
      </c>
      <c r="AT145" s="12">
        <f>Population!AR145*Inputs!AU$15</f>
        <v>3978.637595229467</v>
      </c>
      <c r="AU145" s="12">
        <f>Population!AS145*Inputs!AV$15</f>
        <v>3961.062594786496</v>
      </c>
      <c r="AV145" s="12">
        <f>Population!AT145*Inputs!AW$15</f>
        <v>4008.657470360461</v>
      </c>
      <c r="AW145" s="12">
        <f>Population!AU145*Inputs!AX$15</f>
        <v>4167.8225115716841</v>
      </c>
      <c r="AX145" s="12">
        <f>Population!AV145*Inputs!AY$15</f>
        <v>4199.2104233954569</v>
      </c>
      <c r="AY145" s="12">
        <f>Population!AW145*Inputs!AZ$15</f>
        <v>4342.5933552933348</v>
      </c>
      <c r="AZ145" s="12">
        <f>Population!AX145*Inputs!BA$15</f>
        <v>4273.8398859506569</v>
      </c>
      <c r="BA145" s="12">
        <f>Population!AY145*Inputs!BB$15</f>
        <v>4367.5702379940403</v>
      </c>
      <c r="BB145" s="12">
        <f>Population!AZ145*Inputs!BC$15</f>
        <v>4796.7493313017121</v>
      </c>
      <c r="BC145" s="12">
        <f>Population!BA145*Inputs!BD$15</f>
        <v>4932.4362692184604</v>
      </c>
      <c r="BD145" s="12">
        <f>Population!BB145*Inputs!BE$15</f>
        <v>5277.5704518945249</v>
      </c>
      <c r="BE145" s="12">
        <f>Population!BC145*Inputs!BF$15</f>
        <v>5511.1685385683577</v>
      </c>
      <c r="BF145" s="12">
        <f>Population!BD145*Inputs!BG$15</f>
        <v>5803.8803388564938</v>
      </c>
      <c r="BG145" s="12">
        <f>Population!BE145*Inputs!BH$15</f>
        <v>6439.1081540779787</v>
      </c>
      <c r="BH145" s="12">
        <f>Population!BF145*Inputs!BI$15</f>
        <v>6889.9362992262377</v>
      </c>
      <c r="BI145" s="12">
        <f>Population!BG145*Inputs!BJ$15</f>
        <v>7195.1052366157282</v>
      </c>
      <c r="BJ145" s="12">
        <f>Population!BH145*Inputs!BK$15</f>
        <v>6989.3614748220534</v>
      </c>
      <c r="BK145" s="12">
        <f>Population!BI145*Inputs!BL$15</f>
        <v>6290.7809359357543</v>
      </c>
      <c r="BL145" s="12">
        <f>Population!BJ145*Inputs!BM$15</f>
        <v>5503.2200951911473</v>
      </c>
      <c r="BM145" s="12">
        <f>Population!BK145*Inputs!BN$15</f>
        <v>4510.4769328267084</v>
      </c>
      <c r="BN145" s="12">
        <f>Population!BL145*Inputs!BO$15</f>
        <v>3717.9024878336509</v>
      </c>
      <c r="BO145" s="12">
        <f>Population!BM145*Inputs!BP$15</f>
        <v>3085.8370709335923</v>
      </c>
      <c r="BP145" s="12">
        <f>Population!BN145*Inputs!BQ$15</f>
        <v>2475.0229361809957</v>
      </c>
      <c r="BQ145" s="12">
        <f>Population!BO145*Inputs!BR$15</f>
        <v>2561.1581248601219</v>
      </c>
      <c r="BR145" s="12">
        <f>Population!BP145*Inputs!BS$15</f>
        <v>2253.3263292002666</v>
      </c>
      <c r="BS145" s="12">
        <f>Population!BQ145*Inputs!BT$15</f>
        <v>2069.2476409192523</v>
      </c>
      <c r="BT145" s="12">
        <f>Population!BR145*Inputs!BU$15</f>
        <v>2021.0715334480146</v>
      </c>
      <c r="BU145" s="12">
        <f>Population!BS145*Inputs!BV$15</f>
        <v>2108.4163347376011</v>
      </c>
      <c r="BV145" s="12">
        <f>Population!BT145*Inputs!BW$15</f>
        <v>2129.5042157962298</v>
      </c>
      <c r="BW145" s="12">
        <f>Population!BU145*Inputs!BX$15</f>
        <v>2217.0564263052079</v>
      </c>
      <c r="BX145" s="12">
        <f>Population!BV145*Inputs!BY$15</f>
        <v>2119.6235399587613</v>
      </c>
      <c r="BY145" s="12">
        <f>Population!BW145*Inputs!BZ$15</f>
        <v>2109.7273851897726</v>
      </c>
      <c r="BZ145" s="12">
        <f>Population!BX145*Inputs!CA$15</f>
        <v>2152.0623044197405</v>
      </c>
      <c r="CA145" s="12">
        <f>Population!BY145*Inputs!CB$15</f>
        <v>2137.3321563374243</v>
      </c>
      <c r="CB145" s="12">
        <f>Population!BZ145*Inputs!CC$15</f>
        <v>1864.7154700807566</v>
      </c>
      <c r="CC145" s="12">
        <f>Population!CA145*Inputs!CD$15</f>
        <v>2061.2278304527335</v>
      </c>
      <c r="CD145" s="12">
        <f>Population!CB145*Inputs!CE$15</f>
        <v>1907.7841571337879</v>
      </c>
      <c r="CE145" s="12">
        <f>Population!CC145*Inputs!CF$15</f>
        <v>1573.9452619548033</v>
      </c>
      <c r="CF145" s="12">
        <f>Population!CD145*Inputs!CG$15</f>
        <v>1416.2117744695415</v>
      </c>
      <c r="CG145" s="12">
        <f>Population!CE145*Inputs!CH$15</f>
        <v>1079.1123717369924</v>
      </c>
      <c r="CH145" s="12">
        <f>Population!CF145*Inputs!CI$15</f>
        <v>1034.1178836370091</v>
      </c>
      <c r="CI145" s="12">
        <f>Population!CG145*Inputs!CJ$15</f>
        <v>965.39042570962249</v>
      </c>
      <c r="CJ145" s="12">
        <f>Population!CH145*Inputs!CK$15</f>
        <v>880.9255771952146</v>
      </c>
      <c r="CK145" s="12">
        <f>Population!CI145*Inputs!CL$15</f>
        <v>781.73318218867291</v>
      </c>
      <c r="CL145" s="12">
        <f>Population!CJ145*Inputs!CM$15</f>
        <v>661.57141934928939</v>
      </c>
      <c r="CM145" s="12">
        <f>Population!CK145*Inputs!CN$15</f>
        <v>530.34328542197511</v>
      </c>
      <c r="CN145" s="12">
        <f>Population!CL145*Inputs!CO$15</f>
        <v>414.51143291030775</v>
      </c>
      <c r="CO145" s="12">
        <f>Population!CM145*Inputs!CP$15</f>
        <v>325.916454136943</v>
      </c>
      <c r="CP145" s="12">
        <f>Population!CN145*Inputs!CQ$15</f>
        <v>259.35339522460464</v>
      </c>
      <c r="CQ145" s="12">
        <f>Population!CO145*Inputs!CR$15</f>
        <v>200.75330577677056</v>
      </c>
      <c r="CR145" s="12">
        <f>Population!CP145*Inputs!CS$15</f>
        <v>158.33232274110694</v>
      </c>
      <c r="CS145" s="12">
        <f>Population!CQ145*Inputs!CT$15</f>
        <v>129.06301667234425</v>
      </c>
      <c r="CT145" s="12">
        <f>Population!CR145*Inputs!CU$15</f>
        <v>106.12158280927453</v>
      </c>
      <c r="CU145" s="12">
        <f>Population!CS145*Inputs!CV$15</f>
        <v>85.390577827870402</v>
      </c>
      <c r="CV145" s="12">
        <f>Population!CT145*Inputs!CW$15</f>
        <v>65.968118488484237</v>
      </c>
      <c r="CW145" s="12">
        <f>Population!CU145*Inputs!CX$15</f>
        <v>48.689555627615725</v>
      </c>
      <c r="CX145" s="12">
        <f>Population!CV145*Inputs!CY$15</f>
        <v>35.432693987070991</v>
      </c>
      <c r="CY145" s="12">
        <f>Population!CW145*Inputs!CZ$15</f>
        <v>27.182849560445394</v>
      </c>
      <c r="CZ145" s="12">
        <f>Population!CX145*Inputs!DA$15</f>
        <v>22.178162260664571</v>
      </c>
      <c r="DA145" s="12">
        <f>Population!CY145*Inputs!DB$15</f>
        <v>17.457854971446455</v>
      </c>
      <c r="DB145" s="4"/>
    </row>
    <row r="146" spans="1:106" x14ac:dyDescent="0.25">
      <c r="A146">
        <f t="shared" si="7"/>
        <v>2093</v>
      </c>
      <c r="B146" s="21">
        <f t="shared" si="6"/>
        <v>199128.82259978645</v>
      </c>
      <c r="C146" s="5">
        <f>B146/Population!B146</f>
        <v>0.60564428665917114</v>
      </c>
      <c r="D146" s="33">
        <f t="shared" si="8"/>
        <v>-0.77099749997356914</v>
      </c>
      <c r="E146" s="12">
        <f>Population!C146*Inputs!F$15</f>
        <v>0</v>
      </c>
      <c r="F146" s="12">
        <f>Population!D146*Inputs!G$15</f>
        <v>0</v>
      </c>
      <c r="G146" s="12">
        <f>Population!E146*Inputs!H$15</f>
        <v>0</v>
      </c>
      <c r="H146" s="12">
        <f>Population!F146*Inputs!I$15</f>
        <v>0</v>
      </c>
      <c r="I146" s="12">
        <f>Population!G146*Inputs!J$15</f>
        <v>0</v>
      </c>
      <c r="J146" s="12">
        <f>Population!H146*Inputs!K$15</f>
        <v>0</v>
      </c>
      <c r="K146" s="12">
        <f>Population!I146*Inputs!L$15</f>
        <v>0</v>
      </c>
      <c r="L146" s="12">
        <f>Population!J146*Inputs!M$15</f>
        <v>0</v>
      </c>
      <c r="M146" s="12">
        <f>Population!K146*Inputs!N$15</f>
        <v>0</v>
      </c>
      <c r="N146" s="12">
        <f>Population!L146*Inputs!O$15</f>
        <v>0</v>
      </c>
      <c r="O146" s="12">
        <f>Population!M146*Inputs!P$15</f>
        <v>0</v>
      </c>
      <c r="P146" s="12">
        <f>Population!N146*Inputs!Q$15</f>
        <v>0</v>
      </c>
      <c r="Q146" s="12">
        <f>Population!O146*Inputs!R$15</f>
        <v>0</v>
      </c>
      <c r="R146" s="12">
        <f>Population!P146*Inputs!S$15</f>
        <v>0</v>
      </c>
      <c r="S146" s="12">
        <f>Population!Q146*Inputs!T$15</f>
        <v>0</v>
      </c>
      <c r="T146" s="12">
        <f>Population!R146*Inputs!U$15</f>
        <v>20.712902340492729</v>
      </c>
      <c r="U146" s="12">
        <f>Population!S146*Inputs!V$15</f>
        <v>26.963857695568407</v>
      </c>
      <c r="V146" s="12">
        <f>Population!T146*Inputs!W$15</f>
        <v>48.153530062604183</v>
      </c>
      <c r="W146" s="12">
        <f>Population!U146*Inputs!X$15</f>
        <v>79.120985928619774</v>
      </c>
      <c r="X146" s="12">
        <f>Population!V146*Inputs!Y$15</f>
        <v>137.58278796966445</v>
      </c>
      <c r="Y146" s="12">
        <f>Population!W146*Inputs!Z$15</f>
        <v>191.77946066315525</v>
      </c>
      <c r="Z146" s="12">
        <f>Population!X146*Inputs!AA$15</f>
        <v>289.09644068290584</v>
      </c>
      <c r="AA146" s="12">
        <f>Population!Y146*Inputs!AB$15</f>
        <v>393.1284784320215</v>
      </c>
      <c r="AB146" s="12">
        <f>Population!Z146*Inputs!AC$15</f>
        <v>525.05277762124115</v>
      </c>
      <c r="AC146" s="12">
        <f>Population!AA146*Inputs!AD$15</f>
        <v>712.3621938580709</v>
      </c>
      <c r="AD146" s="12">
        <f>Population!AB146*Inputs!AE$15</f>
        <v>938.70824054572267</v>
      </c>
      <c r="AE146" s="12">
        <f>Population!AC146*Inputs!AF$15</f>
        <v>1203.1427150238005</v>
      </c>
      <c r="AF146" s="12">
        <f>Population!AD146*Inputs!AG$15</f>
        <v>1432.5975050495354</v>
      </c>
      <c r="AG146" s="12">
        <f>Population!AE146*Inputs!AH$15</f>
        <v>1747.7260009484653</v>
      </c>
      <c r="AH146" s="12">
        <f>Population!AF146*Inputs!AI$15</f>
        <v>2154.3446747244766</v>
      </c>
      <c r="AI146" s="12">
        <f>Population!AG146*Inputs!AJ$15</f>
        <v>2452.0466999697833</v>
      </c>
      <c r="AJ146" s="12">
        <f>Population!AH146*Inputs!AK$15</f>
        <v>2892.5721270800232</v>
      </c>
      <c r="AK146" s="12">
        <f>Population!AI146*Inputs!AL$15</f>
        <v>3113.4378106923482</v>
      </c>
      <c r="AL146" s="12">
        <f>Population!AJ146*Inputs!AM$15</f>
        <v>3318.4722649245709</v>
      </c>
      <c r="AM146" s="12">
        <f>Population!AK146*Inputs!AN$15</f>
        <v>3522.6547111661112</v>
      </c>
      <c r="AN146" s="12">
        <f>Population!AL146*Inputs!AO$15</f>
        <v>3602.0846133880682</v>
      </c>
      <c r="AO146" s="12">
        <f>Population!AM146*Inputs!AP$15</f>
        <v>3743.0636000434511</v>
      </c>
      <c r="AP146" s="12">
        <f>Population!AN146*Inputs!AQ$15</f>
        <v>3768.3205023851065</v>
      </c>
      <c r="AQ146" s="12">
        <f>Population!AO146*Inputs!AR$15</f>
        <v>3676.1587387512645</v>
      </c>
      <c r="AR146" s="12">
        <f>Population!AP146*Inputs!AS$15</f>
        <v>3765.5277493045205</v>
      </c>
      <c r="AS146" s="12">
        <f>Population!AQ146*Inputs!AT$15</f>
        <v>3888.9773600310823</v>
      </c>
      <c r="AT146" s="12">
        <f>Population!AR146*Inputs!AU$15</f>
        <v>4056.8956816250861</v>
      </c>
      <c r="AU146" s="12">
        <f>Population!AS146*Inputs!AV$15</f>
        <v>4015.1170824174201</v>
      </c>
      <c r="AV146" s="12">
        <f>Population!AT146*Inputs!AW$15</f>
        <v>4028.8652632216049</v>
      </c>
      <c r="AW146" s="12">
        <f>Population!AU146*Inputs!AX$15</f>
        <v>4153.0933787753893</v>
      </c>
      <c r="AX146" s="12">
        <f>Population!AV146*Inputs!AY$15</f>
        <v>4168.2903682491751</v>
      </c>
      <c r="AY146" s="12">
        <f>Population!AW146*Inputs!AZ$15</f>
        <v>4301.6780536161723</v>
      </c>
      <c r="AZ146" s="12">
        <f>Population!AX146*Inputs!BA$15</f>
        <v>4155.2997176150793</v>
      </c>
      <c r="BA146" s="12">
        <f>Population!AY146*Inputs!BB$15</f>
        <v>4146.4314314523735</v>
      </c>
      <c r="BB146" s="12">
        <f>Population!AZ146*Inputs!BC$15</f>
        <v>4494.5275618131664</v>
      </c>
      <c r="BC146" s="12">
        <f>Population!BA146*Inputs!BD$15</f>
        <v>4651.252794455746</v>
      </c>
      <c r="BD146" s="12">
        <f>Population!BB146*Inputs!BE$15</f>
        <v>5013.2184243533329</v>
      </c>
      <c r="BE146" s="12">
        <f>Population!BC146*Inputs!BF$15</f>
        <v>5202.9781592922664</v>
      </c>
      <c r="BF146" s="12">
        <f>Population!BD146*Inputs!BG$15</f>
        <v>5434.9395863756636</v>
      </c>
      <c r="BG146" s="12">
        <f>Population!BE146*Inputs!BH$15</f>
        <v>6035.4954834255404</v>
      </c>
      <c r="BH146" s="12">
        <f>Population!BF146*Inputs!BI$15</f>
        <v>6498.7166239214339</v>
      </c>
      <c r="BI146" s="12">
        <f>Population!BG146*Inputs!BJ$15</f>
        <v>6782.063695635431</v>
      </c>
      <c r="BJ146" s="12">
        <f>Population!BH146*Inputs!BK$15</f>
        <v>6831.6330702868181</v>
      </c>
      <c r="BK146" s="12">
        <f>Population!BI146*Inputs!BL$15</f>
        <v>6479.5990290743639</v>
      </c>
      <c r="BL146" s="12">
        <f>Population!BJ146*Inputs!BM$15</f>
        <v>5884.4300275763462</v>
      </c>
      <c r="BM146" s="12">
        <f>Population!BK146*Inputs!BN$15</f>
        <v>4828.4444859579098</v>
      </c>
      <c r="BN146" s="12">
        <f>Population!BL146*Inputs!BO$15</f>
        <v>4018.2519927279618</v>
      </c>
      <c r="BO146" s="12">
        <f>Population!BM146*Inputs!BP$15</f>
        <v>3305.1813584736942</v>
      </c>
      <c r="BP146" s="12">
        <f>Population!BN146*Inputs!BQ$15</f>
        <v>2576.8203513365697</v>
      </c>
      <c r="BQ146" s="12">
        <f>Population!BO146*Inputs!BR$15</f>
        <v>2606.1031177005525</v>
      </c>
      <c r="BR146" s="12">
        <f>Population!BP146*Inputs!BS$15</f>
        <v>2309.9213655255817</v>
      </c>
      <c r="BS146" s="12">
        <f>Population!BQ146*Inputs!BT$15</f>
        <v>2136.6232343698084</v>
      </c>
      <c r="BT146" s="12">
        <f>Population!BR146*Inputs!BU$15</f>
        <v>2024.6983653538457</v>
      </c>
      <c r="BU146" s="12">
        <f>Population!BS146*Inputs!BV$15</f>
        <v>2018.3949913032832</v>
      </c>
      <c r="BV146" s="12">
        <f>Population!BT146*Inputs!BW$15</f>
        <v>1984.6639686673077</v>
      </c>
      <c r="BW146" s="12">
        <f>Population!BU146*Inputs!BX$15</f>
        <v>2071.800235685022</v>
      </c>
      <c r="BX146" s="12">
        <f>Population!BV146*Inputs!BY$15</f>
        <v>1973.6528660053941</v>
      </c>
      <c r="BY146" s="12">
        <f>Population!BW146*Inputs!BZ$15</f>
        <v>2005.4033023808411</v>
      </c>
      <c r="BZ146" s="12">
        <f>Population!BX146*Inputs!CA$15</f>
        <v>2113.9659281965592</v>
      </c>
      <c r="CA146" s="12">
        <f>Population!BY146*Inputs!CB$15</f>
        <v>2146.0112798708201</v>
      </c>
      <c r="CB146" s="12">
        <f>Population!BZ146*Inputs!CC$15</f>
        <v>1862.0149837867052</v>
      </c>
      <c r="CC146" s="12">
        <f>Population!CA146*Inputs!CD$15</f>
        <v>2053.8210522620075</v>
      </c>
      <c r="CD146" s="12">
        <f>Population!CB146*Inputs!CE$15</f>
        <v>1919.3058925748073</v>
      </c>
      <c r="CE146" s="12">
        <f>Population!CC146*Inputs!CF$15</f>
        <v>1605.9782238923951</v>
      </c>
      <c r="CF146" s="12">
        <f>Population!CD146*Inputs!CG$15</f>
        <v>1463.9512026222869</v>
      </c>
      <c r="CG146" s="12">
        <f>Population!CE146*Inputs!CH$15</f>
        <v>1124.2400226739037</v>
      </c>
      <c r="CH146" s="12">
        <f>Population!CF146*Inputs!CI$15</f>
        <v>1001.3456014518289</v>
      </c>
      <c r="CI146" s="12">
        <f>Population!CG146*Inputs!CJ$15</f>
        <v>951.19150117411925</v>
      </c>
      <c r="CJ146" s="12">
        <f>Population!CH146*Inputs!CK$15</f>
        <v>879.94603137792046</v>
      </c>
      <c r="CK146" s="12">
        <f>Population!CI146*Inputs!CL$15</f>
        <v>796.70817506468438</v>
      </c>
      <c r="CL146" s="12">
        <f>Population!CJ146*Inputs!CM$15</f>
        <v>702.31056606744016</v>
      </c>
      <c r="CM146" s="12">
        <f>Population!CK146*Inputs!CN$15</f>
        <v>589.34234670098749</v>
      </c>
      <c r="CN146" s="12">
        <f>Population!CL146*Inputs!CO$15</f>
        <v>467.27776453166382</v>
      </c>
      <c r="CO146" s="12">
        <f>Population!CM146*Inputs!CP$15</f>
        <v>360.81000996631673</v>
      </c>
      <c r="CP146" s="12">
        <f>Population!CN146*Inputs!CQ$15</f>
        <v>280.57516509544314</v>
      </c>
      <c r="CQ146" s="12">
        <f>Population!CO146*Inputs!CR$15</f>
        <v>221.37468029074788</v>
      </c>
      <c r="CR146" s="12">
        <f>Population!CP146*Inputs!CS$15</f>
        <v>171.3557628391795</v>
      </c>
      <c r="CS146" s="12">
        <f>Population!CQ146*Inputs!CT$15</f>
        <v>135.14674560612357</v>
      </c>
      <c r="CT146" s="12">
        <f>Population!CR146*Inputs!CU$15</f>
        <v>110.16352428491032</v>
      </c>
      <c r="CU146" s="12">
        <f>Population!CS146*Inputs!CV$15</f>
        <v>90.581545871054601</v>
      </c>
      <c r="CV146" s="12">
        <f>Population!CT146*Inputs!CW$15</f>
        <v>72.886309624427454</v>
      </c>
      <c r="CW146" s="12">
        <f>Population!CU146*Inputs!CX$15</f>
        <v>56.30800062256111</v>
      </c>
      <c r="CX146" s="12">
        <f>Population!CV146*Inputs!CY$15</f>
        <v>41.559644134319228</v>
      </c>
      <c r="CY146" s="12">
        <f>Population!CW146*Inputs!CZ$15</f>
        <v>30.244066388391751</v>
      </c>
      <c r="CZ146" s="12">
        <f>Population!CX146*Inputs!DA$15</f>
        <v>23.202297489199065</v>
      </c>
      <c r="DA146" s="12">
        <f>Population!CY146*Inputs!DB$15</f>
        <v>18.930477372926148</v>
      </c>
      <c r="DB146" s="4"/>
    </row>
    <row r="147" spans="1:106" x14ac:dyDescent="0.25">
      <c r="A147">
        <f t="shared" si="7"/>
        <v>2094</v>
      </c>
      <c r="B147" s="21">
        <f t="shared" si="6"/>
        <v>197438.31841291513</v>
      </c>
      <c r="C147" s="5">
        <f>B147/Population!B147</f>
        <v>0.60335960887456341</v>
      </c>
      <c r="D147" s="33">
        <f t="shared" si="8"/>
        <v>-0.84895002380892537</v>
      </c>
      <c r="E147" s="12">
        <f>Population!C147*Inputs!F$15</f>
        <v>0</v>
      </c>
      <c r="F147" s="12">
        <f>Population!D147*Inputs!G$15</f>
        <v>0</v>
      </c>
      <c r="G147" s="12">
        <f>Population!E147*Inputs!H$15</f>
        <v>0</v>
      </c>
      <c r="H147" s="12">
        <f>Population!F147*Inputs!I$15</f>
        <v>0</v>
      </c>
      <c r="I147" s="12">
        <f>Population!G147*Inputs!J$15</f>
        <v>0</v>
      </c>
      <c r="J147" s="12">
        <f>Population!H147*Inputs!K$15</f>
        <v>0</v>
      </c>
      <c r="K147" s="12">
        <f>Population!I147*Inputs!L$15</f>
        <v>0</v>
      </c>
      <c r="L147" s="12">
        <f>Population!J147*Inputs!M$15</f>
        <v>0</v>
      </c>
      <c r="M147" s="12">
        <f>Population!K147*Inputs!N$15</f>
        <v>0</v>
      </c>
      <c r="N147" s="12">
        <f>Population!L147*Inputs!O$15</f>
        <v>0</v>
      </c>
      <c r="O147" s="12">
        <f>Population!M147*Inputs!P$15</f>
        <v>0</v>
      </c>
      <c r="P147" s="12">
        <f>Population!N147*Inputs!Q$15</f>
        <v>0</v>
      </c>
      <c r="Q147" s="12">
        <f>Population!O147*Inputs!R$15</f>
        <v>0</v>
      </c>
      <c r="R147" s="12">
        <f>Population!P147*Inputs!S$15</f>
        <v>0</v>
      </c>
      <c r="S147" s="12">
        <f>Population!Q147*Inputs!T$15</f>
        <v>0</v>
      </c>
      <c r="T147" s="12">
        <f>Population!R147*Inputs!U$15</f>
        <v>20.712555889080129</v>
      </c>
      <c r="U147" s="12">
        <f>Population!S147*Inputs!V$15</f>
        <v>26.928223438905839</v>
      </c>
      <c r="V147" s="12">
        <f>Population!T147*Inputs!W$15</f>
        <v>48.031870997039007</v>
      </c>
      <c r="W147" s="12">
        <f>Population!U147*Inputs!X$15</f>
        <v>78.701668230277349</v>
      </c>
      <c r="X147" s="12">
        <f>Population!V147*Inputs!Y$15</f>
        <v>136.357722438857</v>
      </c>
      <c r="Y147" s="12">
        <f>Population!W147*Inputs!Z$15</f>
        <v>189.49635276697822</v>
      </c>
      <c r="Z147" s="12">
        <f>Population!X147*Inputs!AA$15</f>
        <v>285.46843985797096</v>
      </c>
      <c r="AA147" s="12">
        <f>Population!Y147*Inputs!AB$15</f>
        <v>388.19133859991962</v>
      </c>
      <c r="AB147" s="12">
        <f>Population!Z147*Inputs!AC$15</f>
        <v>515.81725475113535</v>
      </c>
      <c r="AC147" s="12">
        <f>Population!AA147*Inputs!AD$15</f>
        <v>695.10795549101363</v>
      </c>
      <c r="AD147" s="12">
        <f>Population!AB147*Inputs!AE$15</f>
        <v>912.63028176588523</v>
      </c>
      <c r="AE147" s="12">
        <f>Population!AC147*Inputs!AF$15</f>
        <v>1171.9107171876535</v>
      </c>
      <c r="AF147" s="12">
        <f>Population!AD147*Inputs!AG$15</f>
        <v>1397.7831259697082</v>
      </c>
      <c r="AG147" s="12">
        <f>Population!AE147*Inputs!AH$15</f>
        <v>1707.705227938161</v>
      </c>
      <c r="AH147" s="12">
        <f>Population!AF147*Inputs!AI$15</f>
        <v>2109.3708211158114</v>
      </c>
      <c r="AI147" s="12">
        <f>Population!AG147*Inputs!AJ$15</f>
        <v>2407.4396753792416</v>
      </c>
      <c r="AJ147" s="12">
        <f>Population!AH147*Inputs!AK$15</f>
        <v>2844.9218300837301</v>
      </c>
      <c r="AK147" s="12">
        <f>Population!AI147*Inputs!AL$15</f>
        <v>3064.4005352961776</v>
      </c>
      <c r="AL147" s="12">
        <f>Population!AJ147*Inputs!AM$15</f>
        <v>3297.6337893743048</v>
      </c>
      <c r="AM147" s="12">
        <f>Population!AK147*Inputs!AN$15</f>
        <v>3547.8651468469143</v>
      </c>
      <c r="AN147" s="12">
        <f>Population!AL147*Inputs!AO$15</f>
        <v>3662.2114844202106</v>
      </c>
      <c r="AO147" s="12">
        <f>Population!AM147*Inputs!AP$15</f>
        <v>3805.97913970338</v>
      </c>
      <c r="AP147" s="12">
        <f>Population!AN147*Inputs!AQ$15</f>
        <v>3834.1027907953107</v>
      </c>
      <c r="AQ147" s="12">
        <f>Population!AO147*Inputs!AR$15</f>
        <v>3750.429624224601</v>
      </c>
      <c r="AR147" s="12">
        <f>Population!AP147*Inputs!AS$15</f>
        <v>3850.6680209699466</v>
      </c>
      <c r="AS147" s="12">
        <f>Population!AQ147*Inputs!AT$15</f>
        <v>3979.6460514873443</v>
      </c>
      <c r="AT147" s="12">
        <f>Population!AR147*Inputs!AU$15</f>
        <v>4145.366694389947</v>
      </c>
      <c r="AU147" s="12">
        <f>Population!AS147*Inputs!AV$15</f>
        <v>4093.6589472480391</v>
      </c>
      <c r="AV147" s="12">
        <f>Population!AT147*Inputs!AW$15</f>
        <v>4083.3811683784438</v>
      </c>
      <c r="AW147" s="12">
        <f>Population!AU147*Inputs!AX$15</f>
        <v>4173.4457825622612</v>
      </c>
      <c r="AX147" s="12">
        <f>Population!AV147*Inputs!AY$15</f>
        <v>4152.9650846085096</v>
      </c>
      <c r="AY147" s="12">
        <f>Population!AW147*Inputs!AZ$15</f>
        <v>4269.6013655522966</v>
      </c>
      <c r="AZ147" s="12">
        <f>Population!AX147*Inputs!BA$15</f>
        <v>4115.9723716887911</v>
      </c>
      <c r="BA147" s="12">
        <f>Population!AY147*Inputs!BB$15</f>
        <v>4031.3393304442857</v>
      </c>
      <c r="BB147" s="12">
        <f>Population!AZ147*Inputs!BC$15</f>
        <v>4266.8923318884072</v>
      </c>
      <c r="BC147" s="12">
        <f>Population!BA147*Inputs!BD$15</f>
        <v>4358.1923999789333</v>
      </c>
      <c r="BD147" s="12">
        <f>Population!BB147*Inputs!BE$15</f>
        <v>4727.4880280503985</v>
      </c>
      <c r="BE147" s="12">
        <f>Population!BC147*Inputs!BF$15</f>
        <v>4942.3718782546766</v>
      </c>
      <c r="BF147" s="12">
        <f>Population!BD147*Inputs!BG$15</f>
        <v>5131.7169993551943</v>
      </c>
      <c r="BG147" s="12">
        <f>Population!BE147*Inputs!BH$15</f>
        <v>5653.546281508894</v>
      </c>
      <c r="BH147" s="12">
        <f>Population!BF147*Inputs!BI$15</f>
        <v>6093.6349395832221</v>
      </c>
      <c r="BI147" s="12">
        <f>Population!BG147*Inputs!BJ$15</f>
        <v>6399.0853510522911</v>
      </c>
      <c r="BJ147" s="12">
        <f>Population!BH147*Inputs!BK$15</f>
        <v>6441.4994455498208</v>
      </c>
      <c r="BK147" s="12">
        <f>Population!BI147*Inputs!BL$15</f>
        <v>6335.3401246369867</v>
      </c>
      <c r="BL147" s="12">
        <f>Population!BJ147*Inputs!BM$15</f>
        <v>6063.2925250303233</v>
      </c>
      <c r="BM147" s="12">
        <f>Population!BK147*Inputs!BN$15</f>
        <v>5165.5729831628314</v>
      </c>
      <c r="BN147" s="12">
        <f>Population!BL147*Inputs!BO$15</f>
        <v>4304.6694147743838</v>
      </c>
      <c r="BO147" s="12">
        <f>Population!BM147*Inputs!BP$15</f>
        <v>3576.0049105059279</v>
      </c>
      <c r="BP147" s="12">
        <f>Population!BN147*Inputs!BQ$15</f>
        <v>2763.1057923276257</v>
      </c>
      <c r="BQ147" s="12">
        <f>Population!BO147*Inputs!BR$15</f>
        <v>2715.7614674705874</v>
      </c>
      <c r="BR147" s="12">
        <f>Population!BP147*Inputs!BS$15</f>
        <v>2352.28345029928</v>
      </c>
      <c r="BS147" s="12">
        <f>Population!BQ147*Inputs!BT$15</f>
        <v>2192.6164559830031</v>
      </c>
      <c r="BT147" s="12">
        <f>Population!BR147*Inputs!BU$15</f>
        <v>2093.262395837623</v>
      </c>
      <c r="BU147" s="12">
        <f>Population!BS147*Inputs!BV$15</f>
        <v>2025.5299362293699</v>
      </c>
      <c r="BV147" s="12">
        <f>Population!BT147*Inputs!BW$15</f>
        <v>1904.0035893952263</v>
      </c>
      <c r="BW147" s="12">
        <f>Population!BU147*Inputs!BX$15</f>
        <v>1934.9996833093976</v>
      </c>
      <c r="BX147" s="12">
        <f>Population!BV147*Inputs!BY$15</f>
        <v>1847.4845210959963</v>
      </c>
      <c r="BY147" s="12">
        <f>Population!BW147*Inputs!BZ$15</f>
        <v>1869.5185271286414</v>
      </c>
      <c r="BZ147" s="12">
        <f>Population!BX147*Inputs!CA$15</f>
        <v>2012.7385899058443</v>
      </c>
      <c r="CA147" s="12">
        <f>Population!BY147*Inputs!CB$15</f>
        <v>2113.6480136385007</v>
      </c>
      <c r="CB147" s="12">
        <f>Population!BZ147*Inputs!CC$15</f>
        <v>1876.0262844732699</v>
      </c>
      <c r="CC147" s="12">
        <f>Population!CA147*Inputs!CD$15</f>
        <v>2057.3109819507031</v>
      </c>
      <c r="CD147" s="12">
        <f>Population!CB147*Inputs!CE$15</f>
        <v>1918.1709017188068</v>
      </c>
      <c r="CE147" s="12">
        <f>Population!CC147*Inputs!CF$15</f>
        <v>1619.783471422023</v>
      </c>
      <c r="CF147" s="12">
        <f>Population!CD147*Inputs!CG$15</f>
        <v>1496.4767312697616</v>
      </c>
      <c r="CG147" s="12">
        <f>Population!CE147*Inputs!CH$15</f>
        <v>1163.7455394032233</v>
      </c>
      <c r="CH147" s="12">
        <f>Population!CF147*Inputs!CI$15</f>
        <v>1045.0671899307106</v>
      </c>
      <c r="CI147" s="12">
        <f>Population!CG147*Inputs!CJ$15</f>
        <v>923.31299834554102</v>
      </c>
      <c r="CJ147" s="12">
        <f>Population!CH147*Inputs!CK$15</f>
        <v>868.0072461798502</v>
      </c>
      <c r="CK147" s="12">
        <f>Population!CI147*Inputs!CL$15</f>
        <v>794.2581534907539</v>
      </c>
      <c r="CL147" s="12">
        <f>Population!CJ147*Inputs!CM$15</f>
        <v>712.26606547776214</v>
      </c>
      <c r="CM147" s="12">
        <f>Population!CK147*Inputs!CN$15</f>
        <v>622.68709334867526</v>
      </c>
      <c r="CN147" s="12">
        <f>Population!CL147*Inputs!CO$15</f>
        <v>516.94127591548761</v>
      </c>
      <c r="CO147" s="12">
        <f>Population!CM147*Inputs!CP$15</f>
        <v>404.07255281700066</v>
      </c>
      <c r="CP147" s="12">
        <f>Population!CN147*Inputs!CQ$15</f>
        <v>306.99776865168627</v>
      </c>
      <c r="CQ147" s="12">
        <f>Population!CO147*Inputs!CR$15</f>
        <v>235.14574303068812</v>
      </c>
      <c r="CR147" s="12">
        <f>Population!CP147*Inputs!CS$15</f>
        <v>185.53072460080818</v>
      </c>
      <c r="CS147" s="12">
        <f>Population!CQ147*Inputs!CT$15</f>
        <v>143.61063696319164</v>
      </c>
      <c r="CT147" s="12">
        <f>Population!CR147*Inputs!CU$15</f>
        <v>113.26441491327647</v>
      </c>
      <c r="CU147" s="12">
        <f>Population!CS147*Inputs!CV$15</f>
        <v>92.326360260868327</v>
      </c>
      <c r="CV147" s="12">
        <f>Population!CT147*Inputs!CW$15</f>
        <v>75.915004456905265</v>
      </c>
      <c r="CW147" s="12">
        <f>Population!CU147*Inputs!CX$15</f>
        <v>61.0848983286552</v>
      </c>
      <c r="CX147" s="12">
        <f>Population!CV147*Inputs!CY$15</f>
        <v>47.190871795301398</v>
      </c>
      <c r="CY147" s="12">
        <f>Population!CW147*Inputs!CZ$15</f>
        <v>34.830500399888003</v>
      </c>
      <c r="CZ147" s="12">
        <f>Population!CX147*Inputs!DA$15</f>
        <v>25.347088224107907</v>
      </c>
      <c r="DA147" s="12">
        <f>Population!CY147*Inputs!DB$15</f>
        <v>19.445489700632788</v>
      </c>
      <c r="DB147" s="4"/>
    </row>
    <row r="148" spans="1:106" x14ac:dyDescent="0.25">
      <c r="A148">
        <f t="shared" si="7"/>
        <v>2095</v>
      </c>
      <c r="B148" s="21">
        <f t="shared" si="6"/>
        <v>195656.48626348577</v>
      </c>
      <c r="C148" s="5">
        <f>B148/Population!B148</f>
        <v>0.60085980143605811</v>
      </c>
      <c r="D148" s="33">
        <f t="shared" si="8"/>
        <v>-0.90247534711215271</v>
      </c>
      <c r="E148" s="12">
        <f>Population!C148*Inputs!F$15</f>
        <v>0</v>
      </c>
      <c r="F148" s="12">
        <f>Population!D148*Inputs!G$15</f>
        <v>0</v>
      </c>
      <c r="G148" s="12">
        <f>Population!E148*Inputs!H$15</f>
        <v>0</v>
      </c>
      <c r="H148" s="12">
        <f>Population!F148*Inputs!I$15</f>
        <v>0</v>
      </c>
      <c r="I148" s="12">
        <f>Population!G148*Inputs!J$15</f>
        <v>0</v>
      </c>
      <c r="J148" s="12">
        <f>Population!H148*Inputs!K$15</f>
        <v>0</v>
      </c>
      <c r="K148" s="12">
        <f>Population!I148*Inputs!L$15</f>
        <v>0</v>
      </c>
      <c r="L148" s="12">
        <f>Population!J148*Inputs!M$15</f>
        <v>0</v>
      </c>
      <c r="M148" s="12">
        <f>Population!K148*Inputs!N$15</f>
        <v>0</v>
      </c>
      <c r="N148" s="12">
        <f>Population!L148*Inputs!O$15</f>
        <v>0</v>
      </c>
      <c r="O148" s="12">
        <f>Population!M148*Inputs!P$15</f>
        <v>0</v>
      </c>
      <c r="P148" s="12">
        <f>Population!N148*Inputs!Q$15</f>
        <v>0</v>
      </c>
      <c r="Q148" s="12">
        <f>Population!O148*Inputs!R$15</f>
        <v>0</v>
      </c>
      <c r="R148" s="12">
        <f>Population!P148*Inputs!S$15</f>
        <v>0</v>
      </c>
      <c r="S148" s="12">
        <f>Population!Q148*Inputs!T$15</f>
        <v>0</v>
      </c>
      <c r="T148" s="12">
        <f>Population!R148*Inputs!U$15</f>
        <v>20.715727711495465</v>
      </c>
      <c r="U148" s="12">
        <f>Population!S148*Inputs!V$15</f>
        <v>26.923734190805792</v>
      </c>
      <c r="V148" s="12">
        <f>Population!T148*Inputs!W$15</f>
        <v>47.961117320068169</v>
      </c>
      <c r="W148" s="12">
        <f>Population!U148*Inputs!X$15</f>
        <v>78.490955904434756</v>
      </c>
      <c r="X148" s="12">
        <f>Population!V148*Inputs!Y$15</f>
        <v>135.61010792498459</v>
      </c>
      <c r="Y148" s="12">
        <f>Population!W148*Inputs!Z$15</f>
        <v>187.765339251136</v>
      </c>
      <c r="Z148" s="12">
        <f>Population!X148*Inputs!AA$15</f>
        <v>281.9947080685285</v>
      </c>
      <c r="AA148" s="12">
        <f>Population!Y148*Inputs!AB$15</f>
        <v>383.21685440984032</v>
      </c>
      <c r="AB148" s="12">
        <f>Population!Z148*Inputs!AC$15</f>
        <v>509.2003718047647</v>
      </c>
      <c r="AC148" s="12">
        <f>Population!AA148*Inputs!AD$15</f>
        <v>682.68635249393901</v>
      </c>
      <c r="AD148" s="12">
        <f>Population!AB148*Inputs!AE$15</f>
        <v>890.2613520941095</v>
      </c>
      <c r="AE148" s="12">
        <f>Population!AC148*Inputs!AF$15</f>
        <v>1139.00999629034</v>
      </c>
      <c r="AF148" s="12">
        <f>Population!AD148*Inputs!AG$15</f>
        <v>1361.0875283279161</v>
      </c>
      <c r="AG148" s="12">
        <f>Population!AE148*Inputs!AH$15</f>
        <v>1665.7028932987157</v>
      </c>
      <c r="AH148" s="12">
        <f>Population!AF148*Inputs!AI$15</f>
        <v>2060.4607787233822</v>
      </c>
      <c r="AI148" s="12">
        <f>Population!AG148*Inputs!AJ$15</f>
        <v>2356.509811648396</v>
      </c>
      <c r="AJ148" s="12">
        <f>Population!AH148*Inputs!AK$15</f>
        <v>2792.3942997539543</v>
      </c>
      <c r="AK148" s="12">
        <f>Population!AI148*Inputs!AL$15</f>
        <v>3013.0951980874079</v>
      </c>
      <c r="AL148" s="12">
        <f>Population!AJ148*Inputs!AM$15</f>
        <v>3244.8203318046562</v>
      </c>
      <c r="AM148" s="12">
        <f>Population!AK148*Inputs!AN$15</f>
        <v>3524.6725502328673</v>
      </c>
      <c r="AN148" s="12">
        <f>Population!AL148*Inputs!AO$15</f>
        <v>3687.513170072612</v>
      </c>
      <c r="AO148" s="12">
        <f>Population!AM148*Inputs!AP$15</f>
        <v>3868.6018403271819</v>
      </c>
      <c r="AP148" s="12">
        <f>Population!AN148*Inputs!AQ$15</f>
        <v>3897.6656700527519</v>
      </c>
      <c r="AQ148" s="12">
        <f>Population!AO148*Inputs!AR$15</f>
        <v>3815.0764169241374</v>
      </c>
      <c r="AR148" s="12">
        <f>Population!AP148*Inputs!AS$15</f>
        <v>3927.6447067154209</v>
      </c>
      <c r="AS148" s="12">
        <f>Population!AQ148*Inputs!AT$15</f>
        <v>4068.7996917644086</v>
      </c>
      <c r="AT148" s="12">
        <f>Population!AR148*Inputs!AU$15</f>
        <v>4241.1890682762896</v>
      </c>
      <c r="AU148" s="12">
        <f>Population!AS148*Inputs!AV$15</f>
        <v>4182.2213128862713</v>
      </c>
      <c r="AV148" s="12">
        <f>Population!AT148*Inputs!AW$15</f>
        <v>4162.6895491761816</v>
      </c>
      <c r="AW148" s="12">
        <f>Population!AU148*Inputs!AX$15</f>
        <v>4229.3083580250668</v>
      </c>
      <c r="AX148" s="12">
        <f>Population!AV148*Inputs!AY$15</f>
        <v>4172.6055045255462</v>
      </c>
      <c r="AY148" s="12">
        <f>Population!AW148*Inputs!AZ$15</f>
        <v>4253.1650049973605</v>
      </c>
      <c r="AZ148" s="12">
        <f>Population!AX148*Inputs!BA$15</f>
        <v>4084.7713194179996</v>
      </c>
      <c r="BA148" s="12">
        <f>Population!AY148*Inputs!BB$15</f>
        <v>3992.8928234801133</v>
      </c>
      <c r="BB148" s="12">
        <f>Population!AZ148*Inputs!BC$15</f>
        <v>4148.2430360340759</v>
      </c>
      <c r="BC148" s="12">
        <f>Population!BA148*Inputs!BD$15</f>
        <v>4137.2715076230452</v>
      </c>
      <c r="BD148" s="12">
        <f>Population!BB148*Inputs!BE$15</f>
        <v>4429.4857299997557</v>
      </c>
      <c r="BE148" s="12">
        <f>Population!BC148*Inputs!BF$15</f>
        <v>4660.5985112838389</v>
      </c>
      <c r="BF148" s="12">
        <f>Population!BD148*Inputs!BG$15</f>
        <v>4874.5449588938791</v>
      </c>
      <c r="BG148" s="12">
        <f>Population!BE148*Inputs!BH$15</f>
        <v>5338.707375744958</v>
      </c>
      <c r="BH148" s="12">
        <f>Population!BF148*Inputs!BI$15</f>
        <v>5709.5825752325782</v>
      </c>
      <c r="BI148" s="12">
        <f>Population!BG148*Inputs!BJ$15</f>
        <v>6002.2898850554466</v>
      </c>
      <c r="BJ148" s="12">
        <f>Population!BH148*Inputs!BK$15</f>
        <v>6079.6063350991026</v>
      </c>
      <c r="BK148" s="12">
        <f>Population!BI148*Inputs!BL$15</f>
        <v>5975.2919877572194</v>
      </c>
      <c r="BL148" s="12">
        <f>Population!BJ148*Inputs!BM$15</f>
        <v>5929.9953181314368</v>
      </c>
      <c r="BM148" s="12">
        <f>Population!BK148*Inputs!BN$15</f>
        <v>5324.4281415675005</v>
      </c>
      <c r="BN148" s="12">
        <f>Population!BL148*Inputs!BO$15</f>
        <v>4607.5058822743858</v>
      </c>
      <c r="BO148" s="12">
        <f>Population!BM148*Inputs!BP$15</f>
        <v>3833.6438224550207</v>
      </c>
      <c r="BP148" s="12">
        <f>Population!BN148*Inputs!BQ$15</f>
        <v>2992.6835035306144</v>
      </c>
      <c r="BQ148" s="12">
        <f>Population!BO148*Inputs!BR$15</f>
        <v>2915.3800209265255</v>
      </c>
      <c r="BR148" s="12">
        <f>Population!BP148*Inputs!BS$15</f>
        <v>2453.4838127326116</v>
      </c>
      <c r="BS148" s="12">
        <f>Population!BQ148*Inputs!BT$15</f>
        <v>2234.5522352240278</v>
      </c>
      <c r="BT148" s="12">
        <f>Population!BR148*Inputs!BU$15</f>
        <v>2150.4182833076084</v>
      </c>
      <c r="BU148" s="12">
        <f>Population!BS148*Inputs!BV$15</f>
        <v>2096.8024549612214</v>
      </c>
      <c r="BV148" s="12">
        <f>Population!BT148*Inputs!BW$15</f>
        <v>1914.1329535651589</v>
      </c>
      <c r="BW148" s="12">
        <f>Population!BU148*Inputs!BX$15</f>
        <v>1860.4697688010008</v>
      </c>
      <c r="BX148" s="12">
        <f>Population!BV148*Inputs!BY$15</f>
        <v>1729.3156124906823</v>
      </c>
      <c r="BY148" s="12">
        <f>Population!BW148*Inputs!BZ$15</f>
        <v>1753.1158823929879</v>
      </c>
      <c r="BZ148" s="12">
        <f>Population!BX148*Inputs!CA$15</f>
        <v>1878.6869936231201</v>
      </c>
      <c r="CA148" s="12">
        <f>Population!BY148*Inputs!CB$15</f>
        <v>2015.9294249669974</v>
      </c>
      <c r="CB148" s="12">
        <f>Population!BZ148*Inputs!CC$15</f>
        <v>1852.9969079187667</v>
      </c>
      <c r="CC148" s="12">
        <f>Population!CA148*Inputs!CD$15</f>
        <v>2080.5108733420807</v>
      </c>
      <c r="CD148" s="12">
        <f>Population!CB148*Inputs!CE$15</f>
        <v>1928.0431482304809</v>
      </c>
      <c r="CE148" s="12">
        <f>Population!CC148*Inputs!CF$15</f>
        <v>1624.217207264996</v>
      </c>
      <c r="CF148" s="12">
        <f>Population!CD148*Inputs!CG$15</f>
        <v>1513.6360167762098</v>
      </c>
      <c r="CG148" s="12">
        <f>Population!CE148*Inputs!CH$15</f>
        <v>1192.0694286001253</v>
      </c>
      <c r="CH148" s="12">
        <f>Population!CF148*Inputs!CI$15</f>
        <v>1083.5145264613402</v>
      </c>
      <c r="CI148" s="12">
        <f>Population!CG148*Inputs!CJ$15</f>
        <v>965.62318931323546</v>
      </c>
      <c r="CJ148" s="12">
        <f>Population!CH148*Inputs!CK$15</f>
        <v>845.0401338798149</v>
      </c>
      <c r="CK148" s="12">
        <f>Population!CI148*Inputs!CL$15</f>
        <v>784.59583920799832</v>
      </c>
      <c r="CL148" s="12">
        <f>Population!CJ148*Inputs!CM$15</f>
        <v>708.36131503573188</v>
      </c>
      <c r="CM148" s="12">
        <f>Population!CK148*Inputs!CN$15</f>
        <v>627.63587327061998</v>
      </c>
      <c r="CN148" s="12">
        <f>Population!CL148*Inputs!CO$15</f>
        <v>542.89846156961983</v>
      </c>
      <c r="CO148" s="12">
        <f>Population!CM148*Inputs!CP$15</f>
        <v>444.40237340241617</v>
      </c>
      <c r="CP148" s="12">
        <f>Population!CN148*Inputs!CQ$15</f>
        <v>340.75880765526898</v>
      </c>
      <c r="CQ148" s="12">
        <f>Population!CO148*Inputs!CR$15</f>
        <v>253.10246930272348</v>
      </c>
      <c r="CR148" s="12">
        <f>Population!CP148*Inputs!CS$15</f>
        <v>193.86449767527952</v>
      </c>
      <c r="CS148" s="12">
        <f>Population!CQ148*Inputs!CT$15</f>
        <v>152.95969327147148</v>
      </c>
      <c r="CT148" s="12">
        <f>Population!CR148*Inputs!CU$15</f>
        <v>118.39892841293172</v>
      </c>
      <c r="CU148" s="12">
        <f>Population!CS148*Inputs!CV$15</f>
        <v>93.380167629830837</v>
      </c>
      <c r="CV148" s="12">
        <f>Population!CT148*Inputs!CW$15</f>
        <v>76.11791403693077</v>
      </c>
      <c r="CW148" s="12">
        <f>Population!CU148*Inputs!CX$15</f>
        <v>62.587670163069241</v>
      </c>
      <c r="CX148" s="12">
        <f>Population!CV148*Inputs!CY$15</f>
        <v>50.361078101612819</v>
      </c>
      <c r="CY148" s="12">
        <f>Population!CW148*Inputs!CZ$15</f>
        <v>38.90623124850984</v>
      </c>
      <c r="CZ148" s="12">
        <f>Population!CX148*Inputs!DA$15</f>
        <v>28.715797176569247</v>
      </c>
      <c r="DA148" s="12">
        <f>Population!CY148*Inputs!DB$15</f>
        <v>20.897254880163299</v>
      </c>
      <c r="DB148" s="4"/>
    </row>
    <row r="149" spans="1:106" x14ac:dyDescent="0.25">
      <c r="A149">
        <f t="shared" si="7"/>
        <v>2096</v>
      </c>
      <c r="B149" s="21">
        <f t="shared" si="6"/>
        <v>193865.44877582288</v>
      </c>
      <c r="C149" s="5">
        <f>B149/Population!B149</f>
        <v>0.59827678891179548</v>
      </c>
      <c r="D149" s="33">
        <f t="shared" si="8"/>
        <v>-0.91539898414149112</v>
      </c>
      <c r="E149" s="12">
        <f>Population!C149*Inputs!F$15</f>
        <v>0</v>
      </c>
      <c r="F149" s="12">
        <f>Population!D149*Inputs!G$15</f>
        <v>0</v>
      </c>
      <c r="G149" s="12">
        <f>Population!E149*Inputs!H$15</f>
        <v>0</v>
      </c>
      <c r="H149" s="12">
        <f>Population!F149*Inputs!I$15</f>
        <v>0</v>
      </c>
      <c r="I149" s="12">
        <f>Population!G149*Inputs!J$15</f>
        <v>0</v>
      </c>
      <c r="J149" s="12">
        <f>Population!H149*Inputs!K$15</f>
        <v>0</v>
      </c>
      <c r="K149" s="12">
        <f>Population!I149*Inputs!L$15</f>
        <v>0</v>
      </c>
      <c r="L149" s="12">
        <f>Population!J149*Inputs!M$15</f>
        <v>0</v>
      </c>
      <c r="M149" s="12">
        <f>Population!K149*Inputs!N$15</f>
        <v>0</v>
      </c>
      <c r="N149" s="12">
        <f>Population!L149*Inputs!O$15</f>
        <v>0</v>
      </c>
      <c r="O149" s="12">
        <f>Population!M149*Inputs!P$15</f>
        <v>0</v>
      </c>
      <c r="P149" s="12">
        <f>Population!N149*Inputs!Q$15</f>
        <v>0</v>
      </c>
      <c r="Q149" s="12">
        <f>Population!O149*Inputs!R$15</f>
        <v>0</v>
      </c>
      <c r="R149" s="12">
        <f>Population!P149*Inputs!S$15</f>
        <v>0</v>
      </c>
      <c r="S149" s="12">
        <f>Population!Q149*Inputs!T$15</f>
        <v>0</v>
      </c>
      <c r="T149" s="12">
        <f>Population!R149*Inputs!U$15</f>
        <v>20.709554305720978</v>
      </c>
      <c r="U149" s="12">
        <f>Population!S149*Inputs!V$15</f>
        <v>26.927092871015645</v>
      </c>
      <c r="V149" s="12">
        <f>Population!T149*Inputs!W$15</f>
        <v>47.951771449459621</v>
      </c>
      <c r="W149" s="12">
        <f>Population!U149*Inputs!X$15</f>
        <v>78.37299483650142</v>
      </c>
      <c r="X149" s="12">
        <f>Population!V149*Inputs!Y$15</f>
        <v>135.24307087501225</v>
      </c>
      <c r="Y149" s="12">
        <f>Population!W149*Inputs!Z$15</f>
        <v>186.72427200188554</v>
      </c>
      <c r="Z149" s="12">
        <f>Population!X149*Inputs!AA$15</f>
        <v>279.38778407468772</v>
      </c>
      <c r="AA149" s="12">
        <f>Population!Y149*Inputs!AB$15</f>
        <v>378.49873856319027</v>
      </c>
      <c r="AB149" s="12">
        <f>Population!Z149*Inputs!AC$15</f>
        <v>502.60144026921273</v>
      </c>
      <c r="AC149" s="12">
        <f>Population!AA149*Inputs!AD$15</f>
        <v>673.82692754866332</v>
      </c>
      <c r="AD149" s="12">
        <f>Population!AB149*Inputs!AE$15</f>
        <v>874.20936168225103</v>
      </c>
      <c r="AE149" s="12">
        <f>Population!AC149*Inputs!AF$15</f>
        <v>1110.8982228029283</v>
      </c>
      <c r="AF149" s="12">
        <f>Population!AD149*Inputs!AG$15</f>
        <v>1322.6371049949946</v>
      </c>
      <c r="AG149" s="12">
        <f>Population!AE149*Inputs!AH$15</f>
        <v>1621.6810743995841</v>
      </c>
      <c r="AH149" s="12">
        <f>Population!AF149*Inputs!AI$15</f>
        <v>2009.4209143627106</v>
      </c>
      <c r="AI149" s="12">
        <f>Population!AG149*Inputs!AJ$15</f>
        <v>2301.4702642361594</v>
      </c>
      <c r="AJ149" s="12">
        <f>Population!AH149*Inputs!AK$15</f>
        <v>2732.8736354925072</v>
      </c>
      <c r="AK149" s="12">
        <f>Population!AI149*Inputs!AL$15</f>
        <v>2957.0034993943605</v>
      </c>
      <c r="AL149" s="12">
        <f>Population!AJ149*Inputs!AM$15</f>
        <v>3190.0097444009039</v>
      </c>
      <c r="AM149" s="12">
        <f>Population!AK149*Inputs!AN$15</f>
        <v>3467.7101772621731</v>
      </c>
      <c r="AN149" s="12">
        <f>Population!AL149*Inputs!AO$15</f>
        <v>3662.9044549369496</v>
      </c>
      <c r="AO149" s="12">
        <f>Population!AM149*Inputs!AP$15</f>
        <v>3894.8452208106378</v>
      </c>
      <c r="AP149" s="12">
        <f>Population!AN149*Inputs!AQ$15</f>
        <v>3961.3498731800396</v>
      </c>
      <c r="AQ149" s="12">
        <f>Population!AO149*Inputs!AR$15</f>
        <v>3877.9178807768449</v>
      </c>
      <c r="AR149" s="12">
        <f>Population!AP149*Inputs!AS$15</f>
        <v>3994.970708707448</v>
      </c>
      <c r="AS149" s="12">
        <f>Population!AQ149*Inputs!AT$15</f>
        <v>4149.7761530434036</v>
      </c>
      <c r="AT149" s="12">
        <f>Population!AR149*Inputs!AU$15</f>
        <v>4335.8478256759736</v>
      </c>
      <c r="AU149" s="12">
        <f>Population!AS149*Inputs!AV$15</f>
        <v>4278.5859827448949</v>
      </c>
      <c r="AV149" s="12">
        <f>Population!AT149*Inputs!AW$15</f>
        <v>4252.5419516730954</v>
      </c>
      <c r="AW149" s="12">
        <f>Population!AU149*Inputs!AX$15</f>
        <v>4311.3880967296182</v>
      </c>
      <c r="AX149" s="12">
        <f>Population!AV149*Inputs!AY$15</f>
        <v>4228.3628490753035</v>
      </c>
      <c r="AY149" s="12">
        <f>Population!AW149*Inputs!AZ$15</f>
        <v>4273.0720924010184</v>
      </c>
      <c r="AZ149" s="12">
        <f>Population!AX149*Inputs!BA$15</f>
        <v>4068.835833151219</v>
      </c>
      <c r="BA149" s="12">
        <f>Population!AY149*Inputs!BB$15</f>
        <v>3962.6146164473225</v>
      </c>
      <c r="BB149" s="12">
        <f>Population!AZ149*Inputs!BC$15</f>
        <v>4108.8837656605583</v>
      </c>
      <c r="BC149" s="12">
        <f>Population!BA149*Inputs!BD$15</f>
        <v>4022.5121236702576</v>
      </c>
      <c r="BD149" s="12">
        <f>Population!BB149*Inputs!BE$15</f>
        <v>4205.2728845382617</v>
      </c>
      <c r="BE149" s="12">
        <f>Population!BC149*Inputs!BF$15</f>
        <v>4367.2120914789139</v>
      </c>
      <c r="BF149" s="12">
        <f>Population!BD149*Inputs!BG$15</f>
        <v>4597.1232533124585</v>
      </c>
      <c r="BG149" s="12">
        <f>Population!BE149*Inputs!BH$15</f>
        <v>5071.6450283588811</v>
      </c>
      <c r="BH149" s="12">
        <f>Population!BF149*Inputs!BI$15</f>
        <v>5392.8767085793488</v>
      </c>
      <c r="BI149" s="12">
        <f>Population!BG149*Inputs!BJ$15</f>
        <v>5626.2530627907427</v>
      </c>
      <c r="BJ149" s="12">
        <f>Population!BH149*Inputs!BK$15</f>
        <v>5705.3158231111938</v>
      </c>
      <c r="BK149" s="12">
        <f>Population!BI149*Inputs!BL$15</f>
        <v>5642.0265678241112</v>
      </c>
      <c r="BL149" s="12">
        <f>Population!BJ149*Inputs!BM$15</f>
        <v>5595.3280897096183</v>
      </c>
      <c r="BM149" s="12">
        <f>Population!BK149*Inputs!BN$15</f>
        <v>5209.5279591707495</v>
      </c>
      <c r="BN149" s="12">
        <f>Population!BL149*Inputs!BO$15</f>
        <v>4751.4582824910203</v>
      </c>
      <c r="BO149" s="12">
        <f>Population!BM149*Inputs!BP$15</f>
        <v>4105.9168302450926</v>
      </c>
      <c r="BP149" s="12">
        <f>Population!BN149*Inputs!BQ$15</f>
        <v>3211.0350886788897</v>
      </c>
      <c r="BQ149" s="12">
        <f>Population!BO149*Inputs!BR$15</f>
        <v>3161.4208062216148</v>
      </c>
      <c r="BR149" s="12">
        <f>Population!BP149*Inputs!BS$15</f>
        <v>2637.1972538931495</v>
      </c>
      <c r="BS149" s="12">
        <f>Population!BQ149*Inputs!BT$15</f>
        <v>2333.1500686976319</v>
      </c>
      <c r="BT149" s="12">
        <f>Population!BR149*Inputs!BU$15</f>
        <v>2193.5673454402313</v>
      </c>
      <c r="BU149" s="12">
        <f>Population!BS149*Inputs!BV$15</f>
        <v>2156.7076661250453</v>
      </c>
      <c r="BV149" s="12">
        <f>Population!BT149*Inputs!BW$15</f>
        <v>1984.3644172652184</v>
      </c>
      <c r="BW149" s="12">
        <f>Population!BU149*Inputs!BX$15</f>
        <v>1874.0656053876526</v>
      </c>
      <c r="BX149" s="12">
        <f>Population!BV149*Inputs!BY$15</f>
        <v>1666.7713181706019</v>
      </c>
      <c r="BY149" s="12">
        <f>Population!BW149*Inputs!BZ$15</f>
        <v>1645.0168703559577</v>
      </c>
      <c r="BZ149" s="12">
        <f>Population!BX149*Inputs!CA$15</f>
        <v>1765.2573901813116</v>
      </c>
      <c r="CA149" s="12">
        <f>Population!BY149*Inputs!CB$15</f>
        <v>1884.4038462272406</v>
      </c>
      <c r="CB149" s="12">
        <f>Population!BZ149*Inputs!CC$15</f>
        <v>1770.848454099839</v>
      </c>
      <c r="CC149" s="12">
        <f>Population!CA149*Inputs!CD$15</f>
        <v>2061.5554774809357</v>
      </c>
      <c r="CD149" s="12">
        <f>Population!CB149*Inputs!CE$15</f>
        <v>1957.9565010018616</v>
      </c>
      <c r="CE149" s="12">
        <f>Population!CC149*Inputs!CF$15</f>
        <v>1638.9961808650112</v>
      </c>
      <c r="CF149" s="12">
        <f>Population!CD149*Inputs!CG$15</f>
        <v>1523.6392658712512</v>
      </c>
      <c r="CG149" s="12">
        <f>Population!CE149*Inputs!CH$15</f>
        <v>1209.7997418997145</v>
      </c>
      <c r="CH149" s="12">
        <f>Population!CF149*Inputs!CI$15</f>
        <v>1112.6991069064293</v>
      </c>
      <c r="CI149" s="12">
        <f>Population!CG149*Inputs!CJ$15</f>
        <v>1003.1651305295655</v>
      </c>
      <c r="CJ149" s="12">
        <f>Population!CH149*Inputs!CK$15</f>
        <v>886.07579904491513</v>
      </c>
      <c r="CK149" s="12">
        <f>Population!CI149*Inputs!CL$15</f>
        <v>766.67905706963961</v>
      </c>
      <c r="CL149" s="12">
        <f>Population!CJ149*Inputs!CM$15</f>
        <v>701.10547941221989</v>
      </c>
      <c r="CM149" s="12">
        <f>Population!CK149*Inputs!CN$15</f>
        <v>622.39596667672834</v>
      </c>
      <c r="CN149" s="12">
        <f>Population!CL149*Inputs!CO$15</f>
        <v>542.94719401740588</v>
      </c>
      <c r="CO149" s="12">
        <f>Population!CM149*Inputs!CP$15</f>
        <v>463.06091952849943</v>
      </c>
      <c r="CP149" s="12">
        <f>Population!CN149*Inputs!CQ$15</f>
        <v>371.8254563858012</v>
      </c>
      <c r="CQ149" s="12">
        <f>Population!CO149*Inputs!CR$15</f>
        <v>277.41804410364216</v>
      </c>
      <c r="CR149" s="12">
        <f>Population!CP149*Inputs!CS$15</f>
        <v>206.05539875816612</v>
      </c>
      <c r="CS149" s="12">
        <f>Population!CQ149*Inputs!CT$15</f>
        <v>157.82867106583953</v>
      </c>
      <c r="CT149" s="12">
        <f>Population!CR149*Inputs!CU$15</f>
        <v>124.52731369160404</v>
      </c>
      <c r="CU149" s="12">
        <f>Population!CS149*Inputs!CV$15</f>
        <v>96.390756178227818</v>
      </c>
      <c r="CV149" s="12">
        <f>Population!CT149*Inputs!CW$15</f>
        <v>76.022520562829385</v>
      </c>
      <c r="CW149" s="12">
        <f>Population!CU149*Inputs!CX$15</f>
        <v>61.969000826934277</v>
      </c>
      <c r="CX149" s="12">
        <f>Population!CV149*Inputs!CY$15</f>
        <v>50.953779188028797</v>
      </c>
      <c r="CY149" s="12">
        <f>Population!CW149*Inputs!CZ$15</f>
        <v>40.999884587089305</v>
      </c>
      <c r="CZ149" s="12">
        <f>Population!CX149*Inputs!DA$15</f>
        <v>31.674282025674625</v>
      </c>
      <c r="DA149" s="12">
        <f>Population!CY149*Inputs!DB$15</f>
        <v>23.378061281573309</v>
      </c>
      <c r="DB149" s="4"/>
    </row>
    <row r="150" spans="1:106" x14ac:dyDescent="0.25">
      <c r="A150">
        <f t="shared" si="7"/>
        <v>2097</v>
      </c>
      <c r="B150" s="21">
        <f t="shared" si="6"/>
        <v>192106.20747582108</v>
      </c>
      <c r="C150" s="5">
        <f>B150/Population!B150</f>
        <v>0.59569577258189399</v>
      </c>
      <c r="D150" s="33">
        <f t="shared" si="8"/>
        <v>-0.90745478944838087</v>
      </c>
      <c r="E150" s="12">
        <f>Population!C150*Inputs!F$15</f>
        <v>0</v>
      </c>
      <c r="F150" s="12">
        <f>Population!D150*Inputs!G$15</f>
        <v>0</v>
      </c>
      <c r="G150" s="12">
        <f>Population!E150*Inputs!H$15</f>
        <v>0</v>
      </c>
      <c r="H150" s="12">
        <f>Population!F150*Inputs!I$15</f>
        <v>0</v>
      </c>
      <c r="I150" s="12">
        <f>Population!G150*Inputs!J$15</f>
        <v>0</v>
      </c>
      <c r="J150" s="12">
        <f>Population!H150*Inputs!K$15</f>
        <v>0</v>
      </c>
      <c r="K150" s="12">
        <f>Population!I150*Inputs!L$15</f>
        <v>0</v>
      </c>
      <c r="L150" s="12">
        <f>Population!J150*Inputs!M$15</f>
        <v>0</v>
      </c>
      <c r="M150" s="12">
        <f>Population!K150*Inputs!N$15</f>
        <v>0</v>
      </c>
      <c r="N150" s="12">
        <f>Population!L150*Inputs!O$15</f>
        <v>0</v>
      </c>
      <c r="O150" s="12">
        <f>Population!M150*Inputs!P$15</f>
        <v>0</v>
      </c>
      <c r="P150" s="12">
        <f>Population!N150*Inputs!Q$15</f>
        <v>0</v>
      </c>
      <c r="Q150" s="12">
        <f>Population!O150*Inputs!R$15</f>
        <v>0</v>
      </c>
      <c r="R150" s="12">
        <f>Population!P150*Inputs!S$15</f>
        <v>0</v>
      </c>
      <c r="S150" s="12">
        <f>Population!Q150*Inputs!T$15</f>
        <v>0</v>
      </c>
      <c r="T150" s="12">
        <f>Population!R150*Inputs!U$15</f>
        <v>20.697300080325377</v>
      </c>
      <c r="U150" s="12">
        <f>Population!S150*Inputs!V$15</f>
        <v>26.918368849718671</v>
      </c>
      <c r="V150" s="12">
        <f>Population!T150*Inputs!W$15</f>
        <v>47.956775074146293</v>
      </c>
      <c r="W150" s="12">
        <f>Population!U150*Inputs!X$15</f>
        <v>78.356156201317944</v>
      </c>
      <c r="X150" s="12">
        <f>Population!V150*Inputs!Y$15</f>
        <v>135.03689706871424</v>
      </c>
      <c r="Y150" s="12">
        <f>Population!W150*Inputs!Z$15</f>
        <v>186.21496342094883</v>
      </c>
      <c r="Z150" s="12">
        <f>Population!X150*Inputs!AA$15</f>
        <v>277.82370592007061</v>
      </c>
      <c r="AA150" s="12">
        <f>Population!Y150*Inputs!AB$15</f>
        <v>374.96108191672283</v>
      </c>
      <c r="AB150" s="12">
        <f>Population!Z150*Inputs!AC$15</f>
        <v>496.34535589531373</v>
      </c>
      <c r="AC150" s="12">
        <f>Population!AA150*Inputs!AD$15</f>
        <v>665.00231093844752</v>
      </c>
      <c r="AD150" s="12">
        <f>Population!AB150*Inputs!AE$15</f>
        <v>862.74083606254362</v>
      </c>
      <c r="AE150" s="12">
        <f>Population!AC150*Inputs!AF$15</f>
        <v>1090.6981757404671</v>
      </c>
      <c r="AF150" s="12">
        <f>Population!AD150*Inputs!AG$15</f>
        <v>1289.7780157656366</v>
      </c>
      <c r="AG150" s="12">
        <f>Population!AE150*Inputs!AH$15</f>
        <v>1575.5971603729263</v>
      </c>
      <c r="AH150" s="12">
        <f>Population!AF150*Inputs!AI$15</f>
        <v>1955.9777190870805</v>
      </c>
      <c r="AI150" s="12">
        <f>Population!AG150*Inputs!AJ$15</f>
        <v>2244.0745094327785</v>
      </c>
      <c r="AJ150" s="12">
        <f>Population!AH150*Inputs!AK$15</f>
        <v>2668.6021139345453</v>
      </c>
      <c r="AK150" s="12">
        <f>Population!AI150*Inputs!AL$15</f>
        <v>2893.5235538704455</v>
      </c>
      <c r="AL150" s="12">
        <f>Population!AJ150*Inputs!AM$15</f>
        <v>3130.1635145056985</v>
      </c>
      <c r="AM150" s="12">
        <f>Population!AK150*Inputs!AN$15</f>
        <v>3408.6440580016292</v>
      </c>
      <c r="AN150" s="12">
        <f>Population!AL150*Inputs!AO$15</f>
        <v>3603.2037291533952</v>
      </c>
      <c r="AO150" s="12">
        <f>Population!AM150*Inputs!AP$15</f>
        <v>3868.3523449186459</v>
      </c>
      <c r="AP150" s="12">
        <f>Population!AN150*Inputs!AQ$15</f>
        <v>3987.7586984885925</v>
      </c>
      <c r="AQ150" s="12">
        <f>Population!AO150*Inputs!AR$15</f>
        <v>3940.8662912189657</v>
      </c>
      <c r="AR150" s="12">
        <f>Population!AP150*Inputs!AS$15</f>
        <v>4060.3829486302684</v>
      </c>
      <c r="AS150" s="12">
        <f>Population!AQ150*Inputs!AT$15</f>
        <v>4220.5472373838502</v>
      </c>
      <c r="AT150" s="12">
        <f>Population!AR150*Inputs!AU$15</f>
        <v>4421.7899951887048</v>
      </c>
      <c r="AU150" s="12">
        <f>Population!AS150*Inputs!AV$15</f>
        <v>4373.7577546046323</v>
      </c>
      <c r="AV150" s="12">
        <f>Population!AT150*Inputs!AW$15</f>
        <v>4350.2470873950078</v>
      </c>
      <c r="AW150" s="12">
        <f>Population!AU150*Inputs!AX$15</f>
        <v>4404.2746521519857</v>
      </c>
      <c r="AX150" s="12">
        <f>Population!AV150*Inputs!AY$15</f>
        <v>4310.3970644451501</v>
      </c>
      <c r="AY150" s="12">
        <f>Population!AW150*Inputs!AZ$15</f>
        <v>4330.1115457480728</v>
      </c>
      <c r="AZ150" s="12">
        <f>Population!AX150*Inputs!BA$15</f>
        <v>4087.7152058962683</v>
      </c>
      <c r="BA150" s="12">
        <f>Population!AY150*Inputs!BB$15</f>
        <v>3946.9839844560538</v>
      </c>
      <c r="BB150" s="12">
        <f>Population!AZ150*Inputs!BC$15</f>
        <v>4077.7497251584418</v>
      </c>
      <c r="BC150" s="12">
        <f>Population!BA150*Inputs!BD$15</f>
        <v>3984.5752643851242</v>
      </c>
      <c r="BD150" s="12">
        <f>Population!BB150*Inputs!BE$15</f>
        <v>4088.9530863610148</v>
      </c>
      <c r="BE150" s="12">
        <f>Population!BC150*Inputs!BF$15</f>
        <v>4146.5048237414794</v>
      </c>
      <c r="BF150" s="12">
        <f>Population!BD150*Inputs!BG$15</f>
        <v>4308.1651541027295</v>
      </c>
      <c r="BG150" s="12">
        <f>Population!BE150*Inputs!BH$15</f>
        <v>4783.5542429221032</v>
      </c>
      <c r="BH150" s="12">
        <f>Population!BF150*Inputs!BI$15</f>
        <v>5123.6394206600135</v>
      </c>
      <c r="BI150" s="12">
        <f>Population!BG150*Inputs!BJ$15</f>
        <v>5315.458440935412</v>
      </c>
      <c r="BJ150" s="12">
        <f>Population!BH150*Inputs!BK$15</f>
        <v>5350.0933168970651</v>
      </c>
      <c r="BK150" s="12">
        <f>Population!BI150*Inputs!BL$15</f>
        <v>5297.2453033616939</v>
      </c>
      <c r="BL150" s="12">
        <f>Population!BJ150*Inputs!BM$15</f>
        <v>5285.6057999415953</v>
      </c>
      <c r="BM150" s="12">
        <f>Population!BK150*Inputs!BN$15</f>
        <v>4917.6493913212962</v>
      </c>
      <c r="BN150" s="12">
        <f>Population!BL150*Inputs!BO$15</f>
        <v>4650.9113203658508</v>
      </c>
      <c r="BO150" s="12">
        <f>Population!BM150*Inputs!BP$15</f>
        <v>4236.2784387738675</v>
      </c>
      <c r="BP150" s="12">
        <f>Population!BN150*Inputs!BQ$15</f>
        <v>3441.3105745381122</v>
      </c>
      <c r="BQ150" s="12">
        <f>Population!BO150*Inputs!BR$15</f>
        <v>3395.0605005166176</v>
      </c>
      <c r="BR150" s="12">
        <f>Population!BP150*Inputs!BS$15</f>
        <v>2863.3068215482226</v>
      </c>
      <c r="BS150" s="12">
        <f>Population!BQ150*Inputs!BT$15</f>
        <v>2511.1615729711607</v>
      </c>
      <c r="BT150" s="12">
        <f>Population!BR150*Inputs!BU$15</f>
        <v>2292.8619836102393</v>
      </c>
      <c r="BU150" s="12">
        <f>Population!BS150*Inputs!BV$15</f>
        <v>2202.0919440523021</v>
      </c>
      <c r="BV150" s="12">
        <f>Population!BT150*Inputs!BW$15</f>
        <v>2043.6710428103122</v>
      </c>
      <c r="BW150" s="12">
        <f>Population!BU150*Inputs!BX$15</f>
        <v>1945.7689085838556</v>
      </c>
      <c r="BX150" s="12">
        <f>Population!BV150*Inputs!BY$15</f>
        <v>1682.4202953680101</v>
      </c>
      <c r="BY150" s="12">
        <f>Population!BW150*Inputs!BZ$15</f>
        <v>1589.5891657114173</v>
      </c>
      <c r="BZ150" s="12">
        <f>Population!BX150*Inputs!CA$15</f>
        <v>1660.7126023815472</v>
      </c>
      <c r="CA150" s="12">
        <f>Population!BY150*Inputs!CB$15</f>
        <v>1774.4227743046961</v>
      </c>
      <c r="CB150" s="12">
        <f>Population!BZ150*Inputs!CC$15</f>
        <v>1657.9012346277098</v>
      </c>
      <c r="CC150" s="12">
        <f>Population!CA150*Inputs!CD$15</f>
        <v>1974.3912151828088</v>
      </c>
      <c r="CD150" s="12">
        <f>Population!CB150*Inputs!CE$15</f>
        <v>1946.8564107949815</v>
      </c>
      <c r="CE150" s="12">
        <f>Population!CC150*Inputs!CF$15</f>
        <v>1672.0653405118869</v>
      </c>
      <c r="CF150" s="12">
        <f>Population!CD150*Inputs!CG$15</f>
        <v>1544.2173504530658</v>
      </c>
      <c r="CG150" s="12">
        <f>Population!CE150*Inputs!CH$15</f>
        <v>1223.0939584988309</v>
      </c>
      <c r="CH150" s="12">
        <f>Population!CF150*Inputs!CI$15</f>
        <v>1133.607732132768</v>
      </c>
      <c r="CI150" s="12">
        <f>Population!CG150*Inputs!CJ$15</f>
        <v>1033.234961864101</v>
      </c>
      <c r="CJ150" s="12">
        <f>Population!CH150*Inputs!CK$15</f>
        <v>922.73580078410328</v>
      </c>
      <c r="CK150" s="12">
        <f>Population!CI150*Inputs!CL$15</f>
        <v>806.46227251417645</v>
      </c>
      <c r="CL150" s="12">
        <f>Population!CJ150*Inputs!CM$15</f>
        <v>688.26554956464054</v>
      </c>
      <c r="CM150" s="12">
        <f>Population!CK150*Inputs!CN$15</f>
        <v>617.57339169809268</v>
      </c>
      <c r="CN150" s="12">
        <f>Population!CL150*Inputs!CO$15</f>
        <v>536.39963340027475</v>
      </c>
      <c r="CO150" s="12">
        <f>Population!CM150*Inputs!CP$15</f>
        <v>458.23653986248831</v>
      </c>
      <c r="CP150" s="12">
        <f>Population!CN150*Inputs!CQ$15</f>
        <v>383.20854214722664</v>
      </c>
      <c r="CQ150" s="12">
        <f>Population!CO150*Inputs!CR$15</f>
        <v>299.24095979025896</v>
      </c>
      <c r="CR150" s="12">
        <f>Population!CP150*Inputs!CS$15</f>
        <v>223.2629325265325</v>
      </c>
      <c r="CS150" s="12">
        <f>Population!CQ150*Inputs!CT$15</f>
        <v>165.83107540216486</v>
      </c>
      <c r="CT150" s="12">
        <f>Population!CR150*Inputs!CU$15</f>
        <v>127.01874549212927</v>
      </c>
      <c r="CU150" s="12">
        <f>Population!CS150*Inputs!CV$15</f>
        <v>100.21818632695755</v>
      </c>
      <c r="CV150" s="12">
        <f>Population!CT150*Inputs!CW$15</f>
        <v>77.574200201487841</v>
      </c>
      <c r="CW150" s="12">
        <f>Population!CU150*Inputs!CX$15</f>
        <v>61.182072470292752</v>
      </c>
      <c r="CX150" s="12">
        <f>Population!CV150*Inputs!CY$15</f>
        <v>49.871957302069447</v>
      </c>
      <c r="CY150" s="12">
        <f>Population!CW150*Inputs!CZ$15</f>
        <v>41.007030388328488</v>
      </c>
      <c r="CZ150" s="12">
        <f>Population!CX150*Inputs!DA$15</f>
        <v>32.996247579134163</v>
      </c>
      <c r="DA150" s="12">
        <f>Population!CY150*Inputs!DB$15</f>
        <v>25.491107161301304</v>
      </c>
      <c r="DB150" s="4"/>
    </row>
    <row r="151" spans="1:106" x14ac:dyDescent="0.25">
      <c r="A151">
        <f t="shared" si="7"/>
        <v>2098</v>
      </c>
      <c r="B151" s="21">
        <f t="shared" si="6"/>
        <v>190240.08948698401</v>
      </c>
      <c r="C151" s="5">
        <f>B151/Population!B151</f>
        <v>0.59308207283972192</v>
      </c>
      <c r="D151" s="33">
        <f t="shared" si="8"/>
        <v>-0.97139910956388631</v>
      </c>
      <c r="E151" s="12">
        <f>Population!C151*Inputs!F$15</f>
        <v>0</v>
      </c>
      <c r="F151" s="12">
        <f>Population!D151*Inputs!G$15</f>
        <v>0</v>
      </c>
      <c r="G151" s="12">
        <f>Population!E151*Inputs!H$15</f>
        <v>0</v>
      </c>
      <c r="H151" s="12">
        <f>Population!F151*Inputs!I$15</f>
        <v>0</v>
      </c>
      <c r="I151" s="12">
        <f>Population!G151*Inputs!J$15</f>
        <v>0</v>
      </c>
      <c r="J151" s="12">
        <f>Population!H151*Inputs!K$15</f>
        <v>0</v>
      </c>
      <c r="K151" s="12">
        <f>Population!I151*Inputs!L$15</f>
        <v>0</v>
      </c>
      <c r="L151" s="12">
        <f>Population!J151*Inputs!M$15</f>
        <v>0</v>
      </c>
      <c r="M151" s="12">
        <f>Population!K151*Inputs!N$15</f>
        <v>0</v>
      </c>
      <c r="N151" s="12">
        <f>Population!L151*Inputs!O$15</f>
        <v>0</v>
      </c>
      <c r="O151" s="12">
        <f>Population!M151*Inputs!P$15</f>
        <v>0</v>
      </c>
      <c r="P151" s="12">
        <f>Population!N151*Inputs!Q$15</f>
        <v>0</v>
      </c>
      <c r="Q151" s="12">
        <f>Population!O151*Inputs!R$15</f>
        <v>0</v>
      </c>
      <c r="R151" s="12">
        <f>Population!P151*Inputs!S$15</f>
        <v>0</v>
      </c>
      <c r="S151" s="12">
        <f>Population!Q151*Inputs!T$15</f>
        <v>0</v>
      </c>
      <c r="T151" s="12">
        <f>Population!R151*Inputs!U$15</f>
        <v>20.704018549744678</v>
      </c>
      <c r="U151" s="12">
        <f>Population!S151*Inputs!V$15</f>
        <v>26.90961569007403</v>
      </c>
      <c r="V151" s="12">
        <f>Population!T151*Inputs!W$15</f>
        <v>47.954181499827726</v>
      </c>
      <c r="W151" s="12">
        <f>Population!U151*Inputs!X$15</f>
        <v>78.38831555906151</v>
      </c>
      <c r="X151" s="12">
        <f>Population!V151*Inputs!Y$15</f>
        <v>135.05961096653658</v>
      </c>
      <c r="Y151" s="12">
        <f>Population!W151*Inputs!Z$15</f>
        <v>186.02177415674836</v>
      </c>
      <c r="Z151" s="12">
        <f>Population!X151*Inputs!AA$15</f>
        <v>277.23086660927203</v>
      </c>
      <c r="AA151" s="12">
        <f>Population!Y151*Inputs!AB$15</f>
        <v>373.11389785032475</v>
      </c>
      <c r="AB151" s="12">
        <f>Population!Z151*Inputs!AC$15</f>
        <v>492.05914675001787</v>
      </c>
      <c r="AC151" s="12">
        <f>Population!AA151*Inputs!AD$15</f>
        <v>657.20768328318354</v>
      </c>
      <c r="AD151" s="12">
        <f>Population!AB151*Inputs!AE$15</f>
        <v>852.08750414681526</v>
      </c>
      <c r="AE151" s="12">
        <f>Population!AC151*Inputs!AF$15</f>
        <v>1077.2279462483382</v>
      </c>
      <c r="AF151" s="12">
        <f>Population!AD151*Inputs!AG$15</f>
        <v>1267.3237588658837</v>
      </c>
      <c r="AG151" s="12">
        <f>Population!AE151*Inputs!AH$15</f>
        <v>1537.6607776630506</v>
      </c>
      <c r="AH151" s="12">
        <f>Population!AF151*Inputs!AI$15</f>
        <v>1901.8633323529739</v>
      </c>
      <c r="AI151" s="12">
        <f>Population!AG151*Inputs!AJ$15</f>
        <v>2186.0405770320231</v>
      </c>
      <c r="AJ151" s="12">
        <f>Population!AH151*Inputs!AK$15</f>
        <v>2603.9588117097023</v>
      </c>
      <c r="AK151" s="12">
        <f>Population!AI151*Inputs!AL$15</f>
        <v>2827.4874095800196</v>
      </c>
      <c r="AL151" s="12">
        <f>Population!AJ151*Inputs!AM$15</f>
        <v>3065.0861650826696</v>
      </c>
      <c r="AM151" s="12">
        <f>Population!AK151*Inputs!AN$15</f>
        <v>3346.9320747237339</v>
      </c>
      <c r="AN151" s="12">
        <f>Population!AL151*Inputs!AO$15</f>
        <v>3544.0907125422646</v>
      </c>
      <c r="AO151" s="12">
        <f>Population!AM151*Inputs!AP$15</f>
        <v>3807.6093776364551</v>
      </c>
      <c r="AP151" s="12">
        <f>Population!AN151*Inputs!AQ$15</f>
        <v>3962.9237686282163</v>
      </c>
      <c r="AQ151" s="12">
        <f>Population!AO151*Inputs!AR$15</f>
        <v>3969.3259669577328</v>
      </c>
      <c r="AR151" s="12">
        <f>Population!AP151*Inputs!AS$15</f>
        <v>4128.4409680732078</v>
      </c>
      <c r="AS151" s="12">
        <f>Population!AQ151*Inputs!AT$15</f>
        <v>4291.7239125341848</v>
      </c>
      <c r="AT151" s="12">
        <f>Population!AR151*Inputs!AU$15</f>
        <v>4499.1864903024525</v>
      </c>
      <c r="AU151" s="12">
        <f>Population!AS151*Inputs!AV$15</f>
        <v>4462.1785276374058</v>
      </c>
      <c r="AV151" s="12">
        <f>Population!AT151*Inputs!AW$15</f>
        <v>4448.5142785935886</v>
      </c>
      <c r="AW151" s="12">
        <f>Population!AU151*Inputs!AX$15</f>
        <v>4506.8448672670802</v>
      </c>
      <c r="AX151" s="12">
        <f>Population!AV151*Inputs!AY$15</f>
        <v>4404.5610091022927</v>
      </c>
      <c r="AY151" s="12">
        <f>Population!AW151*Inputs!AZ$15</f>
        <v>4415.3388793147305</v>
      </c>
      <c r="AZ151" s="12">
        <f>Population!AX151*Inputs!BA$15</f>
        <v>4143.0982801877781</v>
      </c>
      <c r="BA151" s="12">
        <f>Population!AY151*Inputs!BB$15</f>
        <v>3965.6700136066693</v>
      </c>
      <c r="BB151" s="12">
        <f>Population!AZ151*Inputs!BC$15</f>
        <v>4061.7118375287741</v>
      </c>
      <c r="BC151" s="12">
        <f>Population!BA151*Inputs!BD$15</f>
        <v>3954.2734162008296</v>
      </c>
      <c r="BD151" s="12">
        <f>Population!BB151*Inputs!BE$15</f>
        <v>4050.0182661523368</v>
      </c>
      <c r="BE151" s="12">
        <f>Population!BC151*Inputs!BF$15</f>
        <v>4030.9482474853703</v>
      </c>
      <c r="BF151" s="12">
        <f>Population!BD151*Inputs!BG$15</f>
        <v>4088.9245773884732</v>
      </c>
      <c r="BG151" s="12">
        <f>Population!BE151*Inputs!BH$15</f>
        <v>4480.5204088879445</v>
      </c>
      <c r="BH151" s="12">
        <f>Population!BF151*Inputs!BI$15</f>
        <v>4829.2682787415151</v>
      </c>
      <c r="BI151" s="12">
        <f>Population!BG151*Inputs!BJ$15</f>
        <v>5045.6666847402021</v>
      </c>
      <c r="BJ151" s="12">
        <f>Population!BH151*Inputs!BK$15</f>
        <v>5050.0182447924353</v>
      </c>
      <c r="BK151" s="12">
        <f>Population!BI151*Inputs!BL$15</f>
        <v>4962.6113679233558</v>
      </c>
      <c r="BL151" s="12">
        <f>Population!BJ151*Inputs!BM$15</f>
        <v>4956.4174435611831</v>
      </c>
      <c r="BM151" s="12">
        <f>Population!BK151*Inputs!BN$15</f>
        <v>4637.6373532731859</v>
      </c>
      <c r="BN151" s="12">
        <f>Population!BL151*Inputs!BO$15</f>
        <v>4381.3543947474082</v>
      </c>
      <c r="BO151" s="12">
        <f>Population!BM151*Inputs!BP$15</f>
        <v>4136.776481287834</v>
      </c>
      <c r="BP151" s="12">
        <f>Population!BN151*Inputs!BQ$15</f>
        <v>3541.1639312379439</v>
      </c>
      <c r="BQ151" s="12">
        <f>Population!BO151*Inputs!BR$15</f>
        <v>3628.0200410406856</v>
      </c>
      <c r="BR151" s="12">
        <f>Population!BP151*Inputs!BS$15</f>
        <v>3065.236771029467</v>
      </c>
      <c r="BS151" s="12">
        <f>Population!BQ151*Inputs!BT$15</f>
        <v>2717.2636573446816</v>
      </c>
      <c r="BT151" s="12">
        <f>Population!BR151*Inputs!BU$15</f>
        <v>2457.7761942134548</v>
      </c>
      <c r="BU151" s="12">
        <f>Population!BS151*Inputs!BV$15</f>
        <v>2290.1625396793097</v>
      </c>
      <c r="BV151" s="12">
        <f>Population!BT151*Inputs!BW$15</f>
        <v>2074.7471299080221</v>
      </c>
      <c r="BW151" s="12">
        <f>Population!BU151*Inputs!BX$15</f>
        <v>1992.3956453505746</v>
      </c>
      <c r="BX151" s="12">
        <f>Population!BV151*Inputs!BY$15</f>
        <v>1736.4750463450237</v>
      </c>
      <c r="BY151" s="12">
        <f>Population!BW151*Inputs!BZ$15</f>
        <v>1595.5121103316619</v>
      </c>
      <c r="BZ151" s="12">
        <f>Population!BX151*Inputs!CA$15</f>
        <v>1595.506784233819</v>
      </c>
      <c r="CA151" s="12">
        <f>Population!BY151*Inputs!CB$15</f>
        <v>1657.6109528856041</v>
      </c>
      <c r="CB151" s="12">
        <f>Population!BZ151*Inputs!CC$15</f>
        <v>1547.092461924188</v>
      </c>
      <c r="CC151" s="12">
        <f>Population!CA151*Inputs!CD$15</f>
        <v>1828.5152125685474</v>
      </c>
      <c r="CD151" s="12">
        <f>Population!CB151*Inputs!CE$15</f>
        <v>1843.7191370732407</v>
      </c>
      <c r="CE151" s="12">
        <f>Population!CC151*Inputs!CF$15</f>
        <v>1645.5653308025717</v>
      </c>
      <c r="CF151" s="12">
        <f>Population!CD151*Inputs!CG$15</f>
        <v>1561.457734312874</v>
      </c>
      <c r="CG151" s="12">
        <f>Population!CE151*Inputs!CH$15</f>
        <v>1229.3672451426635</v>
      </c>
      <c r="CH151" s="12">
        <f>Population!CF151*Inputs!CI$15</f>
        <v>1137.7354075705287</v>
      </c>
      <c r="CI151" s="12">
        <f>Population!CG151*Inputs!CJ$15</f>
        <v>1045.7167786444754</v>
      </c>
      <c r="CJ151" s="12">
        <f>Population!CH151*Inputs!CK$15</f>
        <v>945.2901979258578</v>
      </c>
      <c r="CK151" s="12">
        <f>Population!CI151*Inputs!CL$15</f>
        <v>838.09003135437968</v>
      </c>
      <c r="CL151" s="12">
        <f>Population!CJ151*Inputs!CM$15</f>
        <v>727.51930697513171</v>
      </c>
      <c r="CM151" s="12">
        <f>Population!CK151*Inputs!CN$15</f>
        <v>615.36002452639616</v>
      </c>
      <c r="CN151" s="12">
        <f>Population!CL151*Inputs!CO$15</f>
        <v>545.32145104344181</v>
      </c>
      <c r="CO151" s="12">
        <f>Population!CM151*Inputs!CP$15</f>
        <v>467.40458495017288</v>
      </c>
      <c r="CP151" s="12">
        <f>Population!CN151*Inputs!CQ$15</f>
        <v>395.25726042332275</v>
      </c>
      <c r="CQ151" s="12">
        <f>Population!CO151*Inputs!CR$15</f>
        <v>328.58273348636021</v>
      </c>
      <c r="CR151" s="12">
        <f>Population!CP151*Inputs!CS$15</f>
        <v>256.58460531182311</v>
      </c>
      <c r="CS151" s="12">
        <f>Population!CQ151*Inputs!CT$15</f>
        <v>191.43713301558969</v>
      </c>
      <c r="CT151" s="12">
        <f>Population!CR151*Inputs!CU$15</f>
        <v>142.19210184435704</v>
      </c>
      <c r="CU151" s="12">
        <f>Population!CS151*Inputs!CV$15</f>
        <v>108.91241193098799</v>
      </c>
      <c r="CV151" s="12">
        <f>Population!CT151*Inputs!CW$15</f>
        <v>85.932232678950982</v>
      </c>
      <c r="CW151" s="12">
        <f>Population!CU151*Inputs!CX$15</f>
        <v>66.516113151856828</v>
      </c>
      <c r="CX151" s="12">
        <f>Population!CV151*Inputs!CY$15</f>
        <v>52.460658888250386</v>
      </c>
      <c r="CY151" s="12">
        <f>Population!CW151*Inputs!CZ$15</f>
        <v>42.762783842989592</v>
      </c>
      <c r="CZ151" s="12">
        <f>Population!CX151*Inputs!DA$15</f>
        <v>35.161539097368291</v>
      </c>
      <c r="DA151" s="12">
        <f>Population!CY151*Inputs!DB$15</f>
        <v>28.292681482499841</v>
      </c>
      <c r="DB151" s="4"/>
    </row>
    <row r="152" spans="1:106" x14ac:dyDescent="0.25">
      <c r="A152">
        <f t="shared" si="7"/>
        <v>2099</v>
      </c>
      <c r="B152" s="21">
        <f t="shared" si="6"/>
        <v>188489.98644172016</v>
      </c>
      <c r="C152" s="5">
        <f>B152/Population!B152</f>
        <v>0.5908727116912863</v>
      </c>
      <c r="D152" s="33">
        <f t="shared" si="8"/>
        <v>-0.91994439762056457</v>
      </c>
      <c r="E152" s="12">
        <f>Population!C152*Inputs!F$15</f>
        <v>0</v>
      </c>
      <c r="F152" s="12">
        <f>Population!D152*Inputs!G$15</f>
        <v>0</v>
      </c>
      <c r="G152" s="12">
        <f>Population!E152*Inputs!H$15</f>
        <v>0</v>
      </c>
      <c r="H152" s="12">
        <f>Population!F152*Inputs!I$15</f>
        <v>0</v>
      </c>
      <c r="I152" s="12">
        <f>Population!G152*Inputs!J$15</f>
        <v>0</v>
      </c>
      <c r="J152" s="12">
        <f>Population!H152*Inputs!K$15</f>
        <v>0</v>
      </c>
      <c r="K152" s="12">
        <f>Population!I152*Inputs!L$15</f>
        <v>0</v>
      </c>
      <c r="L152" s="12">
        <f>Population!J152*Inputs!M$15</f>
        <v>0</v>
      </c>
      <c r="M152" s="12">
        <f>Population!K152*Inputs!N$15</f>
        <v>0</v>
      </c>
      <c r="N152" s="12">
        <f>Population!L152*Inputs!O$15</f>
        <v>0</v>
      </c>
      <c r="O152" s="12">
        <f>Population!M152*Inputs!P$15</f>
        <v>0</v>
      </c>
      <c r="P152" s="12">
        <f>Population!N152*Inputs!Q$15</f>
        <v>0</v>
      </c>
      <c r="Q152" s="12">
        <f>Population!O152*Inputs!R$15</f>
        <v>0</v>
      </c>
      <c r="R152" s="12">
        <f>Population!P152*Inputs!S$15</f>
        <v>0</v>
      </c>
      <c r="S152" s="12">
        <f>Population!Q152*Inputs!T$15</f>
        <v>0</v>
      </c>
      <c r="T152" s="12">
        <f>Population!R152*Inputs!U$15</f>
        <v>20.719682036239256</v>
      </c>
      <c r="U152" s="12">
        <f>Population!S152*Inputs!V$15</f>
        <v>26.917063451742376</v>
      </c>
      <c r="V152" s="12">
        <f>Population!T152*Inputs!W$15</f>
        <v>47.936351974906152</v>
      </c>
      <c r="W152" s="12">
        <f>Population!U152*Inputs!X$15</f>
        <v>78.378296202976912</v>
      </c>
      <c r="X152" s="12">
        <f>Population!V152*Inputs!Y$15</f>
        <v>135.09957765728547</v>
      </c>
      <c r="Y152" s="12">
        <f>Population!W152*Inputs!Z$15</f>
        <v>186.02635305879281</v>
      </c>
      <c r="Z152" s="12">
        <f>Population!X152*Inputs!AA$15</f>
        <v>276.90288690798519</v>
      </c>
      <c r="AA152" s="12">
        <f>Population!Y152*Inputs!AB$15</f>
        <v>372.26144884133049</v>
      </c>
      <c r="AB152" s="12">
        <f>Population!Z152*Inputs!AC$15</f>
        <v>489.55589863665381</v>
      </c>
      <c r="AC152" s="12">
        <f>Population!AA152*Inputs!AD$15</f>
        <v>651.4205395662168</v>
      </c>
      <c r="AD152" s="12">
        <f>Population!AB152*Inputs!AE$15</f>
        <v>841.94990825083119</v>
      </c>
      <c r="AE152" s="12">
        <f>Population!AC152*Inputs!AF$15</f>
        <v>1063.7335977007529</v>
      </c>
      <c r="AF152" s="12">
        <f>Population!AD152*Inputs!AG$15</f>
        <v>1251.444289651399</v>
      </c>
      <c r="AG152" s="12">
        <f>Population!AE152*Inputs!AH$15</f>
        <v>1510.6176705778455</v>
      </c>
      <c r="AH152" s="12">
        <f>Population!AF152*Inputs!AI$15</f>
        <v>1855.7428547606974</v>
      </c>
      <c r="AI152" s="12">
        <f>Population!AG152*Inputs!AJ$15</f>
        <v>2125.196665820878</v>
      </c>
      <c r="AJ152" s="12">
        <f>Population!AH152*Inputs!AK$15</f>
        <v>2536.1946418227076</v>
      </c>
      <c r="AK152" s="12">
        <f>Population!AI152*Inputs!AL$15</f>
        <v>2758.5493021783832</v>
      </c>
      <c r="AL152" s="12">
        <f>Population!AJ152*Inputs!AM$15</f>
        <v>2994.6792241163089</v>
      </c>
      <c r="AM152" s="12">
        <f>Population!AK152*Inputs!AN$15</f>
        <v>3276.8868946700713</v>
      </c>
      <c r="AN152" s="12">
        <f>Population!AL152*Inputs!AO$15</f>
        <v>3479.4714668502593</v>
      </c>
      <c r="AO152" s="12">
        <f>Population!AM152*Inputs!AP$15</f>
        <v>3744.6759398616528</v>
      </c>
      <c r="AP152" s="12">
        <f>Population!AN152*Inputs!AQ$15</f>
        <v>3900.2329184972109</v>
      </c>
      <c r="AQ152" s="12">
        <f>Population!AO152*Inputs!AR$15</f>
        <v>3944.1853764209172</v>
      </c>
      <c r="AR152" s="12">
        <f>Population!AP152*Inputs!AS$15</f>
        <v>4157.87641838115</v>
      </c>
      <c r="AS152" s="12">
        <f>Population!AQ152*Inputs!AT$15</f>
        <v>4363.3273970154232</v>
      </c>
      <c r="AT152" s="12">
        <f>Population!AR152*Inputs!AU$15</f>
        <v>4574.7788985986417</v>
      </c>
      <c r="AU152" s="12">
        <f>Population!AS152*Inputs!AV$15</f>
        <v>4540.0920260259763</v>
      </c>
      <c r="AV152" s="12">
        <f>Population!AT152*Inputs!AW$15</f>
        <v>4538.2586552044086</v>
      </c>
      <c r="AW152" s="12">
        <f>Population!AU152*Inputs!AX$15</f>
        <v>4608.4186305559142</v>
      </c>
      <c r="AX152" s="12">
        <f>Population!AV152*Inputs!AY$15</f>
        <v>4506.9294854421032</v>
      </c>
      <c r="AY152" s="12">
        <f>Population!AW152*Inputs!AZ$15</f>
        <v>4511.772434256417</v>
      </c>
      <c r="AZ152" s="12">
        <f>Population!AX152*Inputs!BA$15</f>
        <v>4224.8440937412015</v>
      </c>
      <c r="BA152" s="12">
        <f>Population!AY152*Inputs!BB$15</f>
        <v>4019.5815878642911</v>
      </c>
      <c r="BB152" s="12">
        <f>Population!AZ152*Inputs!BC$15</f>
        <v>4081.0243627181158</v>
      </c>
      <c r="BC152" s="12">
        <f>Population!BA152*Inputs!BD$15</f>
        <v>3938.8259404685086</v>
      </c>
      <c r="BD152" s="12">
        <f>Population!BB152*Inputs!BE$15</f>
        <v>4019.6320378424653</v>
      </c>
      <c r="BE152" s="12">
        <f>Population!BC152*Inputs!BF$15</f>
        <v>3993.2961898586173</v>
      </c>
      <c r="BF152" s="12">
        <f>Population!BD152*Inputs!BG$15</f>
        <v>3975.8571499961977</v>
      </c>
      <c r="BG152" s="12">
        <f>Population!BE152*Inputs!BH$15</f>
        <v>4253.5054758039687</v>
      </c>
      <c r="BH152" s="12">
        <f>Population!BF152*Inputs!BI$15</f>
        <v>4524.4926787687791</v>
      </c>
      <c r="BI152" s="12">
        <f>Population!BG152*Inputs!BJ$15</f>
        <v>4757.0468146827734</v>
      </c>
      <c r="BJ152" s="12">
        <f>Population!BH152*Inputs!BK$15</f>
        <v>4794.8479591320702</v>
      </c>
      <c r="BK152" s="12">
        <f>Population!BI152*Inputs!BL$15</f>
        <v>4686.4288445581133</v>
      </c>
      <c r="BL152" s="12">
        <f>Population!BJ152*Inputs!BM$15</f>
        <v>4646.7339455372176</v>
      </c>
      <c r="BM152" s="12">
        <f>Population!BK152*Inputs!BN$15</f>
        <v>4352.4895645197666</v>
      </c>
      <c r="BN152" s="12">
        <f>Population!BL152*Inputs!BO$15</f>
        <v>4135.0203548289282</v>
      </c>
      <c r="BO152" s="12">
        <f>Population!BM152*Inputs!BP$15</f>
        <v>3899.8020519821243</v>
      </c>
      <c r="BP152" s="12">
        <f>Population!BN152*Inputs!BQ$15</f>
        <v>3460.4449983268482</v>
      </c>
      <c r="BQ152" s="12">
        <f>Population!BO152*Inputs!BR$15</f>
        <v>3736.3747011549849</v>
      </c>
      <c r="BR152" s="12">
        <f>Population!BP152*Inputs!BS$15</f>
        <v>3279.0710562535437</v>
      </c>
      <c r="BS152" s="12">
        <f>Population!BQ152*Inputs!BT$15</f>
        <v>2912.959194852916</v>
      </c>
      <c r="BT152" s="12">
        <f>Population!BR152*Inputs!BU$15</f>
        <v>2664.6215608185357</v>
      </c>
      <c r="BU152" s="12">
        <f>Population!BS152*Inputs!BV$15</f>
        <v>2459.7000669255012</v>
      </c>
      <c r="BV152" s="12">
        <f>Population!BT152*Inputs!BW$15</f>
        <v>2160.8878204160501</v>
      </c>
      <c r="BW152" s="12">
        <f>Population!BU152*Inputs!BX$15</f>
        <v>2024.9476724594747</v>
      </c>
      <c r="BX152" s="12">
        <f>Population!BV152*Inputs!BY$15</f>
        <v>1780.6790375554717</v>
      </c>
      <c r="BY152" s="12">
        <f>Population!BW152*Inputs!BZ$15</f>
        <v>1649.3300655187456</v>
      </c>
      <c r="BZ152" s="12">
        <f>Population!BX152*Inputs!CA$15</f>
        <v>1605.4880194908467</v>
      </c>
      <c r="CA152" s="12">
        <f>Population!BY152*Inputs!CB$15</f>
        <v>1598.3183116706027</v>
      </c>
      <c r="CB152" s="12">
        <f>Population!BZ152*Inputs!CC$15</f>
        <v>1450.6785990087544</v>
      </c>
      <c r="CC152" s="12">
        <f>Population!CA152*Inputs!CD$15</f>
        <v>1711.0072506443864</v>
      </c>
      <c r="CD152" s="12">
        <f>Population!CB152*Inputs!CE$15</f>
        <v>1710.4560298766335</v>
      </c>
      <c r="CE152" s="12">
        <f>Population!CC152*Inputs!CF$15</f>
        <v>1561.0870450841976</v>
      </c>
      <c r="CF152" s="12">
        <f>Population!CD152*Inputs!CG$15</f>
        <v>1540.5320853595038</v>
      </c>
      <c r="CG152" s="12">
        <f>Population!CE152*Inputs!CH$15</f>
        <v>1247.0282027512017</v>
      </c>
      <c r="CH152" s="12">
        <f>Population!CF152*Inputs!CI$15</f>
        <v>1146.668494164406</v>
      </c>
      <c r="CI152" s="12">
        <f>Population!CG152*Inputs!CJ$15</f>
        <v>1052.1869103530842</v>
      </c>
      <c r="CJ152" s="12">
        <f>Population!CH152*Inputs!CK$15</f>
        <v>957.64756079378174</v>
      </c>
      <c r="CK152" s="12">
        <f>Population!CI152*Inputs!CL$15</f>
        <v>857.18105916015816</v>
      </c>
      <c r="CL152" s="12">
        <f>Population!CJ152*Inputs!CM$15</f>
        <v>753.29589225667223</v>
      </c>
      <c r="CM152" s="12">
        <f>Population!CK152*Inputs!CN$15</f>
        <v>648.44563263372811</v>
      </c>
      <c r="CN152" s="12">
        <f>Population!CL152*Inputs!CO$15</f>
        <v>542.34135956774242</v>
      </c>
      <c r="CO152" s="12">
        <f>Population!CM152*Inputs!CP$15</f>
        <v>472.96654149675021</v>
      </c>
      <c r="CP152" s="12">
        <f>Population!CN152*Inputs!CQ$15</f>
        <v>398.31851160417096</v>
      </c>
      <c r="CQ152" s="12">
        <f>Population!CO152*Inputs!CR$15</f>
        <v>332.19898402982864</v>
      </c>
      <c r="CR152" s="12">
        <f>Population!CP152*Inputs!CS$15</f>
        <v>276.16153114305189</v>
      </c>
      <c r="CS152" s="12">
        <f>Population!CQ152*Inputs!CT$15</f>
        <v>215.64978998992393</v>
      </c>
      <c r="CT152" s="12">
        <f>Population!CR152*Inputs!CU$15</f>
        <v>160.89576956853676</v>
      </c>
      <c r="CU152" s="12">
        <f>Population!CS152*Inputs!CV$15</f>
        <v>119.50715774119175</v>
      </c>
      <c r="CV152" s="12">
        <f>Population!CT152*Inputs!CW$15</f>
        <v>91.536819723343683</v>
      </c>
      <c r="CW152" s="12">
        <f>Population!CU152*Inputs!CX$15</f>
        <v>72.222836237818342</v>
      </c>
      <c r="CX152" s="12">
        <f>Population!CV152*Inputs!CY$15</f>
        <v>55.904312009333857</v>
      </c>
      <c r="CY152" s="12">
        <f>Population!CW152*Inputs!CZ$15</f>
        <v>44.091226978468043</v>
      </c>
      <c r="CZ152" s="12">
        <f>Population!CX152*Inputs!DA$15</f>
        <v>35.94052474004873</v>
      </c>
      <c r="DA152" s="12">
        <f>Population!CY152*Inputs!DB$15</f>
        <v>29.55196206278621</v>
      </c>
      <c r="DB152" s="4"/>
    </row>
    <row r="153" spans="1:106" x14ac:dyDescent="0.25">
      <c r="A153">
        <f t="shared" si="7"/>
        <v>2100</v>
      </c>
      <c r="B153" s="21">
        <f t="shared" si="6"/>
        <v>186892.05560204797</v>
      </c>
      <c r="C153" s="5">
        <f>B153/Population!B153</f>
        <v>0.58910997716977287</v>
      </c>
      <c r="D153" s="33">
        <f t="shared" si="8"/>
        <v>-0.8477537029089155</v>
      </c>
      <c r="E153" s="12">
        <f>Population!C153*Inputs!F$15</f>
        <v>0</v>
      </c>
      <c r="F153" s="12">
        <f>Population!D153*Inputs!G$15</f>
        <v>0</v>
      </c>
      <c r="G153" s="12">
        <f>Population!E153*Inputs!H$15</f>
        <v>0</v>
      </c>
      <c r="H153" s="12">
        <f>Population!F153*Inputs!I$15</f>
        <v>0</v>
      </c>
      <c r="I153" s="12">
        <f>Population!G153*Inputs!J$15</f>
        <v>0</v>
      </c>
      <c r="J153" s="12">
        <f>Population!H153*Inputs!K$15</f>
        <v>0</v>
      </c>
      <c r="K153" s="12">
        <f>Population!I153*Inputs!L$15</f>
        <v>0</v>
      </c>
      <c r="L153" s="12">
        <f>Population!J153*Inputs!M$15</f>
        <v>0</v>
      </c>
      <c r="M153" s="12">
        <f>Population!K153*Inputs!N$15</f>
        <v>0</v>
      </c>
      <c r="N153" s="12">
        <f>Population!L153*Inputs!O$15</f>
        <v>0</v>
      </c>
      <c r="O153" s="12">
        <f>Population!M153*Inputs!P$15</f>
        <v>0</v>
      </c>
      <c r="P153" s="12">
        <f>Population!N153*Inputs!Q$15</f>
        <v>0</v>
      </c>
      <c r="Q153" s="12">
        <f>Population!O153*Inputs!R$15</f>
        <v>0</v>
      </c>
      <c r="R153" s="12">
        <f>Population!P153*Inputs!S$15</f>
        <v>0</v>
      </c>
      <c r="S153" s="12">
        <f>Population!Q153*Inputs!T$15</f>
        <v>0</v>
      </c>
      <c r="T153" s="12">
        <f>Population!R153*Inputs!U$15</f>
        <v>20.714745103609737</v>
      </c>
      <c r="U153" s="12">
        <f>Population!S153*Inputs!V$15</f>
        <v>26.936389946483761</v>
      </c>
      <c r="V153" s="12">
        <f>Population!T153*Inputs!W$15</f>
        <v>47.947723534401675</v>
      </c>
      <c r="W153" s="12">
        <f>Population!U153*Inputs!X$15</f>
        <v>78.346148172939508</v>
      </c>
      <c r="X153" s="12">
        <f>Population!V153*Inputs!Y$15</f>
        <v>135.07348354069043</v>
      </c>
      <c r="Y153" s="12">
        <f>Population!W153*Inputs!Z$15</f>
        <v>186.06163753925321</v>
      </c>
      <c r="Z153" s="12">
        <f>Population!X153*Inputs!AA$15</f>
        <v>276.87220966058391</v>
      </c>
      <c r="AA153" s="12">
        <f>Population!Y153*Inputs!AB$15</f>
        <v>371.76993237810257</v>
      </c>
      <c r="AB153" s="12">
        <f>Population!Z153*Inputs!AC$15</f>
        <v>488.36760021754463</v>
      </c>
      <c r="AC153" s="12">
        <f>Population!AA153*Inputs!AD$15</f>
        <v>648.00697715521187</v>
      </c>
      <c r="AD153" s="12">
        <f>Population!AB153*Inputs!AE$15</f>
        <v>834.39953292176938</v>
      </c>
      <c r="AE153" s="12">
        <f>Population!AC153*Inputs!AF$15</f>
        <v>1050.8993298453347</v>
      </c>
      <c r="AF153" s="12">
        <f>Population!AD153*Inputs!AG$15</f>
        <v>1235.5539892579345</v>
      </c>
      <c r="AG153" s="12">
        <f>Population!AE153*Inputs!AH$15</f>
        <v>1491.4301739006503</v>
      </c>
      <c r="AH153" s="12">
        <f>Population!AF153*Inputs!AI$15</f>
        <v>1822.7908138992302</v>
      </c>
      <c r="AI153" s="12">
        <f>Population!AG153*Inputs!AJ$15</f>
        <v>2073.3103093278228</v>
      </c>
      <c r="AJ153" s="12">
        <f>Population!AH153*Inputs!AK$15</f>
        <v>2465.2021683144899</v>
      </c>
      <c r="AK153" s="12">
        <f>Population!AI153*Inputs!AL$15</f>
        <v>2686.3361245948854</v>
      </c>
      <c r="AL153" s="12">
        <f>Population!AJ153*Inputs!AM$15</f>
        <v>2921.2161665568688</v>
      </c>
      <c r="AM153" s="12">
        <f>Population!AK153*Inputs!AN$15</f>
        <v>3201.1539895875671</v>
      </c>
      <c r="AN153" s="12">
        <f>Population!AL153*Inputs!AO$15</f>
        <v>3406.2010034237169</v>
      </c>
      <c r="AO153" s="12">
        <f>Population!AM153*Inputs!AP$15</f>
        <v>3675.9489038662327</v>
      </c>
      <c r="AP153" s="12">
        <f>Population!AN153*Inputs!AQ$15</f>
        <v>3835.321996241476</v>
      </c>
      <c r="AQ153" s="12">
        <f>Population!AO153*Inputs!AR$15</f>
        <v>3881.3626172186205</v>
      </c>
      <c r="AR153" s="12">
        <f>Population!AP153*Inputs!AS$15</f>
        <v>4131.1351797498228</v>
      </c>
      <c r="AS153" s="12">
        <f>Population!AQ153*Inputs!AT$15</f>
        <v>4394.073765649744</v>
      </c>
      <c r="AT153" s="12">
        <f>Population!AR153*Inputs!AU$15</f>
        <v>4650.7890954210006</v>
      </c>
      <c r="AU153" s="12">
        <f>Population!AS153*Inputs!AV$15</f>
        <v>4616.1246282084303</v>
      </c>
      <c r="AV153" s="12">
        <f>Population!AT153*Inputs!AW$15</f>
        <v>4617.3464385862253</v>
      </c>
      <c r="AW153" s="12">
        <f>Population!AU153*Inputs!AX$15</f>
        <v>4701.2339316323332</v>
      </c>
      <c r="AX153" s="12">
        <f>Population!AV153*Inputs!AY$15</f>
        <v>4608.3129850231717</v>
      </c>
      <c r="AY153" s="12">
        <f>Population!AW153*Inputs!AZ$15</f>
        <v>4616.4577525643881</v>
      </c>
      <c r="AZ153" s="12">
        <f>Population!AX153*Inputs!BA$15</f>
        <v>4317.1324945474507</v>
      </c>
      <c r="BA153" s="12">
        <f>Population!AY153*Inputs!BB$15</f>
        <v>4099.1196634049111</v>
      </c>
      <c r="BB153" s="12">
        <f>Population!AZ153*Inputs!BC$15</f>
        <v>4136.7276049958236</v>
      </c>
      <c r="BC153" s="12">
        <f>Population!BA153*Inputs!BD$15</f>
        <v>3957.6697017113565</v>
      </c>
      <c r="BD153" s="12">
        <f>Population!BB153*Inputs!BE$15</f>
        <v>4004.0717797255002</v>
      </c>
      <c r="BE153" s="12">
        <f>Population!BC153*Inputs!BF$15</f>
        <v>3963.7795693409444</v>
      </c>
      <c r="BF153" s="12">
        <f>Population!BD153*Inputs!BG$15</f>
        <v>3939.4791293322069</v>
      </c>
      <c r="BG153" s="12">
        <f>Population!BE153*Inputs!BH$15</f>
        <v>4136.8498432636907</v>
      </c>
      <c r="BH153" s="12">
        <f>Population!BF153*Inputs!BI$15</f>
        <v>4296.3018469342933</v>
      </c>
      <c r="BI153" s="12">
        <f>Population!BG153*Inputs!BJ$15</f>
        <v>4458.0154886358523</v>
      </c>
      <c r="BJ153" s="12">
        <f>Population!BH153*Inputs!BK$15</f>
        <v>4521.8364061609927</v>
      </c>
      <c r="BK153" s="12">
        <f>Population!BI153*Inputs!BL$15</f>
        <v>4450.7478049925303</v>
      </c>
      <c r="BL153" s="12">
        <f>Population!BJ153*Inputs!BM$15</f>
        <v>4390.2156872579553</v>
      </c>
      <c r="BM153" s="12">
        <f>Population!BK153*Inputs!BN$15</f>
        <v>4083.6204898704154</v>
      </c>
      <c r="BN153" s="12">
        <f>Population!BL153*Inputs!BO$15</f>
        <v>3884.1477959091276</v>
      </c>
      <c r="BO153" s="12">
        <f>Population!BM153*Inputs!BP$15</f>
        <v>3683.4217609423845</v>
      </c>
      <c r="BP153" s="12">
        <f>Population!BN153*Inputs!BQ$15</f>
        <v>3264.6201593218584</v>
      </c>
      <c r="BQ153" s="12">
        <f>Population!BO153*Inputs!BR$15</f>
        <v>3653.8893888901093</v>
      </c>
      <c r="BR153" s="12">
        <f>Population!BP153*Inputs!BS$15</f>
        <v>3379.8907457927312</v>
      </c>
      <c r="BS153" s="12">
        <f>Population!BQ153*Inputs!BT$15</f>
        <v>3119.6217157314541</v>
      </c>
      <c r="BT153" s="12">
        <f>Population!BR153*Inputs!BU$15</f>
        <v>2860.6598524960013</v>
      </c>
      <c r="BU153" s="12">
        <f>Population!BS153*Inputs!BV$15</f>
        <v>2672.0401624486067</v>
      </c>
      <c r="BV153" s="12">
        <f>Population!BT153*Inputs!BW$15</f>
        <v>2325.6053072482368</v>
      </c>
      <c r="BW153" s="12">
        <f>Population!BU153*Inputs!BX$15</f>
        <v>2112.2679086411258</v>
      </c>
      <c r="BX153" s="12">
        <f>Population!BV153*Inputs!BY$15</f>
        <v>1811.9065981090048</v>
      </c>
      <c r="BY153" s="12">
        <f>Population!BW153*Inputs!BZ$15</f>
        <v>1693.9279448182731</v>
      </c>
      <c r="BZ153" s="12">
        <f>Population!BX153*Inputs!CA$15</f>
        <v>1662.382696210484</v>
      </c>
      <c r="CA153" s="12">
        <f>Population!BY153*Inputs!CB$15</f>
        <v>1612.6410829262798</v>
      </c>
      <c r="CB153" s="12">
        <f>Population!BZ153*Inputs!CC$15</f>
        <v>1404.2525467090002</v>
      </c>
      <c r="CC153" s="12">
        <f>Population!CA153*Inputs!CD$15</f>
        <v>1610.9268767670012</v>
      </c>
      <c r="CD153" s="12">
        <f>Population!CB153*Inputs!CE$15</f>
        <v>1605.3873925350899</v>
      </c>
      <c r="CE153" s="12">
        <f>Population!CC153*Inputs!CF$15</f>
        <v>1451.0508569814624</v>
      </c>
      <c r="CF153" s="12">
        <f>Population!CD153*Inputs!CG$15</f>
        <v>1464.2948690756598</v>
      </c>
      <c r="CG153" s="12">
        <f>Population!CE153*Inputs!CH$15</f>
        <v>1233.7889004061383</v>
      </c>
      <c r="CH153" s="12">
        <f>Population!CF153*Inputs!CI$15</f>
        <v>1167.3745713381068</v>
      </c>
      <c r="CI153" s="12">
        <f>Population!CG153*Inputs!CJ$15</f>
        <v>1063.8112553139006</v>
      </c>
      <c r="CJ153" s="12">
        <f>Population!CH153*Inputs!CK$15</f>
        <v>966.491699173808</v>
      </c>
      <c r="CK153" s="12">
        <f>Population!CI153*Inputs!CL$15</f>
        <v>869.44377082637379</v>
      </c>
      <c r="CL153" s="12">
        <f>Population!CJ153*Inputs!CM$15</f>
        <v>768.95040995961233</v>
      </c>
      <c r="CM153" s="12">
        <f>Population!CK153*Inputs!CN$15</f>
        <v>668.39404027538808</v>
      </c>
      <c r="CN153" s="12">
        <f>Population!CL153*Inputs!CO$15</f>
        <v>569.27850287839294</v>
      </c>
      <c r="CO153" s="12">
        <f>Population!CM153*Inputs!CP$15</f>
        <v>469.24386459950279</v>
      </c>
      <c r="CP153" s="12">
        <f>Population!CN153*Inputs!CQ$15</f>
        <v>400.5416851516751</v>
      </c>
      <c r="CQ153" s="12">
        <f>Population!CO153*Inputs!CR$15</f>
        <v>329.17261270821348</v>
      </c>
      <c r="CR153" s="12">
        <f>Population!CP153*Inputs!CS$15</f>
        <v>274.53107080491435</v>
      </c>
      <c r="CS153" s="12">
        <f>Population!CQ153*Inputs!CT$15</f>
        <v>228.22141097523405</v>
      </c>
      <c r="CT153" s="12">
        <f>Population!CR153*Inputs!CU$15</f>
        <v>178.21417466909782</v>
      </c>
      <c r="CU153" s="12">
        <f>Population!CS153*Inputs!CV$15</f>
        <v>132.96515050047529</v>
      </c>
      <c r="CV153" s="12">
        <f>Population!CT153*Inputs!CW$15</f>
        <v>98.761373636817808</v>
      </c>
      <c r="CW153" s="12">
        <f>Population!CU153*Inputs!CX$15</f>
        <v>75.646532183462398</v>
      </c>
      <c r="CX153" s="12">
        <f>Population!CV153*Inputs!CY$15</f>
        <v>59.685349811773982</v>
      </c>
      <c r="CY153" s="12">
        <f>Population!CW153*Inputs!CZ$15</f>
        <v>46.199631474960761</v>
      </c>
      <c r="CZ153" s="12">
        <f>Population!CX153*Inputs!DA$15</f>
        <v>36.437232915843261</v>
      </c>
      <c r="DA153" s="12">
        <f>Population!CY153*Inputs!DB$15</f>
        <v>29.701447675981274</v>
      </c>
      <c r="DB153" s="4"/>
    </row>
    <row r="154" spans="1:106" x14ac:dyDescent="0.25"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4"/>
    </row>
    <row r="155" spans="1:106" x14ac:dyDescent="0.25">
      <c r="E155" s="1">
        <v>0</v>
      </c>
      <c r="F155" s="1">
        <v>1</v>
      </c>
      <c r="G155" s="1">
        <v>2</v>
      </c>
      <c r="H155" s="1">
        <v>3</v>
      </c>
      <c r="I155" s="1">
        <v>4</v>
      </c>
      <c r="J155" s="1">
        <v>5</v>
      </c>
      <c r="K155" s="1">
        <v>6</v>
      </c>
      <c r="L155" s="1">
        <v>7</v>
      </c>
      <c r="M155" s="1">
        <v>8</v>
      </c>
      <c r="N155" s="1">
        <v>9</v>
      </c>
      <c r="O155" s="1">
        <v>10</v>
      </c>
      <c r="P155" s="1">
        <v>11</v>
      </c>
      <c r="Q155" s="1">
        <v>12</v>
      </c>
      <c r="R155" s="1">
        <v>13</v>
      </c>
      <c r="S155" s="1">
        <v>14</v>
      </c>
      <c r="T155" s="1">
        <v>15</v>
      </c>
      <c r="U155" s="1">
        <v>16</v>
      </c>
      <c r="V155" s="1">
        <v>17</v>
      </c>
      <c r="W155" s="1">
        <v>18</v>
      </c>
      <c r="X155" s="1">
        <v>19</v>
      </c>
      <c r="Y155" s="1">
        <v>20</v>
      </c>
      <c r="Z155" s="1">
        <v>21</v>
      </c>
      <c r="AA155" s="1">
        <v>22</v>
      </c>
      <c r="AB155" s="1">
        <v>23</v>
      </c>
      <c r="AC155" s="1">
        <v>24</v>
      </c>
      <c r="AD155" s="1">
        <v>25</v>
      </c>
      <c r="AE155" s="1">
        <v>26</v>
      </c>
      <c r="AF155" s="1">
        <v>27</v>
      </c>
      <c r="AG155" s="1">
        <v>28</v>
      </c>
      <c r="AH155" s="1">
        <v>29</v>
      </c>
      <c r="AI155" s="1">
        <v>30</v>
      </c>
      <c r="AJ155" s="1">
        <v>31</v>
      </c>
      <c r="AK155" s="1">
        <v>32</v>
      </c>
      <c r="AL155" s="1">
        <v>33</v>
      </c>
      <c r="AM155" s="1">
        <v>34</v>
      </c>
      <c r="AN155" s="1">
        <v>35</v>
      </c>
      <c r="AO155" s="1">
        <v>36</v>
      </c>
      <c r="AP155" s="1">
        <v>37</v>
      </c>
      <c r="AQ155" s="1">
        <v>38</v>
      </c>
      <c r="AR155" s="1">
        <v>39</v>
      </c>
      <c r="AS155" s="1">
        <v>40</v>
      </c>
      <c r="AT155" s="1">
        <v>41</v>
      </c>
      <c r="AU155" s="1">
        <v>42</v>
      </c>
      <c r="AV155" s="1">
        <v>43</v>
      </c>
      <c r="AW155" s="1">
        <v>44</v>
      </c>
      <c r="AX155" s="1">
        <v>45</v>
      </c>
      <c r="AY155" s="1">
        <v>46</v>
      </c>
      <c r="AZ155" s="1">
        <v>47</v>
      </c>
      <c r="BA155" s="1">
        <v>48</v>
      </c>
      <c r="BB155" s="1">
        <v>49</v>
      </c>
      <c r="BC155" s="1">
        <v>50</v>
      </c>
      <c r="BD155" s="1">
        <v>51</v>
      </c>
      <c r="BE155" s="1">
        <v>52</v>
      </c>
      <c r="BF155" s="1">
        <v>53</v>
      </c>
      <c r="BG155" s="1">
        <v>54</v>
      </c>
      <c r="BH155" s="1">
        <v>55</v>
      </c>
      <c r="BI155" s="1">
        <v>56</v>
      </c>
      <c r="BJ155" s="1">
        <v>57</v>
      </c>
      <c r="BK155" s="1">
        <v>58</v>
      </c>
      <c r="BL155" s="1">
        <v>59</v>
      </c>
      <c r="BM155" s="1">
        <v>60</v>
      </c>
      <c r="BN155" s="1">
        <v>61</v>
      </c>
      <c r="BO155" s="1">
        <v>62</v>
      </c>
      <c r="BP155" s="1">
        <v>63</v>
      </c>
      <c r="BQ155" s="1">
        <v>64</v>
      </c>
      <c r="BR155" s="1">
        <v>65</v>
      </c>
      <c r="BS155" s="1">
        <v>66</v>
      </c>
      <c r="BT155" s="1">
        <v>67</v>
      </c>
      <c r="BU155" s="1">
        <v>68</v>
      </c>
      <c r="BV155" s="1">
        <v>69</v>
      </c>
      <c r="BW155" s="1">
        <v>70</v>
      </c>
      <c r="BX155" s="1">
        <v>71</v>
      </c>
      <c r="BY155" s="1">
        <v>72</v>
      </c>
      <c r="BZ155" s="1">
        <v>73</v>
      </c>
      <c r="CA155" s="1">
        <v>74</v>
      </c>
      <c r="CB155" s="1">
        <v>75</v>
      </c>
      <c r="CC155" s="1">
        <v>76</v>
      </c>
      <c r="CD155" s="1">
        <v>77</v>
      </c>
      <c r="CE155" s="1">
        <v>78</v>
      </c>
      <c r="CF155" s="1">
        <v>79</v>
      </c>
      <c r="CG155" s="1">
        <v>80</v>
      </c>
      <c r="CH155" s="1">
        <v>81</v>
      </c>
      <c r="CI155" s="1">
        <v>82</v>
      </c>
      <c r="CJ155" s="1">
        <v>83</v>
      </c>
      <c r="CK155" s="1">
        <v>84</v>
      </c>
      <c r="CL155" s="1">
        <v>85</v>
      </c>
      <c r="CM155" s="1">
        <v>86</v>
      </c>
      <c r="CN155" s="1">
        <v>87</v>
      </c>
      <c r="CO155" s="1">
        <v>88</v>
      </c>
      <c r="CP155" s="1">
        <v>89</v>
      </c>
      <c r="CQ155" s="1">
        <v>90</v>
      </c>
      <c r="CR155" s="1">
        <v>91</v>
      </c>
      <c r="CS155" s="1">
        <v>92</v>
      </c>
      <c r="CT155" s="1">
        <v>93</v>
      </c>
      <c r="CU155" s="1">
        <v>94</v>
      </c>
      <c r="CV155" s="1">
        <v>95</v>
      </c>
      <c r="CW155" s="1">
        <v>96</v>
      </c>
      <c r="CX155" s="1">
        <v>97</v>
      </c>
      <c r="CY155" s="1">
        <v>98</v>
      </c>
      <c r="CZ155" s="1">
        <v>99</v>
      </c>
      <c r="DA155" s="1">
        <v>100</v>
      </c>
    </row>
    <row r="156" spans="1:106" x14ac:dyDescent="0.25">
      <c r="A156">
        <v>1950</v>
      </c>
      <c r="E156" s="12">
        <f>E3</f>
        <v>0</v>
      </c>
      <c r="F156" s="12">
        <f t="shared" ref="F156:BQ156" si="9">F3</f>
        <v>0</v>
      </c>
      <c r="G156" s="12">
        <f t="shared" si="9"/>
        <v>0</v>
      </c>
      <c r="H156" s="12">
        <f t="shared" si="9"/>
        <v>0</v>
      </c>
      <c r="I156" s="12">
        <f t="shared" si="9"/>
        <v>0</v>
      </c>
      <c r="J156" s="12">
        <f t="shared" si="9"/>
        <v>0</v>
      </c>
      <c r="K156" s="12">
        <f t="shared" si="9"/>
        <v>0</v>
      </c>
      <c r="L156" s="12">
        <f t="shared" si="9"/>
        <v>0</v>
      </c>
      <c r="M156" s="12">
        <f t="shared" si="9"/>
        <v>0</v>
      </c>
      <c r="N156" s="12">
        <f t="shared" si="9"/>
        <v>0</v>
      </c>
      <c r="O156" s="12">
        <f t="shared" si="9"/>
        <v>0</v>
      </c>
      <c r="P156" s="12">
        <f t="shared" si="9"/>
        <v>0</v>
      </c>
      <c r="Q156" s="12">
        <f t="shared" si="9"/>
        <v>0</v>
      </c>
      <c r="R156" s="12">
        <f t="shared" si="9"/>
        <v>0</v>
      </c>
      <c r="S156" s="12">
        <f t="shared" si="9"/>
        <v>0</v>
      </c>
      <c r="T156" s="12">
        <f t="shared" si="9"/>
        <v>5.1901235638030405</v>
      </c>
      <c r="U156" s="12">
        <f t="shared" si="9"/>
        <v>6.5654441776561177</v>
      </c>
      <c r="V156" s="12">
        <f t="shared" si="9"/>
        <v>11.381023144831435</v>
      </c>
      <c r="W156" s="12">
        <f t="shared" si="9"/>
        <v>18.100927349433185</v>
      </c>
      <c r="X156" s="12">
        <f t="shared" si="9"/>
        <v>30.356643158432167</v>
      </c>
      <c r="Y156" s="12">
        <f t="shared" si="9"/>
        <v>40.69005785984929</v>
      </c>
      <c r="Z156" s="12">
        <f t="shared" si="9"/>
        <v>58.94212900572456</v>
      </c>
      <c r="AA156" s="12">
        <f t="shared" si="9"/>
        <v>77.025416471025977</v>
      </c>
      <c r="AB156" s="12">
        <f t="shared" si="9"/>
        <v>98.366764707321565</v>
      </c>
      <c r="AC156" s="12">
        <f t="shared" si="9"/>
        <v>126.74721246758415</v>
      </c>
      <c r="AD156" s="12">
        <f t="shared" si="9"/>
        <v>157.99915105980477</v>
      </c>
      <c r="AE156" s="12">
        <f t="shared" si="9"/>
        <v>191.87211240940476</v>
      </c>
      <c r="AF156" s="12">
        <f t="shared" si="9"/>
        <v>216.7271378526263</v>
      </c>
      <c r="AG156" s="12">
        <f t="shared" si="9"/>
        <v>251.01112691285624</v>
      </c>
      <c r="AH156" s="12">
        <f t="shared" si="9"/>
        <v>294.14450733324844</v>
      </c>
      <c r="AI156" s="12">
        <f t="shared" si="9"/>
        <v>319.05736500491514</v>
      </c>
      <c r="AJ156" s="12">
        <f t="shared" si="9"/>
        <v>359.31455296350708</v>
      </c>
      <c r="AK156" s="12">
        <f t="shared" si="9"/>
        <v>368.75810071942561</v>
      </c>
      <c r="AL156" s="12">
        <f t="shared" si="9"/>
        <v>377.22230749875098</v>
      </c>
      <c r="AM156" s="12">
        <f t="shared" si="9"/>
        <v>388.67618200822909</v>
      </c>
      <c r="AN156" s="12">
        <f t="shared" si="9"/>
        <v>389.27044738291198</v>
      </c>
      <c r="AO156" s="12">
        <f t="shared" si="9"/>
        <v>395.83368713893884</v>
      </c>
      <c r="AP156" s="12">
        <f t="shared" si="9"/>
        <v>390.88639799552175</v>
      </c>
      <c r="AQ156" s="12">
        <f t="shared" si="9"/>
        <v>376.39514059658075</v>
      </c>
      <c r="AR156" s="12">
        <f t="shared" si="9"/>
        <v>382.42815283175997</v>
      </c>
      <c r="AS156" s="12">
        <f t="shared" si="9"/>
        <v>392.00068494307135</v>
      </c>
      <c r="AT156" s="12">
        <f t="shared" si="9"/>
        <v>405.61012843643971</v>
      </c>
      <c r="AU156" s="12">
        <f t="shared" si="9"/>
        <v>396.79560774520638</v>
      </c>
      <c r="AV156" s="12">
        <f t="shared" si="9"/>
        <v>390.16780586690578</v>
      </c>
      <c r="AW156" s="12">
        <f t="shared" si="9"/>
        <v>390.17655825386112</v>
      </c>
      <c r="AX156" s="12">
        <f t="shared" si="9"/>
        <v>376.79606980679557</v>
      </c>
      <c r="AY156" s="12">
        <f t="shared" si="9"/>
        <v>372.29284088933974</v>
      </c>
      <c r="AZ156" s="12">
        <f t="shared" si="9"/>
        <v>345.45531644404286</v>
      </c>
      <c r="BA156" s="12">
        <f t="shared" si="9"/>
        <v>328.00257543173802</v>
      </c>
      <c r="BB156" s="12">
        <f t="shared" si="9"/>
        <v>332.28252795771016</v>
      </c>
      <c r="BC156" s="12">
        <f t="shared" si="9"/>
        <v>316.96702671501413</v>
      </c>
      <c r="BD156" s="12">
        <f t="shared" si="9"/>
        <v>317.26475769841522</v>
      </c>
      <c r="BE156" s="12">
        <f t="shared" si="9"/>
        <v>306.23453230615763</v>
      </c>
      <c r="BF156" s="12">
        <f t="shared" si="9"/>
        <v>292.63338929684602</v>
      </c>
      <c r="BG156" s="12">
        <f t="shared" si="9"/>
        <v>292.59527044776121</v>
      </c>
      <c r="BH156" s="12">
        <f t="shared" si="9"/>
        <v>283.91860850838725</v>
      </c>
      <c r="BI156" s="12">
        <f t="shared" si="9"/>
        <v>268.28976751801565</v>
      </c>
      <c r="BJ156" s="12">
        <f t="shared" si="9"/>
        <v>243.88250391550523</v>
      </c>
      <c r="BK156" s="12">
        <f t="shared" si="9"/>
        <v>215.92820631413767</v>
      </c>
      <c r="BL156" s="12">
        <f t="shared" si="9"/>
        <v>192.39930734411291</v>
      </c>
      <c r="BM156" s="12">
        <f t="shared" si="9"/>
        <v>160.29175405551004</v>
      </c>
      <c r="BN156" s="12">
        <f t="shared" si="9"/>
        <v>135.15898877600836</v>
      </c>
      <c r="BO156" s="12">
        <f t="shared" si="9"/>
        <v>113.55992652961979</v>
      </c>
      <c r="BP156" s="12">
        <f t="shared" si="9"/>
        <v>89.572648669184403</v>
      </c>
      <c r="BQ156" s="12">
        <f t="shared" si="9"/>
        <v>88.969666329149931</v>
      </c>
      <c r="BR156" s="12">
        <f t="shared" ref="BR156:DA156" si="10">BR3</f>
        <v>75.441166255043868</v>
      </c>
      <c r="BS156" s="12">
        <f t="shared" si="10"/>
        <v>67.040071440380942</v>
      </c>
      <c r="BT156" s="12">
        <f t="shared" si="10"/>
        <v>61.327229370070256</v>
      </c>
      <c r="BU156" s="12">
        <f t="shared" si="10"/>
        <v>57.148824485648092</v>
      </c>
      <c r="BV156" s="12">
        <f t="shared" si="10"/>
        <v>50.094467601602354</v>
      </c>
      <c r="BW156" s="12">
        <f t="shared" si="10"/>
        <v>45.253876220018839</v>
      </c>
      <c r="BX156" s="12">
        <f t="shared" si="10"/>
        <v>37.276943891695282</v>
      </c>
      <c r="BY156" s="12">
        <f t="shared" si="10"/>
        <v>32.459193005116475</v>
      </c>
      <c r="BZ156" s="12">
        <f t="shared" si="10"/>
        <v>29.745034018525065</v>
      </c>
      <c r="CA156" s="12">
        <f t="shared" si="10"/>
        <v>26.965986775761817</v>
      </c>
      <c r="CB156" s="12">
        <f t="shared" si="10"/>
        <v>21.2360650509214</v>
      </c>
      <c r="CC156" s="12">
        <f t="shared" si="10"/>
        <v>20.966608986816986</v>
      </c>
      <c r="CD156" s="12">
        <f t="shared" si="10"/>
        <v>17.422735990113107</v>
      </c>
      <c r="CE156" s="12">
        <f t="shared" si="10"/>
        <v>13.079011915347325</v>
      </c>
      <c r="CF156" s="12">
        <f t="shared" si="10"/>
        <v>10.817894315079347</v>
      </c>
      <c r="CG156" s="12">
        <f t="shared" si="10"/>
        <v>7.276471761426019</v>
      </c>
      <c r="CH156" s="12">
        <f t="shared" si="10"/>
        <v>5.7532524261400804</v>
      </c>
      <c r="CI156" s="12">
        <f t="shared" si="10"/>
        <v>4.4620729812362221</v>
      </c>
      <c r="CJ156" s="12">
        <f t="shared" si="10"/>
        <v>3.4283973378674863</v>
      </c>
      <c r="CK156" s="12">
        <f t="shared" si="10"/>
        <v>2.6087776976289958</v>
      </c>
      <c r="CL156" s="12">
        <f t="shared" si="10"/>
        <v>1.9190240042710123</v>
      </c>
      <c r="CM156" s="12">
        <f t="shared" si="10"/>
        <v>1.3564307172335244</v>
      </c>
      <c r="CN156" s="12">
        <f t="shared" si="10"/>
        <v>0.92115698596123896</v>
      </c>
      <c r="CO156" s="12">
        <f t="shared" si="10"/>
        <v>0.59792446376233155</v>
      </c>
      <c r="CP156" s="12">
        <f t="shared" si="10"/>
        <v>0.37034075783203224</v>
      </c>
      <c r="CQ156" s="12">
        <f t="shared" si="10"/>
        <v>0.23203989038208125</v>
      </c>
      <c r="CR156" s="12">
        <f t="shared" si="10"/>
        <v>0.17713333195833775</v>
      </c>
      <c r="CS156" s="12">
        <f t="shared" si="10"/>
        <v>0.13830086744995101</v>
      </c>
      <c r="CT156" s="12">
        <f t="shared" si="10"/>
        <v>7.8142377350892925E-2</v>
      </c>
      <c r="CU156" s="12">
        <f t="shared" si="10"/>
        <v>1.3050254465933239E-2</v>
      </c>
      <c r="CV156" s="12">
        <f t="shared" si="10"/>
        <v>1.3050254465933239E-2</v>
      </c>
      <c r="CW156" s="12">
        <f t="shared" si="10"/>
        <v>1.0344713905922689E-2</v>
      </c>
      <c r="CX156" s="12">
        <f t="shared" si="10"/>
        <v>7.7983227906186442E-3</v>
      </c>
      <c r="CY156" s="12">
        <f t="shared" si="10"/>
        <v>5.0927822306080931E-3</v>
      </c>
      <c r="CZ156" s="12">
        <f t="shared" si="10"/>
        <v>2.5463911153040465E-3</v>
      </c>
      <c r="DA156" s="12">
        <f t="shared" si="10"/>
        <v>1.1140461129455206E-3</v>
      </c>
      <c r="DB156" s="4"/>
    </row>
    <row r="157" spans="1:106" x14ac:dyDescent="0.25">
      <c r="A157">
        <v>1975</v>
      </c>
      <c r="E157" s="12">
        <f>E28</f>
        <v>0</v>
      </c>
      <c r="F157" s="12">
        <f t="shared" ref="F157:BQ157" si="11">F28</f>
        <v>0</v>
      </c>
      <c r="G157" s="12">
        <f t="shared" si="11"/>
        <v>0</v>
      </c>
      <c r="H157" s="12">
        <f t="shared" si="11"/>
        <v>0</v>
      </c>
      <c r="I157" s="12">
        <f t="shared" si="11"/>
        <v>0</v>
      </c>
      <c r="J157" s="12">
        <f t="shared" si="11"/>
        <v>0</v>
      </c>
      <c r="K157" s="12">
        <f t="shared" si="11"/>
        <v>0</v>
      </c>
      <c r="L157" s="12">
        <f t="shared" si="11"/>
        <v>0</v>
      </c>
      <c r="M157" s="12">
        <f t="shared" si="11"/>
        <v>0</v>
      </c>
      <c r="N157" s="12">
        <f t="shared" si="11"/>
        <v>0</v>
      </c>
      <c r="O157" s="12">
        <f t="shared" si="11"/>
        <v>0</v>
      </c>
      <c r="P157" s="12">
        <f t="shared" si="11"/>
        <v>0</v>
      </c>
      <c r="Q157" s="12">
        <f t="shared" si="11"/>
        <v>0</v>
      </c>
      <c r="R157" s="12">
        <f t="shared" si="11"/>
        <v>0</v>
      </c>
      <c r="S157" s="12">
        <f t="shared" si="11"/>
        <v>0</v>
      </c>
      <c r="T157" s="12">
        <f t="shared" si="11"/>
        <v>8.7606616301884088</v>
      </c>
      <c r="U157" s="12">
        <f t="shared" si="11"/>
        <v>11.053093517262013</v>
      </c>
      <c r="V157" s="12">
        <f t="shared" si="11"/>
        <v>19.076800197016492</v>
      </c>
      <c r="W157" s="12">
        <f t="shared" si="11"/>
        <v>30.121730135585604</v>
      </c>
      <c r="X157" s="12">
        <f t="shared" si="11"/>
        <v>50.060032032422065</v>
      </c>
      <c r="Y157" s="12">
        <f t="shared" si="11"/>
        <v>66.501485675527732</v>
      </c>
      <c r="Z157" s="12">
        <f t="shared" si="11"/>
        <v>95.401686055006465</v>
      </c>
      <c r="AA157" s="12">
        <f t="shared" si="11"/>
        <v>123.8729893104102</v>
      </c>
      <c r="AB157" s="12">
        <f t="shared" si="11"/>
        <v>158.09821765887096</v>
      </c>
      <c r="AC157" s="12">
        <f t="shared" si="11"/>
        <v>204.44605547875918</v>
      </c>
      <c r="AD157" s="12">
        <f t="shared" si="11"/>
        <v>255.78678026065009</v>
      </c>
      <c r="AE157" s="12">
        <f t="shared" si="11"/>
        <v>312.04678038972651</v>
      </c>
      <c r="AF157" s="12">
        <f t="shared" si="11"/>
        <v>353.92472358958963</v>
      </c>
      <c r="AG157" s="12">
        <f t="shared" si="11"/>
        <v>410.89491145656575</v>
      </c>
      <c r="AH157" s="12">
        <f t="shared" si="11"/>
        <v>482.13791705314463</v>
      </c>
      <c r="AI157" s="12">
        <f t="shared" si="11"/>
        <v>524.08129248734826</v>
      </c>
      <c r="AJ157" s="12">
        <f t="shared" si="11"/>
        <v>591.61766519412481</v>
      </c>
      <c r="AK157" s="12">
        <f t="shared" si="11"/>
        <v>608.90271445414146</v>
      </c>
      <c r="AL157" s="12">
        <f t="shared" si="11"/>
        <v>625.1416116697917</v>
      </c>
      <c r="AM157" s="12">
        <f t="shared" si="11"/>
        <v>646.71978882629253</v>
      </c>
      <c r="AN157" s="12">
        <f t="shared" si="11"/>
        <v>650.31465042955563</v>
      </c>
      <c r="AO157" s="12">
        <f t="shared" si="11"/>
        <v>664.23493082794437</v>
      </c>
      <c r="AP157" s="12">
        <f t="shared" si="11"/>
        <v>657.41312330301446</v>
      </c>
      <c r="AQ157" s="12">
        <f t="shared" si="11"/>
        <v>632.06338577803763</v>
      </c>
      <c r="AR157" s="12">
        <f t="shared" si="11"/>
        <v>639.47214829369943</v>
      </c>
      <c r="AS157" s="12">
        <f t="shared" si="11"/>
        <v>652.40986550962134</v>
      </c>
      <c r="AT157" s="12">
        <f t="shared" si="11"/>
        <v>670.87049437362793</v>
      </c>
      <c r="AU157" s="12">
        <f t="shared" si="11"/>
        <v>653.73239578725111</v>
      </c>
      <c r="AV157" s="12">
        <f t="shared" si="11"/>
        <v>643.3292589383218</v>
      </c>
      <c r="AW157" s="12">
        <f t="shared" si="11"/>
        <v>645.7582875313027</v>
      </c>
      <c r="AX157" s="12">
        <f t="shared" si="11"/>
        <v>625.53281369368062</v>
      </c>
      <c r="AY157" s="12">
        <f t="shared" si="11"/>
        <v>620.60112434985956</v>
      </c>
      <c r="AZ157" s="12">
        <f t="shared" si="11"/>
        <v>575.17649135896431</v>
      </c>
      <c r="BA157" s="12">
        <f t="shared" si="11"/>
        <v>540.4592829836198</v>
      </c>
      <c r="BB157" s="12">
        <f t="shared" si="11"/>
        <v>538.53063649548085</v>
      </c>
      <c r="BC157" s="12">
        <f t="shared" si="11"/>
        <v>505.51172724574241</v>
      </c>
      <c r="BD157" s="12">
        <f t="shared" si="11"/>
        <v>497.22192894222803</v>
      </c>
      <c r="BE157" s="12">
        <f t="shared" si="11"/>
        <v>473.73827661559784</v>
      </c>
      <c r="BF157" s="12">
        <f t="shared" si="11"/>
        <v>450.62815624470466</v>
      </c>
      <c r="BG157" s="12">
        <f t="shared" si="11"/>
        <v>451.23236355231808</v>
      </c>
      <c r="BH157" s="12">
        <f t="shared" si="11"/>
        <v>438.23278003879591</v>
      </c>
      <c r="BI157" s="12">
        <f t="shared" si="11"/>
        <v>414.82214815606818</v>
      </c>
      <c r="BJ157" s="12">
        <f t="shared" si="11"/>
        <v>377.62041639791897</v>
      </c>
      <c r="BK157" s="12">
        <f t="shared" si="11"/>
        <v>334.18123855376052</v>
      </c>
      <c r="BL157" s="12">
        <f t="shared" si="11"/>
        <v>297.2903644568504</v>
      </c>
      <c r="BM157" s="12">
        <f t="shared" si="11"/>
        <v>247.58589233052433</v>
      </c>
      <c r="BN157" s="12">
        <f t="shared" si="11"/>
        <v>208.81355100252964</v>
      </c>
      <c r="BO157" s="12">
        <f t="shared" si="11"/>
        <v>175.70318505778965</v>
      </c>
      <c r="BP157" s="12">
        <f t="shared" si="11"/>
        <v>139.06728580671444</v>
      </c>
      <c r="BQ157" s="12">
        <f t="shared" si="11"/>
        <v>138.81874752315522</v>
      </c>
      <c r="BR157" s="12">
        <f t="shared" ref="BR157:DA157" si="12">BR28</f>
        <v>118.37950236298543</v>
      </c>
      <c r="BS157" s="12">
        <f t="shared" si="12"/>
        <v>105.95012688406767</v>
      </c>
      <c r="BT157" s="12">
        <f t="shared" si="12"/>
        <v>97.438513057067269</v>
      </c>
      <c r="BU157" s="12">
        <f t="shared" si="12"/>
        <v>90.892103343070374</v>
      </c>
      <c r="BV157" s="12">
        <f t="shared" si="12"/>
        <v>79.477849515708158</v>
      </c>
      <c r="BW157" s="12">
        <f t="shared" si="12"/>
        <v>71.604041668221029</v>
      </c>
      <c r="BX157" s="12">
        <f t="shared" si="12"/>
        <v>58.719121175221346</v>
      </c>
      <c r="BY157" s="12">
        <f t="shared" si="12"/>
        <v>51.002528488840511</v>
      </c>
      <c r="BZ157" s="12">
        <f t="shared" si="12"/>
        <v>46.884958051664825</v>
      </c>
      <c r="CA157" s="12">
        <f t="shared" si="12"/>
        <v>42.848820496039622</v>
      </c>
      <c r="CB157" s="12">
        <f t="shared" si="12"/>
        <v>34.043339072058757</v>
      </c>
      <c r="CC157" s="12">
        <f t="shared" si="12"/>
        <v>34.033125268921331</v>
      </c>
      <c r="CD157" s="12">
        <f t="shared" si="12"/>
        <v>28.496962786616983</v>
      </c>
      <c r="CE157" s="12">
        <f t="shared" si="12"/>
        <v>21.242647142867266</v>
      </c>
      <c r="CF157" s="12">
        <f t="shared" si="12"/>
        <v>17.171461182356598</v>
      </c>
      <c r="CG157" s="12">
        <f t="shared" si="12"/>
        <v>10.604478101292338</v>
      </c>
      <c r="CH157" s="12">
        <f t="shared" si="12"/>
        <v>8.3845909617400771</v>
      </c>
      <c r="CI157" s="12">
        <f t="shared" si="12"/>
        <v>6.5028707273667106</v>
      </c>
      <c r="CJ157" s="12">
        <f t="shared" si="12"/>
        <v>4.9964276209627876</v>
      </c>
      <c r="CK157" s="12">
        <f t="shared" si="12"/>
        <v>3.801942324891932</v>
      </c>
      <c r="CL157" s="12">
        <f t="shared" si="12"/>
        <v>2.7967191650528869</v>
      </c>
      <c r="CM157" s="12">
        <f t="shared" si="12"/>
        <v>1.9768151802741545</v>
      </c>
      <c r="CN157" s="12">
        <f t="shared" si="12"/>
        <v>1.3424623094481762</v>
      </c>
      <c r="CO157" s="12">
        <f t="shared" si="12"/>
        <v>0.87139441890062175</v>
      </c>
      <c r="CP157" s="12">
        <f t="shared" si="12"/>
        <v>0.53972180271007353</v>
      </c>
      <c r="CQ157" s="12">
        <f t="shared" si="12"/>
        <v>0.33816690517889442</v>
      </c>
      <c r="CR157" s="12">
        <f t="shared" si="12"/>
        <v>0.25814798728676919</v>
      </c>
      <c r="CS157" s="12">
        <f t="shared" si="12"/>
        <v>0.20155489753117919</v>
      </c>
      <c r="CT157" s="12">
        <f t="shared" si="12"/>
        <v>0.11388199618850285</v>
      </c>
      <c r="CU157" s="12">
        <f t="shared" si="12"/>
        <v>1.9018989180157299E-2</v>
      </c>
      <c r="CV157" s="12">
        <f t="shared" si="12"/>
        <v>1.9018989180157299E-2</v>
      </c>
      <c r="CW157" s="12">
        <f t="shared" si="12"/>
        <v>1.5076028008661273E-2</v>
      </c>
      <c r="CX157" s="12">
        <f t="shared" si="12"/>
        <v>1.1365005729606192E-2</v>
      </c>
      <c r="CY157" s="12">
        <f t="shared" si="12"/>
        <v>7.422044558110164E-3</v>
      </c>
      <c r="CZ157" s="12">
        <f t="shared" si="12"/>
        <v>3.711022279055082E-3</v>
      </c>
      <c r="DA157" s="12">
        <f t="shared" si="12"/>
        <v>1.623572247086599E-3</v>
      </c>
      <c r="DB157" s="4"/>
    </row>
    <row r="158" spans="1:106" x14ac:dyDescent="0.25">
      <c r="A158">
        <v>2000</v>
      </c>
      <c r="E158" s="12">
        <f>E53</f>
        <v>0</v>
      </c>
      <c r="F158" s="12">
        <f t="shared" ref="F158:BQ158" si="13">F53</f>
        <v>0</v>
      </c>
      <c r="G158" s="12">
        <f t="shared" si="13"/>
        <v>0</v>
      </c>
      <c r="H158" s="12">
        <f t="shared" si="13"/>
        <v>0</v>
      </c>
      <c r="I158" s="12">
        <f t="shared" si="13"/>
        <v>0</v>
      </c>
      <c r="J158" s="12">
        <f t="shared" si="13"/>
        <v>0</v>
      </c>
      <c r="K158" s="12">
        <f t="shared" si="13"/>
        <v>0</v>
      </c>
      <c r="L158" s="12">
        <f t="shared" si="13"/>
        <v>0</v>
      </c>
      <c r="M158" s="12">
        <f t="shared" si="13"/>
        <v>0</v>
      </c>
      <c r="N158" s="12">
        <f t="shared" si="13"/>
        <v>0</v>
      </c>
      <c r="O158" s="12">
        <f t="shared" si="13"/>
        <v>0</v>
      </c>
      <c r="P158" s="12">
        <f t="shared" si="13"/>
        <v>0</v>
      </c>
      <c r="Q158" s="12">
        <f t="shared" si="13"/>
        <v>0</v>
      </c>
      <c r="R158" s="12">
        <f t="shared" si="13"/>
        <v>0</v>
      </c>
      <c r="S158" s="12">
        <f t="shared" si="13"/>
        <v>0</v>
      </c>
      <c r="T158" s="12">
        <f t="shared" si="13"/>
        <v>18.178918379989767</v>
      </c>
      <c r="U158" s="12">
        <f t="shared" si="13"/>
        <v>23.13157190920835</v>
      </c>
      <c r="V158" s="12">
        <f t="shared" si="13"/>
        <v>40.216802942160825</v>
      </c>
      <c r="W158" s="12">
        <f t="shared" si="13"/>
        <v>63.849965228461414</v>
      </c>
      <c r="X158" s="12">
        <f t="shared" si="13"/>
        <v>106.49500004554736</v>
      </c>
      <c r="Y158" s="12">
        <f t="shared" si="13"/>
        <v>141.88557152121183</v>
      </c>
      <c r="Z158" s="12">
        <f t="shared" si="13"/>
        <v>204.10601605592669</v>
      </c>
      <c r="AA158" s="12">
        <f t="shared" si="13"/>
        <v>264.31732940418715</v>
      </c>
      <c r="AB158" s="12">
        <f t="shared" si="13"/>
        <v>333.70869850939266</v>
      </c>
      <c r="AC158" s="12">
        <f t="shared" si="13"/>
        <v>424.27206207979867</v>
      </c>
      <c r="AD158" s="12">
        <f t="shared" si="13"/>
        <v>521.28714034503787</v>
      </c>
      <c r="AE158" s="12">
        <f t="shared" si="13"/>
        <v>623.28961919146752</v>
      </c>
      <c r="AF158" s="12">
        <f t="shared" si="13"/>
        <v>693.11053541944545</v>
      </c>
      <c r="AG158" s="12">
        <f t="shared" si="13"/>
        <v>790.86957708818215</v>
      </c>
      <c r="AH158" s="12">
        <f t="shared" si="13"/>
        <v>913.82705086573014</v>
      </c>
      <c r="AI158" s="12">
        <f t="shared" si="13"/>
        <v>976.82176508566147</v>
      </c>
      <c r="AJ158" s="12">
        <f t="shared" si="13"/>
        <v>1082.8533081035066</v>
      </c>
      <c r="AK158" s="12">
        <f t="shared" si="13"/>
        <v>1099.3631981028648</v>
      </c>
      <c r="AL158" s="12">
        <f t="shared" si="13"/>
        <v>1121.8543490437141</v>
      </c>
      <c r="AM158" s="12">
        <f t="shared" si="13"/>
        <v>1160.1613394528176</v>
      </c>
      <c r="AN158" s="12">
        <f t="shared" si="13"/>
        <v>1166.9155482645108</v>
      </c>
      <c r="AO158" s="12">
        <f t="shared" si="13"/>
        <v>1194.1733363343408</v>
      </c>
      <c r="AP158" s="12">
        <f t="shared" si="13"/>
        <v>1183.8558393683813</v>
      </c>
      <c r="AQ158" s="12">
        <f t="shared" si="13"/>
        <v>1137.7245462051376</v>
      </c>
      <c r="AR158" s="12">
        <f t="shared" si="13"/>
        <v>1148.9435007173283</v>
      </c>
      <c r="AS158" s="12">
        <f t="shared" si="13"/>
        <v>1171.9603112529958</v>
      </c>
      <c r="AT158" s="12">
        <f t="shared" si="13"/>
        <v>1206.8873197574269</v>
      </c>
      <c r="AU158" s="12">
        <f t="shared" si="13"/>
        <v>1175.1251046981579</v>
      </c>
      <c r="AV158" s="12">
        <f t="shared" si="13"/>
        <v>1150.7940193857967</v>
      </c>
      <c r="AW158" s="12">
        <f t="shared" si="13"/>
        <v>1146.4144187364923</v>
      </c>
      <c r="AX158" s="12">
        <f t="shared" si="13"/>
        <v>1102.4280346869609</v>
      </c>
      <c r="AY158" s="12">
        <f t="shared" si="13"/>
        <v>1084.9094241030966</v>
      </c>
      <c r="AZ158" s="12">
        <f t="shared" si="13"/>
        <v>1000.7338906624741</v>
      </c>
      <c r="BA158" s="12">
        <f t="shared" si="13"/>
        <v>941.64883852081039</v>
      </c>
      <c r="BB158" s="12">
        <f t="shared" si="13"/>
        <v>943.77853632163715</v>
      </c>
      <c r="BC158" s="12">
        <f t="shared" si="13"/>
        <v>891.01120555080638</v>
      </c>
      <c r="BD158" s="12">
        <f t="shared" si="13"/>
        <v>882.22536036498695</v>
      </c>
      <c r="BE158" s="12">
        <f t="shared" si="13"/>
        <v>845.58395571594235</v>
      </c>
      <c r="BF158" s="12">
        <f t="shared" si="13"/>
        <v>807.45675012100708</v>
      </c>
      <c r="BG158" s="12">
        <f t="shared" si="13"/>
        <v>810.5611820258265</v>
      </c>
      <c r="BH158" s="12">
        <f t="shared" si="13"/>
        <v>789.87307084700581</v>
      </c>
      <c r="BI158" s="12">
        <f t="shared" si="13"/>
        <v>750.54344132524727</v>
      </c>
      <c r="BJ158" s="12">
        <f t="shared" si="13"/>
        <v>685.89390167153067</v>
      </c>
      <c r="BK158" s="12">
        <f t="shared" si="13"/>
        <v>609.43829668446813</v>
      </c>
      <c r="BL158" s="12">
        <f t="shared" si="13"/>
        <v>544.38544384062629</v>
      </c>
      <c r="BM158" s="12">
        <f t="shared" si="13"/>
        <v>455.30253481865515</v>
      </c>
      <c r="BN158" s="12">
        <f t="shared" si="13"/>
        <v>385.8186131023586</v>
      </c>
      <c r="BO158" s="12">
        <f t="shared" si="13"/>
        <v>325.85274314329132</v>
      </c>
      <c r="BP158" s="12">
        <f t="shared" si="13"/>
        <v>258.37109843323253</v>
      </c>
      <c r="BQ158" s="12">
        <f t="shared" si="13"/>
        <v>258.01560681776243</v>
      </c>
      <c r="BR158" s="12">
        <f t="shared" ref="BR158:DA158" si="14">BR53</f>
        <v>220.06954454725008</v>
      </c>
      <c r="BS158" s="12">
        <f t="shared" si="14"/>
        <v>196.79843370886266</v>
      </c>
      <c r="BT158" s="12">
        <f t="shared" si="14"/>
        <v>181.27306276657865</v>
      </c>
      <c r="BU158" s="12">
        <f t="shared" si="14"/>
        <v>170.22509236411761</v>
      </c>
      <c r="BV158" s="12">
        <f t="shared" si="14"/>
        <v>150.46903493254865</v>
      </c>
      <c r="BW158" s="12">
        <f t="shared" si="14"/>
        <v>137.16277011359634</v>
      </c>
      <c r="BX158" s="12">
        <f t="shared" si="14"/>
        <v>114.1166773150135</v>
      </c>
      <c r="BY158" s="12">
        <f t="shared" si="14"/>
        <v>100.32418724782751</v>
      </c>
      <c r="BZ158" s="12">
        <f t="shared" si="14"/>
        <v>92.686429658472377</v>
      </c>
      <c r="CA158" s="12">
        <f t="shared" si="14"/>
        <v>84.608733495990592</v>
      </c>
      <c r="CB158" s="12">
        <f t="shared" si="14"/>
        <v>67.139243158426865</v>
      </c>
      <c r="CC158" s="12">
        <f t="shared" si="14"/>
        <v>66.863133042290414</v>
      </c>
      <c r="CD158" s="12">
        <f t="shared" si="14"/>
        <v>55.937520067121731</v>
      </c>
      <c r="CE158" s="12">
        <f t="shared" si="14"/>
        <v>42.077136144621328</v>
      </c>
      <c r="CF158" s="12">
        <f t="shared" si="14"/>
        <v>34.696833337379047</v>
      </c>
      <c r="CG158" s="12">
        <f t="shared" si="14"/>
        <v>24.001901799458885</v>
      </c>
      <c r="CH158" s="12">
        <f t="shared" si="14"/>
        <v>18.935177857578804</v>
      </c>
      <c r="CI158" s="12">
        <f t="shared" si="14"/>
        <v>14.640556396142001</v>
      </c>
      <c r="CJ158" s="12">
        <f t="shared" si="14"/>
        <v>11.263402388318349</v>
      </c>
      <c r="CK158" s="12">
        <f t="shared" si="14"/>
        <v>8.6301516448312494</v>
      </c>
      <c r="CL158" s="12">
        <f t="shared" si="14"/>
        <v>6.3674624313099821</v>
      </c>
      <c r="CM158" s="12">
        <f t="shared" si="14"/>
        <v>4.4884414256633045</v>
      </c>
      <c r="CN158" s="12">
        <f t="shared" si="14"/>
        <v>3.0343945219067026</v>
      </c>
      <c r="CO158" s="12">
        <f t="shared" si="14"/>
        <v>1.9663988583717389</v>
      </c>
      <c r="CP158" s="12">
        <f t="shared" si="14"/>
        <v>1.2240842822665521</v>
      </c>
      <c r="CQ158" s="12">
        <f t="shared" si="14"/>
        <v>0.76614489957565834</v>
      </c>
      <c r="CR158" s="12">
        <f t="shared" si="14"/>
        <v>0.57788534415893367</v>
      </c>
      <c r="CS158" s="12">
        <f t="shared" si="14"/>
        <v>0.44522987683997561</v>
      </c>
      <c r="CT158" s="12">
        <f t="shared" si="14"/>
        <v>0.24902688026642705</v>
      </c>
      <c r="CU158" s="12">
        <f t="shared" si="14"/>
        <v>3.7731345494913193E-2</v>
      </c>
      <c r="CV158" s="12">
        <f t="shared" si="14"/>
        <v>4.567478665173702E-2</v>
      </c>
      <c r="CW158" s="12">
        <f t="shared" si="14"/>
        <v>3.6142657263548421E-2</v>
      </c>
      <c r="CX158" s="12">
        <f t="shared" si="14"/>
        <v>2.7404871991042214E-2</v>
      </c>
      <c r="CY158" s="12">
        <f t="shared" si="14"/>
        <v>1.7872742602853615E-2</v>
      </c>
      <c r="CZ158" s="12">
        <f t="shared" si="14"/>
        <v>9.1349573303474031E-3</v>
      </c>
      <c r="DA158" s="12">
        <f t="shared" si="14"/>
        <v>4.7660646940942981E-3</v>
      </c>
      <c r="DB158" s="4"/>
    </row>
    <row r="159" spans="1:106" x14ac:dyDescent="0.25">
      <c r="A159">
        <v>2025</v>
      </c>
      <c r="E159" s="12">
        <f>E78</f>
        <v>0</v>
      </c>
      <c r="F159" s="12">
        <f t="shared" ref="F159:BQ159" si="15">F78</f>
        <v>0</v>
      </c>
      <c r="G159" s="12">
        <f t="shared" si="15"/>
        <v>0</v>
      </c>
      <c r="H159" s="12">
        <f t="shared" si="15"/>
        <v>0</v>
      </c>
      <c r="I159" s="12">
        <f t="shared" si="15"/>
        <v>0</v>
      </c>
      <c r="J159" s="12">
        <f t="shared" si="15"/>
        <v>0</v>
      </c>
      <c r="K159" s="12">
        <f t="shared" si="15"/>
        <v>0</v>
      </c>
      <c r="L159" s="12">
        <f t="shared" si="15"/>
        <v>0</v>
      </c>
      <c r="M159" s="12">
        <f t="shared" si="15"/>
        <v>0</v>
      </c>
      <c r="N159" s="12">
        <f t="shared" si="15"/>
        <v>0</v>
      </c>
      <c r="O159" s="12">
        <f t="shared" si="15"/>
        <v>0</v>
      </c>
      <c r="P159" s="12">
        <f t="shared" si="15"/>
        <v>0</v>
      </c>
      <c r="Q159" s="12">
        <f t="shared" si="15"/>
        <v>0</v>
      </c>
      <c r="R159" s="12">
        <f t="shared" si="15"/>
        <v>0</v>
      </c>
      <c r="S159" s="12">
        <f t="shared" si="15"/>
        <v>0</v>
      </c>
      <c r="T159" s="12">
        <f t="shared" si="15"/>
        <v>37.794059955044482</v>
      </c>
      <c r="U159" s="12">
        <f t="shared" si="15"/>
        <v>49.237031118329874</v>
      </c>
      <c r="V159" s="12">
        <f t="shared" si="15"/>
        <v>85.716039674160356</v>
      </c>
      <c r="W159" s="12">
        <f t="shared" si="15"/>
        <v>133.31790547253851</v>
      </c>
      <c r="X159" s="12">
        <f t="shared" si="15"/>
        <v>211.99005471836085</v>
      </c>
      <c r="Y159" s="12">
        <f t="shared" si="15"/>
        <v>272.11953608743363</v>
      </c>
      <c r="Z159" s="12">
        <f t="shared" si="15"/>
        <v>391.18077775128756</v>
      </c>
      <c r="AA159" s="12">
        <f t="shared" si="15"/>
        <v>517.81748188874758</v>
      </c>
      <c r="AB159" s="12">
        <f t="shared" si="15"/>
        <v>659.03304442974195</v>
      </c>
      <c r="AC159" s="12">
        <f t="shared" si="15"/>
        <v>839.46544451193165</v>
      </c>
      <c r="AD159" s="12">
        <f t="shared" si="15"/>
        <v>1035.8865237267973</v>
      </c>
      <c r="AE159" s="12">
        <f t="shared" si="15"/>
        <v>1247.6022079836871</v>
      </c>
      <c r="AF159" s="12">
        <f t="shared" si="15"/>
        <v>1399.9283321319028</v>
      </c>
      <c r="AG159" s="12">
        <f t="shared" si="15"/>
        <v>1611.8256115874194</v>
      </c>
      <c r="AH159" s="12">
        <f t="shared" si="15"/>
        <v>1879.4551981209161</v>
      </c>
      <c r="AI159" s="12">
        <f t="shared" si="15"/>
        <v>2029.4751514898546</v>
      </c>
      <c r="AJ159" s="12">
        <f t="shared" si="15"/>
        <v>2275.4684252223597</v>
      </c>
      <c r="AK159" s="12">
        <f t="shared" si="15"/>
        <v>2332.4098211286732</v>
      </c>
      <c r="AL159" s="12">
        <f t="shared" si="15"/>
        <v>2394.3796236431208</v>
      </c>
      <c r="AM159" s="12">
        <f t="shared" si="15"/>
        <v>2484.1722240502809</v>
      </c>
      <c r="AN159" s="12">
        <f t="shared" si="15"/>
        <v>2507.7913206456315</v>
      </c>
      <c r="AO159" s="12">
        <f t="shared" si="15"/>
        <v>2575.6494244404948</v>
      </c>
      <c r="AP159" s="12">
        <f t="shared" si="15"/>
        <v>2566.6505858086216</v>
      </c>
      <c r="AQ159" s="12">
        <f t="shared" si="15"/>
        <v>2485.2535714572646</v>
      </c>
      <c r="AR159" s="12">
        <f t="shared" si="15"/>
        <v>2532.4704387013398</v>
      </c>
      <c r="AS159" s="12">
        <f t="shared" si="15"/>
        <v>2604.0435110571816</v>
      </c>
      <c r="AT159" s="12">
        <f t="shared" si="15"/>
        <v>2701.0019368230114</v>
      </c>
      <c r="AU159" s="12">
        <f t="shared" si="15"/>
        <v>2646.6408699063004</v>
      </c>
      <c r="AV159" s="12">
        <f t="shared" si="15"/>
        <v>2605.4300159067207</v>
      </c>
      <c r="AW159" s="12">
        <f t="shared" si="15"/>
        <v>2605.8559273837877</v>
      </c>
      <c r="AX159" s="12">
        <f t="shared" si="15"/>
        <v>2512.8578188789938</v>
      </c>
      <c r="AY159" s="12">
        <f t="shared" si="15"/>
        <v>2477.519159042447</v>
      </c>
      <c r="AZ159" s="12">
        <f t="shared" si="15"/>
        <v>2275.8553841809858</v>
      </c>
      <c r="BA159" s="12">
        <f t="shared" si="15"/>
        <v>2114.8649401332677</v>
      </c>
      <c r="BB159" s="12">
        <f t="shared" si="15"/>
        <v>2079.7609769595751</v>
      </c>
      <c r="BC159" s="12">
        <f t="shared" si="15"/>
        <v>1925.5446447907636</v>
      </c>
      <c r="BD159" s="12">
        <f t="shared" si="15"/>
        <v>1867.9996916586422</v>
      </c>
      <c r="BE159" s="12">
        <f t="shared" si="15"/>
        <v>1757.0197763593519</v>
      </c>
      <c r="BF159" s="12">
        <f t="shared" si="15"/>
        <v>1651.7275681435513</v>
      </c>
      <c r="BG159" s="12">
        <f t="shared" si="15"/>
        <v>1636.7507586198469</v>
      </c>
      <c r="BH159" s="12">
        <f t="shared" si="15"/>
        <v>1571.5266468816264</v>
      </c>
      <c r="BI159" s="12">
        <f t="shared" si="15"/>
        <v>1468.1759160613838</v>
      </c>
      <c r="BJ159" s="12">
        <f t="shared" si="15"/>
        <v>1325.8148718496716</v>
      </c>
      <c r="BK159" s="12">
        <f t="shared" si="15"/>
        <v>1175.0881791857294</v>
      </c>
      <c r="BL159" s="12">
        <f t="shared" si="15"/>
        <v>1055.0086485437885</v>
      </c>
      <c r="BM159" s="12">
        <f t="shared" si="15"/>
        <v>887.6870303225935</v>
      </c>
      <c r="BN159" s="12">
        <f t="shared" si="15"/>
        <v>757.74072405387574</v>
      </c>
      <c r="BO159" s="12">
        <f t="shared" si="15"/>
        <v>643.85952310744347</v>
      </c>
      <c r="BP159" s="12">
        <f t="shared" si="15"/>
        <v>512.35846694618829</v>
      </c>
      <c r="BQ159" s="12">
        <f t="shared" si="15"/>
        <v>512.49389055962251</v>
      </c>
      <c r="BR159" s="12">
        <f t="shared" ref="BR159:DA159" si="16">BR78</f>
        <v>439.25985628588694</v>
      </c>
      <c r="BS159" s="12">
        <f t="shared" si="16"/>
        <v>396.47214699665875</v>
      </c>
      <c r="BT159" s="12">
        <f t="shared" si="16"/>
        <v>369.01188644287276</v>
      </c>
      <c r="BU159" s="12">
        <f t="shared" si="16"/>
        <v>349.55884531868224</v>
      </c>
      <c r="BV159" s="12">
        <f t="shared" si="16"/>
        <v>311.73409441988616</v>
      </c>
      <c r="BW159" s="12">
        <f t="shared" si="16"/>
        <v>286.75610787171053</v>
      </c>
      <c r="BX159" s="12">
        <f t="shared" si="16"/>
        <v>240.21349790808438</v>
      </c>
      <c r="BY159" s="12">
        <f t="shared" si="16"/>
        <v>213.71195955887333</v>
      </c>
      <c r="BZ159" s="12">
        <f t="shared" si="16"/>
        <v>202.19781204303044</v>
      </c>
      <c r="CA159" s="12">
        <f t="shared" si="16"/>
        <v>190.90754513451182</v>
      </c>
      <c r="CB159" s="12">
        <f t="shared" si="16"/>
        <v>157.73898515672238</v>
      </c>
      <c r="CC159" s="12">
        <f t="shared" si="16"/>
        <v>165.1949493055584</v>
      </c>
      <c r="CD159" s="12">
        <f t="shared" si="16"/>
        <v>145.64133438457304</v>
      </c>
      <c r="CE159" s="12">
        <f t="shared" si="16"/>
        <v>114.75071301791458</v>
      </c>
      <c r="CF159" s="12">
        <f t="shared" si="16"/>
        <v>98.511286536504713</v>
      </c>
      <c r="CG159" s="12">
        <f t="shared" si="16"/>
        <v>66.286185460873952</v>
      </c>
      <c r="CH159" s="12">
        <f t="shared" si="16"/>
        <v>57.885159982638029</v>
      </c>
      <c r="CI159" s="12">
        <f t="shared" si="16"/>
        <v>49.062893854713586</v>
      </c>
      <c r="CJ159" s="12">
        <f t="shared" si="16"/>
        <v>41.129888412713406</v>
      </c>
      <c r="CK159" s="12">
        <f t="shared" si="16"/>
        <v>33.852816567308551</v>
      </c>
      <c r="CL159" s="12">
        <f t="shared" si="16"/>
        <v>27.553675117471283</v>
      </c>
      <c r="CM159" s="12">
        <f t="shared" si="16"/>
        <v>22.343439936940417</v>
      </c>
      <c r="CN159" s="12">
        <f t="shared" si="16"/>
        <v>18.082736652516942</v>
      </c>
      <c r="CO159" s="12">
        <f t="shared" si="16"/>
        <v>14.415488385159236</v>
      </c>
      <c r="CP159" s="12">
        <f t="shared" si="16"/>
        <v>11.336138148738364</v>
      </c>
      <c r="CQ159" s="12">
        <f t="shared" si="16"/>
        <v>8.520513566030111</v>
      </c>
      <c r="CR159" s="12">
        <f t="shared" si="16"/>
        <v>6.2808838460536665</v>
      </c>
      <c r="CS159" s="12">
        <f t="shared" si="16"/>
        <v>4.5789570552889911</v>
      </c>
      <c r="CT159" s="12">
        <f t="shared" si="16"/>
        <v>4.9754709997942443</v>
      </c>
      <c r="CU159" s="12">
        <f t="shared" si="16"/>
        <v>3.4719701853110201</v>
      </c>
      <c r="CV159" s="12">
        <f t="shared" si="16"/>
        <v>2.3916035886960487</v>
      </c>
      <c r="CW159" s="12">
        <f t="shared" si="16"/>
        <v>1.6159577607765876</v>
      </c>
      <c r="CX159" s="12">
        <f t="shared" si="16"/>
        <v>1.0812113881891652</v>
      </c>
      <c r="CY159" s="12">
        <f t="shared" si="16"/>
        <v>0.72670069164968598</v>
      </c>
      <c r="CZ159" s="12">
        <f t="shared" si="16"/>
        <v>0.49263074585762179</v>
      </c>
      <c r="DA159" s="12">
        <f t="shared" si="16"/>
        <v>0.3312380744188772</v>
      </c>
      <c r="DB159" s="4"/>
    </row>
    <row r="160" spans="1:106" x14ac:dyDescent="0.25">
      <c r="A160">
        <v>2050</v>
      </c>
      <c r="E160" s="12">
        <f>E103</f>
        <v>0</v>
      </c>
      <c r="F160" s="12">
        <f t="shared" ref="F160:BQ160" si="17">F103</f>
        <v>0</v>
      </c>
      <c r="G160" s="12">
        <f t="shared" si="17"/>
        <v>0</v>
      </c>
      <c r="H160" s="12">
        <f t="shared" si="17"/>
        <v>0</v>
      </c>
      <c r="I160" s="12">
        <f t="shared" si="17"/>
        <v>0</v>
      </c>
      <c r="J160" s="12">
        <f t="shared" si="17"/>
        <v>0</v>
      </c>
      <c r="K160" s="12">
        <f t="shared" si="17"/>
        <v>0</v>
      </c>
      <c r="L160" s="12">
        <f t="shared" si="17"/>
        <v>0</v>
      </c>
      <c r="M160" s="12">
        <f t="shared" si="17"/>
        <v>0</v>
      </c>
      <c r="N160" s="12">
        <f t="shared" si="17"/>
        <v>0</v>
      </c>
      <c r="O160" s="12">
        <f t="shared" si="17"/>
        <v>0</v>
      </c>
      <c r="P160" s="12">
        <f t="shared" si="17"/>
        <v>0</v>
      </c>
      <c r="Q160" s="12">
        <f t="shared" si="17"/>
        <v>0</v>
      </c>
      <c r="R160" s="12">
        <f t="shared" si="17"/>
        <v>0</v>
      </c>
      <c r="S160" s="12">
        <f t="shared" si="17"/>
        <v>0</v>
      </c>
      <c r="T160" s="12">
        <f t="shared" si="17"/>
        <v>42.147857211241771</v>
      </c>
      <c r="U160" s="12">
        <f t="shared" si="17"/>
        <v>53.18509546203007</v>
      </c>
      <c r="V160" s="12">
        <f t="shared" si="17"/>
        <v>88.652508154097987</v>
      </c>
      <c r="W160" s="12">
        <f t="shared" si="17"/>
        <v>135.5865595687014</v>
      </c>
      <c r="X160" s="12">
        <f t="shared" si="17"/>
        <v>217.02692676254173</v>
      </c>
      <c r="Y160" s="12">
        <f t="shared" si="17"/>
        <v>279.79450973117173</v>
      </c>
      <c r="Z160" s="12">
        <f t="shared" si="17"/>
        <v>399.47167206234411</v>
      </c>
      <c r="AA160" s="12">
        <f t="shared" si="17"/>
        <v>525.07596378369703</v>
      </c>
      <c r="AB160" s="12">
        <f t="shared" si="17"/>
        <v>670.65397983093931</v>
      </c>
      <c r="AC160" s="12">
        <f t="shared" si="17"/>
        <v>858.89660583206114</v>
      </c>
      <c r="AD160" s="12">
        <f t="shared" si="17"/>
        <v>1100.0178372519815</v>
      </c>
      <c r="AE160" s="12">
        <f t="shared" si="17"/>
        <v>1438.9841740223194</v>
      </c>
      <c r="AF160" s="12">
        <f t="shared" si="17"/>
        <v>1796.2314540565517</v>
      </c>
      <c r="AG160" s="12">
        <f t="shared" si="17"/>
        <v>2284.705552892699</v>
      </c>
      <c r="AH160" s="12">
        <f t="shared" si="17"/>
        <v>2939.8963381456033</v>
      </c>
      <c r="AI160" s="12">
        <f t="shared" si="17"/>
        <v>3439.6188658981141</v>
      </c>
      <c r="AJ160" s="12">
        <f t="shared" si="17"/>
        <v>4067.7729376786815</v>
      </c>
      <c r="AK160" s="12">
        <f t="shared" si="17"/>
        <v>4314.2083307832718</v>
      </c>
      <c r="AL160" s="12">
        <f t="shared" si="17"/>
        <v>4581.7708521430304</v>
      </c>
      <c r="AM160" s="12">
        <f t="shared" si="17"/>
        <v>4907.5244547482953</v>
      </c>
      <c r="AN160" s="12">
        <f t="shared" si="17"/>
        <v>5057.9936376048308</v>
      </c>
      <c r="AO160" s="12">
        <f t="shared" si="17"/>
        <v>5228.5387766983085</v>
      </c>
      <c r="AP160" s="12">
        <f t="shared" si="17"/>
        <v>5185.896663484682</v>
      </c>
      <c r="AQ160" s="12">
        <f t="shared" si="17"/>
        <v>4983.082810539041</v>
      </c>
      <c r="AR160" s="12">
        <f t="shared" si="17"/>
        <v>5467.4050079841818</v>
      </c>
      <c r="AS160" s="12">
        <f t="shared" si="17"/>
        <v>5928.2937921868643</v>
      </c>
      <c r="AT160" s="12">
        <f t="shared" si="17"/>
        <v>6323.638275322447</v>
      </c>
      <c r="AU160" s="12">
        <f t="shared" si="17"/>
        <v>6227.7612962357716</v>
      </c>
      <c r="AV160" s="12">
        <f t="shared" si="17"/>
        <v>6016.9342252185515</v>
      </c>
      <c r="AW160" s="12">
        <f t="shared" si="17"/>
        <v>5738.9708568175638</v>
      </c>
      <c r="AX160" s="12">
        <f t="shared" si="17"/>
        <v>5335.2360608846029</v>
      </c>
      <c r="AY160" s="12">
        <f t="shared" si="17"/>
        <v>5263.678243769069</v>
      </c>
      <c r="AZ160" s="12">
        <f t="shared" si="17"/>
        <v>4952.8507727571669</v>
      </c>
      <c r="BA160" s="12">
        <f t="shared" si="17"/>
        <v>4650.7778982290274</v>
      </c>
      <c r="BB160" s="12">
        <f t="shared" si="17"/>
        <v>4596.3288780298681</v>
      </c>
      <c r="BC160" s="12">
        <f t="shared" si="17"/>
        <v>4285.3532180244329</v>
      </c>
      <c r="BD160" s="12">
        <f t="shared" si="17"/>
        <v>4192.7640962105379</v>
      </c>
      <c r="BE160" s="12">
        <f t="shared" si="17"/>
        <v>3980.5308798975161</v>
      </c>
      <c r="BF160" s="12">
        <f t="shared" si="17"/>
        <v>3778.2744461591078</v>
      </c>
      <c r="BG160" s="12">
        <f t="shared" si="17"/>
        <v>3779.0312480720313</v>
      </c>
      <c r="BH160" s="12">
        <f t="shared" si="17"/>
        <v>3668.917516209694</v>
      </c>
      <c r="BI160" s="12">
        <f t="shared" si="17"/>
        <v>3478.2664348896983</v>
      </c>
      <c r="BJ160" s="12">
        <f t="shared" si="17"/>
        <v>3187.4689112718379</v>
      </c>
      <c r="BK160" s="12">
        <f t="shared" si="17"/>
        <v>2853.7182831465375</v>
      </c>
      <c r="BL160" s="12">
        <f t="shared" si="17"/>
        <v>2578.4366129426026</v>
      </c>
      <c r="BM160" s="12">
        <f t="shared" si="17"/>
        <v>2184.2657681073097</v>
      </c>
      <c r="BN160" s="12">
        <f t="shared" si="17"/>
        <v>1879.1728340519526</v>
      </c>
      <c r="BO160" s="12">
        <f t="shared" si="17"/>
        <v>1614.6748765805537</v>
      </c>
      <c r="BP160" s="12">
        <f t="shared" si="17"/>
        <v>1304.3891570895846</v>
      </c>
      <c r="BQ160" s="12">
        <f t="shared" si="17"/>
        <v>1330.0281930455242</v>
      </c>
      <c r="BR160" s="12">
        <f t="shared" ref="BR160:DA160" si="18">BR103</f>
        <v>1159.5710005980586</v>
      </c>
      <c r="BS160" s="12">
        <f t="shared" si="18"/>
        <v>1059.3153232104164</v>
      </c>
      <c r="BT160" s="12">
        <f t="shared" si="18"/>
        <v>993.97064880462187</v>
      </c>
      <c r="BU160" s="12">
        <f t="shared" si="18"/>
        <v>949.93262425026091</v>
      </c>
      <c r="BV160" s="12">
        <f t="shared" si="18"/>
        <v>854.6172583321104</v>
      </c>
      <c r="BW160" s="12">
        <f t="shared" si="18"/>
        <v>793.77818365504538</v>
      </c>
      <c r="BX160" s="12">
        <f t="shared" si="18"/>
        <v>672.35634663242661</v>
      </c>
      <c r="BY160" s="12">
        <f t="shared" si="18"/>
        <v>602.01792083211615</v>
      </c>
      <c r="BZ160" s="12">
        <f t="shared" si="18"/>
        <v>568.31709450915741</v>
      </c>
      <c r="CA160" s="12">
        <f t="shared" si="18"/>
        <v>531.49295171445249</v>
      </c>
      <c r="CB160" s="12">
        <f t="shared" si="18"/>
        <v>434.09237801870461</v>
      </c>
      <c r="CC160" s="12">
        <f t="shared" si="18"/>
        <v>449.05851408329005</v>
      </c>
      <c r="CD160" s="12">
        <f t="shared" si="18"/>
        <v>393.12709202240956</v>
      </c>
      <c r="CE160" s="12">
        <f t="shared" si="18"/>
        <v>310.08581353573891</v>
      </c>
      <c r="CF160" s="12">
        <f t="shared" si="18"/>
        <v>269.25770052604844</v>
      </c>
      <c r="CG160" s="12">
        <f t="shared" si="18"/>
        <v>198.38462257934358</v>
      </c>
      <c r="CH160" s="12">
        <f t="shared" si="18"/>
        <v>170.15693732100922</v>
      </c>
      <c r="CI160" s="12">
        <f t="shared" si="18"/>
        <v>145.34250673363923</v>
      </c>
      <c r="CJ160" s="12">
        <f t="shared" si="18"/>
        <v>123.89032418024152</v>
      </c>
      <c r="CK160" s="12">
        <f t="shared" si="18"/>
        <v>105.22097596191175</v>
      </c>
      <c r="CL160" s="12">
        <f t="shared" si="18"/>
        <v>88.73653567216904</v>
      </c>
      <c r="CM160" s="12">
        <f t="shared" si="18"/>
        <v>73.960586658096986</v>
      </c>
      <c r="CN160" s="12">
        <f t="shared" si="18"/>
        <v>60.371213722479474</v>
      </c>
      <c r="CO160" s="12">
        <f t="shared" si="18"/>
        <v>47.924093766386427</v>
      </c>
      <c r="CP160" s="12">
        <f t="shared" si="18"/>
        <v>36.495309807461616</v>
      </c>
      <c r="CQ160" s="12">
        <f t="shared" si="18"/>
        <v>27.111082937825103</v>
      </c>
      <c r="CR160" s="12">
        <f t="shared" si="18"/>
        <v>20.772689474528683</v>
      </c>
      <c r="CS160" s="12">
        <f t="shared" si="18"/>
        <v>16.230745058326733</v>
      </c>
      <c r="CT160" s="12">
        <f t="shared" si="18"/>
        <v>12.383187282063817</v>
      </c>
      <c r="CU160" s="12">
        <f t="shared" si="18"/>
        <v>9.4903332551917341</v>
      </c>
      <c r="CV160" s="12">
        <f t="shared" si="18"/>
        <v>7.3073249567385501</v>
      </c>
      <c r="CW160" s="12">
        <f t="shared" si="18"/>
        <v>5.6258884655002683</v>
      </c>
      <c r="CX160" s="12">
        <f t="shared" si="18"/>
        <v>4.3261415917521013</v>
      </c>
      <c r="CY160" s="12">
        <f t="shared" si="18"/>
        <v>3.2844286306219432</v>
      </c>
      <c r="CZ160" s="12">
        <f t="shared" si="18"/>
        <v>2.5152927830699556</v>
      </c>
      <c r="DA160" s="12">
        <f t="shared" si="18"/>
        <v>1.9507643170519404</v>
      </c>
      <c r="DB160" s="4"/>
    </row>
    <row r="161" spans="1:106" x14ac:dyDescent="0.25">
      <c r="A161">
        <v>2075</v>
      </c>
      <c r="E161" s="12">
        <f>E128</f>
        <v>0</v>
      </c>
      <c r="F161" s="12">
        <f t="shared" ref="F161:BQ161" si="19">F128</f>
        <v>0</v>
      </c>
      <c r="G161" s="12">
        <f t="shared" si="19"/>
        <v>0</v>
      </c>
      <c r="H161" s="12">
        <f t="shared" si="19"/>
        <v>0</v>
      </c>
      <c r="I161" s="12">
        <f t="shared" si="19"/>
        <v>0</v>
      </c>
      <c r="J161" s="12">
        <f t="shared" si="19"/>
        <v>0</v>
      </c>
      <c r="K161" s="12">
        <f t="shared" si="19"/>
        <v>0</v>
      </c>
      <c r="L161" s="12">
        <f t="shared" si="19"/>
        <v>0</v>
      </c>
      <c r="M161" s="12">
        <f t="shared" si="19"/>
        <v>0</v>
      </c>
      <c r="N161" s="12">
        <f t="shared" si="19"/>
        <v>0</v>
      </c>
      <c r="O161" s="12">
        <f t="shared" si="19"/>
        <v>0</v>
      </c>
      <c r="P161" s="12">
        <f t="shared" si="19"/>
        <v>0</v>
      </c>
      <c r="Q161" s="12">
        <f t="shared" si="19"/>
        <v>0</v>
      </c>
      <c r="R161" s="12">
        <f t="shared" si="19"/>
        <v>0</v>
      </c>
      <c r="S161" s="12">
        <f t="shared" si="19"/>
        <v>0</v>
      </c>
      <c r="T161" s="12">
        <f t="shared" si="19"/>
        <v>27.424505451199813</v>
      </c>
      <c r="U161" s="12">
        <f t="shared" si="19"/>
        <v>35.411596950012061</v>
      </c>
      <c r="V161" s="12">
        <f t="shared" si="19"/>
        <v>62.068499509339077</v>
      </c>
      <c r="W161" s="12">
        <f t="shared" si="19"/>
        <v>99.814937932040863</v>
      </c>
      <c r="X161" s="12">
        <f t="shared" si="19"/>
        <v>169.16222784876075</v>
      </c>
      <c r="Y161" s="12">
        <f t="shared" si="19"/>
        <v>228.48867996213167</v>
      </c>
      <c r="Z161" s="12">
        <f t="shared" si="19"/>
        <v>332.7122836543345</v>
      </c>
      <c r="AA161" s="12">
        <f t="shared" si="19"/>
        <v>436.69882845191501</v>
      </c>
      <c r="AB161" s="12">
        <f t="shared" si="19"/>
        <v>560.91852800210074</v>
      </c>
      <c r="AC161" s="12">
        <f t="shared" si="19"/>
        <v>728.57072791674614</v>
      </c>
      <c r="AD161" s="12">
        <f t="shared" si="19"/>
        <v>921.0326590139797</v>
      </c>
      <c r="AE161" s="12">
        <f t="shared" si="19"/>
        <v>1144.0473474302726</v>
      </c>
      <c r="AF161" s="12">
        <f t="shared" si="19"/>
        <v>1333.6527634101169</v>
      </c>
      <c r="AG161" s="12">
        <f t="shared" si="19"/>
        <v>1601.5329058095454</v>
      </c>
      <c r="AH161" s="12">
        <f t="shared" si="19"/>
        <v>1951.560813796691</v>
      </c>
      <c r="AI161" s="12">
        <f t="shared" si="19"/>
        <v>2243.0012682892998</v>
      </c>
      <c r="AJ161" s="12">
        <f t="shared" si="19"/>
        <v>2740.4103170043481</v>
      </c>
      <c r="AK161" s="12">
        <f t="shared" si="19"/>
        <v>3097.1699270793652</v>
      </c>
      <c r="AL161" s="12">
        <f t="shared" si="19"/>
        <v>3477.1466232793036</v>
      </c>
      <c r="AM161" s="12">
        <f t="shared" si="19"/>
        <v>3910.964577926396</v>
      </c>
      <c r="AN161" s="12">
        <f t="shared" si="19"/>
        <v>4306.5392243860215</v>
      </c>
      <c r="AO161" s="12">
        <f t="shared" si="19"/>
        <v>4862.1619931948017</v>
      </c>
      <c r="AP161" s="12">
        <f t="shared" si="19"/>
        <v>5316.4879974584583</v>
      </c>
      <c r="AQ161" s="12">
        <f t="shared" si="19"/>
        <v>5608.9888253637837</v>
      </c>
      <c r="AR161" s="12">
        <f t="shared" si="19"/>
        <v>6229.035846666523</v>
      </c>
      <c r="AS161" s="12">
        <f t="shared" si="19"/>
        <v>6727.6645135869248</v>
      </c>
      <c r="AT161" s="12">
        <f t="shared" si="19"/>
        <v>6953.8036014711051</v>
      </c>
      <c r="AU161" s="12">
        <f t="shared" si="19"/>
        <v>6556.9271157998746</v>
      </c>
      <c r="AV161" s="12">
        <f t="shared" si="19"/>
        <v>6229.6597950569685</v>
      </c>
      <c r="AW161" s="12">
        <f t="shared" si="19"/>
        <v>5980.3683835325483</v>
      </c>
      <c r="AX161" s="12">
        <f t="shared" si="19"/>
        <v>5586.4826079584345</v>
      </c>
      <c r="AY161" s="12">
        <f t="shared" si="19"/>
        <v>5482.4665715579822</v>
      </c>
      <c r="AZ161" s="12">
        <f t="shared" si="19"/>
        <v>5132.6749362411338</v>
      </c>
      <c r="BA161" s="12">
        <f t="shared" si="19"/>
        <v>4843.4023848022734</v>
      </c>
      <c r="BB161" s="12">
        <f t="shared" si="19"/>
        <v>4816.26991734493</v>
      </c>
      <c r="BC161" s="12">
        <f t="shared" si="19"/>
        <v>4663.3114117311416</v>
      </c>
      <c r="BD161" s="12">
        <f t="shared" si="19"/>
        <v>4961.4070900444631</v>
      </c>
      <c r="BE161" s="12">
        <f t="shared" si="19"/>
        <v>5251.4413385611251</v>
      </c>
      <c r="BF161" s="12">
        <f t="shared" si="19"/>
        <v>5523.8612025295461</v>
      </c>
      <c r="BG161" s="12">
        <f t="shared" si="19"/>
        <v>6126.0798843741168</v>
      </c>
      <c r="BH161" s="12">
        <f t="shared" si="19"/>
        <v>6472.8403715396744</v>
      </c>
      <c r="BI161" s="12">
        <f t="shared" si="19"/>
        <v>6487.5270094271273</v>
      </c>
      <c r="BJ161" s="12">
        <f t="shared" si="19"/>
        <v>6155.3038098001507</v>
      </c>
      <c r="BK161" s="12">
        <f t="shared" si="19"/>
        <v>5713.1587063947563</v>
      </c>
      <c r="BL161" s="12">
        <f t="shared" si="19"/>
        <v>5347.0567714940335</v>
      </c>
      <c r="BM161" s="12">
        <f t="shared" si="19"/>
        <v>4644.6282246058454</v>
      </c>
      <c r="BN161" s="12">
        <f t="shared" si="19"/>
        <v>4041.8769468465398</v>
      </c>
      <c r="BO161" s="12">
        <f t="shared" si="19"/>
        <v>3473.6586077035327</v>
      </c>
      <c r="BP161" s="12">
        <f t="shared" si="19"/>
        <v>2794.9072537723082</v>
      </c>
      <c r="BQ161" s="12">
        <f t="shared" si="19"/>
        <v>3072.4550069034967</v>
      </c>
      <c r="BR161" s="12">
        <f t="shared" ref="BR161:DA161" si="20">BR128</f>
        <v>2835.3288091211175</v>
      </c>
      <c r="BS161" s="12">
        <f t="shared" si="20"/>
        <v>2688.3025027864905</v>
      </c>
      <c r="BT161" s="12">
        <f t="shared" si="20"/>
        <v>2567.3600972526988</v>
      </c>
      <c r="BU161" s="12">
        <f t="shared" si="20"/>
        <v>2433.7172415082882</v>
      </c>
      <c r="BV161" s="12">
        <f t="shared" si="20"/>
        <v>2107.947619765695</v>
      </c>
      <c r="BW161" s="12">
        <f t="shared" si="20"/>
        <v>1896.6345071475532</v>
      </c>
      <c r="BX161" s="12">
        <f t="shared" si="20"/>
        <v>1609.8805488609225</v>
      </c>
      <c r="BY161" s="12">
        <f t="shared" si="20"/>
        <v>1482.9976456468262</v>
      </c>
      <c r="BZ161" s="12">
        <f t="shared" si="20"/>
        <v>1429.9758892611846</v>
      </c>
      <c r="CA161" s="12">
        <f t="shared" si="20"/>
        <v>1369.0023953815944</v>
      </c>
      <c r="CB161" s="12">
        <f t="shared" si="20"/>
        <v>1151.4141289500744</v>
      </c>
      <c r="CC161" s="12">
        <f t="shared" si="20"/>
        <v>1224.3525652653054</v>
      </c>
      <c r="CD161" s="12">
        <f t="shared" si="20"/>
        <v>1094.802983584023</v>
      </c>
      <c r="CE161" s="12">
        <f t="shared" si="20"/>
        <v>880.09277413806763</v>
      </c>
      <c r="CF161" s="12">
        <f t="shared" si="20"/>
        <v>771.77412505299424</v>
      </c>
      <c r="CG161" s="12">
        <f t="shared" si="20"/>
        <v>574.68394591181118</v>
      </c>
      <c r="CH161" s="12">
        <f t="shared" si="20"/>
        <v>506.55780064742561</v>
      </c>
      <c r="CI161" s="12">
        <f t="shared" si="20"/>
        <v>450.62444439514121</v>
      </c>
      <c r="CJ161" s="12">
        <f t="shared" si="20"/>
        <v>394.55866006350544</v>
      </c>
      <c r="CK161" s="12">
        <f t="shared" si="20"/>
        <v>340.2603441286434</v>
      </c>
      <c r="CL161" s="12">
        <f t="shared" si="20"/>
        <v>288.32318291374293</v>
      </c>
      <c r="CM161" s="12">
        <f t="shared" si="20"/>
        <v>239.49703030694204</v>
      </c>
      <c r="CN161" s="12">
        <f t="shared" si="20"/>
        <v>195.97454740786154</v>
      </c>
      <c r="CO161" s="12">
        <f t="shared" si="20"/>
        <v>159.22508855216952</v>
      </c>
      <c r="CP161" s="12">
        <f t="shared" si="20"/>
        <v>128.88256727343682</v>
      </c>
      <c r="CQ161" s="12">
        <f t="shared" si="20"/>
        <v>102.97726913206267</v>
      </c>
      <c r="CR161" s="12">
        <f t="shared" si="20"/>
        <v>81.413097204901533</v>
      </c>
      <c r="CS161" s="12">
        <f t="shared" si="20"/>
        <v>62.812720436542655</v>
      </c>
      <c r="CT161" s="12">
        <f t="shared" si="20"/>
        <v>47.456659463161103</v>
      </c>
      <c r="CU161" s="12">
        <f t="shared" si="20"/>
        <v>35.956296197787353</v>
      </c>
      <c r="CV161" s="12">
        <f t="shared" si="20"/>
        <v>27.666243491536587</v>
      </c>
      <c r="CW161" s="12">
        <f t="shared" si="20"/>
        <v>21.671760298951881</v>
      </c>
      <c r="CX161" s="12">
        <f t="shared" si="20"/>
        <v>16.970300857398513</v>
      </c>
      <c r="CY161" s="12">
        <f t="shared" si="20"/>
        <v>12.811417640247862</v>
      </c>
      <c r="CZ161" s="12">
        <f t="shared" si="20"/>
        <v>9.5096522658594616</v>
      </c>
      <c r="DA161" s="12">
        <f t="shared" si="20"/>
        <v>7.1202366451299266</v>
      </c>
      <c r="DB161" s="4"/>
    </row>
    <row r="162" spans="1:106" x14ac:dyDescent="0.25">
      <c r="A162">
        <v>2100</v>
      </c>
      <c r="E162" s="13">
        <f>E153</f>
        <v>0</v>
      </c>
      <c r="F162" s="13">
        <f t="shared" ref="F162:BQ162" si="21">F153</f>
        <v>0</v>
      </c>
      <c r="G162" s="13">
        <f t="shared" si="21"/>
        <v>0</v>
      </c>
      <c r="H162" s="13">
        <f t="shared" si="21"/>
        <v>0</v>
      </c>
      <c r="I162" s="13">
        <f t="shared" si="21"/>
        <v>0</v>
      </c>
      <c r="J162" s="13">
        <f t="shared" si="21"/>
        <v>0</v>
      </c>
      <c r="K162" s="13">
        <f t="shared" si="21"/>
        <v>0</v>
      </c>
      <c r="L162" s="13">
        <f t="shared" si="21"/>
        <v>0</v>
      </c>
      <c r="M162" s="13">
        <f t="shared" si="21"/>
        <v>0</v>
      </c>
      <c r="N162" s="13">
        <f t="shared" si="21"/>
        <v>0</v>
      </c>
      <c r="O162" s="13">
        <f t="shared" si="21"/>
        <v>0</v>
      </c>
      <c r="P162" s="13">
        <f t="shared" si="21"/>
        <v>0</v>
      </c>
      <c r="Q162" s="13">
        <f t="shared" si="21"/>
        <v>0</v>
      </c>
      <c r="R162" s="13">
        <f t="shared" si="21"/>
        <v>0</v>
      </c>
      <c r="S162" s="13">
        <f t="shared" si="21"/>
        <v>0</v>
      </c>
      <c r="T162" s="13">
        <f t="shared" si="21"/>
        <v>20.714745103609737</v>
      </c>
      <c r="U162" s="13">
        <f t="shared" si="21"/>
        <v>26.936389946483761</v>
      </c>
      <c r="V162" s="13">
        <f t="shared" si="21"/>
        <v>47.947723534401675</v>
      </c>
      <c r="W162" s="13">
        <f t="shared" si="21"/>
        <v>78.346148172939508</v>
      </c>
      <c r="X162" s="13">
        <f t="shared" si="21"/>
        <v>135.07348354069043</v>
      </c>
      <c r="Y162" s="13">
        <f t="shared" si="21"/>
        <v>186.06163753925321</v>
      </c>
      <c r="Z162" s="13">
        <f t="shared" si="21"/>
        <v>276.87220966058391</v>
      </c>
      <c r="AA162" s="13">
        <f t="shared" si="21"/>
        <v>371.76993237810257</v>
      </c>
      <c r="AB162" s="13">
        <f t="shared" si="21"/>
        <v>488.36760021754463</v>
      </c>
      <c r="AC162" s="13">
        <f t="shared" si="21"/>
        <v>648.00697715521187</v>
      </c>
      <c r="AD162" s="13">
        <f t="shared" si="21"/>
        <v>834.39953292176938</v>
      </c>
      <c r="AE162" s="13">
        <f t="shared" si="21"/>
        <v>1050.8993298453347</v>
      </c>
      <c r="AF162" s="13">
        <f t="shared" si="21"/>
        <v>1235.5539892579345</v>
      </c>
      <c r="AG162" s="13">
        <f t="shared" si="21"/>
        <v>1491.4301739006503</v>
      </c>
      <c r="AH162" s="13">
        <f t="shared" si="21"/>
        <v>1822.7908138992302</v>
      </c>
      <c r="AI162" s="13">
        <f t="shared" si="21"/>
        <v>2073.3103093278228</v>
      </c>
      <c r="AJ162" s="13">
        <f t="shared" si="21"/>
        <v>2465.2021683144899</v>
      </c>
      <c r="AK162" s="13">
        <f t="shared" si="21"/>
        <v>2686.3361245948854</v>
      </c>
      <c r="AL162" s="13">
        <f t="shared" si="21"/>
        <v>2921.2161665568688</v>
      </c>
      <c r="AM162" s="13">
        <f t="shared" si="21"/>
        <v>3201.1539895875671</v>
      </c>
      <c r="AN162" s="13">
        <f t="shared" si="21"/>
        <v>3406.2010034237169</v>
      </c>
      <c r="AO162" s="13">
        <f t="shared" si="21"/>
        <v>3675.9489038662327</v>
      </c>
      <c r="AP162" s="13">
        <f t="shared" si="21"/>
        <v>3835.321996241476</v>
      </c>
      <c r="AQ162" s="13">
        <f t="shared" si="21"/>
        <v>3881.3626172186205</v>
      </c>
      <c r="AR162" s="13">
        <f t="shared" si="21"/>
        <v>4131.1351797498228</v>
      </c>
      <c r="AS162" s="13">
        <f t="shared" si="21"/>
        <v>4394.073765649744</v>
      </c>
      <c r="AT162" s="13">
        <f t="shared" si="21"/>
        <v>4650.7890954210006</v>
      </c>
      <c r="AU162" s="13">
        <f t="shared" si="21"/>
        <v>4616.1246282084303</v>
      </c>
      <c r="AV162" s="13">
        <f t="shared" si="21"/>
        <v>4617.3464385862253</v>
      </c>
      <c r="AW162" s="13">
        <f t="shared" si="21"/>
        <v>4701.2339316323332</v>
      </c>
      <c r="AX162" s="13">
        <f t="shared" si="21"/>
        <v>4608.3129850231717</v>
      </c>
      <c r="AY162" s="13">
        <f t="shared" si="21"/>
        <v>4616.4577525643881</v>
      </c>
      <c r="AZ162" s="13">
        <f t="shared" si="21"/>
        <v>4317.1324945474507</v>
      </c>
      <c r="BA162" s="13">
        <f t="shared" si="21"/>
        <v>4099.1196634049111</v>
      </c>
      <c r="BB162" s="13">
        <f t="shared" si="21"/>
        <v>4136.7276049958236</v>
      </c>
      <c r="BC162" s="13">
        <f t="shared" si="21"/>
        <v>3957.6697017113565</v>
      </c>
      <c r="BD162" s="13">
        <f t="shared" si="21"/>
        <v>4004.0717797255002</v>
      </c>
      <c r="BE162" s="13">
        <f t="shared" si="21"/>
        <v>3963.7795693409444</v>
      </c>
      <c r="BF162" s="13">
        <f t="shared" si="21"/>
        <v>3939.4791293322069</v>
      </c>
      <c r="BG162" s="13">
        <f t="shared" si="21"/>
        <v>4136.8498432636907</v>
      </c>
      <c r="BH162" s="13">
        <f t="shared" si="21"/>
        <v>4296.3018469342933</v>
      </c>
      <c r="BI162" s="13">
        <f t="shared" si="21"/>
        <v>4458.0154886358523</v>
      </c>
      <c r="BJ162" s="13">
        <f t="shared" si="21"/>
        <v>4521.8364061609927</v>
      </c>
      <c r="BK162" s="13">
        <f t="shared" si="21"/>
        <v>4450.7478049925303</v>
      </c>
      <c r="BL162" s="13">
        <f t="shared" si="21"/>
        <v>4390.2156872579553</v>
      </c>
      <c r="BM162" s="13">
        <f t="shared" si="21"/>
        <v>4083.6204898704154</v>
      </c>
      <c r="BN162" s="13">
        <f t="shared" si="21"/>
        <v>3884.1477959091276</v>
      </c>
      <c r="BO162" s="13">
        <f t="shared" si="21"/>
        <v>3683.4217609423845</v>
      </c>
      <c r="BP162" s="13">
        <f t="shared" si="21"/>
        <v>3264.6201593218584</v>
      </c>
      <c r="BQ162" s="13">
        <f t="shared" si="21"/>
        <v>3653.8893888901093</v>
      </c>
      <c r="BR162" s="13">
        <f t="shared" ref="BR162:DA162" si="22">BR153</f>
        <v>3379.8907457927312</v>
      </c>
      <c r="BS162" s="13">
        <f t="shared" si="22"/>
        <v>3119.6217157314541</v>
      </c>
      <c r="BT162" s="13">
        <f t="shared" si="22"/>
        <v>2860.6598524960013</v>
      </c>
      <c r="BU162" s="13">
        <f t="shared" si="22"/>
        <v>2672.0401624486067</v>
      </c>
      <c r="BV162" s="13">
        <f t="shared" si="22"/>
        <v>2325.6053072482368</v>
      </c>
      <c r="BW162" s="13">
        <f t="shared" si="22"/>
        <v>2112.2679086411258</v>
      </c>
      <c r="BX162" s="13">
        <f t="shared" si="22"/>
        <v>1811.9065981090048</v>
      </c>
      <c r="BY162" s="13">
        <f t="shared" si="22"/>
        <v>1693.9279448182731</v>
      </c>
      <c r="BZ162" s="13">
        <f t="shared" si="22"/>
        <v>1662.382696210484</v>
      </c>
      <c r="CA162" s="13">
        <f t="shared" si="22"/>
        <v>1612.6410829262798</v>
      </c>
      <c r="CB162" s="13">
        <f t="shared" si="22"/>
        <v>1404.2525467090002</v>
      </c>
      <c r="CC162" s="13">
        <f t="shared" si="22"/>
        <v>1610.9268767670012</v>
      </c>
      <c r="CD162" s="13">
        <f t="shared" si="22"/>
        <v>1605.3873925350899</v>
      </c>
      <c r="CE162" s="13">
        <f t="shared" si="22"/>
        <v>1451.0508569814624</v>
      </c>
      <c r="CF162" s="13">
        <f t="shared" si="22"/>
        <v>1464.2948690756598</v>
      </c>
      <c r="CG162" s="13">
        <f t="shared" si="22"/>
        <v>1233.7889004061383</v>
      </c>
      <c r="CH162" s="13">
        <f t="shared" si="22"/>
        <v>1167.3745713381068</v>
      </c>
      <c r="CI162" s="13">
        <f t="shared" si="22"/>
        <v>1063.8112553139006</v>
      </c>
      <c r="CJ162" s="13">
        <f t="shared" si="22"/>
        <v>966.491699173808</v>
      </c>
      <c r="CK162" s="13">
        <f t="shared" si="22"/>
        <v>869.44377082637379</v>
      </c>
      <c r="CL162" s="13">
        <f t="shared" si="22"/>
        <v>768.95040995961233</v>
      </c>
      <c r="CM162" s="13">
        <f t="shared" si="22"/>
        <v>668.39404027538808</v>
      </c>
      <c r="CN162" s="13">
        <f t="shared" si="22"/>
        <v>569.27850287839294</v>
      </c>
      <c r="CO162" s="13">
        <f t="shared" si="22"/>
        <v>469.24386459950279</v>
      </c>
      <c r="CP162" s="13">
        <f t="shared" si="22"/>
        <v>400.5416851516751</v>
      </c>
      <c r="CQ162" s="13">
        <f t="shared" si="22"/>
        <v>329.17261270821348</v>
      </c>
      <c r="CR162" s="13">
        <f t="shared" si="22"/>
        <v>274.53107080491435</v>
      </c>
      <c r="CS162" s="13">
        <f t="shared" si="22"/>
        <v>228.22141097523405</v>
      </c>
      <c r="CT162" s="13">
        <f t="shared" si="22"/>
        <v>178.21417466909782</v>
      </c>
      <c r="CU162" s="13">
        <f t="shared" si="22"/>
        <v>132.96515050047529</v>
      </c>
      <c r="CV162" s="13">
        <f t="shared" si="22"/>
        <v>98.761373636817808</v>
      </c>
      <c r="CW162" s="13">
        <f t="shared" si="22"/>
        <v>75.646532183462398</v>
      </c>
      <c r="CX162" s="13">
        <f t="shared" si="22"/>
        <v>59.685349811773982</v>
      </c>
      <c r="CY162" s="13">
        <f t="shared" si="22"/>
        <v>46.199631474960761</v>
      </c>
      <c r="CZ162" s="13">
        <f t="shared" si="22"/>
        <v>36.437232915843261</v>
      </c>
      <c r="DA162" s="13">
        <f t="shared" si="22"/>
        <v>29.701447675981274</v>
      </c>
      <c r="DB162" s="4"/>
    </row>
    <row r="163" spans="1:106" x14ac:dyDescent="0.25"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</row>
    <row r="164" spans="1:106" x14ac:dyDescent="0.25">
      <c r="E164" s="4" t="s">
        <v>159</v>
      </c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</row>
    <row r="165" spans="1:106" x14ac:dyDescent="0.25">
      <c r="A165">
        <v>1950</v>
      </c>
      <c r="E165" s="16">
        <f>0.5+SUMPRODUCT($E$155:$DA$155,E156:DA156)/SUM(E156:DA156)</f>
        <v>43.773962189377137</v>
      </c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</row>
    <row r="166" spans="1:106" x14ac:dyDescent="0.25">
      <c r="A166">
        <v>1975</v>
      </c>
      <c r="E166" s="16">
        <f t="shared" ref="E166:E171" si="23">0.5+SUMPRODUCT($E$155:$DA$155,E157:DA157)/SUM(E157:DA157)</f>
        <v>43.537670574234362</v>
      </c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</row>
    <row r="167" spans="1:106" x14ac:dyDescent="0.25">
      <c r="A167">
        <v>2000</v>
      </c>
      <c r="E167" s="16">
        <f t="shared" si="23"/>
        <v>43.375327066292471</v>
      </c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</row>
    <row r="168" spans="1:106" x14ac:dyDescent="0.25">
      <c r="A168">
        <v>2025</v>
      </c>
      <c r="E168" s="16">
        <f t="shared" si="23"/>
        <v>43.454798202664108</v>
      </c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</row>
    <row r="169" spans="1:106" x14ac:dyDescent="0.25">
      <c r="A169">
        <v>2050</v>
      </c>
      <c r="E169" s="16">
        <f t="shared" si="23"/>
        <v>45.470920688424499</v>
      </c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</row>
    <row r="170" spans="1:106" x14ac:dyDescent="0.25">
      <c r="A170">
        <v>2075</v>
      </c>
      <c r="E170" s="16">
        <f t="shared" si="23"/>
        <v>50.209176401851998</v>
      </c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</row>
    <row r="171" spans="1:106" x14ac:dyDescent="0.25">
      <c r="A171">
        <v>2100</v>
      </c>
      <c r="E171" s="16">
        <f t="shared" si="23"/>
        <v>52.92095809783082</v>
      </c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</row>
    <row r="172" spans="1:106" x14ac:dyDescent="0.25"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</row>
    <row r="173" spans="1:106" x14ac:dyDescent="0.25"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</row>
    <row r="174" spans="1:106" x14ac:dyDescent="0.25"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</row>
    <row r="175" spans="1:106" x14ac:dyDescent="0.25"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</row>
    <row r="176" spans="1:106" x14ac:dyDescent="0.25"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</row>
    <row r="177" spans="5:106" x14ac:dyDescent="0.25"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</row>
    <row r="178" spans="5:106" x14ac:dyDescent="0.25"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</row>
    <row r="179" spans="5:106" x14ac:dyDescent="0.25"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</row>
  </sheetData>
  <pageMargins left="0.7" right="0.7" top="0.75" bottom="0.75" header="0.3" footer="0.3"/>
  <pageSetup orientation="portrait" r:id="rId1"/>
  <ignoredErrors>
    <ignoredError sqref="E2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63"/>
  <sheetViews>
    <sheetView topLeftCell="N1" workbookViewId="0">
      <selection activeCell="AD23" sqref="AD23"/>
    </sheetView>
  </sheetViews>
  <sheetFormatPr defaultRowHeight="15" x14ac:dyDescent="0.25"/>
  <cols>
    <col min="3" max="4" width="10.7109375" customWidth="1"/>
    <col min="6" max="6" width="3.5703125" customWidth="1"/>
    <col min="7" max="7" width="9.5703125" bestFit="1" customWidth="1"/>
    <col min="8" max="10" width="9.28515625" bestFit="1" customWidth="1"/>
    <col min="11" max="11" width="9.5703125" bestFit="1" customWidth="1"/>
    <col min="12" max="12" width="9.28515625" bestFit="1" customWidth="1"/>
    <col min="13" max="13" width="9.5703125" bestFit="1" customWidth="1"/>
    <col min="14" max="16" width="9.28515625" bestFit="1" customWidth="1"/>
    <col min="17" max="17" width="2.7109375" customWidth="1"/>
    <col min="18" max="29" width="7.7109375" customWidth="1"/>
    <col min="31" max="31" width="12.5703125" customWidth="1"/>
  </cols>
  <sheetData>
    <row r="1" spans="1:33" x14ac:dyDescent="0.25">
      <c r="A1" t="s">
        <v>108</v>
      </c>
    </row>
    <row r="3" spans="1:33" ht="30" x14ac:dyDescent="0.25">
      <c r="G3" s="28"/>
      <c r="H3" s="85" t="s">
        <v>112</v>
      </c>
      <c r="I3" s="86"/>
      <c r="J3" s="85" t="s">
        <v>113</v>
      </c>
      <c r="K3" s="86"/>
      <c r="S3" t="str">
        <f>'HK Notes'!J21</f>
        <v>Education</v>
      </c>
      <c r="U3" t="str">
        <f>'HK Notes'!L21</f>
        <v>Health</v>
      </c>
      <c r="V3">
        <f>'HK Notes'!M21</f>
        <v>0</v>
      </c>
    </row>
    <row r="4" spans="1:33" ht="15" customHeight="1" x14ac:dyDescent="0.25">
      <c r="G4" s="28"/>
      <c r="H4" s="28" t="s">
        <v>114</v>
      </c>
      <c r="I4" s="28" t="s">
        <v>115</v>
      </c>
      <c r="J4" s="28" t="s">
        <v>114</v>
      </c>
      <c r="K4" s="28" t="s">
        <v>115</v>
      </c>
      <c r="S4" t="str">
        <f>'HK Notes'!J22</f>
        <v>Public</v>
      </c>
      <c r="T4" t="str">
        <f>'HK Notes'!K22</f>
        <v>Private</v>
      </c>
      <c r="U4" t="str">
        <f>'HK Notes'!L22</f>
        <v>Public</v>
      </c>
      <c r="V4" t="str">
        <f>'HK Notes'!M22</f>
        <v>Private</v>
      </c>
    </row>
    <row r="5" spans="1:33" x14ac:dyDescent="0.25">
      <c r="G5" s="28" t="s">
        <v>116</v>
      </c>
      <c r="H5" s="28">
        <f>'HK Notes'!C23</f>
        <v>1.2</v>
      </c>
      <c r="I5" s="28">
        <f>'HK Notes'!D23</f>
        <v>0.75800000000000001</v>
      </c>
      <c r="J5" s="28">
        <f>'HK Notes'!E23</f>
        <v>1.405</v>
      </c>
      <c r="K5" s="28">
        <f>'HK Notes'!F23</f>
        <v>0.91900000000000004</v>
      </c>
      <c r="R5" t="str">
        <f>'HK Notes'!I23</f>
        <v>Income</v>
      </c>
      <c r="S5">
        <f>'HK Notes'!J23</f>
        <v>1.2769999999999999</v>
      </c>
      <c r="T5">
        <f>'HK Notes'!K23</f>
        <v>0.81699999999999995</v>
      </c>
      <c r="U5">
        <f>'HK Notes'!L23</f>
        <v>1.4079999999999999</v>
      </c>
      <c r="V5">
        <f>'HK Notes'!M23</f>
        <v>0.89600000000000002</v>
      </c>
      <c r="AD5" s="87" t="s">
        <v>285</v>
      </c>
      <c r="AE5">
        <f>CDR</f>
        <v>1</v>
      </c>
    </row>
    <row r="6" spans="1:33" x14ac:dyDescent="0.25">
      <c r="G6" s="28" t="s">
        <v>257</v>
      </c>
      <c r="H6" s="28">
        <f>'HK Notes'!C24</f>
        <v>-0.88200000000000001</v>
      </c>
      <c r="I6" s="28">
        <f>'HK Notes'!D24</f>
        <v>-1.194</v>
      </c>
      <c r="J6" s="28">
        <f>'HK Notes'!E24</f>
        <v>-0.215</v>
      </c>
      <c r="K6" s="28">
        <f>'HK Notes'!F24</f>
        <v>-0.106</v>
      </c>
      <c r="R6" t="str">
        <f>'HK Notes'!I24</f>
        <v>TFR</v>
      </c>
      <c r="S6">
        <f>'HK Notes'!J24</f>
        <v>-0.69499999999999995</v>
      </c>
      <c r="T6">
        <f>'HK Notes'!K24</f>
        <v>-1.105</v>
      </c>
      <c r="U6">
        <f>'HK Notes'!L24</f>
        <v>-0.22600000000000001</v>
      </c>
      <c r="V6">
        <f>'HK Notes'!M24</f>
        <v>-0.19400000000000001</v>
      </c>
      <c r="AD6" s="87" t="s">
        <v>286</v>
      </c>
      <c r="AE6">
        <f>1-AE5</f>
        <v>0</v>
      </c>
    </row>
    <row r="7" spans="1:33" x14ac:dyDescent="0.25">
      <c r="G7" s="23" t="s">
        <v>182</v>
      </c>
      <c r="H7" s="24">
        <f>'HK Notes'!C28</f>
        <v>0</v>
      </c>
      <c r="I7" s="24">
        <f>'HK Notes'!D28</f>
        <v>0</v>
      </c>
      <c r="J7" s="25">
        <f>'HK Notes'!E28</f>
        <v>0</v>
      </c>
      <c r="K7" s="25">
        <f>'HK Notes'!F28</f>
        <v>0</v>
      </c>
      <c r="R7" t="s">
        <v>182</v>
      </c>
      <c r="S7">
        <f>'HK Notes'!C28</f>
        <v>0</v>
      </c>
      <c r="T7">
        <f>'HK Notes'!D28</f>
        <v>0</v>
      </c>
      <c r="U7">
        <f>'HK Notes'!E28</f>
        <v>0</v>
      </c>
      <c r="V7">
        <f>'HK Notes'!F28</f>
        <v>0</v>
      </c>
    </row>
    <row r="8" spans="1:33" x14ac:dyDescent="0.25">
      <c r="G8" s="82" t="s">
        <v>117</v>
      </c>
      <c r="H8" s="83">
        <f>'HK Notes'!C26</f>
        <v>-1.3919999999999999</v>
      </c>
      <c r="I8" s="83">
        <f>'HK Notes'!D26</f>
        <v>2.0249999999999999</v>
      </c>
      <c r="J8" s="84">
        <f>'HK Notes'!E26</f>
        <v>-5</v>
      </c>
      <c r="K8" s="84">
        <f>'HK Notes'!F26</f>
        <v>-1.0860000000000001</v>
      </c>
      <c r="R8" t="str">
        <f>'HK Notes'!I26</f>
        <v>Constant</v>
      </c>
      <c r="S8">
        <f>'HK Notes'!J26</f>
        <v>-1.3919999999999999</v>
      </c>
      <c r="T8">
        <f>'HK Notes'!K26</f>
        <v>2.4079999999999999</v>
      </c>
      <c r="U8">
        <f>'HK Notes'!L26</f>
        <v>-4.8369999999999997</v>
      </c>
      <c r="V8">
        <f>'HK Notes'!M26</f>
        <v>-0.72099999999999997</v>
      </c>
      <c r="AE8" s="10" t="s">
        <v>213</v>
      </c>
      <c r="AF8" s="10" t="s">
        <v>215</v>
      </c>
    </row>
    <row r="9" spans="1:33" x14ac:dyDescent="0.25">
      <c r="AD9" s="9"/>
      <c r="AE9" s="3">
        <f>'HK Notes'!C9</f>
        <v>1</v>
      </c>
      <c r="AF9" s="4">
        <f>'HK Notes'!D9</f>
        <v>0</v>
      </c>
    </row>
    <row r="10" spans="1:33" x14ac:dyDescent="0.25">
      <c r="G10" s="7" t="s">
        <v>259</v>
      </c>
      <c r="H10" s="7"/>
      <c r="I10" s="7"/>
      <c r="J10" s="7"/>
      <c r="K10" s="7"/>
      <c r="L10" s="7"/>
      <c r="M10" s="7"/>
      <c r="N10" s="7"/>
      <c r="O10" s="7"/>
      <c r="P10" s="7"/>
      <c r="R10" s="7" t="s">
        <v>222</v>
      </c>
      <c r="S10" s="7"/>
      <c r="T10" s="7"/>
      <c r="U10" s="7"/>
      <c r="V10" s="7"/>
      <c r="W10" s="7"/>
      <c r="X10" s="7"/>
      <c r="Y10" s="7"/>
      <c r="Z10" s="7"/>
      <c r="AA10" s="7"/>
      <c r="AB10" s="31"/>
      <c r="AC10" s="31"/>
      <c r="AF10" s="102" t="s">
        <v>221</v>
      </c>
      <c r="AG10" s="89" t="s">
        <v>223</v>
      </c>
    </row>
    <row r="11" spans="1:33" x14ac:dyDescent="0.25">
      <c r="G11" t="s">
        <v>112</v>
      </c>
      <c r="I11" t="s">
        <v>113</v>
      </c>
      <c r="K11" t="s">
        <v>119</v>
      </c>
      <c r="N11" t="s">
        <v>120</v>
      </c>
      <c r="R11" t="s">
        <v>112</v>
      </c>
      <c r="T11" t="s">
        <v>113</v>
      </c>
      <c r="V11" t="s">
        <v>119</v>
      </c>
      <c r="Y11" t="s">
        <v>120</v>
      </c>
      <c r="AF11" s="102"/>
      <c r="AG11" s="89"/>
    </row>
    <row r="12" spans="1:33" x14ac:dyDescent="0.25">
      <c r="A12" s="7" t="s">
        <v>109</v>
      </c>
      <c r="B12" s="7" t="s">
        <v>110</v>
      </c>
      <c r="C12" s="7" t="s">
        <v>258</v>
      </c>
      <c r="D12" s="7" t="s">
        <v>261</v>
      </c>
      <c r="E12" s="7" t="s">
        <v>182</v>
      </c>
      <c r="F12" s="7"/>
      <c r="G12" s="7" t="s">
        <v>114</v>
      </c>
      <c r="H12" s="7" t="s">
        <v>115</v>
      </c>
      <c r="I12" s="7" t="s">
        <v>114</v>
      </c>
      <c r="J12" s="7" t="s">
        <v>115</v>
      </c>
      <c r="K12" s="10" t="s">
        <v>114</v>
      </c>
      <c r="L12" s="10" t="s">
        <v>115</v>
      </c>
      <c r="M12" s="10" t="s">
        <v>118</v>
      </c>
      <c r="N12" s="10" t="s">
        <v>114</v>
      </c>
      <c r="O12" s="10" t="s">
        <v>115</v>
      </c>
      <c r="P12" s="10" t="s">
        <v>118</v>
      </c>
      <c r="R12" s="7" t="s">
        <v>114</v>
      </c>
      <c r="S12" s="7" t="s">
        <v>115</v>
      </c>
      <c r="T12" s="7" t="s">
        <v>114</v>
      </c>
      <c r="U12" s="7" t="s">
        <v>115</v>
      </c>
      <c r="V12" s="10" t="s">
        <v>114</v>
      </c>
      <c r="W12" s="10" t="s">
        <v>115</v>
      </c>
      <c r="X12" s="10" t="s">
        <v>118</v>
      </c>
      <c r="Y12" s="10" t="s">
        <v>114</v>
      </c>
      <c r="Z12" s="10" t="s">
        <v>115</v>
      </c>
      <c r="AA12" s="10" t="s">
        <v>118</v>
      </c>
      <c r="AB12" s="29"/>
      <c r="AC12" s="29" t="s">
        <v>114</v>
      </c>
      <c r="AD12" s="29" t="s">
        <v>115</v>
      </c>
      <c r="AE12" s="29" t="s">
        <v>118</v>
      </c>
      <c r="AF12" s="102"/>
      <c r="AG12" s="89"/>
    </row>
    <row r="13" spans="1:33" x14ac:dyDescent="0.25">
      <c r="A13">
        <f>year0</f>
        <v>1950</v>
      </c>
      <c r="B13" s="4">
        <f>'Econ aggregates'!X11</f>
        <v>250</v>
      </c>
      <c r="C13" s="5">
        <f>SUM(Population!C3:AA3)/SUM(Population!AB3:BJ3)</f>
        <v>1.7614719127117777</v>
      </c>
      <c r="D13" s="5">
        <f>Fertility!E2</f>
        <v>6.3540000000000001</v>
      </c>
      <c r="E13">
        <v>1</v>
      </c>
      <c r="G13" s="5">
        <f t="shared" ref="G13:G44" si="0">EXP($H$8+$H$5*LN(B13)+$H$6*LN(C13)+$H$7*E13)</f>
        <v>113.79618542525444</v>
      </c>
      <c r="H13" s="5">
        <f t="shared" ref="H13:H44" si="1">EXP($I$5*LN(B13)+$I$6*LN(C13)+$I$7*E13+$I$8)</f>
        <v>253.22655088582923</v>
      </c>
      <c r="I13" s="5">
        <f t="shared" ref="I13:I44" si="2">EXP($J$5*LN(B13)+$J$6*LN(C13)+$J$7*E13+$J$8)</f>
        <v>13.956291194325827</v>
      </c>
      <c r="J13" s="5">
        <f t="shared" ref="J13:J44" si="3">EXP($K$5*LN(B13)+$K$6*LN(C13)+$K$7*E13+$K$8)</f>
        <v>50.815971639180212</v>
      </c>
      <c r="K13" s="5">
        <f>G13+I13</f>
        <v>127.75247661958026</v>
      </c>
      <c r="L13" s="5">
        <f>H13+J13</f>
        <v>304.04252252500942</v>
      </c>
      <c r="M13" s="5">
        <f>K13+L13</f>
        <v>431.79499914458967</v>
      </c>
      <c r="N13" s="5">
        <f t="shared" ref="N13:N44" si="4">K13/$B13</f>
        <v>0.51100990647832101</v>
      </c>
      <c r="O13" s="5">
        <f t="shared" ref="O13:O44" si="5">L13/$B13</f>
        <v>1.2161700901000376</v>
      </c>
      <c r="P13" s="5">
        <f t="shared" ref="P13:P44" si="6">M13/$B13</f>
        <v>1.7271799965783587</v>
      </c>
      <c r="R13" s="5">
        <f>EXP($S$8+$S$5*LN(B13)+$S$6*LN(D13)+$S$7*P13)</f>
        <v>79.343921445465639</v>
      </c>
      <c r="S13" s="5">
        <f>EXP($T$5*LN(B13)+$T$6*LN(D13)+$T$7*P13+$T$8)</f>
        <v>131.07833974488324</v>
      </c>
      <c r="T13" s="5">
        <f>EXP($U$5*LN(B13)+$U$6*LN(D13)+$U$7*P13+$U$8)</f>
        <v>12.420196122579174</v>
      </c>
      <c r="U13" s="5">
        <f>EXP($V$5*LN(B13)+$V$6*LN(D13)+$V$7*P13+$V$8)</f>
        <v>47.822994602245672</v>
      </c>
      <c r="V13" s="5">
        <f>R13+T13</f>
        <v>91.76411756804481</v>
      </c>
      <c r="W13" s="5">
        <f>S13+U13</f>
        <v>178.90133434712891</v>
      </c>
      <c r="X13" s="5">
        <f>V13+W13</f>
        <v>270.66545191517372</v>
      </c>
      <c r="Y13" s="5">
        <f>V13/$B13</f>
        <v>0.36705647027217925</v>
      </c>
      <c r="Z13" s="5">
        <f>W13/$B13</f>
        <v>0.71560533738851562</v>
      </c>
      <c r="AA13" s="5">
        <f>X13/$B13</f>
        <v>1.0826618076606949</v>
      </c>
      <c r="AB13" s="5"/>
      <c r="AC13">
        <f t="shared" ref="AC13:AC44" si="7">CDR*N13+(1-CDR)*Y13</f>
        <v>0.51100990647832101</v>
      </c>
      <c r="AD13">
        <f t="shared" ref="AD13:AD44" si="8">CDR*O13+(1-CDR)*Z13</f>
        <v>1.2161700901000376</v>
      </c>
      <c r="AE13">
        <f t="shared" ref="AE13:AE44" si="9">CDR*P13+(1-CDR)*AA13</f>
        <v>1.7271799965783587</v>
      </c>
      <c r="AF13">
        <f>'HK Notes'!H52</f>
        <v>1.2012013732046738</v>
      </c>
      <c r="AG13">
        <f>$AE$9*AE13+$AF$9*AF13</f>
        <v>1.7271799965783587</v>
      </c>
    </row>
    <row r="14" spans="1:33" x14ac:dyDescent="0.25">
      <c r="A14">
        <f>A13+1</f>
        <v>1951</v>
      </c>
      <c r="B14" s="4">
        <f>'Econ aggregates'!X12</f>
        <v>252.16262627952196</v>
      </c>
      <c r="C14" s="5">
        <f>SUM(Population!C4:AA4)/SUM(Population!AB4:BJ4)</f>
        <v>1.7688162950525503</v>
      </c>
      <c r="D14" s="5">
        <f>Fertility!E3</f>
        <v>6.3540000000000001</v>
      </c>
      <c r="E14">
        <v>1</v>
      </c>
      <c r="G14" s="5">
        <f t="shared" si="0"/>
        <v>114.55730172103485</v>
      </c>
      <c r="H14" s="5">
        <f t="shared" si="1"/>
        <v>253.62212129788458</v>
      </c>
      <c r="I14" s="5">
        <f t="shared" si="2"/>
        <v>14.113580791188353</v>
      </c>
      <c r="J14" s="5">
        <f t="shared" si="3"/>
        <v>51.197222888029465</v>
      </c>
      <c r="K14" s="5">
        <f>G14+I14</f>
        <v>128.67088251222319</v>
      </c>
      <c r="L14" s="5">
        <f>H14+J14</f>
        <v>304.81934418591402</v>
      </c>
      <c r="M14" s="5">
        <f>K14+L14</f>
        <v>433.49022669813723</v>
      </c>
      <c r="N14" s="5">
        <f t="shared" si="4"/>
        <v>0.51026944163244747</v>
      </c>
      <c r="O14" s="5">
        <f t="shared" si="5"/>
        <v>1.2088204690889528</v>
      </c>
      <c r="P14" s="5">
        <f t="shared" si="6"/>
        <v>1.7190899107214004</v>
      </c>
      <c r="R14" s="5">
        <f t="shared" ref="R14:R77" si="10">EXP($S$8+$S$5*LN(B14)+$S$6*LN(D14)+$S$7*P14)</f>
        <v>80.221457483463212</v>
      </c>
      <c r="S14" s="5">
        <f t="shared" ref="S14:S77" si="11">EXP($T$5*LN(B14)+$T$6*LN(D14)+$T$7*P14+$T$8)</f>
        <v>132.00400025056425</v>
      </c>
      <c r="T14" s="5">
        <f t="shared" ref="T14:T77" si="12">EXP($U$5*LN(B14)+$U$6*LN(D14)+$U$7*P14+$U$8)</f>
        <v>12.571739513152249</v>
      </c>
      <c r="U14" s="5">
        <f t="shared" ref="U14:U77" si="13">EXP($V$5*LN(B14)+$V$6*LN(D14)+$V$7*P14+$V$8)</f>
        <v>48.193497375360437</v>
      </c>
      <c r="V14" s="5">
        <f t="shared" ref="V14:V77" si="14">R14+T14</f>
        <v>92.793196996615464</v>
      </c>
      <c r="W14" s="5">
        <f t="shared" ref="W14:W77" si="15">S14+U14</f>
        <v>180.19749762592468</v>
      </c>
      <c r="X14" s="5">
        <f t="shared" ref="X14:X77" si="16">V14+W14</f>
        <v>272.99069462254016</v>
      </c>
      <c r="Y14" s="5">
        <f t="shared" ref="Y14:Y77" si="17">V14/$B14</f>
        <v>0.36798949299391542</v>
      </c>
      <c r="Z14" s="5">
        <f t="shared" ref="Z14:Z77" si="18">W14/$B14</f>
        <v>0.71460826802373156</v>
      </c>
      <c r="AA14" s="5">
        <f t="shared" ref="AA14:AA77" si="19">X14/$B14</f>
        <v>1.0825977610176472</v>
      </c>
      <c r="AB14" s="5"/>
      <c r="AC14">
        <f t="shared" si="7"/>
        <v>0.51026944163244747</v>
      </c>
      <c r="AD14">
        <f t="shared" si="8"/>
        <v>1.2088204690889528</v>
      </c>
      <c r="AE14">
        <f t="shared" si="9"/>
        <v>1.7190899107214004</v>
      </c>
      <c r="AF14">
        <f>'HK Notes'!H53</f>
        <v>1.2041605531111659</v>
      </c>
      <c r="AG14">
        <f t="shared" ref="AG14:AG77" si="20">$AE$9*AE14+$AF$9*AF14</f>
        <v>1.7190899107214004</v>
      </c>
    </row>
    <row r="15" spans="1:33" x14ac:dyDescent="0.25">
      <c r="A15">
        <f t="shared" ref="A15:A78" si="21">A14+1</f>
        <v>1952</v>
      </c>
      <c r="B15" s="4">
        <f>'Econ aggregates'!X13</f>
        <v>255.48458580946476</v>
      </c>
      <c r="C15" s="5">
        <f>SUM(Population!C5:AA5)/SUM(Population!AB5:BJ5)</f>
        <v>1.7708942339178917</v>
      </c>
      <c r="D15" s="5">
        <f>Fertility!E4</f>
        <v>6.3540000000000001</v>
      </c>
      <c r="E15">
        <v>1</v>
      </c>
      <c r="G15" s="5">
        <f t="shared" si="0"/>
        <v>116.25023257389303</v>
      </c>
      <c r="H15" s="5">
        <f t="shared" si="1"/>
        <v>255.79189406667271</v>
      </c>
      <c r="I15" s="5">
        <f t="shared" si="2"/>
        <v>14.371880052581345</v>
      </c>
      <c r="J15" s="5">
        <f t="shared" si="3"/>
        <v>51.810279657390424</v>
      </c>
      <c r="K15" s="5">
        <f t="shared" ref="K15:K78" si="22">G15+I15</f>
        <v>130.62211262647438</v>
      </c>
      <c r="L15" s="5">
        <f t="shared" ref="L15:L78" si="23">H15+J15</f>
        <v>307.60217372406316</v>
      </c>
      <c r="M15" s="5">
        <f t="shared" ref="M15:M78" si="24">K15+L15</f>
        <v>438.22428635053757</v>
      </c>
      <c r="N15" s="5">
        <f t="shared" si="4"/>
        <v>0.51127199009919799</v>
      </c>
      <c r="O15" s="5">
        <f t="shared" si="5"/>
        <v>1.2039950384852831</v>
      </c>
      <c r="P15" s="5">
        <f t="shared" si="6"/>
        <v>1.7152670285844813</v>
      </c>
      <c r="R15" s="5">
        <f t="shared" si="10"/>
        <v>81.573481015030566</v>
      </c>
      <c r="S15" s="5">
        <f t="shared" si="11"/>
        <v>133.42306316989729</v>
      </c>
      <c r="T15" s="5">
        <f t="shared" si="12"/>
        <v>12.805555512270956</v>
      </c>
      <c r="U15" s="5">
        <f t="shared" si="13"/>
        <v>48.761975678161917</v>
      </c>
      <c r="V15" s="5">
        <f t="shared" si="14"/>
        <v>94.379036527301523</v>
      </c>
      <c r="W15" s="5">
        <f t="shared" si="15"/>
        <v>182.18503884805921</v>
      </c>
      <c r="X15" s="5">
        <f t="shared" si="16"/>
        <v>276.56407537536074</v>
      </c>
      <c r="Y15" s="5">
        <f t="shared" si="17"/>
        <v>0.36941186188699265</v>
      </c>
      <c r="Z15" s="5">
        <f t="shared" si="18"/>
        <v>0.71309601035550974</v>
      </c>
      <c r="AA15" s="5">
        <f t="shared" si="19"/>
        <v>1.0825078722425026</v>
      </c>
      <c r="AB15" s="5"/>
      <c r="AC15">
        <f t="shared" si="7"/>
        <v>0.51127199009919799</v>
      </c>
      <c r="AD15">
        <f t="shared" si="8"/>
        <v>1.2039950384852831</v>
      </c>
      <c r="AE15">
        <f t="shared" si="9"/>
        <v>1.7152670285844813</v>
      </c>
      <c r="AF15">
        <f>'HK Notes'!H54</f>
        <v>1.2071311804964135</v>
      </c>
      <c r="AG15">
        <f t="shared" si="20"/>
        <v>1.7152670285844813</v>
      </c>
    </row>
    <row r="16" spans="1:33" x14ac:dyDescent="0.25">
      <c r="A16">
        <f t="shared" si="21"/>
        <v>1953</v>
      </c>
      <c r="B16" s="4">
        <f>'Econ aggregates'!X14</f>
        <v>259.00025067714256</v>
      </c>
      <c r="C16" s="5">
        <f>SUM(Population!C6:AA6)/SUM(Population!AB6:BJ6)</f>
        <v>1.7708318115902522</v>
      </c>
      <c r="D16" s="5">
        <f>Fertility!E5</f>
        <v>6.354000000000001</v>
      </c>
      <c r="E16">
        <v>1</v>
      </c>
      <c r="G16" s="5">
        <f t="shared" si="0"/>
        <v>118.17616995367534</v>
      </c>
      <c r="H16" s="5">
        <f t="shared" si="1"/>
        <v>258.46643421862177</v>
      </c>
      <c r="I16" s="5">
        <f t="shared" si="2"/>
        <v>14.650627517363736</v>
      </c>
      <c r="J16" s="5">
        <f t="shared" si="3"/>
        <v>52.465312829682837</v>
      </c>
      <c r="K16" s="5">
        <f t="shared" si="22"/>
        <v>132.82679747103907</v>
      </c>
      <c r="L16" s="5">
        <f t="shared" si="23"/>
        <v>310.9317470483046</v>
      </c>
      <c r="M16" s="5">
        <f t="shared" si="24"/>
        <v>443.75854451934367</v>
      </c>
      <c r="N16" s="5">
        <f t="shared" si="4"/>
        <v>0.51284428151621619</v>
      </c>
      <c r="O16" s="5">
        <f t="shared" si="5"/>
        <v>1.2005075139324763</v>
      </c>
      <c r="P16" s="5">
        <f t="shared" si="6"/>
        <v>1.7133517954486925</v>
      </c>
      <c r="R16" s="5">
        <f t="shared" si="10"/>
        <v>83.009654336538446</v>
      </c>
      <c r="S16" s="5">
        <f t="shared" si="11"/>
        <v>134.92120009842384</v>
      </c>
      <c r="T16" s="5">
        <f t="shared" si="12"/>
        <v>13.054359881709056</v>
      </c>
      <c r="U16" s="5">
        <f t="shared" si="13"/>
        <v>49.36276576459624</v>
      </c>
      <c r="V16" s="5">
        <f t="shared" si="14"/>
        <v>96.064014218247507</v>
      </c>
      <c r="W16" s="5">
        <f t="shared" si="15"/>
        <v>184.28396586302009</v>
      </c>
      <c r="X16" s="5">
        <f t="shared" si="16"/>
        <v>280.34798008126756</v>
      </c>
      <c r="Y16" s="5">
        <f t="shared" si="17"/>
        <v>0.37090317081583196</v>
      </c>
      <c r="Z16" s="5">
        <f t="shared" si="18"/>
        <v>0.7115204150622223</v>
      </c>
      <c r="AA16" s="5">
        <f t="shared" si="19"/>
        <v>1.0824235858780542</v>
      </c>
      <c r="AB16" s="5"/>
      <c r="AC16">
        <f t="shared" si="7"/>
        <v>0.51284428151621619</v>
      </c>
      <c r="AD16">
        <f t="shared" si="8"/>
        <v>1.2005075139324763</v>
      </c>
      <c r="AE16">
        <f t="shared" si="9"/>
        <v>1.7133517954486925</v>
      </c>
      <c r="AF16">
        <f>'HK Notes'!H55</f>
        <v>1.210113299644568</v>
      </c>
      <c r="AG16">
        <f t="shared" si="20"/>
        <v>1.7133517954486925</v>
      </c>
    </row>
    <row r="17" spans="1:33" x14ac:dyDescent="0.25">
      <c r="A17">
        <f t="shared" si="21"/>
        <v>1954</v>
      </c>
      <c r="B17" s="4">
        <f>'Econ aggregates'!X15</f>
        <v>262.62356350893873</v>
      </c>
      <c r="C17" s="5">
        <f>SUM(Population!C7:AA7)/SUM(Population!AB7:BJ7)</f>
        <v>1.7699148046728954</v>
      </c>
      <c r="D17" s="5">
        <f>Fertility!E6</f>
        <v>6.3540000000000001</v>
      </c>
      <c r="E17">
        <v>1</v>
      </c>
      <c r="G17" s="5">
        <f t="shared" si="0"/>
        <v>120.21773073382921</v>
      </c>
      <c r="H17" s="5">
        <f t="shared" si="1"/>
        <v>261.36422538489461</v>
      </c>
      <c r="I17" s="5">
        <f t="shared" si="2"/>
        <v>14.941068849291765</v>
      </c>
      <c r="J17" s="5">
        <f t="shared" si="3"/>
        <v>53.142368104650238</v>
      </c>
      <c r="K17" s="5">
        <f t="shared" si="22"/>
        <v>135.15879958312098</v>
      </c>
      <c r="L17" s="5">
        <f t="shared" si="23"/>
        <v>314.50659348954485</v>
      </c>
      <c r="M17" s="5">
        <f t="shared" si="24"/>
        <v>449.66539307266584</v>
      </c>
      <c r="N17" s="5">
        <f t="shared" si="4"/>
        <v>0.51464841074140966</v>
      </c>
      <c r="O17" s="5">
        <f t="shared" si="5"/>
        <v>1.1975566445272159</v>
      </c>
      <c r="P17" s="5">
        <f t="shared" si="6"/>
        <v>1.7122050552686257</v>
      </c>
      <c r="R17" s="5">
        <f t="shared" si="10"/>
        <v>84.495463367225923</v>
      </c>
      <c r="S17" s="5">
        <f t="shared" si="11"/>
        <v>136.46132049538286</v>
      </c>
      <c r="T17" s="5">
        <f t="shared" si="12"/>
        <v>13.312228296181958</v>
      </c>
      <c r="U17" s="5">
        <f t="shared" si="13"/>
        <v>49.981065002596289</v>
      </c>
      <c r="V17" s="5">
        <f t="shared" si="14"/>
        <v>97.80769166340788</v>
      </c>
      <c r="W17" s="5">
        <f t="shared" si="15"/>
        <v>186.44238549797916</v>
      </c>
      <c r="X17" s="5">
        <f t="shared" si="16"/>
        <v>284.25007716138703</v>
      </c>
      <c r="Y17" s="5">
        <f t="shared" si="17"/>
        <v>0.3724254227480196</v>
      </c>
      <c r="Z17" s="5">
        <f t="shared" si="18"/>
        <v>0.70992253325217469</v>
      </c>
      <c r="AA17" s="5">
        <f t="shared" si="19"/>
        <v>1.0823479560001943</v>
      </c>
      <c r="AB17" s="5"/>
      <c r="AC17">
        <f t="shared" si="7"/>
        <v>0.51464841074140966</v>
      </c>
      <c r="AD17">
        <f t="shared" si="8"/>
        <v>1.1975566445272159</v>
      </c>
      <c r="AE17">
        <f t="shared" si="9"/>
        <v>1.7122050552686257</v>
      </c>
      <c r="AF17">
        <f>'HK Notes'!H56</f>
        <v>1.213106955011092</v>
      </c>
      <c r="AG17">
        <f t="shared" si="20"/>
        <v>1.7122050552686257</v>
      </c>
    </row>
    <row r="18" spans="1:33" x14ac:dyDescent="0.25">
      <c r="A18">
        <f t="shared" si="21"/>
        <v>1955</v>
      </c>
      <c r="B18" s="4">
        <f>'Econ aggregates'!X16</f>
        <v>266.29540568290679</v>
      </c>
      <c r="C18" s="5">
        <f>SUM(Population!C8:AA8)/SUM(Population!AB8:BJ8)</f>
        <v>1.7682580036644315</v>
      </c>
      <c r="D18" s="5">
        <f>Fertility!E7</f>
        <v>6.3540000000000001</v>
      </c>
      <c r="E18">
        <v>1</v>
      </c>
      <c r="G18" s="5">
        <f t="shared" si="0"/>
        <v>122.33852550321596</v>
      </c>
      <c r="H18" s="5">
        <f t="shared" si="1"/>
        <v>264.42499532245364</v>
      </c>
      <c r="I18" s="5">
        <f t="shared" si="2"/>
        <v>15.23846567455997</v>
      </c>
      <c r="J18" s="5">
        <f t="shared" si="3"/>
        <v>53.830147742139161</v>
      </c>
      <c r="K18" s="5">
        <f t="shared" si="22"/>
        <v>137.57699117777594</v>
      </c>
      <c r="L18" s="5">
        <f t="shared" si="23"/>
        <v>318.2551430645928</v>
      </c>
      <c r="M18" s="5">
        <f t="shared" si="24"/>
        <v>455.83213424236874</v>
      </c>
      <c r="N18" s="5">
        <f t="shared" si="4"/>
        <v>0.51663298818454551</v>
      </c>
      <c r="O18" s="5">
        <f t="shared" si="5"/>
        <v>1.1951206677728321</v>
      </c>
      <c r="P18" s="5">
        <f t="shared" si="6"/>
        <v>1.7117536559573776</v>
      </c>
      <c r="R18" s="5">
        <f t="shared" si="10"/>
        <v>86.006976615394436</v>
      </c>
      <c r="S18" s="5">
        <f t="shared" si="11"/>
        <v>138.01810692908742</v>
      </c>
      <c r="T18" s="5">
        <f t="shared" si="12"/>
        <v>13.5750355036187</v>
      </c>
      <c r="U18" s="5">
        <f t="shared" si="13"/>
        <v>50.606741129268272</v>
      </c>
      <c r="V18" s="5">
        <f t="shared" si="14"/>
        <v>99.582012119013143</v>
      </c>
      <c r="W18" s="5">
        <f t="shared" si="15"/>
        <v>188.6248480583557</v>
      </c>
      <c r="X18" s="5">
        <f t="shared" si="16"/>
        <v>288.20686017736887</v>
      </c>
      <c r="Y18" s="5">
        <f t="shared" si="17"/>
        <v>0.37395317378322013</v>
      </c>
      <c r="Z18" s="5">
        <f t="shared" si="18"/>
        <v>0.70832933664263853</v>
      </c>
      <c r="AA18" s="5">
        <f t="shared" si="19"/>
        <v>1.0822825104258589</v>
      </c>
      <c r="AB18" s="5"/>
      <c r="AC18">
        <f t="shared" si="7"/>
        <v>0.51663298818454551</v>
      </c>
      <c r="AD18">
        <f t="shared" si="8"/>
        <v>1.1951206677728321</v>
      </c>
      <c r="AE18">
        <f t="shared" si="9"/>
        <v>1.7117536559573776</v>
      </c>
      <c r="AF18">
        <f>'HK Notes'!H57</f>
        <v>1.2161121912234221</v>
      </c>
      <c r="AG18">
        <f t="shared" si="20"/>
        <v>1.7117536559573776</v>
      </c>
    </row>
    <row r="19" spans="1:33" x14ac:dyDescent="0.25">
      <c r="A19">
        <f t="shared" si="21"/>
        <v>1956</v>
      </c>
      <c r="B19" s="4">
        <f>'Econ aggregates'!X17</f>
        <v>270.53904618066065</v>
      </c>
      <c r="C19" s="5">
        <f>SUM(Population!C9:AA9)/SUM(Population!AB9:BJ9)</f>
        <v>1.7769705984414945</v>
      </c>
      <c r="D19" s="5">
        <f>Fertility!E8</f>
        <v>6.354000000000001</v>
      </c>
      <c r="E19">
        <v>1</v>
      </c>
      <c r="G19" s="5">
        <f t="shared" si="0"/>
        <v>124.1423759689868</v>
      </c>
      <c r="H19" s="5">
        <f t="shared" si="1"/>
        <v>266.04703446187807</v>
      </c>
      <c r="I19" s="5">
        <f t="shared" si="2"/>
        <v>15.564293956637281</v>
      </c>
      <c r="J19" s="5">
        <f t="shared" si="3"/>
        <v>54.5895375463896</v>
      </c>
      <c r="K19" s="5">
        <f t="shared" si="22"/>
        <v>139.70666992562408</v>
      </c>
      <c r="L19" s="5">
        <f t="shared" si="23"/>
        <v>320.63657200826765</v>
      </c>
      <c r="M19" s="5">
        <f t="shared" si="24"/>
        <v>460.3432419338917</v>
      </c>
      <c r="N19" s="5">
        <f t="shared" si="4"/>
        <v>0.51640113284176625</v>
      </c>
      <c r="O19" s="5">
        <f t="shared" si="5"/>
        <v>1.1851766927357055</v>
      </c>
      <c r="P19" s="5">
        <f t="shared" si="6"/>
        <v>1.7015778255774716</v>
      </c>
      <c r="R19" s="5">
        <f t="shared" si="10"/>
        <v>87.761072472767921</v>
      </c>
      <c r="S19" s="5">
        <f t="shared" si="11"/>
        <v>139.81244084318226</v>
      </c>
      <c r="T19" s="5">
        <f t="shared" si="12"/>
        <v>13.880614644531239</v>
      </c>
      <c r="U19" s="5">
        <f t="shared" si="13"/>
        <v>51.32873473966103</v>
      </c>
      <c r="V19" s="5">
        <f t="shared" si="14"/>
        <v>101.64168711729916</v>
      </c>
      <c r="W19" s="5">
        <f t="shared" si="15"/>
        <v>191.14117558284329</v>
      </c>
      <c r="X19" s="5">
        <f t="shared" si="16"/>
        <v>292.78286270014246</v>
      </c>
      <c r="Y19" s="5">
        <f t="shared" si="17"/>
        <v>0.37570061901314178</v>
      </c>
      <c r="Z19" s="5">
        <f t="shared" si="18"/>
        <v>0.7065197363607284</v>
      </c>
      <c r="AA19" s="5">
        <f t="shared" si="19"/>
        <v>1.0822203553738703</v>
      </c>
      <c r="AB19" s="5"/>
      <c r="AC19">
        <f t="shared" si="7"/>
        <v>0.51640113284176625</v>
      </c>
      <c r="AD19">
        <f t="shared" si="8"/>
        <v>1.1851766927357055</v>
      </c>
      <c r="AE19">
        <f t="shared" si="9"/>
        <v>1.7015778255774716</v>
      </c>
      <c r="AF19">
        <f>'HK Notes'!H58</f>
        <v>1.2476464243417891</v>
      </c>
      <c r="AG19">
        <f t="shared" si="20"/>
        <v>1.7015778255774716</v>
      </c>
    </row>
    <row r="20" spans="1:33" x14ac:dyDescent="0.25">
      <c r="A20">
        <f t="shared" si="21"/>
        <v>1957</v>
      </c>
      <c r="B20" s="4">
        <f>'Econ aggregates'!X18</f>
        <v>274.15794740738369</v>
      </c>
      <c r="C20" s="5">
        <f>SUM(Population!C10:AA10)/SUM(Population!AB10:BJ10)</f>
        <v>1.7834977052311278</v>
      </c>
      <c r="D20" s="5">
        <f>Fertility!E9</f>
        <v>6.3540000000000001</v>
      </c>
      <c r="E20">
        <v>1</v>
      </c>
      <c r="G20" s="5">
        <f t="shared" si="0"/>
        <v>125.73051535577689</v>
      </c>
      <c r="H20" s="5">
        <f t="shared" si="1"/>
        <v>267.56637323537956</v>
      </c>
      <c r="I20" s="5">
        <f t="shared" si="2"/>
        <v>15.845106817338342</v>
      </c>
      <c r="J20" s="5">
        <f t="shared" si="3"/>
        <v>55.238779428174205</v>
      </c>
      <c r="K20" s="5">
        <f t="shared" si="22"/>
        <v>141.57562217311522</v>
      </c>
      <c r="L20" s="5">
        <f t="shared" si="23"/>
        <v>322.80515266355377</v>
      </c>
      <c r="M20" s="5">
        <f t="shared" si="24"/>
        <v>464.38077483666899</v>
      </c>
      <c r="N20" s="5">
        <f t="shared" si="4"/>
        <v>0.51640167105110979</v>
      </c>
      <c r="O20" s="5">
        <f t="shared" si="5"/>
        <v>1.1774422580713408</v>
      </c>
      <c r="P20" s="5">
        <f t="shared" si="6"/>
        <v>1.6938439291224507</v>
      </c>
      <c r="R20" s="5">
        <f t="shared" si="10"/>
        <v>89.262971988323216</v>
      </c>
      <c r="S20" s="5">
        <f t="shared" si="11"/>
        <v>141.33854983428475</v>
      </c>
      <c r="T20" s="5">
        <f t="shared" si="12"/>
        <v>14.142757802640181</v>
      </c>
      <c r="U20" s="5">
        <f t="shared" si="13"/>
        <v>51.943507516247536</v>
      </c>
      <c r="V20" s="5">
        <f t="shared" si="14"/>
        <v>103.40572979096339</v>
      </c>
      <c r="W20" s="5">
        <f t="shared" si="15"/>
        <v>193.28205735053228</v>
      </c>
      <c r="X20" s="5">
        <f t="shared" si="16"/>
        <v>296.68778714149568</v>
      </c>
      <c r="Y20" s="5">
        <f t="shared" si="17"/>
        <v>0.37717575130991238</v>
      </c>
      <c r="Z20" s="5">
        <f t="shared" si="18"/>
        <v>0.70500256942515604</v>
      </c>
      <c r="AA20" s="5">
        <f t="shared" si="19"/>
        <v>1.0821783207350684</v>
      </c>
      <c r="AB20" s="5"/>
      <c r="AC20">
        <f t="shared" si="7"/>
        <v>0.51640167105110979</v>
      </c>
      <c r="AD20">
        <f t="shared" si="8"/>
        <v>1.1774422580713408</v>
      </c>
      <c r="AE20">
        <f t="shared" si="9"/>
        <v>1.6938439291224507</v>
      </c>
      <c r="AF20">
        <f>'HK Notes'!H59</f>
        <v>1.2804557673090455</v>
      </c>
      <c r="AG20">
        <f t="shared" si="20"/>
        <v>1.6938439291224507</v>
      </c>
    </row>
    <row r="21" spans="1:33" x14ac:dyDescent="0.25">
      <c r="A21">
        <f t="shared" si="21"/>
        <v>1958</v>
      </c>
      <c r="B21" s="4">
        <f>'Econ aggregates'!X19</f>
        <v>277.77223299721533</v>
      </c>
      <c r="C21" s="5">
        <f>SUM(Population!C11:AA11)/SUM(Population!AB11:BJ11)</f>
        <v>1.7871998232501856</v>
      </c>
      <c r="D21" s="5">
        <f>Fertility!E10</f>
        <v>6.354000000000001</v>
      </c>
      <c r="E21">
        <v>1</v>
      </c>
      <c r="G21" s="5">
        <f t="shared" si="0"/>
        <v>127.48878781798211</v>
      </c>
      <c r="H21" s="5">
        <f t="shared" si="1"/>
        <v>269.56764363376419</v>
      </c>
      <c r="I21" s="5">
        <f t="shared" si="2"/>
        <v>16.132184397251002</v>
      </c>
      <c r="J21" s="5">
        <f t="shared" si="3"/>
        <v>55.895375436876563</v>
      </c>
      <c r="K21" s="5">
        <f t="shared" si="22"/>
        <v>143.62097221523311</v>
      </c>
      <c r="L21" s="5">
        <f t="shared" si="23"/>
        <v>325.46301907064077</v>
      </c>
      <c r="M21" s="5">
        <f t="shared" si="24"/>
        <v>469.08399128587388</v>
      </c>
      <c r="N21" s="5">
        <f t="shared" si="4"/>
        <v>0.51704582083506134</v>
      </c>
      <c r="O21" s="5">
        <f t="shared" si="5"/>
        <v>1.171690257009611</v>
      </c>
      <c r="P21" s="5">
        <f t="shared" si="6"/>
        <v>1.6887360778446723</v>
      </c>
      <c r="R21" s="5">
        <f t="shared" si="10"/>
        <v>90.7684472048186</v>
      </c>
      <c r="S21" s="5">
        <f t="shared" si="11"/>
        <v>142.85903725204935</v>
      </c>
      <c r="T21" s="5">
        <f t="shared" si="12"/>
        <v>14.405979560253982</v>
      </c>
      <c r="U21" s="5">
        <f t="shared" si="13"/>
        <v>52.556654393405807</v>
      </c>
      <c r="V21" s="5">
        <f t="shared" si="14"/>
        <v>105.17442676507258</v>
      </c>
      <c r="W21" s="5">
        <f t="shared" si="15"/>
        <v>195.41569164545515</v>
      </c>
      <c r="X21" s="5">
        <f t="shared" si="16"/>
        <v>300.59011841052774</v>
      </c>
      <c r="Y21" s="5">
        <f t="shared" si="17"/>
        <v>0.37863549437688743</v>
      </c>
      <c r="Z21" s="5">
        <f t="shared" si="18"/>
        <v>0.70351053284513931</v>
      </c>
      <c r="AA21" s="5">
        <f t="shared" si="19"/>
        <v>1.0821460272220267</v>
      </c>
      <c r="AB21" s="5"/>
      <c r="AC21">
        <f t="shared" si="7"/>
        <v>0.51704582083506134</v>
      </c>
      <c r="AD21">
        <f t="shared" si="8"/>
        <v>1.171690257009611</v>
      </c>
      <c r="AE21">
        <f t="shared" si="9"/>
        <v>1.6887360778446723</v>
      </c>
      <c r="AF21">
        <f>'HK Notes'!H60</f>
        <v>1.3145917801273215</v>
      </c>
      <c r="AG21">
        <f t="shared" si="20"/>
        <v>1.6887360778446723</v>
      </c>
    </row>
    <row r="22" spans="1:33" x14ac:dyDescent="0.25">
      <c r="A22">
        <f t="shared" si="21"/>
        <v>1959</v>
      </c>
      <c r="B22" s="4">
        <f>'Econ aggregates'!X20</f>
        <v>281.39414506600775</v>
      </c>
      <c r="C22" s="5">
        <f>SUM(Population!C12:AA12)/SUM(Population!AB12:BJ12)</f>
        <v>1.7875668988144247</v>
      </c>
      <c r="D22" s="5">
        <f>Fertility!E11</f>
        <v>6.3540000000000001</v>
      </c>
      <c r="E22">
        <v>1</v>
      </c>
      <c r="G22" s="5">
        <f t="shared" si="0"/>
        <v>129.46274087350071</v>
      </c>
      <c r="H22" s="5">
        <f t="shared" si="1"/>
        <v>272.16103506440612</v>
      </c>
      <c r="I22" s="5">
        <f t="shared" si="2"/>
        <v>16.42777893562792</v>
      </c>
      <c r="J22" s="5">
        <f t="shared" si="3"/>
        <v>56.563584798471283</v>
      </c>
      <c r="K22" s="5">
        <f t="shared" si="22"/>
        <v>145.89051980912862</v>
      </c>
      <c r="L22" s="5">
        <f t="shared" si="23"/>
        <v>328.72461986287738</v>
      </c>
      <c r="M22" s="5">
        <f t="shared" si="24"/>
        <v>474.61513967200597</v>
      </c>
      <c r="N22" s="5">
        <f t="shared" si="4"/>
        <v>0.51845613125641432</v>
      </c>
      <c r="O22" s="5">
        <f t="shared" si="5"/>
        <v>1.1681999274923334</v>
      </c>
      <c r="P22" s="5">
        <f t="shared" si="6"/>
        <v>1.6866560587487476</v>
      </c>
      <c r="R22" s="5">
        <f t="shared" si="10"/>
        <v>92.282552308977188</v>
      </c>
      <c r="S22" s="5">
        <f t="shared" si="11"/>
        <v>144.37910532871297</v>
      </c>
      <c r="T22" s="5">
        <f t="shared" si="12"/>
        <v>14.671162301324395</v>
      </c>
      <c r="U22" s="5">
        <f t="shared" si="13"/>
        <v>53.170263266221262</v>
      </c>
      <c r="V22" s="5">
        <f t="shared" si="14"/>
        <v>106.95371461030159</v>
      </c>
      <c r="W22" s="5">
        <f t="shared" si="15"/>
        <v>197.54936859493424</v>
      </c>
      <c r="X22" s="5">
        <f t="shared" si="16"/>
        <v>304.50308320523584</v>
      </c>
      <c r="Y22" s="5">
        <f t="shared" si="17"/>
        <v>0.38008507456760704</v>
      </c>
      <c r="Z22" s="5">
        <f t="shared" si="18"/>
        <v>0.70203794946975284</v>
      </c>
      <c r="AA22" s="5">
        <f t="shared" si="19"/>
        <v>1.0821230240373598</v>
      </c>
      <c r="AB22" s="5"/>
      <c r="AC22">
        <f t="shared" si="7"/>
        <v>0.51845613125641432</v>
      </c>
      <c r="AD22">
        <f t="shared" si="8"/>
        <v>1.1681999274923334</v>
      </c>
      <c r="AE22">
        <f t="shared" si="9"/>
        <v>1.6866560587487476</v>
      </c>
      <c r="AF22">
        <f>'HK Notes'!H61</f>
        <v>1.3501081076652557</v>
      </c>
      <c r="AG22">
        <f t="shared" si="20"/>
        <v>1.6866560587487476</v>
      </c>
    </row>
    <row r="23" spans="1:33" x14ac:dyDescent="0.25">
      <c r="A23">
        <f t="shared" si="21"/>
        <v>1960</v>
      </c>
      <c r="B23" s="4">
        <f>'Econ aggregates'!X21</f>
        <v>285.05937634063156</v>
      </c>
      <c r="C23" s="5">
        <f>SUM(Population!C13:AA13)/SUM(Population!AB13:BJ13)</f>
        <v>1.784974554752722</v>
      </c>
      <c r="D23" s="5">
        <f>Fertility!E12</f>
        <v>6.3540000000000001</v>
      </c>
      <c r="E23">
        <v>1</v>
      </c>
      <c r="G23" s="5">
        <f t="shared" si="0"/>
        <v>131.65732531335442</v>
      </c>
      <c r="H23" s="5">
        <f t="shared" si="1"/>
        <v>275.32057204693575</v>
      </c>
      <c r="I23" s="5">
        <f t="shared" si="2"/>
        <v>16.734426897141759</v>
      </c>
      <c r="J23" s="5">
        <f t="shared" si="3"/>
        <v>57.249113546582173</v>
      </c>
      <c r="K23" s="5">
        <f t="shared" si="22"/>
        <v>148.39175221049618</v>
      </c>
      <c r="L23" s="5">
        <f t="shared" si="23"/>
        <v>332.56968559351793</v>
      </c>
      <c r="M23" s="5">
        <f t="shared" si="24"/>
        <v>480.96143780401411</v>
      </c>
      <c r="N23" s="5">
        <f t="shared" si="4"/>
        <v>0.52056436141632312</v>
      </c>
      <c r="O23" s="5">
        <f t="shared" si="5"/>
        <v>1.1666681161756067</v>
      </c>
      <c r="P23" s="5">
        <f t="shared" si="6"/>
        <v>1.6872324775919298</v>
      </c>
      <c r="R23" s="5">
        <f t="shared" si="10"/>
        <v>93.820271876908464</v>
      </c>
      <c r="S23" s="5">
        <f t="shared" si="11"/>
        <v>145.91371336050395</v>
      </c>
      <c r="T23" s="5">
        <f t="shared" si="12"/>
        <v>14.940938118266031</v>
      </c>
      <c r="U23" s="5">
        <f t="shared" si="13"/>
        <v>53.790375494238369</v>
      </c>
      <c r="V23" s="5">
        <f t="shared" si="14"/>
        <v>108.7612099951745</v>
      </c>
      <c r="W23" s="5">
        <f t="shared" si="15"/>
        <v>199.70408885474231</v>
      </c>
      <c r="X23" s="5">
        <f t="shared" si="16"/>
        <v>308.46529884991679</v>
      </c>
      <c r="Y23" s="5">
        <f t="shared" si="17"/>
        <v>0.38153879164181692</v>
      </c>
      <c r="Z23" s="5">
        <f t="shared" si="18"/>
        <v>0.7005701458355329</v>
      </c>
      <c r="AA23" s="5">
        <f t="shared" si="19"/>
        <v>1.0821089374773498</v>
      </c>
      <c r="AB23" s="5"/>
      <c r="AC23">
        <f t="shared" si="7"/>
        <v>0.52056436141632312</v>
      </c>
      <c r="AD23">
        <f t="shared" si="8"/>
        <v>1.1666681161756067</v>
      </c>
      <c r="AE23">
        <f t="shared" si="9"/>
        <v>1.6872324775919298</v>
      </c>
      <c r="AF23">
        <f>'HK Notes'!H62</f>
        <v>1.3870605639611029</v>
      </c>
      <c r="AG23">
        <f t="shared" si="20"/>
        <v>1.6872324775919298</v>
      </c>
    </row>
    <row r="24" spans="1:33" x14ac:dyDescent="0.25">
      <c r="A24">
        <f t="shared" si="21"/>
        <v>1961</v>
      </c>
      <c r="B24" s="4">
        <f>'Econ aggregates'!X22</f>
        <v>289.52080954621954</v>
      </c>
      <c r="C24" s="5">
        <f>SUM(Population!C14:AA14)/SUM(Population!AB14:BJ14)</f>
        <v>1.7945833049570017</v>
      </c>
      <c r="D24" s="5">
        <f>Fertility!E13</f>
        <v>6.354000000000001</v>
      </c>
      <c r="E24">
        <v>1</v>
      </c>
      <c r="G24" s="5">
        <f t="shared" si="0"/>
        <v>133.50019709938667</v>
      </c>
      <c r="H24" s="5">
        <f t="shared" si="1"/>
        <v>276.80060587546058</v>
      </c>
      <c r="I24" s="5">
        <f t="shared" si="2"/>
        <v>17.083840523464424</v>
      </c>
      <c r="J24" s="5">
        <f t="shared" si="3"/>
        <v>58.038979885475626</v>
      </c>
      <c r="K24" s="5">
        <f t="shared" si="22"/>
        <v>150.5840376228511</v>
      </c>
      <c r="L24" s="5">
        <f t="shared" si="23"/>
        <v>334.83958576093619</v>
      </c>
      <c r="M24" s="5">
        <f t="shared" si="24"/>
        <v>485.42362338378729</v>
      </c>
      <c r="N24" s="5">
        <f t="shared" si="4"/>
        <v>0.52011472978011153</v>
      </c>
      <c r="O24" s="5">
        <f t="shared" si="5"/>
        <v>1.1565302897769145</v>
      </c>
      <c r="P24" s="5">
        <f t="shared" si="6"/>
        <v>1.6766450195570262</v>
      </c>
      <c r="R24" s="5">
        <f t="shared" si="10"/>
        <v>95.699430791156132</v>
      </c>
      <c r="S24" s="5">
        <f t="shared" si="11"/>
        <v>147.77682407124735</v>
      </c>
      <c r="T24" s="5">
        <f t="shared" si="12"/>
        <v>15.271231401942194</v>
      </c>
      <c r="U24" s="5">
        <f t="shared" si="13"/>
        <v>54.544078206604773</v>
      </c>
      <c r="V24" s="5">
        <f t="shared" si="14"/>
        <v>110.97066219309832</v>
      </c>
      <c r="W24" s="5">
        <f t="shared" si="15"/>
        <v>202.32090227785213</v>
      </c>
      <c r="X24" s="5">
        <f t="shared" si="16"/>
        <v>313.29156447095045</v>
      </c>
      <c r="Y24" s="5">
        <f t="shared" si="17"/>
        <v>0.38329079822285728</v>
      </c>
      <c r="Z24" s="5">
        <f t="shared" si="18"/>
        <v>0.6988129889349225</v>
      </c>
      <c r="AA24" s="5">
        <f t="shared" si="19"/>
        <v>1.0821037871577799</v>
      </c>
      <c r="AB24" s="5"/>
      <c r="AC24">
        <f t="shared" si="7"/>
        <v>0.52011472978011153</v>
      </c>
      <c r="AD24">
        <f t="shared" si="8"/>
        <v>1.1565302897769145</v>
      </c>
      <c r="AE24">
        <f t="shared" si="9"/>
        <v>1.6766450195570262</v>
      </c>
      <c r="AF24">
        <f>'HK Notes'!H63</f>
        <v>1.3902474898248882</v>
      </c>
      <c r="AG24">
        <f t="shared" si="20"/>
        <v>1.6766450195570262</v>
      </c>
    </row>
    <row r="25" spans="1:33" x14ac:dyDescent="0.25">
      <c r="A25">
        <f t="shared" si="21"/>
        <v>1962</v>
      </c>
      <c r="B25" s="4">
        <f>'Econ aggregates'!X23</f>
        <v>293.0745918797553</v>
      </c>
      <c r="C25" s="5">
        <f>SUM(Population!C15:AA15)/SUM(Population!AB15:BJ15)</f>
        <v>1.7985809681866047</v>
      </c>
      <c r="D25" s="5">
        <f>Fertility!E14</f>
        <v>6.3540000000000001</v>
      </c>
      <c r="E25">
        <v>1</v>
      </c>
      <c r="G25" s="5">
        <f t="shared" si="0"/>
        <v>135.2034051163005</v>
      </c>
      <c r="H25" s="5">
        <f t="shared" si="1"/>
        <v>278.6309563118337</v>
      </c>
      <c r="I25" s="5">
        <f t="shared" si="2"/>
        <v>17.370885959709568</v>
      </c>
      <c r="J25" s="5">
        <f t="shared" si="3"/>
        <v>58.679519715040648</v>
      </c>
      <c r="K25" s="5">
        <f t="shared" si="22"/>
        <v>152.57429107601007</v>
      </c>
      <c r="L25" s="5">
        <f t="shared" si="23"/>
        <v>337.31047602687437</v>
      </c>
      <c r="M25" s="5">
        <f t="shared" si="24"/>
        <v>489.88476710288444</v>
      </c>
      <c r="N25" s="5">
        <f t="shared" si="4"/>
        <v>0.52059883491575187</v>
      </c>
      <c r="O25" s="5">
        <f t="shared" si="5"/>
        <v>1.1509372882288904</v>
      </c>
      <c r="P25" s="5">
        <f t="shared" si="6"/>
        <v>1.6715361231446422</v>
      </c>
      <c r="R25" s="5">
        <f t="shared" si="10"/>
        <v>97.202042665585168</v>
      </c>
      <c r="S25" s="5">
        <f t="shared" si="11"/>
        <v>149.25713766449618</v>
      </c>
      <c r="T25" s="5">
        <f t="shared" si="12"/>
        <v>15.535820087589231</v>
      </c>
      <c r="U25" s="5">
        <f t="shared" si="13"/>
        <v>55.14358016865387</v>
      </c>
      <c r="V25" s="5">
        <f t="shared" si="14"/>
        <v>112.7378627531744</v>
      </c>
      <c r="W25" s="5">
        <f t="shared" si="15"/>
        <v>204.40071783315005</v>
      </c>
      <c r="X25" s="5">
        <f t="shared" si="16"/>
        <v>317.13858058632445</v>
      </c>
      <c r="Y25" s="5">
        <f t="shared" si="17"/>
        <v>0.38467293268271197</v>
      </c>
      <c r="Z25" s="5">
        <f t="shared" si="18"/>
        <v>0.69743581837695778</v>
      </c>
      <c r="AA25" s="5">
        <f t="shared" si="19"/>
        <v>1.0821087510596699</v>
      </c>
      <c r="AB25" s="5"/>
      <c r="AC25">
        <f t="shared" si="7"/>
        <v>0.52059883491575187</v>
      </c>
      <c r="AD25">
        <f t="shared" si="8"/>
        <v>1.1509372882288904</v>
      </c>
      <c r="AE25">
        <f t="shared" si="9"/>
        <v>1.6715361231446422</v>
      </c>
      <c r="AF25">
        <f>'HK Notes'!H64</f>
        <v>1.3934450976420081</v>
      </c>
      <c r="AG25">
        <f t="shared" si="20"/>
        <v>1.6715361231446422</v>
      </c>
    </row>
    <row r="26" spans="1:33" x14ac:dyDescent="0.25">
      <c r="A26">
        <f t="shared" si="21"/>
        <v>1963</v>
      </c>
      <c r="B26" s="4">
        <f>'Econ aggregates'!X24</f>
        <v>296.75212797118905</v>
      </c>
      <c r="C26" s="5">
        <f>SUM(Population!C16:AA16)/SUM(Population!AB16:BJ16)</f>
        <v>1.7987185917802935</v>
      </c>
      <c r="D26" s="5">
        <f>Fertility!E15</f>
        <v>6.354000000000001</v>
      </c>
      <c r="E26">
        <v>1</v>
      </c>
      <c r="G26" s="5">
        <f t="shared" si="0"/>
        <v>137.23254840776144</v>
      </c>
      <c r="H26" s="5">
        <f t="shared" si="1"/>
        <v>281.25144928428114</v>
      </c>
      <c r="I26" s="5">
        <f t="shared" si="2"/>
        <v>17.677622086744265</v>
      </c>
      <c r="J26" s="5">
        <f t="shared" si="3"/>
        <v>59.355372063529387</v>
      </c>
      <c r="K26" s="5">
        <f t="shared" si="22"/>
        <v>154.91017049450571</v>
      </c>
      <c r="L26" s="5">
        <f t="shared" si="23"/>
        <v>340.60682134781052</v>
      </c>
      <c r="M26" s="5">
        <f t="shared" si="24"/>
        <v>495.5169918423162</v>
      </c>
      <c r="N26" s="5">
        <f t="shared" si="4"/>
        <v>0.52201873514297281</v>
      </c>
      <c r="O26" s="5">
        <f t="shared" si="5"/>
        <v>1.1477822372376694</v>
      </c>
      <c r="P26" s="5">
        <f t="shared" si="6"/>
        <v>1.669800972380642</v>
      </c>
      <c r="R26" s="5">
        <f t="shared" si="10"/>
        <v>98.762302429631703</v>
      </c>
      <c r="S26" s="5">
        <f t="shared" si="11"/>
        <v>150.78554625613305</v>
      </c>
      <c r="T26" s="5">
        <f t="shared" si="12"/>
        <v>15.811004084716773</v>
      </c>
      <c r="U26" s="5">
        <f t="shared" si="13"/>
        <v>55.763163283347367</v>
      </c>
      <c r="V26" s="5">
        <f t="shared" si="14"/>
        <v>114.57330651434847</v>
      </c>
      <c r="W26" s="5">
        <f t="shared" si="15"/>
        <v>206.5487095394804</v>
      </c>
      <c r="X26" s="5">
        <f t="shared" si="16"/>
        <v>321.12201605382887</v>
      </c>
      <c r="Y26" s="5">
        <f t="shared" si="17"/>
        <v>0.38609093487434781</v>
      </c>
      <c r="Z26" s="5">
        <f t="shared" si="18"/>
        <v>0.69603109824888509</v>
      </c>
      <c r="AA26" s="5">
        <f t="shared" si="19"/>
        <v>1.0821220331232329</v>
      </c>
      <c r="AB26" s="5"/>
      <c r="AC26">
        <f t="shared" si="7"/>
        <v>0.52201873514297281</v>
      </c>
      <c r="AD26">
        <f t="shared" si="8"/>
        <v>1.1477822372376694</v>
      </c>
      <c r="AE26">
        <f t="shared" si="9"/>
        <v>1.669800972380642</v>
      </c>
      <c r="AF26">
        <f>'HK Notes'!H65</f>
        <v>1.3966534232162846</v>
      </c>
      <c r="AG26">
        <f t="shared" si="20"/>
        <v>1.669800972380642</v>
      </c>
    </row>
    <row r="27" spans="1:33" x14ac:dyDescent="0.25">
      <c r="A27">
        <f t="shared" si="21"/>
        <v>1964</v>
      </c>
      <c r="B27" s="4">
        <f>'Econ aggregates'!X25</f>
        <v>300.55932926730816</v>
      </c>
      <c r="C27" s="5">
        <f>SUM(Population!C17:AA17)/SUM(Population!AB17:BJ17)</f>
        <v>1.7966322643003831</v>
      </c>
      <c r="D27" s="5">
        <f>Fertility!E16</f>
        <v>6.3540000000000001</v>
      </c>
      <c r="E27">
        <v>1</v>
      </c>
      <c r="G27" s="5">
        <f t="shared" si="0"/>
        <v>139.49072356173255</v>
      </c>
      <c r="H27" s="5">
        <f t="shared" si="1"/>
        <v>284.37613601197449</v>
      </c>
      <c r="I27" s="5">
        <f t="shared" si="2"/>
        <v>18.001587788950744</v>
      </c>
      <c r="J27" s="5">
        <f t="shared" si="3"/>
        <v>60.062220450150186</v>
      </c>
      <c r="K27" s="5">
        <f t="shared" si="22"/>
        <v>157.49231135068328</v>
      </c>
      <c r="L27" s="5">
        <f t="shared" si="23"/>
        <v>344.43835646212466</v>
      </c>
      <c r="M27" s="5">
        <f t="shared" si="24"/>
        <v>501.93066781280794</v>
      </c>
      <c r="N27" s="5">
        <f t="shared" si="4"/>
        <v>0.52399741420308565</v>
      </c>
      <c r="O27" s="5">
        <f t="shared" si="5"/>
        <v>1.1459912334173192</v>
      </c>
      <c r="P27" s="5">
        <f t="shared" si="6"/>
        <v>1.6699886476204049</v>
      </c>
      <c r="R27" s="5">
        <f t="shared" si="10"/>
        <v>100.38322676761726</v>
      </c>
      <c r="S27" s="5">
        <f t="shared" si="11"/>
        <v>152.3641975583013</v>
      </c>
      <c r="T27" s="5">
        <f t="shared" si="12"/>
        <v>16.097360167099392</v>
      </c>
      <c r="U27" s="5">
        <f t="shared" si="13"/>
        <v>56.403751489033112</v>
      </c>
      <c r="V27" s="5">
        <f t="shared" si="14"/>
        <v>116.48058693471665</v>
      </c>
      <c r="W27" s="5">
        <f t="shared" si="15"/>
        <v>208.76794904733441</v>
      </c>
      <c r="X27" s="5">
        <f t="shared" si="16"/>
        <v>325.24853598205107</v>
      </c>
      <c r="Y27" s="5">
        <f t="shared" si="17"/>
        <v>0.38754607025065069</v>
      </c>
      <c r="Z27" s="5">
        <f t="shared" si="18"/>
        <v>0.69459813327458775</v>
      </c>
      <c r="AA27" s="5">
        <f t="shared" si="19"/>
        <v>1.0821442035252384</v>
      </c>
      <c r="AB27" s="5"/>
      <c r="AC27">
        <f t="shared" si="7"/>
        <v>0.52399741420308565</v>
      </c>
      <c r="AD27">
        <f t="shared" si="8"/>
        <v>1.1459912334173192</v>
      </c>
      <c r="AE27">
        <f t="shared" si="9"/>
        <v>1.6699886476204049</v>
      </c>
      <c r="AF27">
        <f>'HK Notes'!H66</f>
        <v>1.399872502471547</v>
      </c>
      <c r="AG27">
        <f t="shared" si="20"/>
        <v>1.6699886476204049</v>
      </c>
    </row>
    <row r="28" spans="1:33" x14ac:dyDescent="0.25">
      <c r="A28">
        <f t="shared" si="21"/>
        <v>1965</v>
      </c>
      <c r="B28" s="4">
        <f>'Econ aggregates'!X26</f>
        <v>304.45520852698081</v>
      </c>
      <c r="C28" s="5">
        <f>SUM(Population!C18:AA18)/SUM(Population!AB18:BJ18)</f>
        <v>1.7931805654605022</v>
      </c>
      <c r="D28" s="5">
        <f>Fertility!E17</f>
        <v>6.3540000000000001</v>
      </c>
      <c r="E28">
        <v>1</v>
      </c>
      <c r="G28" s="5">
        <f t="shared" si="0"/>
        <v>141.90372061396826</v>
      </c>
      <c r="H28" s="5">
        <f t="shared" si="1"/>
        <v>287.82597563074893</v>
      </c>
      <c r="I28" s="5">
        <f t="shared" si="2"/>
        <v>18.337866808298855</v>
      </c>
      <c r="J28" s="5">
        <f t="shared" si="3"/>
        <v>60.789708149190389</v>
      </c>
      <c r="K28" s="5">
        <f t="shared" si="22"/>
        <v>160.24158742226712</v>
      </c>
      <c r="L28" s="5">
        <f t="shared" si="23"/>
        <v>348.61568377993933</v>
      </c>
      <c r="M28" s="5">
        <f t="shared" si="24"/>
        <v>508.85727120220645</v>
      </c>
      <c r="N28" s="5">
        <f t="shared" si="4"/>
        <v>0.52632237168005791</v>
      </c>
      <c r="O28" s="5">
        <f t="shared" si="5"/>
        <v>1.1450475275710221</v>
      </c>
      <c r="P28" s="5">
        <f t="shared" si="6"/>
        <v>1.6713698992510799</v>
      </c>
      <c r="R28" s="5">
        <f t="shared" si="10"/>
        <v>102.04780371413736</v>
      </c>
      <c r="S28" s="5">
        <f t="shared" si="11"/>
        <v>153.9758355101763</v>
      </c>
      <c r="T28" s="5">
        <f t="shared" si="12"/>
        <v>16.391922053602197</v>
      </c>
      <c r="U28" s="5">
        <f t="shared" si="13"/>
        <v>57.05838741905221</v>
      </c>
      <c r="V28" s="5">
        <f t="shared" si="14"/>
        <v>118.43972576773956</v>
      </c>
      <c r="W28" s="5">
        <f t="shared" si="15"/>
        <v>211.03422292922852</v>
      </c>
      <c r="X28" s="5">
        <f t="shared" si="16"/>
        <v>329.47394869696808</v>
      </c>
      <c r="Y28" s="5">
        <f t="shared" si="17"/>
        <v>0.3890218411462763</v>
      </c>
      <c r="Z28" s="5">
        <f t="shared" si="18"/>
        <v>0.69315359704390367</v>
      </c>
      <c r="AA28" s="5">
        <f t="shared" si="19"/>
        <v>1.08217543819018</v>
      </c>
      <c r="AB28" s="5"/>
      <c r="AC28">
        <f t="shared" si="7"/>
        <v>0.52632237168005791</v>
      </c>
      <c r="AD28">
        <f t="shared" si="8"/>
        <v>1.1450475275710221</v>
      </c>
      <c r="AE28">
        <f t="shared" si="9"/>
        <v>1.6713698992510799</v>
      </c>
      <c r="AF28">
        <f>'HK Notes'!H67</f>
        <v>1.4031023714520348</v>
      </c>
      <c r="AG28">
        <f t="shared" si="20"/>
        <v>1.6713698992510799</v>
      </c>
    </row>
    <row r="29" spans="1:33" x14ac:dyDescent="0.25">
      <c r="A29">
        <f t="shared" si="21"/>
        <v>1966</v>
      </c>
      <c r="B29" s="4">
        <f>'Econ aggregates'!X27</f>
        <v>309.01062912627606</v>
      </c>
      <c r="C29" s="5">
        <f>SUM(Population!C19:AA19)/SUM(Population!AB19:BJ19)</f>
        <v>1.7994085739019887</v>
      </c>
      <c r="D29" s="5">
        <f>Fertility!E18</f>
        <v>6.354000000000001</v>
      </c>
      <c r="E29">
        <v>1</v>
      </c>
      <c r="G29" s="5">
        <f t="shared" si="0"/>
        <v>144.01433132181134</v>
      </c>
      <c r="H29" s="5">
        <f t="shared" si="1"/>
        <v>289.88197596041613</v>
      </c>
      <c r="I29" s="5">
        <f t="shared" si="2"/>
        <v>18.71058383568586</v>
      </c>
      <c r="J29" s="5">
        <f t="shared" si="3"/>
        <v>61.60245309920608</v>
      </c>
      <c r="K29" s="5">
        <f t="shared" si="22"/>
        <v>162.72491515749721</v>
      </c>
      <c r="L29" s="5">
        <f t="shared" si="23"/>
        <v>351.48442905962219</v>
      </c>
      <c r="M29" s="5">
        <f t="shared" si="24"/>
        <v>514.20934421711945</v>
      </c>
      <c r="N29" s="5">
        <f t="shared" si="4"/>
        <v>0.5265997341826073</v>
      </c>
      <c r="O29" s="5">
        <f t="shared" si="5"/>
        <v>1.1374509351132687</v>
      </c>
      <c r="P29" s="5">
        <f t="shared" si="6"/>
        <v>1.6640506692958763</v>
      </c>
      <c r="R29" s="5">
        <f t="shared" si="10"/>
        <v>104.00167286696517</v>
      </c>
      <c r="S29" s="5">
        <f t="shared" si="11"/>
        <v>155.85553401458569</v>
      </c>
      <c r="T29" s="5">
        <f t="shared" si="12"/>
        <v>16.738305661572987</v>
      </c>
      <c r="U29" s="5">
        <f t="shared" si="13"/>
        <v>57.822744668027624</v>
      </c>
      <c r="V29" s="5">
        <f t="shared" si="14"/>
        <v>120.73997852853816</v>
      </c>
      <c r="W29" s="5">
        <f t="shared" si="15"/>
        <v>213.67827868261332</v>
      </c>
      <c r="X29" s="5">
        <f t="shared" si="16"/>
        <v>334.41825721115151</v>
      </c>
      <c r="Y29" s="5">
        <f t="shared" si="17"/>
        <v>0.3907308265412392</v>
      </c>
      <c r="Z29" s="5">
        <f t="shared" si="18"/>
        <v>0.69149167873864459</v>
      </c>
      <c r="AA29" s="5">
        <f t="shared" si="19"/>
        <v>1.0822225052798837</v>
      </c>
      <c r="AB29" s="5"/>
      <c r="AC29">
        <f t="shared" si="7"/>
        <v>0.5265997341826073</v>
      </c>
      <c r="AD29">
        <f t="shared" si="8"/>
        <v>1.1374509351132687</v>
      </c>
      <c r="AE29">
        <f t="shared" si="9"/>
        <v>1.6640506692958763</v>
      </c>
      <c r="AF29">
        <f>'HK Notes'!H68</f>
        <v>1.4237263840834917</v>
      </c>
      <c r="AG29">
        <f t="shared" si="20"/>
        <v>1.6640506692958763</v>
      </c>
    </row>
    <row r="30" spans="1:33" x14ac:dyDescent="0.25">
      <c r="A30">
        <f t="shared" si="21"/>
        <v>1967</v>
      </c>
      <c r="B30" s="4">
        <f>'Econ aggregates'!X28</f>
        <v>312.83959004458774</v>
      </c>
      <c r="C30" s="5">
        <f>SUM(Population!C20:AA20)/SUM(Population!AB20:BJ20)</f>
        <v>1.8021251038633752</v>
      </c>
      <c r="D30" s="5">
        <f>Fertility!E19</f>
        <v>6.3540000000000001</v>
      </c>
      <c r="E30">
        <v>1</v>
      </c>
      <c r="G30" s="5">
        <f t="shared" si="0"/>
        <v>145.96402038631535</v>
      </c>
      <c r="H30" s="5">
        <f t="shared" si="1"/>
        <v>292.07404572276226</v>
      </c>
      <c r="I30" s="5">
        <f t="shared" si="2"/>
        <v>19.030965809687455</v>
      </c>
      <c r="J30" s="5">
        <f t="shared" si="3"/>
        <v>62.293630019044897</v>
      </c>
      <c r="K30" s="5">
        <f t="shared" si="22"/>
        <v>164.9949861960028</v>
      </c>
      <c r="L30" s="5">
        <f t="shared" si="23"/>
        <v>354.36767574180715</v>
      </c>
      <c r="M30" s="5">
        <f t="shared" si="24"/>
        <v>519.36266193780989</v>
      </c>
      <c r="N30" s="5">
        <f t="shared" si="4"/>
        <v>0.52741082473764511</v>
      </c>
      <c r="O30" s="5">
        <f t="shared" si="5"/>
        <v>1.132745621138618</v>
      </c>
      <c r="P30" s="5">
        <f t="shared" si="6"/>
        <v>1.660156445876263</v>
      </c>
      <c r="R30" s="5">
        <f t="shared" si="10"/>
        <v>105.65014346935305</v>
      </c>
      <c r="S30" s="5">
        <f t="shared" si="11"/>
        <v>157.43155326668185</v>
      </c>
      <c r="T30" s="5">
        <f t="shared" si="12"/>
        <v>17.031068137788161</v>
      </c>
      <c r="U30" s="5">
        <f t="shared" si="13"/>
        <v>58.464302151601913</v>
      </c>
      <c r="V30" s="5">
        <f t="shared" si="14"/>
        <v>122.68121160714122</v>
      </c>
      <c r="W30" s="5">
        <f t="shared" si="15"/>
        <v>215.89585541828376</v>
      </c>
      <c r="X30" s="5">
        <f t="shared" si="16"/>
        <v>338.57706702542498</v>
      </c>
      <c r="Y30" s="5">
        <f t="shared" si="17"/>
        <v>0.39215372833616097</v>
      </c>
      <c r="Z30" s="5">
        <f t="shared" si="18"/>
        <v>0.69011679559966499</v>
      </c>
      <c r="AA30" s="5">
        <f t="shared" si="19"/>
        <v>1.0822705239358259</v>
      </c>
      <c r="AB30" s="5"/>
      <c r="AC30">
        <f t="shared" si="7"/>
        <v>0.52741082473764511</v>
      </c>
      <c r="AD30">
        <f t="shared" si="8"/>
        <v>1.132745621138618</v>
      </c>
      <c r="AE30">
        <f t="shared" si="9"/>
        <v>1.660156445876263</v>
      </c>
      <c r="AF30">
        <f>'HK Notes'!H69</f>
        <v>1.4447903300852938</v>
      </c>
      <c r="AG30">
        <f t="shared" si="20"/>
        <v>1.660156445876263</v>
      </c>
    </row>
    <row r="31" spans="1:33" x14ac:dyDescent="0.25">
      <c r="A31">
        <f t="shared" si="21"/>
        <v>1968</v>
      </c>
      <c r="B31" s="4">
        <f>'Econ aggregates'!X29</f>
        <v>316.76168188666963</v>
      </c>
      <c r="C31" s="5">
        <f>SUM(Population!C21:AA21)/SUM(Population!AB21:BJ21)</f>
        <v>1.8027033729273687</v>
      </c>
      <c r="D31" s="5">
        <f>Fertility!E20</f>
        <v>6.4050000000000011</v>
      </c>
      <c r="E31">
        <v>1</v>
      </c>
      <c r="G31" s="5">
        <f t="shared" si="0"/>
        <v>148.1207976718029</v>
      </c>
      <c r="H31" s="5">
        <f t="shared" si="1"/>
        <v>294.73254023621195</v>
      </c>
      <c r="I31" s="5">
        <f t="shared" si="2"/>
        <v>19.365701422916104</v>
      </c>
      <c r="J31" s="5">
        <f t="shared" si="3"/>
        <v>63.00884464244259</v>
      </c>
      <c r="K31" s="5">
        <f t="shared" si="22"/>
        <v>167.48649909471902</v>
      </c>
      <c r="L31" s="5">
        <f t="shared" si="23"/>
        <v>357.74138487865451</v>
      </c>
      <c r="M31" s="5">
        <f t="shared" si="24"/>
        <v>525.22788397337354</v>
      </c>
      <c r="N31" s="5">
        <f t="shared" si="4"/>
        <v>0.52874608474468832</v>
      </c>
      <c r="O31" s="5">
        <f t="shared" si="5"/>
        <v>1.1293707709464889</v>
      </c>
      <c r="P31" s="5">
        <f t="shared" si="6"/>
        <v>1.6581168556911772</v>
      </c>
      <c r="R31" s="5">
        <f t="shared" si="10"/>
        <v>106.74974950360237</v>
      </c>
      <c r="S31" s="5">
        <f t="shared" si="11"/>
        <v>157.64348832536297</v>
      </c>
      <c r="T31" s="5">
        <f t="shared" si="12"/>
        <v>17.301183970808658</v>
      </c>
      <c r="U31" s="5">
        <f t="shared" si="13"/>
        <v>59.028998126527185</v>
      </c>
      <c r="V31" s="5">
        <f t="shared" si="14"/>
        <v>124.05093347441104</v>
      </c>
      <c r="W31" s="5">
        <f t="shared" si="15"/>
        <v>216.67248645189017</v>
      </c>
      <c r="X31" s="5">
        <f t="shared" si="16"/>
        <v>340.72341992630118</v>
      </c>
      <c r="Y31" s="5">
        <f t="shared" si="17"/>
        <v>0.39162228441126201</v>
      </c>
      <c r="Z31" s="5">
        <f t="shared" si="18"/>
        <v>0.68402366460918973</v>
      </c>
      <c r="AA31" s="5">
        <f t="shared" si="19"/>
        <v>1.0756459490204517</v>
      </c>
      <c r="AB31" s="5"/>
      <c r="AC31">
        <f t="shared" si="7"/>
        <v>0.52874608474468832</v>
      </c>
      <c r="AD31">
        <f t="shared" si="8"/>
        <v>1.1293707709464889</v>
      </c>
      <c r="AE31">
        <f t="shared" si="9"/>
        <v>1.6581168556911772</v>
      </c>
      <c r="AF31">
        <f>'HK Notes'!H70</f>
        <v>1.466303593730705</v>
      </c>
      <c r="AG31">
        <f t="shared" si="20"/>
        <v>1.6581168556911772</v>
      </c>
    </row>
    <row r="32" spans="1:33" x14ac:dyDescent="0.25">
      <c r="A32">
        <f t="shared" si="21"/>
        <v>1969</v>
      </c>
      <c r="B32" s="4">
        <f>'Econ aggregates'!X30</f>
        <v>320.78058674036322</v>
      </c>
      <c r="C32" s="5">
        <f>SUM(Population!C22:AA22)/SUM(Population!AB22:BJ22)</f>
        <v>1.802559831004783</v>
      </c>
      <c r="D32" s="5">
        <f>Fertility!E21</f>
        <v>6.4559999999999995</v>
      </c>
      <c r="E32">
        <v>1</v>
      </c>
      <c r="G32" s="5">
        <f t="shared" si="0"/>
        <v>150.38934524714074</v>
      </c>
      <c r="H32" s="5">
        <f t="shared" si="1"/>
        <v>297.5909775907316</v>
      </c>
      <c r="I32" s="5">
        <f t="shared" si="2"/>
        <v>19.712134608246831</v>
      </c>
      <c r="J32" s="5">
        <f t="shared" si="3"/>
        <v>63.743676562210801</v>
      </c>
      <c r="K32" s="5">
        <f t="shared" si="22"/>
        <v>170.10147985538757</v>
      </c>
      <c r="L32" s="5">
        <f t="shared" si="23"/>
        <v>361.33465415294239</v>
      </c>
      <c r="M32" s="5">
        <f t="shared" si="24"/>
        <v>531.43613400832999</v>
      </c>
      <c r="N32" s="5">
        <f t="shared" si="4"/>
        <v>0.53027361033249221</v>
      </c>
      <c r="O32" s="5">
        <f t="shared" si="5"/>
        <v>1.1264230726200499</v>
      </c>
      <c r="P32" s="5">
        <f t="shared" si="6"/>
        <v>1.6566966829525422</v>
      </c>
      <c r="R32" s="5">
        <f t="shared" si="10"/>
        <v>107.88601417182079</v>
      </c>
      <c r="S32" s="5">
        <f t="shared" si="11"/>
        <v>157.88592657902285</v>
      </c>
      <c r="T32" s="5">
        <f t="shared" si="12"/>
        <v>17.579511719366884</v>
      </c>
      <c r="U32" s="5">
        <f t="shared" si="13"/>
        <v>59.607813654731771</v>
      </c>
      <c r="V32" s="5">
        <f t="shared" si="14"/>
        <v>125.46552589118767</v>
      </c>
      <c r="W32" s="5">
        <f t="shared" si="15"/>
        <v>217.49374023375464</v>
      </c>
      <c r="X32" s="5">
        <f t="shared" si="16"/>
        <v>342.9592661249423</v>
      </c>
      <c r="Y32" s="5">
        <f t="shared" si="17"/>
        <v>0.39112568240527062</v>
      </c>
      <c r="Z32" s="5">
        <f t="shared" si="18"/>
        <v>0.67801403583625219</v>
      </c>
      <c r="AA32" s="5">
        <f t="shared" si="19"/>
        <v>1.0691397182415228</v>
      </c>
      <c r="AB32" s="5"/>
      <c r="AC32">
        <f t="shared" si="7"/>
        <v>0.53027361033249221</v>
      </c>
      <c r="AD32">
        <f t="shared" si="8"/>
        <v>1.1264230726200499</v>
      </c>
      <c r="AE32">
        <f t="shared" si="9"/>
        <v>1.6566966829525422</v>
      </c>
      <c r="AF32">
        <f>'HK Notes'!H71</f>
        <v>1.4882757594700862</v>
      </c>
      <c r="AG32">
        <f t="shared" si="20"/>
        <v>1.6566966829525422</v>
      </c>
    </row>
    <row r="33" spans="1:33" x14ac:dyDescent="0.25">
      <c r="A33">
        <f t="shared" si="21"/>
        <v>1970</v>
      </c>
      <c r="B33" s="4">
        <f>'Econ aggregates'!X31</f>
        <v>324.89157090688951</v>
      </c>
      <c r="C33" s="5">
        <f>SUM(Population!C23:AA23)/SUM(Population!AB23:BJ23)</f>
        <v>1.8028052952407412</v>
      </c>
      <c r="D33" s="5">
        <f>Fertility!E22</f>
        <v>6.5069999999999997</v>
      </c>
      <c r="E33">
        <v>1</v>
      </c>
      <c r="G33" s="5">
        <f t="shared" si="0"/>
        <v>152.68674974609175</v>
      </c>
      <c r="H33" s="5">
        <f t="shared" si="1"/>
        <v>300.42852761896938</v>
      </c>
      <c r="I33" s="5">
        <f t="shared" si="2"/>
        <v>20.067399975406133</v>
      </c>
      <c r="J33" s="5">
        <f t="shared" si="3"/>
        <v>64.493099184526258</v>
      </c>
      <c r="K33" s="5">
        <f t="shared" si="22"/>
        <v>172.75414972149787</v>
      </c>
      <c r="L33" s="5">
        <f t="shared" si="23"/>
        <v>364.92162680349566</v>
      </c>
      <c r="M33" s="5">
        <f t="shared" si="24"/>
        <v>537.67577652499358</v>
      </c>
      <c r="N33" s="5">
        <f t="shared" si="4"/>
        <v>0.53172862946021882</v>
      </c>
      <c r="O33" s="5">
        <f t="shared" si="5"/>
        <v>1.1232105092319502</v>
      </c>
      <c r="P33" s="5">
        <f t="shared" si="6"/>
        <v>1.6549391386921692</v>
      </c>
      <c r="R33" s="5">
        <f t="shared" si="10"/>
        <v>109.05671544211705</v>
      </c>
      <c r="S33" s="5">
        <f t="shared" si="11"/>
        <v>158.15598443126791</v>
      </c>
      <c r="T33" s="5">
        <f t="shared" si="12"/>
        <v>17.865750221355047</v>
      </c>
      <c r="U33" s="5">
        <f t="shared" si="13"/>
        <v>60.199855371314769</v>
      </c>
      <c r="V33" s="5">
        <f t="shared" si="14"/>
        <v>126.9224656634721</v>
      </c>
      <c r="W33" s="5">
        <f t="shared" si="15"/>
        <v>218.35583980258269</v>
      </c>
      <c r="X33" s="5">
        <f t="shared" si="16"/>
        <v>345.2783054660548</v>
      </c>
      <c r="Y33" s="5">
        <f t="shared" si="17"/>
        <v>0.39066099901941354</v>
      </c>
      <c r="Z33" s="5">
        <f t="shared" si="18"/>
        <v>0.67208834994725419</v>
      </c>
      <c r="AA33" s="5">
        <f t="shared" si="19"/>
        <v>1.0627493489666677</v>
      </c>
      <c r="AB33" s="5"/>
      <c r="AC33">
        <f t="shared" si="7"/>
        <v>0.53172862946021882</v>
      </c>
      <c r="AD33">
        <f t="shared" si="8"/>
        <v>1.1232105092319502</v>
      </c>
      <c r="AE33">
        <f t="shared" si="9"/>
        <v>1.6549391386921692</v>
      </c>
      <c r="AF33">
        <f>'HK Notes'!H72</f>
        <v>1.5107166162008976</v>
      </c>
      <c r="AG33">
        <f t="shared" si="20"/>
        <v>1.6549391386921692</v>
      </c>
    </row>
    <row r="34" spans="1:33" x14ac:dyDescent="0.25">
      <c r="A34">
        <f t="shared" si="21"/>
        <v>1971</v>
      </c>
      <c r="B34" s="4">
        <f>'Econ aggregates'!X32</f>
        <v>329.64741377333559</v>
      </c>
      <c r="C34" s="5">
        <f>SUM(Population!C24:AA24)/SUM(Population!AB24:BJ24)</f>
        <v>1.8125650656484942</v>
      </c>
      <c r="D34" s="5">
        <f>Fertility!E23</f>
        <v>6.5580000000000007</v>
      </c>
      <c r="E34">
        <v>1</v>
      </c>
      <c r="G34" s="5">
        <f t="shared" si="0"/>
        <v>154.63461901340628</v>
      </c>
      <c r="H34" s="5">
        <f t="shared" si="1"/>
        <v>301.80429297507123</v>
      </c>
      <c r="I34" s="5">
        <f t="shared" si="2"/>
        <v>20.457579883468139</v>
      </c>
      <c r="J34" s="5">
        <f t="shared" si="3"/>
        <v>65.322789134104525</v>
      </c>
      <c r="K34" s="5">
        <f t="shared" si="22"/>
        <v>175.09219889687441</v>
      </c>
      <c r="L34" s="5">
        <f t="shared" si="23"/>
        <v>367.12708210917577</v>
      </c>
      <c r="M34" s="5">
        <f t="shared" si="24"/>
        <v>542.21928100605021</v>
      </c>
      <c r="N34" s="5">
        <f t="shared" si="4"/>
        <v>0.53114992437728392</v>
      </c>
      <c r="O34" s="5">
        <f t="shared" si="5"/>
        <v>1.1136962304870714</v>
      </c>
      <c r="P34" s="5">
        <f t="shared" si="6"/>
        <v>1.6448461548643554</v>
      </c>
      <c r="R34" s="5">
        <f t="shared" si="10"/>
        <v>110.49824538656473</v>
      </c>
      <c r="S34" s="5">
        <f t="shared" si="11"/>
        <v>158.67016907973192</v>
      </c>
      <c r="T34" s="5">
        <f t="shared" si="12"/>
        <v>18.202925483515877</v>
      </c>
      <c r="U34" s="5">
        <f t="shared" si="13"/>
        <v>60.896527900769151</v>
      </c>
      <c r="V34" s="5">
        <f t="shared" si="14"/>
        <v>128.7011708700806</v>
      </c>
      <c r="W34" s="5">
        <f t="shared" si="15"/>
        <v>219.56669698050106</v>
      </c>
      <c r="X34" s="5">
        <f t="shared" si="16"/>
        <v>348.26786785058164</v>
      </c>
      <c r="Y34" s="5">
        <f t="shared" si="17"/>
        <v>0.39042069038823124</v>
      </c>
      <c r="Z34" s="5">
        <f t="shared" si="18"/>
        <v>0.66606528007368004</v>
      </c>
      <c r="AA34" s="5">
        <f t="shared" si="19"/>
        <v>1.0564859704619112</v>
      </c>
      <c r="AB34" s="5"/>
      <c r="AC34">
        <f t="shared" si="7"/>
        <v>0.53114992437728392</v>
      </c>
      <c r="AD34">
        <f t="shared" si="8"/>
        <v>1.1136962304870714</v>
      </c>
      <c r="AE34">
        <f t="shared" si="9"/>
        <v>1.6448461548643554</v>
      </c>
      <c r="AF34">
        <f>'HK Notes'!H73</f>
        <v>1.5123773019479507</v>
      </c>
      <c r="AG34">
        <f t="shared" si="20"/>
        <v>1.6448461548643554</v>
      </c>
    </row>
    <row r="35" spans="1:33" x14ac:dyDescent="0.25">
      <c r="A35">
        <f t="shared" si="21"/>
        <v>1972</v>
      </c>
      <c r="B35" s="4">
        <f>'Econ aggregates'!X33</f>
        <v>333.83419544474555</v>
      </c>
      <c r="C35" s="5">
        <f>SUM(Population!C25:AA25)/SUM(Population!AB25:BJ25)</f>
        <v>1.8217971395335135</v>
      </c>
      <c r="D35" s="5">
        <f>Fertility!E24</f>
        <v>6.609</v>
      </c>
      <c r="E35">
        <v>1</v>
      </c>
      <c r="G35" s="5">
        <f t="shared" si="0"/>
        <v>156.29246894850732</v>
      </c>
      <c r="H35" s="5">
        <f t="shared" si="1"/>
        <v>302.86261569762001</v>
      </c>
      <c r="I35" s="5">
        <f t="shared" si="2"/>
        <v>20.800840785298746</v>
      </c>
      <c r="J35" s="5">
        <f t="shared" si="3"/>
        <v>66.049268931433431</v>
      </c>
      <c r="K35" s="5">
        <f t="shared" si="22"/>
        <v>177.09330973380605</v>
      </c>
      <c r="L35" s="5">
        <f t="shared" si="23"/>
        <v>368.91188462905347</v>
      </c>
      <c r="M35" s="5">
        <f t="shared" si="24"/>
        <v>546.00519436285958</v>
      </c>
      <c r="N35" s="5">
        <f t="shared" si="4"/>
        <v>0.53048283294608622</v>
      </c>
      <c r="O35" s="5">
        <f t="shared" si="5"/>
        <v>1.1050751830188523</v>
      </c>
      <c r="P35" s="5">
        <f t="shared" si="6"/>
        <v>1.6355580159649385</v>
      </c>
      <c r="R35" s="5">
        <f t="shared" si="10"/>
        <v>111.69059161531743</v>
      </c>
      <c r="S35" s="5">
        <f t="shared" si="11"/>
        <v>158.94826323767086</v>
      </c>
      <c r="T35" s="5">
        <f t="shared" si="12"/>
        <v>18.496872643143348</v>
      </c>
      <c r="U35" s="5">
        <f t="shared" si="13"/>
        <v>61.496579110825174</v>
      </c>
      <c r="V35" s="5">
        <f t="shared" si="14"/>
        <v>130.18746425846078</v>
      </c>
      <c r="W35" s="5">
        <f t="shared" si="15"/>
        <v>220.44484234849602</v>
      </c>
      <c r="X35" s="5">
        <f t="shared" si="16"/>
        <v>350.63230660695683</v>
      </c>
      <c r="Y35" s="5">
        <f t="shared" si="17"/>
        <v>0.38997641953671192</v>
      </c>
      <c r="Z35" s="5">
        <f t="shared" si="18"/>
        <v>0.66034230572099339</v>
      </c>
      <c r="AA35" s="5">
        <f t="shared" si="19"/>
        <v>1.0503187252577053</v>
      </c>
      <c r="AB35" s="5"/>
      <c r="AC35">
        <f t="shared" si="7"/>
        <v>0.53048283294608622</v>
      </c>
      <c r="AD35">
        <f t="shared" si="8"/>
        <v>1.1050751830188523</v>
      </c>
      <c r="AE35">
        <f t="shared" si="9"/>
        <v>1.6355580159649385</v>
      </c>
      <c r="AF35">
        <f>'HK Notes'!H74</f>
        <v>1.5140405544396014</v>
      </c>
      <c r="AG35">
        <f t="shared" si="20"/>
        <v>1.6355580159649385</v>
      </c>
    </row>
    <row r="36" spans="1:33" x14ac:dyDescent="0.25">
      <c r="A36">
        <f t="shared" si="21"/>
        <v>1973</v>
      </c>
      <c r="B36" s="4">
        <f>'Econ aggregates'!X34</f>
        <v>338.0161061038217</v>
      </c>
      <c r="C36" s="5">
        <f>SUM(Population!C26:AA26)/SUM(Population!AB26:BJ26)</f>
        <v>1.8307814917779053</v>
      </c>
      <c r="D36" s="5">
        <f>Fertility!E25</f>
        <v>6.6398000000000001</v>
      </c>
      <c r="E36">
        <v>1</v>
      </c>
      <c r="G36" s="5">
        <f t="shared" si="0"/>
        <v>157.9579721943519</v>
      </c>
      <c r="H36" s="5">
        <f t="shared" si="1"/>
        <v>303.94350963925405</v>
      </c>
      <c r="I36" s="5">
        <f t="shared" si="2"/>
        <v>21.145491260732936</v>
      </c>
      <c r="J36" s="5">
        <f t="shared" si="3"/>
        <v>66.774429730373328</v>
      </c>
      <c r="K36" s="5">
        <f t="shared" si="22"/>
        <v>179.10346345508484</v>
      </c>
      <c r="L36" s="5">
        <f t="shared" si="23"/>
        <v>370.7179393696274</v>
      </c>
      <c r="M36" s="5">
        <f t="shared" si="24"/>
        <v>549.82140282471221</v>
      </c>
      <c r="N36" s="5">
        <f t="shared" si="4"/>
        <v>0.52986665493410889</v>
      </c>
      <c r="O36" s="5">
        <f t="shared" si="5"/>
        <v>1.0967463759131091</v>
      </c>
      <c r="P36" s="5">
        <f t="shared" si="6"/>
        <v>1.626613030847218</v>
      </c>
      <c r="R36" s="5">
        <f t="shared" si="10"/>
        <v>113.11427343763525</v>
      </c>
      <c r="S36" s="5">
        <f t="shared" si="11"/>
        <v>159.75030311468711</v>
      </c>
      <c r="T36" s="5">
        <f t="shared" si="12"/>
        <v>18.80418056712298</v>
      </c>
      <c r="U36" s="5">
        <f t="shared" si="13"/>
        <v>62.130309114618086</v>
      </c>
      <c r="V36" s="5">
        <f t="shared" si="14"/>
        <v>131.91845400475822</v>
      </c>
      <c r="W36" s="5">
        <f t="shared" si="15"/>
        <v>221.8806122293052</v>
      </c>
      <c r="X36" s="5">
        <f t="shared" si="16"/>
        <v>353.79906623406339</v>
      </c>
      <c r="Y36" s="5">
        <f t="shared" si="17"/>
        <v>0.39027268707793306</v>
      </c>
      <c r="Z36" s="5">
        <f t="shared" si="18"/>
        <v>0.65642023626280854</v>
      </c>
      <c r="AA36" s="5">
        <f t="shared" si="19"/>
        <v>1.0466929233407416</v>
      </c>
      <c r="AB36" s="5"/>
      <c r="AC36">
        <f t="shared" si="7"/>
        <v>0.52986665493410889</v>
      </c>
      <c r="AD36">
        <f t="shared" si="8"/>
        <v>1.0967463759131091</v>
      </c>
      <c r="AE36">
        <f t="shared" si="9"/>
        <v>1.626613030847218</v>
      </c>
      <c r="AF36">
        <f>'HK Notes'!H75</f>
        <v>1.5157063776429931</v>
      </c>
      <c r="AG36">
        <f t="shared" si="20"/>
        <v>1.626613030847218</v>
      </c>
    </row>
    <row r="37" spans="1:33" x14ac:dyDescent="0.25">
      <c r="A37">
        <f t="shared" si="21"/>
        <v>1974</v>
      </c>
      <c r="B37" s="4">
        <f>'Econ aggregates'!X35</f>
        <v>342.16721815647952</v>
      </c>
      <c r="C37" s="5">
        <f>SUM(Population!C27:AA27)/SUM(Population!AB27:BJ27)</f>
        <v>1.839692880207604</v>
      </c>
      <c r="D37" s="5">
        <f>Fertility!E26</f>
        <v>6.6706000000000003</v>
      </c>
      <c r="E37">
        <v>1</v>
      </c>
      <c r="G37" s="5">
        <f t="shared" si="0"/>
        <v>159.60363601095372</v>
      </c>
      <c r="H37" s="5">
        <f t="shared" si="1"/>
        <v>304.9952748813256</v>
      </c>
      <c r="I37" s="5">
        <f t="shared" si="2"/>
        <v>21.488806519085191</v>
      </c>
      <c r="J37" s="5">
        <f t="shared" si="3"/>
        <v>67.492929137954533</v>
      </c>
      <c r="K37" s="5">
        <f t="shared" si="22"/>
        <v>181.09244253003891</v>
      </c>
      <c r="L37" s="5">
        <f t="shared" si="23"/>
        <v>372.48820401928015</v>
      </c>
      <c r="M37" s="5">
        <f t="shared" si="24"/>
        <v>553.580646549319</v>
      </c>
      <c r="N37" s="5">
        <f t="shared" si="4"/>
        <v>0.52925129270338789</v>
      </c>
      <c r="O37" s="5">
        <f t="shared" si="5"/>
        <v>1.0886145260383602</v>
      </c>
      <c r="P37" s="5">
        <f t="shared" si="6"/>
        <v>1.6178658187417478</v>
      </c>
      <c r="R37" s="5">
        <f t="shared" si="10"/>
        <v>114.52226050208884</v>
      </c>
      <c r="S37" s="5">
        <f t="shared" si="11"/>
        <v>160.52832377209663</v>
      </c>
      <c r="T37" s="5">
        <f t="shared" si="12"/>
        <v>19.110145319226827</v>
      </c>
      <c r="U37" s="5">
        <f t="shared" si="13"/>
        <v>62.757161691357851</v>
      </c>
      <c r="V37" s="5">
        <f t="shared" si="14"/>
        <v>133.63240582131567</v>
      </c>
      <c r="W37" s="5">
        <f t="shared" si="15"/>
        <v>223.28548546345448</v>
      </c>
      <c r="X37" s="5">
        <f t="shared" si="16"/>
        <v>356.91789128477012</v>
      </c>
      <c r="Y37" s="5">
        <f t="shared" si="17"/>
        <v>0.39054707385849879</v>
      </c>
      <c r="Z37" s="5">
        <f t="shared" si="18"/>
        <v>0.65256247125737743</v>
      </c>
      <c r="AA37" s="5">
        <f t="shared" si="19"/>
        <v>1.0431095451158763</v>
      </c>
      <c r="AB37" s="5"/>
      <c r="AC37">
        <f t="shared" si="7"/>
        <v>0.52925129270338789</v>
      </c>
      <c r="AD37">
        <f t="shared" si="8"/>
        <v>1.0886145260383602</v>
      </c>
      <c r="AE37">
        <f t="shared" si="9"/>
        <v>1.6178658187417478</v>
      </c>
      <c r="AF37">
        <f>'HK Notes'!H76</f>
        <v>1.5173747755313995</v>
      </c>
      <c r="AG37">
        <f t="shared" si="20"/>
        <v>1.6178658187417478</v>
      </c>
    </row>
    <row r="38" spans="1:33" x14ac:dyDescent="0.25">
      <c r="A38">
        <f t="shared" si="21"/>
        <v>1975</v>
      </c>
      <c r="B38" s="4">
        <f>'Econ aggregates'!X36</f>
        <v>346.36396151125962</v>
      </c>
      <c r="C38" s="5">
        <f>SUM(Population!C28:AA28)/SUM(Population!AB28:BJ28)</f>
        <v>1.8489556137736107</v>
      </c>
      <c r="D38" s="5">
        <f>Fertility!E27</f>
        <v>6.7013999999999996</v>
      </c>
      <c r="E38">
        <v>1</v>
      </c>
      <c r="G38" s="5">
        <f t="shared" si="0"/>
        <v>161.23976583843424</v>
      </c>
      <c r="H38" s="5">
        <f t="shared" si="1"/>
        <v>305.98623320067077</v>
      </c>
      <c r="I38" s="5">
        <f t="shared" si="2"/>
        <v>21.836440020152189</v>
      </c>
      <c r="J38" s="5">
        <f t="shared" si="3"/>
        <v>68.216987190276342</v>
      </c>
      <c r="K38" s="5">
        <f t="shared" si="22"/>
        <v>183.07620585858643</v>
      </c>
      <c r="L38" s="5">
        <f t="shared" si="23"/>
        <v>374.20322039094708</v>
      </c>
      <c r="M38" s="5">
        <f t="shared" si="24"/>
        <v>557.27942624953357</v>
      </c>
      <c r="N38" s="5">
        <f t="shared" si="4"/>
        <v>0.528565977418049</v>
      </c>
      <c r="O38" s="5">
        <f t="shared" si="5"/>
        <v>1.0803757375860319</v>
      </c>
      <c r="P38" s="5">
        <f t="shared" si="6"/>
        <v>1.608941715004081</v>
      </c>
      <c r="R38" s="5">
        <f t="shared" si="10"/>
        <v>115.94720540072782</v>
      </c>
      <c r="S38" s="5">
        <f t="shared" si="11"/>
        <v>161.31189894817669</v>
      </c>
      <c r="T38" s="5">
        <f t="shared" si="12"/>
        <v>19.420759841627667</v>
      </c>
      <c r="U38" s="5">
        <f t="shared" si="13"/>
        <v>63.389724040437528</v>
      </c>
      <c r="V38" s="5">
        <f t="shared" si="14"/>
        <v>135.3679652423555</v>
      </c>
      <c r="W38" s="5">
        <f t="shared" si="15"/>
        <v>224.70162298861422</v>
      </c>
      <c r="X38" s="5">
        <f t="shared" si="16"/>
        <v>360.06958823096971</v>
      </c>
      <c r="Y38" s="5">
        <f t="shared" si="17"/>
        <v>0.39082577948270447</v>
      </c>
      <c r="Z38" s="5">
        <f t="shared" si="18"/>
        <v>0.64874423426788763</v>
      </c>
      <c r="AA38" s="5">
        <f t="shared" si="19"/>
        <v>1.0395700137505921</v>
      </c>
      <c r="AB38" s="5"/>
      <c r="AC38">
        <f t="shared" si="7"/>
        <v>0.528565977418049</v>
      </c>
      <c r="AD38">
        <f t="shared" si="8"/>
        <v>1.0803757375860319</v>
      </c>
      <c r="AE38">
        <f t="shared" si="9"/>
        <v>1.608941715004081</v>
      </c>
      <c r="AF38">
        <f>'HK Notes'!H77</f>
        <v>1.5190457520842375</v>
      </c>
      <c r="AG38">
        <f t="shared" si="20"/>
        <v>1.608941715004081</v>
      </c>
    </row>
    <row r="39" spans="1:33" x14ac:dyDescent="0.25">
      <c r="A39">
        <f t="shared" si="21"/>
        <v>1976</v>
      </c>
      <c r="B39" s="4">
        <f>'Econ aggregates'!X37</f>
        <v>351.32437432613085</v>
      </c>
      <c r="C39" s="5">
        <f>SUM(Population!C29:AA29)/SUM(Population!AB29:BJ29)</f>
        <v>1.8678341581339095</v>
      </c>
      <c r="D39" s="5">
        <f>Fertility!E28</f>
        <v>6.7322000000000006</v>
      </c>
      <c r="E39">
        <v>1</v>
      </c>
      <c r="G39" s="5">
        <f t="shared" si="0"/>
        <v>162.55174148418621</v>
      </c>
      <c r="H39" s="5">
        <f t="shared" si="1"/>
        <v>305.57319642459004</v>
      </c>
      <c r="I39" s="5">
        <f t="shared" si="2"/>
        <v>22.228491377362854</v>
      </c>
      <c r="J39" s="5">
        <f t="shared" si="3"/>
        <v>69.039914065305538</v>
      </c>
      <c r="K39" s="5">
        <f t="shared" si="22"/>
        <v>184.78023286154905</v>
      </c>
      <c r="L39" s="5">
        <f t="shared" si="23"/>
        <v>374.61311048989558</v>
      </c>
      <c r="M39" s="5">
        <f t="shared" si="24"/>
        <v>559.39334335144463</v>
      </c>
      <c r="N39" s="5">
        <f t="shared" si="4"/>
        <v>0.52595335355246209</v>
      </c>
      <c r="O39" s="5">
        <f t="shared" si="5"/>
        <v>1.0662884156797674</v>
      </c>
      <c r="P39" s="5">
        <f t="shared" si="6"/>
        <v>1.5922417692322295</v>
      </c>
      <c r="R39" s="5">
        <f t="shared" si="10"/>
        <v>117.69619833149966</v>
      </c>
      <c r="S39" s="5">
        <f t="shared" si="11"/>
        <v>162.37205339503143</v>
      </c>
      <c r="T39" s="5">
        <f t="shared" si="12"/>
        <v>19.792988267768894</v>
      </c>
      <c r="U39" s="5">
        <f t="shared" si="13"/>
        <v>64.145447449979287</v>
      </c>
      <c r="V39" s="5">
        <f t="shared" si="14"/>
        <v>137.48918659926855</v>
      </c>
      <c r="W39" s="5">
        <f t="shared" si="15"/>
        <v>226.51750084501072</v>
      </c>
      <c r="X39" s="5">
        <f t="shared" si="16"/>
        <v>364.00668744427924</v>
      </c>
      <c r="Y39" s="5">
        <f t="shared" si="17"/>
        <v>0.39134542504482978</v>
      </c>
      <c r="Z39" s="5">
        <f t="shared" si="18"/>
        <v>0.64475316089152646</v>
      </c>
      <c r="AA39" s="5">
        <f t="shared" si="19"/>
        <v>1.0360985859363561</v>
      </c>
      <c r="AB39" s="5"/>
      <c r="AC39">
        <f t="shared" si="7"/>
        <v>0.52595335355246209</v>
      </c>
      <c r="AD39">
        <f t="shared" si="8"/>
        <v>1.0662884156797674</v>
      </c>
      <c r="AE39">
        <f t="shared" si="9"/>
        <v>1.5922417692322295</v>
      </c>
      <c r="AF39">
        <f>'HK Notes'!H78</f>
        <v>1.555891232151364</v>
      </c>
      <c r="AG39">
        <f t="shared" si="20"/>
        <v>1.5922417692322295</v>
      </c>
    </row>
    <row r="40" spans="1:33" x14ac:dyDescent="0.25">
      <c r="A40">
        <f t="shared" si="21"/>
        <v>1977</v>
      </c>
      <c r="B40" s="4">
        <f>'Econ aggregates'!X38</f>
        <v>355.48247583822922</v>
      </c>
      <c r="C40" s="5">
        <f>SUM(Population!C30:AA30)/SUM(Population!AB30:BJ30)</f>
        <v>1.8829501706395169</v>
      </c>
      <c r="D40" s="5">
        <f>Fertility!E29</f>
        <v>6.7629999999999999</v>
      </c>
      <c r="E40">
        <v>1</v>
      </c>
      <c r="G40" s="5">
        <f t="shared" si="0"/>
        <v>163.69524756499359</v>
      </c>
      <c r="H40" s="5">
        <f t="shared" si="1"/>
        <v>305.35775843338911</v>
      </c>
      <c r="I40" s="5">
        <f t="shared" si="2"/>
        <v>22.559881201482067</v>
      </c>
      <c r="J40" s="5">
        <f t="shared" si="3"/>
        <v>69.730888558875378</v>
      </c>
      <c r="K40" s="5">
        <f t="shared" si="22"/>
        <v>186.25512876647565</v>
      </c>
      <c r="L40" s="5">
        <f t="shared" si="23"/>
        <v>375.0886469922645</v>
      </c>
      <c r="M40" s="5">
        <f t="shared" si="24"/>
        <v>561.34377575874009</v>
      </c>
      <c r="N40" s="5">
        <f t="shared" si="4"/>
        <v>0.523950240661752</v>
      </c>
      <c r="O40" s="5">
        <f t="shared" si="5"/>
        <v>1.0551536924789437</v>
      </c>
      <c r="P40" s="5">
        <f t="shared" si="6"/>
        <v>1.5791039331406957</v>
      </c>
      <c r="R40" s="5">
        <f t="shared" si="10"/>
        <v>119.09952887597014</v>
      </c>
      <c r="S40" s="5">
        <f t="shared" si="11"/>
        <v>163.11562167281662</v>
      </c>
      <c r="T40" s="5">
        <f t="shared" si="12"/>
        <v>20.102872110695948</v>
      </c>
      <c r="U40" s="5">
        <f t="shared" si="13"/>
        <v>64.767888856427248</v>
      </c>
      <c r="V40" s="5">
        <f t="shared" si="14"/>
        <v>139.20240098666608</v>
      </c>
      <c r="W40" s="5">
        <f t="shared" si="15"/>
        <v>227.88351052924386</v>
      </c>
      <c r="X40" s="5">
        <f t="shared" si="16"/>
        <v>367.08591151590997</v>
      </c>
      <c r="Y40" s="5">
        <f t="shared" si="17"/>
        <v>0.39158723832567616</v>
      </c>
      <c r="Z40" s="5">
        <f t="shared" si="18"/>
        <v>0.64105413351781559</v>
      </c>
      <c r="AA40" s="5">
        <f t="shared" si="19"/>
        <v>1.0326413718434919</v>
      </c>
      <c r="AB40" s="5"/>
      <c r="AC40">
        <f t="shared" si="7"/>
        <v>0.523950240661752</v>
      </c>
      <c r="AD40">
        <f t="shared" si="8"/>
        <v>1.0551536924789437</v>
      </c>
      <c r="AE40">
        <f t="shared" si="9"/>
        <v>1.5791039331406957</v>
      </c>
      <c r="AF40">
        <f>'HK Notes'!H79</f>
        <v>1.5939904957377207</v>
      </c>
      <c r="AG40">
        <f t="shared" si="20"/>
        <v>1.5791039331406957</v>
      </c>
    </row>
    <row r="41" spans="1:33" x14ac:dyDescent="0.25">
      <c r="A41">
        <f t="shared" si="21"/>
        <v>1978</v>
      </c>
      <c r="B41" s="4">
        <f>'Econ aggregates'!X39</f>
        <v>359.92485854834263</v>
      </c>
      <c r="C41" s="5">
        <f>SUM(Population!C31:AA31)/SUM(Population!AB31:BJ31)</f>
        <v>1.8948521622966166</v>
      </c>
      <c r="D41" s="5">
        <f>Fertility!E30</f>
        <v>6.7616000000000005</v>
      </c>
      <c r="E41">
        <v>1</v>
      </c>
      <c r="G41" s="5">
        <f t="shared" si="0"/>
        <v>165.23226257913336</v>
      </c>
      <c r="H41" s="5">
        <f t="shared" si="1"/>
        <v>305.93555790827628</v>
      </c>
      <c r="I41" s="5">
        <f t="shared" si="2"/>
        <v>22.925907356442334</v>
      </c>
      <c r="J41" s="5">
        <f t="shared" si="3"/>
        <v>70.484218834421227</v>
      </c>
      <c r="K41" s="5">
        <f t="shared" si="22"/>
        <v>188.1581699355757</v>
      </c>
      <c r="L41" s="5">
        <f t="shared" si="23"/>
        <v>376.41977674269754</v>
      </c>
      <c r="M41" s="5">
        <f t="shared" si="24"/>
        <v>564.57794667827329</v>
      </c>
      <c r="N41" s="5">
        <f t="shared" si="4"/>
        <v>0.52277069912442176</v>
      </c>
      <c r="O41" s="5">
        <f t="shared" si="5"/>
        <v>1.0458287828767443</v>
      </c>
      <c r="P41" s="5">
        <f t="shared" si="6"/>
        <v>1.5685994820011664</v>
      </c>
      <c r="R41" s="5">
        <f t="shared" si="10"/>
        <v>121.02085556043055</v>
      </c>
      <c r="S41" s="5">
        <f t="shared" si="11"/>
        <v>164.8168150794715</v>
      </c>
      <c r="T41" s="5">
        <f t="shared" si="12"/>
        <v>20.458447974916826</v>
      </c>
      <c r="U41" s="5">
        <f t="shared" si="13"/>
        <v>65.495263138987397</v>
      </c>
      <c r="V41" s="5">
        <f t="shared" si="14"/>
        <v>141.47930353534738</v>
      </c>
      <c r="W41" s="5">
        <f t="shared" si="15"/>
        <v>230.31207821845891</v>
      </c>
      <c r="X41" s="5">
        <f t="shared" si="16"/>
        <v>371.79138175380626</v>
      </c>
      <c r="Y41" s="5">
        <f t="shared" si="17"/>
        <v>0.39308011151540079</v>
      </c>
      <c r="Z41" s="5">
        <f t="shared" si="18"/>
        <v>0.63988933453321062</v>
      </c>
      <c r="AA41" s="5">
        <f t="shared" si="19"/>
        <v>1.0329694460486114</v>
      </c>
      <c r="AB41" s="5"/>
      <c r="AC41">
        <f t="shared" si="7"/>
        <v>0.52277069912442176</v>
      </c>
      <c r="AD41">
        <f t="shared" si="8"/>
        <v>1.0458287828767443</v>
      </c>
      <c r="AE41">
        <f t="shared" si="9"/>
        <v>1.5685994820011664</v>
      </c>
      <c r="AF41">
        <f>'HK Notes'!H80</f>
        <v>1.6333862067768548</v>
      </c>
      <c r="AG41">
        <f t="shared" si="20"/>
        <v>1.5685994820011664</v>
      </c>
    </row>
    <row r="42" spans="1:33" x14ac:dyDescent="0.25">
      <c r="A42">
        <f t="shared" si="21"/>
        <v>1979</v>
      </c>
      <c r="B42" s="4">
        <f>'Econ aggregates'!X40</f>
        <v>364.68078146452808</v>
      </c>
      <c r="C42" s="5">
        <f>SUM(Population!C32:AA32)/SUM(Population!AB32:BJ32)</f>
        <v>1.9036496533025353</v>
      </c>
      <c r="D42" s="5">
        <f>Fertility!E31</f>
        <v>6.7601999999999993</v>
      </c>
      <c r="E42">
        <v>1</v>
      </c>
      <c r="G42" s="5">
        <f t="shared" si="0"/>
        <v>167.1713224547857</v>
      </c>
      <c r="H42" s="5">
        <f t="shared" si="1"/>
        <v>307.2906737873397</v>
      </c>
      <c r="I42" s="5">
        <f t="shared" si="2"/>
        <v>23.329421631317498</v>
      </c>
      <c r="J42" s="5">
        <f t="shared" si="3"/>
        <v>71.304658105555674</v>
      </c>
      <c r="K42" s="5">
        <f t="shared" si="22"/>
        <v>190.5007440861032</v>
      </c>
      <c r="L42" s="5">
        <f t="shared" si="23"/>
        <v>378.59533189289539</v>
      </c>
      <c r="M42" s="5">
        <f t="shared" si="24"/>
        <v>569.09607597899856</v>
      </c>
      <c r="N42" s="5">
        <f t="shared" si="4"/>
        <v>0.52237670249873835</v>
      </c>
      <c r="O42" s="5">
        <f t="shared" si="5"/>
        <v>1.0381554256094538</v>
      </c>
      <c r="P42" s="5">
        <f t="shared" si="6"/>
        <v>1.5605321281081921</v>
      </c>
      <c r="R42" s="5">
        <f t="shared" si="10"/>
        <v>123.08437968411545</v>
      </c>
      <c r="S42" s="5">
        <f t="shared" si="11"/>
        <v>166.63208781720283</v>
      </c>
      <c r="T42" s="5">
        <f t="shared" si="12"/>
        <v>20.841072501846448</v>
      </c>
      <c r="U42" s="5">
        <f t="shared" si="13"/>
        <v>66.272822082111631</v>
      </c>
      <c r="V42" s="5">
        <f t="shared" si="14"/>
        <v>143.92545218596189</v>
      </c>
      <c r="W42" s="5">
        <f t="shared" si="15"/>
        <v>232.90490989931448</v>
      </c>
      <c r="X42" s="5">
        <f t="shared" si="16"/>
        <v>376.83036208527636</v>
      </c>
      <c r="Y42" s="5">
        <f t="shared" si="17"/>
        <v>0.3946614669628849</v>
      </c>
      <c r="Z42" s="5">
        <f t="shared" si="18"/>
        <v>0.63865419220609176</v>
      </c>
      <c r="AA42" s="5">
        <f t="shared" si="19"/>
        <v>1.0333156591689767</v>
      </c>
      <c r="AB42" s="5"/>
      <c r="AC42">
        <f t="shared" si="7"/>
        <v>0.52237670249873835</v>
      </c>
      <c r="AD42">
        <f t="shared" si="8"/>
        <v>1.0381554256094538</v>
      </c>
      <c r="AE42">
        <f t="shared" si="9"/>
        <v>1.5605321281081921</v>
      </c>
      <c r="AF42">
        <f>'HK Notes'!H81</f>
        <v>1.6741224809770401</v>
      </c>
      <c r="AG42">
        <f t="shared" si="20"/>
        <v>1.5605321281081921</v>
      </c>
    </row>
    <row r="43" spans="1:33" x14ac:dyDescent="0.25">
      <c r="A43">
        <f t="shared" si="21"/>
        <v>1980</v>
      </c>
      <c r="B43" s="4">
        <f>'Econ aggregates'!X41</f>
        <v>369.65315043523992</v>
      </c>
      <c r="C43" s="5">
        <f>SUM(Population!C33:AA33)/SUM(Population!AB33:BJ33)</f>
        <v>1.9092317451478327</v>
      </c>
      <c r="D43" s="5">
        <f>Fertility!E32</f>
        <v>6.7588000000000008</v>
      </c>
      <c r="E43">
        <v>1</v>
      </c>
      <c r="G43" s="5">
        <f t="shared" si="0"/>
        <v>169.47203675944553</v>
      </c>
      <c r="H43" s="5">
        <f t="shared" si="1"/>
        <v>309.37788469656272</v>
      </c>
      <c r="I43" s="5">
        <f t="shared" si="2"/>
        <v>23.76260944483159</v>
      </c>
      <c r="J43" s="5">
        <f t="shared" si="3"/>
        <v>72.175240654185515</v>
      </c>
      <c r="K43" s="5">
        <f t="shared" si="22"/>
        <v>193.23464620427711</v>
      </c>
      <c r="L43" s="5">
        <f t="shared" si="23"/>
        <v>381.55312535074825</v>
      </c>
      <c r="M43" s="5">
        <f t="shared" si="24"/>
        <v>574.7877715550253</v>
      </c>
      <c r="N43" s="5">
        <f t="shared" si="4"/>
        <v>0.52274583884042991</v>
      </c>
      <c r="O43" s="5">
        <f t="shared" si="5"/>
        <v>1.0321922724085997</v>
      </c>
      <c r="P43" s="5">
        <f t="shared" si="6"/>
        <v>1.5549381112490295</v>
      </c>
      <c r="R43" s="5">
        <f t="shared" si="10"/>
        <v>125.24955063076823</v>
      </c>
      <c r="S43" s="5">
        <f t="shared" si="11"/>
        <v>168.52457634104428</v>
      </c>
      <c r="T43" s="5">
        <f t="shared" si="12"/>
        <v>21.243281027591618</v>
      </c>
      <c r="U43" s="5">
        <f t="shared" si="13"/>
        <v>67.084590039562642</v>
      </c>
      <c r="V43" s="5">
        <f t="shared" si="14"/>
        <v>146.49283165835985</v>
      </c>
      <c r="W43" s="5">
        <f t="shared" si="15"/>
        <v>235.60916638060692</v>
      </c>
      <c r="X43" s="5">
        <f t="shared" si="16"/>
        <v>382.10199803896677</v>
      </c>
      <c r="Y43" s="5">
        <f t="shared" si="17"/>
        <v>0.39629807425115976</v>
      </c>
      <c r="Z43" s="5">
        <f t="shared" si="18"/>
        <v>0.63737902978290362</v>
      </c>
      <c r="AA43" s="5">
        <f t="shared" si="19"/>
        <v>1.0336771040340633</v>
      </c>
      <c r="AB43" s="5"/>
      <c r="AC43">
        <f t="shared" si="7"/>
        <v>0.52274583884042991</v>
      </c>
      <c r="AD43">
        <f t="shared" si="8"/>
        <v>1.0321922724085997</v>
      </c>
      <c r="AE43">
        <f t="shared" si="9"/>
        <v>1.5549381112490295</v>
      </c>
      <c r="AF43">
        <f>'HK Notes'!H82</f>
        <v>1.716244935222484</v>
      </c>
      <c r="AG43">
        <f t="shared" si="20"/>
        <v>1.5549381112490295</v>
      </c>
    </row>
    <row r="44" spans="1:33" x14ac:dyDescent="0.25">
      <c r="A44">
        <f t="shared" si="21"/>
        <v>1981</v>
      </c>
      <c r="B44" s="4">
        <f>'Econ aggregates'!X42</f>
        <v>375.6668439265319</v>
      </c>
      <c r="C44" s="5">
        <f>SUM(Population!C34:AA34)/SUM(Population!AB34:BJ34)</f>
        <v>1.9287150682665701</v>
      </c>
      <c r="D44" s="5">
        <f>Fertility!E33</f>
        <v>6.7574000000000005</v>
      </c>
      <c r="E44">
        <v>1</v>
      </c>
      <c r="G44" s="5">
        <f t="shared" si="0"/>
        <v>171.2454653016363</v>
      </c>
      <c r="H44" s="5">
        <f t="shared" si="1"/>
        <v>309.41176184483146</v>
      </c>
      <c r="I44" s="5">
        <f t="shared" si="2"/>
        <v>24.254536612931247</v>
      </c>
      <c r="J44" s="5">
        <f t="shared" si="3"/>
        <v>73.174811263328408</v>
      </c>
      <c r="K44" s="5">
        <f t="shared" si="22"/>
        <v>195.50000191456755</v>
      </c>
      <c r="L44" s="5">
        <f t="shared" si="23"/>
        <v>382.58657310815988</v>
      </c>
      <c r="M44" s="5">
        <f t="shared" si="24"/>
        <v>578.0865750227274</v>
      </c>
      <c r="N44" s="5">
        <f t="shared" si="4"/>
        <v>0.52040792280513559</v>
      </c>
      <c r="O44" s="5">
        <f t="shared" si="5"/>
        <v>1.0184198560333455</v>
      </c>
      <c r="P44" s="5">
        <f t="shared" si="6"/>
        <v>1.538827778838481</v>
      </c>
      <c r="R44" s="5">
        <f t="shared" si="10"/>
        <v>127.87584021926872</v>
      </c>
      <c r="S44" s="5">
        <f t="shared" si="11"/>
        <v>170.80027507703846</v>
      </c>
      <c r="T44" s="5">
        <f t="shared" si="12"/>
        <v>21.732507136246941</v>
      </c>
      <c r="U44" s="5">
        <f t="shared" si="13"/>
        <v>68.064365284346778</v>
      </c>
      <c r="V44" s="5">
        <f t="shared" si="14"/>
        <v>149.60834735551566</v>
      </c>
      <c r="W44" s="5">
        <f t="shared" si="15"/>
        <v>238.86464036138523</v>
      </c>
      <c r="X44" s="5">
        <f t="shared" si="16"/>
        <v>388.47298771690089</v>
      </c>
      <c r="Y44" s="5">
        <f t="shared" si="17"/>
        <v>0.39824740930496955</v>
      </c>
      <c r="Z44" s="5">
        <f t="shared" si="18"/>
        <v>0.6358416885151017</v>
      </c>
      <c r="AA44" s="5">
        <f t="shared" si="19"/>
        <v>1.0340890978200712</v>
      </c>
      <c r="AB44" s="5"/>
      <c r="AC44">
        <f t="shared" si="7"/>
        <v>0.52040792280513559</v>
      </c>
      <c r="AD44">
        <f t="shared" si="8"/>
        <v>1.0184198560333455</v>
      </c>
      <c r="AE44">
        <f t="shared" si="9"/>
        <v>1.538827778838481</v>
      </c>
      <c r="AF44">
        <f>'HK Notes'!H83</f>
        <v>1.7208658399749406</v>
      </c>
      <c r="AG44">
        <f t="shared" si="20"/>
        <v>1.538827778838481</v>
      </c>
    </row>
    <row r="45" spans="1:33" x14ac:dyDescent="0.25">
      <c r="A45">
        <f t="shared" si="21"/>
        <v>1982</v>
      </c>
      <c r="B45" s="4">
        <f>'Econ aggregates'!X43</f>
        <v>380.73897580290156</v>
      </c>
      <c r="C45" s="5">
        <f>SUM(Population!C35:AA35)/SUM(Population!AB35:BJ35)</f>
        <v>1.945179077235863</v>
      </c>
      <c r="D45" s="5">
        <f>Fertility!E34</f>
        <v>6.7560000000000002</v>
      </c>
      <c r="E45">
        <v>1</v>
      </c>
      <c r="G45" s="5">
        <f t="shared" ref="G45:G76" si="25">EXP($H$8+$H$5*LN(B45)+$H$6*LN(C45)+$H$7*E45)</f>
        <v>172.72393676052596</v>
      </c>
      <c r="H45" s="5">
        <f t="shared" ref="H45:H76" si="26">EXP($I$5*LN(B45)+$I$6*LN(C45)+$I$7*E45+$I$8)</f>
        <v>309.41694767748982</v>
      </c>
      <c r="I45" s="5">
        <f t="shared" ref="I45:I76" si="27">EXP($J$5*LN(B45)+$J$6*LN(C45)+$J$7*E45+$J$8)</f>
        <v>24.670769043897074</v>
      </c>
      <c r="J45" s="5">
        <f t="shared" ref="J45:J76" si="28">EXP($K$5*LN(B45)+$K$6*LN(C45)+$K$7*E45+$K$8)</f>
        <v>74.015554852425907</v>
      </c>
      <c r="K45" s="5">
        <f t="shared" si="22"/>
        <v>197.39470580442304</v>
      </c>
      <c r="L45" s="5">
        <f t="shared" si="23"/>
        <v>383.43250252991572</v>
      </c>
      <c r="M45" s="5">
        <f t="shared" si="24"/>
        <v>580.82720833433882</v>
      </c>
      <c r="N45" s="5">
        <f t="shared" ref="N45:N76" si="29">K45/$B45</f>
        <v>0.51845153333240312</v>
      </c>
      <c r="O45" s="5">
        <f t="shared" ref="O45:O76" si="30">L45/$B45</f>
        <v>1.0070744706956625</v>
      </c>
      <c r="P45" s="5">
        <f t="shared" ref="P45:P76" si="31">M45/$B45</f>
        <v>1.5255260040280656</v>
      </c>
      <c r="R45" s="5">
        <f t="shared" si="10"/>
        <v>130.10347320206367</v>
      </c>
      <c r="S45" s="5">
        <f t="shared" si="11"/>
        <v>172.72157669224276</v>
      </c>
      <c r="T45" s="5">
        <f t="shared" si="12"/>
        <v>22.147821931171876</v>
      </c>
      <c r="U45" s="5">
        <f t="shared" si="13"/>
        <v>68.889967908351238</v>
      </c>
      <c r="V45" s="5">
        <f t="shared" si="14"/>
        <v>152.25129513323554</v>
      </c>
      <c r="W45" s="5">
        <f t="shared" si="15"/>
        <v>241.61154460059402</v>
      </c>
      <c r="X45" s="5">
        <f t="shared" si="16"/>
        <v>393.86283973382956</v>
      </c>
      <c r="Y45" s="5">
        <f t="shared" si="17"/>
        <v>0.39988365995934178</v>
      </c>
      <c r="Z45" s="5">
        <f t="shared" si="18"/>
        <v>0.6345857922506728</v>
      </c>
      <c r="AA45" s="5">
        <f t="shared" si="19"/>
        <v>1.0344694522100146</v>
      </c>
      <c r="AB45" s="5"/>
      <c r="AC45">
        <f t="shared" ref="AC45:AC76" si="32">CDR*N45+(1-CDR)*Y45</f>
        <v>0.51845153333240312</v>
      </c>
      <c r="AD45">
        <f t="shared" ref="AD45:AD76" si="33">CDR*O45+(1-CDR)*Z45</f>
        <v>1.0070744706956625</v>
      </c>
      <c r="AE45">
        <f t="shared" ref="AE45:AE76" si="34">CDR*P45+(1-CDR)*AA45</f>
        <v>1.5255260040280656</v>
      </c>
      <c r="AF45">
        <f>'HK Notes'!H84</f>
        <v>1.7255034266592153</v>
      </c>
      <c r="AG45">
        <f t="shared" si="20"/>
        <v>1.5255260040280656</v>
      </c>
    </row>
    <row r="46" spans="1:33" x14ac:dyDescent="0.25">
      <c r="A46">
        <f t="shared" si="21"/>
        <v>1983</v>
      </c>
      <c r="B46" s="4">
        <f>'Econ aggregates'!X44</f>
        <v>385.83664119716843</v>
      </c>
      <c r="C46" s="5">
        <f>SUM(Population!C36:AA36)/SUM(Population!AB36:BJ36)</f>
        <v>1.9591960620571478</v>
      </c>
      <c r="D46" s="5">
        <f>Fertility!E35</f>
        <v>6.7256000000000009</v>
      </c>
      <c r="E46">
        <v>1</v>
      </c>
      <c r="G46" s="5">
        <f t="shared" si="25"/>
        <v>174.39480192460277</v>
      </c>
      <c r="H46" s="5">
        <f t="shared" si="26"/>
        <v>309.88399282973268</v>
      </c>
      <c r="I46" s="5">
        <f t="shared" si="27"/>
        <v>25.097341207542527</v>
      </c>
      <c r="J46" s="5">
        <f t="shared" si="28"/>
        <v>74.868774210497904</v>
      </c>
      <c r="K46" s="5">
        <f t="shared" si="22"/>
        <v>199.49214313214532</v>
      </c>
      <c r="L46" s="5">
        <f t="shared" si="23"/>
        <v>384.75276704023059</v>
      </c>
      <c r="M46" s="5">
        <f t="shared" si="24"/>
        <v>584.24491017237597</v>
      </c>
      <c r="N46" s="5">
        <f t="shared" si="29"/>
        <v>0.51703783889773647</v>
      </c>
      <c r="O46" s="5">
        <f t="shared" si="30"/>
        <v>0.99719084700308713</v>
      </c>
      <c r="P46" s="5">
        <f t="shared" si="31"/>
        <v>1.5142286859008236</v>
      </c>
      <c r="R46" s="5">
        <f t="shared" si="10"/>
        <v>132.74746650246792</v>
      </c>
      <c r="S46" s="5">
        <f t="shared" si="11"/>
        <v>175.48094035009504</v>
      </c>
      <c r="T46" s="5">
        <f t="shared" si="12"/>
        <v>22.589491799135359</v>
      </c>
      <c r="U46" s="5">
        <f t="shared" si="13"/>
        <v>69.776850909000117</v>
      </c>
      <c r="V46" s="5">
        <f t="shared" si="14"/>
        <v>155.33695830160326</v>
      </c>
      <c r="W46" s="5">
        <f t="shared" si="15"/>
        <v>245.25779125909514</v>
      </c>
      <c r="X46" s="5">
        <f t="shared" si="16"/>
        <v>400.5947495606984</v>
      </c>
      <c r="Y46" s="5">
        <f t="shared" si="17"/>
        <v>0.40259773623268635</v>
      </c>
      <c r="Z46" s="5">
        <f t="shared" si="18"/>
        <v>0.63565189272359612</v>
      </c>
      <c r="AA46" s="5">
        <f t="shared" si="19"/>
        <v>1.0382496289562824</v>
      </c>
      <c r="AB46" s="5"/>
      <c r="AC46">
        <f t="shared" si="32"/>
        <v>0.51703783889773647</v>
      </c>
      <c r="AD46">
        <f t="shared" si="33"/>
        <v>0.99719084700308713</v>
      </c>
      <c r="AE46">
        <f t="shared" si="34"/>
        <v>1.5142286859008236</v>
      </c>
      <c r="AF46">
        <f>'HK Notes'!H85</f>
        <v>1.7301577554987633</v>
      </c>
      <c r="AG46">
        <f t="shared" si="20"/>
        <v>1.5142286859008236</v>
      </c>
    </row>
    <row r="47" spans="1:33" x14ac:dyDescent="0.25">
      <c r="A47">
        <f t="shared" si="21"/>
        <v>1984</v>
      </c>
      <c r="B47" s="4">
        <f>'Econ aggregates'!X45</f>
        <v>390.91422569987452</v>
      </c>
      <c r="C47" s="5">
        <f>SUM(Population!C37:AA37)/SUM(Population!AB37:BJ37)</f>
        <v>1.9711841830326531</v>
      </c>
      <c r="D47" s="5">
        <f>Fertility!E36</f>
        <v>6.6952000000000007</v>
      </c>
      <c r="E47">
        <v>1</v>
      </c>
      <c r="G47" s="5">
        <f t="shared" si="25"/>
        <v>176.20184673854283</v>
      </c>
      <c r="H47" s="5">
        <f t="shared" si="26"/>
        <v>310.69896059039297</v>
      </c>
      <c r="I47" s="5">
        <f t="shared" si="27"/>
        <v>25.529112298689636</v>
      </c>
      <c r="J47" s="5">
        <f t="shared" si="28"/>
        <v>75.724773751814993</v>
      </c>
      <c r="K47" s="5">
        <f t="shared" si="22"/>
        <v>201.73095903723245</v>
      </c>
      <c r="L47" s="5">
        <f t="shared" si="23"/>
        <v>386.42373434220798</v>
      </c>
      <c r="M47" s="5">
        <f t="shared" si="24"/>
        <v>588.15469337944046</v>
      </c>
      <c r="N47" s="5">
        <f t="shared" si="29"/>
        <v>0.51604916315353522</v>
      </c>
      <c r="O47" s="5">
        <f t="shared" si="30"/>
        <v>0.98851284741652223</v>
      </c>
      <c r="P47" s="5">
        <f t="shared" si="31"/>
        <v>1.5045620105700575</v>
      </c>
      <c r="R47" s="5">
        <f t="shared" si="10"/>
        <v>135.40804074929528</v>
      </c>
      <c r="S47" s="5">
        <f t="shared" si="11"/>
        <v>178.25550440517122</v>
      </c>
      <c r="T47" s="5">
        <f t="shared" si="12"/>
        <v>23.032747390018606</v>
      </c>
      <c r="U47" s="5">
        <f t="shared" si="13"/>
        <v>70.661125485143856</v>
      </c>
      <c r="V47" s="5">
        <f t="shared" si="14"/>
        <v>158.4407881393139</v>
      </c>
      <c r="W47" s="5">
        <f t="shared" si="15"/>
        <v>248.91662989031508</v>
      </c>
      <c r="X47" s="5">
        <f t="shared" si="16"/>
        <v>407.357418029629</v>
      </c>
      <c r="Y47" s="5">
        <f t="shared" si="17"/>
        <v>0.40530832014529256</v>
      </c>
      <c r="Z47" s="5">
        <f t="shared" si="18"/>
        <v>0.63675510770851684</v>
      </c>
      <c r="AA47" s="5">
        <f t="shared" si="19"/>
        <v>1.0420634278538095</v>
      </c>
      <c r="AB47" s="5"/>
      <c r="AC47">
        <f t="shared" si="32"/>
        <v>0.51604916315353522</v>
      </c>
      <c r="AD47">
        <f t="shared" si="33"/>
        <v>0.98851284741652223</v>
      </c>
      <c r="AE47">
        <f t="shared" si="34"/>
        <v>1.5045620105700575</v>
      </c>
      <c r="AF47">
        <f>'HK Notes'!H86</f>
        <v>1.7348288869344519</v>
      </c>
      <c r="AG47">
        <f t="shared" si="20"/>
        <v>1.5045620105700575</v>
      </c>
    </row>
    <row r="48" spans="1:33" x14ac:dyDescent="0.25">
      <c r="A48">
        <f t="shared" si="21"/>
        <v>1985</v>
      </c>
      <c r="B48" s="4">
        <f>'Econ aggregates'!X46</f>
        <v>396.0143275619418</v>
      </c>
      <c r="C48" s="5">
        <f>SUM(Population!C38:AA38)/SUM(Population!AB38:BJ38)</f>
        <v>1.9814535080138362</v>
      </c>
      <c r="D48" s="5">
        <f>Fertility!E37</f>
        <v>6.6647999999999996</v>
      </c>
      <c r="E48">
        <v>1</v>
      </c>
      <c r="G48" s="5">
        <f t="shared" si="25"/>
        <v>178.14571131776745</v>
      </c>
      <c r="H48" s="5">
        <f t="shared" si="26"/>
        <v>311.82607368029039</v>
      </c>
      <c r="I48" s="5">
        <f t="shared" si="27"/>
        <v>25.969277524494423</v>
      </c>
      <c r="J48" s="5">
        <f t="shared" si="28"/>
        <v>76.590025936242412</v>
      </c>
      <c r="K48" s="5">
        <f t="shared" si="22"/>
        <v>204.11498884226188</v>
      </c>
      <c r="L48" s="5">
        <f t="shared" si="23"/>
        <v>388.41609961653279</v>
      </c>
      <c r="M48" s="5">
        <f t="shared" si="24"/>
        <v>592.53108845879467</v>
      </c>
      <c r="N48" s="5">
        <f t="shared" si="29"/>
        <v>0.5154232426359262</v>
      </c>
      <c r="O48" s="5">
        <f t="shared" si="30"/>
        <v>0.98081324988369123</v>
      </c>
      <c r="P48" s="5">
        <f t="shared" si="31"/>
        <v>1.4962364925196174</v>
      </c>
      <c r="R48" s="5">
        <f t="shared" si="10"/>
        <v>138.104188228217</v>
      </c>
      <c r="S48" s="5">
        <f t="shared" si="11"/>
        <v>181.06151397206634</v>
      </c>
      <c r="T48" s="5">
        <f t="shared" si="12"/>
        <v>23.481111294405284</v>
      </c>
      <c r="U48" s="5">
        <f t="shared" si="13"/>
        <v>71.549720608628562</v>
      </c>
      <c r="V48" s="5">
        <f t="shared" si="14"/>
        <v>161.58529952262228</v>
      </c>
      <c r="W48" s="5">
        <f t="shared" si="15"/>
        <v>252.61123458069488</v>
      </c>
      <c r="X48" s="5">
        <f t="shared" si="16"/>
        <v>414.19653410331716</v>
      </c>
      <c r="Y48" s="5">
        <f t="shared" si="17"/>
        <v>0.40802892288625148</v>
      </c>
      <c r="Z48" s="5">
        <f t="shared" si="18"/>
        <v>0.637884078931925</v>
      </c>
      <c r="AA48" s="5">
        <f t="shared" si="19"/>
        <v>1.0459130018181764</v>
      </c>
      <c r="AB48" s="5"/>
      <c r="AC48">
        <f t="shared" si="32"/>
        <v>0.5154232426359262</v>
      </c>
      <c r="AD48">
        <f t="shared" si="33"/>
        <v>0.98081324988369123</v>
      </c>
      <c r="AE48">
        <f t="shared" si="34"/>
        <v>1.4962364925196174</v>
      </c>
      <c r="AF48">
        <f>'HK Notes'!H87</f>
        <v>1.7395168816253466</v>
      </c>
      <c r="AG48">
        <f t="shared" si="20"/>
        <v>1.4962364925196174</v>
      </c>
    </row>
    <row r="49" spans="1:33" x14ac:dyDescent="0.25">
      <c r="A49">
        <f t="shared" si="21"/>
        <v>1986</v>
      </c>
      <c r="B49" s="4">
        <f>'Econ aggregates'!X47</f>
        <v>401.74643118884597</v>
      </c>
      <c r="C49" s="5">
        <f>SUM(Population!C39:AA39)/SUM(Population!AB39:BJ39)</f>
        <v>1.9960781301658843</v>
      </c>
      <c r="D49" s="5">
        <f>Fertility!E38</f>
        <v>6.6344000000000012</v>
      </c>
      <c r="E49">
        <v>1</v>
      </c>
      <c r="G49" s="5">
        <f t="shared" si="25"/>
        <v>180.07272102966542</v>
      </c>
      <c r="H49" s="5">
        <f t="shared" si="26"/>
        <v>312.48558226602921</v>
      </c>
      <c r="I49" s="5">
        <f t="shared" si="27"/>
        <v>26.457086596726302</v>
      </c>
      <c r="J49" s="5">
        <f t="shared" si="28"/>
        <v>77.547765272669523</v>
      </c>
      <c r="K49" s="5">
        <f t="shared" si="22"/>
        <v>206.52980762639172</v>
      </c>
      <c r="L49" s="5">
        <f t="shared" si="23"/>
        <v>390.03334753869876</v>
      </c>
      <c r="M49" s="5">
        <f t="shared" si="24"/>
        <v>596.56315516509051</v>
      </c>
      <c r="N49" s="5">
        <f t="shared" si="29"/>
        <v>0.51408000567728696</v>
      </c>
      <c r="O49" s="5">
        <f t="shared" si="30"/>
        <v>0.97084458568683263</v>
      </c>
      <c r="P49" s="5">
        <f t="shared" si="31"/>
        <v>1.4849245913641196</v>
      </c>
      <c r="R49" s="5">
        <f t="shared" si="10"/>
        <v>141.10963611143987</v>
      </c>
      <c r="S49" s="5">
        <f t="shared" si="11"/>
        <v>184.1276850539542</v>
      </c>
      <c r="T49" s="5">
        <f t="shared" si="12"/>
        <v>23.985836685220317</v>
      </c>
      <c r="U49" s="5">
        <f t="shared" si="13"/>
        <v>72.541273342519617</v>
      </c>
      <c r="V49" s="5">
        <f t="shared" si="14"/>
        <v>165.09547279666018</v>
      </c>
      <c r="W49" s="5">
        <f t="shared" si="15"/>
        <v>256.66895839647384</v>
      </c>
      <c r="X49" s="5">
        <f t="shared" si="16"/>
        <v>421.76443119313399</v>
      </c>
      <c r="Y49" s="5">
        <f t="shared" si="17"/>
        <v>0.41094446640909915</v>
      </c>
      <c r="Z49" s="5">
        <f t="shared" si="18"/>
        <v>0.63888298307203473</v>
      </c>
      <c r="AA49" s="5">
        <f t="shared" si="19"/>
        <v>1.0498274494811337</v>
      </c>
      <c r="AB49" s="5"/>
      <c r="AC49">
        <f t="shared" si="32"/>
        <v>0.51408000567728696</v>
      </c>
      <c r="AD49">
        <f t="shared" si="33"/>
        <v>0.97084458568683263</v>
      </c>
      <c r="AE49">
        <f t="shared" si="34"/>
        <v>1.4849245913641196</v>
      </c>
      <c r="AF49">
        <f>'HK Notes'!H88</f>
        <v>1.7482681045488222</v>
      </c>
      <c r="AG49">
        <f t="shared" si="20"/>
        <v>1.4849245913641196</v>
      </c>
    </row>
    <row r="50" spans="1:33" x14ac:dyDescent="0.25">
      <c r="A50">
        <f t="shared" si="21"/>
        <v>1987</v>
      </c>
      <c r="B50" s="4">
        <f>'Econ aggregates'!X48</f>
        <v>406.89260144022256</v>
      </c>
      <c r="C50" s="5">
        <f>SUM(Population!C40:AA40)/SUM(Population!AB40:BJ40)</f>
        <v>2.0061908612106536</v>
      </c>
      <c r="D50" s="5">
        <f>Fertility!E39</f>
        <v>6.6040000000000001</v>
      </c>
      <c r="E50">
        <v>1</v>
      </c>
      <c r="G50" s="5">
        <f t="shared" si="25"/>
        <v>182.03106517616979</v>
      </c>
      <c r="H50" s="5">
        <f t="shared" si="26"/>
        <v>313.61696324986178</v>
      </c>
      <c r="I50" s="5">
        <f t="shared" si="27"/>
        <v>26.905227371430346</v>
      </c>
      <c r="J50" s="5">
        <f t="shared" si="28"/>
        <v>78.418162969647454</v>
      </c>
      <c r="K50" s="5">
        <f t="shared" si="22"/>
        <v>208.93629254760015</v>
      </c>
      <c r="L50" s="5">
        <f t="shared" si="23"/>
        <v>392.03512621950927</v>
      </c>
      <c r="M50" s="5">
        <f t="shared" si="24"/>
        <v>600.97141876710941</v>
      </c>
      <c r="N50" s="5">
        <f t="shared" si="29"/>
        <v>0.51349248378578694</v>
      </c>
      <c r="O50" s="5">
        <f t="shared" si="30"/>
        <v>0.96348551148847561</v>
      </c>
      <c r="P50" s="5">
        <f t="shared" si="31"/>
        <v>1.4769779952742625</v>
      </c>
      <c r="R50" s="5">
        <f t="shared" si="10"/>
        <v>143.88047639150028</v>
      </c>
      <c r="S50" s="5">
        <f t="shared" si="11"/>
        <v>186.99900556531063</v>
      </c>
      <c r="T50" s="5">
        <f t="shared" si="12"/>
        <v>24.444926914215102</v>
      </c>
      <c r="U50" s="5">
        <f t="shared" si="13"/>
        <v>73.438703753572042</v>
      </c>
      <c r="V50" s="5">
        <f t="shared" si="14"/>
        <v>168.32540330571538</v>
      </c>
      <c r="W50" s="5">
        <f t="shared" si="15"/>
        <v>260.43770931888264</v>
      </c>
      <c r="X50" s="5">
        <f t="shared" si="16"/>
        <v>428.76311262459802</v>
      </c>
      <c r="Y50" s="5">
        <f t="shared" si="17"/>
        <v>0.4136850921100968</v>
      </c>
      <c r="Z50" s="5">
        <f t="shared" si="18"/>
        <v>0.64006499109850268</v>
      </c>
      <c r="AA50" s="5">
        <f t="shared" si="19"/>
        <v>1.0537500832085995</v>
      </c>
      <c r="AB50" s="5"/>
      <c r="AC50">
        <f t="shared" si="32"/>
        <v>0.51349248378578694</v>
      </c>
      <c r="AD50">
        <f t="shared" si="33"/>
        <v>0.96348551148847561</v>
      </c>
      <c r="AE50">
        <f t="shared" si="34"/>
        <v>1.4769779952742625</v>
      </c>
      <c r="AF50">
        <f>'HK Notes'!H89</f>
        <v>1.7570780905703449</v>
      </c>
      <c r="AG50">
        <f t="shared" si="20"/>
        <v>1.4769779952742625</v>
      </c>
    </row>
    <row r="51" spans="1:33" x14ac:dyDescent="0.25">
      <c r="A51">
        <f t="shared" si="21"/>
        <v>1988</v>
      </c>
      <c r="B51" s="4">
        <f>'Econ aggregates'!X49</f>
        <v>412.20805833560803</v>
      </c>
      <c r="C51" s="5">
        <f>SUM(Population!C41:AA41)/SUM(Population!AB41:BJ41)</f>
        <v>2.0127036143079899</v>
      </c>
      <c r="D51" s="5">
        <f>Fertility!E40</f>
        <v>6.5572000000000008</v>
      </c>
      <c r="E51">
        <v>1</v>
      </c>
      <c r="G51" s="5">
        <f t="shared" si="25"/>
        <v>184.36057220909285</v>
      </c>
      <c r="H51" s="5">
        <f t="shared" si="26"/>
        <v>315.49428967145536</v>
      </c>
      <c r="I51" s="5">
        <f t="shared" si="27"/>
        <v>27.381269440346919</v>
      </c>
      <c r="J51" s="5">
        <f t="shared" si="28"/>
        <v>79.331848528152904</v>
      </c>
      <c r="K51" s="5">
        <f t="shared" si="22"/>
        <v>211.74184164943978</v>
      </c>
      <c r="L51" s="5">
        <f t="shared" si="23"/>
        <v>394.82613819960829</v>
      </c>
      <c r="M51" s="5">
        <f t="shared" si="24"/>
        <v>606.56797984904802</v>
      </c>
      <c r="N51" s="5">
        <f t="shared" si="29"/>
        <v>0.5136771039954916</v>
      </c>
      <c r="O51" s="5">
        <f t="shared" si="30"/>
        <v>0.95783216804110149</v>
      </c>
      <c r="P51" s="5">
        <f t="shared" si="31"/>
        <v>1.471509272036593</v>
      </c>
      <c r="R51" s="5">
        <f t="shared" si="10"/>
        <v>147.00987697066665</v>
      </c>
      <c r="S51" s="5">
        <f t="shared" si="11"/>
        <v>190.48352059026473</v>
      </c>
      <c r="T51" s="5">
        <f t="shared" si="12"/>
        <v>24.935795425793255</v>
      </c>
      <c r="U51" s="5">
        <f t="shared" si="13"/>
        <v>74.40029662810494</v>
      </c>
      <c r="V51" s="5">
        <f t="shared" si="14"/>
        <v>171.94567239645991</v>
      </c>
      <c r="W51" s="5">
        <f t="shared" si="15"/>
        <v>264.8838172183697</v>
      </c>
      <c r="X51" s="5">
        <f t="shared" si="16"/>
        <v>436.82948961482964</v>
      </c>
      <c r="Y51" s="5">
        <f t="shared" si="17"/>
        <v>0.41713321445178214</v>
      </c>
      <c r="Z51" s="5">
        <f t="shared" si="18"/>
        <v>0.64259737737273648</v>
      </c>
      <c r="AA51" s="5">
        <f t="shared" si="19"/>
        <v>1.0597305918245188</v>
      </c>
      <c r="AB51" s="5"/>
      <c r="AC51">
        <f t="shared" si="32"/>
        <v>0.5136771039954916</v>
      </c>
      <c r="AD51">
        <f t="shared" si="33"/>
        <v>0.95783216804110149</v>
      </c>
      <c r="AE51">
        <f t="shared" si="34"/>
        <v>1.471509272036593</v>
      </c>
      <c r="AF51">
        <f>'HK Notes'!H90</f>
        <v>1.7659472342749603</v>
      </c>
      <c r="AG51">
        <f t="shared" si="20"/>
        <v>1.471509272036593</v>
      </c>
    </row>
    <row r="52" spans="1:33" x14ac:dyDescent="0.25">
      <c r="A52">
        <f t="shared" si="21"/>
        <v>1989</v>
      </c>
      <c r="B52" s="4">
        <f>'Econ aggregates'!X50</f>
        <v>417.71106512406834</v>
      </c>
      <c r="C52" s="5">
        <f>SUM(Population!C42:AA42)/SUM(Population!AB42:BJ42)</f>
        <v>2.0166138272731509</v>
      </c>
      <c r="D52" s="5">
        <f>Fertility!E41</f>
        <v>6.5103999999999997</v>
      </c>
      <c r="E52">
        <v>1</v>
      </c>
      <c r="G52" s="5">
        <f t="shared" si="25"/>
        <v>186.99758580974336</v>
      </c>
      <c r="H52" s="5">
        <f t="shared" si="26"/>
        <v>317.944096985756</v>
      </c>
      <c r="I52" s="5">
        <f t="shared" si="27"/>
        <v>27.884602177605991</v>
      </c>
      <c r="J52" s="5">
        <f t="shared" si="28"/>
        <v>80.288105001462043</v>
      </c>
      <c r="K52" s="5">
        <f t="shared" si="22"/>
        <v>214.88218798734934</v>
      </c>
      <c r="L52" s="5">
        <f t="shared" si="23"/>
        <v>398.23220198721805</v>
      </c>
      <c r="M52" s="5">
        <f t="shared" si="24"/>
        <v>613.11438997456742</v>
      </c>
      <c r="N52" s="5">
        <f t="shared" si="29"/>
        <v>0.51442780890548145</v>
      </c>
      <c r="O52" s="5">
        <f t="shared" si="30"/>
        <v>0.95336761516943613</v>
      </c>
      <c r="P52" s="5">
        <f t="shared" si="31"/>
        <v>1.4677954240749176</v>
      </c>
      <c r="R52" s="5">
        <f t="shared" si="10"/>
        <v>150.26691661550691</v>
      </c>
      <c r="S52" s="5">
        <f t="shared" si="11"/>
        <v>194.08872622192251</v>
      </c>
      <c r="T52" s="5">
        <f t="shared" si="12"/>
        <v>25.446944151146624</v>
      </c>
      <c r="U52" s="5">
        <f t="shared" si="13"/>
        <v>75.394326850038837</v>
      </c>
      <c r="V52" s="5">
        <f t="shared" si="14"/>
        <v>175.71386076665354</v>
      </c>
      <c r="W52" s="5">
        <f t="shared" si="15"/>
        <v>269.48305307196136</v>
      </c>
      <c r="X52" s="5">
        <f t="shared" si="16"/>
        <v>445.19691383861493</v>
      </c>
      <c r="Y52" s="5">
        <f t="shared" si="17"/>
        <v>0.42065886072341196</v>
      </c>
      <c r="Z52" s="5">
        <f t="shared" si="18"/>
        <v>0.64514224202301085</v>
      </c>
      <c r="AA52" s="5">
        <f t="shared" si="19"/>
        <v>1.0658011027464229</v>
      </c>
      <c r="AB52" s="5"/>
      <c r="AC52">
        <f t="shared" si="32"/>
        <v>0.51442780890548145</v>
      </c>
      <c r="AD52">
        <f t="shared" si="33"/>
        <v>0.95336761516943613</v>
      </c>
      <c r="AE52">
        <f t="shared" si="34"/>
        <v>1.4677954240749176</v>
      </c>
      <c r="AF52">
        <f>'HK Notes'!H91</f>
        <v>1.7748759328972907</v>
      </c>
      <c r="AG52">
        <f t="shared" si="20"/>
        <v>1.4677954240749176</v>
      </c>
    </row>
    <row r="53" spans="1:33" x14ac:dyDescent="0.25">
      <c r="A53">
        <f t="shared" si="21"/>
        <v>1990</v>
      </c>
      <c r="B53" s="4">
        <f>'Econ aggregates'!X51</f>
        <v>423.37140611507937</v>
      </c>
      <c r="C53" s="5">
        <f>SUM(Population!C43:AA43)/SUM(Population!AB43:BJ43)</f>
        <v>2.0185163975247074</v>
      </c>
      <c r="D53" s="5">
        <f>Fertility!E42</f>
        <v>6.4636000000000005</v>
      </c>
      <c r="E53">
        <v>1</v>
      </c>
      <c r="G53" s="5">
        <f t="shared" si="25"/>
        <v>189.88446545524809</v>
      </c>
      <c r="H53" s="5">
        <f t="shared" si="26"/>
        <v>320.84309411510174</v>
      </c>
      <c r="I53" s="5">
        <f t="shared" si="27"/>
        <v>28.411187730928436</v>
      </c>
      <c r="J53" s="5">
        <f t="shared" si="28"/>
        <v>81.279280496218831</v>
      </c>
      <c r="K53" s="5">
        <f t="shared" si="22"/>
        <v>218.29565318617654</v>
      </c>
      <c r="L53" s="5">
        <f t="shared" si="23"/>
        <v>402.12237461132054</v>
      </c>
      <c r="M53" s="5">
        <f t="shared" si="24"/>
        <v>620.41802779749707</v>
      </c>
      <c r="N53" s="5">
        <f t="shared" si="29"/>
        <v>0.51561265128717781</v>
      </c>
      <c r="O53" s="5">
        <f t="shared" si="30"/>
        <v>0.94980995127010781</v>
      </c>
      <c r="P53" s="5">
        <f t="shared" si="31"/>
        <v>1.4654226025572856</v>
      </c>
      <c r="R53" s="5">
        <f t="shared" si="10"/>
        <v>153.64049860786611</v>
      </c>
      <c r="S53" s="5">
        <f t="shared" si="11"/>
        <v>197.80547352438205</v>
      </c>
      <c r="T53" s="5">
        <f t="shared" si="12"/>
        <v>25.976118975248021</v>
      </c>
      <c r="U53" s="5">
        <f t="shared" si="13"/>
        <v>76.415967415197485</v>
      </c>
      <c r="V53" s="5">
        <f t="shared" si="14"/>
        <v>179.61661758311413</v>
      </c>
      <c r="W53" s="5">
        <f t="shared" si="15"/>
        <v>274.22144093957957</v>
      </c>
      <c r="X53" s="5">
        <f t="shared" si="16"/>
        <v>453.8380585226937</v>
      </c>
      <c r="Y53" s="5">
        <f t="shared" si="17"/>
        <v>0.42425306713862332</v>
      </c>
      <c r="Z53" s="5">
        <f t="shared" si="18"/>
        <v>0.64770893116253969</v>
      </c>
      <c r="AA53" s="5">
        <f t="shared" si="19"/>
        <v>1.071961998301163</v>
      </c>
      <c r="AB53" s="5"/>
      <c r="AC53">
        <f t="shared" si="32"/>
        <v>0.51561265128717781</v>
      </c>
      <c r="AD53">
        <f t="shared" si="33"/>
        <v>0.94980995127010781</v>
      </c>
      <c r="AE53">
        <f t="shared" si="34"/>
        <v>1.4654226025572856</v>
      </c>
      <c r="AF53">
        <f>'HK Notes'!H92</f>
        <v>1.7838645863393261</v>
      </c>
      <c r="AG53">
        <f t="shared" si="20"/>
        <v>1.4654226025572856</v>
      </c>
    </row>
    <row r="54" spans="1:33" x14ac:dyDescent="0.25">
      <c r="A54">
        <f t="shared" si="21"/>
        <v>1991</v>
      </c>
      <c r="B54" s="4">
        <f>'Econ aggregates'!X52</f>
        <v>429.8380601083112</v>
      </c>
      <c r="C54" s="5">
        <f>SUM(Population!C44:AA44)/SUM(Population!AB44:BJ44)</f>
        <v>2.02741901641325</v>
      </c>
      <c r="D54" s="5">
        <f>Fertility!E43</f>
        <v>6.4168000000000003</v>
      </c>
      <c r="E54">
        <v>1</v>
      </c>
      <c r="G54" s="5">
        <f t="shared" si="25"/>
        <v>192.62104800483672</v>
      </c>
      <c r="H54" s="5">
        <f t="shared" si="26"/>
        <v>322.85004979646112</v>
      </c>
      <c r="I54" s="5">
        <f t="shared" si="27"/>
        <v>28.995331178597926</v>
      </c>
      <c r="J54" s="5">
        <f t="shared" si="28"/>
        <v>82.381055739494528</v>
      </c>
      <c r="K54" s="5">
        <f t="shared" si="22"/>
        <v>221.61637918343465</v>
      </c>
      <c r="L54" s="5">
        <f t="shared" si="23"/>
        <v>405.23110553595563</v>
      </c>
      <c r="M54" s="5">
        <f t="shared" si="24"/>
        <v>626.84748471939031</v>
      </c>
      <c r="N54" s="5">
        <f t="shared" si="29"/>
        <v>0.51558109844342648</v>
      </c>
      <c r="O54" s="5">
        <f t="shared" si="30"/>
        <v>0.94275296476502091</v>
      </c>
      <c r="P54" s="5">
        <f t="shared" si="31"/>
        <v>1.4583340632084474</v>
      </c>
      <c r="R54" s="5">
        <f t="shared" si="10"/>
        <v>157.43672147152927</v>
      </c>
      <c r="S54" s="5">
        <f t="shared" si="11"/>
        <v>201.88508872127517</v>
      </c>
      <c r="T54" s="5">
        <f t="shared" si="12"/>
        <v>26.580115440829768</v>
      </c>
      <c r="U54" s="5">
        <f t="shared" si="13"/>
        <v>77.570224835084701</v>
      </c>
      <c r="V54" s="5">
        <f t="shared" si="14"/>
        <v>184.01683691235903</v>
      </c>
      <c r="W54" s="5">
        <f t="shared" si="15"/>
        <v>279.4553135563599</v>
      </c>
      <c r="X54" s="5">
        <f t="shared" si="16"/>
        <v>463.47215046871895</v>
      </c>
      <c r="Y54" s="5">
        <f t="shared" si="17"/>
        <v>0.42810735946926198</v>
      </c>
      <c r="Z54" s="5">
        <f t="shared" si="18"/>
        <v>0.65014092397016299</v>
      </c>
      <c r="AA54" s="5">
        <f t="shared" si="19"/>
        <v>1.0782482834394251</v>
      </c>
      <c r="AB54" s="5"/>
      <c r="AC54">
        <f t="shared" si="32"/>
        <v>0.51558109844342648</v>
      </c>
      <c r="AD54">
        <f t="shared" si="33"/>
        <v>0.94275296476502091</v>
      </c>
      <c r="AE54">
        <f t="shared" si="34"/>
        <v>1.4583340632084474</v>
      </c>
      <c r="AF54">
        <f>'HK Notes'!H93</f>
        <v>1.8172239717745986</v>
      </c>
      <c r="AG54">
        <f t="shared" si="20"/>
        <v>1.4583340632084474</v>
      </c>
    </row>
    <row r="55" spans="1:33" x14ac:dyDescent="0.25">
      <c r="A55">
        <f t="shared" si="21"/>
        <v>1992</v>
      </c>
      <c r="B55" s="4">
        <f>'Econ aggregates'!X53</f>
        <v>435.60113688601371</v>
      </c>
      <c r="C55" s="5">
        <f>SUM(Population!C45:AA45)/SUM(Population!AB45:BJ45)</f>
        <v>2.0332116006282468</v>
      </c>
      <c r="D55" s="5">
        <f>Fertility!E44</f>
        <v>6.37</v>
      </c>
      <c r="E55">
        <v>1</v>
      </c>
      <c r="G55" s="5">
        <f t="shared" si="25"/>
        <v>195.23238153751808</v>
      </c>
      <c r="H55" s="5">
        <f t="shared" si="26"/>
        <v>325.01678651468387</v>
      </c>
      <c r="I55" s="5">
        <f t="shared" si="27"/>
        <v>29.524896741954066</v>
      </c>
      <c r="J55" s="5">
        <f t="shared" si="28"/>
        <v>83.370351871624791</v>
      </c>
      <c r="K55" s="5">
        <f t="shared" si="22"/>
        <v>224.75727827947213</v>
      </c>
      <c r="L55" s="5">
        <f t="shared" si="23"/>
        <v>408.38713838630866</v>
      </c>
      <c r="M55" s="5">
        <f t="shared" si="24"/>
        <v>633.1444166657808</v>
      </c>
      <c r="N55" s="5">
        <f t="shared" si="29"/>
        <v>0.51597036657479078</v>
      </c>
      <c r="O55" s="5">
        <f t="shared" si="30"/>
        <v>0.93752541902381148</v>
      </c>
      <c r="P55" s="5">
        <f t="shared" si="31"/>
        <v>1.4534957855986024</v>
      </c>
      <c r="R55" s="5">
        <f t="shared" si="10"/>
        <v>160.95402237651251</v>
      </c>
      <c r="S55" s="5">
        <f t="shared" si="11"/>
        <v>205.75137983787585</v>
      </c>
      <c r="T55" s="5">
        <f t="shared" si="12"/>
        <v>27.12810125381419</v>
      </c>
      <c r="U55" s="5">
        <f t="shared" si="13"/>
        <v>78.613001228217897</v>
      </c>
      <c r="V55" s="5">
        <f t="shared" si="14"/>
        <v>188.08212363032669</v>
      </c>
      <c r="W55" s="5">
        <f t="shared" si="15"/>
        <v>284.36438106609376</v>
      </c>
      <c r="X55" s="5">
        <f t="shared" si="16"/>
        <v>472.44650469642045</v>
      </c>
      <c r="Y55" s="5">
        <f t="shared" si="17"/>
        <v>0.43177601641462943</v>
      </c>
      <c r="Z55" s="5">
        <f t="shared" si="18"/>
        <v>0.65280908837596774</v>
      </c>
      <c r="AA55" s="5">
        <f t="shared" si="19"/>
        <v>1.0845851047905972</v>
      </c>
      <c r="AB55" s="5"/>
      <c r="AC55">
        <f t="shared" si="32"/>
        <v>0.51597036657479078</v>
      </c>
      <c r="AD55">
        <f t="shared" si="33"/>
        <v>0.93752541902381148</v>
      </c>
      <c r="AE55">
        <f t="shared" si="34"/>
        <v>1.4534957855986024</v>
      </c>
      <c r="AF55">
        <f>'HK Notes'!H94</f>
        <v>1.85140914966529</v>
      </c>
      <c r="AG55">
        <f t="shared" si="20"/>
        <v>1.4534957855986024</v>
      </c>
    </row>
    <row r="56" spans="1:33" x14ac:dyDescent="0.25">
      <c r="A56">
        <f t="shared" si="21"/>
        <v>1993</v>
      </c>
      <c r="B56" s="4">
        <f>'Econ aggregates'!X54</f>
        <v>441.46102725246698</v>
      </c>
      <c r="C56" s="5">
        <f>SUM(Population!C46:AA46)/SUM(Population!AB46:BJ46)</f>
        <v>2.0357142559183683</v>
      </c>
      <c r="D56" s="5">
        <f>Fertility!E45</f>
        <v>6.33</v>
      </c>
      <c r="E56">
        <v>1</v>
      </c>
      <c r="G56" s="5">
        <f t="shared" si="25"/>
        <v>198.17309457938708</v>
      </c>
      <c r="H56" s="5">
        <f t="shared" si="26"/>
        <v>327.84371420952169</v>
      </c>
      <c r="I56" s="5">
        <f t="shared" si="27"/>
        <v>30.076497075060882</v>
      </c>
      <c r="J56" s="5">
        <f t="shared" si="28"/>
        <v>84.389477422331041</v>
      </c>
      <c r="K56" s="5">
        <f t="shared" si="22"/>
        <v>228.24959165444795</v>
      </c>
      <c r="L56" s="5">
        <f t="shared" si="23"/>
        <v>412.23319163185272</v>
      </c>
      <c r="M56" s="5">
        <f t="shared" si="24"/>
        <v>640.48278328630067</v>
      </c>
      <c r="N56" s="5">
        <f t="shared" si="29"/>
        <v>0.51703225780769635</v>
      </c>
      <c r="O56" s="5">
        <f t="shared" si="30"/>
        <v>0.93379294248799194</v>
      </c>
      <c r="P56" s="5">
        <f t="shared" si="31"/>
        <v>1.4508252002956883</v>
      </c>
      <c r="R56" s="5">
        <f t="shared" si="10"/>
        <v>164.44249543059649</v>
      </c>
      <c r="S56" s="5">
        <f t="shared" si="11"/>
        <v>209.46288395953908</v>
      </c>
      <c r="T56" s="5">
        <f t="shared" si="12"/>
        <v>27.682723113411427</v>
      </c>
      <c r="U56" s="5">
        <f t="shared" si="13"/>
        <v>79.657178958768185</v>
      </c>
      <c r="V56" s="5">
        <f t="shared" si="14"/>
        <v>192.12521854400791</v>
      </c>
      <c r="W56" s="5">
        <f t="shared" si="15"/>
        <v>289.12006291830727</v>
      </c>
      <c r="X56" s="5">
        <f t="shared" si="16"/>
        <v>481.24528146231518</v>
      </c>
      <c r="Y56" s="5">
        <f t="shared" si="17"/>
        <v>0.43520312481430778</v>
      </c>
      <c r="Z56" s="5">
        <f t="shared" si="18"/>
        <v>0.65491639141446234</v>
      </c>
      <c r="AA56" s="5">
        <f t="shared" si="19"/>
        <v>1.09011951622877</v>
      </c>
      <c r="AB56" s="5"/>
      <c r="AC56">
        <f t="shared" si="32"/>
        <v>0.51703225780769635</v>
      </c>
      <c r="AD56">
        <f t="shared" si="33"/>
        <v>0.93379294248799194</v>
      </c>
      <c r="AE56">
        <f t="shared" si="34"/>
        <v>1.4508252002956883</v>
      </c>
      <c r="AF56">
        <f>'HK Notes'!H95</f>
        <v>1.8864405620300579</v>
      </c>
      <c r="AG56">
        <f t="shared" si="20"/>
        <v>1.4508252002956883</v>
      </c>
    </row>
    <row r="57" spans="1:33" x14ac:dyDescent="0.25">
      <c r="A57">
        <f t="shared" si="21"/>
        <v>1994</v>
      </c>
      <c r="B57" s="4">
        <f>'Econ aggregates'!X55</f>
        <v>447.4169723404284</v>
      </c>
      <c r="C57" s="5">
        <f>SUM(Population!C47:AA47)/SUM(Population!AB47:BJ47)</f>
        <v>2.0345800729075818</v>
      </c>
      <c r="D57" s="5">
        <f>Fertility!E46</f>
        <v>6.29</v>
      </c>
      <c r="E57">
        <v>1</v>
      </c>
      <c r="G57" s="5">
        <f t="shared" si="25"/>
        <v>201.48478904208088</v>
      </c>
      <c r="H57" s="5">
        <f t="shared" si="26"/>
        <v>331.41142128716461</v>
      </c>
      <c r="I57" s="5">
        <f t="shared" si="27"/>
        <v>30.651837190874847</v>
      </c>
      <c r="J57" s="5">
        <f t="shared" si="28"/>
        <v>85.440269797365829</v>
      </c>
      <c r="K57" s="5">
        <f t="shared" si="22"/>
        <v>232.13662623295573</v>
      </c>
      <c r="L57" s="5">
        <f t="shared" si="23"/>
        <v>416.85169108453044</v>
      </c>
      <c r="M57" s="5">
        <f t="shared" si="24"/>
        <v>648.98831731748623</v>
      </c>
      <c r="N57" s="5">
        <f t="shared" si="29"/>
        <v>0.51883732755745526</v>
      </c>
      <c r="O57" s="5">
        <f t="shared" si="30"/>
        <v>0.9316850205837931</v>
      </c>
      <c r="P57" s="5">
        <f t="shared" si="31"/>
        <v>1.4505223481412486</v>
      </c>
      <c r="R57" s="5">
        <f t="shared" si="10"/>
        <v>168.01949968270782</v>
      </c>
      <c r="S57" s="5">
        <f t="shared" si="11"/>
        <v>213.2574562633452</v>
      </c>
      <c r="T57" s="5">
        <f t="shared" si="12"/>
        <v>28.250470243842539</v>
      </c>
      <c r="U57" s="5">
        <f t="shared" si="13"/>
        <v>80.718635661861953</v>
      </c>
      <c r="V57" s="5">
        <f t="shared" si="14"/>
        <v>196.26996992655035</v>
      </c>
      <c r="W57" s="5">
        <f t="shared" si="15"/>
        <v>293.97609192520713</v>
      </c>
      <c r="X57" s="5">
        <f t="shared" si="16"/>
        <v>490.24606185175747</v>
      </c>
      <c r="Y57" s="5">
        <f t="shared" si="17"/>
        <v>0.43867350158816376</v>
      </c>
      <c r="Z57" s="5">
        <f t="shared" si="18"/>
        <v>0.65705172154606617</v>
      </c>
      <c r="AA57" s="5">
        <f t="shared" si="19"/>
        <v>1.0957252231342298</v>
      </c>
      <c r="AB57" s="5"/>
      <c r="AC57">
        <f t="shared" si="32"/>
        <v>0.51883732755745526</v>
      </c>
      <c r="AD57">
        <f t="shared" si="33"/>
        <v>0.9316850205837931</v>
      </c>
      <c r="AE57">
        <f t="shared" si="34"/>
        <v>1.4505223481412486</v>
      </c>
      <c r="AF57">
        <f>'HK Notes'!H96</f>
        <v>1.9223391569180062</v>
      </c>
      <c r="AG57">
        <f t="shared" si="20"/>
        <v>1.4505223481412486</v>
      </c>
    </row>
    <row r="58" spans="1:33" x14ac:dyDescent="0.25">
      <c r="A58">
        <f t="shared" si="21"/>
        <v>1995</v>
      </c>
      <c r="B58" s="4">
        <f>'Econ aggregates'!X56</f>
        <v>453.48910702900793</v>
      </c>
      <c r="C58" s="5">
        <f>SUM(Population!C48:AA48)/SUM(Population!AB48:BJ48)</f>
        <v>2.0299732215378739</v>
      </c>
      <c r="D58" s="5">
        <f>Fertility!E47</f>
        <v>6.25</v>
      </c>
      <c r="E58">
        <v>1</v>
      </c>
      <c r="G58" s="5">
        <f t="shared" si="25"/>
        <v>205.18039437807707</v>
      </c>
      <c r="H58" s="5">
        <f t="shared" si="26"/>
        <v>335.7225990124316</v>
      </c>
      <c r="I58" s="5">
        <f t="shared" si="27"/>
        <v>31.253136719874945</v>
      </c>
      <c r="J58" s="5">
        <f t="shared" si="28"/>
        <v>86.526106920115851</v>
      </c>
      <c r="K58" s="5">
        <f t="shared" si="22"/>
        <v>236.43353109795203</v>
      </c>
      <c r="L58" s="5">
        <f t="shared" si="23"/>
        <v>422.24870593254747</v>
      </c>
      <c r="M58" s="5">
        <f t="shared" si="24"/>
        <v>658.68223703049944</v>
      </c>
      <c r="N58" s="5">
        <f t="shared" si="29"/>
        <v>0.52136540312274426</v>
      </c>
      <c r="O58" s="5">
        <f t="shared" si="30"/>
        <v>0.9311110220460882</v>
      </c>
      <c r="P58" s="5">
        <f t="shared" si="31"/>
        <v>1.4524764251688325</v>
      </c>
      <c r="R58" s="5">
        <f t="shared" si="10"/>
        <v>171.69646308234184</v>
      </c>
      <c r="S58" s="5">
        <f t="shared" si="11"/>
        <v>217.14449193124184</v>
      </c>
      <c r="T58" s="5">
        <f t="shared" si="12"/>
        <v>28.83333284887803</v>
      </c>
      <c r="U58" s="5">
        <f t="shared" si="13"/>
        <v>81.800670105294799</v>
      </c>
      <c r="V58" s="5">
        <f t="shared" si="14"/>
        <v>200.52979593121987</v>
      </c>
      <c r="W58" s="5">
        <f t="shared" si="15"/>
        <v>298.94516203653666</v>
      </c>
      <c r="X58" s="5">
        <f t="shared" si="16"/>
        <v>499.4749579677565</v>
      </c>
      <c r="Y58" s="5">
        <f t="shared" si="17"/>
        <v>0.44219319234583676</v>
      </c>
      <c r="Z58" s="5">
        <f t="shared" si="18"/>
        <v>0.65921134025698724</v>
      </c>
      <c r="AA58" s="5">
        <f t="shared" si="19"/>
        <v>1.1014045326028239</v>
      </c>
      <c r="AB58" s="5"/>
      <c r="AC58">
        <f t="shared" si="32"/>
        <v>0.52136540312274426</v>
      </c>
      <c r="AD58">
        <f t="shared" si="33"/>
        <v>0.9311110220460882</v>
      </c>
      <c r="AE58">
        <f t="shared" si="34"/>
        <v>1.4524764251688325</v>
      </c>
      <c r="AF58">
        <f>'HK Notes'!H97</f>
        <v>1.9591264009351823</v>
      </c>
      <c r="AG58">
        <f t="shared" si="20"/>
        <v>1.4524764251688325</v>
      </c>
    </row>
    <row r="59" spans="1:33" x14ac:dyDescent="0.25">
      <c r="A59">
        <f t="shared" si="21"/>
        <v>1996</v>
      </c>
      <c r="B59" s="4">
        <f>'Econ aggregates'!X57</f>
        <v>460.54021217801454</v>
      </c>
      <c r="C59" s="5">
        <f>SUM(Population!C49:AA49)/SUM(Population!AB49:BJ49)</f>
        <v>2.0328453276850018</v>
      </c>
      <c r="D59" s="5">
        <f>Fertility!E48</f>
        <v>6.21</v>
      </c>
      <c r="E59">
        <v>1</v>
      </c>
      <c r="G59" s="5">
        <f t="shared" si="25"/>
        <v>208.75415338238361</v>
      </c>
      <c r="H59" s="5">
        <f t="shared" si="26"/>
        <v>339.09903726836569</v>
      </c>
      <c r="I59" s="5">
        <f t="shared" si="27"/>
        <v>31.928320584938586</v>
      </c>
      <c r="J59" s="5">
        <f t="shared" si="28"/>
        <v>87.748563934421242</v>
      </c>
      <c r="K59" s="5">
        <f t="shared" si="22"/>
        <v>240.68247396732218</v>
      </c>
      <c r="L59" s="5">
        <f t="shared" si="23"/>
        <v>426.8476012027869</v>
      </c>
      <c r="M59" s="5">
        <f t="shared" si="24"/>
        <v>667.53007517010906</v>
      </c>
      <c r="N59" s="5">
        <f t="shared" si="29"/>
        <v>0.52260903087934951</v>
      </c>
      <c r="O59" s="5">
        <f t="shared" si="30"/>
        <v>0.92684110945299103</v>
      </c>
      <c r="P59" s="5">
        <f t="shared" si="31"/>
        <v>1.4494501403323405</v>
      </c>
      <c r="R59" s="5">
        <f t="shared" si="10"/>
        <v>175.89605086486762</v>
      </c>
      <c r="S59" s="5">
        <f t="shared" si="11"/>
        <v>221.46468757763142</v>
      </c>
      <c r="T59" s="5">
        <f t="shared" si="12"/>
        <v>29.509347676931679</v>
      </c>
      <c r="U59" s="5">
        <f t="shared" si="13"/>
        <v>83.042733999210043</v>
      </c>
      <c r="V59" s="5">
        <f t="shared" si="14"/>
        <v>205.40539854179929</v>
      </c>
      <c r="W59" s="5">
        <f t="shared" si="15"/>
        <v>304.50742157684147</v>
      </c>
      <c r="X59" s="5">
        <f t="shared" si="16"/>
        <v>509.91282011864075</v>
      </c>
      <c r="Y59" s="5">
        <f t="shared" si="17"/>
        <v>0.44600969277011382</v>
      </c>
      <c r="Z59" s="5">
        <f t="shared" si="18"/>
        <v>0.66119616381975987</v>
      </c>
      <c r="AA59" s="5">
        <f t="shared" si="19"/>
        <v>1.1072058565898737</v>
      </c>
      <c r="AB59" s="5"/>
      <c r="AC59">
        <f t="shared" si="32"/>
        <v>0.52260903087934951</v>
      </c>
      <c r="AD59">
        <f t="shared" si="33"/>
        <v>0.92684110945299103</v>
      </c>
      <c r="AE59">
        <f t="shared" si="34"/>
        <v>1.4494501403323405</v>
      </c>
      <c r="AF59">
        <f>'HK Notes'!H98</f>
        <v>1.9776617273836776</v>
      </c>
      <c r="AG59">
        <f t="shared" si="20"/>
        <v>1.4494501403323405</v>
      </c>
    </row>
    <row r="60" spans="1:33" x14ac:dyDescent="0.25">
      <c r="A60">
        <f t="shared" si="21"/>
        <v>1997</v>
      </c>
      <c r="B60" s="4">
        <f>'Econ aggregates'!X58</f>
        <v>466.7305368856691</v>
      </c>
      <c r="C60" s="5">
        <f>SUM(Population!C50:AA50)/SUM(Population!AB50:BJ50)</f>
        <v>2.031457927658415</v>
      </c>
      <c r="D60" s="5">
        <f>Fertility!E49</f>
        <v>6.17</v>
      </c>
      <c r="E60">
        <v>1</v>
      </c>
      <c r="G60" s="5">
        <f t="shared" si="25"/>
        <v>212.25358430718072</v>
      </c>
      <c r="H60" s="5">
        <f t="shared" si="26"/>
        <v>342.82774822742152</v>
      </c>
      <c r="I60" s="5">
        <f t="shared" si="27"/>
        <v>32.537706750567082</v>
      </c>
      <c r="J60" s="5">
        <f t="shared" si="28"/>
        <v>88.838336011185589</v>
      </c>
      <c r="K60" s="5">
        <f t="shared" si="22"/>
        <v>244.7912910577478</v>
      </c>
      <c r="L60" s="5">
        <f t="shared" si="23"/>
        <v>431.66608423860714</v>
      </c>
      <c r="M60" s="5">
        <f t="shared" si="24"/>
        <v>676.45737529635494</v>
      </c>
      <c r="N60" s="5">
        <f t="shared" si="29"/>
        <v>0.5244809835909926</v>
      </c>
      <c r="O60" s="5">
        <f t="shared" si="30"/>
        <v>0.9248721695369776</v>
      </c>
      <c r="P60" s="5">
        <f t="shared" si="31"/>
        <v>1.4493531531279702</v>
      </c>
      <c r="R60" s="5">
        <f t="shared" si="10"/>
        <v>179.72622427410519</v>
      </c>
      <c r="S60" s="5">
        <f t="shared" si="11"/>
        <v>225.49821323940003</v>
      </c>
      <c r="T60" s="5">
        <f t="shared" si="12"/>
        <v>30.113301804271533</v>
      </c>
      <c r="U60" s="5">
        <f t="shared" si="13"/>
        <v>84.147590867996811</v>
      </c>
      <c r="V60" s="5">
        <f t="shared" si="14"/>
        <v>209.83952607837674</v>
      </c>
      <c r="W60" s="5">
        <f t="shared" si="15"/>
        <v>309.64580410739683</v>
      </c>
      <c r="X60" s="5">
        <f t="shared" si="16"/>
        <v>519.48533018577359</v>
      </c>
      <c r="Y60" s="5">
        <f t="shared" si="17"/>
        <v>0.44959459365689475</v>
      </c>
      <c r="Z60" s="5">
        <f t="shared" si="18"/>
        <v>0.66343592209234015</v>
      </c>
      <c r="AA60" s="5">
        <f t="shared" si="19"/>
        <v>1.1130305157492348</v>
      </c>
      <c r="AB60" s="5"/>
      <c r="AC60">
        <f t="shared" si="32"/>
        <v>0.5244809835909926</v>
      </c>
      <c r="AD60">
        <f t="shared" si="33"/>
        <v>0.9248721695369776</v>
      </c>
      <c r="AE60">
        <f t="shared" si="34"/>
        <v>1.4493531531279702</v>
      </c>
      <c r="AF60">
        <f>'HK Notes'!H99</f>
        <v>1.9964226523760307</v>
      </c>
      <c r="AG60">
        <f t="shared" si="20"/>
        <v>1.4493531531279702</v>
      </c>
    </row>
    <row r="61" spans="1:33" x14ac:dyDescent="0.25">
      <c r="A61">
        <f t="shared" si="21"/>
        <v>1998</v>
      </c>
      <c r="B61" s="4">
        <f>'Econ aggregates'!X59</f>
        <v>473.06306026286808</v>
      </c>
      <c r="C61" s="5">
        <f>SUM(Population!C51:AA51)/SUM(Population!AB51:BJ51)</f>
        <v>2.0265149562500357</v>
      </c>
      <c r="D61" s="5">
        <f>Fertility!E50</f>
        <v>6.1462000000000003</v>
      </c>
      <c r="E61">
        <v>1</v>
      </c>
      <c r="G61" s="5">
        <f t="shared" si="25"/>
        <v>216.17804757704553</v>
      </c>
      <c r="H61" s="5">
        <f t="shared" si="26"/>
        <v>347.35669885433526</v>
      </c>
      <c r="I61" s="5">
        <f t="shared" si="27"/>
        <v>33.1770393216107</v>
      </c>
      <c r="J61" s="5">
        <f t="shared" si="28"/>
        <v>89.968671449451321</v>
      </c>
      <c r="K61" s="5">
        <f t="shared" si="22"/>
        <v>249.35508689865623</v>
      </c>
      <c r="L61" s="5">
        <f t="shared" si="23"/>
        <v>437.3253703037866</v>
      </c>
      <c r="M61" s="5">
        <f t="shared" si="24"/>
        <v>686.68045720244277</v>
      </c>
      <c r="N61" s="5">
        <f t="shared" si="29"/>
        <v>0.52710749970647996</v>
      </c>
      <c r="O61" s="5">
        <f t="shared" si="30"/>
        <v>0.92445470179129385</v>
      </c>
      <c r="P61" s="5">
        <f t="shared" si="31"/>
        <v>1.4515622014977736</v>
      </c>
      <c r="R61" s="5">
        <f t="shared" si="10"/>
        <v>183.33781154864397</v>
      </c>
      <c r="S61" s="5">
        <f t="shared" si="11"/>
        <v>228.97052242883504</v>
      </c>
      <c r="T61" s="5">
        <f t="shared" si="12"/>
        <v>30.716977774402228</v>
      </c>
      <c r="U61" s="5">
        <f t="shared" si="13"/>
        <v>85.233718940697926</v>
      </c>
      <c r="V61" s="5">
        <f t="shared" si="14"/>
        <v>214.05478932304621</v>
      </c>
      <c r="W61" s="5">
        <f t="shared" si="15"/>
        <v>314.20424136953295</v>
      </c>
      <c r="X61" s="5">
        <f t="shared" si="16"/>
        <v>528.25903069257913</v>
      </c>
      <c r="Y61" s="5">
        <f t="shared" si="17"/>
        <v>0.45248679785756657</v>
      </c>
      <c r="Z61" s="5">
        <f t="shared" si="18"/>
        <v>0.66419103025067805</v>
      </c>
      <c r="AA61" s="5">
        <f t="shared" si="19"/>
        <v>1.1166778281082446</v>
      </c>
      <c r="AB61" s="5"/>
      <c r="AC61">
        <f t="shared" si="32"/>
        <v>0.52710749970647996</v>
      </c>
      <c r="AD61">
        <f t="shared" si="33"/>
        <v>0.92445470179129385</v>
      </c>
      <c r="AE61">
        <f t="shared" si="34"/>
        <v>1.4515622014977736</v>
      </c>
      <c r="AF61">
        <f>'HK Notes'!H100</f>
        <v>2.0154119217340174</v>
      </c>
      <c r="AG61">
        <f t="shared" si="20"/>
        <v>1.4515622014977736</v>
      </c>
    </row>
    <row r="62" spans="1:33" x14ac:dyDescent="0.25">
      <c r="A62">
        <f t="shared" si="21"/>
        <v>1999</v>
      </c>
      <c r="B62" s="4">
        <f>'Econ aggregates'!X60</f>
        <v>479.54713082242563</v>
      </c>
      <c r="C62" s="5">
        <f>SUM(Population!C52:AA52)/SUM(Population!AB52:BJ52)</f>
        <v>2.0187058729127205</v>
      </c>
      <c r="D62" s="5">
        <f>Fertility!E51</f>
        <v>6.1224000000000007</v>
      </c>
      <c r="E62">
        <v>1</v>
      </c>
      <c r="G62" s="5">
        <f t="shared" si="25"/>
        <v>220.48812813481183</v>
      </c>
      <c r="H62" s="5">
        <f t="shared" si="26"/>
        <v>352.58126482984051</v>
      </c>
      <c r="I62" s="5">
        <f t="shared" si="27"/>
        <v>33.845805754558</v>
      </c>
      <c r="J62" s="5">
        <f t="shared" si="28"/>
        <v>91.138612293007796</v>
      </c>
      <c r="K62" s="5">
        <f t="shared" si="22"/>
        <v>254.33393388936983</v>
      </c>
      <c r="L62" s="5">
        <f t="shared" si="23"/>
        <v>443.71987712284829</v>
      </c>
      <c r="M62" s="5">
        <f t="shared" si="24"/>
        <v>698.05381101221815</v>
      </c>
      <c r="N62" s="5">
        <f t="shared" si="29"/>
        <v>0.53036274756390667</v>
      </c>
      <c r="O62" s="5">
        <f t="shared" si="30"/>
        <v>0.92528940035959883</v>
      </c>
      <c r="P62" s="5">
        <f t="shared" si="31"/>
        <v>1.4556521479235054</v>
      </c>
      <c r="R62" s="5">
        <f t="shared" si="10"/>
        <v>187.05661266836455</v>
      </c>
      <c r="S62" s="5">
        <f t="shared" si="11"/>
        <v>232.52615118238535</v>
      </c>
      <c r="T62" s="5">
        <f t="shared" si="12"/>
        <v>31.338900303706421</v>
      </c>
      <c r="U62" s="5">
        <f t="shared" si="13"/>
        <v>86.34470513057164</v>
      </c>
      <c r="V62" s="5">
        <f t="shared" si="14"/>
        <v>218.39551297207097</v>
      </c>
      <c r="W62" s="5">
        <f t="shared" si="15"/>
        <v>318.87085631295702</v>
      </c>
      <c r="X62" s="5">
        <f t="shared" si="16"/>
        <v>537.26636928502796</v>
      </c>
      <c r="Y62" s="5">
        <f t="shared" si="17"/>
        <v>0.45542033083905981</v>
      </c>
      <c r="Z62" s="5">
        <f t="shared" si="18"/>
        <v>0.66494164143176493</v>
      </c>
      <c r="AA62" s="5">
        <f t="shared" si="19"/>
        <v>1.1203619722708247</v>
      </c>
      <c r="AB62" s="5"/>
      <c r="AC62">
        <f t="shared" si="32"/>
        <v>0.53036274756390667</v>
      </c>
      <c r="AD62">
        <f t="shared" si="33"/>
        <v>0.92528940035959883</v>
      </c>
      <c r="AE62">
        <f t="shared" si="34"/>
        <v>1.4556521479235054</v>
      </c>
      <c r="AF62">
        <f>'HK Notes'!H101</f>
        <v>2.0346323146995653</v>
      </c>
      <c r="AG62">
        <f t="shared" si="20"/>
        <v>1.4556521479235054</v>
      </c>
    </row>
    <row r="63" spans="1:33" x14ac:dyDescent="0.25">
      <c r="A63">
        <f t="shared" si="21"/>
        <v>2000</v>
      </c>
      <c r="B63" s="4">
        <f>'Econ aggregates'!X61</f>
        <v>486.18813681431357</v>
      </c>
      <c r="C63" s="5">
        <f>SUM(Population!C53:AA53)/SUM(Population!AB53:BJ53)</f>
        <v>2.0087324152843706</v>
      </c>
      <c r="D63" s="5">
        <f>Fertility!E52</f>
        <v>6.0985999999999994</v>
      </c>
      <c r="E63">
        <v>1</v>
      </c>
      <c r="G63" s="5">
        <f t="shared" si="25"/>
        <v>225.13863510270804</v>
      </c>
      <c r="H63" s="5">
        <f t="shared" si="26"/>
        <v>358.38931735337405</v>
      </c>
      <c r="I63" s="5">
        <f t="shared" si="27"/>
        <v>34.54295319351862</v>
      </c>
      <c r="J63" s="5">
        <f t="shared" si="28"/>
        <v>92.346333300155123</v>
      </c>
      <c r="K63" s="5">
        <f t="shared" si="22"/>
        <v>259.68158829622666</v>
      </c>
      <c r="L63" s="5">
        <f t="shared" si="23"/>
        <v>450.73565065352921</v>
      </c>
      <c r="M63" s="5">
        <f t="shared" si="24"/>
        <v>710.41723894975587</v>
      </c>
      <c r="N63" s="5">
        <f t="shared" si="29"/>
        <v>0.53411749204280778</v>
      </c>
      <c r="O63" s="5">
        <f t="shared" si="30"/>
        <v>0.92708072559507049</v>
      </c>
      <c r="P63" s="5">
        <f t="shared" si="31"/>
        <v>1.4611982176378782</v>
      </c>
      <c r="R63" s="5">
        <f t="shared" si="10"/>
        <v>190.88697340811754</v>
      </c>
      <c r="S63" s="5">
        <f t="shared" si="11"/>
        <v>236.16794875318385</v>
      </c>
      <c r="T63" s="5">
        <f t="shared" si="12"/>
        <v>31.979827209235761</v>
      </c>
      <c r="U63" s="5">
        <f t="shared" si="13"/>
        <v>87.481401898909567</v>
      </c>
      <c r="V63" s="5">
        <f t="shared" si="14"/>
        <v>222.86680061735331</v>
      </c>
      <c r="W63" s="5">
        <f t="shared" si="15"/>
        <v>323.6493506520934</v>
      </c>
      <c r="X63" s="5">
        <f t="shared" si="16"/>
        <v>546.51615126944671</v>
      </c>
      <c r="Y63" s="5">
        <f t="shared" si="17"/>
        <v>0.45839621278639148</v>
      </c>
      <c r="Z63" s="5">
        <f t="shared" si="18"/>
        <v>0.66568746981932747</v>
      </c>
      <c r="AA63" s="5">
        <f t="shared" si="19"/>
        <v>1.124083682605719</v>
      </c>
      <c r="AB63" s="5"/>
      <c r="AC63">
        <f t="shared" si="32"/>
        <v>0.53411749204280778</v>
      </c>
      <c r="AD63">
        <f t="shared" si="33"/>
        <v>0.92708072559507049</v>
      </c>
      <c r="AE63">
        <f t="shared" si="34"/>
        <v>1.4611982176378782</v>
      </c>
      <c r="AF63">
        <f>'HK Notes'!H102</f>
        <v>2.0540866443415156</v>
      </c>
      <c r="AG63">
        <f t="shared" si="20"/>
        <v>1.4611982176378782</v>
      </c>
    </row>
    <row r="64" spans="1:33" x14ac:dyDescent="0.25">
      <c r="A64">
        <f t="shared" si="21"/>
        <v>2001</v>
      </c>
      <c r="B64" s="4">
        <f>'Econ aggregates'!X62</f>
        <v>493.88806655062837</v>
      </c>
      <c r="C64" s="5">
        <f>SUM(Population!C54:AA54)/SUM(Population!AB54:BJ54)</f>
        <v>2.0072765552898417</v>
      </c>
      <c r="D64" s="5">
        <f>Fertility!E53</f>
        <v>6.0748000000000006</v>
      </c>
      <c r="E64">
        <v>1</v>
      </c>
      <c r="G64" s="5">
        <f t="shared" si="25"/>
        <v>229.57085907570155</v>
      </c>
      <c r="H64" s="5">
        <f t="shared" si="26"/>
        <v>362.99759058919295</v>
      </c>
      <c r="I64" s="5">
        <f t="shared" si="27"/>
        <v>35.31954729365431</v>
      </c>
      <c r="J64" s="5">
        <f t="shared" si="28"/>
        <v>93.696733326808342</v>
      </c>
      <c r="K64" s="5">
        <f t="shared" si="22"/>
        <v>264.89040636935584</v>
      </c>
      <c r="L64" s="5">
        <f t="shared" si="23"/>
        <v>456.69432391600128</v>
      </c>
      <c r="M64" s="5">
        <f t="shared" si="24"/>
        <v>721.58473028535718</v>
      </c>
      <c r="N64" s="5">
        <f t="shared" si="29"/>
        <v>0.5363369239094623</v>
      </c>
      <c r="O64" s="5">
        <f t="shared" si="30"/>
        <v>0.92469195926438863</v>
      </c>
      <c r="P64" s="5">
        <f t="shared" si="31"/>
        <v>1.4610288831738512</v>
      </c>
      <c r="R64" s="5">
        <f t="shared" si="10"/>
        <v>195.28594536433974</v>
      </c>
      <c r="S64" s="5">
        <f t="shared" si="11"/>
        <v>240.25519164611887</v>
      </c>
      <c r="T64" s="5">
        <f t="shared" si="12"/>
        <v>32.724147137142936</v>
      </c>
      <c r="U64" s="5">
        <f t="shared" si="13"/>
        <v>88.789096955692969</v>
      </c>
      <c r="V64" s="5">
        <f t="shared" si="14"/>
        <v>228.01009250148269</v>
      </c>
      <c r="W64" s="5">
        <f t="shared" si="15"/>
        <v>329.04428860181184</v>
      </c>
      <c r="X64" s="5">
        <f t="shared" si="16"/>
        <v>557.05438110329453</v>
      </c>
      <c r="Y64" s="5">
        <f t="shared" si="17"/>
        <v>0.46166349815643787</v>
      </c>
      <c r="Z64" s="5">
        <f t="shared" si="18"/>
        <v>0.66623251478800727</v>
      </c>
      <c r="AA64" s="5">
        <f t="shared" si="19"/>
        <v>1.1278960129444451</v>
      </c>
      <c r="AB64" s="5"/>
      <c r="AC64">
        <f t="shared" si="32"/>
        <v>0.5363369239094623</v>
      </c>
      <c r="AD64">
        <f t="shared" si="33"/>
        <v>0.92469195926438863</v>
      </c>
      <c r="AE64">
        <f t="shared" si="34"/>
        <v>1.4610288831738512</v>
      </c>
      <c r="AF64">
        <f>'HK Notes'!H103</f>
        <v>2.067887388522458</v>
      </c>
      <c r="AG64">
        <f t="shared" si="20"/>
        <v>1.4610288831738512</v>
      </c>
    </row>
    <row r="65" spans="1:33" x14ac:dyDescent="0.25">
      <c r="A65">
        <f t="shared" si="21"/>
        <v>2002</v>
      </c>
      <c r="B65" s="4">
        <f>'Econ aggregates'!X63</f>
        <v>500.66449931521998</v>
      </c>
      <c r="C65" s="5">
        <f>SUM(Population!C55:AA55)/SUM(Population!AB55:BJ55)</f>
        <v>2.0024904428278671</v>
      </c>
      <c r="D65" s="5">
        <f>Fertility!E54</f>
        <v>6.0510000000000002</v>
      </c>
      <c r="E65">
        <v>1</v>
      </c>
      <c r="G65" s="5">
        <f t="shared" si="25"/>
        <v>233.84769850240414</v>
      </c>
      <c r="H65" s="5">
        <f t="shared" si="26"/>
        <v>367.81351158484568</v>
      </c>
      <c r="I65" s="5">
        <f t="shared" si="27"/>
        <v>36.020786759303803</v>
      </c>
      <c r="J65" s="5">
        <f t="shared" si="28"/>
        <v>94.90153390111324</v>
      </c>
      <c r="K65" s="5">
        <f t="shared" si="22"/>
        <v>269.86848526170797</v>
      </c>
      <c r="L65" s="5">
        <f t="shared" si="23"/>
        <v>462.71504548595891</v>
      </c>
      <c r="M65" s="5">
        <f t="shared" si="24"/>
        <v>732.58353074766683</v>
      </c>
      <c r="N65" s="5">
        <f t="shared" si="29"/>
        <v>0.53902061286713665</v>
      </c>
      <c r="O65" s="5">
        <f t="shared" si="30"/>
        <v>0.9242018280082448</v>
      </c>
      <c r="P65" s="5">
        <f t="shared" si="31"/>
        <v>1.4632224408753813</v>
      </c>
      <c r="R65" s="5">
        <f t="shared" si="10"/>
        <v>199.25694655622175</v>
      </c>
      <c r="S65" s="5">
        <f t="shared" si="11"/>
        <v>244.00113264746955</v>
      </c>
      <c r="T65" s="5">
        <f t="shared" si="12"/>
        <v>33.387703334394686</v>
      </c>
      <c r="U65" s="5">
        <f t="shared" si="13"/>
        <v>89.948337716553297</v>
      </c>
      <c r="V65" s="5">
        <f t="shared" si="14"/>
        <v>232.64464989061645</v>
      </c>
      <c r="W65" s="5">
        <f t="shared" si="15"/>
        <v>333.94947036402283</v>
      </c>
      <c r="X65" s="5">
        <f t="shared" si="16"/>
        <v>566.59412025463928</v>
      </c>
      <c r="Y65" s="5">
        <f t="shared" si="17"/>
        <v>0.46467175165967306</v>
      </c>
      <c r="Z65" s="5">
        <f t="shared" si="18"/>
        <v>0.66701248205291097</v>
      </c>
      <c r="AA65" s="5">
        <f t="shared" si="19"/>
        <v>1.1316842337125841</v>
      </c>
      <c r="AB65" s="5"/>
      <c r="AC65">
        <f t="shared" si="32"/>
        <v>0.53902061286713665</v>
      </c>
      <c r="AD65">
        <f t="shared" si="33"/>
        <v>0.9242018280082448</v>
      </c>
      <c r="AE65">
        <f t="shared" si="34"/>
        <v>1.4632224408753813</v>
      </c>
      <c r="AF65">
        <f>'HK Notes'!H104</f>
        <v>2.0818058582690333</v>
      </c>
      <c r="AG65">
        <f t="shared" si="20"/>
        <v>1.4632224408753813</v>
      </c>
    </row>
    <row r="66" spans="1:33" x14ac:dyDescent="0.25">
      <c r="A66">
        <f t="shared" si="21"/>
        <v>2003</v>
      </c>
      <c r="B66" s="4">
        <f>'Econ aggregates'!X64</f>
        <v>507.61419484733193</v>
      </c>
      <c r="C66" s="5">
        <f>SUM(Population!C56:AA56)/SUM(Population!AB56:BJ56)</f>
        <v>1.9955023674033034</v>
      </c>
      <c r="D66" s="5">
        <f>Fertility!E55</f>
        <v>6.0418000000000003</v>
      </c>
      <c r="E66">
        <v>1</v>
      </c>
      <c r="G66" s="5">
        <f t="shared" si="25"/>
        <v>238.48249618620679</v>
      </c>
      <c r="H66" s="5">
        <f t="shared" si="26"/>
        <v>373.23170708558996</v>
      </c>
      <c r="I66" s="5">
        <f t="shared" si="27"/>
        <v>36.752872459255073</v>
      </c>
      <c r="J66" s="5">
        <f t="shared" si="28"/>
        <v>96.147097483104105</v>
      </c>
      <c r="K66" s="5">
        <f t="shared" si="22"/>
        <v>275.23536864546185</v>
      </c>
      <c r="L66" s="5">
        <f t="shared" si="23"/>
        <v>469.37880456869408</v>
      </c>
      <c r="M66" s="5">
        <f t="shared" si="24"/>
        <v>744.61417321415593</v>
      </c>
      <c r="N66" s="5">
        <f t="shared" si="29"/>
        <v>0.54221369583299495</v>
      </c>
      <c r="O66" s="5">
        <f t="shared" si="30"/>
        <v>0.92467627842807398</v>
      </c>
      <c r="P66" s="5">
        <f t="shared" si="31"/>
        <v>1.4668899742610688</v>
      </c>
      <c r="R66" s="5">
        <f t="shared" si="10"/>
        <v>203.01030358940838</v>
      </c>
      <c r="S66" s="5">
        <f t="shared" si="11"/>
        <v>247.18003065697485</v>
      </c>
      <c r="T66" s="5">
        <f t="shared" si="12"/>
        <v>34.053795882866218</v>
      </c>
      <c r="U66" s="5">
        <f t="shared" si="13"/>
        <v>91.093136304747361</v>
      </c>
      <c r="V66" s="5">
        <f t="shared" si="14"/>
        <v>237.06409947227459</v>
      </c>
      <c r="W66" s="5">
        <f t="shared" si="15"/>
        <v>338.27316696172221</v>
      </c>
      <c r="X66" s="5">
        <f t="shared" si="16"/>
        <v>575.33726643399677</v>
      </c>
      <c r="Y66" s="5">
        <f t="shared" si="17"/>
        <v>0.46701629284337304</v>
      </c>
      <c r="Z66" s="5">
        <f t="shared" si="18"/>
        <v>0.66639816300539023</v>
      </c>
      <c r="AA66" s="5">
        <f t="shared" si="19"/>
        <v>1.1334144558487631</v>
      </c>
      <c r="AB66" s="5"/>
      <c r="AC66">
        <f t="shared" si="32"/>
        <v>0.54221369583299495</v>
      </c>
      <c r="AD66">
        <f t="shared" si="33"/>
        <v>0.92467627842807398</v>
      </c>
      <c r="AE66">
        <f t="shared" si="34"/>
        <v>1.4668899742610688</v>
      </c>
      <c r="AF66">
        <f>'HK Notes'!H105</f>
        <v>2.0958430578248266</v>
      </c>
      <c r="AG66">
        <f t="shared" si="20"/>
        <v>1.4668899742610688</v>
      </c>
    </row>
    <row r="67" spans="1:33" x14ac:dyDescent="0.25">
      <c r="A67">
        <f t="shared" si="21"/>
        <v>2004</v>
      </c>
      <c r="B67" s="4">
        <f>'Econ aggregates'!X65</f>
        <v>514.72778962269581</v>
      </c>
      <c r="C67" s="5">
        <f>SUM(Population!C57:AA57)/SUM(Population!AB57:BJ57)</f>
        <v>1.9872290930501728</v>
      </c>
      <c r="D67" s="5">
        <f>Fertility!E56</f>
        <v>6.0326000000000004</v>
      </c>
      <c r="E67">
        <v>1</v>
      </c>
      <c r="G67" s="5">
        <f t="shared" si="25"/>
        <v>243.38877243976594</v>
      </c>
      <c r="H67" s="5">
        <f t="shared" si="26"/>
        <v>379.06538025010593</v>
      </c>
      <c r="I67" s="5">
        <f t="shared" si="27"/>
        <v>37.512053107646501</v>
      </c>
      <c r="J67" s="5">
        <f t="shared" si="28"/>
        <v>97.427540788674207</v>
      </c>
      <c r="K67" s="5">
        <f t="shared" si="22"/>
        <v>280.90082554741247</v>
      </c>
      <c r="L67" s="5">
        <f t="shared" si="23"/>
        <v>476.49292103878014</v>
      </c>
      <c r="M67" s="5">
        <f t="shared" si="24"/>
        <v>757.39374658619261</v>
      </c>
      <c r="N67" s="5">
        <f t="shared" si="29"/>
        <v>0.54572694773934305</v>
      </c>
      <c r="O67" s="5">
        <f t="shared" si="30"/>
        <v>0.92571827409601781</v>
      </c>
      <c r="P67" s="5">
        <f t="shared" si="31"/>
        <v>1.4714452218353609</v>
      </c>
      <c r="R67" s="5">
        <f t="shared" si="10"/>
        <v>206.86930177783213</v>
      </c>
      <c r="S67" s="5">
        <f t="shared" si="11"/>
        <v>250.42778906489366</v>
      </c>
      <c r="T67" s="5">
        <f t="shared" si="12"/>
        <v>34.739602964207208</v>
      </c>
      <c r="U67" s="5">
        <f t="shared" si="13"/>
        <v>92.263376406823184</v>
      </c>
      <c r="V67" s="5">
        <f t="shared" si="14"/>
        <v>241.60890474203933</v>
      </c>
      <c r="W67" s="5">
        <f t="shared" si="15"/>
        <v>342.69116547171683</v>
      </c>
      <c r="X67" s="5">
        <f t="shared" si="16"/>
        <v>584.30007021375616</v>
      </c>
      <c r="Y67" s="5">
        <f t="shared" si="17"/>
        <v>0.46939160778387884</v>
      </c>
      <c r="Z67" s="5">
        <f t="shared" si="18"/>
        <v>0.66577164159509483</v>
      </c>
      <c r="AA67" s="5">
        <f t="shared" si="19"/>
        <v>1.1351632493789736</v>
      </c>
      <c r="AB67" s="5"/>
      <c r="AC67">
        <f t="shared" si="32"/>
        <v>0.54572694773934305</v>
      </c>
      <c r="AD67">
        <f t="shared" si="33"/>
        <v>0.92571827409601781</v>
      </c>
      <c r="AE67">
        <f t="shared" si="34"/>
        <v>1.4714452218353609</v>
      </c>
      <c r="AF67">
        <f>'HK Notes'!H106</f>
        <v>2.11</v>
      </c>
      <c r="AG67">
        <f t="shared" si="20"/>
        <v>1.4714452218353609</v>
      </c>
    </row>
    <row r="68" spans="1:33" x14ac:dyDescent="0.25">
      <c r="A68">
        <f t="shared" si="21"/>
        <v>2005</v>
      </c>
      <c r="B68" s="4">
        <f>'Econ aggregates'!X66</f>
        <v>522.00567237008715</v>
      </c>
      <c r="C68" s="5">
        <f>SUM(Population!C58:AA58)/SUM(Population!AB58:BJ58)</f>
        <v>1.9783488817784478</v>
      </c>
      <c r="D68" s="5">
        <f>Fertility!E57</f>
        <v>6.0234000000000005</v>
      </c>
      <c r="E68">
        <v>1</v>
      </c>
      <c r="G68" s="5">
        <f t="shared" si="25"/>
        <v>248.50389842514397</v>
      </c>
      <c r="H68" s="5">
        <f t="shared" si="26"/>
        <v>385.17536557389832</v>
      </c>
      <c r="I68" s="5">
        <f t="shared" si="27"/>
        <v>38.296241941929516</v>
      </c>
      <c r="J68" s="5">
        <f t="shared" si="28"/>
        <v>98.739657503917883</v>
      </c>
      <c r="K68" s="5">
        <f t="shared" si="22"/>
        <v>286.80014036707348</v>
      </c>
      <c r="L68" s="5">
        <f t="shared" si="23"/>
        <v>483.91502307781622</v>
      </c>
      <c r="M68" s="5">
        <f t="shared" si="24"/>
        <v>770.71516344488964</v>
      </c>
      <c r="N68" s="5">
        <f t="shared" si="29"/>
        <v>0.54941958593074514</v>
      </c>
      <c r="O68" s="5">
        <f t="shared" si="30"/>
        <v>0.92703020042037831</v>
      </c>
      <c r="P68" s="5">
        <f t="shared" si="31"/>
        <v>1.4764497863511232</v>
      </c>
      <c r="R68" s="5">
        <f t="shared" si="10"/>
        <v>210.83531412953425</v>
      </c>
      <c r="S68" s="5">
        <f t="shared" si="11"/>
        <v>253.74452798041389</v>
      </c>
      <c r="T68" s="5">
        <f t="shared" si="12"/>
        <v>35.445416082911521</v>
      </c>
      <c r="U68" s="5">
        <f t="shared" si="13"/>
        <v>93.459055349845656</v>
      </c>
      <c r="V68" s="5">
        <f t="shared" si="14"/>
        <v>246.28073021244577</v>
      </c>
      <c r="W68" s="5">
        <f t="shared" si="15"/>
        <v>347.20358333025956</v>
      </c>
      <c r="X68" s="5">
        <f t="shared" si="16"/>
        <v>593.48431354270531</v>
      </c>
      <c r="Y68" s="5">
        <f t="shared" si="17"/>
        <v>0.4717970383238283</v>
      </c>
      <c r="Z68" s="5">
        <f t="shared" si="18"/>
        <v>0.6651337364857256</v>
      </c>
      <c r="AA68" s="5">
        <f t="shared" si="19"/>
        <v>1.1369307748095538</v>
      </c>
      <c r="AB68" s="5"/>
      <c r="AC68">
        <f t="shared" si="32"/>
        <v>0.54941958593074514</v>
      </c>
      <c r="AD68">
        <f t="shared" si="33"/>
        <v>0.92703020042037831</v>
      </c>
      <c r="AE68">
        <f t="shared" si="34"/>
        <v>1.4764497863511232</v>
      </c>
      <c r="AF68">
        <f>'HK Notes'!H107</f>
        <v>2.1242777062443676</v>
      </c>
      <c r="AG68">
        <f t="shared" si="20"/>
        <v>1.4764497863511232</v>
      </c>
    </row>
    <row r="69" spans="1:33" x14ac:dyDescent="0.25">
      <c r="A69">
        <f t="shared" si="21"/>
        <v>2006</v>
      </c>
      <c r="B69" s="4">
        <f>'Econ aggregates'!X67</f>
        <v>530.08019962716207</v>
      </c>
      <c r="C69" s="5">
        <f>SUM(Population!C59:AA59)/SUM(Population!AB59:BJ59)</f>
        <v>1.9757322117636076</v>
      </c>
      <c r="D69" s="5">
        <f>Fertility!E58</f>
        <v>6.0142000000000007</v>
      </c>
      <c r="E69">
        <v>1</v>
      </c>
      <c r="G69" s="5">
        <f t="shared" si="25"/>
        <v>253.41937335987166</v>
      </c>
      <c r="H69" s="5">
        <f t="shared" si="26"/>
        <v>390.29942992053799</v>
      </c>
      <c r="I69" s="5">
        <f t="shared" si="27"/>
        <v>39.14226708634687</v>
      </c>
      <c r="J69" s="5">
        <f t="shared" si="28"/>
        <v>100.15645168192965</v>
      </c>
      <c r="K69" s="5">
        <f t="shared" si="22"/>
        <v>292.56164044621852</v>
      </c>
      <c r="L69" s="5">
        <f t="shared" si="23"/>
        <v>490.45588160246763</v>
      </c>
      <c r="M69" s="5">
        <f t="shared" si="24"/>
        <v>783.01752204868615</v>
      </c>
      <c r="N69" s="5">
        <f t="shared" si="29"/>
        <v>0.55191957868261265</v>
      </c>
      <c r="O69" s="5">
        <f t="shared" si="30"/>
        <v>0.9252484472112622</v>
      </c>
      <c r="P69" s="5">
        <f t="shared" si="31"/>
        <v>1.4771680258938749</v>
      </c>
      <c r="R69" s="5">
        <f t="shared" si="10"/>
        <v>215.23736390700924</v>
      </c>
      <c r="S69" s="5">
        <f t="shared" si="11"/>
        <v>257.38109412162686</v>
      </c>
      <c r="T69" s="5">
        <f t="shared" si="12"/>
        <v>36.232336477036043</v>
      </c>
      <c r="U69" s="5">
        <f t="shared" si="13"/>
        <v>94.781424167698958</v>
      </c>
      <c r="V69" s="5">
        <f t="shared" si="14"/>
        <v>251.46970038404527</v>
      </c>
      <c r="W69" s="5">
        <f t="shared" si="15"/>
        <v>352.16251828932582</v>
      </c>
      <c r="X69" s="5">
        <f t="shared" si="16"/>
        <v>603.63221867337109</v>
      </c>
      <c r="Y69" s="5">
        <f t="shared" si="17"/>
        <v>0.47439934666663525</v>
      </c>
      <c r="Z69" s="5">
        <f t="shared" si="18"/>
        <v>0.6643570511349477</v>
      </c>
      <c r="AA69" s="5">
        <f t="shared" si="19"/>
        <v>1.1387563978015829</v>
      </c>
      <c r="AB69" s="5"/>
      <c r="AC69">
        <f t="shared" si="32"/>
        <v>0.55191957868261265</v>
      </c>
      <c r="AD69">
        <f t="shared" si="33"/>
        <v>0.9252484472112622</v>
      </c>
      <c r="AE69">
        <f t="shared" si="34"/>
        <v>1.4771680258938749</v>
      </c>
      <c r="AF69">
        <f>'HK Notes'!H108</f>
        <v>2.1190717755366304</v>
      </c>
      <c r="AG69">
        <f t="shared" si="20"/>
        <v>1.4771680258938749</v>
      </c>
    </row>
    <row r="70" spans="1:33" x14ac:dyDescent="0.25">
      <c r="A70">
        <f t="shared" si="21"/>
        <v>2007</v>
      </c>
      <c r="B70" s="4">
        <f>'Econ aggregates'!X68</f>
        <v>537.52441470517385</v>
      </c>
      <c r="C70" s="5">
        <f>SUM(Population!C60:AA60)/SUM(Population!AB60:BJ60)</f>
        <v>1.9711645269432925</v>
      </c>
      <c r="D70" s="5">
        <f>Fertility!E59</f>
        <v>6.0049999999999999</v>
      </c>
      <c r="E70">
        <v>1</v>
      </c>
      <c r="G70" s="5">
        <f t="shared" si="25"/>
        <v>258.22265336969656</v>
      </c>
      <c r="H70" s="5">
        <f t="shared" si="26"/>
        <v>395.53875744224604</v>
      </c>
      <c r="I70" s="5">
        <f t="shared" si="27"/>
        <v>39.936650376082923</v>
      </c>
      <c r="J70" s="5">
        <f t="shared" si="28"/>
        <v>101.47323570935178</v>
      </c>
      <c r="K70" s="5">
        <f t="shared" si="22"/>
        <v>298.15930374577948</v>
      </c>
      <c r="L70" s="5">
        <f t="shared" si="23"/>
        <v>497.01199315159784</v>
      </c>
      <c r="M70" s="5">
        <f t="shared" si="24"/>
        <v>795.17129689737726</v>
      </c>
      <c r="N70" s="5">
        <f t="shared" si="29"/>
        <v>0.5546897882011862</v>
      </c>
      <c r="O70" s="5">
        <f t="shared" si="30"/>
        <v>0.92463147636596821</v>
      </c>
      <c r="P70" s="5">
        <f t="shared" si="31"/>
        <v>1.4793212645671543</v>
      </c>
      <c r="R70" s="5">
        <f t="shared" si="10"/>
        <v>219.33807772921256</v>
      </c>
      <c r="S70" s="5">
        <f t="shared" si="11"/>
        <v>260.7711605090426</v>
      </c>
      <c r="T70" s="5">
        <f t="shared" si="12"/>
        <v>36.963604000355936</v>
      </c>
      <c r="U70" s="5">
        <f t="shared" si="13"/>
        <v>96.001702953540047</v>
      </c>
      <c r="V70" s="5">
        <f t="shared" si="14"/>
        <v>256.30168172956849</v>
      </c>
      <c r="W70" s="5">
        <f t="shared" si="15"/>
        <v>356.77286346258268</v>
      </c>
      <c r="X70" s="5">
        <f t="shared" si="16"/>
        <v>613.07454519215116</v>
      </c>
      <c r="Y70" s="5">
        <f t="shared" si="17"/>
        <v>0.47681867970619918</v>
      </c>
      <c r="Z70" s="5">
        <f t="shared" si="18"/>
        <v>0.66373331834288607</v>
      </c>
      <c r="AA70" s="5">
        <f t="shared" si="19"/>
        <v>1.1405519980490852</v>
      </c>
      <c r="AB70" s="5"/>
      <c r="AC70">
        <f t="shared" si="32"/>
        <v>0.5546897882011862</v>
      </c>
      <c r="AD70">
        <f t="shared" si="33"/>
        <v>0.92463147636596821</v>
      </c>
      <c r="AE70">
        <f t="shared" si="34"/>
        <v>1.4793212645671543</v>
      </c>
      <c r="AF70">
        <f>'HK Notes'!H109</f>
        <v>2.1138819000991385</v>
      </c>
      <c r="AG70">
        <f t="shared" si="20"/>
        <v>1.4793212645671543</v>
      </c>
    </row>
    <row r="71" spans="1:33" x14ac:dyDescent="0.25">
      <c r="A71">
        <f t="shared" si="21"/>
        <v>2008</v>
      </c>
      <c r="B71" s="4">
        <f>'Econ aggregates'!X69</f>
        <v>545.19254212886983</v>
      </c>
      <c r="C71" s="5">
        <f>SUM(Population!C61:AA61)/SUM(Population!AB61:BJ61)</f>
        <v>1.9658611042999456</v>
      </c>
      <c r="D71" s="5">
        <f>Fertility!E60</f>
        <v>6.0050000000000008</v>
      </c>
      <c r="E71">
        <v>1</v>
      </c>
      <c r="G71" s="5">
        <f t="shared" si="25"/>
        <v>263.27424302859055</v>
      </c>
      <c r="H71" s="5">
        <f t="shared" si="26"/>
        <v>401.09668798215654</v>
      </c>
      <c r="I71" s="5">
        <f t="shared" si="27"/>
        <v>40.76301985467888</v>
      </c>
      <c r="J71" s="5">
        <f t="shared" si="28"/>
        <v>102.83215959832219</v>
      </c>
      <c r="K71" s="5">
        <f t="shared" si="22"/>
        <v>304.03726288326942</v>
      </c>
      <c r="L71" s="5">
        <f t="shared" si="23"/>
        <v>503.92884758047876</v>
      </c>
      <c r="M71" s="5">
        <f t="shared" si="24"/>
        <v>807.96611046374824</v>
      </c>
      <c r="N71" s="5">
        <f t="shared" si="29"/>
        <v>0.55766951927857189</v>
      </c>
      <c r="O71" s="5">
        <f t="shared" si="30"/>
        <v>0.9243135381359685</v>
      </c>
      <c r="P71" s="5">
        <f t="shared" si="31"/>
        <v>1.4819830574145405</v>
      </c>
      <c r="R71" s="5">
        <f t="shared" si="10"/>
        <v>223.34167475928089</v>
      </c>
      <c r="S71" s="5">
        <f t="shared" si="11"/>
        <v>263.80650965371149</v>
      </c>
      <c r="T71" s="5">
        <f t="shared" si="12"/>
        <v>37.708210128211604</v>
      </c>
      <c r="U71" s="5">
        <f t="shared" si="13"/>
        <v>97.227892100391273</v>
      </c>
      <c r="V71" s="5">
        <f t="shared" si="14"/>
        <v>261.04988488749251</v>
      </c>
      <c r="W71" s="5">
        <f t="shared" si="15"/>
        <v>361.03440175410276</v>
      </c>
      <c r="X71" s="5">
        <f t="shared" si="16"/>
        <v>622.08428664159533</v>
      </c>
      <c r="Y71" s="5">
        <f t="shared" si="17"/>
        <v>0.47882145245080565</v>
      </c>
      <c r="Z71" s="5">
        <f t="shared" si="18"/>
        <v>0.66221449094724283</v>
      </c>
      <c r="AA71" s="5">
        <f t="shared" si="19"/>
        <v>1.1410359433980486</v>
      </c>
      <c r="AB71" s="5"/>
      <c r="AC71">
        <f t="shared" si="32"/>
        <v>0.55766951927857189</v>
      </c>
      <c r="AD71">
        <f t="shared" si="33"/>
        <v>0.9243135381359685</v>
      </c>
      <c r="AE71">
        <f t="shared" si="34"/>
        <v>1.4819830574145405</v>
      </c>
      <c r="AF71">
        <f>'HK Notes'!H110</f>
        <v>2.1087080304168841</v>
      </c>
      <c r="AG71">
        <f t="shared" si="20"/>
        <v>1.4819830574145405</v>
      </c>
    </row>
    <row r="72" spans="1:33" x14ac:dyDescent="0.25">
      <c r="A72">
        <f t="shared" si="21"/>
        <v>2009</v>
      </c>
      <c r="B72" s="4">
        <f>'Econ aggregates'!X70</f>
        <v>553.0868613808683</v>
      </c>
      <c r="C72" s="5">
        <f>SUM(Population!C62:AA62)/SUM(Population!AB62:BJ62)</f>
        <v>1.9609628009084781</v>
      </c>
      <c r="D72" s="5">
        <f>Fertility!E61</f>
        <v>6.0049999999999999</v>
      </c>
      <c r="E72">
        <v>1</v>
      </c>
      <c r="G72" s="5">
        <f t="shared" si="25"/>
        <v>268.44549500467895</v>
      </c>
      <c r="H72" s="5">
        <f t="shared" si="26"/>
        <v>406.70102675845055</v>
      </c>
      <c r="I72" s="5">
        <f t="shared" si="27"/>
        <v>41.617053086099439</v>
      </c>
      <c r="J72" s="5">
        <f t="shared" si="28"/>
        <v>104.22730831533332</v>
      </c>
      <c r="K72" s="5">
        <f t="shared" si="22"/>
        <v>310.06254809077836</v>
      </c>
      <c r="L72" s="5">
        <f t="shared" si="23"/>
        <v>510.92833507378384</v>
      </c>
      <c r="M72" s="5">
        <f t="shared" si="24"/>
        <v>820.99088316456221</v>
      </c>
      <c r="N72" s="5">
        <f t="shared" si="29"/>
        <v>0.56060371298037792</v>
      </c>
      <c r="O72" s="5">
        <f t="shared" si="30"/>
        <v>0.92377593963843385</v>
      </c>
      <c r="P72" s="5">
        <f t="shared" si="31"/>
        <v>1.4843796526188118</v>
      </c>
      <c r="R72" s="5">
        <f t="shared" si="10"/>
        <v>227.47969413235936</v>
      </c>
      <c r="S72" s="5">
        <f t="shared" si="11"/>
        <v>266.92324427927593</v>
      </c>
      <c r="T72" s="5">
        <f t="shared" si="12"/>
        <v>38.479256836884133</v>
      </c>
      <c r="U72" s="5">
        <f t="shared" si="13"/>
        <v>98.488378787630964</v>
      </c>
      <c r="V72" s="5">
        <f t="shared" si="14"/>
        <v>265.95895096924346</v>
      </c>
      <c r="W72" s="5">
        <f t="shared" si="15"/>
        <v>365.41162306690688</v>
      </c>
      <c r="X72" s="5">
        <f t="shared" si="16"/>
        <v>631.3705740361504</v>
      </c>
      <c r="Y72" s="5">
        <f t="shared" si="17"/>
        <v>0.48086289792752468</v>
      </c>
      <c r="Z72" s="5">
        <f t="shared" si="18"/>
        <v>0.66067673738370736</v>
      </c>
      <c r="AA72" s="5">
        <f t="shared" si="19"/>
        <v>1.1415396353112321</v>
      </c>
      <c r="AB72" s="5"/>
      <c r="AC72">
        <f t="shared" si="32"/>
        <v>0.56060371298037792</v>
      </c>
      <c r="AD72">
        <f t="shared" si="33"/>
        <v>0.92377593963843385</v>
      </c>
      <c r="AE72">
        <f t="shared" si="34"/>
        <v>1.4843796526188118</v>
      </c>
      <c r="AF72">
        <f>'HK Notes'!H111</f>
        <v>2.1035501171275643</v>
      </c>
      <c r="AG72">
        <f t="shared" si="20"/>
        <v>1.4843796526188118</v>
      </c>
    </row>
    <row r="73" spans="1:33" x14ac:dyDescent="0.25">
      <c r="A73">
        <f t="shared" si="21"/>
        <v>2010</v>
      </c>
      <c r="B73" s="4">
        <f>'Econ aggregates'!X71</f>
        <v>561.18954472166979</v>
      </c>
      <c r="C73" s="5">
        <f>SUM(Population!C63:AA63)/SUM(Population!AB63:BJ63)</f>
        <v>1.9570826960954444</v>
      </c>
      <c r="D73" s="5">
        <f>Fertility!E62</f>
        <v>6.0049999999999999</v>
      </c>
      <c r="E73">
        <v>1</v>
      </c>
      <c r="G73" s="5">
        <f t="shared" si="25"/>
        <v>273.6492565298737</v>
      </c>
      <c r="H73" s="5">
        <f t="shared" si="26"/>
        <v>412.18295028759542</v>
      </c>
      <c r="I73" s="5">
        <f t="shared" si="27"/>
        <v>42.494288793985355</v>
      </c>
      <c r="J73" s="5">
        <f t="shared" si="28"/>
        <v>105.65190103639243</v>
      </c>
      <c r="K73" s="5">
        <f t="shared" si="22"/>
        <v>316.14354532385903</v>
      </c>
      <c r="L73" s="5">
        <f t="shared" si="23"/>
        <v>517.83485132398789</v>
      </c>
      <c r="M73" s="5">
        <f t="shared" si="24"/>
        <v>833.97839664784692</v>
      </c>
      <c r="N73" s="5">
        <f t="shared" si="29"/>
        <v>0.56334539425650754</v>
      </c>
      <c r="O73" s="5">
        <f t="shared" si="30"/>
        <v>0.92274500869544118</v>
      </c>
      <c r="P73" s="5">
        <f t="shared" si="31"/>
        <v>1.4860904029519488</v>
      </c>
      <c r="R73" s="5">
        <f t="shared" si="10"/>
        <v>231.74397959255265</v>
      </c>
      <c r="S73" s="5">
        <f t="shared" si="11"/>
        <v>270.1137885008132</v>
      </c>
      <c r="T73" s="5">
        <f t="shared" si="12"/>
        <v>39.275337594516046</v>
      </c>
      <c r="U73" s="5">
        <f t="shared" si="13"/>
        <v>99.780190817026508</v>
      </c>
      <c r="V73" s="5">
        <f t="shared" si="14"/>
        <v>271.01931718706868</v>
      </c>
      <c r="W73" s="5">
        <f t="shared" si="15"/>
        <v>369.89397931783969</v>
      </c>
      <c r="X73" s="5">
        <f t="shared" si="16"/>
        <v>640.91329650490843</v>
      </c>
      <c r="Y73" s="5">
        <f t="shared" si="17"/>
        <v>0.48293721744492707</v>
      </c>
      <c r="Z73" s="5">
        <f t="shared" si="18"/>
        <v>0.65912485860957026</v>
      </c>
      <c r="AA73" s="5">
        <f t="shared" si="19"/>
        <v>1.1420620760544975</v>
      </c>
      <c r="AB73" s="5"/>
      <c r="AC73">
        <f t="shared" si="32"/>
        <v>0.56334539425650754</v>
      </c>
      <c r="AD73">
        <f t="shared" si="33"/>
        <v>0.92274500869544118</v>
      </c>
      <c r="AE73">
        <f t="shared" si="34"/>
        <v>1.4860904029519488</v>
      </c>
      <c r="AF73">
        <f>'HK Notes'!H112</f>
        <v>2.0984081110211124</v>
      </c>
      <c r="AG73">
        <f t="shared" si="20"/>
        <v>1.4860904029519488</v>
      </c>
    </row>
    <row r="74" spans="1:33" x14ac:dyDescent="0.25">
      <c r="A74">
        <f t="shared" si="21"/>
        <v>2011</v>
      </c>
      <c r="B74" s="4">
        <f>'Econ aggregates'!X72</f>
        <v>569.91191393216241</v>
      </c>
      <c r="C74" s="5">
        <f>SUM(Population!C64:AA64)/SUM(Population!AB64:BJ64)</f>
        <v>1.9579798801484001</v>
      </c>
      <c r="D74" s="5">
        <f>Fertility!E63</f>
        <v>6.0050000000000008</v>
      </c>
      <c r="E74">
        <v>1</v>
      </c>
      <c r="G74" s="5">
        <f t="shared" si="25"/>
        <v>278.64837202538502</v>
      </c>
      <c r="H74" s="5">
        <f t="shared" si="26"/>
        <v>416.80178415902952</v>
      </c>
      <c r="I74" s="5">
        <f t="shared" si="27"/>
        <v>43.420887019394328</v>
      </c>
      <c r="J74" s="5">
        <f t="shared" si="28"/>
        <v>107.15484937540907</v>
      </c>
      <c r="K74" s="5">
        <f t="shared" si="22"/>
        <v>322.06925904477936</v>
      </c>
      <c r="L74" s="5">
        <f t="shared" si="23"/>
        <v>523.95663353443865</v>
      </c>
      <c r="M74" s="5">
        <f t="shared" si="24"/>
        <v>846.02589257921795</v>
      </c>
      <c r="N74" s="5">
        <f t="shared" si="29"/>
        <v>0.56512111989839153</v>
      </c>
      <c r="O74" s="5">
        <f t="shared" si="30"/>
        <v>0.91936423985129412</v>
      </c>
      <c r="P74" s="5">
        <f t="shared" si="31"/>
        <v>1.4844853597496857</v>
      </c>
      <c r="R74" s="5">
        <f t="shared" si="10"/>
        <v>236.35348855051683</v>
      </c>
      <c r="S74" s="5">
        <f t="shared" si="11"/>
        <v>273.53893689620122</v>
      </c>
      <c r="T74" s="5">
        <f t="shared" si="12"/>
        <v>40.137557670609915</v>
      </c>
      <c r="U74" s="5">
        <f t="shared" si="13"/>
        <v>101.1686339000066</v>
      </c>
      <c r="V74" s="5">
        <f t="shared" si="14"/>
        <v>276.49104622112674</v>
      </c>
      <c r="W74" s="5">
        <f t="shared" si="15"/>
        <v>374.70757079620785</v>
      </c>
      <c r="X74" s="5">
        <f t="shared" si="16"/>
        <v>651.19861701733453</v>
      </c>
      <c r="Y74" s="5">
        <f t="shared" si="17"/>
        <v>0.48514698405486911</v>
      </c>
      <c r="Z74" s="5">
        <f t="shared" si="18"/>
        <v>0.65748330862374271</v>
      </c>
      <c r="AA74" s="5">
        <f t="shared" si="19"/>
        <v>1.1426302926786118</v>
      </c>
      <c r="AB74" s="5"/>
      <c r="AC74">
        <f t="shared" si="32"/>
        <v>0.56512111989839153</v>
      </c>
      <c r="AD74">
        <f t="shared" si="33"/>
        <v>0.91936423985129412</v>
      </c>
      <c r="AE74">
        <f t="shared" si="34"/>
        <v>1.4844853597496857</v>
      </c>
      <c r="AG74">
        <f t="shared" si="20"/>
        <v>1.4844853597496857</v>
      </c>
    </row>
    <row r="75" spans="1:33" x14ac:dyDescent="0.25">
      <c r="A75">
        <f t="shared" si="21"/>
        <v>2012</v>
      </c>
      <c r="B75" s="4">
        <f>'Econ aggregates'!X73</f>
        <v>578.31689327579249</v>
      </c>
      <c r="C75" s="5">
        <f>SUM(Population!C65:AA65)/SUM(Population!AB65:BJ65)</f>
        <v>1.9591384147219988</v>
      </c>
      <c r="D75" s="5">
        <f>Fertility!E64</f>
        <v>6.0049999999999999</v>
      </c>
      <c r="E75">
        <v>1</v>
      </c>
      <c r="G75" s="5">
        <f t="shared" si="25"/>
        <v>283.43906031151397</v>
      </c>
      <c r="H75" s="5">
        <f t="shared" si="26"/>
        <v>421.15533667916327</v>
      </c>
      <c r="I75" s="5">
        <f t="shared" si="27"/>
        <v>44.317642437303633</v>
      </c>
      <c r="J75" s="5">
        <f t="shared" si="28"/>
        <v>108.59947666908329</v>
      </c>
      <c r="K75" s="5">
        <f t="shared" si="22"/>
        <v>327.75670274881759</v>
      </c>
      <c r="L75" s="5">
        <f t="shared" si="23"/>
        <v>529.75481334824656</v>
      </c>
      <c r="M75" s="5">
        <f t="shared" si="24"/>
        <v>857.51151609706415</v>
      </c>
      <c r="N75" s="5">
        <f t="shared" si="29"/>
        <v>0.5667423977402547</v>
      </c>
      <c r="O75" s="5">
        <f t="shared" si="30"/>
        <v>0.916028598693576</v>
      </c>
      <c r="P75" s="5">
        <f t="shared" si="31"/>
        <v>1.4827709964338307</v>
      </c>
      <c r="R75" s="5">
        <f t="shared" si="10"/>
        <v>240.81379684145188</v>
      </c>
      <c r="S75" s="5">
        <f t="shared" si="11"/>
        <v>276.83038540979243</v>
      </c>
      <c r="T75" s="5">
        <f t="shared" si="12"/>
        <v>40.973513601812414</v>
      </c>
      <c r="U75" s="5">
        <f t="shared" si="13"/>
        <v>102.50446460447682</v>
      </c>
      <c r="V75" s="5">
        <f t="shared" si="14"/>
        <v>281.78731044326429</v>
      </c>
      <c r="W75" s="5">
        <f t="shared" si="15"/>
        <v>379.33485001426925</v>
      </c>
      <c r="X75" s="5">
        <f t="shared" si="16"/>
        <v>661.12216045753348</v>
      </c>
      <c r="Y75" s="5">
        <f t="shared" si="17"/>
        <v>0.48725415722705379</v>
      </c>
      <c r="Z75" s="5">
        <f t="shared" si="18"/>
        <v>0.65592904932377438</v>
      </c>
      <c r="AA75" s="5">
        <f t="shared" si="19"/>
        <v>1.1431832065508281</v>
      </c>
      <c r="AB75" s="5"/>
      <c r="AC75">
        <f t="shared" si="32"/>
        <v>0.5667423977402547</v>
      </c>
      <c r="AD75">
        <f t="shared" si="33"/>
        <v>0.916028598693576</v>
      </c>
      <c r="AE75">
        <f t="shared" si="34"/>
        <v>1.4827709964338307</v>
      </c>
      <c r="AG75">
        <f t="shared" si="20"/>
        <v>1.4827709964338307</v>
      </c>
    </row>
    <row r="76" spans="1:33" x14ac:dyDescent="0.25">
      <c r="A76">
        <f t="shared" si="21"/>
        <v>2013</v>
      </c>
      <c r="B76" s="4">
        <f>'Econ aggregates'!X74</f>
        <v>587.71903047360615</v>
      </c>
      <c r="C76" s="5">
        <f>SUM(Population!C66:AA66)/SUM(Population!AB66:BJ66)</f>
        <v>1.9601643927132968</v>
      </c>
      <c r="D76" s="5">
        <f>Fertility!E65</f>
        <v>5.9720000000000004</v>
      </c>
      <c r="E76">
        <v>1</v>
      </c>
      <c r="G76" s="5">
        <f t="shared" si="25"/>
        <v>288.84430162162425</v>
      </c>
      <c r="H76" s="5">
        <f t="shared" si="26"/>
        <v>426.0688255403474</v>
      </c>
      <c r="I76" s="5">
        <f t="shared" si="27"/>
        <v>45.328172252692028</v>
      </c>
      <c r="J76" s="5">
        <f t="shared" si="28"/>
        <v>110.21486970360036</v>
      </c>
      <c r="K76" s="5">
        <f t="shared" si="22"/>
        <v>334.17247387431627</v>
      </c>
      <c r="L76" s="5">
        <f t="shared" si="23"/>
        <v>536.2836952439477</v>
      </c>
      <c r="M76" s="5">
        <f t="shared" si="24"/>
        <v>870.45616911826392</v>
      </c>
      <c r="N76" s="5">
        <f t="shared" si="29"/>
        <v>0.56859222953020172</v>
      </c>
      <c r="O76" s="5">
        <f t="shared" si="30"/>
        <v>0.91248312107877483</v>
      </c>
      <c r="P76" s="5">
        <f t="shared" si="31"/>
        <v>1.4810753506089764</v>
      </c>
      <c r="R76" s="5">
        <f t="shared" si="10"/>
        <v>246.7678606869668</v>
      </c>
      <c r="S76" s="5">
        <f t="shared" si="11"/>
        <v>282.21521435835058</v>
      </c>
      <c r="T76" s="5">
        <f t="shared" si="12"/>
        <v>41.966768514801863</v>
      </c>
      <c r="U76" s="5">
        <f t="shared" si="13"/>
        <v>104.10762442516881</v>
      </c>
      <c r="V76" s="5">
        <f t="shared" si="14"/>
        <v>288.73462920176866</v>
      </c>
      <c r="W76" s="5">
        <f t="shared" si="15"/>
        <v>386.32283878351939</v>
      </c>
      <c r="X76" s="5">
        <f t="shared" si="16"/>
        <v>675.05746798528799</v>
      </c>
      <c r="Y76" s="5">
        <f t="shared" si="17"/>
        <v>0.49128004068388836</v>
      </c>
      <c r="Z76" s="5">
        <f t="shared" si="18"/>
        <v>0.65732572666943567</v>
      </c>
      <c r="AA76" s="5">
        <f t="shared" si="19"/>
        <v>1.1486057673533239</v>
      </c>
      <c r="AB76" s="5"/>
      <c r="AC76">
        <f t="shared" si="32"/>
        <v>0.56859222953020172</v>
      </c>
      <c r="AD76">
        <f t="shared" si="33"/>
        <v>0.91248312107877483</v>
      </c>
      <c r="AE76">
        <f t="shared" si="34"/>
        <v>1.4810753506089764</v>
      </c>
      <c r="AG76">
        <f t="shared" si="20"/>
        <v>1.4810753506089764</v>
      </c>
    </row>
    <row r="77" spans="1:33" x14ac:dyDescent="0.25">
      <c r="A77">
        <f t="shared" si="21"/>
        <v>2014</v>
      </c>
      <c r="B77" s="4">
        <f>'Econ aggregates'!X75</f>
        <v>594.62412382770606</v>
      </c>
      <c r="C77" s="5">
        <f>SUM(Population!C67:AA67)/SUM(Population!AB67:BJ67)</f>
        <v>1.9487757782120358</v>
      </c>
      <c r="D77" s="5">
        <f>Fertility!E66</f>
        <v>5.9370000000000003</v>
      </c>
      <c r="E77">
        <v>1</v>
      </c>
      <c r="G77" s="5">
        <f t="shared" ref="G77:G108" si="35">EXP($H$8+$H$5*LN(B77)+$H$6*LN(C77)+$H$7*E77)</f>
        <v>294.43073192116913</v>
      </c>
      <c r="H77" s="5">
        <f t="shared" ref="H77:H108" si="36">EXP($I$5*LN(B77)+$I$6*LN(C77)+$I$7*E77+$I$8)</f>
        <v>432.85903111963188</v>
      </c>
      <c r="I77" s="5">
        <f t="shared" ref="I77:I108" si="37">EXP($J$5*LN(B77)+$J$6*LN(C77)+$J$7*E77+$J$8)</f>
        <v>46.135957114157215</v>
      </c>
      <c r="J77" s="5">
        <f t="shared" ref="J77:J108" si="38">EXP($K$5*LN(B77)+$K$6*LN(C77)+$K$7*E77+$K$8)</f>
        <v>111.47316041172451</v>
      </c>
      <c r="K77" s="5">
        <f t="shared" si="22"/>
        <v>340.56668903532636</v>
      </c>
      <c r="L77" s="5">
        <f t="shared" si="23"/>
        <v>544.33219153135633</v>
      </c>
      <c r="M77" s="5">
        <f t="shared" si="24"/>
        <v>884.89888056668269</v>
      </c>
      <c r="N77" s="5">
        <f t="shared" ref="N77:N108" si="39">K77/$B77</f>
        <v>0.57274280572916425</v>
      </c>
      <c r="O77" s="5">
        <f t="shared" ref="O77:O108" si="40">L77/$B77</f>
        <v>0.91542231423001941</v>
      </c>
      <c r="P77" s="5">
        <f t="shared" ref="P77:P108" si="41">M77/$B77</f>
        <v>1.4881651199591837</v>
      </c>
      <c r="R77" s="5">
        <f t="shared" si="10"/>
        <v>251.50156159577992</v>
      </c>
      <c r="S77" s="5">
        <f t="shared" si="11"/>
        <v>286.77789054359198</v>
      </c>
      <c r="T77" s="5">
        <f t="shared" si="12"/>
        <v>42.719377192772669</v>
      </c>
      <c r="U77" s="5">
        <f t="shared" si="13"/>
        <v>105.32293986543158</v>
      </c>
      <c r="V77" s="5">
        <f t="shared" si="14"/>
        <v>294.22093878855259</v>
      </c>
      <c r="W77" s="5">
        <f t="shared" si="15"/>
        <v>392.10083040902356</v>
      </c>
      <c r="X77" s="5">
        <f t="shared" si="16"/>
        <v>686.32176919757615</v>
      </c>
      <c r="Y77" s="5">
        <f t="shared" si="17"/>
        <v>0.49480155109516527</v>
      </c>
      <c r="Z77" s="5">
        <f t="shared" si="18"/>
        <v>0.6594095575621749</v>
      </c>
      <c r="AA77" s="5">
        <f t="shared" si="19"/>
        <v>1.1542111086573401</v>
      </c>
      <c r="AB77" s="5"/>
      <c r="AC77">
        <f t="shared" ref="AC77:AC108" si="42">CDR*N77+(1-CDR)*Y77</f>
        <v>0.57274280572916425</v>
      </c>
      <c r="AD77">
        <f t="shared" ref="AD77:AD108" si="43">CDR*O77+(1-CDR)*Z77</f>
        <v>0.91542231423001941</v>
      </c>
      <c r="AE77">
        <f t="shared" ref="AE77:AE108" si="44">CDR*P77+(1-CDR)*AA77</f>
        <v>1.4881651199591837</v>
      </c>
      <c r="AG77">
        <f t="shared" si="20"/>
        <v>1.4881651199591837</v>
      </c>
    </row>
    <row r="78" spans="1:33" x14ac:dyDescent="0.25">
      <c r="A78">
        <f t="shared" si="21"/>
        <v>2015</v>
      </c>
      <c r="B78" s="4">
        <f>'Econ aggregates'!X76</f>
        <v>602.51242520312314</v>
      </c>
      <c r="C78" s="5">
        <f>SUM(Population!C68:AA68)/SUM(Population!AB68:BJ68)</f>
        <v>1.9303461021140611</v>
      </c>
      <c r="D78" s="5">
        <f>Fertility!E67</f>
        <v>5.7026000000000003</v>
      </c>
      <c r="E78">
        <v>1</v>
      </c>
      <c r="G78" s="5">
        <f t="shared" si="35"/>
        <v>301.64147709709891</v>
      </c>
      <c r="H78" s="5">
        <f t="shared" si="36"/>
        <v>442.19329296299736</v>
      </c>
      <c r="I78" s="5">
        <f t="shared" si="37"/>
        <v>47.094291396613976</v>
      </c>
      <c r="J78" s="5">
        <f t="shared" si="38"/>
        <v>112.9451597828388</v>
      </c>
      <c r="K78" s="5">
        <f t="shared" si="22"/>
        <v>348.7357684937129</v>
      </c>
      <c r="L78" s="5">
        <f t="shared" si="23"/>
        <v>555.13845274583616</v>
      </c>
      <c r="M78" s="5">
        <f t="shared" si="24"/>
        <v>903.87422123954912</v>
      </c>
      <c r="N78" s="5">
        <f t="shared" si="39"/>
        <v>0.57880261701847013</v>
      </c>
      <c r="O78" s="5">
        <f t="shared" si="40"/>
        <v>0.92137262158317157</v>
      </c>
      <c r="P78" s="5">
        <f t="shared" si="41"/>
        <v>1.5001752386016418</v>
      </c>
      <c r="R78" s="5">
        <f t="shared" ref="R78:R141" si="45">EXP($S$8+$S$5*LN(B78)+$S$6*LN(D78)+$S$7*P78)</f>
        <v>263.03164466646075</v>
      </c>
      <c r="S78" s="5">
        <f t="shared" ref="S78:S141" si="46">EXP($T$5*LN(B78)+$T$6*LN(D78)+$T$7*P78+$T$8)</f>
        <v>303.07685731362852</v>
      </c>
      <c r="T78" s="5">
        <f t="shared" ref="T78:T141" si="47">EXP($U$5*LN(B78)+$U$6*LN(D78)+$U$7*P78+$U$8)</f>
        <v>43.917463799825988</v>
      </c>
      <c r="U78" s="5">
        <f t="shared" ref="U78:U141" si="48">EXP($V$5*LN(B78)+$V$6*LN(D78)+$V$7*P78+$V$8)</f>
        <v>107.41008908307151</v>
      </c>
      <c r="V78" s="5">
        <f t="shared" ref="V78:V141" si="49">R78+T78</f>
        <v>306.94910846628676</v>
      </c>
      <c r="W78" s="5">
        <f t="shared" ref="W78:W141" si="50">S78+U78</f>
        <v>410.48694639670003</v>
      </c>
      <c r="X78" s="5">
        <f t="shared" ref="X78:X141" si="51">V78+W78</f>
        <v>717.43605486298679</v>
      </c>
      <c r="Y78" s="5">
        <f t="shared" ref="Y78:Y141" si="52">V78/$B78</f>
        <v>0.50944859496101835</v>
      </c>
      <c r="Z78" s="5">
        <f t="shared" ref="Z78:Z141" si="53">W78/$B78</f>
        <v>0.68129208498615412</v>
      </c>
      <c r="AA78" s="5">
        <f t="shared" ref="AA78:AA141" si="54">X78/$B78</f>
        <v>1.1907406799471725</v>
      </c>
      <c r="AB78" s="5"/>
      <c r="AC78">
        <f t="shared" si="42"/>
        <v>0.57880261701847013</v>
      </c>
      <c r="AD78">
        <f t="shared" si="43"/>
        <v>0.92137262158317157</v>
      </c>
      <c r="AE78">
        <f t="shared" si="44"/>
        <v>1.5001752386016418</v>
      </c>
      <c r="AG78">
        <f t="shared" ref="AG78:AG141" si="55">$AE$9*AE78+$AF$9*AF78</f>
        <v>1.5001752386016418</v>
      </c>
    </row>
    <row r="79" spans="1:33" x14ac:dyDescent="0.25">
      <c r="A79">
        <f t="shared" ref="A79:A142" si="56">A78+1</f>
        <v>2016</v>
      </c>
      <c r="B79" s="4">
        <f>'Econ aggregates'!X77</f>
        <v>611.65991252655169</v>
      </c>
      <c r="C79" s="5">
        <f>SUM(Population!C69:AA69)/SUM(Population!AB69:BJ69)</f>
        <v>1.9115077663458853</v>
      </c>
      <c r="D79" s="5">
        <f>Fertility!E68</f>
        <v>5.4682000000000004</v>
      </c>
      <c r="E79">
        <v>1</v>
      </c>
      <c r="G79" s="5">
        <f t="shared" si="35"/>
        <v>309.81355286085852</v>
      </c>
      <c r="H79" s="5">
        <f t="shared" si="36"/>
        <v>452.54096214023599</v>
      </c>
      <c r="I79" s="5">
        <f t="shared" si="37"/>
        <v>48.20347100744771</v>
      </c>
      <c r="J79" s="5">
        <f t="shared" si="38"/>
        <v>114.63917087155632</v>
      </c>
      <c r="K79" s="5">
        <f t="shared" ref="K79:K103" si="57">G79+I79</f>
        <v>358.01702386830624</v>
      </c>
      <c r="L79" s="5">
        <f t="shared" ref="L79:L103" si="58">H79+J79</f>
        <v>567.18013301179235</v>
      </c>
      <c r="M79" s="5">
        <f t="shared" ref="M79:M103" si="59">K79+L79</f>
        <v>925.19715688009865</v>
      </c>
      <c r="N79" s="5">
        <f t="shared" si="39"/>
        <v>0.58532039869911368</v>
      </c>
      <c r="O79" s="5">
        <f t="shared" si="40"/>
        <v>0.92728021143149786</v>
      </c>
      <c r="P79" s="5">
        <f t="shared" si="41"/>
        <v>1.5126006101306118</v>
      </c>
      <c r="R79" s="5">
        <f t="shared" si="45"/>
        <v>276.07909528631052</v>
      </c>
      <c r="S79" s="5">
        <f t="shared" si="46"/>
        <v>321.3969460973172</v>
      </c>
      <c r="T79" s="5">
        <f t="shared" si="47"/>
        <v>45.286719740386545</v>
      </c>
      <c r="U79" s="5">
        <f t="shared" si="48"/>
        <v>109.7601882337613</v>
      </c>
      <c r="V79" s="5">
        <f t="shared" si="49"/>
        <v>321.36581502669708</v>
      </c>
      <c r="W79" s="5">
        <f t="shared" si="50"/>
        <v>431.15713433107851</v>
      </c>
      <c r="X79" s="5">
        <f t="shared" si="51"/>
        <v>752.52294935777559</v>
      </c>
      <c r="Y79" s="5">
        <f t="shared" si="52"/>
        <v>0.52539950460256268</v>
      </c>
      <c r="Z79" s="5">
        <f t="shared" si="53"/>
        <v>0.70489683155811245</v>
      </c>
      <c r="AA79" s="5">
        <f t="shared" si="54"/>
        <v>1.2302963361606751</v>
      </c>
      <c r="AB79" s="5"/>
      <c r="AC79">
        <f t="shared" si="42"/>
        <v>0.58532039869911368</v>
      </c>
      <c r="AD79">
        <f t="shared" si="43"/>
        <v>0.92728021143149786</v>
      </c>
      <c r="AE79">
        <f t="shared" si="44"/>
        <v>1.5126006101306118</v>
      </c>
      <c r="AG79">
        <f t="shared" si="55"/>
        <v>1.5126006101306118</v>
      </c>
    </row>
    <row r="80" spans="1:33" x14ac:dyDescent="0.25">
      <c r="A80">
        <f t="shared" si="56"/>
        <v>2017</v>
      </c>
      <c r="B80" s="4">
        <f>'Econ aggregates'!X78</f>
        <v>621.46355331522068</v>
      </c>
      <c r="C80" s="5">
        <f>SUM(Population!C70:AA70)/SUM(Population!AB70:BJ70)</f>
        <v>1.8936049833759532</v>
      </c>
      <c r="D80" s="5">
        <f>Fertility!E69</f>
        <v>5.2337999999999996</v>
      </c>
      <c r="E80">
        <v>1</v>
      </c>
      <c r="G80" s="5">
        <f t="shared" si="35"/>
        <v>318.41362111530327</v>
      </c>
      <c r="H80" s="5">
        <f t="shared" si="36"/>
        <v>463.20354018000762</v>
      </c>
      <c r="I80" s="5">
        <f t="shared" si="37"/>
        <v>49.392314767005956</v>
      </c>
      <c r="J80" s="5">
        <f t="shared" si="38"/>
        <v>116.44276584889323</v>
      </c>
      <c r="K80" s="5">
        <f t="shared" si="57"/>
        <v>367.8059358823092</v>
      </c>
      <c r="L80" s="5">
        <f t="shared" si="58"/>
        <v>579.64630602890088</v>
      </c>
      <c r="M80" s="5">
        <f t="shared" si="59"/>
        <v>947.45224191121008</v>
      </c>
      <c r="N80" s="5">
        <f t="shared" si="39"/>
        <v>0.5918383047891298</v>
      </c>
      <c r="O80" s="5">
        <f t="shared" si="40"/>
        <v>0.93271166577147746</v>
      </c>
      <c r="P80" s="5">
        <f t="shared" si="41"/>
        <v>1.5245499705606074</v>
      </c>
      <c r="R80" s="5">
        <f t="shared" si="45"/>
        <v>290.45307826167112</v>
      </c>
      <c r="S80" s="5">
        <f t="shared" si="46"/>
        <v>341.75020915638112</v>
      </c>
      <c r="T80" s="5">
        <f t="shared" si="47"/>
        <v>46.772886885885313</v>
      </c>
      <c r="U80" s="5">
        <f t="shared" si="48"/>
        <v>112.2854778454231</v>
      </c>
      <c r="V80" s="5">
        <f t="shared" si="49"/>
        <v>337.22596514755645</v>
      </c>
      <c r="W80" s="5">
        <f t="shared" si="50"/>
        <v>454.03568700180421</v>
      </c>
      <c r="X80" s="5">
        <f t="shared" si="51"/>
        <v>791.26165214936066</v>
      </c>
      <c r="Y80" s="5">
        <f t="shared" si="52"/>
        <v>0.54263192643979175</v>
      </c>
      <c r="Z80" s="5">
        <f t="shared" si="53"/>
        <v>0.7305910130686406</v>
      </c>
      <c r="AA80" s="5">
        <f t="shared" si="54"/>
        <v>1.2732229395084325</v>
      </c>
      <c r="AB80" s="5"/>
      <c r="AC80">
        <f t="shared" si="42"/>
        <v>0.5918383047891298</v>
      </c>
      <c r="AD80">
        <f t="shared" si="43"/>
        <v>0.93271166577147746</v>
      </c>
      <c r="AE80">
        <f t="shared" si="44"/>
        <v>1.5245499705606074</v>
      </c>
      <c r="AG80">
        <f t="shared" si="55"/>
        <v>1.5245499705606074</v>
      </c>
    </row>
    <row r="81" spans="1:33" x14ac:dyDescent="0.25">
      <c r="A81">
        <f t="shared" si="56"/>
        <v>2018</v>
      </c>
      <c r="B81" s="4">
        <f>'Econ aggregates'!X79</f>
        <v>631.51750551994712</v>
      </c>
      <c r="C81" s="5">
        <f>SUM(Population!C71:AA71)/SUM(Population!AB71:BJ71)</f>
        <v>1.8752423423128306</v>
      </c>
      <c r="D81" s="5">
        <f>Fertility!E70</f>
        <v>4.9993999999999996</v>
      </c>
      <c r="E81">
        <v>1</v>
      </c>
      <c r="G81" s="5">
        <f t="shared" si="35"/>
        <v>327.40697412922742</v>
      </c>
      <c r="H81" s="5">
        <f t="shared" si="36"/>
        <v>474.35984426506263</v>
      </c>
      <c r="I81" s="5">
        <f t="shared" si="37"/>
        <v>50.624614291629172</v>
      </c>
      <c r="J81" s="5">
        <f t="shared" si="38"/>
        <v>118.29497175478561</v>
      </c>
      <c r="K81" s="5">
        <f t="shared" si="57"/>
        <v>378.03158842085656</v>
      </c>
      <c r="L81" s="5">
        <f t="shared" si="58"/>
        <v>592.65481601984823</v>
      </c>
      <c r="M81" s="5">
        <f t="shared" si="59"/>
        <v>970.68640444070479</v>
      </c>
      <c r="N81" s="5">
        <f t="shared" si="39"/>
        <v>0.59860824936216439</v>
      </c>
      <c r="O81" s="5">
        <f t="shared" si="40"/>
        <v>0.93846142163849899</v>
      </c>
      <c r="P81" s="5">
        <f t="shared" si="41"/>
        <v>1.5370696710006635</v>
      </c>
      <c r="R81" s="5">
        <f t="shared" si="45"/>
        <v>306.05980565292168</v>
      </c>
      <c r="S81" s="5">
        <f t="shared" si="46"/>
        <v>364.24342004724917</v>
      </c>
      <c r="T81" s="5">
        <f t="shared" si="47"/>
        <v>48.339792629577275</v>
      </c>
      <c r="U81" s="5">
        <f t="shared" si="48"/>
        <v>114.9288130213227</v>
      </c>
      <c r="V81" s="5">
        <f t="shared" si="49"/>
        <v>354.39959828249897</v>
      </c>
      <c r="W81" s="5">
        <f t="shared" si="50"/>
        <v>479.17223306857187</v>
      </c>
      <c r="X81" s="5">
        <f t="shared" si="51"/>
        <v>833.57183135107084</v>
      </c>
      <c r="Y81" s="5">
        <f t="shared" si="52"/>
        <v>0.56118729122276867</v>
      </c>
      <c r="Z81" s="5">
        <f t="shared" si="53"/>
        <v>0.7587631837284623</v>
      </c>
      <c r="AA81" s="5">
        <f t="shared" si="54"/>
        <v>1.319950474951231</v>
      </c>
      <c r="AB81" s="5"/>
      <c r="AC81">
        <f t="shared" si="42"/>
        <v>0.59860824936216439</v>
      </c>
      <c r="AD81">
        <f t="shared" si="43"/>
        <v>0.93846142163849899</v>
      </c>
      <c r="AE81">
        <f t="shared" si="44"/>
        <v>1.5370696710006635</v>
      </c>
      <c r="AG81">
        <f t="shared" si="55"/>
        <v>1.5370696710006635</v>
      </c>
    </row>
    <row r="82" spans="1:33" x14ac:dyDescent="0.25">
      <c r="A82">
        <f t="shared" si="56"/>
        <v>2019</v>
      </c>
      <c r="B82" s="4">
        <f>'Econ aggregates'!X80</f>
        <v>641.2893037716135</v>
      </c>
      <c r="C82" s="5">
        <f>SUM(Population!C72:AA72)/SUM(Population!AB72:BJ72)</f>
        <v>1.8529427201514637</v>
      </c>
      <c r="D82" s="5">
        <f>Fertility!E71</f>
        <v>4.7649999999999997</v>
      </c>
      <c r="E82">
        <v>1</v>
      </c>
      <c r="G82" s="5">
        <f t="shared" si="35"/>
        <v>337.03313322279604</v>
      </c>
      <c r="H82" s="5">
        <f t="shared" si="36"/>
        <v>486.81733429447308</v>
      </c>
      <c r="I82" s="5">
        <f t="shared" si="37"/>
        <v>51.861864539518358</v>
      </c>
      <c r="J82" s="5">
        <f t="shared" si="38"/>
        <v>120.12833116060756</v>
      </c>
      <c r="K82" s="5">
        <f t="shared" si="57"/>
        <v>388.8949977623144</v>
      </c>
      <c r="L82" s="5">
        <f t="shared" si="58"/>
        <v>606.94566545508064</v>
      </c>
      <c r="M82" s="5">
        <f t="shared" si="59"/>
        <v>995.8406632173951</v>
      </c>
      <c r="N82" s="5">
        <f t="shared" si="39"/>
        <v>0.60642676476140644</v>
      </c>
      <c r="O82" s="5">
        <f t="shared" si="40"/>
        <v>0.9464459517497833</v>
      </c>
      <c r="P82" s="5">
        <f t="shared" si="41"/>
        <v>1.55287271651119</v>
      </c>
      <c r="R82" s="5">
        <f t="shared" si="45"/>
        <v>322.71289212280152</v>
      </c>
      <c r="S82" s="5">
        <f t="shared" si="46"/>
        <v>388.94188742578689</v>
      </c>
      <c r="T82" s="5">
        <f t="shared" si="47"/>
        <v>49.935269862875295</v>
      </c>
      <c r="U82" s="5">
        <f t="shared" si="48"/>
        <v>117.61151806375879</v>
      </c>
      <c r="V82" s="5">
        <f t="shared" si="49"/>
        <v>372.64816198567684</v>
      </c>
      <c r="W82" s="5">
        <f t="shared" si="50"/>
        <v>506.5534054895457</v>
      </c>
      <c r="X82" s="5">
        <f t="shared" si="51"/>
        <v>879.20156747522253</v>
      </c>
      <c r="Y82" s="5">
        <f t="shared" si="52"/>
        <v>0.5810921214403888</v>
      </c>
      <c r="Z82" s="5">
        <f t="shared" si="53"/>
        <v>0.78989841637830871</v>
      </c>
      <c r="AA82" s="5">
        <f t="shared" si="54"/>
        <v>1.3709905378186975</v>
      </c>
      <c r="AB82" s="5"/>
      <c r="AC82">
        <f t="shared" si="42"/>
        <v>0.60642676476140644</v>
      </c>
      <c r="AD82">
        <f t="shared" si="43"/>
        <v>0.9464459517497833</v>
      </c>
      <c r="AE82">
        <f t="shared" si="44"/>
        <v>1.55287271651119</v>
      </c>
      <c r="AG82">
        <f t="shared" si="55"/>
        <v>1.55287271651119</v>
      </c>
    </row>
    <row r="83" spans="1:33" x14ac:dyDescent="0.25">
      <c r="A83">
        <f t="shared" si="56"/>
        <v>2020</v>
      </c>
      <c r="B83" s="4">
        <f>'Econ aggregates'!X81</f>
        <v>651.44966807818923</v>
      </c>
      <c r="C83" s="5">
        <f>SUM(Population!C73:AA73)/SUM(Population!AB73:BJ73)</f>
        <v>1.8268434862529082</v>
      </c>
      <c r="D83" s="5">
        <f>Fertility!E72</f>
        <v>4.4147999999999996</v>
      </c>
      <c r="E83">
        <v>1</v>
      </c>
      <c r="G83" s="5">
        <f t="shared" si="35"/>
        <v>347.77514389272221</v>
      </c>
      <c r="H83" s="5">
        <f t="shared" si="36"/>
        <v>501.0679468612787</v>
      </c>
      <c r="I83" s="5">
        <f t="shared" si="37"/>
        <v>53.181969974557227</v>
      </c>
      <c r="J83" s="5">
        <f t="shared" si="38"/>
        <v>122.05971944859854</v>
      </c>
      <c r="K83" s="5">
        <f t="shared" si="57"/>
        <v>400.95711386727942</v>
      </c>
      <c r="L83" s="5">
        <f t="shared" si="58"/>
        <v>623.12766630987721</v>
      </c>
      <c r="M83" s="5">
        <f t="shared" si="59"/>
        <v>1024.0847801771565</v>
      </c>
      <c r="N83" s="5">
        <f t="shared" si="39"/>
        <v>0.61548440887248279</v>
      </c>
      <c r="O83" s="5">
        <f t="shared" si="40"/>
        <v>0.95652465085773486</v>
      </c>
      <c r="P83" s="5">
        <f t="shared" si="41"/>
        <v>1.5720090597302174</v>
      </c>
      <c r="R83" s="5">
        <f t="shared" si="45"/>
        <v>347.19605348233426</v>
      </c>
      <c r="S83" s="5">
        <f t="shared" si="46"/>
        <v>428.64236103636438</v>
      </c>
      <c r="T83" s="5">
        <f t="shared" si="47"/>
        <v>51.941197533220745</v>
      </c>
      <c r="U83" s="5">
        <f t="shared" si="48"/>
        <v>121.05931019251204</v>
      </c>
      <c r="V83" s="5">
        <f t="shared" si="49"/>
        <v>399.13725101555502</v>
      </c>
      <c r="W83" s="5">
        <f t="shared" si="50"/>
        <v>549.70167122887642</v>
      </c>
      <c r="X83" s="5">
        <f t="shared" si="51"/>
        <v>948.83892224443139</v>
      </c>
      <c r="Y83" s="5">
        <f t="shared" si="52"/>
        <v>0.61269085022797065</v>
      </c>
      <c r="Z83" s="5">
        <f t="shared" si="53"/>
        <v>0.84381295772323472</v>
      </c>
      <c r="AA83" s="5">
        <f t="shared" si="54"/>
        <v>1.4565038079512054</v>
      </c>
      <c r="AB83" s="5"/>
      <c r="AC83">
        <f t="shared" si="42"/>
        <v>0.61548440887248279</v>
      </c>
      <c r="AD83">
        <f t="shared" si="43"/>
        <v>0.95652465085773486</v>
      </c>
      <c r="AE83">
        <f t="shared" si="44"/>
        <v>1.5720090597302174</v>
      </c>
      <c r="AG83">
        <f t="shared" si="55"/>
        <v>1.5720090597302174</v>
      </c>
    </row>
    <row r="84" spans="1:33" x14ac:dyDescent="0.25">
      <c r="A84">
        <f t="shared" si="56"/>
        <v>2021</v>
      </c>
      <c r="B84" s="4">
        <f>'Econ aggregates'!X82</f>
        <v>661.76883249408036</v>
      </c>
      <c r="C84" s="5">
        <f>SUM(Population!C74:AA74)/SUM(Population!AB74:BJ74)</f>
        <v>1.7951446736541721</v>
      </c>
      <c r="D84" s="5">
        <f>Fertility!E73</f>
        <v>4.0645999999999995</v>
      </c>
      <c r="E84">
        <v>1</v>
      </c>
      <c r="G84" s="5">
        <f t="shared" si="35"/>
        <v>359.9100161791348</v>
      </c>
      <c r="H84" s="5">
        <f t="shared" si="36"/>
        <v>517.78201249880169</v>
      </c>
      <c r="I84" s="5">
        <f t="shared" si="37"/>
        <v>54.574350042828627</v>
      </c>
      <c r="J84" s="5">
        <f t="shared" si="38"/>
        <v>124.06541957421787</v>
      </c>
      <c r="K84" s="5">
        <f t="shared" si="57"/>
        <v>414.48436622196346</v>
      </c>
      <c r="L84" s="5">
        <f t="shared" si="58"/>
        <v>641.8474320730196</v>
      </c>
      <c r="M84" s="5">
        <f t="shared" si="59"/>
        <v>1056.3317982949829</v>
      </c>
      <c r="N84" s="5">
        <f t="shared" si="39"/>
        <v>0.62632802554307521</v>
      </c>
      <c r="O84" s="5">
        <f t="shared" si="40"/>
        <v>0.96989673819182332</v>
      </c>
      <c r="P84" s="5">
        <f t="shared" si="41"/>
        <v>1.5962247637348983</v>
      </c>
      <c r="R84" s="5">
        <f t="shared" si="45"/>
        <v>375.17739029291278</v>
      </c>
      <c r="S84" s="5">
        <f t="shared" si="46"/>
        <v>475.70036416444736</v>
      </c>
      <c r="T84" s="5">
        <f t="shared" si="47"/>
        <v>54.104582323223141</v>
      </c>
      <c r="U84" s="5">
        <f t="shared" si="48"/>
        <v>124.76049118663761</v>
      </c>
      <c r="V84" s="5">
        <f t="shared" si="49"/>
        <v>429.28197261613593</v>
      </c>
      <c r="W84" s="5">
        <f t="shared" si="50"/>
        <v>600.460855351085</v>
      </c>
      <c r="X84" s="5">
        <f t="shared" si="51"/>
        <v>1029.7428279672208</v>
      </c>
      <c r="Y84" s="5">
        <f t="shared" si="52"/>
        <v>0.6486887135470768</v>
      </c>
      <c r="Z84" s="5">
        <f t="shared" si="53"/>
        <v>0.90735741223723498</v>
      </c>
      <c r="AA84" s="5">
        <f t="shared" si="54"/>
        <v>1.5560461257843117</v>
      </c>
      <c r="AB84" s="5"/>
      <c r="AC84">
        <f t="shared" si="42"/>
        <v>0.62632802554307521</v>
      </c>
      <c r="AD84">
        <f t="shared" si="43"/>
        <v>0.96989673819182332</v>
      </c>
      <c r="AE84">
        <f t="shared" si="44"/>
        <v>1.5962247637348983</v>
      </c>
      <c r="AG84">
        <f t="shared" si="55"/>
        <v>1.5962247637348983</v>
      </c>
    </row>
    <row r="85" spans="1:33" x14ac:dyDescent="0.25">
      <c r="A85">
        <f t="shared" si="56"/>
        <v>2022</v>
      </c>
      <c r="B85" s="4">
        <f>'Econ aggregates'!X83</f>
        <v>672.28945429716271</v>
      </c>
      <c r="C85" s="5">
        <f>SUM(Population!C75:AA75)/SUM(Population!AB75:BJ75)</f>
        <v>1.7569691402219754</v>
      </c>
      <c r="D85" s="5">
        <f>Fertility!E74</f>
        <v>3.7143999999999995</v>
      </c>
      <c r="E85">
        <v>1</v>
      </c>
      <c r="G85" s="5">
        <f t="shared" si="35"/>
        <v>373.80721021245478</v>
      </c>
      <c r="H85" s="5">
        <f t="shared" si="36"/>
        <v>537.6326373212089</v>
      </c>
      <c r="I85" s="5">
        <f t="shared" si="37"/>
        <v>56.055715674825827</v>
      </c>
      <c r="J85" s="5">
        <f t="shared" si="38"/>
        <v>126.16399517868355</v>
      </c>
      <c r="K85" s="5">
        <f t="shared" si="57"/>
        <v>429.8629258872806</v>
      </c>
      <c r="L85" s="5">
        <f t="shared" si="58"/>
        <v>663.79663249989244</v>
      </c>
      <c r="M85" s="5">
        <f t="shared" si="59"/>
        <v>1093.6595583871731</v>
      </c>
      <c r="N85" s="5">
        <f t="shared" si="39"/>
        <v>0.63940156005671078</v>
      </c>
      <c r="O85" s="5">
        <f t="shared" si="40"/>
        <v>0.98736731367272601</v>
      </c>
      <c r="P85" s="5">
        <f t="shared" si="41"/>
        <v>1.6267688737294368</v>
      </c>
      <c r="R85" s="5">
        <f t="shared" si="45"/>
        <v>407.54807741697283</v>
      </c>
      <c r="S85" s="5">
        <f t="shared" si="46"/>
        <v>532.31368024808773</v>
      </c>
      <c r="T85" s="5">
        <f t="shared" si="47"/>
        <v>56.45754901609336</v>
      </c>
      <c r="U85" s="5">
        <f t="shared" si="48"/>
        <v>128.76733876270831</v>
      </c>
      <c r="V85" s="5">
        <f t="shared" si="49"/>
        <v>464.0056264330662</v>
      </c>
      <c r="W85" s="5">
        <f t="shared" si="50"/>
        <v>661.08101901079601</v>
      </c>
      <c r="X85" s="5">
        <f t="shared" si="51"/>
        <v>1125.0866454438622</v>
      </c>
      <c r="Y85" s="5">
        <f t="shared" si="52"/>
        <v>0.69018727494120158</v>
      </c>
      <c r="Z85" s="5">
        <f t="shared" si="53"/>
        <v>0.98332796206347695</v>
      </c>
      <c r="AA85" s="5">
        <f t="shared" si="54"/>
        <v>1.6735152370046784</v>
      </c>
      <c r="AB85" s="5"/>
      <c r="AC85">
        <f t="shared" si="42"/>
        <v>0.63940156005671078</v>
      </c>
      <c r="AD85">
        <f t="shared" si="43"/>
        <v>0.98736731367272601</v>
      </c>
      <c r="AE85">
        <f t="shared" si="44"/>
        <v>1.6267688737294368</v>
      </c>
      <c r="AG85">
        <f t="shared" si="55"/>
        <v>1.6267688737294368</v>
      </c>
    </row>
    <row r="86" spans="1:33" x14ac:dyDescent="0.25">
      <c r="A86">
        <f t="shared" si="56"/>
        <v>2023</v>
      </c>
      <c r="B86" s="4">
        <f>'Econ aggregates'!X84</f>
        <v>683.64706840630561</v>
      </c>
      <c r="C86" s="5">
        <f>SUM(Population!C76:AA76)/SUM(Population!AB76:BJ76)</f>
        <v>1.715966358902518</v>
      </c>
      <c r="D86" s="5">
        <f>Fertility!E75</f>
        <v>3.3641999999999999</v>
      </c>
      <c r="E86">
        <v>1</v>
      </c>
      <c r="G86" s="5">
        <f t="shared" si="35"/>
        <v>389.42487896111442</v>
      </c>
      <c r="H86" s="5">
        <f t="shared" si="36"/>
        <v>560.07408461890213</v>
      </c>
      <c r="I86" s="5">
        <f t="shared" si="37"/>
        <v>57.682902208883171</v>
      </c>
      <c r="J86" s="5">
        <f t="shared" si="38"/>
        <v>128.44252378537189</v>
      </c>
      <c r="K86" s="5">
        <f t="shared" si="57"/>
        <v>447.10778116999757</v>
      </c>
      <c r="L86" s="5">
        <f t="shared" si="58"/>
        <v>688.51660840427405</v>
      </c>
      <c r="M86" s="5">
        <f t="shared" si="59"/>
        <v>1135.6243895742716</v>
      </c>
      <c r="N86" s="5">
        <f t="shared" si="39"/>
        <v>0.65400380083875698</v>
      </c>
      <c r="O86" s="5">
        <f t="shared" si="40"/>
        <v>1.0071228858032262</v>
      </c>
      <c r="P86" s="5">
        <f t="shared" si="41"/>
        <v>1.6611266866419832</v>
      </c>
      <c r="R86" s="5">
        <f t="shared" si="45"/>
        <v>446.0254430182481</v>
      </c>
      <c r="S86" s="5">
        <f t="shared" si="46"/>
        <v>602.05258322310624</v>
      </c>
      <c r="T86" s="5">
        <f t="shared" si="47"/>
        <v>59.113366972879192</v>
      </c>
      <c r="U86" s="5">
        <f t="shared" si="48"/>
        <v>133.25025245104982</v>
      </c>
      <c r="V86" s="5">
        <f t="shared" si="49"/>
        <v>505.13880999112729</v>
      </c>
      <c r="W86" s="5">
        <f t="shared" si="50"/>
        <v>735.30283567415609</v>
      </c>
      <c r="X86" s="5">
        <f t="shared" si="51"/>
        <v>1240.4416456652834</v>
      </c>
      <c r="Y86" s="5">
        <f t="shared" si="52"/>
        <v>0.73888828510402216</v>
      </c>
      <c r="Z86" s="5">
        <f t="shared" si="53"/>
        <v>1.0755591147172892</v>
      </c>
      <c r="AA86" s="5">
        <f t="shared" si="54"/>
        <v>1.8144473998213115</v>
      </c>
      <c r="AB86" s="5"/>
      <c r="AC86">
        <f t="shared" si="42"/>
        <v>0.65400380083875698</v>
      </c>
      <c r="AD86">
        <f t="shared" si="43"/>
        <v>1.0071228858032262</v>
      </c>
      <c r="AE86">
        <f t="shared" si="44"/>
        <v>1.6611266866419832</v>
      </c>
      <c r="AG86">
        <f t="shared" si="55"/>
        <v>1.6611266866419832</v>
      </c>
    </row>
    <row r="87" spans="1:33" x14ac:dyDescent="0.25">
      <c r="A87">
        <f t="shared" si="56"/>
        <v>2024</v>
      </c>
      <c r="B87" s="4">
        <f>'Econ aggregates'!X85</f>
        <v>694.64877210920474</v>
      </c>
      <c r="C87" s="5">
        <f>SUM(Population!C77:AA77)/SUM(Population!AB77:BJ77)</f>
        <v>1.6680133382770053</v>
      </c>
      <c r="D87" s="5">
        <f>Fertility!E76</f>
        <v>3.0139999999999998</v>
      </c>
      <c r="E87">
        <v>1</v>
      </c>
      <c r="G87" s="5">
        <f t="shared" si="35"/>
        <v>407.00564443084642</v>
      </c>
      <c r="H87" s="5">
        <f t="shared" si="36"/>
        <v>586.40569101565063</v>
      </c>
      <c r="I87" s="5">
        <f t="shared" si="37"/>
        <v>59.351937610161983</v>
      </c>
      <c r="J87" s="5">
        <f t="shared" si="38"/>
        <v>130.73303059962819</v>
      </c>
      <c r="K87" s="5">
        <f t="shared" si="57"/>
        <v>466.35758204100841</v>
      </c>
      <c r="L87" s="5">
        <f t="shared" si="58"/>
        <v>717.13872161527888</v>
      </c>
      <c r="M87" s="5">
        <f t="shared" si="59"/>
        <v>1183.4963036562872</v>
      </c>
      <c r="N87" s="5">
        <f t="shared" si="39"/>
        <v>0.67135738342267304</v>
      </c>
      <c r="O87" s="5">
        <f t="shared" si="40"/>
        <v>1.0323760012384193</v>
      </c>
      <c r="P87" s="5">
        <f t="shared" si="41"/>
        <v>1.7037333846610923</v>
      </c>
      <c r="R87" s="5">
        <f t="shared" si="45"/>
        <v>491.350923517051</v>
      </c>
      <c r="S87" s="5">
        <f t="shared" si="46"/>
        <v>688.73166571032652</v>
      </c>
      <c r="T87" s="5">
        <f t="shared" si="47"/>
        <v>61.977880528563986</v>
      </c>
      <c r="U87" s="5">
        <f t="shared" si="48"/>
        <v>138.08343193376021</v>
      </c>
      <c r="V87" s="5">
        <f t="shared" si="49"/>
        <v>553.32880404561502</v>
      </c>
      <c r="W87" s="5">
        <f t="shared" si="50"/>
        <v>826.81509764408679</v>
      </c>
      <c r="X87" s="5">
        <f t="shared" si="51"/>
        <v>1380.1439016897018</v>
      </c>
      <c r="Y87" s="5">
        <f t="shared" si="52"/>
        <v>0.79655910477680503</v>
      </c>
      <c r="Z87" s="5">
        <f t="shared" si="53"/>
        <v>1.1902635271830644</v>
      </c>
      <c r="AA87" s="5">
        <f t="shared" si="54"/>
        <v>1.9868226319598696</v>
      </c>
      <c r="AB87" s="5"/>
      <c r="AC87">
        <f t="shared" si="42"/>
        <v>0.67135738342267304</v>
      </c>
      <c r="AD87">
        <f t="shared" si="43"/>
        <v>1.0323760012384193</v>
      </c>
      <c r="AE87">
        <f t="shared" si="44"/>
        <v>1.7037333846610923</v>
      </c>
      <c r="AG87">
        <f t="shared" si="55"/>
        <v>1.7037333846610923</v>
      </c>
    </row>
    <row r="88" spans="1:33" x14ac:dyDescent="0.25">
      <c r="A88">
        <f t="shared" si="56"/>
        <v>2025</v>
      </c>
      <c r="B88" s="4">
        <f>'Econ aggregates'!X86</f>
        <v>706.02926321569953</v>
      </c>
      <c r="C88" s="5">
        <f>SUM(Population!C78:AA78)/SUM(Population!AB78:BJ78)</f>
        <v>1.6154507529625299</v>
      </c>
      <c r="D88" s="5">
        <f>Fertility!E77</f>
        <v>2.9496000000000002</v>
      </c>
      <c r="E88">
        <v>1</v>
      </c>
      <c r="G88" s="5">
        <f t="shared" si="35"/>
        <v>426.90796696952367</v>
      </c>
      <c r="H88" s="5">
        <f t="shared" si="36"/>
        <v>616.80974782964074</v>
      </c>
      <c r="I88" s="5">
        <f t="shared" si="37"/>
        <v>61.142097909691103</v>
      </c>
      <c r="J88" s="5">
        <f t="shared" si="38"/>
        <v>133.15121111430321</v>
      </c>
      <c r="K88" s="5">
        <f t="shared" si="57"/>
        <v>488.0500648792148</v>
      </c>
      <c r="L88" s="5">
        <f t="shared" si="58"/>
        <v>749.96095894394398</v>
      </c>
      <c r="M88" s="5">
        <f t="shared" si="59"/>
        <v>1238.0110238231587</v>
      </c>
      <c r="N88" s="5">
        <f t="shared" si="39"/>
        <v>0.69126039146922758</v>
      </c>
      <c r="O88" s="5">
        <f t="shared" si="40"/>
        <v>1.0622236187890457</v>
      </c>
      <c r="P88" s="5">
        <f t="shared" si="41"/>
        <v>1.7534840102582732</v>
      </c>
      <c r="R88" s="5">
        <f t="shared" si="45"/>
        <v>509.24092684092631</v>
      </c>
      <c r="S88" s="5">
        <f t="shared" si="46"/>
        <v>714.7941790950714</v>
      </c>
      <c r="T88" s="5">
        <f t="shared" si="47"/>
        <v>63.722600238094977</v>
      </c>
      <c r="U88" s="5">
        <f t="shared" si="48"/>
        <v>140.69697924695555</v>
      </c>
      <c r="V88" s="5">
        <f t="shared" si="49"/>
        <v>572.96352707902133</v>
      </c>
      <c r="W88" s="5">
        <f t="shared" si="50"/>
        <v>855.49115834202689</v>
      </c>
      <c r="X88" s="5">
        <f t="shared" si="51"/>
        <v>1428.4546854210482</v>
      </c>
      <c r="Y88" s="5">
        <f t="shared" si="52"/>
        <v>0.81152943217875495</v>
      </c>
      <c r="Z88" s="5">
        <f t="shared" si="53"/>
        <v>1.2116936264731921</v>
      </c>
      <c r="AA88" s="5">
        <f t="shared" si="54"/>
        <v>2.0232230586519471</v>
      </c>
      <c r="AB88" s="5"/>
      <c r="AC88">
        <f t="shared" si="42"/>
        <v>0.69126039146922758</v>
      </c>
      <c r="AD88">
        <f t="shared" si="43"/>
        <v>1.0622236187890457</v>
      </c>
      <c r="AE88">
        <f t="shared" si="44"/>
        <v>1.7534840102582732</v>
      </c>
      <c r="AG88">
        <f t="shared" si="55"/>
        <v>1.7534840102582732</v>
      </c>
    </row>
    <row r="89" spans="1:33" x14ac:dyDescent="0.25">
      <c r="A89">
        <f t="shared" si="56"/>
        <v>2026</v>
      </c>
      <c r="B89" s="4">
        <f>'Econ aggregates'!X87</f>
        <v>718.03010325151945</v>
      </c>
      <c r="C89" s="5">
        <f>SUM(Population!C79:AA79)/SUM(Population!AB79:BJ79)</f>
        <v>1.5625473390390863</v>
      </c>
      <c r="D89" s="5">
        <f>Fertility!E78</f>
        <v>2.8852000000000002</v>
      </c>
      <c r="E89">
        <v>1</v>
      </c>
      <c r="G89" s="5">
        <f t="shared" si="35"/>
        <v>448.6135593659269</v>
      </c>
      <c r="H89" s="5">
        <f t="shared" si="36"/>
        <v>650.07824878783549</v>
      </c>
      <c r="I89" s="5">
        <f t="shared" si="37"/>
        <v>63.057083865501539</v>
      </c>
      <c r="J89" s="5">
        <f t="shared" si="38"/>
        <v>135.70785080880458</v>
      </c>
      <c r="K89" s="5">
        <f t="shared" si="57"/>
        <v>511.67064323142847</v>
      </c>
      <c r="L89" s="5">
        <f t="shared" si="58"/>
        <v>785.78609959664004</v>
      </c>
      <c r="M89" s="5">
        <f t="shared" si="59"/>
        <v>1297.4567428280684</v>
      </c>
      <c r="N89" s="5">
        <f t="shared" si="39"/>
        <v>0.7126033308553289</v>
      </c>
      <c r="O89" s="5">
        <f t="shared" si="40"/>
        <v>1.0943637265879176</v>
      </c>
      <c r="P89" s="5">
        <f t="shared" si="41"/>
        <v>1.8069670574432464</v>
      </c>
      <c r="R89" s="5">
        <f t="shared" si="45"/>
        <v>528.36492705169871</v>
      </c>
      <c r="S89" s="5">
        <f t="shared" si="46"/>
        <v>742.60054544688717</v>
      </c>
      <c r="T89" s="5">
        <f t="shared" si="47"/>
        <v>65.579286430111623</v>
      </c>
      <c r="U89" s="5">
        <f t="shared" si="48"/>
        <v>143.45092924734354</v>
      </c>
      <c r="V89" s="5">
        <f t="shared" si="49"/>
        <v>593.94421348181038</v>
      </c>
      <c r="W89" s="5">
        <f t="shared" si="50"/>
        <v>886.05147469423071</v>
      </c>
      <c r="X89" s="5">
        <f t="shared" si="51"/>
        <v>1479.9956881760411</v>
      </c>
      <c r="Y89" s="5">
        <f t="shared" si="52"/>
        <v>0.82718567201040749</v>
      </c>
      <c r="Z89" s="5">
        <f t="shared" si="53"/>
        <v>1.2340032412037394</v>
      </c>
      <c r="AA89" s="5">
        <f t="shared" si="54"/>
        <v>2.061188913214147</v>
      </c>
      <c r="AB89" s="5"/>
      <c r="AC89">
        <f t="shared" si="42"/>
        <v>0.7126033308553289</v>
      </c>
      <c r="AD89">
        <f t="shared" si="43"/>
        <v>1.0943637265879176</v>
      </c>
      <c r="AE89">
        <f t="shared" si="44"/>
        <v>1.8069670574432464</v>
      </c>
      <c r="AG89">
        <f t="shared" si="55"/>
        <v>1.8069670574432464</v>
      </c>
    </row>
    <row r="90" spans="1:33" x14ac:dyDescent="0.25">
      <c r="A90">
        <f t="shared" si="56"/>
        <v>2027</v>
      </c>
      <c r="B90" s="4">
        <f>'Econ aggregates'!X88</f>
        <v>730.5879461684633</v>
      </c>
      <c r="C90" s="5">
        <f>SUM(Population!C80:AA80)/SUM(Population!AB80:BJ80)</f>
        <v>1.511954818859355</v>
      </c>
      <c r="D90" s="5">
        <f>Fertility!E79</f>
        <v>2.8208000000000002</v>
      </c>
      <c r="E90">
        <v>1</v>
      </c>
      <c r="G90" s="5">
        <f t="shared" si="35"/>
        <v>471.53708108027649</v>
      </c>
      <c r="H90" s="5">
        <f t="shared" si="36"/>
        <v>685.07913308365778</v>
      </c>
      <c r="I90" s="5">
        <f t="shared" si="37"/>
        <v>65.070869762614436</v>
      </c>
      <c r="J90" s="5">
        <f t="shared" si="38"/>
        <v>138.36941610771487</v>
      </c>
      <c r="K90" s="5">
        <f t="shared" si="57"/>
        <v>536.60795084289089</v>
      </c>
      <c r="L90" s="5">
        <f t="shared" si="58"/>
        <v>823.44854919137265</v>
      </c>
      <c r="M90" s="5">
        <f t="shared" si="59"/>
        <v>1360.0565000342635</v>
      </c>
      <c r="N90" s="5">
        <f t="shared" si="39"/>
        <v>0.73448782402872637</v>
      </c>
      <c r="O90" s="5">
        <f t="shared" si="40"/>
        <v>1.1271039352755718</v>
      </c>
      <c r="P90" s="5">
        <f t="shared" si="41"/>
        <v>1.8615917593042983</v>
      </c>
      <c r="R90" s="5">
        <f t="shared" si="45"/>
        <v>548.73558158774904</v>
      </c>
      <c r="S90" s="5">
        <f t="shared" si="46"/>
        <v>772.21842768843499</v>
      </c>
      <c r="T90" s="5">
        <f t="shared" si="47"/>
        <v>67.543620480742291</v>
      </c>
      <c r="U90" s="5">
        <f t="shared" si="48"/>
        <v>146.33628167425053</v>
      </c>
      <c r="V90" s="5">
        <f t="shared" si="49"/>
        <v>616.27920206849137</v>
      </c>
      <c r="W90" s="5">
        <f t="shared" si="50"/>
        <v>918.55470936268557</v>
      </c>
      <c r="X90" s="5">
        <f t="shared" si="51"/>
        <v>1534.8339114311771</v>
      </c>
      <c r="Y90" s="5">
        <f t="shared" si="52"/>
        <v>0.84353869414427218</v>
      </c>
      <c r="Z90" s="5">
        <f t="shared" si="53"/>
        <v>1.2572815007146037</v>
      </c>
      <c r="AA90" s="5">
        <f t="shared" si="54"/>
        <v>2.1008201948588758</v>
      </c>
      <c r="AB90" s="5"/>
      <c r="AC90">
        <f t="shared" si="42"/>
        <v>0.73448782402872637</v>
      </c>
      <c r="AD90">
        <f t="shared" si="43"/>
        <v>1.1271039352755718</v>
      </c>
      <c r="AE90">
        <f t="shared" si="44"/>
        <v>1.8615917593042983</v>
      </c>
      <c r="AG90">
        <f t="shared" si="55"/>
        <v>1.8615917593042983</v>
      </c>
    </row>
    <row r="91" spans="1:33" x14ac:dyDescent="0.25">
      <c r="A91">
        <f t="shared" si="56"/>
        <v>2028</v>
      </c>
      <c r="B91" s="4">
        <f>'Econ aggregates'!X89</f>
        <v>742.68515400796684</v>
      </c>
      <c r="C91" s="5">
        <f>SUM(Population!C81:AA81)/SUM(Population!AB81:BJ81)</f>
        <v>1.4579056422749122</v>
      </c>
      <c r="D91" s="5">
        <f>Fertility!E80</f>
        <v>2.7564000000000002</v>
      </c>
      <c r="E91">
        <v>1</v>
      </c>
      <c r="G91" s="5">
        <f t="shared" si="35"/>
        <v>496.61339192233322</v>
      </c>
      <c r="H91" s="5">
        <f t="shared" si="36"/>
        <v>724.47498938658168</v>
      </c>
      <c r="I91" s="5">
        <f t="shared" si="37"/>
        <v>67.112965498783822</v>
      </c>
      <c r="J91" s="5">
        <f t="shared" si="38"/>
        <v>141.01666286174145</v>
      </c>
      <c r="K91" s="5">
        <f t="shared" si="57"/>
        <v>563.72635742111709</v>
      </c>
      <c r="L91" s="5">
        <f t="shared" si="58"/>
        <v>865.49165224832313</v>
      </c>
      <c r="M91" s="5">
        <f t="shared" si="59"/>
        <v>1429.2180096694401</v>
      </c>
      <c r="N91" s="5">
        <f t="shared" si="39"/>
        <v>0.75903813935005615</v>
      </c>
      <c r="O91" s="5">
        <f t="shared" si="40"/>
        <v>1.1653547234351191</v>
      </c>
      <c r="P91" s="5">
        <f t="shared" si="41"/>
        <v>1.9243928627851752</v>
      </c>
      <c r="R91" s="5">
        <f t="shared" si="45"/>
        <v>569.43201389009062</v>
      </c>
      <c r="S91" s="5">
        <f t="shared" si="46"/>
        <v>802.87957653227238</v>
      </c>
      <c r="T91" s="5">
        <f t="shared" si="47"/>
        <v>69.485361633614701</v>
      </c>
      <c r="U91" s="5">
        <f t="shared" si="48"/>
        <v>149.1723505689537</v>
      </c>
      <c r="V91" s="5">
        <f t="shared" si="49"/>
        <v>638.91737552370535</v>
      </c>
      <c r="W91" s="5">
        <f t="shared" si="50"/>
        <v>952.05192710122606</v>
      </c>
      <c r="X91" s="5">
        <f t="shared" si="51"/>
        <v>1590.9693026249315</v>
      </c>
      <c r="Y91" s="5">
        <f t="shared" si="52"/>
        <v>0.86028025748963821</v>
      </c>
      <c r="Z91" s="5">
        <f t="shared" si="53"/>
        <v>1.2819051545104849</v>
      </c>
      <c r="AA91" s="5">
        <f t="shared" si="54"/>
        <v>2.1421854120001234</v>
      </c>
      <c r="AB91" s="5"/>
      <c r="AC91">
        <f t="shared" si="42"/>
        <v>0.75903813935005615</v>
      </c>
      <c r="AD91">
        <f t="shared" si="43"/>
        <v>1.1653547234351191</v>
      </c>
      <c r="AE91">
        <f t="shared" si="44"/>
        <v>1.9243928627851752</v>
      </c>
      <c r="AG91">
        <f t="shared" si="55"/>
        <v>1.9243928627851752</v>
      </c>
    </row>
    <row r="92" spans="1:33" x14ac:dyDescent="0.25">
      <c r="A92">
        <f t="shared" si="56"/>
        <v>2029</v>
      </c>
      <c r="B92" s="4">
        <f>'Econ aggregates'!X90</f>
        <v>756.99899196517549</v>
      </c>
      <c r="C92" s="5">
        <f>SUM(Population!C82:AA82)/SUM(Population!AB82:BJ82)</f>
        <v>1.4144879365498391</v>
      </c>
      <c r="D92" s="5">
        <f>Fertility!E81</f>
        <v>2.6920000000000002</v>
      </c>
      <c r="E92">
        <v>1</v>
      </c>
      <c r="G92" s="5">
        <f t="shared" si="35"/>
        <v>521.85266532588946</v>
      </c>
      <c r="H92" s="5">
        <f t="shared" si="36"/>
        <v>762.05279820911085</v>
      </c>
      <c r="I92" s="5">
        <f t="shared" si="37"/>
        <v>69.386926426466871</v>
      </c>
      <c r="J92" s="5">
        <f t="shared" si="38"/>
        <v>143.97306627445235</v>
      </c>
      <c r="K92" s="5">
        <f t="shared" si="57"/>
        <v>591.23959175235632</v>
      </c>
      <c r="L92" s="5">
        <f t="shared" si="58"/>
        <v>906.02586448356317</v>
      </c>
      <c r="M92" s="5">
        <f t="shared" si="59"/>
        <v>1497.2654562359194</v>
      </c>
      <c r="N92" s="5">
        <f t="shared" si="39"/>
        <v>0.78103088382917596</v>
      </c>
      <c r="O92" s="5">
        <f t="shared" si="40"/>
        <v>1.1968653513415026</v>
      </c>
      <c r="P92" s="5">
        <f t="shared" si="41"/>
        <v>1.9778962351706786</v>
      </c>
      <c r="R92" s="5">
        <f t="shared" si="45"/>
        <v>593.15011261924792</v>
      </c>
      <c r="S92" s="5">
        <f t="shared" si="46"/>
        <v>837.08399265817013</v>
      </c>
      <c r="T92" s="5">
        <f t="shared" si="47"/>
        <v>71.760724141503189</v>
      </c>
      <c r="U92" s="5">
        <f t="shared" si="48"/>
        <v>152.44335829902897</v>
      </c>
      <c r="V92" s="5">
        <f t="shared" si="49"/>
        <v>664.91083676075107</v>
      </c>
      <c r="W92" s="5">
        <f t="shared" si="50"/>
        <v>989.52735095719913</v>
      </c>
      <c r="X92" s="5">
        <f t="shared" si="51"/>
        <v>1654.4381877179503</v>
      </c>
      <c r="Y92" s="5">
        <f t="shared" si="52"/>
        <v>0.87835102003853027</v>
      </c>
      <c r="Z92" s="5">
        <f t="shared" si="53"/>
        <v>1.3071712927759365</v>
      </c>
      <c r="AA92" s="5">
        <f t="shared" si="54"/>
        <v>2.185522312814467</v>
      </c>
      <c r="AB92" s="5"/>
      <c r="AC92">
        <f t="shared" si="42"/>
        <v>0.78103088382917596</v>
      </c>
      <c r="AD92">
        <f t="shared" si="43"/>
        <v>1.1968653513415026</v>
      </c>
      <c r="AE92">
        <f t="shared" si="44"/>
        <v>1.9778962351706786</v>
      </c>
      <c r="AG92">
        <f t="shared" si="55"/>
        <v>1.9778962351706786</v>
      </c>
    </row>
    <row r="93" spans="1:33" x14ac:dyDescent="0.25">
      <c r="A93">
        <f t="shared" si="56"/>
        <v>2030</v>
      </c>
      <c r="B93" s="4">
        <f>'Econ aggregates'!X91</f>
        <v>771.1555975826052</v>
      </c>
      <c r="C93" s="5">
        <f>SUM(Population!C83:AA83)/SUM(Population!AB83:BJ83)</f>
        <v>1.375359352338873</v>
      </c>
      <c r="D93" s="5">
        <f>Fertility!E82</f>
        <v>2.7268000000000003</v>
      </c>
      <c r="E93">
        <v>1</v>
      </c>
      <c r="G93" s="5">
        <f t="shared" si="35"/>
        <v>546.95226414832609</v>
      </c>
      <c r="H93" s="5">
        <f t="shared" si="36"/>
        <v>799.15505083589221</v>
      </c>
      <c r="I93" s="5">
        <f t="shared" si="37"/>
        <v>71.647764147461999</v>
      </c>
      <c r="J93" s="5">
        <f t="shared" si="38"/>
        <v>146.88166576130106</v>
      </c>
      <c r="K93" s="5">
        <f t="shared" si="57"/>
        <v>618.60002829578809</v>
      </c>
      <c r="L93" s="5">
        <f t="shared" si="58"/>
        <v>946.03671659719328</v>
      </c>
      <c r="M93" s="5">
        <f t="shared" si="59"/>
        <v>1564.6367448929814</v>
      </c>
      <c r="N93" s="5">
        <f t="shared" si="39"/>
        <v>0.80217277840549484</v>
      </c>
      <c r="O93" s="5">
        <f t="shared" si="40"/>
        <v>1.2267779933943292</v>
      </c>
      <c r="P93" s="5">
        <f t="shared" si="41"/>
        <v>2.0289507717998241</v>
      </c>
      <c r="R93" s="5">
        <f t="shared" si="45"/>
        <v>601.95413415177825</v>
      </c>
      <c r="S93" s="5">
        <f t="shared" si="46"/>
        <v>837.8750506867533</v>
      </c>
      <c r="T93" s="5">
        <f t="shared" si="47"/>
        <v>73.443929687600757</v>
      </c>
      <c r="U93" s="5">
        <f t="shared" si="48"/>
        <v>154.60950400955923</v>
      </c>
      <c r="V93" s="5">
        <f t="shared" si="49"/>
        <v>675.39806383937901</v>
      </c>
      <c r="W93" s="5">
        <f t="shared" si="50"/>
        <v>992.48455469631256</v>
      </c>
      <c r="X93" s="5">
        <f t="shared" si="51"/>
        <v>1667.8826185356916</v>
      </c>
      <c r="Y93" s="5">
        <f t="shared" si="52"/>
        <v>0.87582592405034221</v>
      </c>
      <c r="Z93" s="5">
        <f t="shared" si="53"/>
        <v>1.2870094671004433</v>
      </c>
      <c r="AA93" s="5">
        <f t="shared" si="54"/>
        <v>2.1628353911507854</v>
      </c>
      <c r="AB93" s="5"/>
      <c r="AC93">
        <f t="shared" si="42"/>
        <v>0.80217277840549484</v>
      </c>
      <c r="AD93">
        <f t="shared" si="43"/>
        <v>1.2267779933943292</v>
      </c>
      <c r="AE93">
        <f t="shared" si="44"/>
        <v>2.0289507717998241</v>
      </c>
      <c r="AG93">
        <f t="shared" si="55"/>
        <v>2.0289507717998241</v>
      </c>
    </row>
    <row r="94" spans="1:33" x14ac:dyDescent="0.25">
      <c r="A94">
        <f t="shared" si="56"/>
        <v>2031</v>
      </c>
      <c r="B94" s="4">
        <f>'Econ aggregates'!X92</f>
        <v>785.06293238733679</v>
      </c>
      <c r="C94" s="5">
        <f>SUM(Population!C84:AA84)/SUM(Population!AB84:BJ84)</f>
        <v>1.3324323773634503</v>
      </c>
      <c r="D94" s="5">
        <f>Fertility!E83</f>
        <v>2.7616000000000001</v>
      </c>
      <c r="E94">
        <v>1</v>
      </c>
      <c r="G94" s="5">
        <f t="shared" si="35"/>
        <v>574.65924961999974</v>
      </c>
      <c r="H94" s="5">
        <f t="shared" si="36"/>
        <v>841.31295039312749</v>
      </c>
      <c r="I94" s="5">
        <f t="shared" si="37"/>
        <v>73.972391710433868</v>
      </c>
      <c r="J94" s="5">
        <f t="shared" si="38"/>
        <v>149.81697152197466</v>
      </c>
      <c r="K94" s="5">
        <f t="shared" si="57"/>
        <v>648.63164133043358</v>
      </c>
      <c r="L94" s="5">
        <f t="shared" si="58"/>
        <v>991.12992191510216</v>
      </c>
      <c r="M94" s="5">
        <f t="shared" si="59"/>
        <v>1639.7615632455359</v>
      </c>
      <c r="N94" s="5">
        <f t="shared" si="39"/>
        <v>0.82621610901686249</v>
      </c>
      <c r="O94" s="5">
        <f t="shared" si="40"/>
        <v>1.2624846761024955</v>
      </c>
      <c r="P94" s="5">
        <f t="shared" si="41"/>
        <v>2.0887007851193582</v>
      </c>
      <c r="R94" s="5">
        <f t="shared" si="45"/>
        <v>610.44754875870126</v>
      </c>
      <c r="S94" s="5">
        <f t="shared" si="46"/>
        <v>838.36938538776064</v>
      </c>
      <c r="T94" s="5">
        <f t="shared" si="47"/>
        <v>75.100141086459729</v>
      </c>
      <c r="U94" s="5">
        <f t="shared" si="48"/>
        <v>156.7194487657527</v>
      </c>
      <c r="V94" s="5">
        <f t="shared" si="49"/>
        <v>685.54768984516102</v>
      </c>
      <c r="W94" s="5">
        <f t="shared" si="50"/>
        <v>995.08883415351329</v>
      </c>
      <c r="X94" s="5">
        <f t="shared" si="51"/>
        <v>1680.6365239986744</v>
      </c>
      <c r="Y94" s="5">
        <f t="shared" si="52"/>
        <v>0.87323915263766827</v>
      </c>
      <c r="Z94" s="5">
        <f t="shared" si="53"/>
        <v>1.2675274721320726</v>
      </c>
      <c r="AA94" s="5">
        <f t="shared" si="54"/>
        <v>2.140766624769741</v>
      </c>
      <c r="AB94" s="5"/>
      <c r="AC94">
        <f t="shared" si="42"/>
        <v>0.82621610901686249</v>
      </c>
      <c r="AD94">
        <f t="shared" si="43"/>
        <v>1.2624846761024955</v>
      </c>
      <c r="AE94">
        <f t="shared" si="44"/>
        <v>2.0887007851193582</v>
      </c>
      <c r="AG94">
        <f t="shared" si="55"/>
        <v>2.0887007851193582</v>
      </c>
    </row>
    <row r="95" spans="1:33" x14ac:dyDescent="0.25">
      <c r="A95">
        <f t="shared" si="56"/>
        <v>2032</v>
      </c>
      <c r="B95" s="4">
        <f>'Econ aggregates'!X93</f>
        <v>799.29446102200961</v>
      </c>
      <c r="C95" s="5">
        <f>SUM(Population!C85:AA85)/SUM(Population!AB85:BJ85)</f>
        <v>1.2838376662463133</v>
      </c>
      <c r="D95" s="5">
        <f>Fertility!E84</f>
        <v>2.7964000000000002</v>
      </c>
      <c r="E95">
        <v>1</v>
      </c>
      <c r="G95" s="5">
        <f t="shared" si="35"/>
        <v>606.74237248297641</v>
      </c>
      <c r="H95" s="5">
        <f t="shared" si="36"/>
        <v>891.53214700419642</v>
      </c>
      <c r="I95" s="5">
        <f t="shared" si="37"/>
        <v>76.471740508228962</v>
      </c>
      <c r="J95" s="5">
        <f t="shared" si="38"/>
        <v>152.91203672503343</v>
      </c>
      <c r="K95" s="5">
        <f t="shared" si="57"/>
        <v>683.21411299120541</v>
      </c>
      <c r="L95" s="5">
        <f t="shared" si="58"/>
        <v>1044.4441837292297</v>
      </c>
      <c r="M95" s="5">
        <f t="shared" si="59"/>
        <v>1727.6582967204351</v>
      </c>
      <c r="N95" s="5">
        <f t="shared" si="39"/>
        <v>0.85477148448848339</v>
      </c>
      <c r="O95" s="5">
        <f t="shared" si="40"/>
        <v>1.3067076461330183</v>
      </c>
      <c r="P95" s="5">
        <f t="shared" si="41"/>
        <v>2.1614791306215015</v>
      </c>
      <c r="R95" s="5">
        <f t="shared" si="45"/>
        <v>619.20172872915725</v>
      </c>
      <c r="S95" s="5">
        <f t="shared" si="46"/>
        <v>839.07416906821425</v>
      </c>
      <c r="T95" s="5">
        <f t="shared" si="47"/>
        <v>76.806385879615732</v>
      </c>
      <c r="U95" s="5">
        <f t="shared" si="48"/>
        <v>158.87615157682072</v>
      </c>
      <c r="V95" s="5">
        <f t="shared" si="49"/>
        <v>696.00811460877298</v>
      </c>
      <c r="W95" s="5">
        <f t="shared" si="50"/>
        <v>997.95032064503494</v>
      </c>
      <c r="X95" s="5">
        <f t="shared" si="51"/>
        <v>1693.9584352538079</v>
      </c>
      <c r="Y95" s="5">
        <f t="shared" si="52"/>
        <v>0.8707781031271371</v>
      </c>
      <c r="Z95" s="5">
        <f t="shared" si="53"/>
        <v>1.2485390169838235</v>
      </c>
      <c r="AA95" s="5">
        <f t="shared" si="54"/>
        <v>2.1193171201109609</v>
      </c>
      <c r="AB95" s="5"/>
      <c r="AC95">
        <f t="shared" si="42"/>
        <v>0.85477148448848339</v>
      </c>
      <c r="AD95">
        <f t="shared" si="43"/>
        <v>1.3067076461330183</v>
      </c>
      <c r="AE95">
        <f t="shared" si="44"/>
        <v>2.1614791306215015</v>
      </c>
      <c r="AG95">
        <f t="shared" si="55"/>
        <v>2.1614791306215015</v>
      </c>
    </row>
    <row r="96" spans="1:33" x14ac:dyDescent="0.25">
      <c r="A96">
        <f t="shared" si="56"/>
        <v>2033</v>
      </c>
      <c r="B96" s="4">
        <f>'Econ aggregates'!X94</f>
        <v>816.16006566832164</v>
      </c>
      <c r="C96" s="5">
        <f>SUM(Population!C86:AA86)/SUM(Population!AB86:BJ86)</f>
        <v>1.2447541859031279</v>
      </c>
      <c r="D96" s="5">
        <f>Fertility!E85</f>
        <v>2.8312000000000004</v>
      </c>
      <c r="E96">
        <v>1</v>
      </c>
      <c r="G96" s="5">
        <f t="shared" si="35"/>
        <v>639.33541090944186</v>
      </c>
      <c r="H96" s="5">
        <f t="shared" si="36"/>
        <v>939.81467360999443</v>
      </c>
      <c r="I96" s="5">
        <f t="shared" si="37"/>
        <v>79.27367133204703</v>
      </c>
      <c r="J96" s="5">
        <f t="shared" si="38"/>
        <v>156.38635955948206</v>
      </c>
      <c r="K96" s="5">
        <f t="shared" si="57"/>
        <v>718.60908224148886</v>
      </c>
      <c r="L96" s="5">
        <f t="shared" si="58"/>
        <v>1096.2010331694764</v>
      </c>
      <c r="M96" s="5">
        <f t="shared" si="59"/>
        <v>1814.8101154109654</v>
      </c>
      <c r="N96" s="5">
        <f t="shared" si="39"/>
        <v>0.88047567195418697</v>
      </c>
      <c r="O96" s="5">
        <f t="shared" si="40"/>
        <v>1.3431201540984981</v>
      </c>
      <c r="P96" s="5">
        <f t="shared" si="41"/>
        <v>2.2235958260526854</v>
      </c>
      <c r="R96" s="5">
        <f t="shared" si="45"/>
        <v>630.49211530597086</v>
      </c>
      <c r="S96" s="5">
        <f t="shared" si="46"/>
        <v>841.92636322203657</v>
      </c>
      <c r="T96" s="5">
        <f t="shared" si="47"/>
        <v>78.877280204557991</v>
      </c>
      <c r="U96" s="5">
        <f t="shared" si="48"/>
        <v>161.48868480531343</v>
      </c>
      <c r="V96" s="5">
        <f t="shared" si="49"/>
        <v>709.36939551052888</v>
      </c>
      <c r="W96" s="5">
        <f t="shared" si="50"/>
        <v>1003.4150480273499</v>
      </c>
      <c r="X96" s="5">
        <f t="shared" si="51"/>
        <v>1712.7844435378788</v>
      </c>
      <c r="Y96" s="5">
        <f t="shared" si="52"/>
        <v>0.8691547471507981</v>
      </c>
      <c r="Z96" s="5">
        <f t="shared" si="53"/>
        <v>1.2294341394977375</v>
      </c>
      <c r="AA96" s="5">
        <f t="shared" si="54"/>
        <v>2.0985888866485358</v>
      </c>
      <c r="AB96" s="5"/>
      <c r="AC96">
        <f t="shared" si="42"/>
        <v>0.88047567195418697</v>
      </c>
      <c r="AD96">
        <f t="shared" si="43"/>
        <v>1.3431201540984981</v>
      </c>
      <c r="AE96">
        <f t="shared" si="44"/>
        <v>2.2235958260526854</v>
      </c>
      <c r="AG96">
        <f t="shared" si="55"/>
        <v>2.2235958260526854</v>
      </c>
    </row>
    <row r="97" spans="1:33" x14ac:dyDescent="0.25">
      <c r="A97">
        <f t="shared" si="56"/>
        <v>2034</v>
      </c>
      <c r="B97" s="4">
        <f>'Econ aggregates'!X95</f>
        <v>831.54829458512256</v>
      </c>
      <c r="C97" s="5">
        <f>SUM(Population!C87:AA87)/SUM(Population!AB87:BJ87)</f>
        <v>1.2058749382747864</v>
      </c>
      <c r="D97" s="5">
        <f>Fertility!E86</f>
        <v>2.8660000000000001</v>
      </c>
      <c r="E97">
        <v>1</v>
      </c>
      <c r="G97" s="5">
        <f t="shared" si="35"/>
        <v>672.38567495887094</v>
      </c>
      <c r="H97" s="5">
        <f t="shared" si="36"/>
        <v>990.02491459585735</v>
      </c>
      <c r="I97" s="5">
        <f t="shared" si="37"/>
        <v>81.938782767930746</v>
      </c>
      <c r="J97" s="5">
        <f t="shared" si="38"/>
        <v>159.63008454364876</v>
      </c>
      <c r="K97" s="5">
        <f t="shared" si="57"/>
        <v>754.32445772680171</v>
      </c>
      <c r="L97" s="5">
        <f t="shared" si="58"/>
        <v>1149.6549991395061</v>
      </c>
      <c r="M97" s="5">
        <f t="shared" si="59"/>
        <v>1903.9794568663078</v>
      </c>
      <c r="N97" s="5">
        <f t="shared" si="39"/>
        <v>0.90713246920090251</v>
      </c>
      <c r="O97" s="5">
        <f t="shared" si="40"/>
        <v>1.3825474799549602</v>
      </c>
      <c r="P97" s="5">
        <f t="shared" si="41"/>
        <v>2.2896799491558628</v>
      </c>
      <c r="R97" s="5">
        <f t="shared" si="45"/>
        <v>640.2527319394311</v>
      </c>
      <c r="S97" s="5">
        <f t="shared" si="46"/>
        <v>843.41048496570386</v>
      </c>
      <c r="T97" s="5">
        <f t="shared" si="47"/>
        <v>80.755989126229807</v>
      </c>
      <c r="U97" s="5">
        <f t="shared" si="48"/>
        <v>163.8254154707752</v>
      </c>
      <c r="V97" s="5">
        <f t="shared" si="49"/>
        <v>721.00872106566089</v>
      </c>
      <c r="W97" s="5">
        <f t="shared" si="50"/>
        <v>1007.235900436479</v>
      </c>
      <c r="X97" s="5">
        <f t="shared" si="51"/>
        <v>1728.24462150214</v>
      </c>
      <c r="Y97" s="5">
        <f t="shared" si="52"/>
        <v>0.867067764747672</v>
      </c>
      <c r="Z97" s="5">
        <f t="shared" si="53"/>
        <v>1.2112776936654182</v>
      </c>
      <c r="AA97" s="5">
        <f t="shared" si="54"/>
        <v>2.0783454584130903</v>
      </c>
      <c r="AB97" s="5"/>
      <c r="AC97">
        <f t="shared" si="42"/>
        <v>0.90713246920090251</v>
      </c>
      <c r="AD97">
        <f t="shared" si="43"/>
        <v>1.3825474799549602</v>
      </c>
      <c r="AE97">
        <f t="shared" si="44"/>
        <v>2.2896799491558628</v>
      </c>
      <c r="AG97">
        <f t="shared" si="55"/>
        <v>2.2896799491558628</v>
      </c>
    </row>
    <row r="98" spans="1:33" x14ac:dyDescent="0.25">
      <c r="A98">
        <f t="shared" si="56"/>
        <v>2035</v>
      </c>
      <c r="B98" s="4">
        <f>'Econ aggregates'!X96</f>
        <v>847.9148001849951</v>
      </c>
      <c r="C98" s="5">
        <f>SUM(Population!C88:AA88)/SUM(Population!AB88:BJ88)</f>
        <v>1.1700254323737234</v>
      </c>
      <c r="D98" s="5">
        <f>Fertility!E87</f>
        <v>2.7028000000000003</v>
      </c>
      <c r="E98">
        <v>1</v>
      </c>
      <c r="G98" s="5">
        <f t="shared" si="35"/>
        <v>706.86500903429817</v>
      </c>
      <c r="H98" s="5">
        <f t="shared" si="36"/>
        <v>1041.6267271822408</v>
      </c>
      <c r="I98" s="5">
        <f t="shared" si="37"/>
        <v>84.761857192692119</v>
      </c>
      <c r="J98" s="5">
        <f t="shared" si="38"/>
        <v>163.03587439203309</v>
      </c>
      <c r="K98" s="5">
        <f t="shared" si="57"/>
        <v>791.62686622699027</v>
      </c>
      <c r="L98" s="5">
        <f t="shared" si="58"/>
        <v>1204.6626015742738</v>
      </c>
      <c r="M98" s="5">
        <f t="shared" si="59"/>
        <v>1996.289467801264</v>
      </c>
      <c r="N98" s="5">
        <f t="shared" si="39"/>
        <v>0.93361604969541268</v>
      </c>
      <c r="O98" s="5">
        <f t="shared" si="40"/>
        <v>1.4207354339273766</v>
      </c>
      <c r="P98" s="5">
        <f t="shared" si="41"/>
        <v>2.3543514836227892</v>
      </c>
      <c r="R98" s="5">
        <f t="shared" si="45"/>
        <v>683.68679715383473</v>
      </c>
      <c r="S98" s="5">
        <f t="shared" si="46"/>
        <v>914.30375194713486</v>
      </c>
      <c r="T98" s="5">
        <f t="shared" si="47"/>
        <v>84.109987269160541</v>
      </c>
      <c r="U98" s="5">
        <f t="shared" si="48"/>
        <v>168.61855582703097</v>
      </c>
      <c r="V98" s="5">
        <f t="shared" si="49"/>
        <v>767.7967844229953</v>
      </c>
      <c r="W98" s="5">
        <f t="shared" si="50"/>
        <v>1082.9223077741658</v>
      </c>
      <c r="X98" s="5">
        <f t="shared" si="51"/>
        <v>1850.719092197161</v>
      </c>
      <c r="Y98" s="5">
        <f t="shared" si="52"/>
        <v>0.9055117144499425</v>
      </c>
      <c r="Z98" s="5">
        <f t="shared" si="53"/>
        <v>1.277159341407766</v>
      </c>
      <c r="AA98" s="5">
        <f t="shared" si="54"/>
        <v>2.1826710558577083</v>
      </c>
      <c r="AB98" s="5"/>
      <c r="AC98">
        <f t="shared" si="42"/>
        <v>0.93361604969541268</v>
      </c>
      <c r="AD98">
        <f t="shared" si="43"/>
        <v>1.4207354339273766</v>
      </c>
      <c r="AE98">
        <f t="shared" si="44"/>
        <v>2.3543514836227892</v>
      </c>
      <c r="AG98">
        <f t="shared" si="55"/>
        <v>2.3543514836227892</v>
      </c>
    </row>
    <row r="99" spans="1:33" x14ac:dyDescent="0.25">
      <c r="A99">
        <f t="shared" si="56"/>
        <v>2036</v>
      </c>
      <c r="B99" s="4">
        <f>'Econ aggregates'!X97</f>
        <v>865.19777941439588</v>
      </c>
      <c r="C99" s="5">
        <f>SUM(Population!C89:AA89)/SUM(Population!AB89:BJ89)</f>
        <v>1.1384728267479789</v>
      </c>
      <c r="D99" s="5">
        <f>Fertility!E88</f>
        <v>2.5396000000000001</v>
      </c>
      <c r="E99">
        <v>1</v>
      </c>
      <c r="G99" s="5">
        <f t="shared" si="35"/>
        <v>741.86342845148772</v>
      </c>
      <c r="H99" s="5">
        <f t="shared" si="36"/>
        <v>1092.774441781773</v>
      </c>
      <c r="I99" s="5">
        <f t="shared" si="37"/>
        <v>87.713279309335931</v>
      </c>
      <c r="J99" s="5">
        <f t="shared" si="38"/>
        <v>166.56932995746186</v>
      </c>
      <c r="K99" s="5">
        <f t="shared" si="57"/>
        <v>829.57670776082364</v>
      </c>
      <c r="L99" s="5">
        <f t="shared" si="58"/>
        <v>1259.3437717392349</v>
      </c>
      <c r="M99" s="5">
        <f t="shared" si="59"/>
        <v>2088.9204795000587</v>
      </c>
      <c r="N99" s="5">
        <f t="shared" si="39"/>
        <v>0.9588289839605435</v>
      </c>
      <c r="O99" s="5">
        <f t="shared" si="40"/>
        <v>1.4555559453603943</v>
      </c>
      <c r="P99" s="5">
        <f t="shared" si="41"/>
        <v>2.4143849293209381</v>
      </c>
      <c r="R99" s="5">
        <f t="shared" si="45"/>
        <v>732.56564158549145</v>
      </c>
      <c r="S99" s="5">
        <f t="shared" si="46"/>
        <v>995.72340191444789</v>
      </c>
      <c r="T99" s="5">
        <f t="shared" si="47"/>
        <v>87.760503622686684</v>
      </c>
      <c r="U99" s="5">
        <f t="shared" si="48"/>
        <v>173.78192422657278</v>
      </c>
      <c r="V99" s="5">
        <f t="shared" si="49"/>
        <v>820.3261452081781</v>
      </c>
      <c r="W99" s="5">
        <f t="shared" si="50"/>
        <v>1169.5053261410208</v>
      </c>
      <c r="X99" s="5">
        <f t="shared" si="51"/>
        <v>1989.8314713491989</v>
      </c>
      <c r="Y99" s="5">
        <f t="shared" si="52"/>
        <v>0.94813713664800559</v>
      </c>
      <c r="Z99" s="5">
        <f t="shared" si="53"/>
        <v>1.3517202123803342</v>
      </c>
      <c r="AA99" s="5">
        <f t="shared" si="54"/>
        <v>2.2998573490283398</v>
      </c>
      <c r="AB99" s="5"/>
      <c r="AC99">
        <f t="shared" si="42"/>
        <v>0.9588289839605435</v>
      </c>
      <c r="AD99">
        <f t="shared" si="43"/>
        <v>1.4555559453603943</v>
      </c>
      <c r="AE99">
        <f t="shared" si="44"/>
        <v>2.4143849293209381</v>
      </c>
      <c r="AG99">
        <f t="shared" si="55"/>
        <v>2.4143849293209381</v>
      </c>
    </row>
    <row r="100" spans="1:33" x14ac:dyDescent="0.25">
      <c r="A100">
        <f t="shared" si="56"/>
        <v>2037</v>
      </c>
      <c r="B100" s="4">
        <f>'Econ aggregates'!X98</f>
        <v>883.17635040178152</v>
      </c>
      <c r="C100" s="5">
        <f>SUM(Population!C90:AA90)/SUM(Population!AB90:BJ90)</f>
        <v>1.1109946527670966</v>
      </c>
      <c r="D100" s="5">
        <f>Fertility!E89</f>
        <v>2.3763999999999998</v>
      </c>
      <c r="E100">
        <v>1</v>
      </c>
      <c r="G100" s="5">
        <f t="shared" si="35"/>
        <v>776.96426029171789</v>
      </c>
      <c r="H100" s="5">
        <f t="shared" si="36"/>
        <v>1142.7998849446947</v>
      </c>
      <c r="I100" s="5">
        <f t="shared" si="37"/>
        <v>90.76034913368774</v>
      </c>
      <c r="J100" s="5">
        <f t="shared" si="38"/>
        <v>170.18775645056766</v>
      </c>
      <c r="K100" s="5">
        <f t="shared" si="57"/>
        <v>867.72460942540567</v>
      </c>
      <c r="L100" s="5">
        <f t="shared" si="58"/>
        <v>1312.9876413952622</v>
      </c>
      <c r="M100" s="5">
        <f t="shared" si="59"/>
        <v>2180.712250820668</v>
      </c>
      <c r="N100" s="5">
        <f t="shared" si="39"/>
        <v>0.98250435378014089</v>
      </c>
      <c r="O100" s="5">
        <f t="shared" si="40"/>
        <v>1.4866653084607029</v>
      </c>
      <c r="P100" s="5">
        <f t="shared" si="41"/>
        <v>2.4691696622408439</v>
      </c>
      <c r="R100" s="5">
        <f t="shared" si="45"/>
        <v>787.59067913146578</v>
      </c>
      <c r="S100" s="5">
        <f t="shared" si="46"/>
        <v>1089.7095771321442</v>
      </c>
      <c r="T100" s="5">
        <f t="shared" si="47"/>
        <v>91.705325580422695</v>
      </c>
      <c r="U100" s="5">
        <f t="shared" si="48"/>
        <v>179.30970055650243</v>
      </c>
      <c r="V100" s="5">
        <f t="shared" si="49"/>
        <v>879.29600471188849</v>
      </c>
      <c r="W100" s="5">
        <f t="shared" si="50"/>
        <v>1269.0192776886465</v>
      </c>
      <c r="X100" s="5">
        <f t="shared" si="51"/>
        <v>2148.3152824005351</v>
      </c>
      <c r="Y100" s="5">
        <f t="shared" si="52"/>
        <v>0.99560637500299032</v>
      </c>
      <c r="Z100" s="5">
        <f t="shared" si="53"/>
        <v>1.4368809548753592</v>
      </c>
      <c r="AA100" s="5">
        <f t="shared" si="54"/>
        <v>2.4324873298783496</v>
      </c>
      <c r="AB100" s="5"/>
      <c r="AC100">
        <f t="shared" si="42"/>
        <v>0.98250435378014089</v>
      </c>
      <c r="AD100">
        <f t="shared" si="43"/>
        <v>1.4866653084607029</v>
      </c>
      <c r="AE100">
        <f t="shared" si="44"/>
        <v>2.4691696622408439</v>
      </c>
      <c r="AG100">
        <f t="shared" si="55"/>
        <v>2.4691696622408439</v>
      </c>
    </row>
    <row r="101" spans="1:33" x14ac:dyDescent="0.25">
      <c r="A101">
        <f t="shared" si="56"/>
        <v>2038</v>
      </c>
      <c r="B101" s="4">
        <f>'Econ aggregates'!X99</f>
        <v>903.736223138372</v>
      </c>
      <c r="C101" s="5">
        <f>SUM(Population!C91:AA91)/SUM(Population!AB91:BJ91)</f>
        <v>1.087249329073781</v>
      </c>
      <c r="D101" s="5">
        <f>Fertility!E90</f>
        <v>2.2132000000000001</v>
      </c>
      <c r="E101">
        <v>1</v>
      </c>
      <c r="G101" s="5">
        <f t="shared" si="35"/>
        <v>814.08508895750833</v>
      </c>
      <c r="H101" s="5">
        <f t="shared" si="36"/>
        <v>1193.2980299067049</v>
      </c>
      <c r="I101" s="5">
        <f t="shared" si="37"/>
        <v>94.179286906352473</v>
      </c>
      <c r="J101" s="5">
        <f t="shared" si="38"/>
        <v>174.22385373961751</v>
      </c>
      <c r="K101" s="5">
        <f t="shared" si="57"/>
        <v>908.26437586386078</v>
      </c>
      <c r="L101" s="5">
        <f t="shared" si="58"/>
        <v>1367.5218836463223</v>
      </c>
      <c r="M101" s="5">
        <f t="shared" si="59"/>
        <v>2275.7862595101833</v>
      </c>
      <c r="N101" s="5">
        <f t="shared" si="39"/>
        <v>1.0050104805025564</v>
      </c>
      <c r="O101" s="5">
        <f t="shared" si="40"/>
        <v>1.5131869771661677</v>
      </c>
      <c r="P101" s="5">
        <f t="shared" si="41"/>
        <v>2.5181974576687245</v>
      </c>
      <c r="R101" s="5">
        <f t="shared" si="45"/>
        <v>852.19299368115969</v>
      </c>
      <c r="S101" s="5">
        <f t="shared" si="46"/>
        <v>1201.2111146129832</v>
      </c>
      <c r="T101" s="5">
        <f t="shared" si="47"/>
        <v>96.260834160757454</v>
      </c>
      <c r="U101" s="5">
        <f t="shared" si="48"/>
        <v>185.58933870717817</v>
      </c>
      <c r="V101" s="5">
        <f t="shared" si="49"/>
        <v>948.45382784191713</v>
      </c>
      <c r="W101" s="5">
        <f t="shared" si="50"/>
        <v>1386.8004533201615</v>
      </c>
      <c r="X101" s="5">
        <f t="shared" si="51"/>
        <v>2335.2542811620788</v>
      </c>
      <c r="Y101" s="5">
        <f t="shared" si="52"/>
        <v>1.0494808148203421</v>
      </c>
      <c r="Z101" s="5">
        <f t="shared" si="53"/>
        <v>1.5345190530310602</v>
      </c>
      <c r="AA101" s="5">
        <f t="shared" si="54"/>
        <v>2.5839998678514022</v>
      </c>
      <c r="AB101" s="5"/>
      <c r="AC101">
        <f t="shared" si="42"/>
        <v>1.0050104805025564</v>
      </c>
      <c r="AD101">
        <f t="shared" si="43"/>
        <v>1.5131869771661677</v>
      </c>
      <c r="AE101">
        <f t="shared" si="44"/>
        <v>2.5181974576687245</v>
      </c>
      <c r="AG101">
        <f t="shared" si="55"/>
        <v>2.5181974576687245</v>
      </c>
    </row>
    <row r="102" spans="1:33" x14ac:dyDescent="0.25">
      <c r="A102">
        <f t="shared" si="56"/>
        <v>2039</v>
      </c>
      <c r="B102" s="4">
        <f>'Econ aggregates'!X100</f>
        <v>921.84317300654902</v>
      </c>
      <c r="C102" s="5">
        <f>SUM(Population!C92:AA92)/SUM(Population!AB92:BJ92)</f>
        <v>1.0531026999180095</v>
      </c>
      <c r="D102" s="5">
        <f>Fertility!E91</f>
        <v>2.0499999999999998</v>
      </c>
      <c r="E102">
        <v>1</v>
      </c>
      <c r="G102" s="5">
        <f t="shared" si="35"/>
        <v>857.4945197728955</v>
      </c>
      <c r="H102" s="5">
        <f t="shared" si="36"/>
        <v>1258.4220458032491</v>
      </c>
      <c r="I102" s="5">
        <f t="shared" si="37"/>
        <v>97.507838825253828</v>
      </c>
      <c r="J102" s="5">
        <f t="shared" si="38"/>
        <v>178.03038001473644</v>
      </c>
      <c r="K102" s="5">
        <f t="shared" si="57"/>
        <v>955.00235859814939</v>
      </c>
      <c r="L102" s="5">
        <f t="shared" si="58"/>
        <v>1436.4524258179856</v>
      </c>
      <c r="M102" s="5">
        <f t="shared" si="59"/>
        <v>2391.4547844161352</v>
      </c>
      <c r="N102" s="5">
        <f t="shared" si="39"/>
        <v>1.0359705279190312</v>
      </c>
      <c r="O102" s="5">
        <f t="shared" si="40"/>
        <v>1.5582394792088792</v>
      </c>
      <c r="P102" s="5">
        <f t="shared" si="41"/>
        <v>2.5942100071279106</v>
      </c>
      <c r="R102" s="5">
        <f t="shared" si="45"/>
        <v>921.84985689377436</v>
      </c>
      <c r="S102" s="5">
        <f t="shared" si="46"/>
        <v>1328.6723602859413</v>
      </c>
      <c r="T102" s="5">
        <f t="shared" si="47"/>
        <v>100.71596912123657</v>
      </c>
      <c r="U102" s="5">
        <f t="shared" si="48"/>
        <v>191.74592395314539</v>
      </c>
      <c r="V102" s="5">
        <f t="shared" si="49"/>
        <v>1022.5658260150109</v>
      </c>
      <c r="W102" s="5">
        <f t="shared" si="50"/>
        <v>1520.4182842390867</v>
      </c>
      <c r="X102" s="5">
        <f t="shared" si="51"/>
        <v>2542.9841102540977</v>
      </c>
      <c r="Y102" s="5">
        <f t="shared" si="52"/>
        <v>1.109262243251159</v>
      </c>
      <c r="Z102" s="5">
        <f t="shared" si="53"/>
        <v>1.6493242329715503</v>
      </c>
      <c r="AA102" s="5">
        <f t="shared" si="54"/>
        <v>2.7585864762227095</v>
      </c>
      <c r="AB102" s="5"/>
      <c r="AC102">
        <f t="shared" si="42"/>
        <v>1.0359705279190312</v>
      </c>
      <c r="AD102">
        <f t="shared" si="43"/>
        <v>1.5582394792088792</v>
      </c>
      <c r="AE102">
        <f t="shared" si="44"/>
        <v>2.5942100071279106</v>
      </c>
      <c r="AG102">
        <f t="shared" si="55"/>
        <v>2.5942100071279106</v>
      </c>
    </row>
    <row r="103" spans="1:33" x14ac:dyDescent="0.25">
      <c r="A103">
        <f t="shared" si="56"/>
        <v>2040</v>
      </c>
      <c r="B103" s="4">
        <f>'Econ aggregates'!X101</f>
        <v>941.5611600801077</v>
      </c>
      <c r="C103" s="5">
        <f>SUM(Population!C93:AA93)/SUM(Population!AB93:BJ93)</f>
        <v>1.0141764292994104</v>
      </c>
      <c r="D103" s="5">
        <f>Fertility!E92</f>
        <v>1.952</v>
      </c>
      <c r="E103">
        <v>1</v>
      </c>
      <c r="G103" s="5">
        <f t="shared" si="35"/>
        <v>909.26024952585556</v>
      </c>
      <c r="H103" s="5">
        <f t="shared" si="36"/>
        <v>1337.5929816190123</v>
      </c>
      <c r="I103" s="5">
        <f t="shared" si="37"/>
        <v>101.2675673202499</v>
      </c>
      <c r="J103" s="5">
        <f t="shared" si="38"/>
        <v>182.25311684881419</v>
      </c>
      <c r="K103" s="5">
        <f t="shared" si="57"/>
        <v>1010.5278168461055</v>
      </c>
      <c r="L103" s="5">
        <f t="shared" si="58"/>
        <v>1519.8460984678266</v>
      </c>
      <c r="M103" s="5">
        <f t="shared" si="59"/>
        <v>2530.3739153139322</v>
      </c>
      <c r="N103" s="5">
        <f t="shared" si="39"/>
        <v>1.0732471343233083</v>
      </c>
      <c r="O103" s="5">
        <f t="shared" si="40"/>
        <v>1.6141767130013291</v>
      </c>
      <c r="P103" s="5">
        <f t="shared" si="41"/>
        <v>2.6874238473246379</v>
      </c>
      <c r="R103" s="5">
        <f t="shared" si="45"/>
        <v>979.90323296598854</v>
      </c>
      <c r="S103" s="5">
        <f t="shared" si="46"/>
        <v>1427.0367978003292</v>
      </c>
      <c r="T103" s="5">
        <f t="shared" si="47"/>
        <v>104.91748970411126</v>
      </c>
      <c r="U103" s="5">
        <f t="shared" si="48"/>
        <v>197.28264520852471</v>
      </c>
      <c r="V103" s="5">
        <f t="shared" si="49"/>
        <v>1084.8207226700997</v>
      </c>
      <c r="W103" s="5">
        <f t="shared" si="50"/>
        <v>1624.3194430088538</v>
      </c>
      <c r="X103" s="5">
        <f t="shared" si="51"/>
        <v>2709.1401656789535</v>
      </c>
      <c r="Y103" s="5">
        <f t="shared" si="52"/>
        <v>1.1521510961410129</v>
      </c>
      <c r="Z103" s="5">
        <f t="shared" si="53"/>
        <v>1.7251342895990498</v>
      </c>
      <c r="AA103" s="5">
        <f t="shared" si="54"/>
        <v>2.8772853857400627</v>
      </c>
      <c r="AB103" s="5"/>
      <c r="AC103">
        <f t="shared" si="42"/>
        <v>1.0732471343233083</v>
      </c>
      <c r="AD103">
        <f t="shared" si="43"/>
        <v>1.6141767130013291</v>
      </c>
      <c r="AE103">
        <f t="shared" si="44"/>
        <v>2.6874238473246379</v>
      </c>
      <c r="AG103">
        <f t="shared" si="55"/>
        <v>2.6874238473246379</v>
      </c>
    </row>
    <row r="104" spans="1:33" x14ac:dyDescent="0.25">
      <c r="A104">
        <f t="shared" si="56"/>
        <v>2041</v>
      </c>
      <c r="B104" s="4">
        <f>'Econ aggregates'!X102</f>
        <v>963.01998654589897</v>
      </c>
      <c r="C104" s="5">
        <f>SUM(Population!C94:AA94)/SUM(Population!AB94:BJ94)</f>
        <v>0.97682054578280253</v>
      </c>
      <c r="D104" s="5">
        <f>Fertility!E93</f>
        <v>1.8539999999999999</v>
      </c>
      <c r="E104">
        <v>1</v>
      </c>
      <c r="G104" s="5">
        <f t="shared" si="35"/>
        <v>965.62344315826294</v>
      </c>
      <c r="H104" s="5">
        <f t="shared" si="36"/>
        <v>1422.9938711582317</v>
      </c>
      <c r="I104" s="5">
        <f t="shared" si="37"/>
        <v>105.3719479982244</v>
      </c>
      <c r="J104" s="5">
        <f t="shared" si="38"/>
        <v>186.80851435111259</v>
      </c>
      <c r="K104" s="5">
        <f t="shared" ref="K104:K163" si="60">G104+I104</f>
        <v>1070.9953911564874</v>
      </c>
      <c r="L104" s="5">
        <f t="shared" ref="L104:L163" si="61">H104+J104</f>
        <v>1609.8023855093443</v>
      </c>
      <c r="M104" s="5">
        <f t="shared" ref="M104:M163" si="62">K104+L104</f>
        <v>2680.7977766658314</v>
      </c>
      <c r="N104" s="5">
        <f t="shared" si="39"/>
        <v>1.1121216653019508</v>
      </c>
      <c r="O104" s="5">
        <f t="shared" si="40"/>
        <v>1.6716188739584572</v>
      </c>
      <c r="P104" s="5">
        <f t="shared" si="41"/>
        <v>2.7837405392604078</v>
      </c>
      <c r="R104" s="5">
        <f t="shared" si="45"/>
        <v>1045.2690656763432</v>
      </c>
      <c r="S104" s="5">
        <f t="shared" si="46"/>
        <v>1538.6856430737284</v>
      </c>
      <c r="T104" s="5">
        <f t="shared" si="47"/>
        <v>109.567889241693</v>
      </c>
      <c r="U104" s="5">
        <f t="shared" si="48"/>
        <v>203.32820200692413</v>
      </c>
      <c r="V104" s="5">
        <f t="shared" si="49"/>
        <v>1154.8369549180361</v>
      </c>
      <c r="W104" s="5">
        <f t="shared" si="50"/>
        <v>1742.0138450806526</v>
      </c>
      <c r="X104" s="5">
        <f t="shared" si="51"/>
        <v>2896.8507999986887</v>
      </c>
      <c r="Y104" s="5">
        <f t="shared" si="52"/>
        <v>1.1991827491142053</v>
      </c>
      <c r="Z104" s="5">
        <f t="shared" si="53"/>
        <v>1.8089072598885523</v>
      </c>
      <c r="AA104" s="5">
        <f t="shared" si="54"/>
        <v>3.0080900090027574</v>
      </c>
      <c r="AB104" s="5"/>
      <c r="AC104">
        <f t="shared" si="42"/>
        <v>1.1121216653019508</v>
      </c>
      <c r="AD104">
        <f t="shared" si="43"/>
        <v>1.6716188739584572</v>
      </c>
      <c r="AE104">
        <f t="shared" si="44"/>
        <v>2.7837405392604078</v>
      </c>
      <c r="AG104">
        <f t="shared" si="55"/>
        <v>2.7837405392604078</v>
      </c>
    </row>
    <row r="105" spans="1:33" x14ac:dyDescent="0.25">
      <c r="A105">
        <f t="shared" si="56"/>
        <v>2042</v>
      </c>
      <c r="B105" s="4">
        <f>'Econ aggregates'!X103</f>
        <v>985.56748318636426</v>
      </c>
      <c r="C105" s="5">
        <f>SUM(Population!C95:AA95)/SUM(Population!AB95:BJ95)</f>
        <v>0.94377635978552277</v>
      </c>
      <c r="D105" s="5">
        <f>Fertility!E94</f>
        <v>1.7559999999999998</v>
      </c>
      <c r="E105">
        <v>1</v>
      </c>
      <c r="G105" s="5">
        <f t="shared" si="35"/>
        <v>1023.4135890938933</v>
      </c>
      <c r="H105" s="5">
        <f t="shared" si="36"/>
        <v>1508.9223541292688</v>
      </c>
      <c r="I105" s="5">
        <f t="shared" si="37"/>
        <v>109.66298924072802</v>
      </c>
      <c r="J105" s="5">
        <f t="shared" si="38"/>
        <v>191.52163443473091</v>
      </c>
      <c r="K105" s="5">
        <f t="shared" si="60"/>
        <v>1133.0765783346212</v>
      </c>
      <c r="L105" s="5">
        <f t="shared" si="61"/>
        <v>1700.4439885639997</v>
      </c>
      <c r="M105" s="5">
        <f t="shared" si="62"/>
        <v>2833.5205668986209</v>
      </c>
      <c r="N105" s="5">
        <f t="shared" si="39"/>
        <v>1.1496691983702185</v>
      </c>
      <c r="O105" s="5">
        <f t="shared" si="40"/>
        <v>1.7253450601539957</v>
      </c>
      <c r="P105" s="5">
        <f t="shared" si="41"/>
        <v>2.8750142585242142</v>
      </c>
      <c r="R105" s="5">
        <f t="shared" si="45"/>
        <v>1118.0340634563431</v>
      </c>
      <c r="S105" s="5">
        <f t="shared" si="46"/>
        <v>1665.0346987140836</v>
      </c>
      <c r="T105" s="5">
        <f t="shared" si="47"/>
        <v>114.59494362460207</v>
      </c>
      <c r="U105" s="5">
        <f t="shared" si="48"/>
        <v>209.78716186421278</v>
      </c>
      <c r="V105" s="5">
        <f t="shared" si="49"/>
        <v>1232.6290070809453</v>
      </c>
      <c r="W105" s="5">
        <f t="shared" si="50"/>
        <v>1874.8218605782963</v>
      </c>
      <c r="X105" s="5">
        <f t="shared" si="51"/>
        <v>3107.4508676592413</v>
      </c>
      <c r="Y105" s="5">
        <f t="shared" si="52"/>
        <v>1.2506794594073101</v>
      </c>
      <c r="Z105" s="5">
        <f t="shared" si="53"/>
        <v>1.9022764981216207</v>
      </c>
      <c r="AA105" s="5">
        <f t="shared" si="54"/>
        <v>3.1529559575289308</v>
      </c>
      <c r="AB105" s="5"/>
      <c r="AC105">
        <f t="shared" si="42"/>
        <v>1.1496691983702185</v>
      </c>
      <c r="AD105">
        <f t="shared" si="43"/>
        <v>1.7253450601539957</v>
      </c>
      <c r="AE105">
        <f t="shared" si="44"/>
        <v>2.8750142585242142</v>
      </c>
      <c r="AG105">
        <f t="shared" si="55"/>
        <v>2.8750142585242142</v>
      </c>
    </row>
    <row r="106" spans="1:33" x14ac:dyDescent="0.25">
      <c r="A106">
        <f t="shared" si="56"/>
        <v>2043</v>
      </c>
      <c r="B106" s="4">
        <f>'Econ aggregates'!X104</f>
        <v>1006.2236109519836</v>
      </c>
      <c r="C106" s="5">
        <f>SUM(Population!C96:AA96)/SUM(Population!AB96:BJ96)</f>
        <v>0.90290225242242295</v>
      </c>
      <c r="D106" s="5">
        <f>Fertility!E95</f>
        <v>1.6580000000000001</v>
      </c>
      <c r="E106">
        <v>1</v>
      </c>
      <c r="G106" s="5">
        <f t="shared" si="35"/>
        <v>1090.988960836612</v>
      </c>
      <c r="H106" s="5">
        <f t="shared" si="36"/>
        <v>1616.0460067675203</v>
      </c>
      <c r="I106" s="5">
        <f t="shared" si="37"/>
        <v>113.98576282010215</v>
      </c>
      <c r="J106" s="5">
        <f t="shared" si="38"/>
        <v>196.12570764139616</v>
      </c>
      <c r="K106" s="5">
        <f t="shared" si="60"/>
        <v>1204.9747236567141</v>
      </c>
      <c r="L106" s="5">
        <f t="shared" si="61"/>
        <v>1812.1717144089166</v>
      </c>
      <c r="M106" s="5">
        <f t="shared" si="62"/>
        <v>3017.1464380656307</v>
      </c>
      <c r="N106" s="5">
        <f t="shared" si="39"/>
        <v>1.197521813781226</v>
      </c>
      <c r="O106" s="5">
        <f t="shared" si="40"/>
        <v>1.8009632199888743</v>
      </c>
      <c r="P106" s="5">
        <f t="shared" si="41"/>
        <v>2.9984850337701001</v>
      </c>
      <c r="R106" s="5">
        <f t="shared" si="45"/>
        <v>1194.7903790194321</v>
      </c>
      <c r="S106" s="5">
        <f t="shared" si="46"/>
        <v>1804.4365713207865</v>
      </c>
      <c r="T106" s="5">
        <f t="shared" si="47"/>
        <v>119.53232017944134</v>
      </c>
      <c r="U106" s="5">
        <f t="shared" si="48"/>
        <v>216.11681366518545</v>
      </c>
      <c r="V106" s="5">
        <f t="shared" si="49"/>
        <v>1314.3226991988734</v>
      </c>
      <c r="W106" s="5">
        <f t="shared" si="50"/>
        <v>2020.5533849859719</v>
      </c>
      <c r="X106" s="5">
        <f t="shared" si="51"/>
        <v>3334.8760841848452</v>
      </c>
      <c r="Y106" s="5">
        <f t="shared" si="52"/>
        <v>1.3061934592802873</v>
      </c>
      <c r="Z106" s="5">
        <f t="shared" si="53"/>
        <v>2.0080560255133904</v>
      </c>
      <c r="AA106" s="5">
        <f t="shared" si="54"/>
        <v>3.3142494847936774</v>
      </c>
      <c r="AB106" s="5"/>
      <c r="AC106">
        <f t="shared" si="42"/>
        <v>1.197521813781226</v>
      </c>
      <c r="AD106">
        <f t="shared" si="43"/>
        <v>1.8009632199888743</v>
      </c>
      <c r="AE106">
        <f t="shared" si="44"/>
        <v>2.9984850337701001</v>
      </c>
      <c r="AG106">
        <f t="shared" si="55"/>
        <v>2.9984850337701001</v>
      </c>
    </row>
    <row r="107" spans="1:33" x14ac:dyDescent="0.25">
      <c r="A107">
        <f t="shared" si="56"/>
        <v>2044</v>
      </c>
      <c r="B107" s="4">
        <f>'Econ aggregates'!X105</f>
        <v>1031.3899353888062</v>
      </c>
      <c r="C107" s="5">
        <f>SUM(Population!C97:AA97)/SUM(Population!AB97:BJ97)</f>
        <v>0.86984154866228502</v>
      </c>
      <c r="D107" s="5">
        <f>Fertility!E96</f>
        <v>1.56</v>
      </c>
      <c r="E107">
        <v>1</v>
      </c>
      <c r="G107" s="5">
        <f t="shared" si="35"/>
        <v>1161.4040532842446</v>
      </c>
      <c r="H107" s="5">
        <f t="shared" si="36"/>
        <v>1721.5884438789626</v>
      </c>
      <c r="I107" s="5">
        <f t="shared" si="37"/>
        <v>118.96168796328809</v>
      </c>
      <c r="J107" s="5">
        <f t="shared" si="38"/>
        <v>201.42397951719789</v>
      </c>
      <c r="K107" s="5">
        <f t="shared" si="60"/>
        <v>1280.3657412475327</v>
      </c>
      <c r="L107" s="5">
        <f t="shared" si="61"/>
        <v>1923.0124233961606</v>
      </c>
      <c r="M107" s="5">
        <f t="shared" si="62"/>
        <v>3203.3781646436933</v>
      </c>
      <c r="N107" s="5">
        <f t="shared" si="39"/>
        <v>1.2413983279416716</v>
      </c>
      <c r="O107" s="5">
        <f t="shared" si="40"/>
        <v>1.8644863183304545</v>
      </c>
      <c r="P107" s="5">
        <f t="shared" si="41"/>
        <v>3.1058846462721261</v>
      </c>
      <c r="R107" s="5">
        <f t="shared" si="45"/>
        <v>1286.4162419786376</v>
      </c>
      <c r="S107" s="5">
        <f t="shared" si="46"/>
        <v>1969.4498736819089</v>
      </c>
      <c r="T107" s="5">
        <f t="shared" si="47"/>
        <v>125.47894531633077</v>
      </c>
      <c r="U107" s="5">
        <f t="shared" si="48"/>
        <v>223.58075332472711</v>
      </c>
      <c r="V107" s="5">
        <f t="shared" si="49"/>
        <v>1411.8951872949683</v>
      </c>
      <c r="W107" s="5">
        <f t="shared" si="50"/>
        <v>2193.0306270066362</v>
      </c>
      <c r="X107" s="5">
        <f t="shared" si="51"/>
        <v>3604.9258143016045</v>
      </c>
      <c r="Y107" s="5">
        <f t="shared" si="52"/>
        <v>1.3689247285147512</v>
      </c>
      <c r="Z107" s="5">
        <f t="shared" si="53"/>
        <v>2.1262866271619405</v>
      </c>
      <c r="AA107" s="5">
        <f t="shared" si="54"/>
        <v>3.4952113556766915</v>
      </c>
      <c r="AB107" s="5"/>
      <c r="AC107">
        <f t="shared" si="42"/>
        <v>1.2413983279416716</v>
      </c>
      <c r="AD107">
        <f t="shared" si="43"/>
        <v>1.8644863183304545</v>
      </c>
      <c r="AE107">
        <f t="shared" si="44"/>
        <v>3.1058846462721261</v>
      </c>
      <c r="AG107">
        <f t="shared" si="55"/>
        <v>3.1058846462721261</v>
      </c>
    </row>
    <row r="108" spans="1:33" x14ac:dyDescent="0.25">
      <c r="A108">
        <f t="shared" si="56"/>
        <v>2045</v>
      </c>
      <c r="B108" s="4">
        <f>'Econ aggregates'!X106</f>
        <v>1056.4142383908211</v>
      </c>
      <c r="C108" s="5">
        <f>SUM(Population!C98:AA98)/SUM(Population!AB98:BJ98)</f>
        <v>0.84216596476134364</v>
      </c>
      <c r="D108" s="5">
        <f>Fertility!E97</f>
        <v>1.5580000000000003</v>
      </c>
      <c r="E108">
        <v>1</v>
      </c>
      <c r="G108" s="5">
        <f t="shared" si="35"/>
        <v>1229.8790888916178</v>
      </c>
      <c r="H108" s="5">
        <f t="shared" si="36"/>
        <v>1822.165616300543</v>
      </c>
      <c r="I108" s="5">
        <f t="shared" si="37"/>
        <v>123.89512085822591</v>
      </c>
      <c r="J108" s="5">
        <f t="shared" si="38"/>
        <v>206.61778907094552</v>
      </c>
      <c r="K108" s="5">
        <f t="shared" si="60"/>
        <v>1353.7742097498437</v>
      </c>
      <c r="L108" s="5">
        <f t="shared" si="61"/>
        <v>2028.7834053714885</v>
      </c>
      <c r="M108" s="5">
        <f t="shared" si="62"/>
        <v>3382.5576151213322</v>
      </c>
      <c r="N108" s="5">
        <f t="shared" si="39"/>
        <v>1.2814804652879113</v>
      </c>
      <c r="O108" s="5">
        <f t="shared" si="40"/>
        <v>1.9204430720867838</v>
      </c>
      <c r="P108" s="5">
        <f t="shared" si="41"/>
        <v>3.2019235373746953</v>
      </c>
      <c r="R108" s="5">
        <f t="shared" si="45"/>
        <v>1327.5901859491937</v>
      </c>
      <c r="S108" s="5">
        <f t="shared" si="46"/>
        <v>2011.2527711006435</v>
      </c>
      <c r="T108" s="5">
        <f t="shared" si="47"/>
        <v>129.82429263569472</v>
      </c>
      <c r="U108" s="5">
        <f t="shared" si="48"/>
        <v>228.49204100896921</v>
      </c>
      <c r="V108" s="5">
        <f t="shared" si="49"/>
        <v>1457.4144785848885</v>
      </c>
      <c r="W108" s="5">
        <f t="shared" si="50"/>
        <v>2239.7448121096127</v>
      </c>
      <c r="X108" s="5">
        <f t="shared" si="51"/>
        <v>3697.1592906945011</v>
      </c>
      <c r="Y108" s="5">
        <f t="shared" si="52"/>
        <v>1.3795861752155949</v>
      </c>
      <c r="Z108" s="5">
        <f t="shared" si="53"/>
        <v>2.1201387966157057</v>
      </c>
      <c r="AA108" s="5">
        <f t="shared" si="54"/>
        <v>3.4997249718313004</v>
      </c>
      <c r="AB108" s="5"/>
      <c r="AC108">
        <f t="shared" si="42"/>
        <v>1.2814804652879113</v>
      </c>
      <c r="AD108">
        <f t="shared" si="43"/>
        <v>1.9204430720867838</v>
      </c>
      <c r="AE108">
        <f t="shared" si="44"/>
        <v>3.2019235373746953</v>
      </c>
      <c r="AG108">
        <f t="shared" si="55"/>
        <v>3.2019235373746953</v>
      </c>
    </row>
    <row r="109" spans="1:33" x14ac:dyDescent="0.25">
      <c r="A109">
        <f t="shared" si="56"/>
        <v>2046</v>
      </c>
      <c r="B109" s="4">
        <f>'Econ aggregates'!X107</f>
        <v>1080.8833103112961</v>
      </c>
      <c r="C109" s="5">
        <f>SUM(Population!C99:AA99)/SUM(Population!AB99:BJ99)</f>
        <v>0.81720117983993901</v>
      </c>
      <c r="D109" s="5">
        <f>Fertility!E98</f>
        <v>1.556</v>
      </c>
      <c r="E109">
        <v>1</v>
      </c>
      <c r="G109" s="5">
        <f t="shared" ref="G109:G140" si="63">EXP($H$8+$H$5*LN(B109)+$H$6*LN(C109)+$H$7*E109)</f>
        <v>1298.1428620978606</v>
      </c>
      <c r="H109" s="5">
        <f t="shared" ref="H109:H140" si="64">EXP($I$5*LN(B109)+$I$6*LN(C109)+$I$7*E109+$I$8)</f>
        <v>1921.8958834957946</v>
      </c>
      <c r="I109" s="5">
        <f t="shared" ref="I109:I140" si="65">EXP($J$5*LN(B109)+$J$6*LN(C109)+$J$7*E109+$J$8)</f>
        <v>128.77634312689403</v>
      </c>
      <c r="J109" s="5">
        <f t="shared" ref="J109:J140" si="66">EXP($K$5*LN(B109)+$K$6*LN(C109)+$K$7*E109+$K$8)</f>
        <v>211.68595661582333</v>
      </c>
      <c r="K109" s="5">
        <f t="shared" si="60"/>
        <v>1426.9192052247547</v>
      </c>
      <c r="L109" s="5">
        <f t="shared" si="61"/>
        <v>2133.581840111618</v>
      </c>
      <c r="M109" s="5">
        <f t="shared" si="62"/>
        <v>3560.501045336373</v>
      </c>
      <c r="N109" s="5">
        <f t="shared" ref="N109:N140" si="67">K109/$B109</f>
        <v>1.3201417688777151</v>
      </c>
      <c r="O109" s="5">
        <f t="shared" ref="O109:O140" si="68">L109/$B109</f>
        <v>1.9739243077933575</v>
      </c>
      <c r="P109" s="5">
        <f t="shared" ref="P109:P140" si="69">M109/$B109</f>
        <v>3.294066076671073</v>
      </c>
      <c r="R109" s="5">
        <f t="shared" si="45"/>
        <v>1368.2043157764049</v>
      </c>
      <c r="S109" s="5">
        <f t="shared" si="46"/>
        <v>2052.1438534642784</v>
      </c>
      <c r="T109" s="5">
        <f t="shared" si="47"/>
        <v>134.1170490120418</v>
      </c>
      <c r="U109" s="5">
        <f t="shared" si="48"/>
        <v>233.28651333830834</v>
      </c>
      <c r="V109" s="5">
        <f t="shared" si="49"/>
        <v>1502.3213647884468</v>
      </c>
      <c r="W109" s="5">
        <f t="shared" si="50"/>
        <v>2285.4303668025868</v>
      </c>
      <c r="X109" s="5">
        <f t="shared" si="51"/>
        <v>3787.7517315910336</v>
      </c>
      <c r="Y109" s="5">
        <f t="shared" si="52"/>
        <v>1.3899015281823306</v>
      </c>
      <c r="Z109" s="5">
        <f t="shared" si="53"/>
        <v>2.1144098951295485</v>
      </c>
      <c r="AA109" s="5">
        <f t="shared" si="54"/>
        <v>3.5043114233118793</v>
      </c>
      <c r="AB109" s="5"/>
      <c r="AC109">
        <f t="shared" ref="AC109:AC140" si="70">CDR*N109+(1-CDR)*Y109</f>
        <v>1.3201417688777151</v>
      </c>
      <c r="AD109">
        <f t="shared" ref="AD109:AD140" si="71">CDR*O109+(1-CDR)*Z109</f>
        <v>1.9739243077933575</v>
      </c>
      <c r="AE109">
        <f t="shared" ref="AE109:AE140" si="72">CDR*P109+(1-CDR)*AA109</f>
        <v>3.294066076671073</v>
      </c>
      <c r="AG109">
        <f t="shared" si="55"/>
        <v>3.294066076671073</v>
      </c>
    </row>
    <row r="110" spans="1:33" x14ac:dyDescent="0.25">
      <c r="A110">
        <f t="shared" si="56"/>
        <v>2047</v>
      </c>
      <c r="B110" s="4">
        <f>'Econ aggregates'!X108</f>
        <v>1105.5636173405596</v>
      </c>
      <c r="C110" s="5">
        <f>SUM(Population!C100:AA100)/SUM(Population!AB100:BJ100)</f>
        <v>0.79443306765321953</v>
      </c>
      <c r="D110" s="5">
        <f>Fertility!E99</f>
        <v>1.554</v>
      </c>
      <c r="E110">
        <v>1</v>
      </c>
      <c r="G110" s="5">
        <f t="shared" si="63"/>
        <v>1367.4517675437337</v>
      </c>
      <c r="H110" s="5">
        <f t="shared" si="64"/>
        <v>2022.1546557072168</v>
      </c>
      <c r="I110" s="5">
        <f t="shared" si="65"/>
        <v>133.73664387013883</v>
      </c>
      <c r="J110" s="5">
        <f t="shared" si="66"/>
        <v>216.77219382763721</v>
      </c>
      <c r="K110" s="5">
        <f t="shared" si="60"/>
        <v>1501.1884114138725</v>
      </c>
      <c r="L110" s="5">
        <f t="shared" si="61"/>
        <v>2238.9268495348538</v>
      </c>
      <c r="M110" s="5">
        <f t="shared" si="62"/>
        <v>3740.1152609487262</v>
      </c>
      <c r="N110" s="5">
        <f t="shared" si="67"/>
        <v>1.3578489630700681</v>
      </c>
      <c r="O110" s="5">
        <f t="shared" si="68"/>
        <v>2.0251451969092531</v>
      </c>
      <c r="P110" s="5">
        <f t="shared" si="69"/>
        <v>3.3829941599793214</v>
      </c>
      <c r="R110" s="5">
        <f t="shared" si="45"/>
        <v>1409.4837064513617</v>
      </c>
      <c r="S110" s="5">
        <f t="shared" si="46"/>
        <v>2093.3201578385792</v>
      </c>
      <c r="T110" s="5">
        <f t="shared" si="47"/>
        <v>138.48909114350784</v>
      </c>
      <c r="U110" s="5">
        <f t="shared" si="48"/>
        <v>238.11305724327346</v>
      </c>
      <c r="V110" s="5">
        <f t="shared" si="49"/>
        <v>1547.9727975948695</v>
      </c>
      <c r="W110" s="5">
        <f t="shared" si="50"/>
        <v>2331.4332150818527</v>
      </c>
      <c r="X110" s="5">
        <f t="shared" si="51"/>
        <v>3879.4060126767222</v>
      </c>
      <c r="Y110" s="5">
        <f t="shared" si="52"/>
        <v>1.4001661897291158</v>
      </c>
      <c r="Z110" s="5">
        <f t="shared" si="53"/>
        <v>2.1088186862463241</v>
      </c>
      <c r="AA110" s="5">
        <f t="shared" si="54"/>
        <v>3.5089848759754396</v>
      </c>
      <c r="AB110" s="5"/>
      <c r="AC110">
        <f t="shared" si="70"/>
        <v>1.3578489630700681</v>
      </c>
      <c r="AD110">
        <f t="shared" si="71"/>
        <v>2.0251451969092531</v>
      </c>
      <c r="AE110">
        <f t="shared" si="72"/>
        <v>3.3829941599793214</v>
      </c>
      <c r="AG110">
        <f t="shared" si="55"/>
        <v>3.3829941599793214</v>
      </c>
    </row>
    <row r="111" spans="1:33" x14ac:dyDescent="0.25">
      <c r="A111">
        <f t="shared" si="56"/>
        <v>2048</v>
      </c>
      <c r="B111" s="4">
        <f>'Econ aggregates'!X109</f>
        <v>1132.6973848572311</v>
      </c>
      <c r="C111" s="5">
        <f>SUM(Population!C101:AA101)/SUM(Population!AB101:BJ101)</f>
        <v>0.778277943599614</v>
      </c>
      <c r="D111" s="5">
        <f>Fertility!E100</f>
        <v>1.5520000000000003</v>
      </c>
      <c r="E111">
        <v>1</v>
      </c>
      <c r="G111" s="5">
        <f t="shared" si="63"/>
        <v>1433.5667951919122</v>
      </c>
      <c r="H111" s="5">
        <f t="shared" si="64"/>
        <v>2110.8132004948352</v>
      </c>
      <c r="I111" s="5">
        <f t="shared" si="65"/>
        <v>138.98363034164166</v>
      </c>
      <c r="J111" s="5">
        <f t="shared" si="66"/>
        <v>222.13990619860127</v>
      </c>
      <c r="K111" s="5">
        <f t="shared" si="60"/>
        <v>1572.5504255335538</v>
      </c>
      <c r="L111" s="5">
        <f t="shared" si="61"/>
        <v>2332.9531066934364</v>
      </c>
      <c r="M111" s="5">
        <f t="shared" si="62"/>
        <v>3905.5035322269905</v>
      </c>
      <c r="N111" s="5">
        <f t="shared" si="67"/>
        <v>1.3883235244970247</v>
      </c>
      <c r="O111" s="5">
        <f t="shared" si="68"/>
        <v>2.0596437653005526</v>
      </c>
      <c r="P111" s="5">
        <f t="shared" si="69"/>
        <v>3.4479672897975773</v>
      </c>
      <c r="R111" s="5">
        <f t="shared" si="45"/>
        <v>1455.1098663480393</v>
      </c>
      <c r="S111" s="5">
        <f t="shared" si="46"/>
        <v>2138.2418222987876</v>
      </c>
      <c r="T111" s="5">
        <f t="shared" si="47"/>
        <v>143.34034028849814</v>
      </c>
      <c r="U111" s="5">
        <f t="shared" si="48"/>
        <v>243.40345464516085</v>
      </c>
      <c r="V111" s="5">
        <f t="shared" si="49"/>
        <v>1598.4502066365374</v>
      </c>
      <c r="W111" s="5">
        <f t="shared" si="50"/>
        <v>2381.6452769439484</v>
      </c>
      <c r="X111" s="5">
        <f t="shared" si="51"/>
        <v>3980.095483580486</v>
      </c>
      <c r="Y111" s="5">
        <f t="shared" si="52"/>
        <v>1.4111891031142543</v>
      </c>
      <c r="Z111" s="5">
        <f t="shared" si="53"/>
        <v>2.1026315667217141</v>
      </c>
      <c r="AA111" s="5">
        <f t="shared" si="54"/>
        <v>3.5138206698359689</v>
      </c>
      <c r="AB111" s="5"/>
      <c r="AC111">
        <f t="shared" si="70"/>
        <v>1.3883235244970247</v>
      </c>
      <c r="AD111">
        <f t="shared" si="71"/>
        <v>2.0596437653005526</v>
      </c>
      <c r="AE111">
        <f t="shared" si="72"/>
        <v>3.4479672897975773</v>
      </c>
      <c r="AG111">
        <f t="shared" si="55"/>
        <v>3.4479672897975773</v>
      </c>
    </row>
    <row r="112" spans="1:33" x14ac:dyDescent="0.25">
      <c r="A112">
        <f t="shared" si="56"/>
        <v>2049</v>
      </c>
      <c r="B112" s="4">
        <f>'Econ aggregates'!X110</f>
        <v>1159.3502421318858</v>
      </c>
      <c r="C112" s="5">
        <f>SUM(Population!C102:AA102)/SUM(Population!AB102:BJ102)</f>
        <v>0.765148635931448</v>
      </c>
      <c r="D112" s="5">
        <f>Fertility!E101</f>
        <v>1.55</v>
      </c>
      <c r="E112">
        <v>1</v>
      </c>
      <c r="G112" s="5">
        <f t="shared" si="63"/>
        <v>1496.4281409649366</v>
      </c>
      <c r="H112" s="5">
        <f t="shared" si="64"/>
        <v>2192.4441586269213</v>
      </c>
      <c r="I112" s="5">
        <f t="shared" si="65"/>
        <v>144.12649820683862</v>
      </c>
      <c r="J112" s="5">
        <f t="shared" si="66"/>
        <v>227.34866418762502</v>
      </c>
      <c r="K112" s="5">
        <f t="shared" si="60"/>
        <v>1640.5546391717753</v>
      </c>
      <c r="L112" s="5">
        <f t="shared" si="61"/>
        <v>2419.7928228145465</v>
      </c>
      <c r="M112" s="5">
        <f t="shared" si="62"/>
        <v>4060.3474619863218</v>
      </c>
      <c r="N112" s="5">
        <f t="shared" si="67"/>
        <v>1.4150638690125434</v>
      </c>
      <c r="O112" s="5">
        <f t="shared" si="68"/>
        <v>2.0871974101328346</v>
      </c>
      <c r="P112" s="5">
        <f t="shared" si="69"/>
        <v>3.5022612791453778</v>
      </c>
      <c r="R112" s="5">
        <f t="shared" si="45"/>
        <v>1500.3192032267148</v>
      </c>
      <c r="S112" s="5">
        <f t="shared" si="46"/>
        <v>2182.367878315883</v>
      </c>
      <c r="T112" s="5">
        <f t="shared" si="47"/>
        <v>148.15518815863916</v>
      </c>
      <c r="U112" s="5">
        <f t="shared" si="48"/>
        <v>248.59114908361011</v>
      </c>
      <c r="V112" s="5">
        <f t="shared" si="49"/>
        <v>1648.474391385354</v>
      </c>
      <c r="W112" s="5">
        <f t="shared" si="50"/>
        <v>2430.9590273994932</v>
      </c>
      <c r="X112" s="5">
        <f t="shared" si="51"/>
        <v>4079.4334187848472</v>
      </c>
      <c r="Y112" s="5">
        <f t="shared" si="52"/>
        <v>1.4218950680115752</v>
      </c>
      <c r="Z112" s="5">
        <f t="shared" si="53"/>
        <v>2.0968288434815809</v>
      </c>
      <c r="AA112" s="5">
        <f t="shared" si="54"/>
        <v>3.5187239114931566</v>
      </c>
      <c r="AB112" s="5"/>
      <c r="AC112">
        <f t="shared" si="70"/>
        <v>1.4150638690125434</v>
      </c>
      <c r="AD112">
        <f t="shared" si="71"/>
        <v>2.0871974101328346</v>
      </c>
      <c r="AE112">
        <f t="shared" si="72"/>
        <v>3.5022612791453778</v>
      </c>
      <c r="AG112">
        <f t="shared" si="55"/>
        <v>3.5022612791453778</v>
      </c>
    </row>
    <row r="113" spans="1:33" x14ac:dyDescent="0.25">
      <c r="A113">
        <f t="shared" si="56"/>
        <v>2050</v>
      </c>
      <c r="B113" s="4">
        <f>'Econ aggregates'!X111</f>
        <v>1186.9111799577413</v>
      </c>
      <c r="C113" s="5">
        <f>SUM(Population!C103:AA103)/SUM(Population!AB103:BJ103)</f>
        <v>0.75368848464219995</v>
      </c>
      <c r="D113" s="5">
        <f>Fertility!E102</f>
        <v>1.5660000000000003</v>
      </c>
      <c r="E113">
        <v>1</v>
      </c>
      <c r="G113" s="5">
        <f t="shared" si="63"/>
        <v>1559.8423520387505</v>
      </c>
      <c r="H113" s="5">
        <f t="shared" si="64"/>
        <v>2272.418061868651</v>
      </c>
      <c r="I113" s="5">
        <f t="shared" si="65"/>
        <v>149.44759699783981</v>
      </c>
      <c r="J113" s="5">
        <f t="shared" si="66"/>
        <v>232.68275547385286</v>
      </c>
      <c r="K113" s="5">
        <f t="shared" si="60"/>
        <v>1709.2899490365903</v>
      </c>
      <c r="L113" s="5">
        <f t="shared" si="61"/>
        <v>2505.1008173425039</v>
      </c>
      <c r="M113" s="5">
        <f t="shared" si="62"/>
        <v>4214.3907663790942</v>
      </c>
      <c r="N113" s="5">
        <f t="shared" si="67"/>
        <v>1.4401161417128514</v>
      </c>
      <c r="O113" s="5">
        <f t="shared" si="68"/>
        <v>2.1106051233182379</v>
      </c>
      <c r="P113" s="5">
        <f t="shared" si="69"/>
        <v>3.5507212650310893</v>
      </c>
      <c r="R113" s="5">
        <f t="shared" si="45"/>
        <v>1535.0194309324015</v>
      </c>
      <c r="S113" s="5">
        <f t="shared" si="46"/>
        <v>2199.5604718540812</v>
      </c>
      <c r="T113" s="5">
        <f t="shared" si="47"/>
        <v>152.78316710451088</v>
      </c>
      <c r="U113" s="5">
        <f t="shared" si="48"/>
        <v>253.37444082033744</v>
      </c>
      <c r="V113" s="5">
        <f t="shared" si="49"/>
        <v>1687.8025980369125</v>
      </c>
      <c r="W113" s="5">
        <f t="shared" si="50"/>
        <v>2452.9349126744187</v>
      </c>
      <c r="X113" s="5">
        <f t="shared" si="51"/>
        <v>4140.7375107113312</v>
      </c>
      <c r="Y113" s="5">
        <f t="shared" si="52"/>
        <v>1.4220125537085302</v>
      </c>
      <c r="Z113" s="5">
        <f t="shared" si="53"/>
        <v>2.0666541474162816</v>
      </c>
      <c r="AA113" s="5">
        <f t="shared" si="54"/>
        <v>3.4886667011248118</v>
      </c>
      <c r="AB113" s="5"/>
      <c r="AC113">
        <f t="shared" si="70"/>
        <v>1.4401161417128514</v>
      </c>
      <c r="AD113">
        <f t="shared" si="71"/>
        <v>2.1106051233182379</v>
      </c>
      <c r="AE113">
        <f t="shared" si="72"/>
        <v>3.5507212650310893</v>
      </c>
      <c r="AG113">
        <f t="shared" si="55"/>
        <v>3.5507212650310893</v>
      </c>
    </row>
    <row r="114" spans="1:33" x14ac:dyDescent="0.25">
      <c r="A114">
        <f t="shared" si="56"/>
        <v>2051</v>
      </c>
      <c r="B114" s="4">
        <f>'Econ aggregates'!X112</f>
        <v>1215.8117615624226</v>
      </c>
      <c r="C114" s="5">
        <f>SUM(Population!C104:AA104)/SUM(Population!AB104:BJ104)</f>
        <v>0.74280949020558906</v>
      </c>
      <c r="D114" s="5">
        <f>Fertility!E103</f>
        <v>1.5819999999999999</v>
      </c>
      <c r="E114">
        <v>1</v>
      </c>
      <c r="G114" s="5">
        <f t="shared" si="63"/>
        <v>1626.2517776260008</v>
      </c>
      <c r="H114" s="5">
        <f t="shared" si="64"/>
        <v>2354.7637638808678</v>
      </c>
      <c r="I114" s="5">
        <f t="shared" si="65"/>
        <v>155.06941492354139</v>
      </c>
      <c r="J114" s="5">
        <f t="shared" si="66"/>
        <v>238.2513391712167</v>
      </c>
      <c r="K114" s="5">
        <f t="shared" si="60"/>
        <v>1781.3211925495423</v>
      </c>
      <c r="L114" s="5">
        <f t="shared" si="61"/>
        <v>2593.0151030520847</v>
      </c>
      <c r="M114" s="5">
        <f t="shared" si="62"/>
        <v>4374.3362956016272</v>
      </c>
      <c r="N114" s="5">
        <f t="shared" si="67"/>
        <v>1.465129100462387</v>
      </c>
      <c r="O114" s="5">
        <f t="shared" si="68"/>
        <v>2.132743887688533</v>
      </c>
      <c r="P114" s="5">
        <f t="shared" si="69"/>
        <v>3.5978729881509199</v>
      </c>
      <c r="R114" s="5">
        <f t="shared" si="45"/>
        <v>1571.7660174174584</v>
      </c>
      <c r="S114" s="5">
        <f t="shared" si="46"/>
        <v>2218.1645130680317</v>
      </c>
      <c r="T114" s="5">
        <f t="shared" si="47"/>
        <v>157.68440147032049</v>
      </c>
      <c r="U114" s="5">
        <f t="shared" si="48"/>
        <v>258.38533588498291</v>
      </c>
      <c r="V114" s="5">
        <f t="shared" si="49"/>
        <v>1729.4504188877791</v>
      </c>
      <c r="W114" s="5">
        <f t="shared" si="50"/>
        <v>2476.5498489530146</v>
      </c>
      <c r="X114" s="5">
        <f t="shared" si="51"/>
        <v>4206.0002678407936</v>
      </c>
      <c r="Y114" s="5">
        <f t="shared" si="52"/>
        <v>1.4224656098615847</v>
      </c>
      <c r="Z114" s="5">
        <f t="shared" si="53"/>
        <v>2.0369517118097584</v>
      </c>
      <c r="AA114" s="5">
        <f t="shared" si="54"/>
        <v>3.4594173216713431</v>
      </c>
      <c r="AB114" s="5"/>
      <c r="AC114">
        <f t="shared" si="70"/>
        <v>1.465129100462387</v>
      </c>
      <c r="AD114">
        <f t="shared" si="71"/>
        <v>2.132743887688533</v>
      </c>
      <c r="AE114">
        <f t="shared" si="72"/>
        <v>3.5978729881509199</v>
      </c>
      <c r="AG114">
        <f t="shared" si="55"/>
        <v>3.5978729881509199</v>
      </c>
    </row>
    <row r="115" spans="1:33" x14ac:dyDescent="0.25">
      <c r="A115">
        <f t="shared" si="56"/>
        <v>2052</v>
      </c>
      <c r="B115" s="4">
        <f>'Econ aggregates'!X113</f>
        <v>1245.902372651665</v>
      </c>
      <c r="C115" s="5">
        <f>SUM(Population!C105:AA105)/SUM(Population!AB105:BJ105)</f>
        <v>0.73157522604048064</v>
      </c>
      <c r="D115" s="5">
        <f>Fertility!E104</f>
        <v>1.5979999999999999</v>
      </c>
      <c r="E115">
        <v>1</v>
      </c>
      <c r="G115" s="5">
        <f t="shared" si="63"/>
        <v>1697.3307033294159</v>
      </c>
      <c r="H115" s="5">
        <f t="shared" si="64"/>
        <v>2442.856597153233</v>
      </c>
      <c r="I115" s="5">
        <f t="shared" si="65"/>
        <v>161.01522591177795</v>
      </c>
      <c r="J115" s="5">
        <f t="shared" si="66"/>
        <v>244.05884268465857</v>
      </c>
      <c r="K115" s="5">
        <f t="shared" si="60"/>
        <v>1858.3459292411937</v>
      </c>
      <c r="L115" s="5">
        <f t="shared" si="61"/>
        <v>2686.9154398378914</v>
      </c>
      <c r="M115" s="5">
        <f t="shared" si="62"/>
        <v>4545.2613690790849</v>
      </c>
      <c r="N115" s="5">
        <f t="shared" si="67"/>
        <v>1.4915662495176565</v>
      </c>
      <c r="O115" s="5">
        <f t="shared" si="68"/>
        <v>2.1566019126517157</v>
      </c>
      <c r="P115" s="5">
        <f t="shared" si="69"/>
        <v>3.6481681621693722</v>
      </c>
      <c r="R115" s="5">
        <f t="shared" si="45"/>
        <v>1610.3093219560126</v>
      </c>
      <c r="S115" s="5">
        <f t="shared" si="46"/>
        <v>2237.8924680080031</v>
      </c>
      <c r="T115" s="5">
        <f t="shared" si="47"/>
        <v>162.83611415534529</v>
      </c>
      <c r="U115" s="5">
        <f t="shared" si="48"/>
        <v>263.59274923233147</v>
      </c>
      <c r="V115" s="5">
        <f t="shared" si="49"/>
        <v>1773.1454361113579</v>
      </c>
      <c r="W115" s="5">
        <f t="shared" si="50"/>
        <v>2501.4852172403344</v>
      </c>
      <c r="X115" s="5">
        <f t="shared" si="51"/>
        <v>4274.6306533516927</v>
      </c>
      <c r="Y115" s="5">
        <f t="shared" si="52"/>
        <v>1.4231816834392543</v>
      </c>
      <c r="Z115" s="5">
        <f t="shared" si="53"/>
        <v>2.00776984790261</v>
      </c>
      <c r="AA115" s="5">
        <f t="shared" si="54"/>
        <v>3.4309515313418646</v>
      </c>
      <c r="AB115" s="5"/>
      <c r="AC115">
        <f t="shared" si="70"/>
        <v>1.4915662495176565</v>
      </c>
      <c r="AD115">
        <f t="shared" si="71"/>
        <v>2.1566019126517157</v>
      </c>
      <c r="AE115">
        <f t="shared" si="72"/>
        <v>3.6481681621693722</v>
      </c>
      <c r="AG115">
        <f t="shared" si="55"/>
        <v>3.6481681621693722</v>
      </c>
    </row>
    <row r="116" spans="1:33" x14ac:dyDescent="0.25">
      <c r="A116">
        <f t="shared" si="56"/>
        <v>2053</v>
      </c>
      <c r="B116" s="4">
        <f>'Econ aggregates'!X114</f>
        <v>1278.1208119875921</v>
      </c>
      <c r="C116" s="5">
        <f>SUM(Population!C106:AA106)/SUM(Population!AB106:BJ106)</f>
        <v>0.72230525262716427</v>
      </c>
      <c r="D116" s="5">
        <f>Fertility!E105</f>
        <v>1.6140000000000001</v>
      </c>
      <c r="E116">
        <v>1</v>
      </c>
      <c r="G116" s="5">
        <f t="shared" si="63"/>
        <v>1769.9322690739948</v>
      </c>
      <c r="H116" s="5">
        <f t="shared" si="64"/>
        <v>2528.804339155281</v>
      </c>
      <c r="I116" s="5">
        <f t="shared" si="65"/>
        <v>167.35402158838545</v>
      </c>
      <c r="J116" s="5">
        <f t="shared" si="66"/>
        <v>250.19082137631807</v>
      </c>
      <c r="K116" s="5">
        <f t="shared" si="60"/>
        <v>1937.2862906623802</v>
      </c>
      <c r="L116" s="5">
        <f t="shared" si="61"/>
        <v>2778.9951605315991</v>
      </c>
      <c r="M116" s="5">
        <f t="shared" si="62"/>
        <v>4716.2814511939796</v>
      </c>
      <c r="N116" s="5">
        <f t="shared" si="67"/>
        <v>1.5157301817578002</v>
      </c>
      <c r="O116" s="5">
        <f t="shared" si="68"/>
        <v>2.1742820666616116</v>
      </c>
      <c r="P116" s="5">
        <f t="shared" si="69"/>
        <v>3.6900122484194124</v>
      </c>
      <c r="R116" s="5">
        <f t="shared" si="45"/>
        <v>1652.1955661498196</v>
      </c>
      <c r="S116" s="5">
        <f t="shared" si="46"/>
        <v>2260.0443367716393</v>
      </c>
      <c r="T116" s="5">
        <f t="shared" si="47"/>
        <v>168.41650001119854</v>
      </c>
      <c r="U116" s="5">
        <f t="shared" si="48"/>
        <v>269.17134338602312</v>
      </c>
      <c r="V116" s="5">
        <f t="shared" si="49"/>
        <v>1820.612066161018</v>
      </c>
      <c r="W116" s="5">
        <f t="shared" si="50"/>
        <v>2529.2156801576625</v>
      </c>
      <c r="X116" s="5">
        <f t="shared" si="51"/>
        <v>4349.8277463186805</v>
      </c>
      <c r="Y116" s="5">
        <f t="shared" si="52"/>
        <v>1.4244444258205948</v>
      </c>
      <c r="Z116" s="5">
        <f t="shared" si="53"/>
        <v>1.9788549379964371</v>
      </c>
      <c r="AA116" s="5">
        <f t="shared" si="54"/>
        <v>3.4032993638170321</v>
      </c>
      <c r="AB116" s="5"/>
      <c r="AC116">
        <f t="shared" si="70"/>
        <v>1.5157301817578002</v>
      </c>
      <c r="AD116">
        <f t="shared" si="71"/>
        <v>2.1742820666616116</v>
      </c>
      <c r="AE116">
        <f t="shared" si="72"/>
        <v>3.6900122484194124</v>
      </c>
      <c r="AG116">
        <f t="shared" si="55"/>
        <v>3.6900122484194124</v>
      </c>
    </row>
    <row r="117" spans="1:33" x14ac:dyDescent="0.25">
      <c r="A117">
        <f t="shared" si="56"/>
        <v>2054</v>
      </c>
      <c r="B117" s="4">
        <f>'Econ aggregates'!X115</f>
        <v>1310.3208724885912</v>
      </c>
      <c r="C117" s="5">
        <f>SUM(Population!C107:AA107)/SUM(Population!AB107:BJ107)</f>
        <v>0.71186272790618321</v>
      </c>
      <c r="D117" s="5">
        <f>Fertility!E106</f>
        <v>1.63</v>
      </c>
      <c r="E117">
        <v>1</v>
      </c>
      <c r="G117" s="5">
        <f t="shared" si="63"/>
        <v>1847.1483469606371</v>
      </c>
      <c r="H117" s="5">
        <f t="shared" si="64"/>
        <v>2622.1495875690798</v>
      </c>
      <c r="I117" s="5">
        <f t="shared" si="65"/>
        <v>173.85132571505252</v>
      </c>
      <c r="J117" s="5">
        <f t="shared" si="66"/>
        <v>256.37298404397234</v>
      </c>
      <c r="K117" s="5">
        <f t="shared" si="60"/>
        <v>2020.9996726756897</v>
      </c>
      <c r="L117" s="5">
        <f t="shared" si="61"/>
        <v>2878.5225716130522</v>
      </c>
      <c r="M117" s="5">
        <f t="shared" si="62"/>
        <v>4899.5222442887416</v>
      </c>
      <c r="N117" s="5">
        <f t="shared" si="67"/>
        <v>1.5423700523348614</v>
      </c>
      <c r="O117" s="5">
        <f t="shared" si="68"/>
        <v>2.1968073866869697</v>
      </c>
      <c r="P117" s="5">
        <f t="shared" si="69"/>
        <v>3.7391774390218306</v>
      </c>
      <c r="R117" s="5">
        <f t="shared" si="45"/>
        <v>1693.8812735815313</v>
      </c>
      <c r="S117" s="5">
        <f t="shared" si="46"/>
        <v>2281.4521105489507</v>
      </c>
      <c r="T117" s="5">
        <f t="shared" si="47"/>
        <v>174.03273141662282</v>
      </c>
      <c r="U117" s="5">
        <f t="shared" si="48"/>
        <v>274.71328729816668</v>
      </c>
      <c r="V117" s="5">
        <f t="shared" si="49"/>
        <v>1867.9140049981543</v>
      </c>
      <c r="W117" s="5">
        <f t="shared" si="50"/>
        <v>2556.1653978471172</v>
      </c>
      <c r="X117" s="5">
        <f t="shared" si="51"/>
        <v>4424.079402845271</v>
      </c>
      <c r="Y117" s="5">
        <f t="shared" si="52"/>
        <v>1.4255393806332104</v>
      </c>
      <c r="Z117" s="5">
        <f t="shared" si="53"/>
        <v>1.9507934670935902</v>
      </c>
      <c r="AA117" s="5">
        <f t="shared" si="54"/>
        <v>3.3763328477268004</v>
      </c>
      <c r="AB117" s="5"/>
      <c r="AC117">
        <f t="shared" si="70"/>
        <v>1.5423700523348614</v>
      </c>
      <c r="AD117">
        <f t="shared" si="71"/>
        <v>2.1968073866869697</v>
      </c>
      <c r="AE117">
        <f t="shared" si="72"/>
        <v>3.7391774390218306</v>
      </c>
      <c r="AG117">
        <f t="shared" si="55"/>
        <v>3.7391774390218306</v>
      </c>
    </row>
    <row r="118" spans="1:33" x14ac:dyDescent="0.25">
      <c r="A118">
        <f t="shared" si="56"/>
        <v>2055</v>
      </c>
      <c r="B118" s="4">
        <f>'Econ aggregates'!X116</f>
        <v>1344.1689883563758</v>
      </c>
      <c r="C118" s="5">
        <f>SUM(Population!C108:AA108)/SUM(Population!AB108:BJ108)</f>
        <v>0.70009901053695778</v>
      </c>
      <c r="D118" s="5">
        <f>Fertility!E107</f>
        <v>1.6368</v>
      </c>
      <c r="E118">
        <v>1</v>
      </c>
      <c r="G118" s="5">
        <f t="shared" si="63"/>
        <v>1932.7517707374311</v>
      </c>
      <c r="H118" s="5">
        <f t="shared" si="64"/>
        <v>2727.0553992500927</v>
      </c>
      <c r="I118" s="5">
        <f t="shared" si="65"/>
        <v>180.84062327030907</v>
      </c>
      <c r="J118" s="5">
        <f t="shared" si="66"/>
        <v>262.91683607336955</v>
      </c>
      <c r="K118" s="5">
        <f t="shared" si="60"/>
        <v>2113.59239400774</v>
      </c>
      <c r="L118" s="5">
        <f t="shared" si="61"/>
        <v>2989.9722353234624</v>
      </c>
      <c r="M118" s="5">
        <f t="shared" si="62"/>
        <v>5103.564629331202</v>
      </c>
      <c r="N118" s="5">
        <f t="shared" si="67"/>
        <v>1.5724156801089426</v>
      </c>
      <c r="O118" s="5">
        <f t="shared" si="68"/>
        <v>2.2244020366661958</v>
      </c>
      <c r="P118" s="5">
        <f t="shared" si="69"/>
        <v>3.7968177167751378</v>
      </c>
      <c r="R118" s="5">
        <f t="shared" si="45"/>
        <v>1744.900719320399</v>
      </c>
      <c r="S118" s="5">
        <f t="shared" si="46"/>
        <v>2318.7972109323205</v>
      </c>
      <c r="T118" s="5">
        <f t="shared" si="47"/>
        <v>180.22607836542079</v>
      </c>
      <c r="U118" s="5">
        <f t="shared" si="48"/>
        <v>280.83627103626083</v>
      </c>
      <c r="V118" s="5">
        <f t="shared" si="49"/>
        <v>1925.1267976858198</v>
      </c>
      <c r="W118" s="5">
        <f t="shared" si="50"/>
        <v>2599.6334819685812</v>
      </c>
      <c r="X118" s="5">
        <f t="shared" si="51"/>
        <v>4524.7602796544015</v>
      </c>
      <c r="Y118" s="5">
        <f t="shared" si="52"/>
        <v>1.4322059312198745</v>
      </c>
      <c r="Z118" s="5">
        <f t="shared" si="53"/>
        <v>1.9340079294251264</v>
      </c>
      <c r="AA118" s="5">
        <f t="shared" si="54"/>
        <v>3.3662138606450012</v>
      </c>
      <c r="AB118" s="5"/>
      <c r="AC118">
        <f t="shared" si="70"/>
        <v>1.5724156801089426</v>
      </c>
      <c r="AD118">
        <f t="shared" si="71"/>
        <v>2.2244020366661958</v>
      </c>
      <c r="AE118">
        <f t="shared" si="72"/>
        <v>3.7968177167751378</v>
      </c>
      <c r="AG118">
        <f t="shared" si="55"/>
        <v>3.7968177167751378</v>
      </c>
    </row>
    <row r="119" spans="1:33" x14ac:dyDescent="0.25">
      <c r="A119">
        <f t="shared" si="56"/>
        <v>2056</v>
      </c>
      <c r="B119" s="4">
        <f>'Econ aggregates'!X117</f>
        <v>1379.6844267363776</v>
      </c>
      <c r="C119" s="5">
        <f>SUM(Population!C109:AA109)/SUM(Population!AB109:BJ109)</f>
        <v>0.6861746946615912</v>
      </c>
      <c r="D119" s="5">
        <f>Fertility!E108</f>
        <v>1.6435999999999997</v>
      </c>
      <c r="E119">
        <v>1</v>
      </c>
      <c r="G119" s="5">
        <f t="shared" si="63"/>
        <v>2029.8427387673241</v>
      </c>
      <c r="H119" s="5">
        <f t="shared" si="64"/>
        <v>2849.025632059147</v>
      </c>
      <c r="I119" s="5">
        <f t="shared" si="65"/>
        <v>188.40164756451028</v>
      </c>
      <c r="J119" s="5">
        <f t="shared" si="66"/>
        <v>269.86820236298098</v>
      </c>
      <c r="K119" s="5">
        <f t="shared" si="60"/>
        <v>2218.2443863318344</v>
      </c>
      <c r="L119" s="5">
        <f t="shared" si="61"/>
        <v>3118.8938344221278</v>
      </c>
      <c r="M119" s="5">
        <f t="shared" si="62"/>
        <v>5337.1382207539627</v>
      </c>
      <c r="N119" s="5">
        <f t="shared" si="67"/>
        <v>1.6077911320482594</v>
      </c>
      <c r="O119" s="5">
        <f t="shared" si="68"/>
        <v>2.260584938107784</v>
      </c>
      <c r="P119" s="5">
        <f t="shared" si="69"/>
        <v>3.8683760701560437</v>
      </c>
      <c r="R119" s="5">
        <f t="shared" si="45"/>
        <v>1798.7985357282689</v>
      </c>
      <c r="S119" s="5">
        <f t="shared" si="46"/>
        <v>2357.9058048471343</v>
      </c>
      <c r="T119" s="5">
        <f t="shared" si="47"/>
        <v>186.79169810298941</v>
      </c>
      <c r="U119" s="5">
        <f t="shared" si="48"/>
        <v>287.24461504985658</v>
      </c>
      <c r="V119" s="5">
        <f t="shared" si="49"/>
        <v>1985.5902338312583</v>
      </c>
      <c r="W119" s="5">
        <f t="shared" si="50"/>
        <v>2645.150419896991</v>
      </c>
      <c r="X119" s="5">
        <f t="shared" si="51"/>
        <v>4630.7406537282495</v>
      </c>
      <c r="Y119" s="5">
        <f t="shared" si="52"/>
        <v>1.4391626051242323</v>
      </c>
      <c r="Z119" s="5">
        <f t="shared" si="53"/>
        <v>1.9172140879737649</v>
      </c>
      <c r="AA119" s="5">
        <f t="shared" si="54"/>
        <v>3.3563766930979972</v>
      </c>
      <c r="AB119" s="5"/>
      <c r="AC119">
        <f t="shared" si="70"/>
        <v>1.6077911320482594</v>
      </c>
      <c r="AD119">
        <f t="shared" si="71"/>
        <v>2.260584938107784</v>
      </c>
      <c r="AE119">
        <f t="shared" si="72"/>
        <v>3.8683760701560437</v>
      </c>
      <c r="AG119">
        <f t="shared" si="55"/>
        <v>3.8683760701560437</v>
      </c>
    </row>
    <row r="120" spans="1:33" x14ac:dyDescent="0.25">
      <c r="A120">
        <f t="shared" si="56"/>
        <v>2057</v>
      </c>
      <c r="B120" s="4">
        <f>'Econ aggregates'!X118</f>
        <v>1416.8616384309526</v>
      </c>
      <c r="C120" s="5">
        <f>SUM(Population!C110:AA110)/SUM(Population!AB110:BJ110)</f>
        <v>0.66967541235864914</v>
      </c>
      <c r="D120" s="5">
        <f>Fertility!E109</f>
        <v>1.6503999999999999</v>
      </c>
      <c r="E120">
        <v>1</v>
      </c>
      <c r="G120" s="5">
        <f t="shared" si="63"/>
        <v>2141.1281014893602</v>
      </c>
      <c r="H120" s="5">
        <f t="shared" si="64"/>
        <v>2992.7503372830215</v>
      </c>
      <c r="I120" s="5">
        <f t="shared" si="65"/>
        <v>196.59922899347117</v>
      </c>
      <c r="J120" s="5">
        <f t="shared" si="66"/>
        <v>277.25825801100319</v>
      </c>
      <c r="K120" s="5">
        <f t="shared" si="60"/>
        <v>2337.7273304828313</v>
      </c>
      <c r="L120" s="5">
        <f t="shared" si="61"/>
        <v>3270.0085952940249</v>
      </c>
      <c r="M120" s="5">
        <f t="shared" si="62"/>
        <v>5607.7359257768567</v>
      </c>
      <c r="N120" s="5">
        <f t="shared" si="67"/>
        <v>1.6499333929822924</v>
      </c>
      <c r="O120" s="5">
        <f t="shared" si="68"/>
        <v>2.3079237284702456</v>
      </c>
      <c r="P120" s="5">
        <f t="shared" si="69"/>
        <v>3.957857121452538</v>
      </c>
      <c r="R120" s="5">
        <f t="shared" si="45"/>
        <v>1855.5929769083543</v>
      </c>
      <c r="S120" s="5">
        <f t="shared" si="46"/>
        <v>2398.7199654007445</v>
      </c>
      <c r="T120" s="5">
        <f t="shared" si="47"/>
        <v>193.73650761487087</v>
      </c>
      <c r="U120" s="5">
        <f t="shared" si="48"/>
        <v>293.93463215112536</v>
      </c>
      <c r="V120" s="5">
        <f t="shared" si="49"/>
        <v>2049.3294845232253</v>
      </c>
      <c r="W120" s="5">
        <f t="shared" si="50"/>
        <v>2692.6545975518698</v>
      </c>
      <c r="X120" s="5">
        <f t="shared" si="51"/>
        <v>4741.9840820750951</v>
      </c>
      <c r="Y120" s="5">
        <f t="shared" si="52"/>
        <v>1.4463864564733888</v>
      </c>
      <c r="Z120" s="5">
        <f t="shared" si="53"/>
        <v>1.9004358114556223</v>
      </c>
      <c r="AA120" s="5">
        <f t="shared" si="54"/>
        <v>3.3468222679290109</v>
      </c>
      <c r="AB120" s="5"/>
      <c r="AC120">
        <f t="shared" si="70"/>
        <v>1.6499333929822924</v>
      </c>
      <c r="AD120">
        <f t="shared" si="71"/>
        <v>2.3079237284702456</v>
      </c>
      <c r="AE120">
        <f t="shared" si="72"/>
        <v>3.957857121452538</v>
      </c>
      <c r="AG120">
        <f t="shared" si="55"/>
        <v>3.957857121452538</v>
      </c>
    </row>
    <row r="121" spans="1:33" x14ac:dyDescent="0.25">
      <c r="A121">
        <f t="shared" si="56"/>
        <v>2058</v>
      </c>
      <c r="B121" s="4">
        <f>'Econ aggregates'!X119</f>
        <v>1456.3553750913993</v>
      </c>
      <c r="C121" s="5">
        <f>SUM(Population!C111:AA111)/SUM(Population!AB111:BJ111)</f>
        <v>0.65132526388728618</v>
      </c>
      <c r="D121" s="5">
        <f>Fertility!E110</f>
        <v>1.6572</v>
      </c>
      <c r="E121">
        <v>1</v>
      </c>
      <c r="G121" s="5">
        <f t="shared" si="63"/>
        <v>2267.8438469156913</v>
      </c>
      <c r="H121" s="5">
        <f t="shared" si="64"/>
        <v>3158.8446322021491</v>
      </c>
      <c r="I121" s="5">
        <f t="shared" si="65"/>
        <v>205.56618772623494</v>
      </c>
      <c r="J121" s="5">
        <f t="shared" si="66"/>
        <v>285.1913305098966</v>
      </c>
      <c r="K121" s="5">
        <f t="shared" si="60"/>
        <v>2473.4100346419264</v>
      </c>
      <c r="L121" s="5">
        <f t="shared" si="61"/>
        <v>3444.0359627120456</v>
      </c>
      <c r="M121" s="5">
        <f t="shared" si="62"/>
        <v>5917.4459973539724</v>
      </c>
      <c r="N121" s="5">
        <f t="shared" si="67"/>
        <v>1.6983560997168687</v>
      </c>
      <c r="O121" s="5">
        <f t="shared" si="68"/>
        <v>2.3648321155788654</v>
      </c>
      <c r="P121" s="5">
        <f t="shared" si="69"/>
        <v>4.0631882152957344</v>
      </c>
      <c r="R121" s="5">
        <f t="shared" si="45"/>
        <v>1916.4122186548925</v>
      </c>
      <c r="S121" s="5">
        <f t="shared" si="46"/>
        <v>2442.0877004584941</v>
      </c>
      <c r="T121" s="5">
        <f t="shared" si="47"/>
        <v>201.19598286160615</v>
      </c>
      <c r="U121" s="5">
        <f t="shared" si="48"/>
        <v>301.02495521056346</v>
      </c>
      <c r="V121" s="5">
        <f t="shared" si="49"/>
        <v>2117.6082015164989</v>
      </c>
      <c r="W121" s="5">
        <f t="shared" si="50"/>
        <v>2743.1126556690574</v>
      </c>
      <c r="X121" s="5">
        <f t="shared" si="51"/>
        <v>4860.7208571855563</v>
      </c>
      <c r="Y121" s="5">
        <f t="shared" si="52"/>
        <v>1.454046339056221</v>
      </c>
      <c r="Z121" s="5">
        <f t="shared" si="53"/>
        <v>1.8835462158382206</v>
      </c>
      <c r="AA121" s="5">
        <f t="shared" si="54"/>
        <v>3.3375925548944418</v>
      </c>
      <c r="AB121" s="5"/>
      <c r="AC121">
        <f t="shared" si="70"/>
        <v>1.6983560997168687</v>
      </c>
      <c r="AD121">
        <f t="shared" si="71"/>
        <v>2.3648321155788654</v>
      </c>
      <c r="AE121">
        <f t="shared" si="72"/>
        <v>4.0631882152957344</v>
      </c>
      <c r="AG121">
        <f t="shared" si="55"/>
        <v>4.0631882152957344</v>
      </c>
    </row>
    <row r="122" spans="1:33" x14ac:dyDescent="0.25">
      <c r="A122">
        <f t="shared" si="56"/>
        <v>2059</v>
      </c>
      <c r="B122" s="4">
        <f>'Econ aggregates'!X120</f>
        <v>1497.3732680281157</v>
      </c>
      <c r="C122" s="5">
        <f>SUM(Population!C112:AA112)/SUM(Population!AB112:BJ112)</f>
        <v>0.6300667524545529</v>
      </c>
      <c r="D122" s="5">
        <f>Fertility!E111</f>
        <v>1.6639999999999999</v>
      </c>
      <c r="E122">
        <v>1</v>
      </c>
      <c r="G122" s="5">
        <f t="shared" si="63"/>
        <v>2414.3444108166755</v>
      </c>
      <c r="H122" s="5">
        <f t="shared" si="64"/>
        <v>3356.4406069210795</v>
      </c>
      <c r="I122" s="5">
        <f t="shared" si="65"/>
        <v>215.27729885980702</v>
      </c>
      <c r="J122" s="5">
        <f t="shared" si="66"/>
        <v>293.59560927346644</v>
      </c>
      <c r="K122" s="5">
        <f t="shared" si="60"/>
        <v>2629.6217096764826</v>
      </c>
      <c r="L122" s="5">
        <f t="shared" si="61"/>
        <v>3650.0362161945459</v>
      </c>
      <c r="M122" s="5">
        <f t="shared" si="62"/>
        <v>6279.6579258710281</v>
      </c>
      <c r="N122" s="5">
        <f t="shared" si="67"/>
        <v>1.7561564412989821</v>
      </c>
      <c r="O122" s="5">
        <f t="shared" si="68"/>
        <v>2.4376261378041444</v>
      </c>
      <c r="P122" s="5">
        <f t="shared" si="69"/>
        <v>4.193782579103126</v>
      </c>
      <c r="R122" s="5">
        <f t="shared" si="45"/>
        <v>1979.9627919851494</v>
      </c>
      <c r="S122" s="5">
        <f t="shared" si="46"/>
        <v>2486.8601514765164</v>
      </c>
      <c r="T122" s="5">
        <f t="shared" si="47"/>
        <v>209.02666269408306</v>
      </c>
      <c r="U122" s="5">
        <f t="shared" si="48"/>
        <v>308.36542805793448</v>
      </c>
      <c r="V122" s="5">
        <f t="shared" si="49"/>
        <v>2188.9894546792325</v>
      </c>
      <c r="W122" s="5">
        <f t="shared" si="50"/>
        <v>2795.2255795344508</v>
      </c>
      <c r="X122" s="5">
        <f t="shared" si="51"/>
        <v>4984.2150342136829</v>
      </c>
      <c r="Y122" s="5">
        <f t="shared" si="52"/>
        <v>1.4618862920946245</v>
      </c>
      <c r="Z122" s="5">
        <f t="shared" si="53"/>
        <v>1.8667526923433535</v>
      </c>
      <c r="AA122" s="5">
        <f t="shared" si="54"/>
        <v>3.3286389844379776</v>
      </c>
      <c r="AB122" s="5"/>
      <c r="AC122">
        <f t="shared" si="70"/>
        <v>1.7561564412989821</v>
      </c>
      <c r="AD122">
        <f t="shared" si="71"/>
        <v>2.4376261378041444</v>
      </c>
      <c r="AE122">
        <f t="shared" si="72"/>
        <v>4.193782579103126</v>
      </c>
      <c r="AG122">
        <f t="shared" si="55"/>
        <v>4.193782579103126</v>
      </c>
    </row>
    <row r="123" spans="1:33" x14ac:dyDescent="0.25">
      <c r="A123">
        <f t="shared" si="56"/>
        <v>2060</v>
      </c>
      <c r="B123" s="4">
        <f>'Econ aggregates'!X121</f>
        <v>1540.4092840659939</v>
      </c>
      <c r="C123" s="5">
        <f>SUM(Population!C113:AA113)/SUM(Population!AB113:BJ113)</f>
        <v>0.60816271774789021</v>
      </c>
      <c r="D123" s="5">
        <f>Fertility!E112</f>
        <v>1.67</v>
      </c>
      <c r="E123">
        <v>1</v>
      </c>
      <c r="G123" s="5">
        <f t="shared" si="63"/>
        <v>2577.0329808546157</v>
      </c>
      <c r="H123" s="5">
        <f t="shared" si="64"/>
        <v>3577.2960054490518</v>
      </c>
      <c r="I123" s="5">
        <f t="shared" si="65"/>
        <v>225.7314618261112</v>
      </c>
      <c r="J123" s="5">
        <f t="shared" si="66"/>
        <v>302.4737535398661</v>
      </c>
      <c r="K123" s="5">
        <f t="shared" si="60"/>
        <v>2802.7644426807269</v>
      </c>
      <c r="L123" s="5">
        <f t="shared" si="61"/>
        <v>3879.7697589889181</v>
      </c>
      <c r="M123" s="5">
        <f t="shared" si="62"/>
        <v>6682.534201669645</v>
      </c>
      <c r="N123" s="5">
        <f t="shared" si="67"/>
        <v>1.8194933461337484</v>
      </c>
      <c r="O123" s="5">
        <f t="shared" si="68"/>
        <v>2.5186616304648952</v>
      </c>
      <c r="P123" s="5">
        <f t="shared" si="69"/>
        <v>4.3381549765986431</v>
      </c>
      <c r="R123" s="5">
        <f t="shared" si="45"/>
        <v>2047.7902387501165</v>
      </c>
      <c r="S123" s="5">
        <f t="shared" si="46"/>
        <v>2535.0009588403077</v>
      </c>
      <c r="T123" s="5">
        <f t="shared" si="47"/>
        <v>217.35785321125701</v>
      </c>
      <c r="U123" s="5">
        <f t="shared" si="48"/>
        <v>316.07391322010034</v>
      </c>
      <c r="V123" s="5">
        <f t="shared" si="49"/>
        <v>2265.1480919613737</v>
      </c>
      <c r="W123" s="5">
        <f t="shared" si="50"/>
        <v>2851.0748720604079</v>
      </c>
      <c r="X123" s="5">
        <f t="shared" si="51"/>
        <v>5116.2229640217811</v>
      </c>
      <c r="Y123" s="5">
        <f t="shared" si="52"/>
        <v>1.4704845753606419</v>
      </c>
      <c r="Z123" s="5">
        <f t="shared" si="53"/>
        <v>1.8508554197588585</v>
      </c>
      <c r="AA123" s="5">
        <f t="shared" si="54"/>
        <v>3.3213399951195002</v>
      </c>
      <c r="AB123" s="5"/>
      <c r="AC123">
        <f t="shared" si="70"/>
        <v>1.8194933461337484</v>
      </c>
      <c r="AD123">
        <f t="shared" si="71"/>
        <v>2.5186616304648952</v>
      </c>
      <c r="AE123">
        <f t="shared" si="72"/>
        <v>4.3381549765986431</v>
      </c>
      <c r="AG123">
        <f t="shared" si="55"/>
        <v>4.3381549765986431</v>
      </c>
    </row>
    <row r="124" spans="1:33" x14ac:dyDescent="0.25">
      <c r="A124">
        <f t="shared" si="56"/>
        <v>2061</v>
      </c>
      <c r="B124" s="4">
        <f>'Econ aggregates'!X122</f>
        <v>1585.3527809011616</v>
      </c>
      <c r="C124" s="5">
        <f>SUM(Population!C114:AA114)/SUM(Population!AB114:BJ114)</f>
        <v>0.58843164405589476</v>
      </c>
      <c r="D124" s="5">
        <f>Fertility!E113</f>
        <v>1.6759999999999999</v>
      </c>
      <c r="E124">
        <v>1</v>
      </c>
      <c r="G124" s="5">
        <f t="shared" si="63"/>
        <v>2746.257742406694</v>
      </c>
      <c r="H124" s="5">
        <f t="shared" si="64"/>
        <v>3802.9859833559567</v>
      </c>
      <c r="I124" s="5">
        <f t="shared" si="65"/>
        <v>236.71177504254911</v>
      </c>
      <c r="J124" s="5">
        <f t="shared" si="66"/>
        <v>311.66220137160565</v>
      </c>
      <c r="K124" s="5">
        <f t="shared" si="60"/>
        <v>2982.9695174492431</v>
      </c>
      <c r="L124" s="5">
        <f t="shared" si="61"/>
        <v>4114.6481847275627</v>
      </c>
      <c r="M124" s="5">
        <f t="shared" si="62"/>
        <v>7097.6177021768053</v>
      </c>
      <c r="N124" s="5">
        <f t="shared" si="67"/>
        <v>1.881580903244535</v>
      </c>
      <c r="O124" s="5">
        <f t="shared" si="68"/>
        <v>2.595414871880235</v>
      </c>
      <c r="P124" s="5">
        <f t="shared" si="69"/>
        <v>4.4769957751247693</v>
      </c>
      <c r="R124" s="5">
        <f t="shared" si="45"/>
        <v>2119.1048210182753</v>
      </c>
      <c r="S124" s="5">
        <f t="shared" si="46"/>
        <v>2585.003897651884</v>
      </c>
      <c r="T124" s="5">
        <f t="shared" si="47"/>
        <v>226.15643908998254</v>
      </c>
      <c r="U124" s="5">
        <f t="shared" si="48"/>
        <v>324.09874026775623</v>
      </c>
      <c r="V124" s="5">
        <f t="shared" si="49"/>
        <v>2345.2612601082578</v>
      </c>
      <c r="W124" s="5">
        <f t="shared" si="50"/>
        <v>2909.1026379196401</v>
      </c>
      <c r="X124" s="5">
        <f t="shared" si="51"/>
        <v>5254.3638980278974</v>
      </c>
      <c r="Y124" s="5">
        <f t="shared" si="52"/>
        <v>1.4793308393953437</v>
      </c>
      <c r="Z124" s="5">
        <f t="shared" si="53"/>
        <v>1.8349875642606308</v>
      </c>
      <c r="AA124" s="5">
        <f t="shared" si="54"/>
        <v>3.3143184036559741</v>
      </c>
      <c r="AB124" s="5"/>
      <c r="AC124">
        <f t="shared" si="70"/>
        <v>1.881580903244535</v>
      </c>
      <c r="AD124">
        <f t="shared" si="71"/>
        <v>2.595414871880235</v>
      </c>
      <c r="AE124">
        <f t="shared" si="72"/>
        <v>4.4769957751247693</v>
      </c>
      <c r="AG124">
        <f t="shared" si="55"/>
        <v>4.4769957751247693</v>
      </c>
    </row>
    <row r="125" spans="1:33" x14ac:dyDescent="0.25">
      <c r="A125">
        <f t="shared" si="56"/>
        <v>2062</v>
      </c>
      <c r="B125" s="4">
        <f>'Econ aggregates'!X123</f>
        <v>1632.0473940281515</v>
      </c>
      <c r="C125" s="5">
        <f>SUM(Population!C115:AA115)/SUM(Population!AB115:BJ115)</f>
        <v>0.57242063356295902</v>
      </c>
      <c r="D125" s="5">
        <f>Fertility!E114</f>
        <v>1.6819999999999999</v>
      </c>
      <c r="E125">
        <v>1</v>
      </c>
      <c r="G125" s="5">
        <f t="shared" si="63"/>
        <v>2913.6442475016675</v>
      </c>
      <c r="H125" s="5">
        <f t="shared" si="64"/>
        <v>4017.7759834075546</v>
      </c>
      <c r="I125" s="5">
        <f t="shared" si="65"/>
        <v>248.0323579675491</v>
      </c>
      <c r="J125" s="5">
        <f t="shared" si="66"/>
        <v>321.02568788653309</v>
      </c>
      <c r="K125" s="5">
        <f t="shared" si="60"/>
        <v>3161.6766054692166</v>
      </c>
      <c r="L125" s="5">
        <f t="shared" si="61"/>
        <v>4338.801671294088</v>
      </c>
      <c r="M125" s="5">
        <f t="shared" si="62"/>
        <v>7500.4782767633042</v>
      </c>
      <c r="N125" s="5">
        <f t="shared" si="67"/>
        <v>1.9372455830867128</v>
      </c>
      <c r="O125" s="5">
        <f t="shared" si="68"/>
        <v>2.6585022513257033</v>
      </c>
      <c r="P125" s="5">
        <f t="shared" si="69"/>
        <v>4.5957478344124159</v>
      </c>
      <c r="R125" s="5">
        <f t="shared" si="45"/>
        <v>2193.6773935591864</v>
      </c>
      <c r="S125" s="5">
        <f t="shared" si="46"/>
        <v>2636.6110141445815</v>
      </c>
      <c r="T125" s="5">
        <f t="shared" si="47"/>
        <v>235.40118892671305</v>
      </c>
      <c r="U125" s="5">
        <f t="shared" si="48"/>
        <v>332.40840377001859</v>
      </c>
      <c r="V125" s="5">
        <f t="shared" si="49"/>
        <v>2429.0785824858995</v>
      </c>
      <c r="W125" s="5">
        <f t="shared" si="50"/>
        <v>2969.0194179146001</v>
      </c>
      <c r="X125" s="5">
        <f t="shared" si="51"/>
        <v>5398.0980004004996</v>
      </c>
      <c r="Y125" s="5">
        <f t="shared" si="52"/>
        <v>1.4883627714330947</v>
      </c>
      <c r="Z125" s="5">
        <f t="shared" si="53"/>
        <v>1.8191992639298236</v>
      </c>
      <c r="AA125" s="5">
        <f t="shared" si="54"/>
        <v>3.3075620353629183</v>
      </c>
      <c r="AB125" s="5"/>
      <c r="AC125">
        <f t="shared" si="70"/>
        <v>1.9372455830867128</v>
      </c>
      <c r="AD125">
        <f t="shared" si="71"/>
        <v>2.6585022513257033</v>
      </c>
      <c r="AE125">
        <f t="shared" si="72"/>
        <v>4.5957478344124159</v>
      </c>
      <c r="AG125">
        <f t="shared" si="55"/>
        <v>4.5957478344124159</v>
      </c>
    </row>
    <row r="126" spans="1:33" x14ac:dyDescent="0.25">
      <c r="A126">
        <f t="shared" si="56"/>
        <v>2063</v>
      </c>
      <c r="B126" s="4">
        <f>'Econ aggregates'!X124</f>
        <v>1681.3722129132009</v>
      </c>
      <c r="C126" s="5">
        <f>SUM(Population!C116:AA116)/SUM(Population!AB116:BJ116)</f>
        <v>0.56004232093526951</v>
      </c>
      <c r="D126" s="5">
        <f>Fertility!E115</f>
        <v>1.6879999999999999</v>
      </c>
      <c r="E126">
        <v>1</v>
      </c>
      <c r="G126" s="5">
        <f t="shared" si="63"/>
        <v>3078.4204353237233</v>
      </c>
      <c r="H126" s="5">
        <f t="shared" si="64"/>
        <v>4218.1677320417048</v>
      </c>
      <c r="I126" s="5">
        <f t="shared" si="65"/>
        <v>259.84707941934857</v>
      </c>
      <c r="J126" s="5">
        <f t="shared" si="66"/>
        <v>330.69671098738655</v>
      </c>
      <c r="K126" s="5">
        <f t="shared" si="60"/>
        <v>3338.2675147430718</v>
      </c>
      <c r="L126" s="5">
        <f t="shared" si="61"/>
        <v>4548.8644430290915</v>
      </c>
      <c r="M126" s="5">
        <f t="shared" si="62"/>
        <v>7887.1319577721633</v>
      </c>
      <c r="N126" s="5">
        <f t="shared" si="67"/>
        <v>1.9854423007021624</v>
      </c>
      <c r="O126" s="5">
        <f t="shared" si="68"/>
        <v>2.7054476148071811</v>
      </c>
      <c r="P126" s="5">
        <f t="shared" si="69"/>
        <v>4.6908899155093442</v>
      </c>
      <c r="R126" s="5">
        <f t="shared" si="45"/>
        <v>2273.0604755296081</v>
      </c>
      <c r="S126" s="5">
        <f t="shared" si="46"/>
        <v>2690.9271595850805</v>
      </c>
      <c r="T126" s="5">
        <f t="shared" si="47"/>
        <v>245.28226172891993</v>
      </c>
      <c r="U126" s="5">
        <f t="shared" si="48"/>
        <v>341.16011214790871</v>
      </c>
      <c r="V126" s="5">
        <f t="shared" si="49"/>
        <v>2518.3427372585279</v>
      </c>
      <c r="W126" s="5">
        <f t="shared" si="50"/>
        <v>3032.0872717329894</v>
      </c>
      <c r="X126" s="5">
        <f t="shared" si="51"/>
        <v>5550.4300089915178</v>
      </c>
      <c r="Y126" s="5">
        <f t="shared" si="52"/>
        <v>1.4977901489731202</v>
      </c>
      <c r="Z126" s="5">
        <f t="shared" si="53"/>
        <v>1.803340895279514</v>
      </c>
      <c r="AA126" s="5">
        <f t="shared" si="54"/>
        <v>3.3011310442526347</v>
      </c>
      <c r="AB126" s="5"/>
      <c r="AC126">
        <f t="shared" si="70"/>
        <v>1.9854423007021624</v>
      </c>
      <c r="AD126">
        <f t="shared" si="71"/>
        <v>2.7054476148071811</v>
      </c>
      <c r="AE126">
        <f t="shared" si="72"/>
        <v>4.6908899155093442</v>
      </c>
      <c r="AG126">
        <f t="shared" si="55"/>
        <v>4.6908899155093442</v>
      </c>
    </row>
    <row r="127" spans="1:33" x14ac:dyDescent="0.25">
      <c r="A127">
        <f t="shared" si="56"/>
        <v>2064</v>
      </c>
      <c r="B127" s="4">
        <f>'Econ aggregates'!X125</f>
        <v>1732.0758618762491</v>
      </c>
      <c r="C127" s="5">
        <f>SUM(Population!C117:AA117)/SUM(Population!AB117:BJ117)</f>
        <v>0.55027370980623624</v>
      </c>
      <c r="D127" s="5">
        <f>Fertility!E116</f>
        <v>1.694</v>
      </c>
      <c r="E127">
        <v>1</v>
      </c>
      <c r="G127" s="5">
        <f t="shared" si="63"/>
        <v>3240.0514193720742</v>
      </c>
      <c r="H127" s="5">
        <f t="shared" si="64"/>
        <v>4405.8428125224973</v>
      </c>
      <c r="I127" s="5">
        <f t="shared" si="65"/>
        <v>271.95037620226844</v>
      </c>
      <c r="J127" s="5">
        <f t="shared" si="66"/>
        <v>340.48488201175269</v>
      </c>
      <c r="K127" s="5">
        <f t="shared" si="60"/>
        <v>3512.0017955743424</v>
      </c>
      <c r="L127" s="5">
        <f t="shared" si="61"/>
        <v>4746.3276945342495</v>
      </c>
      <c r="M127" s="5">
        <f t="shared" si="62"/>
        <v>8258.3294901085919</v>
      </c>
      <c r="N127" s="5">
        <f t="shared" si="67"/>
        <v>2.0276258522360626</v>
      </c>
      <c r="O127" s="5">
        <f t="shared" si="68"/>
        <v>2.740253934023912</v>
      </c>
      <c r="P127" s="5">
        <f t="shared" si="69"/>
        <v>4.7678797862599751</v>
      </c>
      <c r="R127" s="5">
        <f t="shared" si="45"/>
        <v>2355.1425961705418</v>
      </c>
      <c r="S127" s="5">
        <f t="shared" si="46"/>
        <v>2746.2556524111933</v>
      </c>
      <c r="T127" s="5">
        <f t="shared" si="47"/>
        <v>255.5555809652823</v>
      </c>
      <c r="U127" s="5">
        <f t="shared" si="48"/>
        <v>350.12282877245724</v>
      </c>
      <c r="V127" s="5">
        <f t="shared" si="49"/>
        <v>2610.6981771358242</v>
      </c>
      <c r="W127" s="5">
        <f t="shared" si="50"/>
        <v>3096.3784811836504</v>
      </c>
      <c r="X127" s="5">
        <f t="shared" si="51"/>
        <v>5707.0766583194745</v>
      </c>
      <c r="Y127" s="5">
        <f t="shared" si="52"/>
        <v>1.5072654925794178</v>
      </c>
      <c r="Z127" s="5">
        <f t="shared" si="53"/>
        <v>1.7876690907923269</v>
      </c>
      <c r="AA127" s="5">
        <f t="shared" si="54"/>
        <v>3.2949345833717447</v>
      </c>
      <c r="AB127" s="5"/>
      <c r="AC127">
        <f t="shared" si="70"/>
        <v>2.0276258522360626</v>
      </c>
      <c r="AD127">
        <f t="shared" si="71"/>
        <v>2.740253934023912</v>
      </c>
      <c r="AE127">
        <f t="shared" si="72"/>
        <v>4.7678797862599751</v>
      </c>
      <c r="AG127">
        <f t="shared" si="55"/>
        <v>4.7678797862599751</v>
      </c>
    </row>
    <row r="128" spans="1:33" x14ac:dyDescent="0.25">
      <c r="A128">
        <f t="shared" si="56"/>
        <v>2065</v>
      </c>
      <c r="B128" s="4">
        <f>'Econ aggregates'!X126</f>
        <v>1784.6654860043418</v>
      </c>
      <c r="C128" s="5">
        <f>SUM(Population!C118:AA118)/SUM(Population!AB118:BJ118)</f>
        <v>0.54327690559766439</v>
      </c>
      <c r="D128" s="5">
        <f>Fertility!E117</f>
        <v>1.6992</v>
      </c>
      <c r="E128">
        <v>1</v>
      </c>
      <c r="G128" s="5">
        <f t="shared" si="63"/>
        <v>3396.5775435051082</v>
      </c>
      <c r="H128" s="5">
        <f t="shared" si="64"/>
        <v>4576.2636148554593</v>
      </c>
      <c r="I128" s="5">
        <f t="shared" si="65"/>
        <v>284.40377846056549</v>
      </c>
      <c r="J128" s="5">
        <f t="shared" si="66"/>
        <v>350.44886907354851</v>
      </c>
      <c r="K128" s="5">
        <f t="shared" si="60"/>
        <v>3680.9813219656735</v>
      </c>
      <c r="L128" s="5">
        <f t="shared" si="61"/>
        <v>4926.7124839290082</v>
      </c>
      <c r="M128" s="5">
        <f t="shared" si="62"/>
        <v>8607.6938058946816</v>
      </c>
      <c r="N128" s="5">
        <f t="shared" si="67"/>
        <v>2.0625609397573781</v>
      </c>
      <c r="O128" s="5">
        <f t="shared" si="68"/>
        <v>2.7605803566915745</v>
      </c>
      <c r="P128" s="5">
        <f t="shared" si="69"/>
        <v>4.8231412964489531</v>
      </c>
      <c r="R128" s="5">
        <f t="shared" si="45"/>
        <v>2441.6320631419758</v>
      </c>
      <c r="S128" s="5">
        <f t="shared" si="46"/>
        <v>2804.6770866485422</v>
      </c>
      <c r="T128" s="5">
        <f t="shared" si="47"/>
        <v>266.36327347150797</v>
      </c>
      <c r="U128" s="5">
        <f t="shared" si="48"/>
        <v>359.41910690267235</v>
      </c>
      <c r="V128" s="5">
        <f t="shared" si="49"/>
        <v>2707.9953366134837</v>
      </c>
      <c r="W128" s="5">
        <f t="shared" si="50"/>
        <v>3164.0961935512146</v>
      </c>
      <c r="X128" s="5">
        <f t="shared" si="51"/>
        <v>5872.0915301646983</v>
      </c>
      <c r="Y128" s="5">
        <f t="shared" si="52"/>
        <v>1.517368581311207</v>
      </c>
      <c r="Z128" s="5">
        <f t="shared" si="53"/>
        <v>1.7729351625638581</v>
      </c>
      <c r="AA128" s="5">
        <f t="shared" si="54"/>
        <v>3.2903037438750649</v>
      </c>
      <c r="AB128" s="5"/>
      <c r="AC128">
        <f t="shared" si="70"/>
        <v>2.0625609397573781</v>
      </c>
      <c r="AD128">
        <f t="shared" si="71"/>
        <v>2.7605803566915745</v>
      </c>
      <c r="AE128">
        <f t="shared" si="72"/>
        <v>4.8231412964489531</v>
      </c>
      <c r="AG128">
        <f t="shared" si="55"/>
        <v>4.8231412964489531</v>
      </c>
    </row>
    <row r="129" spans="1:33" x14ac:dyDescent="0.25">
      <c r="A129">
        <f t="shared" si="56"/>
        <v>2066</v>
      </c>
      <c r="B129" s="4">
        <f>'Econ aggregates'!X127</f>
        <v>1839.0835393391128</v>
      </c>
      <c r="C129" s="5">
        <f>SUM(Population!C119:AA119)/SUM(Population!AB119:BJ119)</f>
        <v>0.53918800757170926</v>
      </c>
      <c r="D129" s="5">
        <f>Fertility!E118</f>
        <v>1.7044000000000001</v>
      </c>
      <c r="E129">
        <v>1</v>
      </c>
      <c r="G129" s="5">
        <f t="shared" si="63"/>
        <v>3544.7772694504733</v>
      </c>
      <c r="H129" s="5">
        <f t="shared" si="64"/>
        <v>4724.0708539815269</v>
      </c>
      <c r="I129" s="5">
        <f t="shared" si="65"/>
        <v>297.14504301822478</v>
      </c>
      <c r="J129" s="5">
        <f t="shared" si="66"/>
        <v>360.54582265569832</v>
      </c>
      <c r="K129" s="5">
        <f t="shared" si="60"/>
        <v>3841.9223124686982</v>
      </c>
      <c r="L129" s="5">
        <f t="shared" si="61"/>
        <v>5084.6166766372253</v>
      </c>
      <c r="M129" s="5">
        <f t="shared" si="62"/>
        <v>8926.538989105924</v>
      </c>
      <c r="N129" s="5">
        <f t="shared" si="67"/>
        <v>2.0890417592717507</v>
      </c>
      <c r="O129" s="5">
        <f t="shared" si="68"/>
        <v>2.7647556882948434</v>
      </c>
      <c r="P129" s="5">
        <f t="shared" si="69"/>
        <v>4.8537974475665946</v>
      </c>
      <c r="R129" s="5">
        <f t="shared" si="45"/>
        <v>2531.7215123949686</v>
      </c>
      <c r="S129" s="5">
        <f t="shared" si="46"/>
        <v>2864.6658268145593</v>
      </c>
      <c r="T129" s="5">
        <f t="shared" si="47"/>
        <v>277.67787562158594</v>
      </c>
      <c r="U129" s="5">
        <f t="shared" si="48"/>
        <v>369.00453900627764</v>
      </c>
      <c r="V129" s="5">
        <f t="shared" si="49"/>
        <v>2809.3993880165544</v>
      </c>
      <c r="W129" s="5">
        <f t="shared" si="50"/>
        <v>3233.6703658208371</v>
      </c>
      <c r="X129" s="5">
        <f t="shared" si="51"/>
        <v>6043.0697538373915</v>
      </c>
      <c r="Y129" s="5">
        <f t="shared" si="52"/>
        <v>1.5276083592299081</v>
      </c>
      <c r="Z129" s="5">
        <f t="shared" si="53"/>
        <v>1.7583053171053222</v>
      </c>
      <c r="AA129" s="5">
        <f t="shared" si="54"/>
        <v>3.2859136763352303</v>
      </c>
      <c r="AB129" s="5"/>
      <c r="AC129">
        <f t="shared" si="70"/>
        <v>2.0890417592717507</v>
      </c>
      <c r="AD129">
        <f t="shared" si="71"/>
        <v>2.7647556882948434</v>
      </c>
      <c r="AE129">
        <f t="shared" si="72"/>
        <v>4.8537974475665946</v>
      </c>
      <c r="AG129">
        <f t="shared" si="55"/>
        <v>4.8537974475665946</v>
      </c>
    </row>
    <row r="130" spans="1:33" x14ac:dyDescent="0.25">
      <c r="A130">
        <f t="shared" si="56"/>
        <v>2067</v>
      </c>
      <c r="B130" s="4">
        <f>'Econ aggregates'!X128</f>
        <v>1894.9894692352398</v>
      </c>
      <c r="C130" s="5">
        <f>SUM(Population!C120:AA120)/SUM(Population!AB120:BJ120)</f>
        <v>0.53788262303556811</v>
      </c>
      <c r="D130" s="5">
        <f>Fertility!E119</f>
        <v>1.7096</v>
      </c>
      <c r="E130">
        <v>1</v>
      </c>
      <c r="G130" s="5">
        <f t="shared" si="63"/>
        <v>3682.3397392706083</v>
      </c>
      <c r="H130" s="5">
        <f t="shared" si="64"/>
        <v>4846.5353981827939</v>
      </c>
      <c r="I130" s="5">
        <f t="shared" si="65"/>
        <v>310.07541253419998</v>
      </c>
      <c r="J130" s="5">
        <f t="shared" si="66"/>
        <v>370.70117803353264</v>
      </c>
      <c r="K130" s="5">
        <f t="shared" si="60"/>
        <v>3992.4151518048084</v>
      </c>
      <c r="L130" s="5">
        <f t="shared" si="61"/>
        <v>5217.2365762163263</v>
      </c>
      <c r="M130" s="5">
        <f t="shared" si="62"/>
        <v>9209.6517280211337</v>
      </c>
      <c r="N130" s="5">
        <f t="shared" si="67"/>
        <v>2.1068270914539835</v>
      </c>
      <c r="O130" s="5">
        <f t="shared" si="68"/>
        <v>2.7531744428753182</v>
      </c>
      <c r="P130" s="5">
        <f t="shared" si="69"/>
        <v>4.8600015343293013</v>
      </c>
      <c r="R130" s="5">
        <f t="shared" si="45"/>
        <v>2624.8487418174786</v>
      </c>
      <c r="S130" s="5">
        <f t="shared" si="46"/>
        <v>2925.7514983256306</v>
      </c>
      <c r="T130" s="5">
        <f t="shared" si="47"/>
        <v>289.43683970809315</v>
      </c>
      <c r="U130" s="5">
        <f t="shared" si="48"/>
        <v>378.81558427550254</v>
      </c>
      <c r="V130" s="5">
        <f t="shared" si="49"/>
        <v>2914.2855815255716</v>
      </c>
      <c r="W130" s="5">
        <f t="shared" si="50"/>
        <v>3304.5670826011333</v>
      </c>
      <c r="X130" s="5">
        <f t="shared" si="51"/>
        <v>6218.8526641267053</v>
      </c>
      <c r="Y130" s="5">
        <f t="shared" si="52"/>
        <v>1.5378901196225059</v>
      </c>
      <c r="Z130" s="5">
        <f t="shared" si="53"/>
        <v>1.7438445628591046</v>
      </c>
      <c r="AA130" s="5">
        <f t="shared" si="54"/>
        <v>3.2817346824816105</v>
      </c>
      <c r="AB130" s="5"/>
      <c r="AC130">
        <f t="shared" si="70"/>
        <v>2.1068270914539835</v>
      </c>
      <c r="AD130">
        <f t="shared" si="71"/>
        <v>2.7531744428753182</v>
      </c>
      <c r="AE130">
        <f t="shared" si="72"/>
        <v>4.8600015343293013</v>
      </c>
      <c r="AG130">
        <f t="shared" si="55"/>
        <v>4.8600015343293013</v>
      </c>
    </row>
    <row r="131" spans="1:33" x14ac:dyDescent="0.25">
      <c r="A131">
        <f t="shared" si="56"/>
        <v>2068</v>
      </c>
      <c r="B131" s="4">
        <f>'Econ aggregates'!X129</f>
        <v>1952.3651051548843</v>
      </c>
      <c r="C131" s="5">
        <f>SUM(Population!C121:AA121)/SUM(Population!AB121:BJ121)</f>
        <v>0.53823241104173936</v>
      </c>
      <c r="D131" s="5">
        <f>Fertility!E120</f>
        <v>1.7148000000000001</v>
      </c>
      <c r="E131">
        <v>1</v>
      </c>
      <c r="G131" s="5">
        <f t="shared" si="63"/>
        <v>3814.3445552037715</v>
      </c>
      <c r="H131" s="5">
        <f t="shared" si="64"/>
        <v>4953.5162864524027</v>
      </c>
      <c r="I131" s="5">
        <f t="shared" si="65"/>
        <v>323.301210207488</v>
      </c>
      <c r="J131" s="5">
        <f t="shared" si="66"/>
        <v>380.97719665721587</v>
      </c>
      <c r="K131" s="5">
        <f t="shared" si="60"/>
        <v>4137.6457654112592</v>
      </c>
      <c r="L131" s="5">
        <f t="shared" si="61"/>
        <v>5334.4934831096189</v>
      </c>
      <c r="M131" s="5">
        <f t="shared" si="62"/>
        <v>9472.139248520878</v>
      </c>
      <c r="N131" s="5">
        <f t="shared" si="67"/>
        <v>2.1192991794857003</v>
      </c>
      <c r="O131" s="5">
        <f t="shared" si="68"/>
        <v>2.7323237180508944</v>
      </c>
      <c r="P131" s="5">
        <f t="shared" si="69"/>
        <v>4.8516228975365943</v>
      </c>
      <c r="R131" s="5">
        <f t="shared" si="45"/>
        <v>2721.0101402542032</v>
      </c>
      <c r="S131" s="5">
        <f t="shared" si="46"/>
        <v>2987.8830174504892</v>
      </c>
      <c r="T131" s="5">
        <f t="shared" si="47"/>
        <v>301.644412867982</v>
      </c>
      <c r="U131" s="5">
        <f t="shared" si="48"/>
        <v>388.84717977189632</v>
      </c>
      <c r="V131" s="5">
        <f t="shared" si="49"/>
        <v>3022.654553122185</v>
      </c>
      <c r="W131" s="5">
        <f t="shared" si="50"/>
        <v>3376.7301972223854</v>
      </c>
      <c r="X131" s="5">
        <f t="shared" si="51"/>
        <v>6399.3847503445704</v>
      </c>
      <c r="Y131" s="5">
        <f t="shared" si="52"/>
        <v>1.5482014840059297</v>
      </c>
      <c r="Z131" s="5">
        <f t="shared" si="53"/>
        <v>1.7295587737696756</v>
      </c>
      <c r="AA131" s="5">
        <f t="shared" si="54"/>
        <v>3.2777602577756055</v>
      </c>
      <c r="AB131" s="5"/>
      <c r="AC131">
        <f t="shared" si="70"/>
        <v>2.1192991794857003</v>
      </c>
      <c r="AD131">
        <f t="shared" si="71"/>
        <v>2.7323237180508944</v>
      </c>
      <c r="AE131">
        <f t="shared" si="72"/>
        <v>4.8516228975365943</v>
      </c>
      <c r="AG131">
        <f t="shared" si="55"/>
        <v>4.8516228975365943</v>
      </c>
    </row>
    <row r="132" spans="1:33" x14ac:dyDescent="0.25">
      <c r="A132">
        <f t="shared" si="56"/>
        <v>2069</v>
      </c>
      <c r="B132" s="4">
        <f>'Econ aggregates'!X130</f>
        <v>2011.7945890747133</v>
      </c>
      <c r="C132" s="5">
        <f>SUM(Population!C122:AA122)/SUM(Population!AB122:BJ122)</f>
        <v>0.54126463181574669</v>
      </c>
      <c r="D132" s="5">
        <f>Fertility!E121</f>
        <v>1.72</v>
      </c>
      <c r="E132">
        <v>1</v>
      </c>
      <c r="G132" s="5">
        <f t="shared" si="63"/>
        <v>3934.550583579211</v>
      </c>
      <c r="H132" s="5">
        <f t="shared" si="64"/>
        <v>5033.5176993572368</v>
      </c>
      <c r="I132" s="5">
        <f t="shared" si="65"/>
        <v>336.80577077098985</v>
      </c>
      <c r="J132" s="5">
        <f t="shared" si="66"/>
        <v>391.38856327299004</v>
      </c>
      <c r="K132" s="5">
        <f t="shared" si="60"/>
        <v>4271.3563543502005</v>
      </c>
      <c r="L132" s="5">
        <f t="shared" si="61"/>
        <v>5424.9062626302266</v>
      </c>
      <c r="M132" s="5">
        <f t="shared" si="62"/>
        <v>9696.262616980428</v>
      </c>
      <c r="N132" s="5">
        <f t="shared" si="67"/>
        <v>2.1231572932675644</v>
      </c>
      <c r="O132" s="5">
        <f t="shared" si="68"/>
        <v>2.6965507771473374</v>
      </c>
      <c r="P132" s="5">
        <f t="shared" si="69"/>
        <v>4.8197080704149027</v>
      </c>
      <c r="R132" s="5">
        <f t="shared" si="45"/>
        <v>2821.2795014481499</v>
      </c>
      <c r="S132" s="5">
        <f t="shared" si="46"/>
        <v>3051.7574186084234</v>
      </c>
      <c r="T132" s="5">
        <f t="shared" si="47"/>
        <v>314.43720060230311</v>
      </c>
      <c r="U132" s="5">
        <f t="shared" si="48"/>
        <v>399.2014384010231</v>
      </c>
      <c r="V132" s="5">
        <f t="shared" si="49"/>
        <v>3135.716702050453</v>
      </c>
      <c r="W132" s="5">
        <f t="shared" si="50"/>
        <v>3450.9588570094465</v>
      </c>
      <c r="X132" s="5">
        <f t="shared" si="51"/>
        <v>6586.6755590598996</v>
      </c>
      <c r="Y132" s="5">
        <f t="shared" si="52"/>
        <v>1.5586664359668381</v>
      </c>
      <c r="Z132" s="5">
        <f t="shared" si="53"/>
        <v>1.7153634251480165</v>
      </c>
      <c r="AA132" s="5">
        <f t="shared" si="54"/>
        <v>3.2740298611148546</v>
      </c>
      <c r="AB132" s="5"/>
      <c r="AC132">
        <f t="shared" si="70"/>
        <v>2.1231572932675644</v>
      </c>
      <c r="AD132">
        <f t="shared" si="71"/>
        <v>2.6965507771473374</v>
      </c>
      <c r="AE132">
        <f t="shared" si="72"/>
        <v>4.8197080704149027</v>
      </c>
      <c r="AG132">
        <f t="shared" si="55"/>
        <v>4.8197080704149027</v>
      </c>
    </row>
    <row r="133" spans="1:33" x14ac:dyDescent="0.25">
      <c r="A133">
        <f t="shared" si="56"/>
        <v>2070</v>
      </c>
      <c r="B133" s="4">
        <f>'Econ aggregates'!X131</f>
        <v>2072.2778698470242</v>
      </c>
      <c r="C133" s="5">
        <f>SUM(Population!C123:AA123)/SUM(Population!AB123:BJ123)</f>
        <v>0.54580642101190158</v>
      </c>
      <c r="D133" s="5">
        <f>Fertility!E122</f>
        <v>1.7246000000000001</v>
      </c>
      <c r="E133">
        <v>1</v>
      </c>
      <c r="G133" s="5">
        <f t="shared" si="63"/>
        <v>4046.9849301862696</v>
      </c>
      <c r="H133" s="5">
        <f t="shared" si="64"/>
        <v>5096.7081417674317</v>
      </c>
      <c r="I133" s="5">
        <f t="shared" si="65"/>
        <v>350.48844733969537</v>
      </c>
      <c r="J133" s="5">
        <f t="shared" si="66"/>
        <v>401.83318415725273</v>
      </c>
      <c r="K133" s="5">
        <f t="shared" si="60"/>
        <v>4397.4733775259647</v>
      </c>
      <c r="L133" s="5">
        <f t="shared" si="61"/>
        <v>5498.5413259246843</v>
      </c>
      <c r="M133" s="5">
        <f t="shared" si="62"/>
        <v>9896.0147034506481</v>
      </c>
      <c r="N133" s="5">
        <f t="shared" si="67"/>
        <v>2.1220481295061973</v>
      </c>
      <c r="O133" s="5">
        <f t="shared" si="68"/>
        <v>2.6533803241022822</v>
      </c>
      <c r="P133" s="5">
        <f t="shared" si="69"/>
        <v>4.7754284536084795</v>
      </c>
      <c r="R133" s="5">
        <f t="shared" si="45"/>
        <v>2924.6085006694543</v>
      </c>
      <c r="S133" s="5">
        <f t="shared" si="46"/>
        <v>3117.2989818156702</v>
      </c>
      <c r="T133" s="5">
        <f t="shared" si="47"/>
        <v>327.63084765799516</v>
      </c>
      <c r="U133" s="5">
        <f t="shared" si="48"/>
        <v>409.72600648473588</v>
      </c>
      <c r="V133" s="5">
        <f t="shared" si="49"/>
        <v>3252.2393483274495</v>
      </c>
      <c r="W133" s="5">
        <f t="shared" si="50"/>
        <v>3527.0249883004062</v>
      </c>
      <c r="X133" s="5">
        <f t="shared" si="51"/>
        <v>6779.2643366278553</v>
      </c>
      <c r="Y133" s="5">
        <f t="shared" si="52"/>
        <v>1.569403117047971</v>
      </c>
      <c r="Z133" s="5">
        <f t="shared" si="53"/>
        <v>1.702003886457935</v>
      </c>
      <c r="AA133" s="5">
        <f t="shared" si="54"/>
        <v>3.2714070035059057</v>
      </c>
      <c r="AB133" s="5"/>
      <c r="AC133">
        <f t="shared" si="70"/>
        <v>2.1220481295061973</v>
      </c>
      <c r="AD133">
        <f t="shared" si="71"/>
        <v>2.6533803241022822</v>
      </c>
      <c r="AE133">
        <f t="shared" si="72"/>
        <v>4.7754284536084795</v>
      </c>
      <c r="AG133">
        <f t="shared" si="55"/>
        <v>4.7754284536084795</v>
      </c>
    </row>
    <row r="134" spans="1:33" x14ac:dyDescent="0.25">
      <c r="A134">
        <f t="shared" si="56"/>
        <v>2071</v>
      </c>
      <c r="B134" s="4">
        <f>'Econ aggregates'!X132</f>
        <v>2133.7872783158123</v>
      </c>
      <c r="C134" s="5">
        <f>SUM(Population!C124:AA124)/SUM(Population!AB124:BJ124)</f>
        <v>0.55042036977435482</v>
      </c>
      <c r="D134" s="5">
        <f>Fertility!E123</f>
        <v>1.7292000000000001</v>
      </c>
      <c r="E134">
        <v>1</v>
      </c>
      <c r="G134" s="5">
        <f t="shared" si="63"/>
        <v>4160.5512878880318</v>
      </c>
      <c r="H134" s="5">
        <f t="shared" si="64"/>
        <v>5158.8588526566091</v>
      </c>
      <c r="I134" s="5">
        <f t="shared" si="65"/>
        <v>364.53195036952417</v>
      </c>
      <c r="J134" s="5">
        <f t="shared" si="66"/>
        <v>412.41310446212555</v>
      </c>
      <c r="K134" s="5">
        <f t="shared" si="60"/>
        <v>4525.0832382575563</v>
      </c>
      <c r="L134" s="5">
        <f t="shared" si="61"/>
        <v>5571.2719571187345</v>
      </c>
      <c r="M134" s="5">
        <f t="shared" si="62"/>
        <v>10096.355195376291</v>
      </c>
      <c r="N134" s="5">
        <f t="shared" si="67"/>
        <v>2.1206815150895371</v>
      </c>
      <c r="O134" s="5">
        <f t="shared" si="68"/>
        <v>2.6109781484479146</v>
      </c>
      <c r="P134" s="5">
        <f t="shared" si="69"/>
        <v>4.7316596635374513</v>
      </c>
      <c r="R134" s="5">
        <f t="shared" si="45"/>
        <v>3030.3000340882231</v>
      </c>
      <c r="S134" s="5">
        <f t="shared" si="46"/>
        <v>3183.3075773933624</v>
      </c>
      <c r="T134" s="5">
        <f t="shared" si="47"/>
        <v>341.20025641707605</v>
      </c>
      <c r="U134" s="5">
        <f t="shared" si="48"/>
        <v>420.38877327443771</v>
      </c>
      <c r="V134" s="5">
        <f t="shared" si="49"/>
        <v>3371.5002905052993</v>
      </c>
      <c r="W134" s="5">
        <f t="shared" si="50"/>
        <v>3603.6963506678003</v>
      </c>
      <c r="X134" s="5">
        <f t="shared" si="51"/>
        <v>6975.1966411730991</v>
      </c>
      <c r="Y134" s="5">
        <f t="shared" si="52"/>
        <v>1.5800545465649265</v>
      </c>
      <c r="Z134" s="5">
        <f t="shared" si="53"/>
        <v>1.6888732945826634</v>
      </c>
      <c r="AA134" s="5">
        <f t="shared" si="54"/>
        <v>3.2689278411475895</v>
      </c>
      <c r="AB134" s="5"/>
      <c r="AC134">
        <f t="shared" si="70"/>
        <v>2.1206815150895371</v>
      </c>
      <c r="AD134">
        <f t="shared" si="71"/>
        <v>2.6109781484479146</v>
      </c>
      <c r="AE134">
        <f t="shared" si="72"/>
        <v>4.7316596635374513</v>
      </c>
      <c r="AG134">
        <f t="shared" si="55"/>
        <v>4.7316596635374513</v>
      </c>
    </row>
    <row r="135" spans="1:33" x14ac:dyDescent="0.25">
      <c r="A135">
        <f t="shared" si="56"/>
        <v>2072</v>
      </c>
      <c r="B135" s="4">
        <f>'Econ aggregates'!X133</f>
        <v>2196.5312429354831</v>
      </c>
      <c r="C135" s="5">
        <f>SUM(Population!C125:AA125)/SUM(Population!AB125:BJ125)</f>
        <v>0.55417848199810371</v>
      </c>
      <c r="D135" s="5">
        <f>Fertility!E124</f>
        <v>1.7338</v>
      </c>
      <c r="E135">
        <v>1</v>
      </c>
      <c r="G135" s="5">
        <f t="shared" si="63"/>
        <v>4282.0126321230491</v>
      </c>
      <c r="H135" s="5">
        <f t="shared" si="64"/>
        <v>5230.7693602400104</v>
      </c>
      <c r="I135" s="5">
        <f t="shared" si="65"/>
        <v>379.12632376400882</v>
      </c>
      <c r="J135" s="5">
        <f t="shared" si="66"/>
        <v>423.2392982111428</v>
      </c>
      <c r="K135" s="5">
        <f t="shared" si="60"/>
        <v>4661.1389558870578</v>
      </c>
      <c r="L135" s="5">
        <f t="shared" si="61"/>
        <v>5654.0086584511537</v>
      </c>
      <c r="M135" s="5">
        <f t="shared" si="62"/>
        <v>10315.147614338211</v>
      </c>
      <c r="N135" s="5">
        <f t="shared" si="67"/>
        <v>2.1220453707992015</v>
      </c>
      <c r="O135" s="5">
        <f t="shared" si="68"/>
        <v>2.5740624799377025</v>
      </c>
      <c r="P135" s="5">
        <f t="shared" si="69"/>
        <v>4.6961078507369036</v>
      </c>
      <c r="R135" s="5">
        <f t="shared" si="45"/>
        <v>3138.7477740708941</v>
      </c>
      <c r="S135" s="5">
        <f t="shared" si="46"/>
        <v>3250.0247063581241</v>
      </c>
      <c r="T135" s="5">
        <f t="shared" si="47"/>
        <v>355.19762672534318</v>
      </c>
      <c r="U135" s="5">
        <f t="shared" si="48"/>
        <v>431.22563435341829</v>
      </c>
      <c r="V135" s="5">
        <f t="shared" si="49"/>
        <v>3493.9454007962372</v>
      </c>
      <c r="W135" s="5">
        <f t="shared" si="50"/>
        <v>3681.2503407115423</v>
      </c>
      <c r="X135" s="5">
        <f t="shared" si="51"/>
        <v>7175.1957415077795</v>
      </c>
      <c r="Y135" s="5">
        <f t="shared" si="52"/>
        <v>1.5906650142280094</v>
      </c>
      <c r="Z135" s="5">
        <f t="shared" si="53"/>
        <v>1.675938073975153</v>
      </c>
      <c r="AA135" s="5">
        <f t="shared" si="54"/>
        <v>3.2666030882031625</v>
      </c>
      <c r="AB135" s="5"/>
      <c r="AC135">
        <f t="shared" si="70"/>
        <v>2.1220453707992015</v>
      </c>
      <c r="AD135">
        <f t="shared" si="71"/>
        <v>2.5740624799377025</v>
      </c>
      <c r="AE135">
        <f t="shared" si="72"/>
        <v>4.6961078507369036</v>
      </c>
      <c r="AG135">
        <f t="shared" si="55"/>
        <v>4.6961078507369036</v>
      </c>
    </row>
    <row r="136" spans="1:33" x14ac:dyDescent="0.25">
      <c r="A136">
        <f t="shared" si="56"/>
        <v>2073</v>
      </c>
      <c r="B136" s="4">
        <f>'Econ aggregates'!X134</f>
        <v>2261.665709132631</v>
      </c>
      <c r="C136" s="5">
        <f>SUM(Population!C126:AA126)/SUM(Population!AB126:BJ126)</f>
        <v>0.55884666907304126</v>
      </c>
      <c r="D136" s="5">
        <f>Fertility!E125</f>
        <v>1.7384000000000002</v>
      </c>
      <c r="E136">
        <v>1</v>
      </c>
      <c r="G136" s="5">
        <f t="shared" si="63"/>
        <v>4402.1419770640368</v>
      </c>
      <c r="H136" s="5">
        <f t="shared" si="64"/>
        <v>5294.6300373752219</v>
      </c>
      <c r="I136" s="5">
        <f t="shared" si="65"/>
        <v>394.30436788593607</v>
      </c>
      <c r="J136" s="5">
        <f t="shared" si="66"/>
        <v>434.37305961134109</v>
      </c>
      <c r="K136" s="5">
        <f t="shared" si="60"/>
        <v>4796.4463449499726</v>
      </c>
      <c r="L136" s="5">
        <f t="shared" si="61"/>
        <v>5729.0030969865629</v>
      </c>
      <c r="M136" s="5">
        <f t="shared" si="62"/>
        <v>10525.449441936536</v>
      </c>
      <c r="N136" s="5">
        <f t="shared" si="67"/>
        <v>2.1207583090559625</v>
      </c>
      <c r="O136" s="5">
        <f t="shared" si="68"/>
        <v>2.5330901352276709</v>
      </c>
      <c r="P136" s="5">
        <f t="shared" si="69"/>
        <v>4.6538484442836339</v>
      </c>
      <c r="R136" s="5">
        <f t="shared" si="45"/>
        <v>3252.0941812929705</v>
      </c>
      <c r="S136" s="5">
        <f t="shared" si="46"/>
        <v>3318.8199570269367</v>
      </c>
      <c r="T136" s="5">
        <f t="shared" si="47"/>
        <v>369.895426757758</v>
      </c>
      <c r="U136" s="5">
        <f t="shared" si="48"/>
        <v>442.43807345921846</v>
      </c>
      <c r="V136" s="5">
        <f t="shared" si="49"/>
        <v>3621.9896080507283</v>
      </c>
      <c r="W136" s="5">
        <f t="shared" si="50"/>
        <v>3761.2580304861549</v>
      </c>
      <c r="X136" s="5">
        <f t="shared" si="51"/>
        <v>7383.2476385368827</v>
      </c>
      <c r="Y136" s="5">
        <f t="shared" si="52"/>
        <v>1.6014699225553513</v>
      </c>
      <c r="Z136" s="5">
        <f t="shared" si="53"/>
        <v>1.6630477330483251</v>
      </c>
      <c r="AA136" s="5">
        <f t="shared" si="54"/>
        <v>3.2645176556036763</v>
      </c>
      <c r="AB136" s="5"/>
      <c r="AC136">
        <f t="shared" si="70"/>
        <v>2.1207583090559625</v>
      </c>
      <c r="AD136">
        <f t="shared" si="71"/>
        <v>2.5330901352276709</v>
      </c>
      <c r="AE136">
        <f t="shared" si="72"/>
        <v>4.6538484442836339</v>
      </c>
      <c r="AG136">
        <f t="shared" si="55"/>
        <v>4.6538484442836339</v>
      </c>
    </row>
    <row r="137" spans="1:33" x14ac:dyDescent="0.25">
      <c r="A137">
        <f t="shared" si="56"/>
        <v>2074</v>
      </c>
      <c r="B137" s="4">
        <f>'Econ aggregates'!X135</f>
        <v>2328.5347104847465</v>
      </c>
      <c r="C137" s="5">
        <f>SUM(Population!C127:AA127)/SUM(Population!AB127:BJ127)</f>
        <v>0.56403780429074724</v>
      </c>
      <c r="D137" s="5">
        <f>Fertility!E126</f>
        <v>1.7430000000000001</v>
      </c>
      <c r="E137">
        <v>1</v>
      </c>
      <c r="G137" s="5">
        <f t="shared" si="63"/>
        <v>4521.7598829407816</v>
      </c>
      <c r="H137" s="5">
        <f t="shared" si="64"/>
        <v>5353.4409672736165</v>
      </c>
      <c r="I137" s="5">
        <f t="shared" si="65"/>
        <v>409.96571706346992</v>
      </c>
      <c r="J137" s="5">
        <f t="shared" si="66"/>
        <v>445.7245325606537</v>
      </c>
      <c r="K137" s="5">
        <f t="shared" si="60"/>
        <v>4931.7256000042516</v>
      </c>
      <c r="L137" s="5">
        <f t="shared" si="61"/>
        <v>5799.1654998342701</v>
      </c>
      <c r="M137" s="5">
        <f t="shared" si="62"/>
        <v>10730.891099838522</v>
      </c>
      <c r="N137" s="5">
        <f t="shared" si="67"/>
        <v>2.1179523662662438</v>
      </c>
      <c r="O137" s="5">
        <f t="shared" si="68"/>
        <v>2.4904784428259692</v>
      </c>
      <c r="P137" s="5">
        <f t="shared" si="69"/>
        <v>4.608430809092213</v>
      </c>
      <c r="R137" s="5">
        <f t="shared" si="45"/>
        <v>3369.1862970556404</v>
      </c>
      <c r="S137" s="5">
        <f t="shared" si="46"/>
        <v>3388.8635196960154</v>
      </c>
      <c r="T137" s="5">
        <f t="shared" si="47"/>
        <v>385.15615800952048</v>
      </c>
      <c r="U137" s="5">
        <f t="shared" si="48"/>
        <v>453.9082738342106</v>
      </c>
      <c r="V137" s="5">
        <f t="shared" si="49"/>
        <v>3754.3424550651607</v>
      </c>
      <c r="W137" s="5">
        <f t="shared" si="50"/>
        <v>3842.7717935302262</v>
      </c>
      <c r="X137" s="5">
        <f t="shared" si="51"/>
        <v>7597.1142485953869</v>
      </c>
      <c r="Y137" s="5">
        <f t="shared" si="52"/>
        <v>1.6123197297254781</v>
      </c>
      <c r="Z137" s="5">
        <f t="shared" si="53"/>
        <v>1.6502961180811648</v>
      </c>
      <c r="AA137" s="5">
        <f t="shared" si="54"/>
        <v>3.2626158478066429</v>
      </c>
      <c r="AB137" s="5"/>
      <c r="AC137">
        <f t="shared" si="70"/>
        <v>2.1179523662662438</v>
      </c>
      <c r="AD137">
        <f t="shared" si="71"/>
        <v>2.4904784428259692</v>
      </c>
      <c r="AE137">
        <f t="shared" si="72"/>
        <v>4.608430809092213</v>
      </c>
      <c r="AG137">
        <f t="shared" si="55"/>
        <v>4.608430809092213</v>
      </c>
    </row>
    <row r="138" spans="1:33" x14ac:dyDescent="0.25">
      <c r="A138">
        <f t="shared" si="56"/>
        <v>2075</v>
      </c>
      <c r="B138" s="4">
        <f>'Econ aggregates'!X136</f>
        <v>2397.1671012493521</v>
      </c>
      <c r="C138" s="5">
        <f>SUM(Population!C128:AA128)/SUM(Population!AB128:BJ128)</f>
        <v>0.5692578517338106</v>
      </c>
      <c r="D138" s="5">
        <f>Fertility!E127</f>
        <v>1.7472000000000001</v>
      </c>
      <c r="E138">
        <v>1</v>
      </c>
      <c r="G138" s="5">
        <f t="shared" si="63"/>
        <v>4644.2702962578278</v>
      </c>
      <c r="H138" s="5">
        <f t="shared" si="64"/>
        <v>5412.7586493962626</v>
      </c>
      <c r="I138" s="5">
        <f t="shared" si="65"/>
        <v>426.19884947846612</v>
      </c>
      <c r="J138" s="5">
        <f t="shared" si="66"/>
        <v>457.33683437868262</v>
      </c>
      <c r="K138" s="5">
        <f t="shared" si="60"/>
        <v>5070.4691457362942</v>
      </c>
      <c r="L138" s="5">
        <f t="shared" si="61"/>
        <v>5870.095483774945</v>
      </c>
      <c r="M138" s="5">
        <f t="shared" si="62"/>
        <v>10940.564629511238</v>
      </c>
      <c r="N138" s="5">
        <f t="shared" si="67"/>
        <v>2.1151921962777123</v>
      </c>
      <c r="O138" s="5">
        <f t="shared" si="68"/>
        <v>2.448763576271165</v>
      </c>
      <c r="P138" s="5">
        <f t="shared" si="69"/>
        <v>4.5639557725488764</v>
      </c>
      <c r="R138" s="5">
        <f t="shared" si="45"/>
        <v>3490.6692474980673</v>
      </c>
      <c r="S138" s="5">
        <f t="shared" si="46"/>
        <v>3461.0353452920658</v>
      </c>
      <c r="T138" s="5">
        <f t="shared" si="47"/>
        <v>401.01754826370762</v>
      </c>
      <c r="U138" s="5">
        <f t="shared" si="48"/>
        <v>465.65995811496487</v>
      </c>
      <c r="V138" s="5">
        <f t="shared" si="49"/>
        <v>3891.6867957617751</v>
      </c>
      <c r="W138" s="5">
        <f t="shared" si="50"/>
        <v>3926.6953034070307</v>
      </c>
      <c r="X138" s="5">
        <f t="shared" si="51"/>
        <v>7818.3820991688062</v>
      </c>
      <c r="Y138" s="5">
        <f t="shared" si="52"/>
        <v>1.6234524467374474</v>
      </c>
      <c r="Z138" s="5">
        <f t="shared" si="53"/>
        <v>1.638056563249396</v>
      </c>
      <c r="AA138" s="5">
        <f t="shared" si="54"/>
        <v>3.2615090099868436</v>
      </c>
      <c r="AB138" s="5"/>
      <c r="AC138">
        <f t="shared" si="70"/>
        <v>2.1151921962777123</v>
      </c>
      <c r="AD138">
        <f t="shared" si="71"/>
        <v>2.448763576271165</v>
      </c>
      <c r="AE138">
        <f t="shared" si="72"/>
        <v>4.5639557725488764</v>
      </c>
      <c r="AG138">
        <f t="shared" si="55"/>
        <v>4.5639557725488764</v>
      </c>
    </row>
    <row r="139" spans="1:33" x14ac:dyDescent="0.25">
      <c r="A139">
        <f t="shared" si="56"/>
        <v>2076</v>
      </c>
      <c r="B139" s="4">
        <f>'Econ aggregates'!X137</f>
        <v>2468.0257490688959</v>
      </c>
      <c r="C139" s="5">
        <f>SUM(Population!C129:AA129)/SUM(Population!AB129:BJ129)</f>
        <v>0.57400751770075475</v>
      </c>
      <c r="D139" s="5">
        <f>Fertility!E128</f>
        <v>1.7514000000000001</v>
      </c>
      <c r="E139">
        <v>1</v>
      </c>
      <c r="G139" s="5">
        <f t="shared" si="63"/>
        <v>4774.3735890342368</v>
      </c>
      <c r="H139" s="5">
        <f t="shared" si="64"/>
        <v>5478.9810358450068</v>
      </c>
      <c r="I139" s="5">
        <f t="shared" si="65"/>
        <v>443.21211192855185</v>
      </c>
      <c r="J139" s="5">
        <f t="shared" si="66"/>
        <v>469.33213470853514</v>
      </c>
      <c r="K139" s="5">
        <f t="shared" si="60"/>
        <v>5217.5857009627889</v>
      </c>
      <c r="L139" s="5">
        <f t="shared" si="61"/>
        <v>5948.3131705535416</v>
      </c>
      <c r="M139" s="5">
        <f t="shared" si="62"/>
        <v>11165.89887151633</v>
      </c>
      <c r="N139" s="5">
        <f t="shared" si="67"/>
        <v>2.1140726359646815</v>
      </c>
      <c r="O139" s="5">
        <f t="shared" si="68"/>
        <v>2.4101503692972579</v>
      </c>
      <c r="P139" s="5">
        <f t="shared" si="69"/>
        <v>4.5242230052619394</v>
      </c>
      <c r="R139" s="5">
        <f t="shared" si="45"/>
        <v>3616.927600982141</v>
      </c>
      <c r="S139" s="5">
        <f t="shared" si="46"/>
        <v>3535.0047327850839</v>
      </c>
      <c r="T139" s="5">
        <f t="shared" si="47"/>
        <v>417.58112640360144</v>
      </c>
      <c r="U139" s="5">
        <f t="shared" si="48"/>
        <v>477.75169941863066</v>
      </c>
      <c r="V139" s="5">
        <f t="shared" si="49"/>
        <v>4034.5087273857425</v>
      </c>
      <c r="W139" s="5">
        <f t="shared" si="50"/>
        <v>4012.7564322037147</v>
      </c>
      <c r="X139" s="5">
        <f t="shared" si="51"/>
        <v>8047.2651595894567</v>
      </c>
      <c r="Y139" s="5">
        <f t="shared" si="52"/>
        <v>1.6347109542547635</v>
      </c>
      <c r="Z139" s="5">
        <f t="shared" si="53"/>
        <v>1.6258973123427072</v>
      </c>
      <c r="AA139" s="5">
        <f t="shared" si="54"/>
        <v>3.2606082665974707</v>
      </c>
      <c r="AB139" s="5"/>
      <c r="AC139">
        <f t="shared" si="70"/>
        <v>2.1140726359646815</v>
      </c>
      <c r="AD139">
        <f t="shared" si="71"/>
        <v>2.4101503692972579</v>
      </c>
      <c r="AE139">
        <f t="shared" si="72"/>
        <v>4.5242230052619394</v>
      </c>
      <c r="AG139">
        <f t="shared" si="55"/>
        <v>4.5242230052619394</v>
      </c>
    </row>
    <row r="140" spans="1:33" x14ac:dyDescent="0.25">
      <c r="A140">
        <f t="shared" si="56"/>
        <v>2077</v>
      </c>
      <c r="B140" s="4">
        <f>'Econ aggregates'!X138</f>
        <v>2540.9286730422141</v>
      </c>
      <c r="C140" s="5">
        <f>SUM(Population!C130:AA130)/SUM(Population!AB130:BJ130)</f>
        <v>0.57792812153996687</v>
      </c>
      <c r="D140" s="5">
        <f>Fertility!E129</f>
        <v>1.7556</v>
      </c>
      <c r="E140">
        <v>1</v>
      </c>
      <c r="G140" s="5">
        <f t="shared" si="63"/>
        <v>4914.5112579172528</v>
      </c>
      <c r="H140" s="5">
        <f t="shared" si="64"/>
        <v>5555.885299986011</v>
      </c>
      <c r="I140" s="5">
        <f t="shared" si="65"/>
        <v>461.04057012611077</v>
      </c>
      <c r="J140" s="5">
        <f t="shared" si="66"/>
        <v>481.70998724985174</v>
      </c>
      <c r="K140" s="5">
        <f t="shared" si="60"/>
        <v>5375.5518280433635</v>
      </c>
      <c r="L140" s="5">
        <f t="shared" si="61"/>
        <v>6037.595287235863</v>
      </c>
      <c r="M140" s="5">
        <f t="shared" si="62"/>
        <v>11413.147115279226</v>
      </c>
      <c r="N140" s="5">
        <f t="shared" si="67"/>
        <v>2.1155854885164089</v>
      </c>
      <c r="O140" s="5">
        <f t="shared" si="68"/>
        <v>2.3761372569373012</v>
      </c>
      <c r="P140" s="5">
        <f t="shared" si="69"/>
        <v>4.4917227454537096</v>
      </c>
      <c r="R140" s="5">
        <f t="shared" si="45"/>
        <v>3747.6730691491762</v>
      </c>
      <c r="S140" s="5">
        <f t="shared" si="46"/>
        <v>3610.519596079499</v>
      </c>
      <c r="T140" s="5">
        <f t="shared" si="47"/>
        <v>434.8173002249344</v>
      </c>
      <c r="U140" s="5">
        <f t="shared" si="48"/>
        <v>490.14928594860555</v>
      </c>
      <c r="V140" s="5">
        <f t="shared" si="49"/>
        <v>4182.4903693741107</v>
      </c>
      <c r="W140" s="5">
        <f t="shared" si="50"/>
        <v>4100.6688820281042</v>
      </c>
      <c r="X140" s="5">
        <f t="shared" si="51"/>
        <v>8283.1592514022159</v>
      </c>
      <c r="Y140" s="5">
        <f t="shared" si="52"/>
        <v>1.6460479248189523</v>
      </c>
      <c r="Z140" s="5">
        <f t="shared" si="53"/>
        <v>1.6138465142818974</v>
      </c>
      <c r="AA140" s="5">
        <f t="shared" si="54"/>
        <v>3.25989443910085</v>
      </c>
      <c r="AB140" s="5"/>
      <c r="AC140">
        <f t="shared" si="70"/>
        <v>2.1155854885164089</v>
      </c>
      <c r="AD140">
        <f t="shared" si="71"/>
        <v>2.3761372569373012</v>
      </c>
      <c r="AE140">
        <f t="shared" si="72"/>
        <v>4.4917227454537096</v>
      </c>
      <c r="AG140">
        <f t="shared" si="55"/>
        <v>4.4917227454537096</v>
      </c>
    </row>
    <row r="141" spans="1:33" x14ac:dyDescent="0.25">
      <c r="A141">
        <f t="shared" si="56"/>
        <v>2078</v>
      </c>
      <c r="B141" s="4">
        <f>'Econ aggregates'!X139</f>
        <v>2617.2303345552141</v>
      </c>
      <c r="C141" s="5">
        <f>SUM(Population!C131:AA131)/SUM(Population!AB131:BJ131)</f>
        <v>0.58195689935901462</v>
      </c>
      <c r="D141" s="5">
        <f>Fertility!E130</f>
        <v>1.7598</v>
      </c>
      <c r="E141">
        <v>1</v>
      </c>
      <c r="G141" s="5">
        <f t="shared" ref="G141:G163" si="73">EXP($H$8+$H$5*LN(B141)+$H$6*LN(C141)+$H$7*E141)</f>
        <v>5061.0276630035232</v>
      </c>
      <c r="H141" s="5">
        <f t="shared" ref="H141:H163" si="74">EXP($I$5*LN(B141)+$I$6*LN(C141)+$I$7*E141+$I$8)</f>
        <v>5634.9605474047494</v>
      </c>
      <c r="I141" s="5">
        <f t="shared" ref="I141:I163" si="75">EXP($J$5*LN(B141)+$J$6*LN(C141)+$J$7*E141+$J$8)</f>
        <v>479.89253800407721</v>
      </c>
      <c r="J141" s="5">
        <f t="shared" ref="J141:J163" si="76">EXP($K$5*LN(B141)+$K$6*LN(C141)+$K$7*E141+$K$8)</f>
        <v>494.62323471012007</v>
      </c>
      <c r="K141" s="5">
        <f t="shared" si="60"/>
        <v>5540.9202010076006</v>
      </c>
      <c r="L141" s="5">
        <f t="shared" si="61"/>
        <v>6129.5837821148698</v>
      </c>
      <c r="M141" s="5">
        <f t="shared" si="62"/>
        <v>11670.503983122471</v>
      </c>
      <c r="N141" s="5">
        <f t="shared" ref="N141:N163" si="77">K141/$B141</f>
        <v>2.1170930689022653</v>
      </c>
      <c r="O141" s="5">
        <f t="shared" ref="O141:O163" si="78">L141/$B141</f>
        <v>2.3420115918672337</v>
      </c>
      <c r="P141" s="5">
        <f t="shared" ref="P141:P163" si="79">M141/$B141</f>
        <v>4.4591046607694995</v>
      </c>
      <c r="R141" s="5">
        <f t="shared" si="45"/>
        <v>3885.5208388469596</v>
      </c>
      <c r="S141" s="5">
        <f t="shared" si="46"/>
        <v>3689.1050345530707</v>
      </c>
      <c r="T141" s="5">
        <f t="shared" si="47"/>
        <v>453.06899307719635</v>
      </c>
      <c r="U141" s="5">
        <f t="shared" si="48"/>
        <v>503.08362167071624</v>
      </c>
      <c r="V141" s="5">
        <f t="shared" si="49"/>
        <v>4338.589831924156</v>
      </c>
      <c r="W141" s="5">
        <f t="shared" si="50"/>
        <v>4192.1886562237869</v>
      </c>
      <c r="X141" s="5">
        <f t="shared" si="51"/>
        <v>8530.778488147942</v>
      </c>
      <c r="Y141" s="5">
        <f t="shared" si="52"/>
        <v>1.6577027152107646</v>
      </c>
      <c r="Z141" s="5">
        <f t="shared" si="53"/>
        <v>1.6017652710479644</v>
      </c>
      <c r="AA141" s="5">
        <f t="shared" si="54"/>
        <v>3.2594679862587284</v>
      </c>
      <c r="AB141" s="5"/>
      <c r="AC141">
        <f t="shared" ref="AC141:AC163" si="80">CDR*N141+(1-CDR)*Y141</f>
        <v>2.1170930689022653</v>
      </c>
      <c r="AD141">
        <f t="shared" ref="AD141:AD163" si="81">CDR*O141+(1-CDR)*Z141</f>
        <v>2.3420115918672337</v>
      </c>
      <c r="AE141">
        <f t="shared" ref="AE141:AE163" si="82">CDR*P141+(1-CDR)*AA141</f>
        <v>4.4591046607694995</v>
      </c>
      <c r="AG141">
        <f t="shared" si="55"/>
        <v>4.4591046607694995</v>
      </c>
    </row>
    <row r="142" spans="1:33" x14ac:dyDescent="0.25">
      <c r="A142">
        <f t="shared" si="56"/>
        <v>2079</v>
      </c>
      <c r="B142" s="4">
        <f>'Econ aggregates'!X140</f>
        <v>2695.3712880933849</v>
      </c>
      <c r="C142" s="5">
        <f>SUM(Population!C132:AA132)/SUM(Population!AB132:BJ132)</f>
        <v>0.58471409174496403</v>
      </c>
      <c r="D142" s="5">
        <f>Fertility!E131</f>
        <v>1.764</v>
      </c>
      <c r="E142">
        <v>1</v>
      </c>
      <c r="G142" s="5">
        <f t="shared" si="73"/>
        <v>5221.0779613371178</v>
      </c>
      <c r="H142" s="5">
        <f t="shared" si="74"/>
        <v>5729.6040637386759</v>
      </c>
      <c r="I142" s="5">
        <f t="shared" si="75"/>
        <v>499.6361519622015</v>
      </c>
      <c r="J142" s="5">
        <f t="shared" si="76"/>
        <v>507.92392093692399</v>
      </c>
      <c r="K142" s="5">
        <f t="shared" si="60"/>
        <v>5720.7141132993193</v>
      </c>
      <c r="L142" s="5">
        <f t="shared" si="61"/>
        <v>6237.5279846756002</v>
      </c>
      <c r="M142" s="5">
        <f t="shared" si="62"/>
        <v>11958.242097974919</v>
      </c>
      <c r="N142" s="5">
        <f t="shared" si="77"/>
        <v>2.1224215522997429</v>
      </c>
      <c r="O142" s="5">
        <f t="shared" si="78"/>
        <v>2.3141628065229627</v>
      </c>
      <c r="P142" s="5">
        <f t="shared" si="79"/>
        <v>4.4365843588227047</v>
      </c>
      <c r="R142" s="5">
        <f t="shared" ref="R142:R163" si="83">EXP($S$8+$S$5*LN(B142)+$S$6*LN(D142)+$S$7*P142)</f>
        <v>4027.5924396542396</v>
      </c>
      <c r="S142" s="5">
        <f t="shared" ref="S142:S163" si="84">EXP($T$5*LN(B142)+$T$6*LN(D142)+$T$7*P142+$T$8)</f>
        <v>3768.9083360456852</v>
      </c>
      <c r="T142" s="5">
        <f t="shared" ref="T142:T163" si="85">EXP($U$5*LN(B142)+$U$6*LN(D142)+$U$7*P142+$U$8)</f>
        <v>471.97598065954969</v>
      </c>
      <c r="U142" s="5">
        <f t="shared" ref="U142:U163" si="86">EXP($V$5*LN(B142)+$V$6*LN(D142)+$V$7*P142+$V$8)</f>
        <v>516.28227786895695</v>
      </c>
      <c r="V142" s="5">
        <f t="shared" ref="V142:V163" si="87">R142+T142</f>
        <v>4499.5684203137889</v>
      </c>
      <c r="W142" s="5">
        <f t="shared" ref="W142:W163" si="88">S142+U142</f>
        <v>4285.1906139146422</v>
      </c>
      <c r="X142" s="5">
        <f t="shared" ref="X142:X163" si="89">V142+W142</f>
        <v>8784.7590342284311</v>
      </c>
      <c r="Y142" s="5">
        <f t="shared" ref="Y142:Y163" si="90">V142/$B142</f>
        <v>1.6693686840808608</v>
      </c>
      <c r="Z142" s="5">
        <f t="shared" ref="Z142:Z163" si="91">W142/$B142</f>
        <v>1.5898331457503363</v>
      </c>
      <c r="AA142" s="5">
        <f t="shared" ref="AA142:AA163" si="92">X142/$B142</f>
        <v>3.2592018298311971</v>
      </c>
      <c r="AB142" s="5"/>
      <c r="AC142">
        <f t="shared" si="80"/>
        <v>2.1224215522997429</v>
      </c>
      <c r="AD142">
        <f t="shared" si="81"/>
        <v>2.3141628065229627</v>
      </c>
      <c r="AE142">
        <f t="shared" si="82"/>
        <v>4.4365843588227047</v>
      </c>
      <c r="AG142">
        <f t="shared" ref="AG142:AG163" si="93">$AE$9*AE142+$AF$9*AF142</f>
        <v>4.4365843588227047</v>
      </c>
    </row>
    <row r="143" spans="1:33" x14ac:dyDescent="0.25">
      <c r="A143">
        <f t="shared" ref="A143:A163" si="94">A142+1</f>
        <v>2080</v>
      </c>
      <c r="B143" s="4">
        <f>'Econ aggregates'!X141</f>
        <v>2775.6873630601535</v>
      </c>
      <c r="C143" s="5">
        <f>SUM(Population!C133:AA133)/SUM(Population!AB133:BJ133)</f>
        <v>0.58602469978477245</v>
      </c>
      <c r="D143" s="5">
        <f>Fertility!E132</f>
        <v>1.7672000000000001</v>
      </c>
      <c r="E143">
        <v>1</v>
      </c>
      <c r="G143" s="5">
        <f t="shared" si="73"/>
        <v>5397.6521933661388</v>
      </c>
      <c r="H143" s="5">
        <f t="shared" si="74"/>
        <v>5842.9153120153724</v>
      </c>
      <c r="I143" s="5">
        <f t="shared" si="75"/>
        <v>520.42875888355115</v>
      </c>
      <c r="J143" s="5">
        <f t="shared" si="76"/>
        <v>521.69255475004684</v>
      </c>
      <c r="K143" s="5">
        <f t="shared" si="60"/>
        <v>5918.0809522496902</v>
      </c>
      <c r="L143" s="5">
        <f t="shared" si="61"/>
        <v>6364.6078667654192</v>
      </c>
      <c r="M143" s="5">
        <f t="shared" si="62"/>
        <v>12282.688819015109</v>
      </c>
      <c r="N143" s="5">
        <f t="shared" si="77"/>
        <v>2.1321136634513098</v>
      </c>
      <c r="O143" s="5">
        <f t="shared" si="78"/>
        <v>2.2929844158488133</v>
      </c>
      <c r="P143" s="5">
        <f t="shared" si="79"/>
        <v>4.4250980793001231</v>
      </c>
      <c r="R143" s="5">
        <f t="shared" si="83"/>
        <v>4176.2136422646981</v>
      </c>
      <c r="S143" s="5">
        <f t="shared" si="84"/>
        <v>3852.6907359369975</v>
      </c>
      <c r="T143" s="5">
        <f t="shared" si="85"/>
        <v>491.69608917102022</v>
      </c>
      <c r="U143" s="5">
        <f t="shared" si="86"/>
        <v>529.85893638508844</v>
      </c>
      <c r="V143" s="5">
        <f t="shared" si="87"/>
        <v>4667.9097314357186</v>
      </c>
      <c r="W143" s="5">
        <f t="shared" si="88"/>
        <v>4382.5496723220858</v>
      </c>
      <c r="X143" s="5">
        <f t="shared" si="89"/>
        <v>9050.4594037578045</v>
      </c>
      <c r="Y143" s="5">
        <f t="shared" si="90"/>
        <v>1.6817130753117018</v>
      </c>
      <c r="Z143" s="5">
        <f t="shared" si="91"/>
        <v>1.578906086703652</v>
      </c>
      <c r="AA143" s="5">
        <f t="shared" si="92"/>
        <v>3.2606191620153537</v>
      </c>
      <c r="AB143" s="5"/>
      <c r="AC143">
        <f t="shared" si="80"/>
        <v>2.1321136634513098</v>
      </c>
      <c r="AD143">
        <f t="shared" si="81"/>
        <v>2.2929844158488133</v>
      </c>
      <c r="AE143">
        <f t="shared" si="82"/>
        <v>4.4250980793001231</v>
      </c>
      <c r="AG143">
        <f t="shared" si="93"/>
        <v>4.4250980793001231</v>
      </c>
    </row>
    <row r="144" spans="1:33" x14ac:dyDescent="0.25">
      <c r="A144">
        <f t="shared" si="94"/>
        <v>2081</v>
      </c>
      <c r="B144" s="4">
        <f>'Econ aggregates'!X142</f>
        <v>2858.0215730852519</v>
      </c>
      <c r="C144" s="5">
        <f>SUM(Population!C134:AA134)/SUM(Population!AB134:BJ134)</f>
        <v>0.58558580093471135</v>
      </c>
      <c r="D144" s="5">
        <f>Fertility!E133</f>
        <v>1.7704</v>
      </c>
      <c r="E144">
        <v>1</v>
      </c>
      <c r="G144" s="5">
        <f t="shared" si="73"/>
        <v>5594.0433845702883</v>
      </c>
      <c r="H144" s="5">
        <f t="shared" si="74"/>
        <v>5979.169635448673</v>
      </c>
      <c r="I144" s="5">
        <f t="shared" si="75"/>
        <v>542.3350290271834</v>
      </c>
      <c r="J144" s="5">
        <f t="shared" si="76"/>
        <v>535.93953189408614</v>
      </c>
      <c r="K144" s="5">
        <f t="shared" si="60"/>
        <v>6136.378413597472</v>
      </c>
      <c r="L144" s="5">
        <f t="shared" si="61"/>
        <v>6515.1091673427591</v>
      </c>
      <c r="M144" s="5">
        <f t="shared" si="62"/>
        <v>12651.487580940231</v>
      </c>
      <c r="N144" s="5">
        <f t="shared" si="77"/>
        <v>2.1470721114862732</v>
      </c>
      <c r="O144" s="5">
        <f t="shared" si="78"/>
        <v>2.2795871202293476</v>
      </c>
      <c r="P144" s="5">
        <f t="shared" si="79"/>
        <v>4.4266592317156208</v>
      </c>
      <c r="R144" s="5">
        <f t="shared" si="83"/>
        <v>4329.6032848593159</v>
      </c>
      <c r="S144" s="5">
        <f t="shared" si="84"/>
        <v>3937.9276255749269</v>
      </c>
      <c r="T144" s="5">
        <f t="shared" si="85"/>
        <v>512.14587856855542</v>
      </c>
      <c r="U144" s="5">
        <f t="shared" si="86"/>
        <v>543.72902534431921</v>
      </c>
      <c r="V144" s="5">
        <f t="shared" si="87"/>
        <v>4841.7491634278713</v>
      </c>
      <c r="W144" s="5">
        <f t="shared" si="88"/>
        <v>4481.6566509192462</v>
      </c>
      <c r="X144" s="5">
        <f t="shared" si="89"/>
        <v>9323.4058143471175</v>
      </c>
      <c r="Y144" s="5">
        <f t="shared" si="90"/>
        <v>1.6940911884724414</v>
      </c>
      <c r="Z144" s="5">
        <f t="shared" si="91"/>
        <v>1.5680975585083741</v>
      </c>
      <c r="AA144" s="5">
        <f t="shared" si="92"/>
        <v>3.2621887469808155</v>
      </c>
      <c r="AB144" s="5"/>
      <c r="AC144">
        <f t="shared" si="80"/>
        <v>2.1470721114862732</v>
      </c>
      <c r="AD144">
        <f t="shared" si="81"/>
        <v>2.2795871202293476</v>
      </c>
      <c r="AE144">
        <f t="shared" si="82"/>
        <v>4.4266592317156208</v>
      </c>
      <c r="AG144">
        <f t="shared" si="93"/>
        <v>4.4266592317156208</v>
      </c>
    </row>
    <row r="145" spans="1:33" x14ac:dyDescent="0.25">
      <c r="A145">
        <f t="shared" si="94"/>
        <v>2082</v>
      </c>
      <c r="B145" s="4">
        <f>'Econ aggregates'!X143</f>
        <v>2942.2604705901581</v>
      </c>
      <c r="C145" s="5">
        <f>SUM(Population!C135:AA135)/SUM(Population!AB135:BJ135)</f>
        <v>0.58324020618149941</v>
      </c>
      <c r="D145" s="5">
        <f>Fertility!E134</f>
        <v>1.7736000000000001</v>
      </c>
      <c r="E145">
        <v>1</v>
      </c>
      <c r="G145" s="5">
        <f t="shared" si="73"/>
        <v>5813.0219986613183</v>
      </c>
      <c r="H145" s="5">
        <f t="shared" si="74"/>
        <v>6141.6455914397538</v>
      </c>
      <c r="I145" s="5">
        <f t="shared" si="75"/>
        <v>565.415040825137</v>
      </c>
      <c r="J145" s="5">
        <f t="shared" si="76"/>
        <v>550.6736667715877</v>
      </c>
      <c r="K145" s="5">
        <f t="shared" si="60"/>
        <v>6378.4370394864554</v>
      </c>
      <c r="L145" s="5">
        <f t="shared" si="61"/>
        <v>6692.3192582113415</v>
      </c>
      <c r="M145" s="5">
        <f t="shared" si="62"/>
        <v>13070.756297697797</v>
      </c>
      <c r="N145" s="5">
        <f t="shared" si="77"/>
        <v>2.1678696034029472</v>
      </c>
      <c r="O145" s="5">
        <f t="shared" si="78"/>
        <v>2.2745502395540789</v>
      </c>
      <c r="P145" s="5">
        <f t="shared" si="79"/>
        <v>4.4424198429570261</v>
      </c>
      <c r="R145" s="5">
        <f t="shared" si="83"/>
        <v>4487.5899834389556</v>
      </c>
      <c r="S145" s="5">
        <f t="shared" si="84"/>
        <v>4024.4641081875798</v>
      </c>
      <c r="T145" s="5">
        <f t="shared" si="85"/>
        <v>533.30937739562648</v>
      </c>
      <c r="U145" s="5">
        <f t="shared" si="86"/>
        <v>557.87122037650192</v>
      </c>
      <c r="V145" s="5">
        <f t="shared" si="87"/>
        <v>5020.8993608345818</v>
      </c>
      <c r="W145" s="5">
        <f t="shared" si="88"/>
        <v>4582.3353285640815</v>
      </c>
      <c r="X145" s="5">
        <f t="shared" si="89"/>
        <v>9603.2346893986632</v>
      </c>
      <c r="Y145" s="5">
        <f t="shared" si="90"/>
        <v>1.7064768435771733</v>
      </c>
      <c r="Z145" s="5">
        <f t="shared" si="91"/>
        <v>1.5574200089922554</v>
      </c>
      <c r="AA145" s="5">
        <f t="shared" si="92"/>
        <v>3.2638968525694287</v>
      </c>
      <c r="AB145" s="5"/>
      <c r="AC145">
        <f t="shared" si="80"/>
        <v>2.1678696034029472</v>
      </c>
      <c r="AD145">
        <f t="shared" si="81"/>
        <v>2.2745502395540789</v>
      </c>
      <c r="AE145">
        <f t="shared" si="82"/>
        <v>4.4424198429570261</v>
      </c>
      <c r="AG145">
        <f t="shared" si="93"/>
        <v>4.4424198429570261</v>
      </c>
    </row>
    <row r="146" spans="1:33" x14ac:dyDescent="0.25">
      <c r="A146">
        <f t="shared" si="94"/>
        <v>2083</v>
      </c>
      <c r="B146" s="4">
        <f>'Econ aggregates'!X144</f>
        <v>3029.405079315377</v>
      </c>
      <c r="C146" s="5">
        <f>SUM(Population!C136:AA136)/SUM(Population!AB136:BJ136)</f>
        <v>0.5795508113846457</v>
      </c>
      <c r="D146" s="5">
        <f>Fertility!E135</f>
        <v>1.7768000000000002</v>
      </c>
      <c r="E146">
        <v>1</v>
      </c>
      <c r="G146" s="5">
        <f t="shared" si="73"/>
        <v>6054.0245986760638</v>
      </c>
      <c r="H146" s="5">
        <f t="shared" si="74"/>
        <v>6326.7973474054515</v>
      </c>
      <c r="I146" s="5">
        <f t="shared" si="75"/>
        <v>589.8885817377643</v>
      </c>
      <c r="J146" s="5">
        <f t="shared" si="76"/>
        <v>566.02536792953708</v>
      </c>
      <c r="K146" s="5">
        <f t="shared" si="60"/>
        <v>6643.9131804138278</v>
      </c>
      <c r="L146" s="5">
        <f t="shared" si="61"/>
        <v>6892.822715334989</v>
      </c>
      <c r="M146" s="5">
        <f t="shared" si="62"/>
        <v>13536.735895748818</v>
      </c>
      <c r="N146" s="5">
        <f t="shared" si="77"/>
        <v>2.1931412295364945</v>
      </c>
      <c r="O146" s="5">
        <f t="shared" si="78"/>
        <v>2.2753057233576421</v>
      </c>
      <c r="P146" s="5">
        <f t="shared" si="79"/>
        <v>4.4684469528941371</v>
      </c>
      <c r="R146" s="5">
        <f t="shared" si="83"/>
        <v>4652.1812546758774</v>
      </c>
      <c r="S146" s="5">
        <f t="shared" si="84"/>
        <v>4113.3860789574046</v>
      </c>
      <c r="T146" s="5">
        <f t="shared" si="85"/>
        <v>555.45697859353072</v>
      </c>
      <c r="U146" s="5">
        <f t="shared" si="86"/>
        <v>572.45319766757973</v>
      </c>
      <c r="V146" s="5">
        <f t="shared" si="87"/>
        <v>5207.6382332694084</v>
      </c>
      <c r="W146" s="5">
        <f t="shared" si="88"/>
        <v>4685.8392766249844</v>
      </c>
      <c r="X146" s="5">
        <f t="shared" si="89"/>
        <v>9893.4775098943937</v>
      </c>
      <c r="Y146" s="5">
        <f t="shared" si="90"/>
        <v>1.7190300065273199</v>
      </c>
      <c r="Z146" s="5">
        <f t="shared" si="91"/>
        <v>1.5467853106273755</v>
      </c>
      <c r="AA146" s="5">
        <f t="shared" si="92"/>
        <v>3.2658153171546958</v>
      </c>
      <c r="AB146" s="5"/>
      <c r="AC146">
        <f t="shared" si="80"/>
        <v>2.1931412295364945</v>
      </c>
      <c r="AD146">
        <f t="shared" si="81"/>
        <v>2.2753057233576421</v>
      </c>
      <c r="AE146">
        <f t="shared" si="82"/>
        <v>4.4684469528941371</v>
      </c>
      <c r="AG146">
        <f t="shared" si="93"/>
        <v>4.4684469528941371</v>
      </c>
    </row>
    <row r="147" spans="1:33" x14ac:dyDescent="0.25">
      <c r="A147">
        <f t="shared" si="94"/>
        <v>2084</v>
      </c>
      <c r="B147" s="4">
        <f>'Econ aggregates'!X145</f>
        <v>3118.7590915297292</v>
      </c>
      <c r="C147" s="5">
        <f>SUM(Population!C137:AA137)/SUM(Population!AB137:BJ137)</f>
        <v>0.57376560762536022</v>
      </c>
      <c r="D147" s="5">
        <f>Fertility!E136</f>
        <v>1.78</v>
      </c>
      <c r="E147">
        <v>1</v>
      </c>
      <c r="G147" s="5">
        <f t="shared" si="73"/>
        <v>6324.6491107517459</v>
      </c>
      <c r="H147" s="5">
        <f t="shared" si="74"/>
        <v>6545.6916708916442</v>
      </c>
      <c r="I147" s="5">
        <f t="shared" si="75"/>
        <v>615.80631758631648</v>
      </c>
      <c r="J147" s="5">
        <f t="shared" si="76"/>
        <v>581.96871010315078</v>
      </c>
      <c r="K147" s="5">
        <f t="shared" si="60"/>
        <v>6940.4554283380621</v>
      </c>
      <c r="L147" s="5">
        <f t="shared" si="61"/>
        <v>7127.6603809947947</v>
      </c>
      <c r="M147" s="5">
        <f t="shared" si="62"/>
        <v>14068.115809332856</v>
      </c>
      <c r="N147" s="5">
        <f t="shared" si="77"/>
        <v>2.2253900428499649</v>
      </c>
      <c r="O147" s="5">
        <f t="shared" si="78"/>
        <v>2.2854155039909569</v>
      </c>
      <c r="P147" s="5">
        <f t="shared" si="79"/>
        <v>4.5108055468409214</v>
      </c>
      <c r="R147" s="5">
        <f t="shared" si="83"/>
        <v>4822.0862622595805</v>
      </c>
      <c r="S147" s="5">
        <f t="shared" si="84"/>
        <v>4203.8785826996946</v>
      </c>
      <c r="T147" s="5">
        <f t="shared" si="85"/>
        <v>578.42770433519968</v>
      </c>
      <c r="U147" s="5">
        <f t="shared" si="86"/>
        <v>587.35398125414736</v>
      </c>
      <c r="V147" s="5">
        <f t="shared" si="87"/>
        <v>5400.51396659478</v>
      </c>
      <c r="W147" s="5">
        <f t="shared" si="88"/>
        <v>4791.2325639538421</v>
      </c>
      <c r="X147" s="5">
        <f t="shared" si="89"/>
        <v>10191.746530548622</v>
      </c>
      <c r="Y147" s="5">
        <f t="shared" si="90"/>
        <v>1.7316226768723795</v>
      </c>
      <c r="Z147" s="5">
        <f t="shared" si="91"/>
        <v>1.5362624759848882</v>
      </c>
      <c r="AA147" s="5">
        <f t="shared" si="92"/>
        <v>3.2678851528572674</v>
      </c>
      <c r="AB147" s="5"/>
      <c r="AC147">
        <f t="shared" si="80"/>
        <v>2.2253900428499649</v>
      </c>
      <c r="AD147">
        <f t="shared" si="81"/>
        <v>2.2854155039909569</v>
      </c>
      <c r="AE147">
        <f t="shared" si="82"/>
        <v>4.5108055468409214</v>
      </c>
      <c r="AG147">
        <f t="shared" si="93"/>
        <v>4.5108055468409214</v>
      </c>
    </row>
    <row r="148" spans="1:33" x14ac:dyDescent="0.25">
      <c r="A148">
        <f t="shared" si="94"/>
        <v>2085</v>
      </c>
      <c r="B148" s="4">
        <f>'Econ aggregates'!X146</f>
        <v>3210.4941482389313</v>
      </c>
      <c r="C148" s="5">
        <f>SUM(Population!C138:AA138)/SUM(Population!AB138:BJ138)</f>
        <v>0.56689725069077823</v>
      </c>
      <c r="D148" s="5">
        <f>Fertility!E137</f>
        <v>1.7830000000000001</v>
      </c>
      <c r="E148">
        <v>1</v>
      </c>
      <c r="G148" s="5">
        <f t="shared" si="73"/>
        <v>6618.4684510658508</v>
      </c>
      <c r="H148" s="5">
        <f t="shared" si="74"/>
        <v>6788.0278907806842</v>
      </c>
      <c r="I148" s="5">
        <f t="shared" si="75"/>
        <v>643.06911234229801</v>
      </c>
      <c r="J148" s="5">
        <f t="shared" si="76"/>
        <v>598.445067292673</v>
      </c>
      <c r="K148" s="5">
        <f t="shared" si="60"/>
        <v>7261.5375634081483</v>
      </c>
      <c r="L148" s="5">
        <f t="shared" si="61"/>
        <v>7386.4729580733574</v>
      </c>
      <c r="M148" s="5">
        <f t="shared" si="62"/>
        <v>14648.010521481505</v>
      </c>
      <c r="N148" s="5">
        <f t="shared" si="77"/>
        <v>2.2618130506144536</v>
      </c>
      <c r="O148" s="5">
        <f t="shared" si="78"/>
        <v>2.3007277437727449</v>
      </c>
      <c r="P148" s="5">
        <f t="shared" si="79"/>
        <v>4.5625407943871981</v>
      </c>
      <c r="R148" s="5">
        <f t="shared" si="83"/>
        <v>4998.0913775580311</v>
      </c>
      <c r="S148" s="5">
        <f t="shared" si="84"/>
        <v>4296.6314829489038</v>
      </c>
      <c r="T148" s="5">
        <f t="shared" si="85"/>
        <v>602.29685893688259</v>
      </c>
      <c r="U148" s="5">
        <f t="shared" si="86"/>
        <v>602.61331704478584</v>
      </c>
      <c r="V148" s="5">
        <f t="shared" si="87"/>
        <v>5600.3882364949141</v>
      </c>
      <c r="W148" s="5">
        <f t="shared" si="88"/>
        <v>4899.2447999936894</v>
      </c>
      <c r="X148" s="5">
        <f t="shared" si="89"/>
        <v>10499.633036488603</v>
      </c>
      <c r="Y148" s="5">
        <f t="shared" si="90"/>
        <v>1.7444006990534224</v>
      </c>
      <c r="Z148" s="5">
        <f t="shared" si="91"/>
        <v>1.5260095716670585</v>
      </c>
      <c r="AA148" s="5">
        <f t="shared" si="92"/>
        <v>3.2704102707204812</v>
      </c>
      <c r="AB148" s="5"/>
      <c r="AC148">
        <f t="shared" si="80"/>
        <v>2.2618130506144536</v>
      </c>
      <c r="AD148">
        <f t="shared" si="81"/>
        <v>2.3007277437727449</v>
      </c>
      <c r="AE148">
        <f t="shared" si="82"/>
        <v>4.5625407943871981</v>
      </c>
      <c r="AG148">
        <f t="shared" si="93"/>
        <v>4.5625407943871981</v>
      </c>
    </row>
    <row r="149" spans="1:33" x14ac:dyDescent="0.25">
      <c r="A149">
        <f t="shared" si="94"/>
        <v>2086</v>
      </c>
      <c r="B149" s="4">
        <f>'Econ aggregates'!X147</f>
        <v>3304.5467543232262</v>
      </c>
      <c r="C149" s="5">
        <f>SUM(Population!C139:AA139)/SUM(Population!AB139:BJ139)</f>
        <v>0.5602814349055748</v>
      </c>
      <c r="D149" s="5">
        <f>Fertility!E138</f>
        <v>1.786</v>
      </c>
      <c r="E149">
        <v>1</v>
      </c>
      <c r="G149" s="5">
        <f t="shared" si="73"/>
        <v>6923.1232837809794</v>
      </c>
      <c r="H149" s="5">
        <f t="shared" si="74"/>
        <v>7036.1664612900722</v>
      </c>
      <c r="I149" s="5">
        <f t="shared" si="75"/>
        <v>671.38629423576538</v>
      </c>
      <c r="J149" s="5">
        <f t="shared" si="76"/>
        <v>615.30290984390933</v>
      </c>
      <c r="K149" s="5">
        <f t="shared" si="60"/>
        <v>7594.5095780167449</v>
      </c>
      <c r="L149" s="5">
        <f t="shared" si="61"/>
        <v>7651.4693711339814</v>
      </c>
      <c r="M149" s="5">
        <f t="shared" si="62"/>
        <v>15245.978949150725</v>
      </c>
      <c r="N149" s="5">
        <f t="shared" si="77"/>
        <v>2.298200068763169</v>
      </c>
      <c r="O149" s="5">
        <f t="shared" si="78"/>
        <v>2.3154368632018367</v>
      </c>
      <c r="P149" s="5">
        <f t="shared" si="79"/>
        <v>4.6136369319650052</v>
      </c>
      <c r="R149" s="5">
        <f t="shared" si="83"/>
        <v>5179.7687083317696</v>
      </c>
      <c r="S149" s="5">
        <f t="shared" si="84"/>
        <v>4391.0312525287954</v>
      </c>
      <c r="T149" s="5">
        <f t="shared" si="85"/>
        <v>627.04966290685354</v>
      </c>
      <c r="U149" s="5">
        <f t="shared" si="86"/>
        <v>618.2056067507707</v>
      </c>
      <c r="V149" s="5">
        <f t="shared" si="87"/>
        <v>5806.8183712386235</v>
      </c>
      <c r="W149" s="5">
        <f t="shared" si="88"/>
        <v>5009.2368592795665</v>
      </c>
      <c r="X149" s="5">
        <f t="shared" si="89"/>
        <v>10816.05523051819</v>
      </c>
      <c r="Y149" s="5">
        <f t="shared" si="90"/>
        <v>1.7572208241997969</v>
      </c>
      <c r="Z149" s="5">
        <f t="shared" si="91"/>
        <v>1.5158620021720535</v>
      </c>
      <c r="AA149" s="5">
        <f t="shared" si="92"/>
        <v>3.2730828263718506</v>
      </c>
      <c r="AB149" s="5"/>
      <c r="AC149">
        <f t="shared" si="80"/>
        <v>2.298200068763169</v>
      </c>
      <c r="AD149">
        <f t="shared" si="81"/>
        <v>2.3154368632018367</v>
      </c>
      <c r="AE149">
        <f t="shared" si="82"/>
        <v>4.6136369319650052</v>
      </c>
      <c r="AG149">
        <f t="shared" si="93"/>
        <v>4.6136369319650052</v>
      </c>
    </row>
    <row r="150" spans="1:33" x14ac:dyDescent="0.25">
      <c r="A150">
        <f t="shared" si="94"/>
        <v>2087</v>
      </c>
      <c r="B150" s="4">
        <f>'Econ aggregates'!X148</f>
        <v>3400.8949354363563</v>
      </c>
      <c r="C150" s="5">
        <f>SUM(Population!C140:AA140)/SUM(Population!AB140:BJ140)</f>
        <v>0.55477906997889737</v>
      </c>
      <c r="D150" s="5">
        <f>Fertility!E139</f>
        <v>1.7890000000000001</v>
      </c>
      <c r="E150">
        <v>1</v>
      </c>
      <c r="G150" s="5">
        <f t="shared" si="73"/>
        <v>7228.6973061832996</v>
      </c>
      <c r="H150" s="5">
        <f t="shared" si="74"/>
        <v>7276.3674379855174</v>
      </c>
      <c r="I150" s="5">
        <f t="shared" si="75"/>
        <v>700.53565351046745</v>
      </c>
      <c r="J150" s="5">
        <f t="shared" si="76"/>
        <v>632.43169998586882</v>
      </c>
      <c r="K150" s="5">
        <f t="shared" si="60"/>
        <v>7929.232959693767</v>
      </c>
      <c r="L150" s="5">
        <f t="shared" si="61"/>
        <v>7908.7991379713858</v>
      </c>
      <c r="M150" s="5">
        <f t="shared" si="62"/>
        <v>15838.032097665153</v>
      </c>
      <c r="N150" s="5">
        <f t="shared" si="77"/>
        <v>2.3315136486791812</v>
      </c>
      <c r="O150" s="5">
        <f t="shared" si="78"/>
        <v>2.3255052826136886</v>
      </c>
      <c r="P150" s="5">
        <f t="shared" si="79"/>
        <v>4.6570189312928694</v>
      </c>
      <c r="R150" s="5">
        <f t="shared" si="83"/>
        <v>5367.1339035477595</v>
      </c>
      <c r="S150" s="5">
        <f t="shared" si="84"/>
        <v>4487.0234895503645</v>
      </c>
      <c r="T150" s="5">
        <f t="shared" si="85"/>
        <v>652.69592511343387</v>
      </c>
      <c r="U150" s="5">
        <f t="shared" si="86"/>
        <v>634.1248804752172</v>
      </c>
      <c r="V150" s="5">
        <f t="shared" si="87"/>
        <v>6019.8298286611935</v>
      </c>
      <c r="W150" s="5">
        <f t="shared" si="88"/>
        <v>5121.1483700255812</v>
      </c>
      <c r="X150" s="5">
        <f t="shared" si="89"/>
        <v>11140.978198686775</v>
      </c>
      <c r="Y150" s="5">
        <f t="shared" si="90"/>
        <v>1.7700722730173997</v>
      </c>
      <c r="Z150" s="5">
        <f t="shared" si="91"/>
        <v>1.5058237514674959</v>
      </c>
      <c r="AA150" s="5">
        <f t="shared" si="92"/>
        <v>3.2758960244848954</v>
      </c>
      <c r="AB150" s="5"/>
      <c r="AC150">
        <f t="shared" si="80"/>
        <v>2.3315136486791812</v>
      </c>
      <c r="AD150">
        <f t="shared" si="81"/>
        <v>2.3255052826136886</v>
      </c>
      <c r="AE150">
        <f t="shared" si="82"/>
        <v>4.6570189312928694</v>
      </c>
      <c r="AG150">
        <f t="shared" si="93"/>
        <v>4.6570189312928694</v>
      </c>
    </row>
    <row r="151" spans="1:33" x14ac:dyDescent="0.25">
      <c r="A151">
        <f t="shared" si="94"/>
        <v>2088</v>
      </c>
      <c r="B151" s="4">
        <f>'Econ aggregates'!X149</f>
        <v>3501.1967179984422</v>
      </c>
      <c r="C151" s="5">
        <f>SUM(Population!C141:AA141)/SUM(Population!AB141:BJ141)</f>
        <v>0.55050985105096262</v>
      </c>
      <c r="D151" s="5">
        <f>Fertility!E140</f>
        <v>1.792</v>
      </c>
      <c r="E151">
        <v>1</v>
      </c>
      <c r="G151" s="5">
        <f t="shared" si="73"/>
        <v>7536.4545220287973</v>
      </c>
      <c r="H151" s="5">
        <f t="shared" si="74"/>
        <v>7507.3889925531485</v>
      </c>
      <c r="I151" s="5">
        <f t="shared" si="75"/>
        <v>730.94936883067078</v>
      </c>
      <c r="J151" s="5">
        <f t="shared" si="76"/>
        <v>650.08488396115285</v>
      </c>
      <c r="K151" s="5">
        <f t="shared" si="60"/>
        <v>8267.4038908594684</v>
      </c>
      <c r="L151" s="5">
        <f t="shared" si="61"/>
        <v>8157.4738765143011</v>
      </c>
      <c r="M151" s="5">
        <f t="shared" si="62"/>
        <v>16424.877767373771</v>
      </c>
      <c r="N151" s="5">
        <f t="shared" si="77"/>
        <v>2.3613080203004881</v>
      </c>
      <c r="O151" s="5">
        <f t="shared" si="78"/>
        <v>2.3299101803047932</v>
      </c>
      <c r="P151" s="5">
        <f t="shared" si="79"/>
        <v>4.6912182006052818</v>
      </c>
      <c r="R151" s="5">
        <f t="shared" si="83"/>
        <v>5563.6096815739729</v>
      </c>
      <c r="S151" s="5">
        <f t="shared" si="84"/>
        <v>4586.3533081198138</v>
      </c>
      <c r="T151" s="5">
        <f t="shared" si="85"/>
        <v>679.70435368038795</v>
      </c>
      <c r="U151" s="5">
        <f t="shared" si="86"/>
        <v>650.64500624020218</v>
      </c>
      <c r="V151" s="5">
        <f t="shared" si="87"/>
        <v>6243.3140352543605</v>
      </c>
      <c r="W151" s="5">
        <f t="shared" si="88"/>
        <v>5236.9983143600157</v>
      </c>
      <c r="X151" s="5">
        <f t="shared" si="89"/>
        <v>11480.312349614376</v>
      </c>
      <c r="Y151" s="5">
        <f t="shared" si="90"/>
        <v>1.7831943012969369</v>
      </c>
      <c r="Z151" s="5">
        <f t="shared" si="91"/>
        <v>1.4957737985524828</v>
      </c>
      <c r="AA151" s="5">
        <f t="shared" si="92"/>
        <v>3.2789680998494197</v>
      </c>
      <c r="AB151" s="5"/>
      <c r="AC151">
        <f t="shared" si="80"/>
        <v>2.3613080203004881</v>
      </c>
      <c r="AD151">
        <f t="shared" si="81"/>
        <v>2.3299101803047932</v>
      </c>
      <c r="AE151">
        <f t="shared" si="82"/>
        <v>4.6912182006052818</v>
      </c>
      <c r="AG151">
        <f t="shared" si="93"/>
        <v>4.6912182006052818</v>
      </c>
    </row>
    <row r="152" spans="1:33" x14ac:dyDescent="0.25">
      <c r="A152">
        <f t="shared" si="94"/>
        <v>2089</v>
      </c>
      <c r="B152" s="4">
        <f>'Econ aggregates'!X150</f>
        <v>3604.3143292875093</v>
      </c>
      <c r="C152" s="5">
        <f>SUM(Population!C142:AA142)/SUM(Population!AB142:BJ142)</f>
        <v>0.54712309615992138</v>
      </c>
      <c r="D152" s="5">
        <f>Fertility!E141</f>
        <v>1.7949999999999999</v>
      </c>
      <c r="E152">
        <v>1</v>
      </c>
      <c r="G152" s="5">
        <f t="shared" si="73"/>
        <v>7846.1798466436258</v>
      </c>
      <c r="H152" s="5">
        <f t="shared" si="74"/>
        <v>7731.1545146102662</v>
      </c>
      <c r="I152" s="5">
        <f t="shared" si="75"/>
        <v>762.38639951306698</v>
      </c>
      <c r="J152" s="5">
        <f t="shared" si="76"/>
        <v>668.0965061850261</v>
      </c>
      <c r="K152" s="5">
        <f t="shared" si="60"/>
        <v>8608.5662461566935</v>
      </c>
      <c r="L152" s="5">
        <f t="shared" si="61"/>
        <v>8399.2510207952928</v>
      </c>
      <c r="M152" s="5">
        <f t="shared" si="62"/>
        <v>17007.817266951984</v>
      </c>
      <c r="N152" s="5">
        <f t="shared" si="77"/>
        <v>2.3884060766305057</v>
      </c>
      <c r="O152" s="5">
        <f t="shared" si="78"/>
        <v>2.3303325552229603</v>
      </c>
      <c r="P152" s="5">
        <f t="shared" si="79"/>
        <v>4.7187386318534656</v>
      </c>
      <c r="R152" s="5">
        <f t="shared" si="83"/>
        <v>5766.9982712144365</v>
      </c>
      <c r="S152" s="5">
        <f t="shared" si="84"/>
        <v>4687.745265712656</v>
      </c>
      <c r="T152" s="5">
        <f t="shared" si="85"/>
        <v>707.79147543250633</v>
      </c>
      <c r="U152" s="5">
        <f t="shared" si="86"/>
        <v>667.57225189398753</v>
      </c>
      <c r="V152" s="5">
        <f t="shared" si="87"/>
        <v>6474.7897466469431</v>
      </c>
      <c r="W152" s="5">
        <f t="shared" si="88"/>
        <v>5355.3175176066434</v>
      </c>
      <c r="X152" s="5">
        <f t="shared" si="89"/>
        <v>11830.107264253587</v>
      </c>
      <c r="Y152" s="5">
        <f t="shared" si="90"/>
        <v>1.7963998572585265</v>
      </c>
      <c r="Z152" s="5">
        <f t="shared" si="91"/>
        <v>1.4858075706913352</v>
      </c>
      <c r="AA152" s="5">
        <f t="shared" si="92"/>
        <v>3.2822074279498619</v>
      </c>
      <c r="AB152" s="5"/>
      <c r="AC152">
        <f t="shared" si="80"/>
        <v>2.3884060766305057</v>
      </c>
      <c r="AD152">
        <f t="shared" si="81"/>
        <v>2.3303325552229603</v>
      </c>
      <c r="AE152">
        <f t="shared" si="82"/>
        <v>4.7187386318534656</v>
      </c>
      <c r="AG152">
        <f t="shared" si="93"/>
        <v>4.7187386318534656</v>
      </c>
    </row>
    <row r="153" spans="1:33" x14ac:dyDescent="0.25">
      <c r="A153">
        <f t="shared" si="94"/>
        <v>2090</v>
      </c>
      <c r="B153" s="4">
        <f>'Econ aggregates'!X151</f>
        <v>3710.3564623053358</v>
      </c>
      <c r="C153" s="5">
        <f>SUM(Population!C143:AA143)/SUM(Population!AB143:BJ143)</f>
        <v>0.54506764908167704</v>
      </c>
      <c r="D153" s="5">
        <f>Fertility!E142</f>
        <v>1.7978000000000001</v>
      </c>
      <c r="E153">
        <v>1</v>
      </c>
      <c r="G153" s="5">
        <f t="shared" si="73"/>
        <v>8151.0129848348533</v>
      </c>
      <c r="H153" s="5">
        <f t="shared" si="74"/>
        <v>7938.5574497266825</v>
      </c>
      <c r="I153" s="5">
        <f t="shared" si="75"/>
        <v>794.73020728507856</v>
      </c>
      <c r="J153" s="5">
        <f t="shared" si="76"/>
        <v>686.41287093358835</v>
      </c>
      <c r="K153" s="5">
        <f t="shared" si="60"/>
        <v>8945.7431921199313</v>
      </c>
      <c r="L153" s="5">
        <f t="shared" si="61"/>
        <v>8624.9703206602717</v>
      </c>
      <c r="M153" s="5">
        <f t="shared" si="62"/>
        <v>17570.713512780203</v>
      </c>
      <c r="N153" s="5">
        <f t="shared" si="77"/>
        <v>2.4110198798963163</v>
      </c>
      <c r="O153" s="5">
        <f t="shared" si="78"/>
        <v>2.3245664960453327</v>
      </c>
      <c r="P153" s="5">
        <f t="shared" si="79"/>
        <v>4.735586375941649</v>
      </c>
      <c r="R153" s="5">
        <f t="shared" si="83"/>
        <v>5978.0644245711255</v>
      </c>
      <c r="S153" s="5">
        <f t="shared" si="84"/>
        <v>4791.863803634501</v>
      </c>
      <c r="T153" s="5">
        <f t="shared" si="85"/>
        <v>737.02675655042708</v>
      </c>
      <c r="U153" s="5">
        <f t="shared" si="86"/>
        <v>684.93642205230844</v>
      </c>
      <c r="V153" s="5">
        <f t="shared" si="87"/>
        <v>6715.0911811215528</v>
      </c>
      <c r="W153" s="5">
        <f t="shared" si="88"/>
        <v>5476.8002256868094</v>
      </c>
      <c r="X153" s="5">
        <f t="shared" si="89"/>
        <v>12191.891406808361</v>
      </c>
      <c r="Y153" s="5">
        <f t="shared" si="90"/>
        <v>1.8098237323939763</v>
      </c>
      <c r="Z153" s="5">
        <f t="shared" si="91"/>
        <v>1.4760846515226569</v>
      </c>
      <c r="AA153" s="5">
        <f t="shared" si="92"/>
        <v>3.2859083839166328</v>
      </c>
      <c r="AB153" s="5"/>
      <c r="AC153">
        <f t="shared" si="80"/>
        <v>2.4110198798963163</v>
      </c>
      <c r="AD153">
        <f t="shared" si="81"/>
        <v>2.3245664960453327</v>
      </c>
      <c r="AE153">
        <f t="shared" si="82"/>
        <v>4.735586375941649</v>
      </c>
      <c r="AG153">
        <f t="shared" si="93"/>
        <v>4.735586375941649</v>
      </c>
    </row>
    <row r="154" spans="1:33" x14ac:dyDescent="0.25">
      <c r="A154">
        <f t="shared" si="94"/>
        <v>2091</v>
      </c>
      <c r="B154" s="4">
        <f>'Econ aggregates'!X152</f>
        <v>3819.3924639233719</v>
      </c>
      <c r="C154" s="5">
        <f>SUM(Population!C144:AA144)/SUM(Population!AB144:BJ144)</f>
        <v>0.5449013147092503</v>
      </c>
      <c r="D154" s="5">
        <f>Fertility!E143</f>
        <v>1.8006</v>
      </c>
      <c r="E154">
        <v>1</v>
      </c>
      <c r="G154" s="5">
        <f t="shared" si="73"/>
        <v>8441.5632070743704</v>
      </c>
      <c r="H154" s="5">
        <f t="shared" si="74"/>
        <v>8117.7276292728811</v>
      </c>
      <c r="I154" s="5">
        <f t="shared" si="75"/>
        <v>827.79199919137466</v>
      </c>
      <c r="J154" s="5">
        <f t="shared" si="76"/>
        <v>704.95151719476178</v>
      </c>
      <c r="K154" s="5">
        <f t="shared" si="60"/>
        <v>9269.3552062657454</v>
      </c>
      <c r="L154" s="5">
        <f t="shared" si="61"/>
        <v>8822.6791464676426</v>
      </c>
      <c r="M154" s="5">
        <f t="shared" si="62"/>
        <v>18092.03435273339</v>
      </c>
      <c r="N154" s="5">
        <f t="shared" si="77"/>
        <v>2.4269187557499761</v>
      </c>
      <c r="O154" s="5">
        <f t="shared" si="78"/>
        <v>2.3099692502940048</v>
      </c>
      <c r="P154" s="5">
        <f t="shared" si="79"/>
        <v>4.7368880060439809</v>
      </c>
      <c r="R154" s="5">
        <f t="shared" si="83"/>
        <v>6196.6048081197423</v>
      </c>
      <c r="S154" s="5">
        <f t="shared" si="84"/>
        <v>4898.1760240886179</v>
      </c>
      <c r="T154" s="5">
        <f t="shared" si="85"/>
        <v>767.43437695622049</v>
      </c>
      <c r="U154" s="5">
        <f t="shared" si="86"/>
        <v>702.73181167657356</v>
      </c>
      <c r="V154" s="5">
        <f t="shared" si="87"/>
        <v>6964.0391850759625</v>
      </c>
      <c r="W154" s="5">
        <f t="shared" si="88"/>
        <v>5600.9078357651915</v>
      </c>
      <c r="X154" s="5">
        <f t="shared" si="89"/>
        <v>12564.947020841155</v>
      </c>
      <c r="Y154" s="5">
        <f t="shared" si="90"/>
        <v>1.8233368921512543</v>
      </c>
      <c r="Z154" s="5">
        <f t="shared" si="91"/>
        <v>1.466439463519233</v>
      </c>
      <c r="AA154" s="5">
        <f t="shared" si="92"/>
        <v>3.2897763556704875</v>
      </c>
      <c r="AB154" s="5"/>
      <c r="AC154">
        <f t="shared" si="80"/>
        <v>2.4269187557499761</v>
      </c>
      <c r="AD154">
        <f t="shared" si="81"/>
        <v>2.3099692502940048</v>
      </c>
      <c r="AE154">
        <f t="shared" si="82"/>
        <v>4.7368880060439809</v>
      </c>
      <c r="AG154">
        <f t="shared" si="93"/>
        <v>4.7368880060439809</v>
      </c>
    </row>
    <row r="155" spans="1:33" x14ac:dyDescent="0.25">
      <c r="A155">
        <f t="shared" si="94"/>
        <v>2092</v>
      </c>
      <c r="B155" s="4">
        <f>'Econ aggregates'!X153</f>
        <v>3931.2333205664227</v>
      </c>
      <c r="C155" s="5">
        <f>SUM(Population!C145:AA145)/SUM(Population!AB145:BJ145)</f>
        <v>0.54695134462610628</v>
      </c>
      <c r="D155" s="5">
        <f>Fertility!E144</f>
        <v>1.8033999999999999</v>
      </c>
      <c r="E155">
        <v>1</v>
      </c>
      <c r="G155" s="5">
        <f t="shared" si="73"/>
        <v>8710.1556718588636</v>
      </c>
      <c r="H155" s="5">
        <f t="shared" si="74"/>
        <v>8260.1594441871166</v>
      </c>
      <c r="I155" s="5">
        <f t="shared" si="75"/>
        <v>861.35387838387248</v>
      </c>
      <c r="J155" s="5">
        <f t="shared" si="76"/>
        <v>723.61176078685423</v>
      </c>
      <c r="K155" s="5">
        <f t="shared" si="60"/>
        <v>9571.5095502427357</v>
      </c>
      <c r="L155" s="5">
        <f t="shared" si="61"/>
        <v>8983.7712049739712</v>
      </c>
      <c r="M155" s="5">
        <f t="shared" si="62"/>
        <v>18555.280755216707</v>
      </c>
      <c r="N155" s="5">
        <f t="shared" si="77"/>
        <v>2.4347345399645848</v>
      </c>
      <c r="O155" s="5">
        <f t="shared" si="78"/>
        <v>2.2852297160728088</v>
      </c>
      <c r="P155" s="5">
        <f t="shared" si="79"/>
        <v>4.7199642560373931</v>
      </c>
      <c r="R155" s="5">
        <f t="shared" si="83"/>
        <v>6422.3119865550752</v>
      </c>
      <c r="S155" s="5">
        <f t="shared" si="84"/>
        <v>5006.4447332848331</v>
      </c>
      <c r="T155" s="5">
        <f t="shared" si="85"/>
        <v>798.98267649836362</v>
      </c>
      <c r="U155" s="5">
        <f t="shared" si="86"/>
        <v>720.92426070258239</v>
      </c>
      <c r="V155" s="5">
        <f t="shared" si="87"/>
        <v>7221.2946630534389</v>
      </c>
      <c r="W155" s="5">
        <f t="shared" si="88"/>
        <v>5727.3689939874157</v>
      </c>
      <c r="X155" s="5">
        <f t="shared" si="89"/>
        <v>12948.663657040855</v>
      </c>
      <c r="Y155" s="5">
        <f t="shared" si="90"/>
        <v>1.8369030973752978</v>
      </c>
      <c r="Z155" s="5">
        <f t="shared" si="91"/>
        <v>1.4568885962642892</v>
      </c>
      <c r="AA155" s="5">
        <f t="shared" si="92"/>
        <v>3.2937916936395872</v>
      </c>
      <c r="AB155" s="5"/>
      <c r="AC155">
        <f t="shared" si="80"/>
        <v>2.4347345399645848</v>
      </c>
      <c r="AD155">
        <f t="shared" si="81"/>
        <v>2.2852297160728088</v>
      </c>
      <c r="AE155">
        <f t="shared" si="82"/>
        <v>4.7199642560373931</v>
      </c>
      <c r="AG155">
        <f t="shared" si="93"/>
        <v>4.7199642560373931</v>
      </c>
    </row>
    <row r="156" spans="1:33" x14ac:dyDescent="0.25">
      <c r="A156">
        <f t="shared" si="94"/>
        <v>2093</v>
      </c>
      <c r="B156" s="4">
        <f>'Econ aggregates'!X154</f>
        <v>4047.5246051357485</v>
      </c>
      <c r="C156" s="5">
        <f>SUM(Population!C146:AA146)/SUM(Population!AB146:BJ146)</f>
        <v>0.55146772569863312</v>
      </c>
      <c r="D156" s="5">
        <f>Fertility!E145</f>
        <v>1.8062</v>
      </c>
      <c r="E156">
        <v>1</v>
      </c>
      <c r="G156" s="5">
        <f t="shared" si="73"/>
        <v>8955.0651422872415</v>
      </c>
      <c r="H156" s="5">
        <f t="shared" si="74"/>
        <v>8362.2079774795402</v>
      </c>
      <c r="I156" s="5">
        <f t="shared" si="75"/>
        <v>895.78134297587599</v>
      </c>
      <c r="J156" s="5">
        <f t="shared" si="76"/>
        <v>742.61242307599696</v>
      </c>
      <c r="K156" s="5">
        <f t="shared" si="60"/>
        <v>9850.8464852631168</v>
      </c>
      <c r="L156" s="5">
        <f t="shared" si="61"/>
        <v>9104.8204005555381</v>
      </c>
      <c r="M156" s="5">
        <f t="shared" si="62"/>
        <v>18955.666885818653</v>
      </c>
      <c r="N156" s="5">
        <f t="shared" si="77"/>
        <v>2.4337953307964466</v>
      </c>
      <c r="O156" s="5">
        <f t="shared" si="78"/>
        <v>2.2494787033543369</v>
      </c>
      <c r="P156" s="5">
        <f t="shared" si="79"/>
        <v>4.6832740341507835</v>
      </c>
      <c r="R156" s="5">
        <f t="shared" si="83"/>
        <v>6658.7209051130785</v>
      </c>
      <c r="S156" s="5">
        <f t="shared" si="84"/>
        <v>5118.3346877574904</v>
      </c>
      <c r="T156" s="5">
        <f t="shared" si="85"/>
        <v>832.16859912223265</v>
      </c>
      <c r="U156" s="5">
        <f t="shared" si="86"/>
        <v>739.78052774849004</v>
      </c>
      <c r="V156" s="5">
        <f t="shared" si="87"/>
        <v>7490.8895042353115</v>
      </c>
      <c r="W156" s="5">
        <f t="shared" si="88"/>
        <v>5858.1152155059808</v>
      </c>
      <c r="X156" s="5">
        <f t="shared" si="89"/>
        <v>13349.004719741293</v>
      </c>
      <c r="Y156" s="5">
        <f t="shared" si="90"/>
        <v>1.8507335309908701</v>
      </c>
      <c r="Z156" s="5">
        <f t="shared" si="91"/>
        <v>1.4473328236406131</v>
      </c>
      <c r="AA156" s="5">
        <f t="shared" si="92"/>
        <v>3.2980663546314837</v>
      </c>
      <c r="AB156" s="5"/>
      <c r="AC156">
        <f t="shared" si="80"/>
        <v>2.4337953307964466</v>
      </c>
      <c r="AD156">
        <f t="shared" si="81"/>
        <v>2.2494787033543369</v>
      </c>
      <c r="AE156">
        <f t="shared" si="82"/>
        <v>4.6832740341507835</v>
      </c>
      <c r="AG156">
        <f t="shared" si="93"/>
        <v>4.6832740341507835</v>
      </c>
    </row>
    <row r="157" spans="1:33" x14ac:dyDescent="0.25">
      <c r="A157">
        <f t="shared" si="94"/>
        <v>2094</v>
      </c>
      <c r="B157" s="4">
        <f>'Econ aggregates'!X155</f>
        <v>4166.6079622602119</v>
      </c>
      <c r="C157" s="5">
        <f>SUM(Population!C147:AA147)/SUM(Population!AB147:BJ147)</f>
        <v>0.55847422093446308</v>
      </c>
      <c r="D157" s="5">
        <f>Fertility!E146</f>
        <v>1.8089999999999999</v>
      </c>
      <c r="E157">
        <v>1</v>
      </c>
      <c r="G157" s="5">
        <f t="shared" si="73"/>
        <v>9169.4753430102537</v>
      </c>
      <c r="H157" s="5">
        <f t="shared" si="74"/>
        <v>8420.1499983790945</v>
      </c>
      <c r="I157" s="5">
        <f t="shared" si="75"/>
        <v>930.50031769982195</v>
      </c>
      <c r="J157" s="5">
        <f t="shared" si="76"/>
        <v>761.64764996106146</v>
      </c>
      <c r="K157" s="5">
        <f t="shared" si="60"/>
        <v>10099.975660710075</v>
      </c>
      <c r="L157" s="5">
        <f t="shared" si="61"/>
        <v>9181.7976483401562</v>
      </c>
      <c r="M157" s="5">
        <f t="shared" si="62"/>
        <v>19281.77330905023</v>
      </c>
      <c r="N157" s="5">
        <f t="shared" si="77"/>
        <v>2.4240283108447902</v>
      </c>
      <c r="O157" s="5">
        <f t="shared" si="78"/>
        <v>2.2036624831291811</v>
      </c>
      <c r="P157" s="5">
        <f t="shared" si="79"/>
        <v>4.6276907939739713</v>
      </c>
      <c r="R157" s="5">
        <f t="shared" si="83"/>
        <v>6902.4728614800515</v>
      </c>
      <c r="S157" s="5">
        <f t="shared" si="84"/>
        <v>5232.074417471692</v>
      </c>
      <c r="T157" s="5">
        <f t="shared" si="85"/>
        <v>866.5436243563887</v>
      </c>
      <c r="U157" s="5">
        <f t="shared" si="86"/>
        <v>759.02458235671884</v>
      </c>
      <c r="V157" s="5">
        <f t="shared" si="87"/>
        <v>7769.0164858364406</v>
      </c>
      <c r="W157" s="5">
        <f t="shared" si="88"/>
        <v>5991.0989998284113</v>
      </c>
      <c r="X157" s="5">
        <f t="shared" si="89"/>
        <v>13760.115485664852</v>
      </c>
      <c r="Y157" s="5">
        <f t="shared" si="90"/>
        <v>1.8645902269197583</v>
      </c>
      <c r="Z157" s="5">
        <f t="shared" si="91"/>
        <v>1.4378840183895027</v>
      </c>
      <c r="AA157" s="5">
        <f t="shared" si="92"/>
        <v>3.302474245309261</v>
      </c>
      <c r="AB157" s="5"/>
      <c r="AC157">
        <f t="shared" si="80"/>
        <v>2.4240283108447902</v>
      </c>
      <c r="AD157">
        <f t="shared" si="81"/>
        <v>2.2036624831291811</v>
      </c>
      <c r="AE157">
        <f t="shared" si="82"/>
        <v>4.6276907939739713</v>
      </c>
      <c r="AG157">
        <f t="shared" si="93"/>
        <v>4.6276907939739713</v>
      </c>
    </row>
    <row r="158" spans="1:33" x14ac:dyDescent="0.25">
      <c r="A158">
        <f t="shared" si="94"/>
        <v>2095</v>
      </c>
      <c r="B158" s="4">
        <f>'Econ aggregates'!X156</f>
        <v>4288.2553227555227</v>
      </c>
      <c r="C158" s="5">
        <f>SUM(Population!C148:AA148)/SUM(Population!AB148:BJ148)</f>
        <v>0.56716586142558667</v>
      </c>
      <c r="D158" s="5">
        <f>Fertility!E147</f>
        <v>1.8112000000000001</v>
      </c>
      <c r="E158">
        <v>1</v>
      </c>
      <c r="G158" s="5">
        <f t="shared" si="73"/>
        <v>9363.2485323361234</v>
      </c>
      <c r="H158" s="5">
        <f t="shared" si="74"/>
        <v>8448.6089589666772</v>
      </c>
      <c r="I158" s="5">
        <f t="shared" si="75"/>
        <v>965.68217593981137</v>
      </c>
      <c r="J158" s="5">
        <f t="shared" si="76"/>
        <v>780.78026547716445</v>
      </c>
      <c r="K158" s="5">
        <f t="shared" si="60"/>
        <v>10328.930708275935</v>
      </c>
      <c r="L158" s="5">
        <f t="shared" si="61"/>
        <v>9229.3892244438412</v>
      </c>
      <c r="M158" s="5">
        <f t="shared" si="62"/>
        <v>19558.319932719776</v>
      </c>
      <c r="N158" s="5">
        <f t="shared" si="77"/>
        <v>2.4086557191372715</v>
      </c>
      <c r="O158" s="5">
        <f t="shared" si="78"/>
        <v>2.1522480658901797</v>
      </c>
      <c r="P158" s="5">
        <f t="shared" si="79"/>
        <v>4.5609037850274508</v>
      </c>
      <c r="R158" s="5">
        <f t="shared" si="83"/>
        <v>7154.8049359085308</v>
      </c>
      <c r="S158" s="5">
        <f t="shared" si="84"/>
        <v>5349.3560962593574</v>
      </c>
      <c r="T158" s="5">
        <f t="shared" si="85"/>
        <v>902.12832096932368</v>
      </c>
      <c r="U158" s="5">
        <f t="shared" si="86"/>
        <v>778.66677542198045</v>
      </c>
      <c r="V158" s="5">
        <f t="shared" si="87"/>
        <v>8056.9332568778545</v>
      </c>
      <c r="W158" s="5">
        <f t="shared" si="88"/>
        <v>6128.0228716813381</v>
      </c>
      <c r="X158" s="5">
        <f t="shared" si="89"/>
        <v>14184.956128559192</v>
      </c>
      <c r="Y158" s="5">
        <f t="shared" si="90"/>
        <v>1.8788371145076026</v>
      </c>
      <c r="Z158" s="5">
        <f t="shared" si="91"/>
        <v>1.4290247222834735</v>
      </c>
      <c r="AA158" s="5">
        <f t="shared" si="92"/>
        <v>3.3078618367910759</v>
      </c>
      <c r="AB158" s="5"/>
      <c r="AC158">
        <f t="shared" si="80"/>
        <v>2.4086557191372715</v>
      </c>
      <c r="AD158">
        <f t="shared" si="81"/>
        <v>2.1522480658901797</v>
      </c>
      <c r="AE158">
        <f t="shared" si="82"/>
        <v>4.5609037850274508</v>
      </c>
      <c r="AG158">
        <f t="shared" si="93"/>
        <v>4.5609037850274508</v>
      </c>
    </row>
    <row r="159" spans="1:33" x14ac:dyDescent="0.25">
      <c r="A159">
        <f t="shared" si="94"/>
        <v>2096</v>
      </c>
      <c r="B159" s="4">
        <f>'Econ aggregates'!X157</f>
        <v>4411.8156289134367</v>
      </c>
      <c r="C159" s="5">
        <f>SUM(Population!C149:AA149)/SUM(Population!AB149:BJ149)</f>
        <v>0.57610203326607901</v>
      </c>
      <c r="D159" s="5">
        <f>Fertility!E148</f>
        <v>1.8134000000000001</v>
      </c>
      <c r="E159">
        <v>1</v>
      </c>
      <c r="G159" s="5">
        <f t="shared" si="73"/>
        <v>9555.2582483007627</v>
      </c>
      <c r="H159" s="5">
        <f t="shared" si="74"/>
        <v>8472.8591650668313</v>
      </c>
      <c r="I159" s="5">
        <f t="shared" si="75"/>
        <v>1001.630640322774</v>
      </c>
      <c r="J159" s="5">
        <f t="shared" si="76"/>
        <v>800.10430012689858</v>
      </c>
      <c r="K159" s="5">
        <f t="shared" si="60"/>
        <v>10556.888888623536</v>
      </c>
      <c r="L159" s="5">
        <f t="shared" si="61"/>
        <v>9272.9634651937304</v>
      </c>
      <c r="M159" s="5">
        <f t="shared" si="62"/>
        <v>19829.852353817267</v>
      </c>
      <c r="N159" s="5">
        <f t="shared" si="77"/>
        <v>2.3928671949565441</v>
      </c>
      <c r="O159" s="5">
        <f t="shared" si="78"/>
        <v>2.1018474580900652</v>
      </c>
      <c r="P159" s="5">
        <f t="shared" si="79"/>
        <v>4.4947146530466098</v>
      </c>
      <c r="R159" s="5">
        <f t="shared" si="83"/>
        <v>7412.8529223933219</v>
      </c>
      <c r="S159" s="5">
        <f t="shared" si="84"/>
        <v>5467.6165668156664</v>
      </c>
      <c r="T159" s="5">
        <f t="shared" si="85"/>
        <v>938.68368696798791</v>
      </c>
      <c r="U159" s="5">
        <f t="shared" si="86"/>
        <v>798.55175390496117</v>
      </c>
      <c r="V159" s="5">
        <f t="shared" si="87"/>
        <v>8351.5366093613102</v>
      </c>
      <c r="W159" s="5">
        <f t="shared" si="88"/>
        <v>6266.1683207206279</v>
      </c>
      <c r="X159" s="5">
        <f t="shared" si="89"/>
        <v>14617.704930081938</v>
      </c>
      <c r="Y159" s="5">
        <f t="shared" si="90"/>
        <v>1.8929931148138588</v>
      </c>
      <c r="Z159" s="5">
        <f t="shared" si="91"/>
        <v>1.4203150919667715</v>
      </c>
      <c r="AA159" s="5">
        <f t="shared" si="92"/>
        <v>3.3133082067806305</v>
      </c>
      <c r="AB159" s="5"/>
      <c r="AC159">
        <f t="shared" si="80"/>
        <v>2.3928671949565441</v>
      </c>
      <c r="AD159">
        <f t="shared" si="81"/>
        <v>2.1018474580900652</v>
      </c>
      <c r="AE159">
        <f t="shared" si="82"/>
        <v>4.4947146530466098</v>
      </c>
      <c r="AG159">
        <f t="shared" si="93"/>
        <v>4.4947146530466098</v>
      </c>
    </row>
    <row r="160" spans="1:33" x14ac:dyDescent="0.25">
      <c r="A160">
        <f t="shared" si="94"/>
        <v>2097</v>
      </c>
      <c r="B160" s="4">
        <f>'Econ aggregates'!X158</f>
        <v>4537.4119509373513</v>
      </c>
      <c r="C160" s="5">
        <f>SUM(Population!C150:AA150)/SUM(Population!AB150:BJ150)</f>
        <v>0.58421474371687276</v>
      </c>
      <c r="D160" s="5">
        <f>Fertility!E149</f>
        <v>1.8156000000000001</v>
      </c>
      <c r="E160">
        <v>1</v>
      </c>
      <c r="G160" s="5">
        <f t="shared" si="73"/>
        <v>9761.4644605094873</v>
      </c>
      <c r="H160" s="5">
        <f t="shared" si="74"/>
        <v>8511.7599871154925</v>
      </c>
      <c r="I160" s="5">
        <f t="shared" si="75"/>
        <v>1038.7954436501198</v>
      </c>
      <c r="J160" s="5">
        <f t="shared" si="76"/>
        <v>819.79686238511954</v>
      </c>
      <c r="K160" s="5">
        <f t="shared" si="60"/>
        <v>10800.259904159608</v>
      </c>
      <c r="L160" s="5">
        <f t="shared" si="61"/>
        <v>9331.5568495006119</v>
      </c>
      <c r="M160" s="5">
        <f t="shared" si="62"/>
        <v>20131.81675366022</v>
      </c>
      <c r="N160" s="5">
        <f t="shared" si="77"/>
        <v>2.3802687569349881</v>
      </c>
      <c r="O160" s="5">
        <f t="shared" si="78"/>
        <v>2.0565813618868951</v>
      </c>
      <c r="P160" s="5">
        <f t="shared" si="79"/>
        <v>4.4368501188218827</v>
      </c>
      <c r="R160" s="5">
        <f t="shared" si="83"/>
        <v>7676.9223017754503</v>
      </c>
      <c r="S160" s="5">
        <f t="shared" si="84"/>
        <v>5586.9672825154157</v>
      </c>
      <c r="T160" s="5">
        <f t="shared" si="85"/>
        <v>976.25886870467582</v>
      </c>
      <c r="U160" s="5">
        <f t="shared" si="86"/>
        <v>818.69836196476592</v>
      </c>
      <c r="V160" s="5">
        <f t="shared" si="87"/>
        <v>8653.1811704801257</v>
      </c>
      <c r="W160" s="5">
        <f t="shared" si="88"/>
        <v>6405.665644480182</v>
      </c>
      <c r="X160" s="5">
        <f t="shared" si="89"/>
        <v>15058.846814960307</v>
      </c>
      <c r="Y160" s="5">
        <f t="shared" si="90"/>
        <v>1.9070741788592784</v>
      </c>
      <c r="Z160" s="5">
        <f t="shared" si="91"/>
        <v>1.4117443409908774</v>
      </c>
      <c r="AA160" s="5">
        <f t="shared" si="92"/>
        <v>3.3188185198501556</v>
      </c>
      <c r="AB160" s="5"/>
      <c r="AC160">
        <f t="shared" si="80"/>
        <v>2.3802687569349881</v>
      </c>
      <c r="AD160">
        <f t="shared" si="81"/>
        <v>2.0565813618868951</v>
      </c>
      <c r="AE160">
        <f t="shared" si="82"/>
        <v>4.4368501188218827</v>
      </c>
      <c r="AG160">
        <f t="shared" si="93"/>
        <v>4.4368501188218827</v>
      </c>
    </row>
    <row r="161" spans="1:33" x14ac:dyDescent="0.25">
      <c r="A161">
        <f t="shared" si="94"/>
        <v>2098</v>
      </c>
      <c r="B161" s="4">
        <f>'Econ aggregates'!X159</f>
        <v>4666.9963142262932</v>
      </c>
      <c r="C161" s="5">
        <f>SUM(Population!C151:AA151)/SUM(Population!AB151:BJ151)</f>
        <v>0.59173577687603929</v>
      </c>
      <c r="D161" s="5">
        <f>Fertility!E150</f>
        <v>1.8178000000000001</v>
      </c>
      <c r="E161">
        <v>1</v>
      </c>
      <c r="G161" s="5">
        <f t="shared" si="73"/>
        <v>9983.6715871735705</v>
      </c>
      <c r="H161" s="5">
        <f t="shared" si="74"/>
        <v>8563.5944577659957</v>
      </c>
      <c r="I161" s="5">
        <f t="shared" si="75"/>
        <v>1077.7492662070422</v>
      </c>
      <c r="J161" s="5">
        <f t="shared" si="76"/>
        <v>840.14852005877492</v>
      </c>
      <c r="K161" s="5">
        <f t="shared" si="60"/>
        <v>11061.420853380612</v>
      </c>
      <c r="L161" s="5">
        <f t="shared" si="61"/>
        <v>9403.7429778247715</v>
      </c>
      <c r="M161" s="5">
        <f t="shared" si="62"/>
        <v>20465.163831205384</v>
      </c>
      <c r="N161" s="5">
        <f t="shared" si="77"/>
        <v>2.3701370450330863</v>
      </c>
      <c r="O161" s="5">
        <f t="shared" si="78"/>
        <v>2.0149454477089614</v>
      </c>
      <c r="P161" s="5">
        <f t="shared" si="79"/>
        <v>4.3850824927420478</v>
      </c>
      <c r="R161" s="5">
        <f t="shared" si="83"/>
        <v>7951.3043300641066</v>
      </c>
      <c r="S161" s="5">
        <f t="shared" si="84"/>
        <v>5709.3448556100739</v>
      </c>
      <c r="T161" s="5">
        <f t="shared" si="85"/>
        <v>1015.4648928612331</v>
      </c>
      <c r="U161" s="5">
        <f t="shared" si="86"/>
        <v>839.41997122975704</v>
      </c>
      <c r="V161" s="5">
        <f t="shared" si="87"/>
        <v>8966.7692229253389</v>
      </c>
      <c r="W161" s="5">
        <f t="shared" si="88"/>
        <v>6548.7648268398307</v>
      </c>
      <c r="X161" s="5">
        <f t="shared" si="89"/>
        <v>15515.53404976517</v>
      </c>
      <c r="Y161" s="5">
        <f t="shared" si="90"/>
        <v>1.9213148284673272</v>
      </c>
      <c r="Z161" s="5">
        <f t="shared" si="91"/>
        <v>1.403207627757791</v>
      </c>
      <c r="AA161" s="5">
        <f t="shared" si="92"/>
        <v>3.3245224562251185</v>
      </c>
      <c r="AB161" s="5"/>
      <c r="AC161">
        <f t="shared" si="80"/>
        <v>2.3701370450330863</v>
      </c>
      <c r="AD161">
        <f t="shared" si="81"/>
        <v>2.0149454477089614</v>
      </c>
      <c r="AE161">
        <f t="shared" si="82"/>
        <v>4.3850824927420478</v>
      </c>
      <c r="AG161">
        <f t="shared" si="93"/>
        <v>4.3850824927420478</v>
      </c>
    </row>
    <row r="162" spans="1:33" x14ac:dyDescent="0.25">
      <c r="A162">
        <f t="shared" si="94"/>
        <v>2099</v>
      </c>
      <c r="B162" s="4">
        <f>'Econ aggregates'!X160</f>
        <v>4797.5278144133554</v>
      </c>
      <c r="C162" s="5">
        <f>SUM(Population!C152:AA152)/SUM(Population!AB152:BJ152)</f>
        <v>0.59823021779442276</v>
      </c>
      <c r="D162" s="5">
        <f>Fertility!E151</f>
        <v>1.82</v>
      </c>
      <c r="E162">
        <v>1</v>
      </c>
      <c r="G162" s="5">
        <f t="shared" si="73"/>
        <v>10220.807323285875</v>
      </c>
      <c r="H162" s="5">
        <f t="shared" si="74"/>
        <v>8631.311419577416</v>
      </c>
      <c r="I162" s="5">
        <f t="shared" si="75"/>
        <v>1117.7134713956671</v>
      </c>
      <c r="J162" s="5">
        <f t="shared" si="76"/>
        <v>860.72265004780695</v>
      </c>
      <c r="K162" s="5">
        <f t="shared" si="60"/>
        <v>11338.520794681543</v>
      </c>
      <c r="L162" s="5">
        <f t="shared" si="61"/>
        <v>9492.0340696252224</v>
      </c>
      <c r="M162" s="5">
        <f t="shared" si="62"/>
        <v>20830.554864306767</v>
      </c>
      <c r="N162" s="5">
        <f t="shared" si="77"/>
        <v>2.3634090792797258</v>
      </c>
      <c r="O162" s="5">
        <f t="shared" si="78"/>
        <v>1.9785261152854647</v>
      </c>
      <c r="P162" s="5">
        <f t="shared" si="79"/>
        <v>4.3419351945651909</v>
      </c>
      <c r="R162" s="5">
        <f t="shared" si="83"/>
        <v>8229.4690397892045</v>
      </c>
      <c r="S162" s="5">
        <f t="shared" si="84"/>
        <v>5831.6778812116909</v>
      </c>
      <c r="T162" s="5">
        <f t="shared" si="85"/>
        <v>1055.3927322900681</v>
      </c>
      <c r="U162" s="5">
        <f t="shared" si="86"/>
        <v>860.2239116004672</v>
      </c>
      <c r="V162" s="5">
        <f t="shared" si="87"/>
        <v>9284.8617720792718</v>
      </c>
      <c r="W162" s="5">
        <f t="shared" si="88"/>
        <v>6691.9017928121584</v>
      </c>
      <c r="X162" s="5">
        <f t="shared" si="89"/>
        <v>15976.763564891429</v>
      </c>
      <c r="Y162" s="5">
        <f t="shared" si="90"/>
        <v>1.9353429789785659</v>
      </c>
      <c r="Z162" s="5">
        <f t="shared" si="91"/>
        <v>1.3948646160440132</v>
      </c>
      <c r="AA162" s="5">
        <f t="shared" si="92"/>
        <v>3.3302075950225789</v>
      </c>
      <c r="AB162" s="5"/>
      <c r="AC162">
        <f t="shared" si="80"/>
        <v>2.3634090792797258</v>
      </c>
      <c r="AD162">
        <f t="shared" si="81"/>
        <v>1.9785261152854647</v>
      </c>
      <c r="AE162">
        <f t="shared" si="82"/>
        <v>4.3419351945651909</v>
      </c>
      <c r="AG162">
        <f t="shared" si="93"/>
        <v>4.3419351945651909</v>
      </c>
    </row>
    <row r="163" spans="1:33" x14ac:dyDescent="0.25">
      <c r="A163">
        <f t="shared" si="94"/>
        <v>2100</v>
      </c>
      <c r="B163" s="4">
        <f>'Econ aggregates'!X161</f>
        <v>4929.6510763942415</v>
      </c>
      <c r="C163" s="5">
        <f>SUM(Population!C153:AA153)/SUM(Population!AB153:BJ153)</f>
        <v>0.60357875096169056</v>
      </c>
      <c r="D163" s="5">
        <f>Fertility!E152</f>
        <v>1.8220000000000003</v>
      </c>
      <c r="E163">
        <v>1</v>
      </c>
      <c r="G163" s="5">
        <f t="shared" si="73"/>
        <v>10476.932870581957</v>
      </c>
      <c r="H163" s="5">
        <f t="shared" si="74"/>
        <v>8717.7550899499784</v>
      </c>
      <c r="I163" s="5">
        <f t="shared" si="75"/>
        <v>1158.9815619597714</v>
      </c>
      <c r="J163" s="5">
        <f t="shared" si="76"/>
        <v>881.65051372688731</v>
      </c>
      <c r="K163" s="5">
        <f t="shared" si="60"/>
        <v>11635.914432541729</v>
      </c>
      <c r="L163" s="5">
        <f t="shared" si="61"/>
        <v>9599.4056036768652</v>
      </c>
      <c r="M163" s="5">
        <f t="shared" si="62"/>
        <v>21235.320036218596</v>
      </c>
      <c r="N163" s="5">
        <f t="shared" si="77"/>
        <v>2.360393109415106</v>
      </c>
      <c r="O163" s="5">
        <f t="shared" si="78"/>
        <v>1.9472789158737545</v>
      </c>
      <c r="P163" s="5">
        <f t="shared" si="79"/>
        <v>4.307672025288861</v>
      </c>
      <c r="R163" s="5">
        <f t="shared" si="83"/>
        <v>8513.4820564532292</v>
      </c>
      <c r="S163" s="5">
        <f t="shared" si="84"/>
        <v>5955.3320360534544</v>
      </c>
      <c r="T163" s="5">
        <f t="shared" si="85"/>
        <v>1096.2733111509554</v>
      </c>
      <c r="U163" s="5">
        <f t="shared" si="86"/>
        <v>881.23267567713322</v>
      </c>
      <c r="V163" s="5">
        <f t="shared" si="87"/>
        <v>9609.7553676041844</v>
      </c>
      <c r="W163" s="5">
        <f t="shared" si="88"/>
        <v>6836.564711730588</v>
      </c>
      <c r="X163" s="5">
        <f t="shared" si="89"/>
        <v>16446.320079334771</v>
      </c>
      <c r="Y163" s="5">
        <f t="shared" si="90"/>
        <v>1.9493784080623353</v>
      </c>
      <c r="Z163" s="5">
        <f t="shared" si="91"/>
        <v>1.386825275417088</v>
      </c>
      <c r="AA163" s="5">
        <f t="shared" si="92"/>
        <v>3.3362036834794231</v>
      </c>
      <c r="AB163" s="5"/>
      <c r="AC163">
        <f t="shared" si="80"/>
        <v>2.360393109415106</v>
      </c>
      <c r="AD163">
        <f t="shared" si="81"/>
        <v>1.9472789158737545</v>
      </c>
      <c r="AE163">
        <f t="shared" si="82"/>
        <v>4.307672025288861</v>
      </c>
      <c r="AG163">
        <f t="shared" si="93"/>
        <v>4.307672025288861</v>
      </c>
    </row>
  </sheetData>
  <mergeCells count="2">
    <mergeCell ref="AF10:AF12"/>
    <mergeCell ref="AG10:AG12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67"/>
  <sheetViews>
    <sheetView workbookViewId="0">
      <selection activeCell="B19" sqref="B19:B167"/>
    </sheetView>
  </sheetViews>
  <sheetFormatPr defaultRowHeight="15" x14ac:dyDescent="0.25"/>
  <sheetData>
    <row r="1" spans="1:60" x14ac:dyDescent="0.25">
      <c r="A1" t="s">
        <v>122</v>
      </c>
      <c r="B1">
        <v>0</v>
      </c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  <c r="AB1">
        <v>26</v>
      </c>
      <c r="AF1">
        <v>0</v>
      </c>
      <c r="AG1">
        <v>1</v>
      </c>
      <c r="AH1">
        <v>2</v>
      </c>
      <c r="AI1">
        <v>3</v>
      </c>
      <c r="AJ1">
        <v>4</v>
      </c>
      <c r="AK1">
        <v>5</v>
      </c>
      <c r="AL1">
        <v>6</v>
      </c>
      <c r="AM1">
        <v>7</v>
      </c>
      <c r="AN1">
        <v>8</v>
      </c>
      <c r="AO1">
        <v>9</v>
      </c>
      <c r="AP1">
        <v>10</v>
      </c>
      <c r="AQ1">
        <v>11</v>
      </c>
      <c r="AR1">
        <v>12</v>
      </c>
      <c r="AS1">
        <v>13</v>
      </c>
      <c r="AT1">
        <v>14</v>
      </c>
      <c r="AU1">
        <v>15</v>
      </c>
      <c r="AV1">
        <v>16</v>
      </c>
      <c r="AW1">
        <v>17</v>
      </c>
      <c r="AX1">
        <v>18</v>
      </c>
      <c r="AY1">
        <v>19</v>
      </c>
      <c r="AZ1">
        <v>20</v>
      </c>
      <c r="BA1">
        <v>21</v>
      </c>
      <c r="BB1">
        <v>22</v>
      </c>
      <c r="BC1">
        <v>23</v>
      </c>
      <c r="BD1">
        <v>24</v>
      </c>
      <c r="BE1">
        <v>25</v>
      </c>
      <c r="BF1">
        <v>26</v>
      </c>
    </row>
    <row r="2" spans="1:60" x14ac:dyDescent="0.25">
      <c r="A2">
        <v>0.1</v>
      </c>
      <c r="B2">
        <f t="shared" ref="B2:AB2" si="0">$A$2/$A$3*B3</f>
        <v>1.2147387005852748E-3</v>
      </c>
      <c r="C2">
        <f t="shared" si="0"/>
        <v>1.1445468783499039E-3</v>
      </c>
      <c r="D2">
        <f t="shared" si="0"/>
        <v>1.0741698939291107E-3</v>
      </c>
      <c r="E2">
        <f t="shared" si="0"/>
        <v>1.1113090163180741E-3</v>
      </c>
      <c r="F2">
        <f t="shared" si="0"/>
        <v>1.2432596628274566E-3</v>
      </c>
      <c r="G2">
        <f t="shared" si="0"/>
        <v>1.8450365778033397E-3</v>
      </c>
      <c r="H2">
        <f t="shared" si="0"/>
        <v>4.061301203314647E-3</v>
      </c>
      <c r="I2">
        <f t="shared" si="0"/>
        <v>6.0656636853629415E-3</v>
      </c>
      <c r="J2">
        <f t="shared" si="0"/>
        <v>6.5836163123307286E-3</v>
      </c>
      <c r="K2">
        <f t="shared" si="0"/>
        <v>6.8815010801771877E-3</v>
      </c>
      <c r="L2">
        <f t="shared" si="0"/>
        <v>6.8536718333746683E-3</v>
      </c>
      <c r="M2">
        <f t="shared" si="0"/>
        <v>6.9611822390567299E-3</v>
      </c>
      <c r="N2">
        <f t="shared" si="0"/>
        <v>6.7825927393832244E-3</v>
      </c>
      <c r="O2">
        <f t="shared" si="0"/>
        <v>6.7147589095390261E-3</v>
      </c>
      <c r="P2">
        <f t="shared" si="0"/>
        <v>6.5330288533514283E-3</v>
      </c>
      <c r="Q2">
        <f t="shared" si="0"/>
        <v>6.1981721897211876E-3</v>
      </c>
      <c r="R2">
        <f t="shared" si="0"/>
        <v>5.7876254100404159E-3</v>
      </c>
      <c r="S2">
        <f t="shared" si="0"/>
        <v>5.4177672630077644E-3</v>
      </c>
      <c r="T2">
        <f t="shared" si="0"/>
        <v>3.6225151501886213E-3</v>
      </c>
      <c r="U2">
        <f t="shared" si="0"/>
        <v>3.068502175978525E-3</v>
      </c>
      <c r="V2">
        <f t="shared" si="0"/>
        <v>2.3052900952672283E-3</v>
      </c>
      <c r="W2">
        <f t="shared" si="0"/>
        <v>2.1977953134825283E-3</v>
      </c>
      <c r="X2">
        <f t="shared" si="0"/>
        <v>1.7128056922562653E-3</v>
      </c>
      <c r="Y2">
        <f t="shared" si="0"/>
        <v>1.6000146020063513E-3</v>
      </c>
      <c r="Z2">
        <f t="shared" si="0"/>
        <v>1.2566070307819409E-3</v>
      </c>
      <c r="AA2">
        <f t="shared" si="0"/>
        <v>9.9263642435937888E-4</v>
      </c>
      <c r="AB2">
        <f t="shared" si="0"/>
        <v>7.6989106720605168E-4</v>
      </c>
      <c r="AD2">
        <f t="shared" ref="AD2:AD33" si="1">A17</f>
        <v>1950</v>
      </c>
      <c r="AE2">
        <f t="shared" ref="AE2:BF2" si="2">A$2*$C17+A$3*$D17+A$4*$E17+A$5*$F17+A$6*$G17+A$3*$K17+A$4*$L17+A$5*$M17+A$6*$N17+A$7*$O17</f>
        <v>0.51100990647832101</v>
      </c>
      <c r="AF2">
        <f t="shared" si="2"/>
        <v>6.2074350978167849E-3</v>
      </c>
      <c r="AG2">
        <f t="shared" si="2"/>
        <v>5.8487479326563858E-3</v>
      </c>
      <c r="AH2">
        <f t="shared" si="2"/>
        <v>5.4891145703854288E-3</v>
      </c>
      <c r="AI2">
        <f t="shared" si="2"/>
        <v>5.6788991649721387E-3</v>
      </c>
      <c r="AJ2">
        <f t="shared" si="2"/>
        <v>6.3531800402972741E-3</v>
      </c>
      <c r="AK2">
        <f t="shared" si="2"/>
        <v>9.4283196907236598E-3</v>
      </c>
      <c r="AL2">
        <f t="shared" si="2"/>
        <v>2.0753651480861102E-2</v>
      </c>
      <c r="AM2">
        <f t="shared" si="2"/>
        <v>3.0996142325862643E-2</v>
      </c>
      <c r="AN2">
        <f t="shared" si="2"/>
        <v>3.3642931560532739E-2</v>
      </c>
      <c r="AO2">
        <f t="shared" si="2"/>
        <v>3.5165152234118098E-2</v>
      </c>
      <c r="AP2">
        <f t="shared" si="2"/>
        <v>3.502294202605892E-2</v>
      </c>
      <c r="AQ2">
        <f t="shared" si="2"/>
        <v>3.5572330849589287E-2</v>
      </c>
      <c r="AR2">
        <f t="shared" si="2"/>
        <v>3.4659720814327603E-2</v>
      </c>
      <c r="AS2">
        <f t="shared" si="2"/>
        <v>3.4313083223880103E-2</v>
      </c>
      <c r="AT2">
        <f t="shared" si="2"/>
        <v>3.3384424633712863E-2</v>
      </c>
      <c r="AU2">
        <f t="shared" si="2"/>
        <v>3.1673273910059543E-2</v>
      </c>
      <c r="AV2">
        <f t="shared" si="2"/>
        <v>2.9575339195163072E-2</v>
      </c>
      <c r="AW2">
        <f t="shared" si="2"/>
        <v>2.768532742390907E-2</v>
      </c>
      <c r="AX2">
        <f t="shared" si="2"/>
        <v>1.8511411281141883E-2</v>
      </c>
      <c r="AY2">
        <f t="shared" si="2"/>
        <v>1.5680350099753104E-2</v>
      </c>
      <c r="AZ2">
        <f t="shared" si="2"/>
        <v>1.178026075987906E-2</v>
      </c>
      <c r="BA2">
        <f t="shared" si="2"/>
        <v>1.123095177601199E-2</v>
      </c>
      <c r="BB2">
        <f t="shared" si="2"/>
        <v>8.7526067661540998E-3</v>
      </c>
      <c r="BC2">
        <f t="shared" si="2"/>
        <v>8.1762331213521347E-3</v>
      </c>
      <c r="BD2">
        <f t="shared" si="2"/>
        <v>6.4213864127988024E-3</v>
      </c>
      <c r="BE2">
        <f t="shared" si="2"/>
        <v>5.0724704637886116E-3</v>
      </c>
      <c r="BF2">
        <f t="shared" si="2"/>
        <v>3.934219622514592E-3</v>
      </c>
      <c r="BH2">
        <f>SUM(AF2:BF2)</f>
        <v>0.5110099064783209</v>
      </c>
    </row>
    <row r="3" spans="1:60" x14ac:dyDescent="0.25">
      <c r="A3">
        <f>SUM(B3:AB3)</f>
        <v>0.83836004030880362</v>
      </c>
      <c r="B3">
        <v>1.0183883859873347E-2</v>
      </c>
      <c r="C3">
        <v>9.5954236706874071E-3</v>
      </c>
      <c r="D3">
        <v>9.0054111557291254E-3</v>
      </c>
      <c r="E3">
        <v>9.3167707171595733E-3</v>
      </c>
      <c r="F3">
        <v>1.042299221042336E-2</v>
      </c>
      <c r="G3">
        <v>1.5468049397384248E-2</v>
      </c>
      <c r="H3">
        <v>3.4048326405170595E-2</v>
      </c>
      <c r="I3">
        <v>5.0852100517605213E-2</v>
      </c>
      <c r="J3">
        <v>5.5194408369832859E-2</v>
      </c>
      <c r="K3">
        <v>5.769175522962422E-2</v>
      </c>
      <c r="L3">
        <v>5.7458445944912985E-2</v>
      </c>
      <c r="M3">
        <v>5.8359770225325278E-2</v>
      </c>
      <c r="N3">
        <v>5.6862547223875182E-2</v>
      </c>
      <c r="O3">
        <v>5.6293855500650358E-2</v>
      </c>
      <c r="P3">
        <v>5.4770303328342804E-2</v>
      </c>
      <c r="Q3">
        <v>5.1962998868155599E-2</v>
      </c>
      <c r="R3">
        <v>4.8521138720537385E-2</v>
      </c>
      <c r="S3">
        <v>4.5420395809989057E-2</v>
      </c>
      <c r="T3">
        <v>3.0369719473313839E-2</v>
      </c>
      <c r="U3">
        <v>2.5725096079410075E-2</v>
      </c>
      <c r="V3">
        <v>1.932663097191719E-2</v>
      </c>
      <c r="W3">
        <v>1.842543767601712E-2</v>
      </c>
      <c r="X3">
        <v>1.4359478492011107E-2</v>
      </c>
      <c r="Y3">
        <v>1.341388306232719E-2</v>
      </c>
      <c r="Z3">
        <v>1.0534891209786739E-2</v>
      </c>
      <c r="AA3">
        <v>8.321867127379156E-3</v>
      </c>
      <c r="AB3">
        <v>6.4544590613625332E-3</v>
      </c>
      <c r="AD3">
        <f t="shared" si="1"/>
        <v>1951</v>
      </c>
      <c r="AE3">
        <f t="shared" ref="AE3:AE34" si="3">A$2*$C18+A$3*$D18+A$4*$E18+A$5*$F18+A$6*G18+A$3*$K18+A$4*$L18+A$5*$M18+A$6*$N18+A$7*$O18</f>
        <v>0.51026944163244747</v>
      </c>
      <c r="AF3">
        <f t="shared" ref="AF3:AF34" si="4">B$2*$C18+B$3*$D18+B$4*$E18+B$5*$F18+B$6*$G18+B$3*$K18+B$4*$L18+B$5*$M18+B$6*$N18+B$7*$O18</f>
        <v>6.1984403847697303E-3</v>
      </c>
      <c r="AG3">
        <f t="shared" ref="AG3:AG34" si="5">C$2*$C18+C$3*$D18+C$4*$E18+C$5*$F18+C$6*$G18+C$3*$K18+C$4*$L18+C$5*$M18+C$6*$N18+C$7*$O18</f>
        <v>5.840272965377662E-3</v>
      </c>
      <c r="AH3">
        <f t="shared" ref="AH3:AH34" si="6">D$2*$C18+D$3*$D18+D$4*$E18+D$5*$F18+D$6*$G18+D$3*$K18+D$4*$L18+D$5*$M18+D$6*$N18+D$7*$O18</f>
        <v>5.4811607199359274E-3</v>
      </c>
      <c r="AI3">
        <f t="shared" ref="AI3:AI34" si="7">E$2*$C18+E$3*$D18+E$4*$E18+E$5*$F18+E$6*$G18+E$3*$K18+E$4*$L18+E$5*$M18+E$6*$N18+E$7*$O18</f>
        <v>5.6706703123772803E-3</v>
      </c>
      <c r="AJ3">
        <f t="shared" ref="AJ3:AJ34" si="8">F$2*$C18+F$3*$D18+F$4*$E18+F$5*$F18+F$6*$G18+F$3*$K18+F$4*$L18+F$5*$M18+F$6*$N18+F$7*$O18</f>
        <v>6.3439741395511116E-3</v>
      </c>
      <c r="AK3">
        <f t="shared" ref="AK3:AK34" si="9">G$2*$C18+G$3*$D18+G$4*$E18+G$5*$F18+G$6*$G18+G$3*$K18+G$4*$L18+G$5*$M18+G$6*$N18+G$7*$O18</f>
        <v>9.4146578434715182E-3</v>
      </c>
      <c r="AL3">
        <f t="shared" ref="AL3:AL34" si="10">H$2*$C18+H$3*$D18+H$4*$E18+H$5*$F18+H$6*$G18+H$3*$K18+H$4*$L18+H$5*$M18+H$6*$N18+H$7*$O18</f>
        <v>2.0723578973165516E-2</v>
      </c>
      <c r="AM3">
        <f t="shared" ref="AM3:AM34" si="11">I$2*$C18+I$3*$D18+I$4*$E18+I$5*$F18+I$6*$G18+I$3*$K18+I$4*$L18+I$5*$M18+I$6*$N18+I$7*$O18</f>
        <v>3.0951228218603615E-2</v>
      </c>
      <c r="AN3">
        <f t="shared" ref="AN3:AN34" si="12">J$2*$C18+J$3*$D18+J$4*$E18+J$5*$F18+J$6*$G18+J$3*$K18+J$4*$L18+J$5*$M18+J$6*$N18+J$7*$O18</f>
        <v>3.3594182196152733E-2</v>
      </c>
      <c r="AO3">
        <f t="shared" ref="AO3:AO34" si="13">K$2*$C18+K$3*$D18+K$4*$E18+K$5*$F18+K$6*$G18+K$3*$K18+K$4*$L18+K$5*$M18+K$6*$N18+K$7*$O18</f>
        <v>3.5114197137750977E-2</v>
      </c>
      <c r="AP3">
        <f t="shared" ref="AP3:AP34" si="14">L$2*$C18+L$3*$D18+L$4*$E18+L$5*$F18+L$6*$G18+L$3*$K18+L$4*$L18+L$5*$M18+L$6*$N18+L$7*$O18</f>
        <v>3.4972192995481245E-2</v>
      </c>
      <c r="AQ3">
        <f t="shared" ref="AQ3:AQ34" si="15">M$2*$C18+M$3*$D18+M$4*$E18+M$5*$F18+M$6*$G18+M$3*$K18+M$4*$L18+M$5*$M18+M$6*$N18+M$7*$O18</f>
        <v>3.5520785742251884E-2</v>
      </c>
      <c r="AR3">
        <f t="shared" ref="AR3:AR34" si="16">N$2*$C18+N$3*$D18+N$4*$E18+N$5*$F18+N$6*$G18+N$3*$K18+N$4*$L18+N$5*$M18+N$6*$N18+N$7*$O18</f>
        <v>3.4609498099453698E-2</v>
      </c>
      <c r="AS3">
        <f t="shared" ref="AS3:AS34" si="17">O$2*$C18+O$3*$D18+O$4*$E18+O$5*$F18+O$6*$G18+O$3*$K18+O$4*$L18+O$5*$M18+O$6*$N18+O$7*$O18</f>
        <v>3.4263362794669808E-2</v>
      </c>
      <c r="AT3">
        <f t="shared" ref="AT3:AT34" si="18">P$2*$C18+P$3*$D18+P$4*$E18+P$5*$F18+P$6*$G18+P$3*$K18+P$4*$L18+P$5*$M18+P$6*$N18+P$7*$O18</f>
        <v>3.3336049851683022E-2</v>
      </c>
      <c r="AU3">
        <f t="shared" ref="AU3:AU34" si="19">Q$2*$C18+Q$3*$D18+Q$4*$E18+Q$5*$F18+Q$6*$G18+Q$3*$K18+Q$4*$L18+Q$5*$M18+Q$6*$N18+Q$7*$O18</f>
        <v>3.1627378623907944E-2</v>
      </c>
      <c r="AV3">
        <f t="shared" ref="AV3:AV34" si="20">R$2*$C18+R$3*$D18+R$4*$E18+R$5*$F18+R$6*$G18+R$3*$K18+R$4*$L18+R$5*$M18+R$6*$N18+R$7*$O18</f>
        <v>2.9532483863590874E-2</v>
      </c>
      <c r="AW3">
        <f t="shared" ref="AW3:AW34" si="21">S$2*$C18+S$3*$D18+S$4*$E18+S$5*$F18+S$6*$G18+S$3*$K18+S$4*$L18+S$5*$M18+S$6*$N18+S$7*$O18</f>
        <v>2.7645210761895252E-2</v>
      </c>
      <c r="AX3">
        <f t="shared" ref="AX3:AX34" si="22">T$2*$C18+T$3*$D18+T$4*$E18+T$5*$F18+T$6*$G18+T$3*$K18+T$4*$L18+T$5*$M18+T$6*$N18+T$7*$O18</f>
        <v>1.8484587829918294E-2</v>
      </c>
      <c r="AY3">
        <f t="shared" ref="AY3:AY34" si="23">U$2*$C18+U$3*$D18+U$4*$E18+U$5*$F18+U$6*$G18+U$3*$K18+U$4*$L18+U$5*$M18+U$6*$N18+U$7*$O18</f>
        <v>1.565762891984512E-2</v>
      </c>
      <c r="AZ3">
        <f t="shared" ref="AZ3:AZ34" si="24">V$2*$C18+V$3*$D18+V$4*$E18+V$5*$F18+V$6*$G18+V$3*$K18+V$4*$L18+V$5*$M18+V$6*$N18+V$7*$O18</f>
        <v>1.1763190897128201E-2</v>
      </c>
      <c r="BA3">
        <f t="shared" ref="BA3:BA34" si="25">W$2*$C18+W$3*$D18+W$4*$E18+W$5*$F18+W$6*$G18+W$3*$K18+W$4*$L18+W$5*$M18+W$6*$N18+W$7*$O18</f>
        <v>1.1214677874331395E-2</v>
      </c>
      <c r="BB3">
        <f t="shared" ref="BB3:BB34" si="26">X$2*$C18+X$3*$D18+X$4*$E18+X$5*$F18+X$6*$G18+X$3*$K18+X$4*$L18+X$5*$M18+X$6*$N18+X$7*$O18</f>
        <v>8.7399240421248206E-3</v>
      </c>
      <c r="BC3">
        <f t="shared" ref="BC3:BC34" si="27">Y$2*$C18+Y$3*$D18+Y$4*$E18+Y$5*$F18+Y$6*$G18+Y$3*$K18+Y$4*$L18+Y$5*$M18+Y$6*$N18+Y$7*$O18</f>
        <v>8.1643855756954355E-3</v>
      </c>
      <c r="BD3">
        <f t="shared" ref="BD3:BD34" si="28">Z$2*$C18+Z$3*$D18+Z$4*$E18+Z$5*$F18+Z$6*$G18+Z$3*$K18+Z$4*$L18+Z$5*$M18+Z$6*$N18+Z$7*$O18</f>
        <v>6.4120816794850872E-3</v>
      </c>
      <c r="BE3">
        <f t="shared" ref="BE3:BE34" si="29">AA$2*$C18+AA$3*$D18+AA$4*$E18+AA$5*$F18+AA$6*$G18+AA$3*$K18+AA$4*$L18+AA$5*$M18+AA$6*$N18+AA$7*$O18</f>
        <v>5.0651203400188943E-3</v>
      </c>
      <c r="BF3">
        <f t="shared" ref="BF3:BF34" si="30">AB$2*$C18+AB$3*$D18+AB$4*$E18+AB$5*$F18+AB$6*$G18+AB$3*$K18+AB$4*$L18+AB$5*$M18+AB$6*$N18+AB$7*$O18</f>
        <v>3.928518849810411E-3</v>
      </c>
      <c r="BH3">
        <f>SUM(AF3:BF3)</f>
        <v>0.51026944163244736</v>
      </c>
    </row>
    <row r="4" spans="1:60" x14ac:dyDescent="0.25">
      <c r="A4">
        <f>SUM(B4:AB4)</f>
        <v>1.9151131434664905</v>
      </c>
      <c r="B4">
        <v>3.7057387237490233E-2</v>
      </c>
      <c r="C4">
        <v>3.4539115252325399E-2</v>
      </c>
      <c r="D4">
        <v>3.2406168973873564E-2</v>
      </c>
      <c r="E4">
        <v>3.947180098151605E-2</v>
      </c>
      <c r="F4">
        <v>4.8884270394013753E-2</v>
      </c>
      <c r="G4">
        <v>6.0610453074799606E-2</v>
      </c>
      <c r="H4">
        <v>9.4716794013983585E-2</v>
      </c>
      <c r="I4">
        <v>0.11315937372999023</v>
      </c>
      <c r="J4">
        <v>0.11327697668485451</v>
      </c>
      <c r="K4">
        <v>0.11316411809917541</v>
      </c>
      <c r="L4">
        <v>0.11366448616511564</v>
      </c>
      <c r="M4">
        <v>0.11423194783829697</v>
      </c>
      <c r="N4">
        <v>0.12255703265953991</v>
      </c>
      <c r="O4">
        <v>0.12566838815503964</v>
      </c>
      <c r="P4">
        <v>0.12180990309488227</v>
      </c>
      <c r="Q4">
        <v>0.10990237018782678</v>
      </c>
      <c r="R4">
        <v>0.10224349904212145</v>
      </c>
      <c r="S4">
        <v>9.1210999248777555E-2</v>
      </c>
      <c r="T4">
        <v>6.8794542669615696E-2</v>
      </c>
      <c r="U4">
        <v>5.9441850958502608E-2</v>
      </c>
      <c r="V4">
        <v>5.6182701519685338E-2</v>
      </c>
      <c r="W4">
        <v>4.4111003208104863E-2</v>
      </c>
      <c r="X4">
        <v>3.7125206345590064E-2</v>
      </c>
      <c r="Y4">
        <v>2.4161870579910417E-2</v>
      </c>
      <c r="Z4">
        <v>1.5295350621120207E-2</v>
      </c>
      <c r="AA4">
        <v>1.2005358988324662E-2</v>
      </c>
      <c r="AB4">
        <v>9.420173742014093E-3</v>
      </c>
      <c r="AD4">
        <f t="shared" si="1"/>
        <v>1952</v>
      </c>
      <c r="AE4">
        <f t="shared" si="3"/>
        <v>0.51127199009919799</v>
      </c>
      <c r="AF4">
        <f t="shared" si="4"/>
        <v>6.2106187289874722E-3</v>
      </c>
      <c r="AG4">
        <f t="shared" si="5"/>
        <v>5.8517476025577997E-3</v>
      </c>
      <c r="AH4">
        <f t="shared" si="6"/>
        <v>5.4919297937378077E-3</v>
      </c>
      <c r="AI4">
        <f t="shared" si="7"/>
        <v>5.6818117238812372E-3</v>
      </c>
      <c r="AJ4">
        <f t="shared" si="8"/>
        <v>6.3564384202385148E-3</v>
      </c>
      <c r="AK4">
        <f t="shared" si="9"/>
        <v>9.4331552293932721E-3</v>
      </c>
      <c r="AL4">
        <f t="shared" si="10"/>
        <v>2.0764295486109467E-2</v>
      </c>
      <c r="AM4">
        <f t="shared" si="11"/>
        <v>3.1012039436879461E-2</v>
      </c>
      <c r="AN4">
        <f t="shared" si="12"/>
        <v>3.3660186140548741E-2</v>
      </c>
      <c r="AO4">
        <f t="shared" si="13"/>
        <v>3.5183187521319707E-2</v>
      </c>
      <c r="AP4">
        <f t="shared" si="14"/>
        <v>3.5040904377362854E-2</v>
      </c>
      <c r="AQ4">
        <f t="shared" si="15"/>
        <v>3.5590574968057252E-2</v>
      </c>
      <c r="AR4">
        <f t="shared" si="16"/>
        <v>3.4677496878968317E-2</v>
      </c>
      <c r="AS4">
        <f t="shared" si="17"/>
        <v>3.4330681507163383E-2</v>
      </c>
      <c r="AT4">
        <f t="shared" si="18"/>
        <v>3.3401546632284659E-2</v>
      </c>
      <c r="AU4">
        <f t="shared" si="19"/>
        <v>3.1689518304162549E-2</v>
      </c>
      <c r="AV4">
        <f t="shared" si="20"/>
        <v>2.9590507613400499E-2</v>
      </c>
      <c r="AW4">
        <f t="shared" si="21"/>
        <v>2.7699526504522645E-2</v>
      </c>
      <c r="AX4">
        <f t="shared" si="22"/>
        <v>1.8520905300014313E-2</v>
      </c>
      <c r="AY4">
        <f t="shared" si="23"/>
        <v>1.5688392141362598E-2</v>
      </c>
      <c r="AZ4">
        <f t="shared" si="24"/>
        <v>1.1786302547632454E-2</v>
      </c>
      <c r="BA4">
        <f t="shared" si="25"/>
        <v>1.1236711837549028E-2</v>
      </c>
      <c r="BB4">
        <f t="shared" si="26"/>
        <v>8.7570957493309509E-3</v>
      </c>
      <c r="BC4">
        <f t="shared" si="27"/>
        <v>8.1804264975556332E-3</v>
      </c>
      <c r="BD4">
        <f t="shared" si="28"/>
        <v>6.4246797740052704E-3</v>
      </c>
      <c r="BE4">
        <f t="shared" si="29"/>
        <v>5.0750720012717162E-3</v>
      </c>
      <c r="BF4">
        <f t="shared" si="30"/>
        <v>3.9362373809003343E-3</v>
      </c>
      <c r="BH4">
        <f t="shared" ref="BH4:BH67" si="31">SUM(AF4:BF4)</f>
        <v>0.51127199009919788</v>
      </c>
    </row>
    <row r="5" spans="1:60" x14ac:dyDescent="0.25">
      <c r="A5">
        <f>SUM(B5:AB5)</f>
        <v>2.7375805986253305</v>
      </c>
      <c r="B5">
        <v>6.0847608969280188E-2</v>
      </c>
      <c r="C5">
        <v>4.3413661012856278E-2</v>
      </c>
      <c r="D5">
        <v>4.2470757886289269E-2</v>
      </c>
      <c r="E5">
        <v>5.7538078941461714E-2</v>
      </c>
      <c r="F5">
        <v>7.0615283930749312E-2</v>
      </c>
      <c r="G5">
        <v>0.11463037710924884</v>
      </c>
      <c r="H5">
        <v>0.13877722440985948</v>
      </c>
      <c r="I5">
        <v>0.15416060936524872</v>
      </c>
      <c r="J5">
        <v>0.15544446548635724</v>
      </c>
      <c r="K5">
        <v>0.15451785016152705</v>
      </c>
      <c r="L5">
        <v>0.16011825877897506</v>
      </c>
      <c r="M5">
        <v>0.16216267811281462</v>
      </c>
      <c r="N5">
        <v>0.15960975687131246</v>
      </c>
      <c r="O5">
        <v>0.16035087314219665</v>
      </c>
      <c r="P5">
        <v>0.16022234511704436</v>
      </c>
      <c r="Q5">
        <v>0.15711121240263451</v>
      </c>
      <c r="R5">
        <v>0.154498612932576</v>
      </c>
      <c r="S5">
        <v>0.14633641531157543</v>
      </c>
      <c r="T5">
        <v>9.7500274217729027E-2</v>
      </c>
      <c r="U5">
        <v>8.2945865534370777E-2</v>
      </c>
      <c r="V5">
        <v>7.1240010895072939E-2</v>
      </c>
      <c r="W5">
        <v>6.7122293084725254E-2</v>
      </c>
      <c r="X5">
        <v>4.9685745868372183E-2</v>
      </c>
      <c r="Y5">
        <v>3.865015630602911E-2</v>
      </c>
      <c r="Z5">
        <v>3.1696140863254577E-2</v>
      </c>
      <c r="AA5">
        <v>2.6083124524023636E-2</v>
      </c>
      <c r="AB5">
        <v>1.9830917389745427E-2</v>
      </c>
      <c r="AD5">
        <f t="shared" si="1"/>
        <v>1953</v>
      </c>
      <c r="AE5">
        <f t="shared" si="3"/>
        <v>0.51284428151621619</v>
      </c>
      <c r="AF5">
        <f t="shared" si="4"/>
        <v>6.2297179613159739E-3</v>
      </c>
      <c r="AG5">
        <f t="shared" si="5"/>
        <v>5.8697432148898457E-3</v>
      </c>
      <c r="AH5">
        <f t="shared" si="6"/>
        <v>5.5088188747842498E-3</v>
      </c>
      <c r="AI5">
        <f t="shared" si="7"/>
        <v>5.6992847401613556E-3</v>
      </c>
      <c r="AJ5">
        <f t="shared" si="8"/>
        <v>6.3759860852084021E-3</v>
      </c>
      <c r="AK5">
        <f t="shared" si="9"/>
        <v>9.4621645811469191E-3</v>
      </c>
      <c r="AL5">
        <f t="shared" si="10"/>
        <v>2.082815097634844E-2</v>
      </c>
      <c r="AM5">
        <f t="shared" si="11"/>
        <v>3.1107409346389614E-2</v>
      </c>
      <c r="AN5">
        <f t="shared" si="12"/>
        <v>3.3763699774756926E-2</v>
      </c>
      <c r="AO5">
        <f t="shared" si="13"/>
        <v>3.5291384772165355E-2</v>
      </c>
      <c r="AP5">
        <f t="shared" si="14"/>
        <v>3.5148664071349603E-2</v>
      </c>
      <c r="AQ5">
        <f t="shared" si="15"/>
        <v>3.5700025038924943E-2</v>
      </c>
      <c r="AR5">
        <f t="shared" si="16"/>
        <v>3.478413900246094E-2</v>
      </c>
      <c r="AS5">
        <f t="shared" si="17"/>
        <v>3.4436257085171534E-2</v>
      </c>
      <c r="AT5">
        <f t="shared" si="18"/>
        <v>3.3504264884217233E-2</v>
      </c>
      <c r="AU5">
        <f t="shared" si="19"/>
        <v>3.1786971633513544E-2</v>
      </c>
      <c r="AV5">
        <f t="shared" si="20"/>
        <v>2.9681505950971729E-2</v>
      </c>
      <c r="AW5">
        <f t="shared" si="21"/>
        <v>2.7784709594192939E-2</v>
      </c>
      <c r="AX5">
        <f t="shared" si="22"/>
        <v>1.8577861794800914E-2</v>
      </c>
      <c r="AY5">
        <f t="shared" si="23"/>
        <v>1.5736637937706525E-2</v>
      </c>
      <c r="AZ5">
        <f t="shared" si="24"/>
        <v>1.1822548425937713E-2</v>
      </c>
      <c r="BA5">
        <f t="shared" si="25"/>
        <v>1.1271267584626543E-2</v>
      </c>
      <c r="BB5">
        <f t="shared" si="26"/>
        <v>8.7840260462204965E-3</v>
      </c>
      <c r="BC5">
        <f t="shared" si="27"/>
        <v>8.2055833898140185E-3</v>
      </c>
      <c r="BD5">
        <f t="shared" si="28"/>
        <v>6.4444372984959024E-3</v>
      </c>
      <c r="BE5">
        <f t="shared" si="29"/>
        <v>5.0906791385741165E-3</v>
      </c>
      <c r="BF5">
        <f t="shared" si="30"/>
        <v>3.9483423120704048E-3</v>
      </c>
      <c r="BH5">
        <f t="shared" si="31"/>
        <v>0.51284428151621608</v>
      </c>
    </row>
    <row r="6" spans="1:60" x14ac:dyDescent="0.25">
      <c r="A6">
        <f>SUM(B6:AB6)</f>
        <v>4.2532374845939982</v>
      </c>
      <c r="B6">
        <v>8.3557510840560206E-2</v>
      </c>
      <c r="C6">
        <v>5.8501099037283795E-2</v>
      </c>
      <c r="D6">
        <v>7.6484086667655077E-2</v>
      </c>
      <c r="E6">
        <v>0.12467604230830048</v>
      </c>
      <c r="F6">
        <v>0.16365477305163456</v>
      </c>
      <c r="G6">
        <v>0.16945071504602613</v>
      </c>
      <c r="H6">
        <v>0.21395462594563538</v>
      </c>
      <c r="I6">
        <v>0.22859616901526592</v>
      </c>
      <c r="J6">
        <v>0.22989571647220142</v>
      </c>
      <c r="K6">
        <v>0.23023863518432933</v>
      </c>
      <c r="L6">
        <v>0.23043414245731053</v>
      </c>
      <c r="M6">
        <v>0.24037794418966796</v>
      </c>
      <c r="N6">
        <v>0.24935862860210045</v>
      </c>
      <c r="O6">
        <v>0.24817894752770947</v>
      </c>
      <c r="P6">
        <v>0.24910051815582687</v>
      </c>
      <c r="Q6">
        <v>0.2366598677244528</v>
      </c>
      <c r="R6">
        <v>0.23345119970970307</v>
      </c>
      <c r="S6">
        <v>0.22984743243200889</v>
      </c>
      <c r="T6">
        <v>0.17135656675703961</v>
      </c>
      <c r="U6">
        <v>0.11909397705004096</v>
      </c>
      <c r="V6">
        <v>9.8719074453220756E-2</v>
      </c>
      <c r="W6">
        <v>9.1862725717406696E-2</v>
      </c>
      <c r="X6">
        <v>7.8517690696749562E-2</v>
      </c>
      <c r="Y6">
        <v>6.6297683882766842E-2</v>
      </c>
      <c r="Z6">
        <v>5.3106974710714967E-2</v>
      </c>
      <c r="AA6">
        <v>4.3275275016919926E-2</v>
      </c>
      <c r="AB6">
        <v>3.4589461941465532E-2</v>
      </c>
      <c r="AD6">
        <f t="shared" si="1"/>
        <v>1954</v>
      </c>
      <c r="AE6">
        <f t="shared" si="3"/>
        <v>0.51464841074140966</v>
      </c>
      <c r="AF6">
        <f t="shared" si="4"/>
        <v>6.2516334172229675E-3</v>
      </c>
      <c r="AG6">
        <f t="shared" si="5"/>
        <v>5.8903923196181951E-3</v>
      </c>
      <c r="AH6">
        <f t="shared" si="6"/>
        <v>5.5281982877688537E-3</v>
      </c>
      <c r="AI6">
        <f t="shared" si="7"/>
        <v>5.7193341909069599E-3</v>
      </c>
      <c r="AJ6">
        <f t="shared" si="8"/>
        <v>6.3984160961305129E-3</v>
      </c>
      <c r="AK6">
        <f t="shared" si="9"/>
        <v>9.4954514252625789E-3</v>
      </c>
      <c r="AL6">
        <f t="shared" si="10"/>
        <v>2.0901422098280574E-2</v>
      </c>
      <c r="AM6">
        <f t="shared" si="11"/>
        <v>3.1216841757639193E-2</v>
      </c>
      <c r="AN6">
        <f t="shared" si="12"/>
        <v>3.3882476720722296E-2</v>
      </c>
      <c r="AO6">
        <f t="shared" si="13"/>
        <v>3.5415535944284829E-2</v>
      </c>
      <c r="AP6">
        <f t="shared" si="14"/>
        <v>3.5272313167894365E-2</v>
      </c>
      <c r="AQ6">
        <f t="shared" si="15"/>
        <v>3.5825613762118735E-2</v>
      </c>
      <c r="AR6">
        <f t="shared" si="16"/>
        <v>3.4906505740298001E-2</v>
      </c>
      <c r="AS6">
        <f t="shared" si="17"/>
        <v>3.4557400013059805E-2</v>
      </c>
      <c r="AT6">
        <f t="shared" si="18"/>
        <v>3.3622129167050867E-2</v>
      </c>
      <c r="AU6">
        <f t="shared" si="19"/>
        <v>3.1898794669416121E-2</v>
      </c>
      <c r="AV6">
        <f t="shared" si="20"/>
        <v>2.9785922192438991E-2</v>
      </c>
      <c r="AW6">
        <f t="shared" si="21"/>
        <v>2.7882453116737826E-2</v>
      </c>
      <c r="AX6">
        <f t="shared" si="22"/>
        <v>1.8643216649312525E-2</v>
      </c>
      <c r="AY6">
        <f t="shared" si="23"/>
        <v>1.5791997682239052E-2</v>
      </c>
      <c r="AZ6">
        <f t="shared" si="24"/>
        <v>1.1864138838271917E-2</v>
      </c>
      <c r="BA6">
        <f t="shared" si="25"/>
        <v>1.1310918652187014E-2</v>
      </c>
      <c r="BB6">
        <f t="shared" si="26"/>
        <v>8.8149272742852683E-3</v>
      </c>
      <c r="BC6">
        <f t="shared" si="27"/>
        <v>8.2344497208561764E-3</v>
      </c>
      <c r="BD6">
        <f t="shared" si="28"/>
        <v>6.4671081131840742E-3</v>
      </c>
      <c r="BE6">
        <f t="shared" si="29"/>
        <v>5.1085875824058982E-3</v>
      </c>
      <c r="BF6">
        <f t="shared" si="30"/>
        <v>3.9622321418160229E-3</v>
      </c>
      <c r="BH6">
        <f t="shared" si="31"/>
        <v>0.51464841074140966</v>
      </c>
    </row>
    <row r="7" spans="1:60" x14ac:dyDescent="0.25">
      <c r="A7">
        <v>10</v>
      </c>
      <c r="B7">
        <f t="shared" ref="B7:AB7" si="32">$A$7/$A$6*B6</f>
        <v>0.19645625513087558</v>
      </c>
      <c r="C7">
        <f t="shared" si="32"/>
        <v>0.13754486846592845</v>
      </c>
      <c r="D7">
        <f t="shared" si="32"/>
        <v>0.17982557274239772</v>
      </c>
      <c r="E7">
        <f t="shared" si="32"/>
        <v>0.29313209704348708</v>
      </c>
      <c r="F7">
        <f t="shared" si="32"/>
        <v>0.38477694613672991</v>
      </c>
      <c r="G7">
        <f t="shared" si="32"/>
        <v>0.39840407609452211</v>
      </c>
      <c r="H7">
        <f t="shared" si="32"/>
        <v>0.50303945340606548</v>
      </c>
      <c r="I7">
        <f t="shared" si="32"/>
        <v>0.53746391976296393</v>
      </c>
      <c r="J7">
        <f t="shared" si="32"/>
        <v>0.54051935097658099</v>
      </c>
      <c r="K7">
        <f t="shared" si="32"/>
        <v>0.54132560436207866</v>
      </c>
      <c r="L7">
        <f t="shared" si="32"/>
        <v>0.5417852713185779</v>
      </c>
      <c r="M7">
        <f t="shared" si="32"/>
        <v>0.56516464237033714</v>
      </c>
      <c r="N7">
        <f t="shared" si="32"/>
        <v>0.58627957997953994</v>
      </c>
      <c r="O7">
        <f t="shared" si="32"/>
        <v>0.58350597263063453</v>
      </c>
      <c r="P7">
        <f t="shared" si="32"/>
        <v>0.58567272356202627</v>
      </c>
      <c r="Q7">
        <f t="shared" si="32"/>
        <v>0.55642288628762904</v>
      </c>
      <c r="R7">
        <f t="shared" si="32"/>
        <v>0.54887882596564586</v>
      </c>
      <c r="S7">
        <f t="shared" si="32"/>
        <v>0.54040582794767089</v>
      </c>
      <c r="T7">
        <f t="shared" si="32"/>
        <v>0.40288501965320378</v>
      </c>
      <c r="U7">
        <f t="shared" si="32"/>
        <v>0.28000782340845309</v>
      </c>
      <c r="V7">
        <f t="shared" si="32"/>
        <v>0.23210336787164892</v>
      </c>
      <c r="W7">
        <f t="shared" si="32"/>
        <v>0.21598306243220661</v>
      </c>
      <c r="X7">
        <f t="shared" si="32"/>
        <v>0.18460688118440352</v>
      </c>
      <c r="Y7">
        <f t="shared" si="32"/>
        <v>0.15587581018673219</v>
      </c>
      <c r="Z7">
        <f t="shared" si="32"/>
        <v>0.12486247218284451</v>
      </c>
      <c r="AA7">
        <f t="shared" si="32"/>
        <v>0.10174666985718729</v>
      </c>
      <c r="AB7">
        <f t="shared" si="32"/>
        <v>8.1325019039625385E-2</v>
      </c>
      <c r="AD7">
        <f t="shared" si="1"/>
        <v>1955</v>
      </c>
      <c r="AE7">
        <f t="shared" si="3"/>
        <v>0.51663298818454551</v>
      </c>
      <c r="AF7">
        <f t="shared" si="4"/>
        <v>6.2757408474678252E-3</v>
      </c>
      <c r="AG7">
        <f t="shared" si="5"/>
        <v>5.9131067387920436E-3</v>
      </c>
      <c r="AH7">
        <f t="shared" si="6"/>
        <v>5.5495160211847276E-3</v>
      </c>
      <c r="AI7">
        <f t="shared" si="7"/>
        <v>5.7413889789683439E-3</v>
      </c>
      <c r="AJ7">
        <f t="shared" si="8"/>
        <v>6.4230895469585937E-3</v>
      </c>
      <c r="AK7">
        <f t="shared" si="9"/>
        <v>9.5320676050032697E-3</v>
      </c>
      <c r="AL7">
        <f t="shared" si="10"/>
        <v>2.0982021765859362E-2</v>
      </c>
      <c r="AM7">
        <f t="shared" si="11"/>
        <v>3.1337219550915389E-2</v>
      </c>
      <c r="AN7">
        <f t="shared" si="12"/>
        <v>3.4013133684999419E-2</v>
      </c>
      <c r="AO7">
        <f t="shared" si="13"/>
        <v>3.5552104662471176E-2</v>
      </c>
      <c r="AP7">
        <f t="shared" si="14"/>
        <v>3.5408329593126078E-2</v>
      </c>
      <c r="AQ7">
        <f t="shared" si="15"/>
        <v>3.5963763814610639E-2</v>
      </c>
      <c r="AR7">
        <f t="shared" si="16"/>
        <v>3.5041111545863576E-2</v>
      </c>
      <c r="AS7">
        <f t="shared" si="17"/>
        <v>3.4690659603739474E-2</v>
      </c>
      <c r="AT7">
        <f t="shared" si="18"/>
        <v>3.3751782184028037E-2</v>
      </c>
      <c r="AU7">
        <f t="shared" si="19"/>
        <v>3.2021802196580046E-2</v>
      </c>
      <c r="AV7">
        <f t="shared" si="20"/>
        <v>2.9900782100819853E-2</v>
      </c>
      <c r="AW7">
        <f t="shared" si="21"/>
        <v>2.7989972903761078E-2</v>
      </c>
      <c r="AX7">
        <f t="shared" si="22"/>
        <v>1.8715108267857349E-2</v>
      </c>
      <c r="AY7">
        <f t="shared" si="23"/>
        <v>1.5852894484265655E-2</v>
      </c>
      <c r="AZ7">
        <f t="shared" si="24"/>
        <v>1.1909889105501437E-2</v>
      </c>
      <c r="BA7">
        <f t="shared" si="25"/>
        <v>1.1354535602224686E-2</v>
      </c>
      <c r="BB7">
        <f t="shared" si="26"/>
        <v>8.8489192296985347E-3</v>
      </c>
      <c r="BC7">
        <f t="shared" si="27"/>
        <v>8.2662032497344759E-3</v>
      </c>
      <c r="BD7">
        <f t="shared" si="28"/>
        <v>6.492046452865833E-3</v>
      </c>
      <c r="BE7">
        <f t="shared" si="29"/>
        <v>5.1282872209760851E-3</v>
      </c>
      <c r="BF7">
        <f t="shared" si="30"/>
        <v>3.9775112262725124E-3</v>
      </c>
      <c r="BH7">
        <f t="shared" si="31"/>
        <v>0.51663298818454551</v>
      </c>
    </row>
    <row r="8" spans="1:60" x14ac:dyDescent="0.25">
      <c r="AD8">
        <f t="shared" si="1"/>
        <v>1956</v>
      </c>
      <c r="AE8">
        <f t="shared" si="3"/>
        <v>0.51640113284176625</v>
      </c>
      <c r="AF8">
        <f t="shared" si="4"/>
        <v>6.2729244108897103E-3</v>
      </c>
      <c r="AG8">
        <f t="shared" si="5"/>
        <v>5.9104530457039757E-3</v>
      </c>
      <c r="AH8">
        <f t="shared" si="6"/>
        <v>5.5470255008951263E-3</v>
      </c>
      <c r="AI8">
        <f t="shared" si="7"/>
        <v>5.7388123496392232E-3</v>
      </c>
      <c r="AJ8">
        <f t="shared" si="8"/>
        <v>6.4202069830057084E-3</v>
      </c>
      <c r="AK8">
        <f t="shared" si="9"/>
        <v>9.527789789121402E-3</v>
      </c>
      <c r="AL8">
        <f t="shared" si="10"/>
        <v>2.0972605422033119E-2</v>
      </c>
      <c r="AM8">
        <f t="shared" si="11"/>
        <v>3.1323155985585854E-2</v>
      </c>
      <c r="AN8">
        <f t="shared" si="12"/>
        <v>3.3997869218831196E-2</v>
      </c>
      <c r="AO8">
        <f t="shared" si="13"/>
        <v>3.553614953455337E-2</v>
      </c>
      <c r="AP8">
        <f t="shared" si="14"/>
        <v>3.5392438988803836E-2</v>
      </c>
      <c r="AQ8">
        <f t="shared" si="15"/>
        <v>3.5947623941668783E-2</v>
      </c>
      <c r="AR8">
        <f t="shared" si="16"/>
        <v>3.5025385742218348E-2</v>
      </c>
      <c r="AS8">
        <f t="shared" si="17"/>
        <v>3.467509107645296E-2</v>
      </c>
      <c r="AT8">
        <f t="shared" si="18"/>
        <v>3.3736635007586231E-2</v>
      </c>
      <c r="AU8">
        <f t="shared" si="19"/>
        <v>3.2007431403203522E-2</v>
      </c>
      <c r="AV8">
        <f t="shared" si="20"/>
        <v>2.9887363182086624E-2</v>
      </c>
      <c r="AW8">
        <f t="shared" si="21"/>
        <v>2.797741152090245E-2</v>
      </c>
      <c r="AX8">
        <f t="shared" si="22"/>
        <v>1.8706709272938649E-2</v>
      </c>
      <c r="AY8">
        <f t="shared" si="23"/>
        <v>1.5845779998027349E-2</v>
      </c>
      <c r="AZ8">
        <f t="shared" si="24"/>
        <v>1.1904544167248997E-2</v>
      </c>
      <c r="BA8">
        <f t="shared" si="25"/>
        <v>1.1349439896367023E-2</v>
      </c>
      <c r="BB8">
        <f t="shared" si="26"/>
        <v>8.8449479981896097E-3</v>
      </c>
      <c r="BC8">
        <f t="shared" si="27"/>
        <v>8.2624935303944758E-3</v>
      </c>
      <c r="BD8">
        <f t="shared" si="28"/>
        <v>6.4891329423272248E-3</v>
      </c>
      <c r="BE8">
        <f t="shared" si="29"/>
        <v>5.1259857403918351E-3</v>
      </c>
      <c r="BF8">
        <f t="shared" si="30"/>
        <v>3.9757261926996147E-3</v>
      </c>
      <c r="BH8">
        <f t="shared" si="31"/>
        <v>0.51640113284176614</v>
      </c>
    </row>
    <row r="9" spans="1:60" x14ac:dyDescent="0.25">
      <c r="AD9">
        <f t="shared" si="1"/>
        <v>1957</v>
      </c>
      <c r="AE9">
        <f t="shared" si="3"/>
        <v>0.51640167105110979</v>
      </c>
      <c r="AF9">
        <f t="shared" si="4"/>
        <v>6.2729309487268969E-3</v>
      </c>
      <c r="AG9">
        <f t="shared" si="5"/>
        <v>5.9104592057622161E-3</v>
      </c>
      <c r="AH9">
        <f t="shared" si="6"/>
        <v>5.5470312821778609E-3</v>
      </c>
      <c r="AI9">
        <f t="shared" si="7"/>
        <v>5.7388183308081852E-3</v>
      </c>
      <c r="AJ9">
        <f t="shared" si="8"/>
        <v>6.4202136743453792E-3</v>
      </c>
      <c r="AK9">
        <f t="shared" si="9"/>
        <v>9.5277997192806559E-3</v>
      </c>
      <c r="AL9">
        <f t="shared" si="10"/>
        <v>2.0972627280335665E-2</v>
      </c>
      <c r="AM9">
        <f t="shared" si="11"/>
        <v>3.132318863155456E-2</v>
      </c>
      <c r="AN9">
        <f t="shared" si="12"/>
        <v>3.3997904652469338E-2</v>
      </c>
      <c r="AO9">
        <f t="shared" si="13"/>
        <v>3.5536186571435167E-2</v>
      </c>
      <c r="AP9">
        <f t="shared" si="14"/>
        <v>3.5392475875906021E-2</v>
      </c>
      <c r="AQ9">
        <f t="shared" si="15"/>
        <v>3.5947661407402014E-2</v>
      </c>
      <c r="AR9">
        <f t="shared" si="16"/>
        <v>3.5025422246766219E-2</v>
      </c>
      <c r="AS9">
        <f t="shared" si="17"/>
        <v>3.4675127215912808E-2</v>
      </c>
      <c r="AT9">
        <f t="shared" si="18"/>
        <v>3.3736670168957934E-2</v>
      </c>
      <c r="AU9">
        <f t="shared" si="19"/>
        <v>3.2007464762345374E-2</v>
      </c>
      <c r="AV9">
        <f t="shared" si="20"/>
        <v>2.9887394331627352E-2</v>
      </c>
      <c r="AW9">
        <f t="shared" si="21"/>
        <v>2.7977440679832072E-2</v>
      </c>
      <c r="AX9">
        <f t="shared" si="22"/>
        <v>1.8706728769653659E-2</v>
      </c>
      <c r="AY9">
        <f t="shared" si="23"/>
        <v>1.5845796512992769E-2</v>
      </c>
      <c r="AZ9">
        <f t="shared" si="24"/>
        <v>1.1904556574535688E-2</v>
      </c>
      <c r="BA9">
        <f t="shared" si="25"/>
        <v>1.1349451725106754E-2</v>
      </c>
      <c r="BB9">
        <f t="shared" si="26"/>
        <v>8.8449572166698839E-3</v>
      </c>
      <c r="BC9">
        <f t="shared" si="27"/>
        <v>8.2625021418225621E-3</v>
      </c>
      <c r="BD9">
        <f t="shared" si="28"/>
        <v>6.489139705503676E-3</v>
      </c>
      <c r="BE9">
        <f t="shared" si="29"/>
        <v>5.1259910828538183E-3</v>
      </c>
      <c r="BF9">
        <f t="shared" si="30"/>
        <v>3.9757303363252743E-3</v>
      </c>
      <c r="BH9">
        <f t="shared" si="31"/>
        <v>0.5164016710511099</v>
      </c>
    </row>
    <row r="10" spans="1:60" x14ac:dyDescent="0.25">
      <c r="AD10">
        <f t="shared" si="1"/>
        <v>1958</v>
      </c>
      <c r="AE10">
        <f t="shared" si="3"/>
        <v>0.51704582083506134</v>
      </c>
      <c r="AF10">
        <f t="shared" si="4"/>
        <v>6.280755685442293E-3</v>
      </c>
      <c r="AG10">
        <f t="shared" si="5"/>
        <v>5.9178318020063321E-3</v>
      </c>
      <c r="AH10">
        <f t="shared" si="6"/>
        <v>5.5539505452288787E-3</v>
      </c>
      <c r="AI10">
        <f t="shared" si="7"/>
        <v>5.7459768254358315E-3</v>
      </c>
      <c r="AJ10">
        <f t="shared" si="8"/>
        <v>6.4282221287774383E-3</v>
      </c>
      <c r="AK10">
        <f t="shared" si="9"/>
        <v>9.5396845184104045E-3</v>
      </c>
      <c r="AL10">
        <f t="shared" si="10"/>
        <v>2.0998788143262441E-2</v>
      </c>
      <c r="AM10">
        <f t="shared" si="11"/>
        <v>3.136226059107905E-2</v>
      </c>
      <c r="AN10">
        <f t="shared" si="12"/>
        <v>3.4040313002721409E-2</v>
      </c>
      <c r="AO10">
        <f t="shared" si="13"/>
        <v>3.5580513745775748E-2</v>
      </c>
      <c r="AP10">
        <f t="shared" si="14"/>
        <v>3.5436623788213453E-2</v>
      </c>
      <c r="AQ10">
        <f t="shared" si="15"/>
        <v>3.5992501847755376E-2</v>
      </c>
      <c r="AR10">
        <f t="shared" si="16"/>
        <v>3.506911230324327E-2</v>
      </c>
      <c r="AS10">
        <f t="shared" si="17"/>
        <v>3.471838032092147E-2</v>
      </c>
      <c r="AT10">
        <f t="shared" si="18"/>
        <v>3.3778752660202291E-2</v>
      </c>
      <c r="AU10">
        <f t="shared" si="19"/>
        <v>3.2047390275114412E-2</v>
      </c>
      <c r="AV10">
        <f t="shared" si="20"/>
        <v>2.9924675308202052E-2</v>
      </c>
      <c r="AW10">
        <f t="shared" si="21"/>
        <v>2.8012339215951733E-2</v>
      </c>
      <c r="AX10">
        <f t="shared" si="22"/>
        <v>1.873006319316721E-2</v>
      </c>
      <c r="AY10">
        <f t="shared" si="23"/>
        <v>1.5865562263129882E-2</v>
      </c>
      <c r="AZ10">
        <f t="shared" si="24"/>
        <v>1.1919406095703808E-2</v>
      </c>
      <c r="BA10">
        <f t="shared" si="25"/>
        <v>1.1363608818870248E-2</v>
      </c>
      <c r="BB10">
        <f t="shared" si="26"/>
        <v>8.8559902508360613E-3</v>
      </c>
      <c r="BC10">
        <f t="shared" si="27"/>
        <v>8.2728086324245793E-3</v>
      </c>
      <c r="BD10">
        <f t="shared" si="28"/>
        <v>6.4972341369775779E-3</v>
      </c>
      <c r="BE10">
        <f t="shared" si="29"/>
        <v>5.1323851482367542E-3</v>
      </c>
      <c r="BF10">
        <f t="shared" si="30"/>
        <v>3.9806895879713443E-3</v>
      </c>
      <c r="BH10">
        <f t="shared" si="31"/>
        <v>0.51704582083506145</v>
      </c>
    </row>
    <row r="11" spans="1:60" x14ac:dyDescent="0.25">
      <c r="AD11">
        <f t="shared" si="1"/>
        <v>1959</v>
      </c>
      <c r="AE11">
        <f t="shared" si="3"/>
        <v>0.51845613125641432</v>
      </c>
      <c r="AF11">
        <f t="shared" si="4"/>
        <v>6.2978872719288547E-3</v>
      </c>
      <c r="AG11">
        <f t="shared" si="5"/>
        <v>5.9339734659089698E-3</v>
      </c>
      <c r="AH11">
        <f t="shared" si="6"/>
        <v>5.5690996751859966E-3</v>
      </c>
      <c r="AI11">
        <f t="shared" si="7"/>
        <v>5.7616497323064002E-3</v>
      </c>
      <c r="AJ11">
        <f t="shared" si="8"/>
        <v>6.4457559493667719E-3</v>
      </c>
      <c r="AK11">
        <f t="shared" si="9"/>
        <v>9.5657052615449375E-3</v>
      </c>
      <c r="AL11">
        <f t="shared" si="10"/>
        <v>2.1056065097375318E-2</v>
      </c>
      <c r="AM11">
        <f t="shared" si="11"/>
        <v>3.1447805278157943E-2</v>
      </c>
      <c r="AN11">
        <f t="shared" si="12"/>
        <v>3.4133162429676102E-2</v>
      </c>
      <c r="AO11">
        <f t="shared" si="13"/>
        <v>3.5677564272655005E-2</v>
      </c>
      <c r="AP11">
        <f t="shared" si="14"/>
        <v>3.5533281836324863E-2</v>
      </c>
      <c r="AQ11">
        <f t="shared" si="15"/>
        <v>3.6090676126322156E-2</v>
      </c>
      <c r="AR11">
        <f t="shared" si="16"/>
        <v>3.5164767915484715E-2</v>
      </c>
      <c r="AS11">
        <f t="shared" si="17"/>
        <v>3.4813079265591421E-2</v>
      </c>
      <c r="AT11">
        <f t="shared" si="18"/>
        <v>3.3870888646951099E-2</v>
      </c>
      <c r="AU11">
        <f t="shared" si="19"/>
        <v>3.2134803743439445E-2</v>
      </c>
      <c r="AV11">
        <f t="shared" si="20"/>
        <v>3.0006298792508723E-2</v>
      </c>
      <c r="AW11">
        <f t="shared" si="21"/>
        <v>2.8088746552266581E-2</v>
      </c>
      <c r="AX11">
        <f t="shared" si="22"/>
        <v>1.878115190184541E-2</v>
      </c>
      <c r="AY11">
        <f t="shared" si="23"/>
        <v>1.5908837669097151E-2</v>
      </c>
      <c r="AZ11">
        <f t="shared" si="24"/>
        <v>1.1951917842159779E-2</v>
      </c>
      <c r="BA11">
        <f t="shared" si="25"/>
        <v>1.1394604555216299E-2</v>
      </c>
      <c r="BB11">
        <f t="shared" si="26"/>
        <v>8.8801461280114784E-3</v>
      </c>
      <c r="BC11">
        <f t="shared" si="27"/>
        <v>8.2953738050998427E-3</v>
      </c>
      <c r="BD11">
        <f t="shared" si="28"/>
        <v>6.5149561968881496E-3</v>
      </c>
      <c r="BE11">
        <f t="shared" si="29"/>
        <v>5.1463844031756391E-3</v>
      </c>
      <c r="BF11">
        <f t="shared" si="30"/>
        <v>3.9915474419252167E-3</v>
      </c>
      <c r="BH11">
        <f t="shared" si="31"/>
        <v>0.51845613125641421</v>
      </c>
    </row>
    <row r="12" spans="1:60" x14ac:dyDescent="0.25">
      <c r="AD12">
        <f t="shared" si="1"/>
        <v>1960</v>
      </c>
      <c r="AE12">
        <f t="shared" si="3"/>
        <v>0.52056436141632323</v>
      </c>
      <c r="AF12">
        <f t="shared" si="4"/>
        <v>6.3234967595786774E-3</v>
      </c>
      <c r="AG12">
        <f t="shared" si="5"/>
        <v>5.9581031483926378E-3</v>
      </c>
      <c r="AH12">
        <f t="shared" si="6"/>
        <v>5.5917456488584708E-3</v>
      </c>
      <c r="AI12">
        <f t="shared" si="7"/>
        <v>5.785078684158204E-3</v>
      </c>
      <c r="AJ12">
        <f t="shared" si="8"/>
        <v>6.4719667245444808E-3</v>
      </c>
      <c r="AK12">
        <f t="shared" si="9"/>
        <v>9.6046028791395358E-3</v>
      </c>
      <c r="AL12">
        <f t="shared" si="10"/>
        <v>2.1141686674228336E-2</v>
      </c>
      <c r="AM12">
        <f t="shared" si="11"/>
        <v>3.1575683429371407E-2</v>
      </c>
      <c r="AN12">
        <f t="shared" si="12"/>
        <v>3.427196021438534E-2</v>
      </c>
      <c r="AO12">
        <f t="shared" si="13"/>
        <v>3.5822642153881756E-2</v>
      </c>
      <c r="AP12">
        <f t="shared" si="14"/>
        <v>3.5677773012977247E-2</v>
      </c>
      <c r="AQ12">
        <f t="shared" si="15"/>
        <v>3.623743386977217E-2</v>
      </c>
      <c r="AR12">
        <f t="shared" si="16"/>
        <v>3.5307760581240175E-2</v>
      </c>
      <c r="AS12">
        <f t="shared" si="17"/>
        <v>3.495464183808749E-2</v>
      </c>
      <c r="AT12">
        <f t="shared" si="18"/>
        <v>3.4008619931593001E-2</v>
      </c>
      <c r="AU12">
        <f t="shared" si="19"/>
        <v>3.2265475478906229E-2</v>
      </c>
      <c r="AV12">
        <f t="shared" si="20"/>
        <v>3.0128315256945745E-2</v>
      </c>
      <c r="AW12">
        <f t="shared" si="21"/>
        <v>2.8202965555698976E-2</v>
      </c>
      <c r="AX12">
        <f t="shared" si="22"/>
        <v>1.8857522858788951E-2</v>
      </c>
      <c r="AY12">
        <f t="shared" si="23"/>
        <v>1.5973528757428589E-2</v>
      </c>
      <c r="AZ12">
        <f t="shared" si="24"/>
        <v>1.2000518663221594E-2</v>
      </c>
      <c r="BA12">
        <f t="shared" si="25"/>
        <v>1.1440939138868201E-2</v>
      </c>
      <c r="BB12">
        <f t="shared" si="26"/>
        <v>8.9162560141962596E-3</v>
      </c>
      <c r="BC12">
        <f t="shared" si="27"/>
        <v>8.3291057955022871E-3</v>
      </c>
      <c r="BD12">
        <f t="shared" si="28"/>
        <v>6.5414483653026302E-3</v>
      </c>
      <c r="BE12">
        <f t="shared" si="29"/>
        <v>5.1673114636522251E-3</v>
      </c>
      <c r="BF12">
        <f t="shared" si="30"/>
        <v>4.0077785176024982E-3</v>
      </c>
      <c r="BH12">
        <f t="shared" si="31"/>
        <v>0.52056436141632312</v>
      </c>
    </row>
    <row r="13" spans="1:60" x14ac:dyDescent="0.25">
      <c r="AD13">
        <f t="shared" si="1"/>
        <v>1961</v>
      </c>
      <c r="AE13">
        <f t="shared" si="3"/>
        <v>0.52011472978011153</v>
      </c>
      <c r="AF13">
        <f t="shared" si="4"/>
        <v>6.3180349100835408E-3</v>
      </c>
      <c r="AG13">
        <f t="shared" si="5"/>
        <v>5.9529569035363036E-3</v>
      </c>
      <c r="AH13">
        <f t="shared" si="6"/>
        <v>5.5869158411887051E-3</v>
      </c>
      <c r="AI13">
        <f t="shared" si="7"/>
        <v>5.7800818872447658E-3</v>
      </c>
      <c r="AJ13">
        <f t="shared" si="8"/>
        <v>6.466376635780151E-3</v>
      </c>
      <c r="AK13">
        <f t="shared" si="9"/>
        <v>9.5963070109860559E-3</v>
      </c>
      <c r="AL13">
        <f t="shared" si="10"/>
        <v>2.1123425779176391E-2</v>
      </c>
      <c r="AM13">
        <f t="shared" si="11"/>
        <v>3.1548410286495819E-2</v>
      </c>
      <c r="AN13">
        <f t="shared" si="12"/>
        <v>3.4242358192638309E-2</v>
      </c>
      <c r="AO13">
        <f t="shared" si="13"/>
        <v>3.5791700747979036E-2</v>
      </c>
      <c r="AP13">
        <f t="shared" si="14"/>
        <v>3.5646956736172269E-2</v>
      </c>
      <c r="AQ13">
        <f t="shared" si="15"/>
        <v>3.620613419217103E-2</v>
      </c>
      <c r="AR13">
        <f t="shared" si="16"/>
        <v>3.5277263898528519E-2</v>
      </c>
      <c r="AS13">
        <f t="shared" si="17"/>
        <v>3.4924450157734863E-2</v>
      </c>
      <c r="AT13">
        <f t="shared" si="18"/>
        <v>3.3979245367065501E-2</v>
      </c>
      <c r="AU13">
        <f t="shared" si="19"/>
        <v>3.2237606535874375E-2</v>
      </c>
      <c r="AV13">
        <f t="shared" si="20"/>
        <v>3.0102292262116779E-2</v>
      </c>
      <c r="AW13">
        <f t="shared" si="21"/>
        <v>2.8178605560108178E-2</v>
      </c>
      <c r="AX13">
        <f t="shared" si="22"/>
        <v>1.8841234884647146E-2</v>
      </c>
      <c r="AY13">
        <f t="shared" si="23"/>
        <v>1.5959731800887545E-2</v>
      </c>
      <c r="AZ13">
        <f t="shared" si="24"/>
        <v>1.199015334964682E-2</v>
      </c>
      <c r="BA13">
        <f t="shared" si="25"/>
        <v>1.1431057155839607E-2</v>
      </c>
      <c r="BB13">
        <f t="shared" si="26"/>
        <v>8.9085546979370423E-3</v>
      </c>
      <c r="BC13">
        <f t="shared" si="27"/>
        <v>8.3219116236676605E-3</v>
      </c>
      <c r="BD13">
        <f t="shared" si="28"/>
        <v>6.5357982625493744E-3</v>
      </c>
      <c r="BE13">
        <f t="shared" si="29"/>
        <v>5.1628482562557452E-3</v>
      </c>
      <c r="BF13">
        <f t="shared" si="30"/>
        <v>4.0043168437999726E-3</v>
      </c>
      <c r="BH13">
        <f t="shared" si="31"/>
        <v>0.52011472978011153</v>
      </c>
    </row>
    <row r="14" spans="1:60" x14ac:dyDescent="0.25">
      <c r="AD14">
        <f t="shared" si="1"/>
        <v>1962</v>
      </c>
      <c r="AE14">
        <f t="shared" si="3"/>
        <v>0.52059883491575187</v>
      </c>
      <c r="AF14">
        <f t="shared" si="4"/>
        <v>6.3239155225176848E-3</v>
      </c>
      <c r="AG14">
        <f t="shared" si="5"/>
        <v>5.9584977137542077E-3</v>
      </c>
      <c r="AH14">
        <f t="shared" si="6"/>
        <v>5.5921159528107183E-3</v>
      </c>
      <c r="AI14">
        <f t="shared" si="7"/>
        <v>5.7854617912655951E-3</v>
      </c>
      <c r="AJ14">
        <f t="shared" si="8"/>
        <v>6.472395319657244E-3</v>
      </c>
      <c r="AK14">
        <f t="shared" si="9"/>
        <v>9.6052389278136457E-3</v>
      </c>
      <c r="AL14">
        <f t="shared" si="10"/>
        <v>2.1143086746875459E-2</v>
      </c>
      <c r="AM14">
        <f t="shared" si="11"/>
        <v>3.1577774475907323E-2</v>
      </c>
      <c r="AN14">
        <f t="shared" si="12"/>
        <v>3.4274229817317155E-2</v>
      </c>
      <c r="AO14">
        <f t="shared" si="13"/>
        <v>3.5825014448117316E-2</v>
      </c>
      <c r="AP14">
        <f t="shared" si="14"/>
        <v>3.5680135713497575E-2</v>
      </c>
      <c r="AQ14">
        <f t="shared" si="15"/>
        <v>3.6239833632891578E-2</v>
      </c>
      <c r="AR14">
        <f t="shared" si="16"/>
        <v>3.5310098778309443E-2</v>
      </c>
      <c r="AS14">
        <f t="shared" si="17"/>
        <v>3.4956956650461814E-2</v>
      </c>
      <c r="AT14">
        <f t="shared" si="18"/>
        <v>3.4010872095257438E-2</v>
      </c>
      <c r="AU14">
        <f t="shared" si="19"/>
        <v>3.2267612205760646E-2</v>
      </c>
      <c r="AV14">
        <f t="shared" si="20"/>
        <v>3.0130310453958409E-2</v>
      </c>
      <c r="AW14">
        <f t="shared" si="21"/>
        <v>2.820483324966544E-2</v>
      </c>
      <c r="AX14">
        <f t="shared" si="22"/>
        <v>1.8858771666528558E-2</v>
      </c>
      <c r="AY14">
        <f t="shared" si="23"/>
        <v>1.5974586577508693E-2</v>
      </c>
      <c r="AZ14">
        <f t="shared" si="24"/>
        <v>1.2001313377389416E-2</v>
      </c>
      <c r="BA14">
        <f t="shared" si="25"/>
        <v>1.1441696795823039E-2</v>
      </c>
      <c r="BB14">
        <f t="shared" si="26"/>
        <v>8.9168464782567944E-3</v>
      </c>
      <c r="BC14">
        <f t="shared" si="27"/>
        <v>8.3296573765269683E-3</v>
      </c>
      <c r="BD14">
        <f t="shared" si="28"/>
        <v>6.5418815617202071E-3</v>
      </c>
      <c r="BE14">
        <f t="shared" si="29"/>
        <v>5.1676536601643055E-3</v>
      </c>
      <c r="BF14">
        <f t="shared" si="30"/>
        <v>4.0080439259951531E-3</v>
      </c>
      <c r="BH14">
        <f t="shared" si="31"/>
        <v>0.52059883491575176</v>
      </c>
    </row>
    <row r="15" spans="1:60" x14ac:dyDescent="0.25">
      <c r="C15" t="s">
        <v>123</v>
      </c>
      <c r="AD15">
        <f t="shared" si="1"/>
        <v>1963</v>
      </c>
      <c r="AE15">
        <f t="shared" si="3"/>
        <v>0.52201873514297281</v>
      </c>
      <c r="AF15">
        <f t="shared" si="4"/>
        <v>6.3411636000874358E-3</v>
      </c>
      <c r="AG15">
        <f t="shared" si="5"/>
        <v>5.9747491374805483E-3</v>
      </c>
      <c r="AH15">
        <f t="shared" si="6"/>
        <v>5.6073680935753573E-3</v>
      </c>
      <c r="AI15">
        <f t="shared" si="7"/>
        <v>5.8012412705134228E-3</v>
      </c>
      <c r="AJ15">
        <f t="shared" si="8"/>
        <v>6.4900483664346777E-3</v>
      </c>
      <c r="AK15">
        <f t="shared" si="9"/>
        <v>9.6314366063741854E-3</v>
      </c>
      <c r="AL15">
        <f t="shared" si="10"/>
        <v>2.1200753171889453E-2</v>
      </c>
      <c r="AM15">
        <f t="shared" si="11"/>
        <v>3.1663900848358253E-2</v>
      </c>
      <c r="AN15">
        <f t="shared" si="12"/>
        <v>3.4367710600295302E-2</v>
      </c>
      <c r="AO15">
        <f t="shared" si="13"/>
        <v>3.5922724897590963E-2</v>
      </c>
      <c r="AP15">
        <f t="shared" si="14"/>
        <v>3.5777451015432643E-2</v>
      </c>
      <c r="AQ15">
        <f t="shared" si="15"/>
        <v>3.6338675475321214E-2</v>
      </c>
      <c r="AR15">
        <f t="shared" si="16"/>
        <v>3.540640482802742E-2</v>
      </c>
      <c r="AS15">
        <f t="shared" si="17"/>
        <v>3.5052299527475697E-2</v>
      </c>
      <c r="AT15">
        <f t="shared" si="18"/>
        <v>3.4103634586790582E-2</v>
      </c>
      <c r="AU15">
        <f t="shared" si="19"/>
        <v>3.2355620066766046E-2</v>
      </c>
      <c r="AV15">
        <f t="shared" si="20"/>
        <v>3.0212488960306271E-2</v>
      </c>
      <c r="AW15">
        <f t="shared" si="21"/>
        <v>2.8281760139343189E-2</v>
      </c>
      <c r="AX15">
        <f t="shared" si="22"/>
        <v>1.8910207767377202E-2</v>
      </c>
      <c r="AY15">
        <f t="shared" si="23"/>
        <v>1.6018156246877694E-2</v>
      </c>
      <c r="AZ15">
        <f t="shared" si="24"/>
        <v>1.2034046196690218E-2</v>
      </c>
      <c r="BA15">
        <f t="shared" si="25"/>
        <v>1.147290329647303E-2</v>
      </c>
      <c r="BB15">
        <f t="shared" si="26"/>
        <v>8.9411666101729959E-3</v>
      </c>
      <c r="BC15">
        <f t="shared" si="27"/>
        <v>8.3523759874964253E-3</v>
      </c>
      <c r="BD15">
        <f t="shared" si="28"/>
        <v>6.5597241278055555E-3</v>
      </c>
      <c r="BE15">
        <f t="shared" si="29"/>
        <v>5.1817481070092616E-3</v>
      </c>
      <c r="BF15">
        <f t="shared" si="30"/>
        <v>4.0189756110077662E-3</v>
      </c>
      <c r="BH15">
        <f t="shared" si="31"/>
        <v>0.5220187351429727</v>
      </c>
    </row>
    <row r="16" spans="1:60" x14ac:dyDescent="0.25">
      <c r="A16" t="s">
        <v>109</v>
      </c>
      <c r="B16" t="s">
        <v>122</v>
      </c>
      <c r="C16" s="9">
        <v>0.1</v>
      </c>
      <c r="D16" s="9">
        <v>0.83836004030880362</v>
      </c>
      <c r="E16" s="9">
        <v>1.9151131434664905</v>
      </c>
      <c r="F16" s="9">
        <v>2.7375805986253305</v>
      </c>
      <c r="G16" s="9">
        <v>4.2532374845939982</v>
      </c>
      <c r="H16" s="9">
        <v>10</v>
      </c>
      <c r="J16" s="9">
        <v>0.1</v>
      </c>
      <c r="K16" s="9">
        <v>0.83836004030880362</v>
      </c>
      <c r="L16" s="9">
        <v>1.9151131434664905</v>
      </c>
      <c r="M16" s="9">
        <v>2.7375805986253305</v>
      </c>
      <c r="N16" s="9">
        <v>4.2532374845939982</v>
      </c>
      <c r="O16" s="9">
        <v>10</v>
      </c>
      <c r="AD16">
        <f t="shared" si="1"/>
        <v>1964</v>
      </c>
      <c r="AE16">
        <f t="shared" si="3"/>
        <v>0.52399741420308565</v>
      </c>
      <c r="AF16">
        <f t="shared" si="4"/>
        <v>6.3651993803910028E-3</v>
      </c>
      <c r="AG16">
        <f t="shared" si="5"/>
        <v>5.9973960468956327E-3</v>
      </c>
      <c r="AH16">
        <f t="shared" si="6"/>
        <v>5.6286224683365681E-3</v>
      </c>
      <c r="AI16">
        <f t="shared" si="7"/>
        <v>5.8232305093124546E-3</v>
      </c>
      <c r="AJ16">
        <f t="shared" si="8"/>
        <v>6.5146484850458737E-3</v>
      </c>
      <c r="AK16">
        <f t="shared" si="9"/>
        <v>9.6679439587906025E-3</v>
      </c>
      <c r="AL16">
        <f t="shared" si="10"/>
        <v>2.1281113288367549E-2</v>
      </c>
      <c r="AM16">
        <f t="shared" si="11"/>
        <v>3.1783920865557404E-2</v>
      </c>
      <c r="AN16">
        <f t="shared" si="12"/>
        <v>3.4497979237665559E-2</v>
      </c>
      <c r="AO16">
        <f t="shared" si="13"/>
        <v>3.6058887718485873E-2</v>
      </c>
      <c r="AP16">
        <f t="shared" si="14"/>
        <v>3.5913063184848479E-2</v>
      </c>
      <c r="AQ16">
        <f t="shared" si="15"/>
        <v>3.6476414930621724E-2</v>
      </c>
      <c r="AR16">
        <f t="shared" si="16"/>
        <v>3.5540610570294326E-2</v>
      </c>
      <c r="AS16">
        <f t="shared" si="17"/>
        <v>3.5185163055955808E-2</v>
      </c>
      <c r="AT16">
        <f t="shared" si="18"/>
        <v>3.4232902260702983E-2</v>
      </c>
      <c r="AU16">
        <f t="shared" si="19"/>
        <v>3.2478262001993795E-2</v>
      </c>
      <c r="AV16">
        <f t="shared" si="20"/>
        <v>3.032700749237251E-2</v>
      </c>
      <c r="AW16">
        <f t="shared" si="21"/>
        <v>2.8388960365701973E-2</v>
      </c>
      <c r="AX16">
        <f t="shared" si="22"/>
        <v>1.8981885716103396E-2</v>
      </c>
      <c r="AY16">
        <f t="shared" si="23"/>
        <v>1.6078872056892887E-2</v>
      </c>
      <c r="AZ16">
        <f t="shared" si="24"/>
        <v>1.2079660489080126E-2</v>
      </c>
      <c r="BA16">
        <f t="shared" si="25"/>
        <v>1.1516390612125048E-2</v>
      </c>
      <c r="BB16">
        <f t="shared" si="26"/>
        <v>8.9750575377460905E-3</v>
      </c>
      <c r="BC16">
        <f t="shared" si="27"/>
        <v>8.3840351413850735E-3</v>
      </c>
      <c r="BD16">
        <f t="shared" si="28"/>
        <v>6.5845883479915433E-3</v>
      </c>
      <c r="BE16">
        <f t="shared" si="29"/>
        <v>5.2013891960811147E-3</v>
      </c>
      <c r="BF16">
        <f t="shared" si="30"/>
        <v>4.0342092843402514E-3</v>
      </c>
      <c r="BH16">
        <f t="shared" si="31"/>
        <v>0.52399741420308565</v>
      </c>
    </row>
    <row r="17" spans="1:60" x14ac:dyDescent="0.25">
      <c r="A17">
        <f>'HKI SC'!A13</f>
        <v>1950</v>
      </c>
      <c r="B17">
        <f>'HKI SC'!AC13</f>
        <v>0.51100990647832101</v>
      </c>
      <c r="C17">
        <f t="shared" ref="C17:D36" si="33">($B17&gt;=C$16)*($B17&lt;=D$16)*(1-($B17-C$16)/(D$16-C$16))</f>
        <v>0.44334757565370853</v>
      </c>
      <c r="D17">
        <f t="shared" si="33"/>
        <v>0</v>
      </c>
      <c r="E17">
        <f t="shared" ref="E17:G18" si="34">($B17&gt;=E$16)*($B17&lt;=F$16)*(1-($B17-E$16)/(F$16-E$16))</f>
        <v>0</v>
      </c>
      <c r="F17">
        <f t="shared" si="34"/>
        <v>0</v>
      </c>
      <c r="G17">
        <f t="shared" si="34"/>
        <v>0</v>
      </c>
      <c r="K17">
        <f t="shared" ref="K17:O26" si="35">($B17&gt;=J$16)*($B17&lt;=K$16)*($B17-J$16)/(K$16-J$16)</f>
        <v>0.55665242434629147</v>
      </c>
      <c r="L17">
        <f t="shared" si="35"/>
        <v>0</v>
      </c>
      <c r="M17">
        <f t="shared" si="35"/>
        <v>0</v>
      </c>
      <c r="N17">
        <f t="shared" si="35"/>
        <v>0</v>
      </c>
      <c r="O17">
        <f t="shared" si="35"/>
        <v>0</v>
      </c>
      <c r="AD17">
        <f t="shared" si="1"/>
        <v>1965</v>
      </c>
      <c r="AE17">
        <f t="shared" si="3"/>
        <v>0.52632237168005791</v>
      </c>
      <c r="AF17">
        <f t="shared" si="4"/>
        <v>6.3934415386359359E-3</v>
      </c>
      <c r="AG17">
        <f t="shared" si="5"/>
        <v>6.0240062751212809E-3</v>
      </c>
      <c r="AH17">
        <f t="shared" si="6"/>
        <v>5.6535964616008577E-3</v>
      </c>
      <c r="AI17">
        <f t="shared" si="7"/>
        <v>5.8490679713796082E-3</v>
      </c>
      <c r="AJ17">
        <f t="shared" si="8"/>
        <v>6.5435537435349599E-3</v>
      </c>
      <c r="AK17">
        <f t="shared" si="9"/>
        <v>9.7108402746591133E-3</v>
      </c>
      <c r="AL17">
        <f t="shared" si="10"/>
        <v>2.1375536814356375E-2</v>
      </c>
      <c r="AM17">
        <f t="shared" si="11"/>
        <v>3.1924944966938235E-2</v>
      </c>
      <c r="AN17">
        <f t="shared" si="12"/>
        <v>3.4651045517374253E-2</v>
      </c>
      <c r="AO17">
        <f t="shared" si="13"/>
        <v>3.6218879692377373E-2</v>
      </c>
      <c r="AP17">
        <f t="shared" si="14"/>
        <v>3.6072408140585661E-2</v>
      </c>
      <c r="AQ17">
        <f t="shared" si="15"/>
        <v>3.6638259457574339E-2</v>
      </c>
      <c r="AR17">
        <f t="shared" si="16"/>
        <v>3.5698302967321197E-2</v>
      </c>
      <c r="AS17">
        <f t="shared" si="17"/>
        <v>3.5341278345283791E-2</v>
      </c>
      <c r="AT17">
        <f t="shared" si="18"/>
        <v>3.4384792403501729E-2</v>
      </c>
      <c r="AU17">
        <f t="shared" si="19"/>
        <v>3.2622366869754331E-2</v>
      </c>
      <c r="AV17">
        <f t="shared" si="20"/>
        <v>3.046156732208239E-2</v>
      </c>
      <c r="AW17">
        <f t="shared" si="21"/>
        <v>2.8514921150768223E-2</v>
      </c>
      <c r="AX17">
        <f t="shared" si="22"/>
        <v>1.9066107652942161E-2</v>
      </c>
      <c r="AY17">
        <f t="shared" si="23"/>
        <v>1.6150213427664355E-2</v>
      </c>
      <c r="AZ17">
        <f t="shared" si="24"/>
        <v>1.213325750351594E-2</v>
      </c>
      <c r="BA17">
        <f t="shared" si="25"/>
        <v>1.1567488418594406E-2</v>
      </c>
      <c r="BB17">
        <f t="shared" si="26"/>
        <v>9.0148795417542074E-3</v>
      </c>
      <c r="BC17">
        <f t="shared" si="27"/>
        <v>8.4212348005070665E-3</v>
      </c>
      <c r="BD17">
        <f t="shared" si="28"/>
        <v>6.613803927109866E-3</v>
      </c>
      <c r="BE17">
        <f t="shared" si="29"/>
        <v>5.2244675708484067E-3</v>
      </c>
      <c r="BF17">
        <f t="shared" si="30"/>
        <v>4.0521089242717993E-3</v>
      </c>
      <c r="BH17">
        <f t="shared" si="31"/>
        <v>0.5263223716800578</v>
      </c>
    </row>
    <row r="18" spans="1:60" x14ac:dyDescent="0.25">
      <c r="A18">
        <f>'HKI SC'!A14</f>
        <v>1951</v>
      </c>
      <c r="B18">
        <f>'HKI SC'!AC14</f>
        <v>0.51026944163244747</v>
      </c>
      <c r="C18">
        <f t="shared" si="33"/>
        <v>0.44435042630305277</v>
      </c>
      <c r="D18">
        <f t="shared" si="33"/>
        <v>0</v>
      </c>
      <c r="E18">
        <f t="shared" si="34"/>
        <v>0</v>
      </c>
      <c r="F18">
        <f t="shared" si="34"/>
        <v>0</v>
      </c>
      <c r="G18">
        <f t="shared" si="34"/>
        <v>0</v>
      </c>
      <c r="K18">
        <f t="shared" si="35"/>
        <v>0.55564957369694723</v>
      </c>
      <c r="L18">
        <f t="shared" si="35"/>
        <v>0</v>
      </c>
      <c r="M18">
        <f t="shared" si="35"/>
        <v>0</v>
      </c>
      <c r="N18">
        <f t="shared" si="35"/>
        <v>0</v>
      </c>
      <c r="O18">
        <f t="shared" si="35"/>
        <v>0</v>
      </c>
      <c r="AD18">
        <f t="shared" si="1"/>
        <v>1966</v>
      </c>
      <c r="AE18">
        <f t="shared" si="3"/>
        <v>0.5265997341826073</v>
      </c>
      <c r="AF18">
        <f t="shared" si="4"/>
        <v>6.3968107682953147E-3</v>
      </c>
      <c r="AG18">
        <f t="shared" si="5"/>
        <v>6.0271808189859225E-3</v>
      </c>
      <c r="AH18">
        <f t="shared" si="6"/>
        <v>5.6565758061002912E-3</v>
      </c>
      <c r="AI18">
        <f t="shared" si="7"/>
        <v>5.8521503258783256E-3</v>
      </c>
      <c r="AJ18">
        <f t="shared" si="8"/>
        <v>6.5470020796489651E-3</v>
      </c>
      <c r="AK18">
        <f t="shared" si="9"/>
        <v>9.715957714284261E-3</v>
      </c>
      <c r="AL18">
        <f t="shared" si="10"/>
        <v>2.138680134100996E-2</v>
      </c>
      <c r="AM18">
        <f t="shared" si="11"/>
        <v>3.1941768843532184E-2</v>
      </c>
      <c r="AN18">
        <f t="shared" si="12"/>
        <v>3.4669306000336381E-2</v>
      </c>
      <c r="AO18">
        <f t="shared" si="13"/>
        <v>3.6237966395986317E-2</v>
      </c>
      <c r="AP18">
        <f t="shared" si="14"/>
        <v>3.6091417656299224E-2</v>
      </c>
      <c r="AQ18">
        <f t="shared" si="15"/>
        <v>3.6657567166839607E-2</v>
      </c>
      <c r="AR18">
        <f t="shared" si="16"/>
        <v>3.5717115336280879E-2</v>
      </c>
      <c r="AS18">
        <f t="shared" si="17"/>
        <v>3.535990256863545E-2</v>
      </c>
      <c r="AT18">
        <f t="shared" si="18"/>
        <v>3.4402912575821662E-2</v>
      </c>
      <c r="AU18">
        <f t="shared" si="19"/>
        <v>3.2639558275252063E-2</v>
      </c>
      <c r="AV18">
        <f t="shared" si="20"/>
        <v>3.0477620024757863E-2</v>
      </c>
      <c r="AW18">
        <f t="shared" si="21"/>
        <v>2.8529948005631203E-2</v>
      </c>
      <c r="AX18">
        <f t="shared" si="22"/>
        <v>1.9076155151617955E-2</v>
      </c>
      <c r="AY18">
        <f t="shared" si="23"/>
        <v>1.6158724302090432E-2</v>
      </c>
      <c r="AZ18">
        <f t="shared" si="24"/>
        <v>1.2139651513815198E-2</v>
      </c>
      <c r="BA18">
        <f t="shared" si="25"/>
        <v>1.1573584278676793E-2</v>
      </c>
      <c r="BB18">
        <f t="shared" si="26"/>
        <v>9.0196302224860598E-3</v>
      </c>
      <c r="BC18">
        <f t="shared" si="27"/>
        <v>8.4256726410483485E-3</v>
      </c>
      <c r="BD18">
        <f t="shared" si="28"/>
        <v>6.6172892838176544E-3</v>
      </c>
      <c r="BE18">
        <f t="shared" si="29"/>
        <v>5.227220772076227E-3</v>
      </c>
      <c r="BF18">
        <f t="shared" si="30"/>
        <v>4.0542443134027068E-3</v>
      </c>
      <c r="BH18">
        <f t="shared" si="31"/>
        <v>0.5265997341826073</v>
      </c>
    </row>
    <row r="19" spans="1:60" x14ac:dyDescent="0.25">
      <c r="A19">
        <f>'HKI SC'!A15</f>
        <v>1952</v>
      </c>
      <c r="B19">
        <f>'HKI SC'!AC15</f>
        <v>0.51127199009919799</v>
      </c>
      <c r="C19">
        <f t="shared" si="33"/>
        <v>0.44299262196368039</v>
      </c>
      <c r="D19">
        <f t="shared" si="33"/>
        <v>0</v>
      </c>
      <c r="E19">
        <f t="shared" ref="E19:G38" si="36">($B19&gt;=E$16)*($B19&lt;=F$16)*(1-($B19-E$16)/(F$16-E$16))</f>
        <v>0</v>
      </c>
      <c r="F19">
        <f t="shared" si="36"/>
        <v>0</v>
      </c>
      <c r="G19">
        <f t="shared" si="36"/>
        <v>0</v>
      </c>
      <c r="K19">
        <f t="shared" si="35"/>
        <v>0.55700737803631961</v>
      </c>
      <c r="L19">
        <f t="shared" si="35"/>
        <v>0</v>
      </c>
      <c r="M19">
        <f t="shared" si="35"/>
        <v>0</v>
      </c>
      <c r="N19">
        <f t="shared" si="35"/>
        <v>0</v>
      </c>
      <c r="O19">
        <f t="shared" si="35"/>
        <v>0</v>
      </c>
      <c r="AD19">
        <f t="shared" si="1"/>
        <v>1967</v>
      </c>
      <c r="AE19">
        <f t="shared" si="3"/>
        <v>0.52741082473764511</v>
      </c>
      <c r="AF19">
        <f t="shared" si="4"/>
        <v>6.4066633991641513E-3</v>
      </c>
      <c r="AG19">
        <f t="shared" si="5"/>
        <v>6.0364641306142001E-3</v>
      </c>
      <c r="AH19">
        <f t="shared" si="6"/>
        <v>5.6652882966550105E-3</v>
      </c>
      <c r="AI19">
        <f t="shared" si="7"/>
        <v>5.8611640483469648E-3</v>
      </c>
      <c r="AJ19">
        <f t="shared" si="8"/>
        <v>6.5570860413487544E-3</v>
      </c>
      <c r="AK19">
        <f t="shared" si="9"/>
        <v>9.7309226317038172E-3</v>
      </c>
      <c r="AL19">
        <f t="shared" si="10"/>
        <v>2.1419742171481682E-2</v>
      </c>
      <c r="AM19">
        <f t="shared" si="11"/>
        <v>3.1990966868784526E-2</v>
      </c>
      <c r="AN19">
        <f t="shared" si="12"/>
        <v>3.4722705090425625E-2</v>
      </c>
      <c r="AO19">
        <f t="shared" si="13"/>
        <v>3.6293781601292457E-2</v>
      </c>
      <c r="AP19">
        <f t="shared" si="14"/>
        <v>3.6147007141213015E-2</v>
      </c>
      <c r="AQ19">
        <f t="shared" si="15"/>
        <v>3.671402865849957E-2</v>
      </c>
      <c r="AR19">
        <f t="shared" si="16"/>
        <v>3.5772128305376696E-2</v>
      </c>
      <c r="AS19">
        <f t="shared" si="17"/>
        <v>3.5414365343944286E-2</v>
      </c>
      <c r="AT19">
        <f t="shared" si="18"/>
        <v>3.4455901355809088E-2</v>
      </c>
      <c r="AU19">
        <f t="shared" si="19"/>
        <v>3.2689831064467871E-2</v>
      </c>
      <c r="AV19">
        <f t="shared" si="20"/>
        <v>3.0524562907819672E-2</v>
      </c>
      <c r="AW19">
        <f t="shared" si="21"/>
        <v>2.8573891004195391E-2</v>
      </c>
      <c r="AX19">
        <f t="shared" si="22"/>
        <v>1.910553702985595E-2</v>
      </c>
      <c r="AY19">
        <f t="shared" si="23"/>
        <v>1.6183612633420923E-2</v>
      </c>
      <c r="AZ19">
        <f t="shared" si="24"/>
        <v>1.2158349504044133E-2</v>
      </c>
      <c r="BA19">
        <f t="shared" si="25"/>
        <v>1.1591410388883516E-2</v>
      </c>
      <c r="BB19">
        <f t="shared" si="26"/>
        <v>9.0335226276820994E-3</v>
      </c>
      <c r="BC19">
        <f t="shared" si="27"/>
        <v>8.4386502083644479E-3</v>
      </c>
      <c r="BD19">
        <f t="shared" si="28"/>
        <v>6.6274815047582675E-3</v>
      </c>
      <c r="BE19">
        <f t="shared" si="29"/>
        <v>5.2352719523600716E-3</v>
      </c>
      <c r="BF19">
        <f t="shared" si="30"/>
        <v>4.0604888271328953E-3</v>
      </c>
      <c r="BH19">
        <f t="shared" si="31"/>
        <v>0.52741082473764511</v>
      </c>
    </row>
    <row r="20" spans="1:60" x14ac:dyDescent="0.25">
      <c r="A20">
        <f>'HKI SC'!A16</f>
        <v>1953</v>
      </c>
      <c r="B20">
        <f>'HKI SC'!AC16</f>
        <v>0.51284428151621619</v>
      </c>
      <c r="C20">
        <f t="shared" si="33"/>
        <v>0.44086318465507324</v>
      </c>
      <c r="D20">
        <f t="shared" si="33"/>
        <v>0</v>
      </c>
      <c r="E20">
        <f t="shared" si="36"/>
        <v>0</v>
      </c>
      <c r="F20">
        <f t="shared" si="36"/>
        <v>0</v>
      </c>
      <c r="G20">
        <f t="shared" si="36"/>
        <v>0</v>
      </c>
      <c r="K20">
        <f t="shared" si="35"/>
        <v>0.55913681534492676</v>
      </c>
      <c r="L20">
        <f t="shared" si="35"/>
        <v>0</v>
      </c>
      <c r="M20">
        <f t="shared" si="35"/>
        <v>0</v>
      </c>
      <c r="N20">
        <f t="shared" si="35"/>
        <v>0</v>
      </c>
      <c r="O20">
        <f t="shared" si="35"/>
        <v>0</v>
      </c>
      <c r="AD20">
        <f t="shared" si="1"/>
        <v>1968</v>
      </c>
      <c r="AE20">
        <f t="shared" si="3"/>
        <v>0.52874608474468843</v>
      </c>
      <c r="AF20">
        <f t="shared" si="4"/>
        <v>6.4228833192231435E-3</v>
      </c>
      <c r="AG20">
        <f t="shared" si="5"/>
        <v>6.0517468073426678E-3</v>
      </c>
      <c r="AH20">
        <f t="shared" si="6"/>
        <v>5.6796312576563443E-3</v>
      </c>
      <c r="AI20">
        <f t="shared" si="7"/>
        <v>5.8760029131965253E-3</v>
      </c>
      <c r="AJ20">
        <f t="shared" si="8"/>
        <v>6.5736867904101891E-3</v>
      </c>
      <c r="AK20">
        <f t="shared" si="9"/>
        <v>9.7555586672425434E-3</v>
      </c>
      <c r="AL20">
        <f t="shared" si="10"/>
        <v>2.1473971102215109E-2</v>
      </c>
      <c r="AM20">
        <f t="shared" si="11"/>
        <v>3.2071959250136922E-2</v>
      </c>
      <c r="AN20">
        <f t="shared" si="12"/>
        <v>3.4810613486061355E-2</v>
      </c>
      <c r="AO20">
        <f t="shared" si="13"/>
        <v>3.6385667533100317E-2</v>
      </c>
      <c r="AP20">
        <f t="shared" si="14"/>
        <v>3.6238521480218056E-2</v>
      </c>
      <c r="AQ20">
        <f t="shared" si="15"/>
        <v>3.680697854095509E-2</v>
      </c>
      <c r="AR20">
        <f t="shared" si="16"/>
        <v>3.5862693553666294E-2</v>
      </c>
      <c r="AS20">
        <f t="shared" si="17"/>
        <v>3.5504024834232734E-2</v>
      </c>
      <c r="AT20">
        <f t="shared" si="18"/>
        <v>3.4543134277336483E-2</v>
      </c>
      <c r="AU20">
        <f t="shared" si="19"/>
        <v>3.2772592778884897E-2</v>
      </c>
      <c r="AV20">
        <f t="shared" si="20"/>
        <v>3.0601842755277411E-2</v>
      </c>
      <c r="AW20">
        <f t="shared" si="21"/>
        <v>2.8646232283733017E-2</v>
      </c>
      <c r="AX20">
        <f t="shared" si="22"/>
        <v>1.9153907025905498E-2</v>
      </c>
      <c r="AY20">
        <f t="shared" si="23"/>
        <v>1.6224585115792015E-2</v>
      </c>
      <c r="AZ20">
        <f t="shared" si="24"/>
        <v>1.2189131120732565E-2</v>
      </c>
      <c r="BA20">
        <f t="shared" si="25"/>
        <v>1.1620756670741117E-2</v>
      </c>
      <c r="BB20">
        <f t="shared" si="26"/>
        <v>9.0563930370891593E-3</v>
      </c>
      <c r="BC20">
        <f t="shared" si="27"/>
        <v>8.4600145634518911E-3</v>
      </c>
      <c r="BD20">
        <f t="shared" si="28"/>
        <v>6.6442604758859929E-3</v>
      </c>
      <c r="BE20">
        <f t="shared" si="29"/>
        <v>5.2485262295498859E-3</v>
      </c>
      <c r="BF20">
        <f t="shared" si="30"/>
        <v>4.0707688746510953E-3</v>
      </c>
      <c r="BH20">
        <f t="shared" si="31"/>
        <v>0.52874608474468821</v>
      </c>
    </row>
    <row r="21" spans="1:60" x14ac:dyDescent="0.25">
      <c r="A21">
        <f>'HKI SC'!A17</f>
        <v>1954</v>
      </c>
      <c r="B21">
        <f>'HKI SC'!AC17</f>
        <v>0.51464841074140966</v>
      </c>
      <c r="C21">
        <f t="shared" si="33"/>
        <v>0.43841975715805037</v>
      </c>
      <c r="D21">
        <f t="shared" si="33"/>
        <v>0</v>
      </c>
      <c r="E21">
        <f t="shared" si="36"/>
        <v>0</v>
      </c>
      <c r="F21">
        <f t="shared" si="36"/>
        <v>0</v>
      </c>
      <c r="G21">
        <f t="shared" si="36"/>
        <v>0</v>
      </c>
      <c r="K21">
        <f t="shared" si="35"/>
        <v>0.56158024284194963</v>
      </c>
      <c r="L21">
        <f t="shared" si="35"/>
        <v>0</v>
      </c>
      <c r="M21">
        <f t="shared" si="35"/>
        <v>0</v>
      </c>
      <c r="N21">
        <f t="shared" si="35"/>
        <v>0</v>
      </c>
      <c r="O21">
        <f t="shared" si="35"/>
        <v>0</v>
      </c>
      <c r="AD21">
        <f t="shared" si="1"/>
        <v>1969</v>
      </c>
      <c r="AE21">
        <f t="shared" si="3"/>
        <v>0.53027361033249221</v>
      </c>
      <c r="AF21">
        <f t="shared" si="4"/>
        <v>6.4414387636995392E-3</v>
      </c>
      <c r="AG21">
        <f t="shared" si="5"/>
        <v>6.0692300537738726E-3</v>
      </c>
      <c r="AH21">
        <f t="shared" si="6"/>
        <v>5.6960394776425964E-3</v>
      </c>
      <c r="AI21">
        <f t="shared" si="7"/>
        <v>5.892978442780355E-3</v>
      </c>
      <c r="AJ21">
        <f t="shared" si="8"/>
        <v>6.5926778998827229E-3</v>
      </c>
      <c r="AK21">
        <f t="shared" si="9"/>
        <v>9.7837420730728288E-3</v>
      </c>
      <c r="AL21">
        <f t="shared" si="10"/>
        <v>2.1536008517293523E-2</v>
      </c>
      <c r="AM21">
        <f t="shared" si="11"/>
        <v>3.2164613815000964E-2</v>
      </c>
      <c r="AN21">
        <f t="shared" si="12"/>
        <v>3.4911179909835034E-2</v>
      </c>
      <c r="AO21">
        <f t="shared" si="13"/>
        <v>3.6490784222925017E-2</v>
      </c>
      <c r="AP21">
        <f t="shared" si="14"/>
        <v>3.6343213071176959E-2</v>
      </c>
      <c r="AQ21">
        <f t="shared" si="15"/>
        <v>3.6913312380870339E-2</v>
      </c>
      <c r="AR21">
        <f t="shared" si="16"/>
        <v>3.5966299393276904E-2</v>
      </c>
      <c r="AS21">
        <f t="shared" si="17"/>
        <v>3.5606594494735272E-2</v>
      </c>
      <c r="AT21">
        <f t="shared" si="18"/>
        <v>3.4642927964730036E-2</v>
      </c>
      <c r="AU21">
        <f t="shared" si="19"/>
        <v>3.2867271445059028E-2</v>
      </c>
      <c r="AV21">
        <f t="shared" si="20"/>
        <v>3.0690250214342015E-2</v>
      </c>
      <c r="AW21">
        <f t="shared" si="21"/>
        <v>2.8728990064963118E-2</v>
      </c>
      <c r="AX21">
        <f t="shared" si="22"/>
        <v>1.9209241871746701E-2</v>
      </c>
      <c r="AY21">
        <f t="shared" si="23"/>
        <v>1.6271457271692404E-2</v>
      </c>
      <c r="AZ21">
        <f t="shared" si="24"/>
        <v>1.222434501681088E-2</v>
      </c>
      <c r="BA21">
        <f t="shared" si="25"/>
        <v>1.1654328556522117E-2</v>
      </c>
      <c r="BB21">
        <f t="shared" si="26"/>
        <v>9.0825565823077336E-3</v>
      </c>
      <c r="BC21">
        <f t="shared" si="27"/>
        <v>8.4844551959061335E-3</v>
      </c>
      <c r="BD21">
        <f t="shared" si="28"/>
        <v>6.6634554698193288E-3</v>
      </c>
      <c r="BE21">
        <f t="shared" si="29"/>
        <v>5.263689004925836E-3</v>
      </c>
      <c r="BF21">
        <f t="shared" si="30"/>
        <v>4.0825291577008841E-3</v>
      </c>
      <c r="BH21">
        <f t="shared" si="31"/>
        <v>0.53027361033249198</v>
      </c>
    </row>
    <row r="22" spans="1:60" x14ac:dyDescent="0.25">
      <c r="A22">
        <f>'HKI SC'!A18</f>
        <v>1955</v>
      </c>
      <c r="B22">
        <f>'HKI SC'!AC18</f>
        <v>0.51663298818454551</v>
      </c>
      <c r="C22">
        <f t="shared" si="33"/>
        <v>0.43573193910886954</v>
      </c>
      <c r="D22">
        <f t="shared" si="33"/>
        <v>0</v>
      </c>
      <c r="E22">
        <f t="shared" si="36"/>
        <v>0</v>
      </c>
      <c r="F22">
        <f t="shared" si="36"/>
        <v>0</v>
      </c>
      <c r="G22">
        <f t="shared" si="36"/>
        <v>0</v>
      </c>
      <c r="K22">
        <f t="shared" si="35"/>
        <v>0.56426806089113046</v>
      </c>
      <c r="L22">
        <f t="shared" si="35"/>
        <v>0</v>
      </c>
      <c r="M22">
        <f t="shared" si="35"/>
        <v>0</v>
      </c>
      <c r="N22">
        <f t="shared" si="35"/>
        <v>0</v>
      </c>
      <c r="O22">
        <f t="shared" si="35"/>
        <v>0</v>
      </c>
      <c r="AD22">
        <f t="shared" si="1"/>
        <v>1970</v>
      </c>
      <c r="AE22">
        <f t="shared" si="3"/>
        <v>0.53172862946021882</v>
      </c>
      <c r="AF22">
        <f t="shared" si="4"/>
        <v>6.4591134441449533E-3</v>
      </c>
      <c r="AG22">
        <f t="shared" si="5"/>
        <v>6.0858834297796618E-3</v>
      </c>
      <c r="AH22">
        <f t="shared" si="6"/>
        <v>5.7116688550635465E-3</v>
      </c>
      <c r="AI22">
        <f t="shared" si="7"/>
        <v>5.9091482015359341E-3</v>
      </c>
      <c r="AJ22">
        <f t="shared" si="8"/>
        <v>6.610767565784173E-3</v>
      </c>
      <c r="AK22">
        <f t="shared" si="9"/>
        <v>9.8105877081934214E-3</v>
      </c>
      <c r="AL22">
        <f t="shared" si="10"/>
        <v>2.1595101226636344E-2</v>
      </c>
      <c r="AM22">
        <f t="shared" si="11"/>
        <v>3.2252870381846564E-2</v>
      </c>
      <c r="AN22">
        <f t="shared" si="12"/>
        <v>3.5006972786475576E-2</v>
      </c>
      <c r="AO22">
        <f t="shared" si="13"/>
        <v>3.659091137991631E-2</v>
      </c>
      <c r="AP22">
        <f t="shared" si="14"/>
        <v>3.6442935307304178E-2</v>
      </c>
      <c r="AQ22">
        <f t="shared" si="15"/>
        <v>3.7014598913964525E-2</v>
      </c>
      <c r="AR22">
        <f t="shared" si="16"/>
        <v>3.6064987414990729E-2</v>
      </c>
      <c r="AS22">
        <f t="shared" si="17"/>
        <v>3.5704295521249797E-2</v>
      </c>
      <c r="AT22">
        <f t="shared" si="18"/>
        <v>3.4737984784166197E-2</v>
      </c>
      <c r="AU22">
        <f t="shared" si="19"/>
        <v>3.2957456035988902E-2</v>
      </c>
      <c r="AV22">
        <f t="shared" si="20"/>
        <v>3.0774461271099271E-2</v>
      </c>
      <c r="AW22">
        <f t="shared" si="21"/>
        <v>2.8807819614935594E-2</v>
      </c>
      <c r="AX22">
        <f t="shared" si="22"/>
        <v>1.9261950160086742E-2</v>
      </c>
      <c r="AY22">
        <f t="shared" si="23"/>
        <v>1.6316104565287599E-2</v>
      </c>
      <c r="AZ22">
        <f t="shared" si="24"/>
        <v>1.2257887428646605E-2</v>
      </c>
      <c r="BA22">
        <f t="shared" si="25"/>
        <v>1.1686306898721568E-2</v>
      </c>
      <c r="BB22">
        <f t="shared" si="26"/>
        <v>9.1074782327508538E-3</v>
      </c>
      <c r="BC22">
        <f t="shared" si="27"/>
        <v>8.5077357144117474E-3</v>
      </c>
      <c r="BD22">
        <f t="shared" si="28"/>
        <v>6.6817393424775644E-3</v>
      </c>
      <c r="BE22">
        <f t="shared" si="29"/>
        <v>5.2781320547690474E-3</v>
      </c>
      <c r="BF22">
        <f t="shared" si="30"/>
        <v>4.0937312199913912E-3</v>
      </c>
      <c r="BH22">
        <f t="shared" si="31"/>
        <v>0.5317286294602187</v>
      </c>
    </row>
    <row r="23" spans="1:60" x14ac:dyDescent="0.25">
      <c r="A23">
        <f>'HKI SC'!A19</f>
        <v>1956</v>
      </c>
      <c r="B23">
        <f>'HKI SC'!AC19</f>
        <v>0.51640113284176625</v>
      </c>
      <c r="C23">
        <f t="shared" si="33"/>
        <v>0.43604595304532567</v>
      </c>
      <c r="D23">
        <f t="shared" si="33"/>
        <v>0</v>
      </c>
      <c r="E23">
        <f t="shared" si="36"/>
        <v>0</v>
      </c>
      <c r="F23">
        <f t="shared" si="36"/>
        <v>0</v>
      </c>
      <c r="G23">
        <f t="shared" si="36"/>
        <v>0</v>
      </c>
      <c r="K23">
        <f t="shared" si="35"/>
        <v>0.56395404695467433</v>
      </c>
      <c r="L23">
        <f t="shared" si="35"/>
        <v>0</v>
      </c>
      <c r="M23">
        <f t="shared" si="35"/>
        <v>0</v>
      </c>
      <c r="N23">
        <f t="shared" si="35"/>
        <v>0</v>
      </c>
      <c r="O23">
        <f t="shared" si="35"/>
        <v>0</v>
      </c>
      <c r="AD23">
        <f t="shared" si="1"/>
        <v>1971</v>
      </c>
      <c r="AE23">
        <f t="shared" si="3"/>
        <v>0.53114992437728392</v>
      </c>
      <c r="AF23">
        <f t="shared" si="4"/>
        <v>6.4520836895402877E-3</v>
      </c>
      <c r="AG23">
        <f t="shared" si="5"/>
        <v>6.0792598788180774E-3</v>
      </c>
      <c r="AH23">
        <f t="shared" si="6"/>
        <v>5.7054525792880218E-3</v>
      </c>
      <c r="AI23">
        <f t="shared" si="7"/>
        <v>5.9027169997713869E-3</v>
      </c>
      <c r="AJ23">
        <f t="shared" si="8"/>
        <v>6.6035727589213097E-3</v>
      </c>
      <c r="AK23">
        <f t="shared" si="9"/>
        <v>9.7999103877356632E-3</v>
      </c>
      <c r="AL23">
        <f t="shared" si="10"/>
        <v>2.1571598270139464E-2</v>
      </c>
      <c r="AM23">
        <f t="shared" si="11"/>
        <v>3.2217768077785633E-2</v>
      </c>
      <c r="AN23">
        <f t="shared" si="12"/>
        <v>3.4968873064235184E-2</v>
      </c>
      <c r="AO23">
        <f t="shared" si="13"/>
        <v>3.6551087783383097E-2</v>
      </c>
      <c r="AP23">
        <f t="shared" si="14"/>
        <v>3.6403272760036756E-2</v>
      </c>
      <c r="AQ23">
        <f t="shared" si="15"/>
        <v>3.6974314198514741E-2</v>
      </c>
      <c r="AR23">
        <f t="shared" si="16"/>
        <v>3.6025736206053142E-2</v>
      </c>
      <c r="AS23">
        <f t="shared" si="17"/>
        <v>3.5665436870133467E-2</v>
      </c>
      <c r="AT23">
        <f t="shared" si="18"/>
        <v>3.4700177814122241E-2</v>
      </c>
      <c r="AU23">
        <f t="shared" si="19"/>
        <v>3.2921586898477927E-2</v>
      </c>
      <c r="AV23">
        <f t="shared" si="20"/>
        <v>3.0740967988670133E-2</v>
      </c>
      <c r="AW23">
        <f t="shared" si="21"/>
        <v>2.8776466720402981E-2</v>
      </c>
      <c r="AX23">
        <f t="shared" si="22"/>
        <v>1.9240986480782509E-2</v>
      </c>
      <c r="AY23">
        <f t="shared" si="23"/>
        <v>1.6298346987225244E-2</v>
      </c>
      <c r="AZ23">
        <f t="shared" si="24"/>
        <v>1.2244546597688897E-2</v>
      </c>
      <c r="BA23">
        <f t="shared" si="25"/>
        <v>1.1673588145529937E-2</v>
      </c>
      <c r="BB23">
        <f t="shared" si="26"/>
        <v>9.0975661391489663E-3</v>
      </c>
      <c r="BC23">
        <f t="shared" si="27"/>
        <v>8.4984763485822339E-3</v>
      </c>
      <c r="BD23">
        <f t="shared" si="28"/>
        <v>6.674467293717911E-3</v>
      </c>
      <c r="BE23">
        <f t="shared" si="29"/>
        <v>5.2723876173262161E-3</v>
      </c>
      <c r="BF23">
        <f t="shared" si="30"/>
        <v>4.0892758212524071E-3</v>
      </c>
      <c r="BH23">
        <f t="shared" si="31"/>
        <v>0.53114992437728381</v>
      </c>
    </row>
    <row r="24" spans="1:60" x14ac:dyDescent="0.25">
      <c r="A24">
        <f>'HKI SC'!A20</f>
        <v>1957</v>
      </c>
      <c r="B24">
        <f>'HKI SC'!AC20</f>
        <v>0.51640167105110979</v>
      </c>
      <c r="C24">
        <f t="shared" si="33"/>
        <v>0.43604522411998548</v>
      </c>
      <c r="D24">
        <f t="shared" si="33"/>
        <v>0</v>
      </c>
      <c r="E24">
        <f t="shared" si="36"/>
        <v>0</v>
      </c>
      <c r="F24">
        <f t="shared" si="36"/>
        <v>0</v>
      </c>
      <c r="G24">
        <f t="shared" si="36"/>
        <v>0</v>
      </c>
      <c r="K24">
        <f t="shared" si="35"/>
        <v>0.56395477588001452</v>
      </c>
      <c r="L24">
        <f t="shared" si="35"/>
        <v>0</v>
      </c>
      <c r="M24">
        <f t="shared" si="35"/>
        <v>0</v>
      </c>
      <c r="N24">
        <f t="shared" si="35"/>
        <v>0</v>
      </c>
      <c r="O24">
        <f t="shared" si="35"/>
        <v>0</v>
      </c>
      <c r="AD24">
        <f t="shared" si="1"/>
        <v>1972</v>
      </c>
      <c r="AE24">
        <f t="shared" si="3"/>
        <v>0.53048283294608622</v>
      </c>
      <c r="AF24">
        <f t="shared" si="4"/>
        <v>6.4439802717572419E-3</v>
      </c>
      <c r="AG24">
        <f t="shared" si="5"/>
        <v>6.071624704666565E-3</v>
      </c>
      <c r="AH24">
        <f t="shared" si="6"/>
        <v>5.6982868839691152E-3</v>
      </c>
      <c r="AI24">
        <f t="shared" si="7"/>
        <v>5.8953035525494022E-3</v>
      </c>
      <c r="AJ24">
        <f t="shared" si="8"/>
        <v>6.5952790802430508E-3</v>
      </c>
      <c r="AK24">
        <f t="shared" si="9"/>
        <v>9.7876023068226761E-3</v>
      </c>
      <c r="AL24">
        <f t="shared" si="10"/>
        <v>2.1544505677817023E-2</v>
      </c>
      <c r="AM24">
        <f t="shared" si="11"/>
        <v>3.2177304555095307E-2</v>
      </c>
      <c r="AN24">
        <f t="shared" si="12"/>
        <v>3.4924954323952699E-2</v>
      </c>
      <c r="AO24">
        <f t="shared" si="13"/>
        <v>3.6505181879339467E-2</v>
      </c>
      <c r="AP24">
        <f t="shared" si="14"/>
        <v>3.63575525025139E-2</v>
      </c>
      <c r="AQ24">
        <f t="shared" si="15"/>
        <v>3.692787674828793E-2</v>
      </c>
      <c r="AR24">
        <f t="shared" si="16"/>
        <v>3.598049011107568E-2</v>
      </c>
      <c r="AS24">
        <f t="shared" si="17"/>
        <v>3.5620643288822348E-2</v>
      </c>
      <c r="AT24">
        <f t="shared" si="18"/>
        <v>3.4656596538443864E-2</v>
      </c>
      <c r="AU24">
        <f t="shared" si="19"/>
        <v>3.2880239422909421E-2</v>
      </c>
      <c r="AV24">
        <f t="shared" si="20"/>
        <v>3.0702359235489932E-2</v>
      </c>
      <c r="AW24">
        <f t="shared" si="21"/>
        <v>2.8740325259229222E-2</v>
      </c>
      <c r="AX24">
        <f t="shared" si="22"/>
        <v>1.9216820992621765E-2</v>
      </c>
      <c r="AY24">
        <f t="shared" si="23"/>
        <v>1.6277877272143176E-2</v>
      </c>
      <c r="AZ24">
        <f t="shared" si="24"/>
        <v>1.222916820499912E-2</v>
      </c>
      <c r="BA24">
        <f t="shared" si="25"/>
        <v>1.1658926841318432E-2</v>
      </c>
      <c r="BB24">
        <f t="shared" si="26"/>
        <v>9.0861401591428581E-3</v>
      </c>
      <c r="BC24">
        <f t="shared" si="27"/>
        <v>8.4878027882743391E-3</v>
      </c>
      <c r="BD24">
        <f t="shared" si="28"/>
        <v>6.666084575891738E-3</v>
      </c>
      <c r="BE24">
        <f t="shared" si="29"/>
        <v>5.265765824796367E-3</v>
      </c>
      <c r="BF24">
        <f t="shared" si="30"/>
        <v>4.084139943913519E-3</v>
      </c>
      <c r="BH24">
        <f t="shared" si="31"/>
        <v>0.53048283294608611</v>
      </c>
    </row>
    <row r="25" spans="1:60" x14ac:dyDescent="0.25">
      <c r="A25">
        <f>'HKI SC'!A21</f>
        <v>1958</v>
      </c>
      <c r="B25">
        <f>'HKI SC'!AC21</f>
        <v>0.51704582083506134</v>
      </c>
      <c r="C25">
        <f t="shared" si="33"/>
        <v>0.43517281804600272</v>
      </c>
      <c r="D25">
        <f t="shared" si="33"/>
        <v>0</v>
      </c>
      <c r="E25">
        <f t="shared" si="36"/>
        <v>0</v>
      </c>
      <c r="F25">
        <f t="shared" si="36"/>
        <v>0</v>
      </c>
      <c r="G25">
        <f t="shared" si="36"/>
        <v>0</v>
      </c>
      <c r="K25">
        <f t="shared" si="35"/>
        <v>0.56482718195399728</v>
      </c>
      <c r="L25">
        <f t="shared" si="35"/>
        <v>0</v>
      </c>
      <c r="M25">
        <f t="shared" si="35"/>
        <v>0</v>
      </c>
      <c r="N25">
        <f t="shared" si="35"/>
        <v>0</v>
      </c>
      <c r="O25">
        <f t="shared" si="35"/>
        <v>0</v>
      </c>
      <c r="AD25">
        <f t="shared" si="1"/>
        <v>1973</v>
      </c>
      <c r="AE25">
        <f t="shared" si="3"/>
        <v>0.52986665493410889</v>
      </c>
      <c r="AF25">
        <f t="shared" si="4"/>
        <v>6.4364953189812559E-3</v>
      </c>
      <c r="AG25">
        <f t="shared" si="5"/>
        <v>6.0645722584654E-3</v>
      </c>
      <c r="AH25">
        <f t="shared" si="6"/>
        <v>5.691668085271444E-3</v>
      </c>
      <c r="AI25">
        <f t="shared" si="7"/>
        <v>5.8884559107457279E-3</v>
      </c>
      <c r="AJ25">
        <f t="shared" si="8"/>
        <v>6.5876183875689239E-3</v>
      </c>
      <c r="AK25">
        <f t="shared" si="9"/>
        <v>9.7762335971173127E-3</v>
      </c>
      <c r="AL25">
        <f t="shared" si="10"/>
        <v>2.1519480832802026E-2</v>
      </c>
      <c r="AM25">
        <f t="shared" si="11"/>
        <v>3.2139929269185609E-2</v>
      </c>
      <c r="AN25">
        <f t="shared" si="12"/>
        <v>3.4884387527843161E-2</v>
      </c>
      <c r="AO25">
        <f t="shared" si="13"/>
        <v>3.6462779582789429E-2</v>
      </c>
      <c r="AP25">
        <f t="shared" si="14"/>
        <v>3.6315321683663568E-2</v>
      </c>
      <c r="AQ25">
        <f t="shared" si="15"/>
        <v>3.6884983473957196E-2</v>
      </c>
      <c r="AR25">
        <f t="shared" si="16"/>
        <v>3.5938697265973631E-2</v>
      </c>
      <c r="AS25">
        <f t="shared" si="17"/>
        <v>3.5579268420864479E-2</v>
      </c>
      <c r="AT25">
        <f t="shared" si="18"/>
        <v>3.4616341451133383E-2</v>
      </c>
      <c r="AU25">
        <f t="shared" si="19"/>
        <v>3.2842047648731859E-2</v>
      </c>
      <c r="AV25">
        <f t="shared" si="20"/>
        <v>3.066669716029765E-2</v>
      </c>
      <c r="AW25">
        <f t="shared" si="21"/>
        <v>2.8706942168614462E-2</v>
      </c>
      <c r="AX25">
        <f t="shared" si="22"/>
        <v>1.9194499850785758E-2</v>
      </c>
      <c r="AY25">
        <f t="shared" si="23"/>
        <v>1.6258969836437751E-2</v>
      </c>
      <c r="AZ25">
        <f t="shared" si="24"/>
        <v>1.2214963514319794E-2</v>
      </c>
      <c r="BA25">
        <f t="shared" si="25"/>
        <v>1.1645384509848483E-2</v>
      </c>
      <c r="BB25">
        <f t="shared" si="26"/>
        <v>9.0755862270792791E-3</v>
      </c>
      <c r="BC25">
        <f t="shared" si="27"/>
        <v>8.4779438501083482E-3</v>
      </c>
      <c r="BD25">
        <f t="shared" si="28"/>
        <v>6.6583416396710973E-3</v>
      </c>
      <c r="BE25">
        <f t="shared" si="29"/>
        <v>5.2596494174105869E-3</v>
      </c>
      <c r="BF25">
        <f t="shared" si="30"/>
        <v>4.079396044441218E-3</v>
      </c>
      <c r="BH25">
        <f t="shared" si="31"/>
        <v>0.52986665493410889</v>
      </c>
    </row>
    <row r="26" spans="1:60" x14ac:dyDescent="0.25">
      <c r="A26">
        <f>'HKI SC'!A22</f>
        <v>1959</v>
      </c>
      <c r="B26">
        <f>'HKI SC'!AC22</f>
        <v>0.51845613125641432</v>
      </c>
      <c r="C26">
        <f t="shared" si="33"/>
        <v>0.43326276015505416</v>
      </c>
      <c r="D26">
        <f t="shared" si="33"/>
        <v>0</v>
      </c>
      <c r="E26">
        <f t="shared" si="36"/>
        <v>0</v>
      </c>
      <c r="F26">
        <f t="shared" si="36"/>
        <v>0</v>
      </c>
      <c r="G26">
        <f t="shared" si="36"/>
        <v>0</v>
      </c>
      <c r="K26">
        <f t="shared" si="35"/>
        <v>0.56673723984494584</v>
      </c>
      <c r="L26">
        <f t="shared" si="35"/>
        <v>0</v>
      </c>
      <c r="M26">
        <f t="shared" si="35"/>
        <v>0</v>
      </c>
      <c r="N26">
        <f t="shared" si="35"/>
        <v>0</v>
      </c>
      <c r="O26">
        <f t="shared" si="35"/>
        <v>0</v>
      </c>
      <c r="AD26">
        <f t="shared" si="1"/>
        <v>1974</v>
      </c>
      <c r="AE26">
        <f t="shared" si="3"/>
        <v>0.52925129270338789</v>
      </c>
      <c r="AF26">
        <f t="shared" si="4"/>
        <v>6.4290202758159037E-3</v>
      </c>
      <c r="AG26">
        <f t="shared" si="5"/>
        <v>6.0575291492631382E-3</v>
      </c>
      <c r="AH26">
        <f t="shared" si="6"/>
        <v>5.6850580494504288E-3</v>
      </c>
      <c r="AI26">
        <f t="shared" si="7"/>
        <v>5.8816173347927096E-3</v>
      </c>
      <c r="AJ26">
        <f t="shared" si="8"/>
        <v>6.5799678371740947E-3</v>
      </c>
      <c r="AK26">
        <f t="shared" si="9"/>
        <v>9.7648799388745239E-3</v>
      </c>
      <c r="AL26">
        <f t="shared" si="10"/>
        <v>2.1494489119121014E-2</v>
      </c>
      <c r="AM26">
        <f t="shared" si="11"/>
        <v>3.2102603465823325E-2</v>
      </c>
      <c r="AN26">
        <f t="shared" si="12"/>
        <v>3.4843874439641487E-2</v>
      </c>
      <c r="AO26">
        <f t="shared" si="13"/>
        <v>3.6420433424235364E-2</v>
      </c>
      <c r="AP26">
        <f t="shared" si="14"/>
        <v>3.6273146775783416E-2</v>
      </c>
      <c r="AQ26">
        <f t="shared" si="15"/>
        <v>3.6842146987646381E-2</v>
      </c>
      <c r="AR26">
        <f t="shared" si="16"/>
        <v>3.5896959751991843E-2</v>
      </c>
      <c r="AS26">
        <f t="shared" si="17"/>
        <v>3.5537948330651201E-2</v>
      </c>
      <c r="AT26">
        <f t="shared" si="18"/>
        <v>3.4576139659047753E-2</v>
      </c>
      <c r="AU26">
        <f t="shared" si="19"/>
        <v>3.2803906438081266E-2</v>
      </c>
      <c r="AV26">
        <f t="shared" si="20"/>
        <v>3.0631082299468652E-2</v>
      </c>
      <c r="AW26">
        <f t="shared" si="21"/>
        <v>2.8673603275129547E-2</v>
      </c>
      <c r="AX26">
        <f t="shared" si="22"/>
        <v>1.9172208260749349E-2</v>
      </c>
      <c r="AY26">
        <f t="shared" si="23"/>
        <v>1.6240087432997926E-2</v>
      </c>
      <c r="AZ26">
        <f t="shared" si="24"/>
        <v>1.2200777629764965E-2</v>
      </c>
      <c r="BA26">
        <f t="shared" si="25"/>
        <v>1.1631860107580758E-2</v>
      </c>
      <c r="BB26">
        <f t="shared" si="26"/>
        <v>9.0650462677634956E-3</v>
      </c>
      <c r="BC26">
        <f t="shared" si="27"/>
        <v>8.4680979645615807E-3</v>
      </c>
      <c r="BD26">
        <f t="shared" si="28"/>
        <v>6.6506089546150803E-3</v>
      </c>
      <c r="BE26">
        <f t="shared" si="29"/>
        <v>5.2535411077667005E-3</v>
      </c>
      <c r="BF26">
        <f t="shared" si="30"/>
        <v>4.0746584255959371E-3</v>
      </c>
      <c r="BH26">
        <f t="shared" si="31"/>
        <v>0.52925129270338789</v>
      </c>
    </row>
    <row r="27" spans="1:60" x14ac:dyDescent="0.25">
      <c r="A27">
        <f>'HKI SC'!A23</f>
        <v>1960</v>
      </c>
      <c r="B27">
        <f>'HKI SC'!AC23</f>
        <v>0.52056436141632312</v>
      </c>
      <c r="C27">
        <f t="shared" si="33"/>
        <v>0.4304074727006747</v>
      </c>
      <c r="D27">
        <f t="shared" si="33"/>
        <v>0</v>
      </c>
      <c r="E27">
        <f t="shared" si="36"/>
        <v>0</v>
      </c>
      <c r="F27">
        <f t="shared" si="36"/>
        <v>0</v>
      </c>
      <c r="G27">
        <f t="shared" si="36"/>
        <v>0</v>
      </c>
      <c r="K27">
        <f t="shared" ref="K27:O36" si="37">($B27&gt;=J$16)*($B27&lt;=K$16)*($B27-J$16)/(K$16-J$16)</f>
        <v>0.5695925272993253</v>
      </c>
      <c r="L27">
        <f t="shared" si="37"/>
        <v>0</v>
      </c>
      <c r="M27">
        <f t="shared" si="37"/>
        <v>0</v>
      </c>
      <c r="N27">
        <f t="shared" si="37"/>
        <v>0</v>
      </c>
      <c r="O27">
        <f t="shared" si="37"/>
        <v>0</v>
      </c>
      <c r="AD27">
        <f t="shared" si="1"/>
        <v>1975</v>
      </c>
      <c r="AE27">
        <f t="shared" si="3"/>
        <v>0.528565977418049</v>
      </c>
      <c r="AF27">
        <f t="shared" si="4"/>
        <v>6.4206954858238661E-3</v>
      </c>
      <c r="AG27">
        <f t="shared" si="5"/>
        <v>6.0496853945579375E-3</v>
      </c>
      <c r="AH27">
        <f t="shared" si="6"/>
        <v>5.677696598976825E-3</v>
      </c>
      <c r="AI27">
        <f t="shared" si="7"/>
        <v>5.8740013642365344E-3</v>
      </c>
      <c r="AJ27">
        <f t="shared" si="8"/>
        <v>6.5714475886682862E-3</v>
      </c>
      <c r="AK27">
        <f t="shared" si="9"/>
        <v>9.7522356211867441E-3</v>
      </c>
      <c r="AL27">
        <f t="shared" si="10"/>
        <v>2.146665640119105E-2</v>
      </c>
      <c r="AM27">
        <f t="shared" si="11"/>
        <v>3.2061034545430286E-2</v>
      </c>
      <c r="AN27">
        <f t="shared" si="12"/>
        <v>3.4798755910725031E-2</v>
      </c>
      <c r="AO27">
        <f t="shared" si="13"/>
        <v>3.637327344547215E-2</v>
      </c>
      <c r="AP27">
        <f t="shared" si="14"/>
        <v>3.6226177515102334E-2</v>
      </c>
      <c r="AQ27">
        <f t="shared" si="15"/>
        <v>3.6794440941721837E-2</v>
      </c>
      <c r="AR27">
        <f t="shared" si="16"/>
        <v>3.5850477607206568E-2</v>
      </c>
      <c r="AS27">
        <f t="shared" si="17"/>
        <v>3.5491931061470479E-2</v>
      </c>
      <c r="AT27">
        <f t="shared" si="18"/>
        <v>3.453136781372014E-2</v>
      </c>
      <c r="AU27">
        <f t="shared" si="19"/>
        <v>3.2761429416653484E-2</v>
      </c>
      <c r="AV27">
        <f t="shared" si="20"/>
        <v>3.0591418817875492E-2</v>
      </c>
      <c r="AW27">
        <f t="shared" si="21"/>
        <v>2.8636474487952073E-2</v>
      </c>
      <c r="AX27">
        <f t="shared" si="22"/>
        <v>1.9147382610711392E-2</v>
      </c>
      <c r="AY27">
        <f t="shared" si="23"/>
        <v>1.6219058518554992E-2</v>
      </c>
      <c r="AZ27">
        <f t="shared" si="24"/>
        <v>1.2184979124370698E-2</v>
      </c>
      <c r="BA27">
        <f t="shared" si="25"/>
        <v>1.1616798280356999E-2</v>
      </c>
      <c r="BB27">
        <f t="shared" si="26"/>
        <v>9.0533081485463084E-3</v>
      </c>
      <c r="BC27">
        <f t="shared" si="27"/>
        <v>8.4571328199263777E-3</v>
      </c>
      <c r="BD27">
        <f t="shared" si="28"/>
        <v>6.6419972345564899E-3</v>
      </c>
      <c r="BE27">
        <f t="shared" si="29"/>
        <v>5.2467384186227241E-3</v>
      </c>
      <c r="BF27">
        <f t="shared" si="30"/>
        <v>4.0693822444319164E-3</v>
      </c>
      <c r="BH27">
        <f t="shared" si="31"/>
        <v>0.528565977418049</v>
      </c>
    </row>
    <row r="28" spans="1:60" x14ac:dyDescent="0.25">
      <c r="A28">
        <f>'HKI SC'!A24</f>
        <v>1961</v>
      </c>
      <c r="B28">
        <f>'HKI SC'!AC24</f>
        <v>0.52011472978011153</v>
      </c>
      <c r="C28">
        <f t="shared" si="33"/>
        <v>0.43101643257345379</v>
      </c>
      <c r="D28">
        <f t="shared" si="33"/>
        <v>0</v>
      </c>
      <c r="E28">
        <f t="shared" si="36"/>
        <v>0</v>
      </c>
      <c r="F28">
        <f t="shared" si="36"/>
        <v>0</v>
      </c>
      <c r="G28">
        <f t="shared" si="36"/>
        <v>0</v>
      </c>
      <c r="K28">
        <f t="shared" si="37"/>
        <v>0.56898356742654621</v>
      </c>
      <c r="L28">
        <f t="shared" si="37"/>
        <v>0</v>
      </c>
      <c r="M28">
        <f t="shared" si="37"/>
        <v>0</v>
      </c>
      <c r="N28">
        <f t="shared" si="37"/>
        <v>0</v>
      </c>
      <c r="O28">
        <f t="shared" si="37"/>
        <v>0</v>
      </c>
      <c r="AD28">
        <f t="shared" si="1"/>
        <v>1976</v>
      </c>
      <c r="AE28">
        <f t="shared" si="3"/>
        <v>0.52595335355246209</v>
      </c>
      <c r="AF28">
        <f t="shared" si="4"/>
        <v>6.3889589326278553E-3</v>
      </c>
      <c r="AG28">
        <f t="shared" si="5"/>
        <v>6.019782689661338E-3</v>
      </c>
      <c r="AH28">
        <f t="shared" si="6"/>
        <v>5.6496325799710832E-3</v>
      </c>
      <c r="AI28">
        <f t="shared" si="7"/>
        <v>5.8449670396557877E-3</v>
      </c>
      <c r="AJ28">
        <f t="shared" si="8"/>
        <v>6.538965890006041E-3</v>
      </c>
      <c r="AK28">
        <f t="shared" si="9"/>
        <v>9.7040317552262462E-3</v>
      </c>
      <c r="AL28">
        <f t="shared" si="10"/>
        <v>2.1360549876699882E-2</v>
      </c>
      <c r="AM28">
        <f t="shared" si="11"/>
        <v>3.1902561568380255E-2</v>
      </c>
      <c r="AN28">
        <f t="shared" si="12"/>
        <v>3.4626750779730403E-2</v>
      </c>
      <c r="AO28">
        <f t="shared" si="13"/>
        <v>3.6193485705940817E-2</v>
      </c>
      <c r="AP28">
        <f t="shared" si="14"/>
        <v>3.6047116849114581E-2</v>
      </c>
      <c r="AQ28">
        <f t="shared" si="15"/>
        <v>3.6612571433217243E-2</v>
      </c>
      <c r="AR28">
        <f t="shared" si="16"/>
        <v>3.5673273970591876E-2</v>
      </c>
      <c r="AS28">
        <f t="shared" si="17"/>
        <v>3.5316499667683243E-2</v>
      </c>
      <c r="AT28">
        <f t="shared" si="18"/>
        <v>3.4360684342751795E-2</v>
      </c>
      <c r="AU28">
        <f t="shared" si="19"/>
        <v>3.2599494490794662E-2</v>
      </c>
      <c r="AV28">
        <f t="shared" si="20"/>
        <v>3.0440209935161999E-2</v>
      </c>
      <c r="AW28">
        <f t="shared" si="21"/>
        <v>2.8494928607456775E-2</v>
      </c>
      <c r="AX28">
        <f t="shared" si="22"/>
        <v>1.9052739915363062E-2</v>
      </c>
      <c r="AY28">
        <f t="shared" si="23"/>
        <v>1.6138890098389324E-2</v>
      </c>
      <c r="AZ28">
        <f t="shared" si="24"/>
        <v>1.2124750565170735E-2</v>
      </c>
      <c r="BA28">
        <f t="shared" si="25"/>
        <v>1.1559378155480205E-2</v>
      </c>
      <c r="BB28">
        <f t="shared" si="26"/>
        <v>9.0085589782592894E-3</v>
      </c>
      <c r="BC28">
        <f t="shared" si="27"/>
        <v>8.4153304565814848E-3</v>
      </c>
      <c r="BD28">
        <f t="shared" si="28"/>
        <v>6.609166819373638E-3</v>
      </c>
      <c r="BE28">
        <f t="shared" si="29"/>
        <v>5.220804562501403E-3</v>
      </c>
      <c r="BF28">
        <f t="shared" si="30"/>
        <v>4.0492678866710687E-3</v>
      </c>
      <c r="BH28">
        <f t="shared" si="31"/>
        <v>0.52595335355246209</v>
      </c>
    </row>
    <row r="29" spans="1:60" x14ac:dyDescent="0.25">
      <c r="A29">
        <f>'HKI SC'!A25</f>
        <v>1962</v>
      </c>
      <c r="B29">
        <f>'HKI SC'!AC25</f>
        <v>0.52059883491575187</v>
      </c>
      <c r="C29">
        <f t="shared" si="33"/>
        <v>0.43036078341963735</v>
      </c>
      <c r="D29">
        <f t="shared" si="33"/>
        <v>0</v>
      </c>
      <c r="E29">
        <f t="shared" si="36"/>
        <v>0</v>
      </c>
      <c r="F29">
        <f t="shared" si="36"/>
        <v>0</v>
      </c>
      <c r="G29">
        <f t="shared" si="36"/>
        <v>0</v>
      </c>
      <c r="K29">
        <f t="shared" si="37"/>
        <v>0.56963921658036265</v>
      </c>
      <c r="L29">
        <f t="shared" si="37"/>
        <v>0</v>
      </c>
      <c r="M29">
        <f t="shared" si="37"/>
        <v>0</v>
      </c>
      <c r="N29">
        <f t="shared" si="37"/>
        <v>0</v>
      </c>
      <c r="O29">
        <f t="shared" si="37"/>
        <v>0</v>
      </c>
      <c r="AD29">
        <f t="shared" si="1"/>
        <v>1977</v>
      </c>
      <c r="AE29">
        <f t="shared" si="3"/>
        <v>0.523950240661752</v>
      </c>
      <c r="AF29">
        <f t="shared" si="4"/>
        <v>6.364626345127986E-3</v>
      </c>
      <c r="AG29">
        <f t="shared" si="5"/>
        <v>5.9968561236008909E-3</v>
      </c>
      <c r="AH29">
        <f t="shared" si="6"/>
        <v>5.628115744357661E-3</v>
      </c>
      <c r="AI29">
        <f t="shared" si="7"/>
        <v>5.8227062654942971E-3</v>
      </c>
      <c r="AJ29">
        <f t="shared" si="8"/>
        <v>6.5140619954349444E-3</v>
      </c>
      <c r="AK29">
        <f t="shared" si="9"/>
        <v>9.6670735896979502E-3</v>
      </c>
      <c r="AL29">
        <f t="shared" si="10"/>
        <v>2.1279197428765717E-2</v>
      </c>
      <c r="AM29">
        <f t="shared" si="11"/>
        <v>3.1781059477191627E-2</v>
      </c>
      <c r="AN29">
        <f t="shared" si="12"/>
        <v>3.4494873512703209E-2</v>
      </c>
      <c r="AO29">
        <f t="shared" si="13"/>
        <v>3.6055641470729434E-2</v>
      </c>
      <c r="AP29">
        <f t="shared" si="14"/>
        <v>3.5909830065133284E-2</v>
      </c>
      <c r="AQ29">
        <f t="shared" si="15"/>
        <v>3.6473131094440871E-2</v>
      </c>
      <c r="AR29">
        <f t="shared" si="16"/>
        <v>3.5537410981104918E-2</v>
      </c>
      <c r="AS29">
        <f t="shared" si="17"/>
        <v>3.5181995466386159E-2</v>
      </c>
      <c r="AT29">
        <f t="shared" si="18"/>
        <v>3.4229820399636499E-2</v>
      </c>
      <c r="AU29">
        <f t="shared" si="19"/>
        <v>3.2475338104673943E-2</v>
      </c>
      <c r="AV29">
        <f t="shared" si="20"/>
        <v>3.0324277264507468E-2</v>
      </c>
      <c r="AW29">
        <f t="shared" si="21"/>
        <v>2.8386404613022793E-2</v>
      </c>
      <c r="AX29">
        <f t="shared" si="22"/>
        <v>1.8980176847421707E-2</v>
      </c>
      <c r="AY29">
        <f t="shared" si="23"/>
        <v>1.6077424535750576E-2</v>
      </c>
      <c r="AZ29">
        <f t="shared" si="24"/>
        <v>1.2078573002104173E-2</v>
      </c>
      <c r="BA29">
        <f t="shared" si="25"/>
        <v>1.1515353834244414E-2</v>
      </c>
      <c r="BB29">
        <f t="shared" si="26"/>
        <v>8.9742495466448875E-3</v>
      </c>
      <c r="BC29">
        <f t="shared" si="27"/>
        <v>8.3832803578354504E-3</v>
      </c>
      <c r="BD29">
        <f t="shared" si="28"/>
        <v>6.5839955619544747E-3</v>
      </c>
      <c r="BE29">
        <f t="shared" si="29"/>
        <v>5.2009209343271759E-3</v>
      </c>
      <c r="BF29">
        <f t="shared" si="30"/>
        <v>4.0338460994594379E-3</v>
      </c>
      <c r="BH29">
        <f t="shared" si="31"/>
        <v>0.523950240661752</v>
      </c>
    </row>
    <row r="30" spans="1:60" x14ac:dyDescent="0.25">
      <c r="A30">
        <f>'HKI SC'!A26</f>
        <v>1963</v>
      </c>
      <c r="B30">
        <f>'HKI SC'!AC26</f>
        <v>0.52201873514297281</v>
      </c>
      <c r="C30">
        <f t="shared" si="33"/>
        <v>0.4284377375481041</v>
      </c>
      <c r="D30">
        <f t="shared" si="33"/>
        <v>0</v>
      </c>
      <c r="E30">
        <f t="shared" si="36"/>
        <v>0</v>
      </c>
      <c r="F30">
        <f t="shared" si="36"/>
        <v>0</v>
      </c>
      <c r="G30">
        <f t="shared" si="36"/>
        <v>0</v>
      </c>
      <c r="K30">
        <f t="shared" si="37"/>
        <v>0.5715622624518959</v>
      </c>
      <c r="L30">
        <f t="shared" si="37"/>
        <v>0</v>
      </c>
      <c r="M30">
        <f t="shared" si="37"/>
        <v>0</v>
      </c>
      <c r="N30">
        <f t="shared" si="37"/>
        <v>0</v>
      </c>
      <c r="O30">
        <f t="shared" si="37"/>
        <v>0</v>
      </c>
      <c r="AD30">
        <f t="shared" si="1"/>
        <v>1978</v>
      </c>
      <c r="AE30">
        <f t="shared" si="3"/>
        <v>0.52277069912442176</v>
      </c>
      <c r="AF30">
        <f t="shared" si="4"/>
        <v>6.3502979975845579E-3</v>
      </c>
      <c r="AG30">
        <f t="shared" si="5"/>
        <v>5.9833557177565375E-3</v>
      </c>
      <c r="AH30">
        <f t="shared" si="6"/>
        <v>5.6154454642772713E-3</v>
      </c>
      <c r="AI30">
        <f t="shared" si="7"/>
        <v>5.8095979140387289E-3</v>
      </c>
      <c r="AJ30">
        <f t="shared" si="8"/>
        <v>6.4993972312950236E-3</v>
      </c>
      <c r="AK30">
        <f t="shared" si="9"/>
        <v>9.6453106168838242E-3</v>
      </c>
      <c r="AL30">
        <f t="shared" si="10"/>
        <v>2.123129269411653E-2</v>
      </c>
      <c r="AM30">
        <f t="shared" si="11"/>
        <v>3.170951245450801E-2</v>
      </c>
      <c r="AN30">
        <f t="shared" si="12"/>
        <v>3.4417217023640818E-2</v>
      </c>
      <c r="AO30">
        <f t="shared" si="13"/>
        <v>3.5974471307096911E-2</v>
      </c>
      <c r="AP30">
        <f t="shared" si="14"/>
        <v>3.5828988159026326E-2</v>
      </c>
      <c r="AQ30">
        <f t="shared" si="15"/>
        <v>3.6391021058441941E-2</v>
      </c>
      <c r="AR30">
        <f t="shared" si="16"/>
        <v>3.5457407482435949E-2</v>
      </c>
      <c r="AS30">
        <f t="shared" si="17"/>
        <v>3.5102792095916567E-2</v>
      </c>
      <c r="AT30">
        <f t="shared" si="18"/>
        <v>3.4152760610665453E-2</v>
      </c>
      <c r="AU30">
        <f t="shared" si="19"/>
        <v>3.2402228089140929E-2</v>
      </c>
      <c r="AV30">
        <f t="shared" si="20"/>
        <v>3.0256009818770961E-2</v>
      </c>
      <c r="AW30">
        <f t="shared" si="21"/>
        <v>2.8322499797759738E-2</v>
      </c>
      <c r="AX30">
        <f t="shared" si="22"/>
        <v>1.893744777652915E-2</v>
      </c>
      <c r="AY30">
        <f t="shared" si="23"/>
        <v>1.6041230278011027E-2</v>
      </c>
      <c r="AZ30">
        <f t="shared" si="24"/>
        <v>1.2051381147874535E-2</v>
      </c>
      <c r="BA30">
        <f t="shared" si="25"/>
        <v>1.148942992561639E-2</v>
      </c>
      <c r="BB30">
        <f t="shared" si="26"/>
        <v>8.9540462920509687E-3</v>
      </c>
      <c r="BC30">
        <f t="shared" si="27"/>
        <v>8.3644075210014372E-3</v>
      </c>
      <c r="BD30">
        <f t="shared" si="28"/>
        <v>6.5691733600653892E-3</v>
      </c>
      <c r="BE30">
        <f t="shared" si="29"/>
        <v>5.189212375387187E-3</v>
      </c>
      <c r="BF30">
        <f t="shared" si="30"/>
        <v>4.0247649145295477E-3</v>
      </c>
      <c r="BH30">
        <f t="shared" si="31"/>
        <v>0.52277069912442165</v>
      </c>
    </row>
    <row r="31" spans="1:60" x14ac:dyDescent="0.25">
      <c r="A31">
        <f>'HKI SC'!A27</f>
        <v>1964</v>
      </c>
      <c r="B31">
        <f>'HKI SC'!AC27</f>
        <v>0.52399741420308565</v>
      </c>
      <c r="C31">
        <f t="shared" si="33"/>
        <v>0.42575790799058189</v>
      </c>
      <c r="D31">
        <f t="shared" si="33"/>
        <v>0</v>
      </c>
      <c r="E31">
        <f t="shared" si="36"/>
        <v>0</v>
      </c>
      <c r="F31">
        <f t="shared" si="36"/>
        <v>0</v>
      </c>
      <c r="G31">
        <f t="shared" si="36"/>
        <v>0</v>
      </c>
      <c r="K31">
        <f t="shared" si="37"/>
        <v>0.57424209200941811</v>
      </c>
      <c r="L31">
        <f t="shared" si="37"/>
        <v>0</v>
      </c>
      <c r="M31">
        <f t="shared" si="37"/>
        <v>0</v>
      </c>
      <c r="N31">
        <f t="shared" si="37"/>
        <v>0</v>
      </c>
      <c r="O31">
        <f t="shared" si="37"/>
        <v>0</v>
      </c>
      <c r="AD31">
        <f t="shared" si="1"/>
        <v>1979</v>
      </c>
      <c r="AE31">
        <f t="shared" si="3"/>
        <v>0.52237670249873835</v>
      </c>
      <c r="AF31">
        <f t="shared" si="4"/>
        <v>6.3455119680933814E-3</v>
      </c>
      <c r="AG31">
        <f t="shared" si="5"/>
        <v>5.9788462416764743E-3</v>
      </c>
      <c r="AH31">
        <f t="shared" si="6"/>
        <v>5.6112132711410839E-3</v>
      </c>
      <c r="AI31">
        <f t="shared" si="7"/>
        <v>5.8052193940135201E-3</v>
      </c>
      <c r="AJ31">
        <f t="shared" si="8"/>
        <v>6.4944988301750004E-3</v>
      </c>
      <c r="AK31">
        <f t="shared" si="9"/>
        <v>9.6380412350246542E-3</v>
      </c>
      <c r="AL31">
        <f t="shared" si="10"/>
        <v>2.1215291304416631E-2</v>
      </c>
      <c r="AM31">
        <f t="shared" si="11"/>
        <v>3.1685613944262378E-2</v>
      </c>
      <c r="AN31">
        <f t="shared" si="12"/>
        <v>3.4391277797522289E-2</v>
      </c>
      <c r="AO31">
        <f t="shared" si="13"/>
        <v>3.5947358425044651E-2</v>
      </c>
      <c r="AP31">
        <f t="shared" si="14"/>
        <v>3.5801984923267416E-2</v>
      </c>
      <c r="AQ31">
        <f t="shared" si="15"/>
        <v>3.6363594235312387E-2</v>
      </c>
      <c r="AR31">
        <f t="shared" si="16"/>
        <v>3.5430684295908933E-2</v>
      </c>
      <c r="AS31">
        <f t="shared" si="17"/>
        <v>3.5076336172390206E-2</v>
      </c>
      <c r="AT31">
        <f t="shared" si="18"/>
        <v>3.4127020697428331E-2</v>
      </c>
      <c r="AU31">
        <f t="shared" si="19"/>
        <v>3.2377807499859385E-2</v>
      </c>
      <c r="AV31">
        <f t="shared" si="20"/>
        <v>3.0233206769948204E-2</v>
      </c>
      <c r="AW31">
        <f t="shared" si="21"/>
        <v>2.8301153977556108E-2</v>
      </c>
      <c r="AX31">
        <f t="shared" si="22"/>
        <v>1.8923175189072536E-2</v>
      </c>
      <c r="AY31">
        <f t="shared" si="23"/>
        <v>1.6029140482978651E-2</v>
      </c>
      <c r="AZ31">
        <f t="shared" si="24"/>
        <v>1.2042298382686969E-2</v>
      </c>
      <c r="BA31">
        <f t="shared" si="25"/>
        <v>1.1480770686241839E-2</v>
      </c>
      <c r="BB31">
        <f t="shared" si="26"/>
        <v>8.9472978954189663E-3</v>
      </c>
      <c r="BC31">
        <f t="shared" si="27"/>
        <v>8.3581035174590899E-3</v>
      </c>
      <c r="BD31">
        <f t="shared" si="28"/>
        <v>6.5642223707660088E-3</v>
      </c>
      <c r="BE31">
        <f t="shared" si="29"/>
        <v>5.1853014213699066E-3</v>
      </c>
      <c r="BF31">
        <f t="shared" si="30"/>
        <v>4.0217315697033181E-3</v>
      </c>
      <c r="BH31">
        <f t="shared" si="31"/>
        <v>0.52237670249873835</v>
      </c>
    </row>
    <row r="32" spans="1:60" x14ac:dyDescent="0.25">
      <c r="A32">
        <f>'HKI SC'!A28</f>
        <v>1965</v>
      </c>
      <c r="B32">
        <f>'HKI SC'!AC28</f>
        <v>0.52632237168005791</v>
      </c>
      <c r="C32">
        <f t="shared" si="33"/>
        <v>0.42260909528397894</v>
      </c>
      <c r="D32">
        <f t="shared" si="33"/>
        <v>0</v>
      </c>
      <c r="E32">
        <f t="shared" si="36"/>
        <v>0</v>
      </c>
      <c r="F32">
        <f t="shared" si="36"/>
        <v>0</v>
      </c>
      <c r="G32">
        <f t="shared" si="36"/>
        <v>0</v>
      </c>
      <c r="K32">
        <f t="shared" si="37"/>
        <v>0.57739090471602106</v>
      </c>
      <c r="L32">
        <f t="shared" si="37"/>
        <v>0</v>
      </c>
      <c r="M32">
        <f t="shared" si="37"/>
        <v>0</v>
      </c>
      <c r="N32">
        <f t="shared" si="37"/>
        <v>0</v>
      </c>
      <c r="O32">
        <f t="shared" si="37"/>
        <v>0</v>
      </c>
      <c r="AD32">
        <f t="shared" si="1"/>
        <v>1980</v>
      </c>
      <c r="AE32">
        <f t="shared" si="3"/>
        <v>0.52274583884042991</v>
      </c>
      <c r="AF32">
        <f t="shared" si="4"/>
        <v>6.3499960100938339E-3</v>
      </c>
      <c r="AG32">
        <f t="shared" si="5"/>
        <v>5.9830711801521601E-3</v>
      </c>
      <c r="AH32">
        <f t="shared" si="6"/>
        <v>5.6151784225910864E-3</v>
      </c>
      <c r="AI32">
        <f t="shared" si="7"/>
        <v>5.8093216394612462E-3</v>
      </c>
      <c r="AJ32">
        <f t="shared" si="8"/>
        <v>6.4990881534120887E-3</v>
      </c>
      <c r="AK32">
        <f t="shared" si="9"/>
        <v>9.6448519355508289E-3</v>
      </c>
      <c r="AL32">
        <f t="shared" si="10"/>
        <v>2.1230283043103624E-2</v>
      </c>
      <c r="AM32">
        <f t="shared" si="11"/>
        <v>3.1708004513289839E-2</v>
      </c>
      <c r="AN32">
        <f t="shared" si="12"/>
        <v>3.4415580317928643E-2</v>
      </c>
      <c r="AO32">
        <f t="shared" si="13"/>
        <v>3.5972760546385485E-2</v>
      </c>
      <c r="AP32">
        <f t="shared" si="14"/>
        <v>3.5827284316744687E-2</v>
      </c>
      <c r="AQ32">
        <f t="shared" si="15"/>
        <v>3.6389290488768121E-2</v>
      </c>
      <c r="AR32">
        <f t="shared" si="16"/>
        <v>3.5455721310618929E-2</v>
      </c>
      <c r="AS32">
        <f t="shared" si="17"/>
        <v>3.5101122787782282E-2</v>
      </c>
      <c r="AT32">
        <f t="shared" si="18"/>
        <v>3.4151136481139245E-2</v>
      </c>
      <c r="AU32">
        <f t="shared" si="19"/>
        <v>3.2400687205932262E-2</v>
      </c>
      <c r="AV32">
        <f t="shared" si="20"/>
        <v>3.0254570998657641E-2</v>
      </c>
      <c r="AW32">
        <f t="shared" si="21"/>
        <v>2.8321152925432136E-2</v>
      </c>
      <c r="AX32">
        <f t="shared" si="22"/>
        <v>1.8936547208975165E-2</v>
      </c>
      <c r="AY32">
        <f t="shared" si="23"/>
        <v>1.6040467439655787E-2</v>
      </c>
      <c r="AZ32">
        <f t="shared" si="24"/>
        <v>1.2050808046210016E-2</v>
      </c>
      <c r="BA32">
        <f t="shared" si="25"/>
        <v>1.1488883547459899E-2</v>
      </c>
      <c r="BB32">
        <f t="shared" si="26"/>
        <v>8.9536204836916464E-3</v>
      </c>
      <c r="BC32">
        <f t="shared" si="27"/>
        <v>8.3640097528274674E-3</v>
      </c>
      <c r="BD32">
        <f t="shared" si="28"/>
        <v>6.5688609639888759E-3</v>
      </c>
      <c r="BE32">
        <f t="shared" si="29"/>
        <v>5.188965603153085E-3</v>
      </c>
      <c r="BF32">
        <f t="shared" si="30"/>
        <v>4.024573517423813E-3</v>
      </c>
      <c r="BH32">
        <f t="shared" si="31"/>
        <v>0.5227458388404298</v>
      </c>
    </row>
    <row r="33" spans="1:60" x14ac:dyDescent="0.25">
      <c r="A33">
        <f>'HKI SC'!A29</f>
        <v>1966</v>
      </c>
      <c r="B33">
        <f>'HKI SC'!AC29</f>
        <v>0.5265997341826073</v>
      </c>
      <c r="C33">
        <f t="shared" si="33"/>
        <v>0.42223344859752854</v>
      </c>
      <c r="D33">
        <f t="shared" si="33"/>
        <v>0</v>
      </c>
      <c r="E33">
        <f t="shared" si="36"/>
        <v>0</v>
      </c>
      <c r="F33">
        <f t="shared" si="36"/>
        <v>0</v>
      </c>
      <c r="G33">
        <f t="shared" si="36"/>
        <v>0</v>
      </c>
      <c r="K33">
        <f t="shared" si="37"/>
        <v>0.57776655140247146</v>
      </c>
      <c r="L33">
        <f t="shared" si="37"/>
        <v>0</v>
      </c>
      <c r="M33">
        <f t="shared" si="37"/>
        <v>0</v>
      </c>
      <c r="N33">
        <f t="shared" si="37"/>
        <v>0</v>
      </c>
      <c r="O33">
        <f t="shared" si="37"/>
        <v>0</v>
      </c>
      <c r="AD33">
        <f t="shared" si="1"/>
        <v>1981</v>
      </c>
      <c r="AE33">
        <f t="shared" si="3"/>
        <v>0.52040792280513559</v>
      </c>
      <c r="AF33">
        <f t="shared" si="4"/>
        <v>6.3215964392259244E-3</v>
      </c>
      <c r="AG33">
        <f t="shared" si="5"/>
        <v>5.9563126351517568E-3</v>
      </c>
      <c r="AH33">
        <f t="shared" si="6"/>
        <v>5.5900652323946139E-3</v>
      </c>
      <c r="AI33">
        <f t="shared" si="7"/>
        <v>5.7833401677670742E-3</v>
      </c>
      <c r="AJ33">
        <f t="shared" si="8"/>
        <v>6.4700217863944993E-3</v>
      </c>
      <c r="AK33">
        <f t="shared" si="9"/>
        <v>9.6017165295413202E-3</v>
      </c>
      <c r="AL33">
        <f t="shared" si="10"/>
        <v>2.1135333231029729E-2</v>
      </c>
      <c r="AM33">
        <f t="shared" si="11"/>
        <v>3.1566194389342717E-2</v>
      </c>
      <c r="AN33">
        <f t="shared" si="12"/>
        <v>3.4261660896460412E-2</v>
      </c>
      <c r="AO33">
        <f t="shared" si="13"/>
        <v>3.5811876829163071E-2</v>
      </c>
      <c r="AP33">
        <f t="shared" si="14"/>
        <v>3.566705122394577E-2</v>
      </c>
      <c r="AQ33">
        <f t="shared" si="15"/>
        <v>3.6226543892955154E-2</v>
      </c>
      <c r="AR33">
        <f t="shared" si="16"/>
        <v>3.5297149987356183E-2</v>
      </c>
      <c r="AS33">
        <f t="shared" si="17"/>
        <v>3.4944137362504818E-2</v>
      </c>
      <c r="AT33">
        <f t="shared" si="18"/>
        <v>3.3998399751986333E-2</v>
      </c>
      <c r="AU33">
        <f t="shared" si="19"/>
        <v>3.2255779144413618E-2</v>
      </c>
      <c r="AV33">
        <f t="shared" si="20"/>
        <v>3.0119261176133536E-2</v>
      </c>
      <c r="AW33">
        <f t="shared" si="21"/>
        <v>2.8194490075835354E-2</v>
      </c>
      <c r="AX33">
        <f t="shared" si="22"/>
        <v>1.8851855846397939E-2</v>
      </c>
      <c r="AY33">
        <f t="shared" si="23"/>
        <v>1.5968728435240227E-2</v>
      </c>
      <c r="AZ33">
        <f t="shared" si="24"/>
        <v>1.1996912299412714E-2</v>
      </c>
      <c r="BA33">
        <f t="shared" si="25"/>
        <v>1.1437500938403044E-2</v>
      </c>
      <c r="BB33">
        <f t="shared" si="26"/>
        <v>8.9135765247589545E-3</v>
      </c>
      <c r="BC33">
        <f t="shared" si="27"/>
        <v>8.3266027548801105E-3</v>
      </c>
      <c r="BD33">
        <f t="shared" si="28"/>
        <v>6.5394825467155896E-3</v>
      </c>
      <c r="BE33">
        <f t="shared" si="29"/>
        <v>5.1657585970158147E-3</v>
      </c>
      <c r="BF33">
        <f t="shared" si="30"/>
        <v>4.0065741107093043E-3</v>
      </c>
      <c r="BH33">
        <f t="shared" si="31"/>
        <v>0.52040792280513548</v>
      </c>
    </row>
    <row r="34" spans="1:60" x14ac:dyDescent="0.25">
      <c r="A34">
        <f>'HKI SC'!A30</f>
        <v>1967</v>
      </c>
      <c r="B34">
        <f>'HKI SC'!AC30</f>
        <v>0.52741082473764511</v>
      </c>
      <c r="C34">
        <f t="shared" si="33"/>
        <v>0.42113494582007782</v>
      </c>
      <c r="D34">
        <f t="shared" si="33"/>
        <v>0</v>
      </c>
      <c r="E34">
        <f t="shared" si="36"/>
        <v>0</v>
      </c>
      <c r="F34">
        <f t="shared" si="36"/>
        <v>0</v>
      </c>
      <c r="G34">
        <f t="shared" si="36"/>
        <v>0</v>
      </c>
      <c r="K34">
        <f t="shared" si="37"/>
        <v>0.57886505417992218</v>
      </c>
      <c r="L34">
        <f t="shared" si="37"/>
        <v>0</v>
      </c>
      <c r="M34">
        <f t="shared" si="37"/>
        <v>0</v>
      </c>
      <c r="N34">
        <f t="shared" si="37"/>
        <v>0</v>
      </c>
      <c r="O34">
        <f t="shared" si="37"/>
        <v>0</v>
      </c>
      <c r="AD34">
        <f t="shared" ref="AD34:AD65" si="38">A49</f>
        <v>1982</v>
      </c>
      <c r="AE34">
        <f t="shared" si="3"/>
        <v>0.51845153333240312</v>
      </c>
      <c r="AF34">
        <f t="shared" si="4"/>
        <v>6.2978314191664666E-3</v>
      </c>
      <c r="AG34">
        <f t="shared" si="5"/>
        <v>5.9339208405132307E-3</v>
      </c>
      <c r="AH34">
        <f t="shared" si="6"/>
        <v>5.5690502856705227E-3</v>
      </c>
      <c r="AI34">
        <f t="shared" si="7"/>
        <v>5.7615986351623001E-3</v>
      </c>
      <c r="AJ34">
        <f t="shared" si="8"/>
        <v>6.4456987852322132E-3</v>
      </c>
      <c r="AK34">
        <f t="shared" si="9"/>
        <v>9.5656204281651114E-3</v>
      </c>
      <c r="AL34">
        <f t="shared" si="10"/>
        <v>2.105587836183212E-2</v>
      </c>
      <c r="AM34">
        <f t="shared" si="11"/>
        <v>3.1447526383550917E-2</v>
      </c>
      <c r="AN34">
        <f t="shared" si="12"/>
        <v>3.4132859720000873E-2</v>
      </c>
      <c r="AO34">
        <f t="shared" si="13"/>
        <v>3.5677247866464507E-2</v>
      </c>
      <c r="AP34">
        <f t="shared" si="14"/>
        <v>3.5532966709701991E-2</v>
      </c>
      <c r="AQ34">
        <f t="shared" si="15"/>
        <v>3.6090356056452527E-2</v>
      </c>
      <c r="AR34">
        <f t="shared" si="16"/>
        <v>3.5164456057024569E-2</v>
      </c>
      <c r="AS34">
        <f t="shared" si="17"/>
        <v>3.4812770526079229E-2</v>
      </c>
      <c r="AT34">
        <f t="shared" si="18"/>
        <v>3.3870588263248791E-2</v>
      </c>
      <c r="AU34">
        <f t="shared" si="19"/>
        <v>3.2134518756192082E-2</v>
      </c>
      <c r="AV34">
        <f t="shared" si="20"/>
        <v>3.0006032681890317E-2</v>
      </c>
      <c r="AW34">
        <f t="shared" si="21"/>
        <v>2.8088497447444721E-2</v>
      </c>
      <c r="AX34">
        <f t="shared" si="22"/>
        <v>1.878098534135151E-2</v>
      </c>
      <c r="AY34">
        <f t="shared" si="23"/>
        <v>1.5908696581698818E-2</v>
      </c>
      <c r="AZ34">
        <f t="shared" si="24"/>
        <v>1.1951811846672961E-2</v>
      </c>
      <c r="BA34">
        <f t="shared" si="25"/>
        <v>1.1394503502257862E-2</v>
      </c>
      <c r="BB34">
        <f t="shared" si="26"/>
        <v>8.8800673745072882E-3</v>
      </c>
      <c r="BC34">
        <f t="shared" si="27"/>
        <v>8.2953002376442743E-3</v>
      </c>
      <c r="BD34">
        <f t="shared" si="28"/>
        <v>6.5148984190517558E-3</v>
      </c>
      <c r="BE34">
        <f t="shared" si="29"/>
        <v>5.1463387625071402E-3</v>
      </c>
      <c r="BF34">
        <f t="shared" si="30"/>
        <v>3.9915120429189765E-3</v>
      </c>
      <c r="BH34">
        <f t="shared" si="31"/>
        <v>0.51845153333240312</v>
      </c>
    </row>
    <row r="35" spans="1:60" x14ac:dyDescent="0.25">
      <c r="A35">
        <f>'HKI SC'!A31</f>
        <v>1968</v>
      </c>
      <c r="B35">
        <f>'HKI SC'!AC31</f>
        <v>0.52874608474468832</v>
      </c>
      <c r="C35">
        <f t="shared" si="33"/>
        <v>0.41932653266911046</v>
      </c>
      <c r="D35">
        <f t="shared" si="33"/>
        <v>0</v>
      </c>
      <c r="E35">
        <f t="shared" si="36"/>
        <v>0</v>
      </c>
      <c r="F35">
        <f t="shared" si="36"/>
        <v>0</v>
      </c>
      <c r="G35">
        <f t="shared" si="36"/>
        <v>0</v>
      </c>
      <c r="K35">
        <f t="shared" si="37"/>
        <v>0.58067346733088954</v>
      </c>
      <c r="L35">
        <f t="shared" si="37"/>
        <v>0</v>
      </c>
      <c r="M35">
        <f t="shared" si="37"/>
        <v>0</v>
      </c>
      <c r="N35">
        <f t="shared" si="37"/>
        <v>0</v>
      </c>
      <c r="O35">
        <f t="shared" si="37"/>
        <v>0</v>
      </c>
      <c r="AD35">
        <f t="shared" si="38"/>
        <v>1983</v>
      </c>
      <c r="AE35">
        <f t="shared" ref="AE35:AE66" si="39">A$2*$C50+A$3*$D50+A$4*$E50+A$5*$F50+A$6*G50+A$3*$K50+A$4*$L50+A$5*$M50+A$6*$N50+A$7*$O50</f>
        <v>0.51703783889773647</v>
      </c>
      <c r="AF35">
        <f t="shared" ref="AF35:AF66" si="40">B$2*$C50+B$3*$D50+B$4*$E50+B$5*$F50+B$6*$G50+B$3*$K50+B$4*$L50+B$5*$M50+B$6*$N50+B$7*$O50</f>
        <v>6.2806587257605503E-3</v>
      </c>
      <c r="AG35">
        <f t="shared" ref="AG35:AG66" si="41">C$2*$C50+C$3*$D50+C$4*$E50+C$5*$F50+C$6*$G50+C$3*$K50+C$4*$L50+C$5*$M50+C$6*$N50+C$7*$O50</f>
        <v>5.9177404449918475E-3</v>
      </c>
      <c r="AH35">
        <f t="shared" ref="AH35:AH66" si="42">D$2*$C50+D$3*$D50+D$4*$E50+D$5*$F50+D$6*$G50+D$3*$K50+D$4*$L50+D$5*$M50+D$6*$N50+D$7*$O50</f>
        <v>5.5538648056611814E-3</v>
      </c>
      <c r="AI35">
        <f t="shared" ref="AI35:AI66" si="43">E$2*$C50+E$3*$D50+E$4*$E50+E$5*$F50+E$6*$G50+E$3*$K50+E$4*$L50+E$5*$M50+E$6*$N50+E$7*$O50</f>
        <v>5.7458881214466628E-3</v>
      </c>
      <c r="AJ35">
        <f t="shared" ref="AJ35:AJ66" si="44">F$2*$C50+F$3*$D50+F$4*$E50+F$5*$F50+F$6*$G50+F$3*$K50+F$4*$L50+F$5*$M50+F$6*$N50+F$7*$O50</f>
        <v>6.4281228925703662E-3</v>
      </c>
      <c r="AK35">
        <f t="shared" ref="AK35:AK66" si="45">G$2*$C50+G$3*$D50+G$4*$E50+G$5*$F50+G$6*$G50+G$3*$K50+G$4*$L50+G$5*$M50+G$6*$N50+G$7*$O50</f>
        <v>9.5395372487471399E-3</v>
      </c>
      <c r="AL35">
        <f t="shared" ref="AL35:AL66" si="46">H$2*$C50+H$3*$D50+H$4*$E50+H$5*$F50+H$6*$G50+H$3*$K50+H$4*$L50+H$5*$M50+H$6*$N50+H$7*$O50</f>
        <v>2.0998463972745813E-2</v>
      </c>
      <c r="AM35">
        <f t="shared" ref="AM35:AM66" si="47">I$2*$C50+I$3*$D50+I$4*$E50+I$5*$F50+I$6*$G50+I$3*$K50+I$4*$L50+I$5*$M50+I$6*$N50+I$7*$O50</f>
        <v>3.1361776433605347E-2</v>
      </c>
      <c r="AN35">
        <f t="shared" ref="AN35:AN66" si="48">J$2*$C50+J$3*$D50+J$4*$E50+J$5*$F50+J$6*$G50+J$3*$K50+J$4*$L50+J$5*$M50+J$6*$N50+J$7*$O50</f>
        <v>3.4039787502593642E-2</v>
      </c>
      <c r="AO35">
        <f t="shared" ref="AO35:AO66" si="49">K$2*$C50+K$3*$D50+K$4*$E50+K$5*$F50+K$6*$G50+K$3*$K50+K$4*$L50+K$5*$M50+K$6*$N50+K$7*$O50</f>
        <v>3.5579964468672516E-2</v>
      </c>
      <c r="AP35">
        <f t="shared" ref="AP35:AP66" si="50">L$2*$C50+L$3*$D50+L$4*$E50+L$5*$F50+L$6*$G50+L$3*$K50+L$4*$L50+L$5*$M50+L$6*$N50+L$7*$O50</f>
        <v>3.5436076732423258E-2</v>
      </c>
      <c r="AQ35">
        <f t="shared" ref="AQ35:AQ66" si="51">M$2*$C50+M$3*$D50+M$4*$E50+M$5*$F50+M$6*$G50+M$3*$K50+M$4*$L50+M$5*$M50+M$6*$N50+M$7*$O50</f>
        <v>3.5991946210551976E-2</v>
      </c>
      <c r="AR35">
        <f t="shared" ref="AR35:AR66" si="52">N$2*$C50+N$3*$D50+N$4*$E50+N$5*$F50+N$6*$G50+N$3*$K50+N$4*$L50+N$5*$M50+N$6*$N50+N$7*$O50</f>
        <v>3.5068570920941802E-2</v>
      </c>
      <c r="AS35">
        <f t="shared" ref="AS35:AS66" si="53">O$2*$C50+O$3*$D50+O$4*$E50+O$5*$F50+O$6*$G50+O$3*$K50+O$4*$L50+O$5*$M50+O$6*$N50+O$7*$O50</f>
        <v>3.471784435307379E-2</v>
      </c>
      <c r="AT35">
        <f t="shared" ref="AT35:AT66" si="54">P$2*$C50+P$3*$D50+P$4*$E50+P$5*$F50+P$6*$G50+P$3*$K50+P$4*$L50+P$5*$M50+P$6*$N50+P$7*$O50</f>
        <v>3.3778231197933793E-2</v>
      </c>
      <c r="AU35">
        <f t="shared" ref="AU35:AU66" si="55">Q$2*$C50+Q$3*$D50+Q$4*$E50+Q$5*$F50+Q$6*$G50+Q$3*$K50+Q$4*$L50+Q$5*$M50+Q$6*$N50+Q$7*$O50</f>
        <v>3.2046895540894939E-2</v>
      </c>
      <c r="AV35">
        <f t="shared" ref="AV35:AV66" si="56">R$2*$C50+R$3*$D50+R$4*$E50+R$5*$F50+R$6*$G50+R$3*$K50+R$4*$L50+R$5*$M50+R$6*$N50+R$7*$O50</f>
        <v>2.992421334356922E-2</v>
      </c>
      <c r="AW35">
        <f t="shared" ref="AW35:AW66" si="57">S$2*$C50+S$3*$D50+S$4*$E50+S$5*$F50+S$6*$G50+S$3*$K50+S$4*$L50+S$5*$M50+S$6*$N50+S$7*$O50</f>
        <v>2.801190677316439E-2</v>
      </c>
      <c r="AX35">
        <f t="shared" ref="AX35:AX66" si="58">T$2*$C50+T$3*$D50+T$4*$E50+T$5*$F50+T$6*$G50+T$3*$K50+T$4*$L50+T$5*$M50+T$6*$N50+T$7*$O50</f>
        <v>1.8729774046278336E-2</v>
      </c>
      <c r="AY35">
        <f t="shared" ref="AY35:AY66" si="59">U$2*$C50+U$3*$D50+U$4*$E50+U$5*$F50+U$6*$G50+U$3*$K50+U$4*$L50+U$5*$M50+U$6*$N50+U$7*$O50</f>
        <v>1.5865317337209382E-2</v>
      </c>
      <c r="AZ35">
        <f t="shared" ref="AZ35:AZ66" si="60">V$2*$C50+V$3*$D50+V$4*$E50+V$5*$F50+V$6*$G50+V$3*$K50+V$4*$L50+V$5*$M50+V$6*$N50+V$7*$O50</f>
        <v>1.1919222088893245E-2</v>
      </c>
      <c r="BA35">
        <f t="shared" ref="BA35:BA66" si="61">W$2*$C50+W$3*$D50+W$4*$E50+W$5*$F50+W$6*$G50+W$3*$K50+W$4*$L50+W$5*$M50+W$6*$N50+W$7*$O50</f>
        <v>1.1363433392225796E-2</v>
      </c>
      <c r="BB35">
        <f t="shared" ref="BB35:BB66" si="62">X$2*$C50+X$3*$D50+X$4*$E50+X$5*$F50+X$6*$G50+X$3*$K50+X$4*$L50+X$5*$M50+X$6*$N50+X$7*$O50</f>
        <v>8.8558535357592064E-3</v>
      </c>
      <c r="BC35">
        <f t="shared" ref="BC35:BC66" si="63">Y$2*$C50+Y$3*$D50+Y$4*$E50+Y$5*$F50+Y$6*$G50+Y$3*$K50+Y$4*$L50+Y$5*$M50+Y$6*$N50+Y$7*$O50</f>
        <v>8.2726809202618573E-3</v>
      </c>
      <c r="BD35">
        <f t="shared" ref="BD35:BD66" si="64">Z$2*$C50+Z$3*$D50+Z$4*$E50+Z$5*$F50+Z$6*$G50+Z$3*$K50+Z$4*$L50+Z$5*$M50+Z$6*$N50+Z$7*$O50</f>
        <v>6.4971338353919609E-3</v>
      </c>
      <c r="BE35">
        <f t="shared" ref="BE35:BE66" si="65">AA$2*$C50+AA$3*$D50+AA$4*$E50+AA$5*$F50+AA$6*$G50+AA$3*$K50+AA$4*$L50+AA$5*$M50+AA$6*$N50+AA$7*$O50</f>
        <v>5.1323059166194975E-3</v>
      </c>
      <c r="BF35">
        <f t="shared" ref="BF35:BF66" si="66">AB$2*$C50+AB$3*$D50+AB$4*$E50+AB$5*$F50+AB$6*$G50+AB$3*$K50+AB$4*$L50+AB$5*$M50+AB$6*$N50+AB$7*$O50</f>
        <v>3.9806281357488895E-3</v>
      </c>
      <c r="BH35">
        <f t="shared" si="31"/>
        <v>0.51703783889773625</v>
      </c>
    </row>
    <row r="36" spans="1:60" x14ac:dyDescent="0.25">
      <c r="A36">
        <f>'HKI SC'!A32</f>
        <v>1969</v>
      </c>
      <c r="B36">
        <f>'HKI SC'!AC32</f>
        <v>0.53027361033249221</v>
      </c>
      <c r="C36">
        <f t="shared" si="33"/>
        <v>0.41725772408737172</v>
      </c>
      <c r="D36">
        <f t="shared" si="33"/>
        <v>0</v>
      </c>
      <c r="E36">
        <f t="shared" si="36"/>
        <v>0</v>
      </c>
      <c r="F36">
        <f t="shared" si="36"/>
        <v>0</v>
      </c>
      <c r="G36">
        <f t="shared" si="36"/>
        <v>0</v>
      </c>
      <c r="K36">
        <f t="shared" si="37"/>
        <v>0.58274227591262828</v>
      </c>
      <c r="L36">
        <f t="shared" si="37"/>
        <v>0</v>
      </c>
      <c r="M36">
        <f t="shared" si="37"/>
        <v>0</v>
      </c>
      <c r="N36">
        <f t="shared" si="37"/>
        <v>0</v>
      </c>
      <c r="O36">
        <f t="shared" si="37"/>
        <v>0</v>
      </c>
      <c r="AD36">
        <f t="shared" si="38"/>
        <v>1984</v>
      </c>
      <c r="AE36">
        <f t="shared" si="39"/>
        <v>0.51604916315353533</v>
      </c>
      <c r="AF36">
        <f t="shared" si="40"/>
        <v>6.2686488988724391E-3</v>
      </c>
      <c r="AG36">
        <f t="shared" si="41"/>
        <v>5.90642458762459E-3</v>
      </c>
      <c r="AH36">
        <f t="shared" si="42"/>
        <v>5.5432447484683924E-3</v>
      </c>
      <c r="AI36">
        <f t="shared" si="43"/>
        <v>5.7349008787592054E-3</v>
      </c>
      <c r="AJ36">
        <f t="shared" si="44"/>
        <v>6.4158310858465533E-3</v>
      </c>
      <c r="AK36">
        <f t="shared" si="45"/>
        <v>9.5212958196307582E-3</v>
      </c>
      <c r="AL36">
        <f t="shared" si="46"/>
        <v>2.0958310872849689E-2</v>
      </c>
      <c r="AM36">
        <f t="shared" si="47"/>
        <v>3.1301806688023341E-2</v>
      </c>
      <c r="AN36">
        <f t="shared" si="48"/>
        <v>3.397469688502236E-2</v>
      </c>
      <c r="AO36">
        <f t="shared" si="49"/>
        <v>3.5511928736655859E-2</v>
      </c>
      <c r="AP36">
        <f t="shared" si="50"/>
        <v>3.5368316141419533E-2</v>
      </c>
      <c r="AQ36">
        <f t="shared" si="51"/>
        <v>3.592312269024478E-2</v>
      </c>
      <c r="AR36">
        <f t="shared" si="52"/>
        <v>3.5001513071699568E-2</v>
      </c>
      <c r="AS36">
        <f t="shared" si="53"/>
        <v>3.4651457160453591E-2</v>
      </c>
      <c r="AT36">
        <f t="shared" si="54"/>
        <v>3.3713640726299045E-2</v>
      </c>
      <c r="AU36">
        <f t="shared" si="55"/>
        <v>3.1985615715871336E-2</v>
      </c>
      <c r="AV36">
        <f t="shared" si="56"/>
        <v>2.9866992494974924E-2</v>
      </c>
      <c r="AW36">
        <f t="shared" si="57"/>
        <v>2.795834262235776E-2</v>
      </c>
      <c r="AX36">
        <f t="shared" si="58"/>
        <v>1.869395911765841E-2</v>
      </c>
      <c r="AY36">
        <f t="shared" si="59"/>
        <v>1.5834979800485198E-2</v>
      </c>
      <c r="AZ36">
        <f t="shared" si="60"/>
        <v>1.1896430244887866E-2</v>
      </c>
      <c r="BA36">
        <f t="shared" si="61"/>
        <v>1.1341704323054204E-2</v>
      </c>
      <c r="BB36">
        <f t="shared" si="62"/>
        <v>8.8389194413345737E-3</v>
      </c>
      <c r="BC36">
        <f t="shared" si="63"/>
        <v>8.2568619639881435E-3</v>
      </c>
      <c r="BD36">
        <f t="shared" si="64"/>
        <v>6.4847100664786935E-3</v>
      </c>
      <c r="BE36">
        <f t="shared" si="65"/>
        <v>5.1224919610637493E-3</v>
      </c>
      <c r="BF36">
        <f t="shared" si="66"/>
        <v>3.9730164095106513E-3</v>
      </c>
      <c r="BH36">
        <f t="shared" si="31"/>
        <v>0.51604916315353511</v>
      </c>
    </row>
    <row r="37" spans="1:60" x14ac:dyDescent="0.25">
      <c r="A37">
        <f>'HKI SC'!A33</f>
        <v>1970</v>
      </c>
      <c r="B37">
        <f>'HKI SC'!AC33</f>
        <v>0.53172862946021882</v>
      </c>
      <c r="C37">
        <f t="shared" ref="C37:D56" si="67">($B37&gt;=C$16)*($B37&lt;=D$16)*(1-($B37-C$16)/(D$16-C$16))</f>
        <v>0.41528711483403491</v>
      </c>
      <c r="D37">
        <f t="shared" si="67"/>
        <v>0</v>
      </c>
      <c r="E37">
        <f t="shared" si="36"/>
        <v>0</v>
      </c>
      <c r="F37">
        <f t="shared" si="36"/>
        <v>0</v>
      </c>
      <c r="G37">
        <f t="shared" si="36"/>
        <v>0</v>
      </c>
      <c r="K37">
        <f t="shared" ref="K37:O46" si="68">($B37&gt;=J$16)*($B37&lt;=K$16)*($B37-J$16)/(K$16-J$16)</f>
        <v>0.58471288516596509</v>
      </c>
      <c r="L37">
        <f t="shared" si="68"/>
        <v>0</v>
      </c>
      <c r="M37">
        <f t="shared" si="68"/>
        <v>0</v>
      </c>
      <c r="N37">
        <f t="shared" si="68"/>
        <v>0</v>
      </c>
      <c r="O37">
        <f t="shared" si="68"/>
        <v>0</v>
      </c>
      <c r="AD37">
        <f t="shared" si="38"/>
        <v>1985</v>
      </c>
      <c r="AE37">
        <f t="shared" si="39"/>
        <v>0.5154232426359262</v>
      </c>
      <c r="AF37">
        <f t="shared" si="40"/>
        <v>6.2610456001101385E-3</v>
      </c>
      <c r="AG37">
        <f t="shared" si="41"/>
        <v>5.8992606338793439E-3</v>
      </c>
      <c r="AH37">
        <f t="shared" si="42"/>
        <v>5.5365212987083115E-3</v>
      </c>
      <c r="AI37">
        <f t="shared" si="43"/>
        <v>5.7279449676120309E-3</v>
      </c>
      <c r="AJ37">
        <f t="shared" si="44"/>
        <v>6.4080492685297591E-3</v>
      </c>
      <c r="AK37">
        <f t="shared" si="45"/>
        <v>9.5097473571328969E-3</v>
      </c>
      <c r="AL37">
        <f t="shared" si="46"/>
        <v>2.0932890355336239E-2</v>
      </c>
      <c r="AM37">
        <f t="shared" si="47"/>
        <v>3.1263840454487497E-2</v>
      </c>
      <c r="AN37">
        <f t="shared" si="48"/>
        <v>3.3933488679722824E-2</v>
      </c>
      <c r="AO37">
        <f t="shared" si="49"/>
        <v>3.5468856009475545E-2</v>
      </c>
      <c r="AP37">
        <f t="shared" si="50"/>
        <v>3.5325417603204845E-2</v>
      </c>
      <c r="AQ37">
        <f t="shared" si="51"/>
        <v>3.5879551222342369E-2</v>
      </c>
      <c r="AR37">
        <f t="shared" si="52"/>
        <v>3.4959059432117912E-2</v>
      </c>
      <c r="AS37">
        <f t="shared" si="53"/>
        <v>3.4609428106730802E-2</v>
      </c>
      <c r="AT37">
        <f t="shared" si="54"/>
        <v>3.3672749158284603E-2</v>
      </c>
      <c r="AU37">
        <f t="shared" si="55"/>
        <v>3.1946820084419132E-2</v>
      </c>
      <c r="AV37">
        <f t="shared" si="56"/>
        <v>2.9830766560051129E-2</v>
      </c>
      <c r="AW37">
        <f t="shared" si="57"/>
        <v>2.7924431705462285E-2</v>
      </c>
      <c r="AX37">
        <f t="shared" si="58"/>
        <v>1.8671285052079881E-2</v>
      </c>
      <c r="AY37">
        <f t="shared" si="59"/>
        <v>1.5815773415782466E-2</v>
      </c>
      <c r="AZ37">
        <f t="shared" si="60"/>
        <v>1.1882000961191179E-2</v>
      </c>
      <c r="BA37">
        <f t="shared" si="61"/>
        <v>1.1327947871252067E-2</v>
      </c>
      <c r="BB37">
        <f t="shared" si="62"/>
        <v>8.8281986390799649E-3</v>
      </c>
      <c r="BC37">
        <f t="shared" si="63"/>
        <v>8.2468471443094445E-3</v>
      </c>
      <c r="BD37">
        <f t="shared" si="64"/>
        <v>6.4768447052473109E-3</v>
      </c>
      <c r="BE37">
        <f t="shared" si="65"/>
        <v>5.1162788460184239E-3</v>
      </c>
      <c r="BF37">
        <f t="shared" si="66"/>
        <v>3.9681975033577692E-3</v>
      </c>
      <c r="BH37">
        <f t="shared" si="31"/>
        <v>0.51542324263592609</v>
      </c>
    </row>
    <row r="38" spans="1:60" x14ac:dyDescent="0.25">
      <c r="A38">
        <f>'HKI SC'!A34</f>
        <v>1971</v>
      </c>
      <c r="B38">
        <f>'HKI SC'!AC34</f>
        <v>0.53114992437728392</v>
      </c>
      <c r="C38">
        <f t="shared" si="67"/>
        <v>0.41607088569288708</v>
      </c>
      <c r="D38">
        <f t="shared" si="67"/>
        <v>0</v>
      </c>
      <c r="E38">
        <f t="shared" si="36"/>
        <v>0</v>
      </c>
      <c r="F38">
        <f t="shared" si="36"/>
        <v>0</v>
      </c>
      <c r="G38">
        <f t="shared" si="36"/>
        <v>0</v>
      </c>
      <c r="K38">
        <f t="shared" si="68"/>
        <v>0.58392911430711292</v>
      </c>
      <c r="L38">
        <f t="shared" si="68"/>
        <v>0</v>
      </c>
      <c r="M38">
        <f t="shared" si="68"/>
        <v>0</v>
      </c>
      <c r="N38">
        <f t="shared" si="68"/>
        <v>0</v>
      </c>
      <c r="O38">
        <f t="shared" si="68"/>
        <v>0</v>
      </c>
      <c r="AD38">
        <f t="shared" si="38"/>
        <v>1986</v>
      </c>
      <c r="AE38">
        <f t="shared" si="39"/>
        <v>0.51408000567728696</v>
      </c>
      <c r="AF38">
        <f t="shared" si="40"/>
        <v>6.2447287809329829E-3</v>
      </c>
      <c r="AG38">
        <f t="shared" si="41"/>
        <v>5.8838866572003962E-3</v>
      </c>
      <c r="AH38">
        <f t="shared" si="42"/>
        <v>5.5220926516944798E-3</v>
      </c>
      <c r="AI38">
        <f t="shared" si="43"/>
        <v>5.7130174541801569E-3</v>
      </c>
      <c r="AJ38">
        <f t="shared" si="44"/>
        <v>6.391349345246807E-3</v>
      </c>
      <c r="AK38">
        <f t="shared" si="45"/>
        <v>9.4849641439194287E-3</v>
      </c>
      <c r="AL38">
        <f t="shared" si="46"/>
        <v>2.0878337456571659E-2</v>
      </c>
      <c r="AM38">
        <f t="shared" si="47"/>
        <v>3.1182364218078941E-2</v>
      </c>
      <c r="AN38">
        <f t="shared" si="48"/>
        <v>3.3845055112200595E-2</v>
      </c>
      <c r="AO38">
        <f t="shared" si="49"/>
        <v>3.5376421143657445E-2</v>
      </c>
      <c r="AP38">
        <f t="shared" si="50"/>
        <v>3.5233356550115114E-2</v>
      </c>
      <c r="AQ38">
        <f t="shared" si="51"/>
        <v>3.578604604974913E-2</v>
      </c>
      <c r="AR38">
        <f t="shared" si="52"/>
        <v>3.4867953139688532E-2</v>
      </c>
      <c r="AS38">
        <f t="shared" si="53"/>
        <v>3.4519232983374358E-2</v>
      </c>
      <c r="AT38">
        <f t="shared" si="54"/>
        <v>3.3584995100207821E-2</v>
      </c>
      <c r="AU38">
        <f t="shared" si="55"/>
        <v>3.1863563944806703E-2</v>
      </c>
      <c r="AV38">
        <f t="shared" si="56"/>
        <v>2.9753025036515869E-2</v>
      </c>
      <c r="AW38">
        <f t="shared" si="57"/>
        <v>2.7851658253252511E-2</v>
      </c>
      <c r="AX38">
        <f t="shared" si="58"/>
        <v>1.8622626089750242E-2</v>
      </c>
      <c r="AY38">
        <f t="shared" si="59"/>
        <v>1.5774556160478074E-2</v>
      </c>
      <c r="AZ38">
        <f t="shared" si="60"/>
        <v>1.18510354526277E-2</v>
      </c>
      <c r="BA38">
        <f t="shared" si="61"/>
        <v>1.1298426272326129E-2</v>
      </c>
      <c r="BB38">
        <f t="shared" si="62"/>
        <v>8.8051915999919021E-3</v>
      </c>
      <c r="BC38">
        <f t="shared" si="63"/>
        <v>8.2253551568316711E-3</v>
      </c>
      <c r="BD38">
        <f t="shared" si="64"/>
        <v>6.4599654951849892E-3</v>
      </c>
      <c r="BE38">
        <f t="shared" si="65"/>
        <v>5.1029453867015139E-3</v>
      </c>
      <c r="BF38">
        <f t="shared" si="66"/>
        <v>3.9578560420017962E-3</v>
      </c>
      <c r="BH38">
        <f t="shared" si="31"/>
        <v>0.51408000567728696</v>
      </c>
    </row>
    <row r="39" spans="1:60" x14ac:dyDescent="0.25">
      <c r="A39">
        <f>'HKI SC'!A35</f>
        <v>1972</v>
      </c>
      <c r="B39">
        <f>'HKI SC'!AC35</f>
        <v>0.53048283294608622</v>
      </c>
      <c r="C39">
        <f t="shared" si="67"/>
        <v>0.41697436285142708</v>
      </c>
      <c r="D39">
        <f t="shared" si="67"/>
        <v>0</v>
      </c>
      <c r="E39">
        <f t="shared" ref="E39:G58" si="69">($B39&gt;=E$16)*($B39&lt;=F$16)*(1-($B39-E$16)/(F$16-E$16))</f>
        <v>0</v>
      </c>
      <c r="F39">
        <f t="shared" si="69"/>
        <v>0</v>
      </c>
      <c r="G39">
        <f t="shared" si="69"/>
        <v>0</v>
      </c>
      <c r="K39">
        <f t="shared" si="68"/>
        <v>0.58302563714857292</v>
      </c>
      <c r="L39">
        <f t="shared" si="68"/>
        <v>0</v>
      </c>
      <c r="M39">
        <f t="shared" si="68"/>
        <v>0</v>
      </c>
      <c r="N39">
        <f t="shared" si="68"/>
        <v>0</v>
      </c>
      <c r="O39">
        <f t="shared" si="68"/>
        <v>0</v>
      </c>
      <c r="AD39">
        <f t="shared" si="38"/>
        <v>1987</v>
      </c>
      <c r="AE39">
        <f t="shared" si="39"/>
        <v>0.51349248378578694</v>
      </c>
      <c r="AF39">
        <f t="shared" si="40"/>
        <v>6.2375919251425214E-3</v>
      </c>
      <c r="AG39">
        <f t="shared" si="41"/>
        <v>5.8771621937316106E-3</v>
      </c>
      <c r="AH39">
        <f t="shared" si="42"/>
        <v>5.5157816684157437E-3</v>
      </c>
      <c r="AI39">
        <f t="shared" si="43"/>
        <v>5.706488270427074E-3</v>
      </c>
      <c r="AJ39">
        <f t="shared" si="44"/>
        <v>6.3840449225595064E-3</v>
      </c>
      <c r="AK39">
        <f t="shared" si="45"/>
        <v>9.4741241501186506E-3</v>
      </c>
      <c r="AL39">
        <f t="shared" si="46"/>
        <v>2.085447642292243E-2</v>
      </c>
      <c r="AM39">
        <f t="shared" si="47"/>
        <v>3.1146727116062665E-2</v>
      </c>
      <c r="AN39">
        <f t="shared" si="48"/>
        <v>3.3806374925113285E-2</v>
      </c>
      <c r="AO39">
        <f t="shared" si="49"/>
        <v>3.5335990818347596E-2</v>
      </c>
      <c r="AP39">
        <f t="shared" si="50"/>
        <v>3.5193089727722462E-2</v>
      </c>
      <c r="AQ39">
        <f t="shared" si="51"/>
        <v>3.5745147580187459E-2</v>
      </c>
      <c r="AR39">
        <f t="shared" si="52"/>
        <v>3.4828103922533361E-2</v>
      </c>
      <c r="AS39">
        <f t="shared" si="53"/>
        <v>3.4479782304819365E-2</v>
      </c>
      <c r="AT39">
        <f t="shared" si="54"/>
        <v>3.3546612125516365E-2</v>
      </c>
      <c r="AU39">
        <f t="shared" si="55"/>
        <v>3.1827148326319221E-2</v>
      </c>
      <c r="AV39">
        <f t="shared" si="56"/>
        <v>2.9719021470233864E-2</v>
      </c>
      <c r="AW39">
        <f t="shared" si="57"/>
        <v>2.7819827684551816E-2</v>
      </c>
      <c r="AX39">
        <f t="shared" si="58"/>
        <v>1.8601343020219978E-2</v>
      </c>
      <c r="AY39">
        <f t="shared" si="59"/>
        <v>1.5756528038453045E-2</v>
      </c>
      <c r="AZ39">
        <f t="shared" si="60"/>
        <v>1.1837491368655422E-2</v>
      </c>
      <c r="BA39">
        <f t="shared" si="61"/>
        <v>1.1285513743729056E-2</v>
      </c>
      <c r="BB39">
        <f t="shared" si="62"/>
        <v>8.795128491591038E-3</v>
      </c>
      <c r="BC39">
        <f t="shared" si="63"/>
        <v>8.2159547207776868E-3</v>
      </c>
      <c r="BD39">
        <f t="shared" si="64"/>
        <v>6.4525826537890152E-3</v>
      </c>
      <c r="BE39">
        <f t="shared" si="65"/>
        <v>5.0971134304053992E-3</v>
      </c>
      <c r="BF39">
        <f t="shared" si="66"/>
        <v>3.9533327634412568E-3</v>
      </c>
      <c r="BH39">
        <f t="shared" si="31"/>
        <v>0.51349248378578694</v>
      </c>
    </row>
    <row r="40" spans="1:60" x14ac:dyDescent="0.25">
      <c r="A40">
        <f>'HKI SC'!A36</f>
        <v>1973</v>
      </c>
      <c r="B40">
        <f>'HKI SC'!AC36</f>
        <v>0.52986665493410889</v>
      </c>
      <c r="C40">
        <f t="shared" si="67"/>
        <v>0.41780888527726101</v>
      </c>
      <c r="D40">
        <f t="shared" si="67"/>
        <v>0</v>
      </c>
      <c r="E40">
        <f t="shared" si="69"/>
        <v>0</v>
      </c>
      <c r="F40">
        <f t="shared" si="69"/>
        <v>0</v>
      </c>
      <c r="G40">
        <f t="shared" si="69"/>
        <v>0</v>
      </c>
      <c r="K40">
        <f t="shared" si="68"/>
        <v>0.58219111472273899</v>
      </c>
      <c r="L40">
        <f t="shared" si="68"/>
        <v>0</v>
      </c>
      <c r="M40">
        <f t="shared" si="68"/>
        <v>0</v>
      </c>
      <c r="N40">
        <f t="shared" si="68"/>
        <v>0</v>
      </c>
      <c r="O40">
        <f t="shared" si="68"/>
        <v>0</v>
      </c>
      <c r="AD40">
        <f t="shared" si="38"/>
        <v>1988</v>
      </c>
      <c r="AE40">
        <f t="shared" si="39"/>
        <v>0.51367710399549149</v>
      </c>
      <c r="AF40">
        <f t="shared" si="40"/>
        <v>6.2398345782789045E-3</v>
      </c>
      <c r="AG40">
        <f t="shared" si="41"/>
        <v>5.8792752585785871E-3</v>
      </c>
      <c r="AH40">
        <f t="shared" si="42"/>
        <v>5.5177648031264999E-3</v>
      </c>
      <c r="AI40">
        <f t="shared" si="43"/>
        <v>5.7085399714634673E-3</v>
      </c>
      <c r="AJ40">
        <f t="shared" si="44"/>
        <v>6.3863402311561922E-3</v>
      </c>
      <c r="AK40">
        <f t="shared" si="45"/>
        <v>9.4775304605177191E-3</v>
      </c>
      <c r="AL40">
        <f t="shared" si="46"/>
        <v>2.086197440572073E-2</v>
      </c>
      <c r="AM40">
        <f t="shared" si="47"/>
        <v>3.115792555707856E-2</v>
      </c>
      <c r="AN40">
        <f t="shared" si="48"/>
        <v>3.3818529611355258E-2</v>
      </c>
      <c r="AO40">
        <f t="shared" si="49"/>
        <v>3.5348695460072646E-2</v>
      </c>
      <c r="AP40">
        <f t="shared" si="50"/>
        <v>3.5205742991033712E-2</v>
      </c>
      <c r="AQ40">
        <f t="shared" si="51"/>
        <v>3.5757999329435124E-2</v>
      </c>
      <c r="AR40">
        <f t="shared" si="52"/>
        <v>3.4840625959472224E-2</v>
      </c>
      <c r="AS40">
        <f t="shared" si="53"/>
        <v>3.4492179106799317E-2</v>
      </c>
      <c r="AT40">
        <f t="shared" si="54"/>
        <v>3.3558673417085488E-2</v>
      </c>
      <c r="AU40">
        <f t="shared" si="55"/>
        <v>3.1838591404813738E-2</v>
      </c>
      <c r="AV40">
        <f t="shared" si="56"/>
        <v>2.97297065964028E-2</v>
      </c>
      <c r="AW40">
        <f t="shared" si="57"/>
        <v>2.7829829977834088E-2</v>
      </c>
      <c r="AX40">
        <f t="shared" si="58"/>
        <v>1.860803091528684E-2</v>
      </c>
      <c r="AY40">
        <f t="shared" si="59"/>
        <v>1.5762193113605126E-2</v>
      </c>
      <c r="AZ40">
        <f t="shared" si="60"/>
        <v>1.1841747400063605E-2</v>
      </c>
      <c r="BA40">
        <f t="shared" si="61"/>
        <v>1.1289571318045685E-2</v>
      </c>
      <c r="BB40">
        <f t="shared" si="62"/>
        <v>8.7982906770519148E-3</v>
      </c>
      <c r="BC40">
        <f t="shared" si="63"/>
        <v>8.218908671091216E-3</v>
      </c>
      <c r="BD40">
        <f t="shared" si="64"/>
        <v>6.4549026043244093E-3</v>
      </c>
      <c r="BE40">
        <f t="shared" si="65"/>
        <v>5.098946037853656E-3</v>
      </c>
      <c r="BF40">
        <f t="shared" si="66"/>
        <v>3.9547541379440299E-3</v>
      </c>
      <c r="BH40">
        <f t="shared" si="31"/>
        <v>0.51367710399549138</v>
      </c>
    </row>
    <row r="41" spans="1:60" x14ac:dyDescent="0.25">
      <c r="A41">
        <f>'HKI SC'!A37</f>
        <v>1974</v>
      </c>
      <c r="B41">
        <f>'HKI SC'!AC37</f>
        <v>0.52925129270338789</v>
      </c>
      <c r="C41">
        <f t="shared" si="67"/>
        <v>0.41864230284745296</v>
      </c>
      <c r="D41">
        <f t="shared" si="67"/>
        <v>0</v>
      </c>
      <c r="E41">
        <f t="shared" si="69"/>
        <v>0</v>
      </c>
      <c r="F41">
        <f t="shared" si="69"/>
        <v>0</v>
      </c>
      <c r="G41">
        <f t="shared" si="69"/>
        <v>0</v>
      </c>
      <c r="K41">
        <f t="shared" si="68"/>
        <v>0.58135769715254704</v>
      </c>
      <c r="L41">
        <f t="shared" si="68"/>
        <v>0</v>
      </c>
      <c r="M41">
        <f t="shared" si="68"/>
        <v>0</v>
      </c>
      <c r="N41">
        <f t="shared" si="68"/>
        <v>0</v>
      </c>
      <c r="O41">
        <f t="shared" si="68"/>
        <v>0</v>
      </c>
      <c r="AD41">
        <f t="shared" si="38"/>
        <v>1989</v>
      </c>
      <c r="AE41">
        <f t="shared" si="39"/>
        <v>0.51442780890548145</v>
      </c>
      <c r="AF41">
        <f t="shared" si="40"/>
        <v>6.2489536813477463E-3</v>
      </c>
      <c r="AG41">
        <f t="shared" si="41"/>
        <v>5.8878674281914959E-3</v>
      </c>
      <c r="AH41">
        <f t="shared" si="42"/>
        <v>5.5258286492618578E-3</v>
      </c>
      <c r="AI41">
        <f t="shared" si="43"/>
        <v>5.716882622814127E-3</v>
      </c>
      <c r="AJ41">
        <f t="shared" si="44"/>
        <v>6.3956734424889606E-3</v>
      </c>
      <c r="AK41">
        <f t="shared" si="45"/>
        <v>9.4913812406983971E-3</v>
      </c>
      <c r="AL41">
        <f t="shared" si="46"/>
        <v>2.0892462793263487E-2</v>
      </c>
      <c r="AM41">
        <f t="shared" si="47"/>
        <v>3.120346079218805E-2</v>
      </c>
      <c r="AN41">
        <f t="shared" si="48"/>
        <v>3.3867953142266823E-2</v>
      </c>
      <c r="AO41">
        <f t="shared" si="49"/>
        <v>3.5400355226562534E-2</v>
      </c>
      <c r="AP41">
        <f t="shared" si="50"/>
        <v>3.525719384200144E-2</v>
      </c>
      <c r="AQ41">
        <f t="shared" si="51"/>
        <v>3.5810257266297066E-2</v>
      </c>
      <c r="AR41">
        <f t="shared" si="52"/>
        <v>3.4891543216191388E-2</v>
      </c>
      <c r="AS41">
        <f t="shared" si="53"/>
        <v>3.4542587131627209E-2</v>
      </c>
      <c r="AT41">
        <f t="shared" si="54"/>
        <v>3.3607717185458651E-2</v>
      </c>
      <c r="AU41">
        <f t="shared" si="55"/>
        <v>3.1885121387771602E-2</v>
      </c>
      <c r="AV41">
        <f t="shared" si="56"/>
        <v>2.9773154584527794E-2</v>
      </c>
      <c r="AW41">
        <f t="shared" si="57"/>
        <v>2.7870501422689313E-2</v>
      </c>
      <c r="AX41">
        <f t="shared" si="58"/>
        <v>1.863522531438443E-2</v>
      </c>
      <c r="AY41">
        <f t="shared" si="59"/>
        <v>1.5785228510103347E-2</v>
      </c>
      <c r="AZ41">
        <f t="shared" si="60"/>
        <v>1.1859053325998287E-2</v>
      </c>
      <c r="BA41">
        <f t="shared" si="61"/>
        <v>1.1306070275375526E-2</v>
      </c>
      <c r="BB41">
        <f t="shared" si="62"/>
        <v>8.811148793482269E-3</v>
      </c>
      <c r="BC41">
        <f t="shared" si="63"/>
        <v>8.2309200592690316E-3</v>
      </c>
      <c r="BD41">
        <f t="shared" si="64"/>
        <v>6.4643360150037667E-3</v>
      </c>
      <c r="BE41">
        <f t="shared" si="65"/>
        <v>5.1063978082296693E-3</v>
      </c>
      <c r="BF41">
        <f t="shared" si="66"/>
        <v>3.9605337479871189E-3</v>
      </c>
      <c r="BH41">
        <f t="shared" si="31"/>
        <v>0.51442780890548123</v>
      </c>
    </row>
    <row r="42" spans="1:60" x14ac:dyDescent="0.25">
      <c r="A42">
        <f>'HKI SC'!A38</f>
        <v>1975</v>
      </c>
      <c r="B42">
        <f>'HKI SC'!AC38</f>
        <v>0.528565977418049</v>
      </c>
      <c r="C42">
        <f t="shared" si="67"/>
        <v>0.41957046153417199</v>
      </c>
      <c r="D42">
        <f t="shared" si="67"/>
        <v>0</v>
      </c>
      <c r="E42">
        <f t="shared" si="69"/>
        <v>0</v>
      </c>
      <c r="F42">
        <f t="shared" si="69"/>
        <v>0</v>
      </c>
      <c r="G42">
        <f t="shared" si="69"/>
        <v>0</v>
      </c>
      <c r="K42">
        <f t="shared" si="68"/>
        <v>0.58042953846582801</v>
      </c>
      <c r="L42">
        <f t="shared" si="68"/>
        <v>0</v>
      </c>
      <c r="M42">
        <f t="shared" si="68"/>
        <v>0</v>
      </c>
      <c r="N42">
        <f t="shared" si="68"/>
        <v>0</v>
      </c>
      <c r="O42">
        <f t="shared" si="68"/>
        <v>0</v>
      </c>
      <c r="AD42">
        <f t="shared" si="38"/>
        <v>1990</v>
      </c>
      <c r="AE42">
        <f t="shared" si="39"/>
        <v>0.51561265128717781</v>
      </c>
      <c r="AF42">
        <f t="shared" si="40"/>
        <v>6.2633464202991483E-3</v>
      </c>
      <c r="AG42">
        <f t="shared" si="41"/>
        <v>5.9014285046845687E-3</v>
      </c>
      <c r="AH42">
        <f t="shared" si="42"/>
        <v>5.5385558694165532E-3</v>
      </c>
      <c r="AI42">
        <f t="shared" si="43"/>
        <v>5.7300498830310772E-3</v>
      </c>
      <c r="AJ42">
        <f t="shared" si="44"/>
        <v>6.410404109888676E-3</v>
      </c>
      <c r="AK42">
        <f t="shared" si="45"/>
        <v>9.5132420160300123E-3</v>
      </c>
      <c r="AL42">
        <f t="shared" si="46"/>
        <v>2.0940582811168704E-2</v>
      </c>
      <c r="AM42">
        <f t="shared" si="47"/>
        <v>3.1275329346263397E-2</v>
      </c>
      <c r="AN42">
        <f t="shared" si="48"/>
        <v>3.3945958618583592E-2</v>
      </c>
      <c r="AO42">
        <f t="shared" si="49"/>
        <v>3.5481890167857376E-2</v>
      </c>
      <c r="AP42">
        <f t="shared" si="50"/>
        <v>3.5338399050585653E-2</v>
      </c>
      <c r="AQ42">
        <f t="shared" si="51"/>
        <v>3.5892736303732534E-2</v>
      </c>
      <c r="AR42">
        <f t="shared" si="52"/>
        <v>3.4971906249545465E-2</v>
      </c>
      <c r="AS42">
        <f t="shared" si="53"/>
        <v>3.4622146441016161E-2</v>
      </c>
      <c r="AT42">
        <f t="shared" si="54"/>
        <v>3.3685123280121611E-2</v>
      </c>
      <c r="AU42">
        <f t="shared" si="55"/>
        <v>3.1958559958765939E-2</v>
      </c>
      <c r="AV42">
        <f t="shared" si="56"/>
        <v>2.9841728823279779E-2</v>
      </c>
      <c r="AW42">
        <f t="shared" si="57"/>
        <v>2.7934693425363102E-2</v>
      </c>
      <c r="AX42">
        <f t="shared" si="58"/>
        <v>1.8678146409167241E-2</v>
      </c>
      <c r="AY42">
        <f t="shared" si="59"/>
        <v>1.5821585424367613E-2</v>
      </c>
      <c r="AZ42">
        <f t="shared" si="60"/>
        <v>1.1886367380068062E-2</v>
      </c>
      <c r="BA42">
        <f t="shared" si="61"/>
        <v>1.1332110685712604E-2</v>
      </c>
      <c r="BB42">
        <f t="shared" si="62"/>
        <v>8.8314428412402286E-3</v>
      </c>
      <c r="BC42">
        <f t="shared" si="63"/>
        <v>8.2498777103869343E-3</v>
      </c>
      <c r="BD42">
        <f t="shared" si="64"/>
        <v>6.4792248276758476E-3</v>
      </c>
      <c r="BE42">
        <f t="shared" si="65"/>
        <v>5.1181589852816352E-3</v>
      </c>
      <c r="BF42">
        <f t="shared" si="66"/>
        <v>3.969655743644271E-3</v>
      </c>
      <c r="BH42">
        <f t="shared" si="31"/>
        <v>0.51561265128717781</v>
      </c>
    </row>
    <row r="43" spans="1:60" x14ac:dyDescent="0.25">
      <c r="A43">
        <f>'HKI SC'!A39</f>
        <v>1976</v>
      </c>
      <c r="B43">
        <f>'HKI SC'!AC39</f>
        <v>0.52595335355246209</v>
      </c>
      <c r="C43">
        <f t="shared" si="67"/>
        <v>0.42310887602433622</v>
      </c>
      <c r="D43">
        <f t="shared" si="67"/>
        <v>0</v>
      </c>
      <c r="E43">
        <f t="shared" si="69"/>
        <v>0</v>
      </c>
      <c r="F43">
        <f t="shared" si="69"/>
        <v>0</v>
      </c>
      <c r="G43">
        <f t="shared" si="69"/>
        <v>0</v>
      </c>
      <c r="K43">
        <f t="shared" si="68"/>
        <v>0.57689112397566378</v>
      </c>
      <c r="L43">
        <f t="shared" si="68"/>
        <v>0</v>
      </c>
      <c r="M43">
        <f t="shared" si="68"/>
        <v>0</v>
      </c>
      <c r="N43">
        <f t="shared" si="68"/>
        <v>0</v>
      </c>
      <c r="O43">
        <f t="shared" si="68"/>
        <v>0</v>
      </c>
      <c r="AD43">
        <f t="shared" si="38"/>
        <v>1991</v>
      </c>
      <c r="AE43">
        <f t="shared" si="39"/>
        <v>0.51558109844342648</v>
      </c>
      <c r="AF43">
        <f t="shared" si="40"/>
        <v>6.2629631356949655E-3</v>
      </c>
      <c r="AG43">
        <f t="shared" si="41"/>
        <v>5.9010673675963816E-3</v>
      </c>
      <c r="AH43">
        <f t="shared" si="42"/>
        <v>5.5382169382682984E-3</v>
      </c>
      <c r="AI43">
        <f t="shared" si="43"/>
        <v>5.7296992334335628E-3</v>
      </c>
      <c r="AJ43">
        <f t="shared" si="44"/>
        <v>6.4100118261098404E-3</v>
      </c>
      <c r="AK43">
        <f t="shared" si="45"/>
        <v>9.512659854521462E-3</v>
      </c>
      <c r="AL43">
        <f t="shared" si="46"/>
        <v>2.093930135514575E-2</v>
      </c>
      <c r="AM43">
        <f t="shared" si="47"/>
        <v>3.1273415456878277E-2</v>
      </c>
      <c r="AN43">
        <f t="shared" si="48"/>
        <v>3.3943881300415375E-2</v>
      </c>
      <c r="AO43">
        <f t="shared" si="49"/>
        <v>3.5479718858573803E-2</v>
      </c>
      <c r="AP43">
        <f t="shared" si="50"/>
        <v>3.5336236522220836E-2</v>
      </c>
      <c r="AQ43">
        <f t="shared" si="51"/>
        <v>3.5890539852777396E-2</v>
      </c>
      <c r="AR43">
        <f t="shared" si="52"/>
        <v>3.4969766148656115E-2</v>
      </c>
      <c r="AS43">
        <f t="shared" si="53"/>
        <v>3.4620027743629149E-2</v>
      </c>
      <c r="AT43">
        <f t="shared" si="54"/>
        <v>3.3683061923735283E-2</v>
      </c>
      <c r="AU43">
        <f t="shared" si="55"/>
        <v>3.1956604259179476E-2</v>
      </c>
      <c r="AV43">
        <f t="shared" si="56"/>
        <v>2.9839902662877237E-2</v>
      </c>
      <c r="AW43">
        <f t="shared" si="57"/>
        <v>2.7932983965723794E-2</v>
      </c>
      <c r="AX43">
        <f t="shared" si="58"/>
        <v>1.8677003402622031E-2</v>
      </c>
      <c r="AY43">
        <f t="shared" si="59"/>
        <v>1.582061722467052E-2</v>
      </c>
      <c r="AZ43">
        <f t="shared" si="60"/>
        <v>1.1885639995486287E-2</v>
      </c>
      <c r="BA43">
        <f t="shared" si="61"/>
        <v>1.1331417218791369E-2</v>
      </c>
      <c r="BB43">
        <f t="shared" si="62"/>
        <v>8.8309024023363863E-3</v>
      </c>
      <c r="BC43">
        <f t="shared" si="63"/>
        <v>8.2493728602795642E-3</v>
      </c>
      <c r="BD43">
        <f t="shared" si="64"/>
        <v>6.4788283324228564E-3</v>
      </c>
      <c r="BE43">
        <f t="shared" si="65"/>
        <v>5.1178457802616376E-3</v>
      </c>
      <c r="BF43">
        <f t="shared" si="66"/>
        <v>3.96941282111878E-3</v>
      </c>
      <c r="BH43">
        <f t="shared" si="31"/>
        <v>0.51558109844342637</v>
      </c>
    </row>
    <row r="44" spans="1:60" x14ac:dyDescent="0.25">
      <c r="A44">
        <f>'HKI SC'!A40</f>
        <v>1977</v>
      </c>
      <c r="B44">
        <f>'HKI SC'!AC40</f>
        <v>0.523950240661752</v>
      </c>
      <c r="C44">
        <f t="shared" si="67"/>
        <v>0.42582179760913974</v>
      </c>
      <c r="D44">
        <f t="shared" si="67"/>
        <v>0</v>
      </c>
      <c r="E44">
        <f t="shared" si="69"/>
        <v>0</v>
      </c>
      <c r="F44">
        <f t="shared" si="69"/>
        <v>0</v>
      </c>
      <c r="G44">
        <f t="shared" si="69"/>
        <v>0</v>
      </c>
      <c r="K44">
        <f t="shared" si="68"/>
        <v>0.57417820239086026</v>
      </c>
      <c r="L44">
        <f t="shared" si="68"/>
        <v>0</v>
      </c>
      <c r="M44">
        <f t="shared" si="68"/>
        <v>0</v>
      </c>
      <c r="N44">
        <f t="shared" si="68"/>
        <v>0</v>
      </c>
      <c r="O44">
        <f t="shared" si="68"/>
        <v>0</v>
      </c>
      <c r="AD44">
        <f t="shared" si="38"/>
        <v>1992</v>
      </c>
      <c r="AE44">
        <f t="shared" si="39"/>
        <v>0.5159703665747909</v>
      </c>
      <c r="AF44">
        <f t="shared" si="40"/>
        <v>6.2676917263356936E-3</v>
      </c>
      <c r="AG44">
        <f t="shared" si="41"/>
        <v>5.9055227238423245E-3</v>
      </c>
      <c r="AH44">
        <f t="shared" si="42"/>
        <v>5.5423983393420749E-3</v>
      </c>
      <c r="AI44">
        <f t="shared" si="43"/>
        <v>5.734025205275068E-3</v>
      </c>
      <c r="AJ44">
        <f t="shared" si="44"/>
        <v>6.4148514397673355E-3</v>
      </c>
      <c r="AK44">
        <f t="shared" si="45"/>
        <v>9.5198419939308658E-3</v>
      </c>
      <c r="AL44">
        <f t="shared" si="46"/>
        <v>2.0955110706448975E-2</v>
      </c>
      <c r="AM44">
        <f t="shared" si="47"/>
        <v>3.1297027152561135E-2</v>
      </c>
      <c r="AN44">
        <f t="shared" si="48"/>
        <v>3.396950922061058E-2</v>
      </c>
      <c r="AO44">
        <f t="shared" si="49"/>
        <v>3.5506506349238416E-2</v>
      </c>
      <c r="AP44">
        <f t="shared" si="50"/>
        <v>3.5362915682496457E-2</v>
      </c>
      <c r="AQ44">
        <f t="shared" si="51"/>
        <v>3.5917637516800237E-2</v>
      </c>
      <c r="AR44">
        <f t="shared" si="52"/>
        <v>3.4996168620670766E-2</v>
      </c>
      <c r="AS44">
        <f t="shared" si="53"/>
        <v>3.4646166160161938E-2</v>
      </c>
      <c r="AT44">
        <f t="shared" si="54"/>
        <v>3.3708492923074214E-2</v>
      </c>
      <c r="AU44">
        <f t="shared" si="55"/>
        <v>3.198073176824115E-2</v>
      </c>
      <c r="AV44">
        <f t="shared" si="56"/>
        <v>2.986243204416127E-2</v>
      </c>
      <c r="AW44">
        <f t="shared" si="57"/>
        <v>2.7954073607110174E-2</v>
      </c>
      <c r="AX44">
        <f t="shared" si="58"/>
        <v>1.8691104699655563E-2</v>
      </c>
      <c r="AY44">
        <f t="shared" si="59"/>
        <v>1.5832561925751828E-2</v>
      </c>
      <c r="AZ44">
        <f t="shared" si="60"/>
        <v>1.189461375516266E-2</v>
      </c>
      <c r="BA44">
        <f t="shared" si="61"/>
        <v>1.1339972535539374E-2</v>
      </c>
      <c r="BB44">
        <f t="shared" si="62"/>
        <v>8.8375698090485347E-3</v>
      </c>
      <c r="BC44">
        <f t="shared" si="63"/>
        <v>8.2556012072223517E-3</v>
      </c>
      <c r="BD44">
        <f t="shared" si="64"/>
        <v>6.4837199031301754E-3</v>
      </c>
      <c r="BE44">
        <f t="shared" si="65"/>
        <v>5.1217097975219837E-3</v>
      </c>
      <c r="BF44">
        <f t="shared" si="66"/>
        <v>3.9724097616896338E-3</v>
      </c>
      <c r="BH44">
        <f t="shared" si="31"/>
        <v>0.51597036657479078</v>
      </c>
    </row>
    <row r="45" spans="1:60" x14ac:dyDescent="0.25">
      <c r="A45">
        <f>'HKI SC'!A41</f>
        <v>1978</v>
      </c>
      <c r="B45">
        <f>'HKI SC'!AC41</f>
        <v>0.52277069912442176</v>
      </c>
      <c r="C45">
        <f t="shared" si="67"/>
        <v>0.42741931301210889</v>
      </c>
      <c r="D45">
        <f t="shared" si="67"/>
        <v>0</v>
      </c>
      <c r="E45">
        <f t="shared" si="69"/>
        <v>0</v>
      </c>
      <c r="F45">
        <f t="shared" si="69"/>
        <v>0</v>
      </c>
      <c r="G45">
        <f t="shared" si="69"/>
        <v>0</v>
      </c>
      <c r="K45">
        <f t="shared" si="68"/>
        <v>0.57258068698789111</v>
      </c>
      <c r="L45">
        <f t="shared" si="68"/>
        <v>0</v>
      </c>
      <c r="M45">
        <f t="shared" si="68"/>
        <v>0</v>
      </c>
      <c r="N45">
        <f t="shared" si="68"/>
        <v>0</v>
      </c>
      <c r="O45">
        <f t="shared" si="68"/>
        <v>0</v>
      </c>
      <c r="AD45">
        <f t="shared" si="38"/>
        <v>1993</v>
      </c>
      <c r="AE45">
        <f t="shared" si="39"/>
        <v>0.51703225780769635</v>
      </c>
      <c r="AF45">
        <f t="shared" si="40"/>
        <v>6.2805909300999189E-3</v>
      </c>
      <c r="AG45">
        <f t="shared" si="41"/>
        <v>5.9176765668000151E-3</v>
      </c>
      <c r="AH45">
        <f t="shared" si="42"/>
        <v>5.5538048552722175E-3</v>
      </c>
      <c r="AI45">
        <f t="shared" si="43"/>
        <v>5.7458260982898388E-3</v>
      </c>
      <c r="AJ45">
        <f t="shared" si="44"/>
        <v>6.4280535051291507E-3</v>
      </c>
      <c r="AK45">
        <f t="shared" si="45"/>
        <v>9.5394342755944599E-3</v>
      </c>
      <c r="AL45">
        <f t="shared" si="46"/>
        <v>2.0998237307868855E-2</v>
      </c>
      <c r="AM45">
        <f t="shared" si="47"/>
        <v>3.1361437903453533E-2</v>
      </c>
      <c r="AN45">
        <f t="shared" si="48"/>
        <v>3.4039420065039357E-2</v>
      </c>
      <c r="AO45">
        <f t="shared" si="49"/>
        <v>3.5579580405901125E-2</v>
      </c>
      <c r="AP45">
        <f t="shared" si="50"/>
        <v>3.5435694222827184E-2</v>
      </c>
      <c r="AQ45">
        <f t="shared" si="51"/>
        <v>3.5991557700703357E-2</v>
      </c>
      <c r="AR45">
        <f t="shared" si="52"/>
        <v>3.5068192378333959E-2</v>
      </c>
      <c r="AS45">
        <f t="shared" si="53"/>
        <v>3.4717469596333074E-2</v>
      </c>
      <c r="AT45">
        <f t="shared" si="54"/>
        <v>3.3777866583711146E-2</v>
      </c>
      <c r="AU45">
        <f t="shared" si="55"/>
        <v>3.2046549615324188E-2</v>
      </c>
      <c r="AV45">
        <f t="shared" si="56"/>
        <v>2.9923890330983902E-2</v>
      </c>
      <c r="AW45">
        <f t="shared" si="57"/>
        <v>2.8011604402695279E-2</v>
      </c>
      <c r="AX45">
        <f t="shared" si="58"/>
        <v>1.8729571870446087E-2</v>
      </c>
      <c r="AY45">
        <f t="shared" si="59"/>
        <v>1.5865146081340056E-2</v>
      </c>
      <c r="AZ45">
        <f t="shared" si="60"/>
        <v>1.1919093428577342E-2</v>
      </c>
      <c r="BA45">
        <f t="shared" si="61"/>
        <v>1.1363310731290453E-2</v>
      </c>
      <c r="BB45">
        <f t="shared" si="62"/>
        <v>8.8557579425313105E-3</v>
      </c>
      <c r="BC45">
        <f t="shared" si="63"/>
        <v>8.2725916220062652E-3</v>
      </c>
      <c r="BD45">
        <f t="shared" si="64"/>
        <v>6.4970637030221223E-3</v>
      </c>
      <c r="BE45">
        <f t="shared" si="65"/>
        <v>5.132250516686883E-3</v>
      </c>
      <c r="BF45">
        <f t="shared" si="66"/>
        <v>3.9805851674352176E-3</v>
      </c>
      <c r="BH45">
        <f t="shared" si="31"/>
        <v>0.51703225780769635</v>
      </c>
    </row>
    <row r="46" spans="1:60" x14ac:dyDescent="0.25">
      <c r="A46">
        <f>'HKI SC'!A42</f>
        <v>1979</v>
      </c>
      <c r="B46">
        <f>'HKI SC'!AC42</f>
        <v>0.52237670249873835</v>
      </c>
      <c r="C46">
        <f t="shared" si="67"/>
        <v>0.42795292345169689</v>
      </c>
      <c r="D46">
        <f t="shared" si="67"/>
        <v>0</v>
      </c>
      <c r="E46">
        <f t="shared" si="69"/>
        <v>0</v>
      </c>
      <c r="F46">
        <f t="shared" si="69"/>
        <v>0</v>
      </c>
      <c r="G46">
        <f t="shared" si="69"/>
        <v>0</v>
      </c>
      <c r="K46">
        <f t="shared" si="68"/>
        <v>0.57204707654830311</v>
      </c>
      <c r="L46">
        <f t="shared" si="68"/>
        <v>0</v>
      </c>
      <c r="M46">
        <f t="shared" si="68"/>
        <v>0</v>
      </c>
      <c r="N46">
        <f t="shared" si="68"/>
        <v>0</v>
      </c>
      <c r="O46">
        <f t="shared" si="68"/>
        <v>0</v>
      </c>
      <c r="AD46">
        <f t="shared" si="38"/>
        <v>1994</v>
      </c>
      <c r="AE46">
        <f t="shared" si="39"/>
        <v>0.51883732755745526</v>
      </c>
      <c r="AF46">
        <f t="shared" si="40"/>
        <v>6.3025178109227982E-3</v>
      </c>
      <c r="AG46">
        <f t="shared" si="41"/>
        <v>5.9383364362729195E-3</v>
      </c>
      <c r="AH46">
        <f t="shared" si="42"/>
        <v>5.5731943710885497E-3</v>
      </c>
      <c r="AI46">
        <f t="shared" si="43"/>
        <v>5.7658860011697392E-3</v>
      </c>
      <c r="AJ46">
        <f t="shared" si="44"/>
        <v>6.4504952092138048E-3</v>
      </c>
      <c r="AK46">
        <f t="shared" si="45"/>
        <v>9.5727384727323749E-3</v>
      </c>
      <c r="AL46">
        <f t="shared" si="46"/>
        <v>2.1071546627336485E-2</v>
      </c>
      <c r="AM46">
        <f t="shared" si="47"/>
        <v>3.1470927363760136E-2</v>
      </c>
      <c r="AN46">
        <f t="shared" si="48"/>
        <v>3.4158258931533438E-2</v>
      </c>
      <c r="AO46">
        <f t="shared" si="49"/>
        <v>3.5703796300228734E-2</v>
      </c>
      <c r="AP46">
        <f t="shared" si="50"/>
        <v>3.5559407779839174E-2</v>
      </c>
      <c r="AQ46">
        <f t="shared" si="51"/>
        <v>3.6117211895526163E-2</v>
      </c>
      <c r="AR46">
        <f t="shared" si="52"/>
        <v>3.5190622908121916E-2</v>
      </c>
      <c r="AS46">
        <f t="shared" si="53"/>
        <v>3.4838675678178409E-2</v>
      </c>
      <c r="AT46">
        <f t="shared" si="54"/>
        <v>3.3895792311286012E-2</v>
      </c>
      <c r="AU46">
        <f t="shared" si="55"/>
        <v>3.2158430946558812E-2</v>
      </c>
      <c r="AV46">
        <f t="shared" si="56"/>
        <v>3.0028361006489902E-2</v>
      </c>
      <c r="AW46">
        <f t="shared" si="57"/>
        <v>2.8109398880672175E-2</v>
      </c>
      <c r="AX46">
        <f t="shared" si="58"/>
        <v>1.8794960795602576E-2</v>
      </c>
      <c r="AY46">
        <f t="shared" si="59"/>
        <v>1.5920534685889342E-2</v>
      </c>
      <c r="AZ46">
        <f t="shared" si="60"/>
        <v>1.1960705522731201E-2</v>
      </c>
      <c r="BA46">
        <f t="shared" si="61"/>
        <v>1.1402982469655747E-2</v>
      </c>
      <c r="BB46">
        <f t="shared" si="62"/>
        <v>8.8866752799543775E-3</v>
      </c>
      <c r="BC46">
        <f t="shared" si="63"/>
        <v>8.3014730015788067E-3</v>
      </c>
      <c r="BD46">
        <f t="shared" si="64"/>
        <v>6.5197463364081113E-3</v>
      </c>
      <c r="BE46">
        <f t="shared" si="65"/>
        <v>5.1501682965080821E-3</v>
      </c>
      <c r="BF46">
        <f t="shared" si="66"/>
        <v>3.9944822381954501E-3</v>
      </c>
      <c r="BH46">
        <f t="shared" si="31"/>
        <v>0.51883732755745515</v>
      </c>
    </row>
    <row r="47" spans="1:60" x14ac:dyDescent="0.25">
      <c r="A47">
        <f>'HKI SC'!A43</f>
        <v>1980</v>
      </c>
      <c r="B47">
        <f>'HKI SC'!AC43</f>
        <v>0.52274583884042991</v>
      </c>
      <c r="C47">
        <f t="shared" si="67"/>
        <v>0.427452982607746</v>
      </c>
      <c r="D47">
        <f t="shared" si="67"/>
        <v>0</v>
      </c>
      <c r="E47">
        <f t="shared" si="69"/>
        <v>0</v>
      </c>
      <c r="F47">
        <f t="shared" si="69"/>
        <v>0</v>
      </c>
      <c r="G47">
        <f t="shared" si="69"/>
        <v>0</v>
      </c>
      <c r="K47">
        <f t="shared" ref="K47:O56" si="70">($B47&gt;=J$16)*($B47&lt;=K$16)*($B47-J$16)/(K$16-J$16)</f>
        <v>0.572547017392254</v>
      </c>
      <c r="L47">
        <f t="shared" si="70"/>
        <v>0</v>
      </c>
      <c r="M47">
        <f t="shared" si="70"/>
        <v>0</v>
      </c>
      <c r="N47">
        <f t="shared" si="70"/>
        <v>0</v>
      </c>
      <c r="O47">
        <f t="shared" si="70"/>
        <v>0</v>
      </c>
      <c r="AD47">
        <f t="shared" si="38"/>
        <v>1995</v>
      </c>
      <c r="AE47">
        <f t="shared" si="39"/>
        <v>0.52136540312274426</v>
      </c>
      <c r="AF47">
        <f t="shared" si="40"/>
        <v>6.3332273231944038E-3</v>
      </c>
      <c r="AG47">
        <f t="shared" si="41"/>
        <v>5.9672714462377617E-3</v>
      </c>
      <c r="AH47">
        <f t="shared" si="42"/>
        <v>5.6003501977066623E-3</v>
      </c>
      <c r="AI47">
        <f t="shared" si="43"/>
        <v>5.7939807328661296E-3</v>
      </c>
      <c r="AJ47">
        <f t="shared" si="44"/>
        <v>6.48192575296284E-3</v>
      </c>
      <c r="AK47">
        <f t="shared" si="45"/>
        <v>9.6193823916264649E-3</v>
      </c>
      <c r="AL47">
        <f t="shared" si="46"/>
        <v>2.1174219390690269E-2</v>
      </c>
      <c r="AM47">
        <f t="shared" si="47"/>
        <v>3.1624271925262404E-2</v>
      </c>
      <c r="AN47">
        <f t="shared" si="48"/>
        <v>3.4324697726837848E-2</v>
      </c>
      <c r="AO47">
        <f t="shared" si="49"/>
        <v>3.5877765847561791E-2</v>
      </c>
      <c r="AP47">
        <f t="shared" si="50"/>
        <v>3.5732673782783816E-2</v>
      </c>
      <c r="AQ47">
        <f t="shared" si="51"/>
        <v>3.6293195842766995E-2</v>
      </c>
      <c r="AR47">
        <f t="shared" si="52"/>
        <v>3.5362091977859327E-2</v>
      </c>
      <c r="AS47">
        <f t="shared" si="53"/>
        <v>3.5008429857438531E-2</v>
      </c>
      <c r="AT47">
        <f t="shared" si="54"/>
        <v>3.4060952217400867E-2</v>
      </c>
      <c r="AU47">
        <f t="shared" si="55"/>
        <v>3.2315125423181691E-2</v>
      </c>
      <c r="AV47">
        <f t="shared" si="56"/>
        <v>3.0174676550291591E-2</v>
      </c>
      <c r="AW47">
        <f t="shared" si="57"/>
        <v>2.8246364131032497E-2</v>
      </c>
      <c r="AX47">
        <f t="shared" si="58"/>
        <v>1.8886540715963386E-2</v>
      </c>
      <c r="AY47">
        <f t="shared" si="59"/>
        <v>1.5998108739620615E-2</v>
      </c>
      <c r="AZ47">
        <f t="shared" si="60"/>
        <v>1.2018984998338679E-2</v>
      </c>
      <c r="BA47">
        <f t="shared" si="61"/>
        <v>1.1458544395950964E-2</v>
      </c>
      <c r="BB47">
        <f t="shared" si="62"/>
        <v>8.9299763021411863E-3</v>
      </c>
      <c r="BC47">
        <f t="shared" si="63"/>
        <v>8.3419225797731859E-3</v>
      </c>
      <c r="BD47">
        <f t="shared" si="64"/>
        <v>6.551514311705013E-3</v>
      </c>
      <c r="BE47">
        <f t="shared" si="65"/>
        <v>5.175262895404471E-3</v>
      </c>
      <c r="BF47">
        <f t="shared" si="66"/>
        <v>4.0139456661448291E-3</v>
      </c>
      <c r="BH47">
        <f t="shared" si="31"/>
        <v>0.52136540312274426</v>
      </c>
    </row>
    <row r="48" spans="1:60" x14ac:dyDescent="0.25">
      <c r="A48">
        <f>'HKI SC'!A44</f>
        <v>1981</v>
      </c>
      <c r="B48">
        <f>'HKI SC'!AC44</f>
        <v>0.52040792280513559</v>
      </c>
      <c r="C48">
        <f t="shared" si="67"/>
        <v>0.43061934577430705</v>
      </c>
      <c r="D48">
        <f t="shared" si="67"/>
        <v>0</v>
      </c>
      <c r="E48">
        <f t="shared" si="69"/>
        <v>0</v>
      </c>
      <c r="F48">
        <f t="shared" si="69"/>
        <v>0</v>
      </c>
      <c r="G48">
        <f t="shared" si="69"/>
        <v>0</v>
      </c>
      <c r="K48">
        <f t="shared" si="70"/>
        <v>0.56938065422569295</v>
      </c>
      <c r="L48">
        <f t="shared" si="70"/>
        <v>0</v>
      </c>
      <c r="M48">
        <f t="shared" si="70"/>
        <v>0</v>
      </c>
      <c r="N48">
        <f t="shared" si="70"/>
        <v>0</v>
      </c>
      <c r="O48">
        <f t="shared" si="70"/>
        <v>0</v>
      </c>
      <c r="AD48">
        <f t="shared" si="38"/>
        <v>1996</v>
      </c>
      <c r="AE48">
        <f t="shared" si="39"/>
        <v>0.52260903087934951</v>
      </c>
      <c r="AF48">
        <f t="shared" si="40"/>
        <v>6.3483341508451087E-3</v>
      </c>
      <c r="AG48">
        <f t="shared" si="41"/>
        <v>5.9815053489042803E-3</v>
      </c>
      <c r="AH48">
        <f t="shared" si="42"/>
        <v>5.6137088726606627E-3</v>
      </c>
      <c r="AI48">
        <f t="shared" si="43"/>
        <v>5.8078012802547183E-3</v>
      </c>
      <c r="AJ48">
        <f t="shared" si="44"/>
        <v>6.4973872752164393E-3</v>
      </c>
      <c r="AK48">
        <f t="shared" si="45"/>
        <v>9.6423277786275487E-3</v>
      </c>
      <c r="AL48">
        <f t="shared" si="46"/>
        <v>2.1224726859734033E-2</v>
      </c>
      <c r="AM48">
        <f t="shared" si="47"/>
        <v>3.1699706202475905E-2</v>
      </c>
      <c r="AN48">
        <f t="shared" si="48"/>
        <v>3.4406573406686389E-2</v>
      </c>
      <c r="AO48">
        <f t="shared" si="49"/>
        <v>3.5963346105065963E-2</v>
      </c>
      <c r="AP48">
        <f t="shared" si="50"/>
        <v>3.5817907948050301E-2</v>
      </c>
      <c r="AQ48">
        <f t="shared" si="51"/>
        <v>3.6379767037279784E-2</v>
      </c>
      <c r="AR48">
        <f t="shared" si="52"/>
        <v>3.5446442183783795E-2</v>
      </c>
      <c r="AS48">
        <f t="shared" si="53"/>
        <v>3.5091936463026684E-2</v>
      </c>
      <c r="AT48">
        <f t="shared" si="54"/>
        <v>3.4142198777568182E-2</v>
      </c>
      <c r="AU48">
        <f t="shared" si="55"/>
        <v>3.2392207612935257E-2</v>
      </c>
      <c r="AV48">
        <f t="shared" si="56"/>
        <v>3.0246653066339196E-2</v>
      </c>
      <c r="AW48">
        <f t="shared" si="57"/>
        <v>2.8313740988503536E-2</v>
      </c>
      <c r="AX48">
        <f t="shared" si="58"/>
        <v>1.8931591319858363E-2</v>
      </c>
      <c r="AY48">
        <f t="shared" si="59"/>
        <v>1.6036269484393122E-2</v>
      </c>
      <c r="AZ48">
        <f t="shared" si="60"/>
        <v>1.2047654225833693E-2</v>
      </c>
      <c r="BA48">
        <f t="shared" si="61"/>
        <v>1.1485876788502804E-2</v>
      </c>
      <c r="BB48">
        <f t="shared" si="62"/>
        <v>8.951277229146801E-3</v>
      </c>
      <c r="BC48">
        <f t="shared" si="63"/>
        <v>8.3618208054734734E-3</v>
      </c>
      <c r="BD48">
        <f t="shared" si="64"/>
        <v>6.5671418255312704E-3</v>
      </c>
      <c r="BE48">
        <f t="shared" si="65"/>
        <v>5.1876075974999778E-3</v>
      </c>
      <c r="BF48">
        <f t="shared" si="66"/>
        <v>4.0235202451522284E-3</v>
      </c>
      <c r="BH48">
        <f t="shared" si="31"/>
        <v>0.52260903087934962</v>
      </c>
    </row>
    <row r="49" spans="1:60" x14ac:dyDescent="0.25">
      <c r="A49">
        <f>'HKI SC'!A45</f>
        <v>1982</v>
      </c>
      <c r="B49">
        <f>'HKI SC'!AC45</f>
        <v>0.51845153333240312</v>
      </c>
      <c r="C49">
        <f t="shared" si="67"/>
        <v>0.43326898736638764</v>
      </c>
      <c r="D49">
        <f t="shared" si="67"/>
        <v>0</v>
      </c>
      <c r="E49">
        <f t="shared" si="69"/>
        <v>0</v>
      </c>
      <c r="F49">
        <f t="shared" si="69"/>
        <v>0</v>
      </c>
      <c r="G49">
        <f t="shared" si="69"/>
        <v>0</v>
      </c>
      <c r="K49">
        <f t="shared" si="70"/>
        <v>0.56673101263361236</v>
      </c>
      <c r="L49">
        <f t="shared" si="70"/>
        <v>0</v>
      </c>
      <c r="M49">
        <f t="shared" si="70"/>
        <v>0</v>
      </c>
      <c r="N49">
        <f t="shared" si="70"/>
        <v>0</v>
      </c>
      <c r="O49">
        <f t="shared" si="70"/>
        <v>0</v>
      </c>
      <c r="AD49">
        <f t="shared" si="38"/>
        <v>1997</v>
      </c>
      <c r="AE49">
        <f t="shared" si="39"/>
        <v>0.5244809835909926</v>
      </c>
      <c r="AF49">
        <f t="shared" si="40"/>
        <v>6.3710734848900922E-3</v>
      </c>
      <c r="AG49">
        <f t="shared" si="41"/>
        <v>6.002930725229577E-3</v>
      </c>
      <c r="AH49">
        <f t="shared" si="42"/>
        <v>5.6338168251177214E-3</v>
      </c>
      <c r="AI49">
        <f t="shared" si="43"/>
        <v>5.8286044595204176E-3</v>
      </c>
      <c r="AJ49">
        <f t="shared" si="44"/>
        <v>6.5206605081875018E-3</v>
      </c>
      <c r="AK49">
        <f t="shared" si="45"/>
        <v>9.6768659908765438E-3</v>
      </c>
      <c r="AL49">
        <f t="shared" si="46"/>
        <v>2.1300752497737475E-2</v>
      </c>
      <c r="AM49">
        <f t="shared" si="47"/>
        <v>3.1813252558313201E-2</v>
      </c>
      <c r="AN49">
        <f t="shared" si="48"/>
        <v>3.4529815590769231E-2</v>
      </c>
      <c r="AO49">
        <f t="shared" si="49"/>
        <v>3.609216455113809E-2</v>
      </c>
      <c r="AP49">
        <f t="shared" si="50"/>
        <v>3.594620544378227E-2</v>
      </c>
      <c r="AQ49">
        <f t="shared" si="51"/>
        <v>3.651007707696622E-2</v>
      </c>
      <c r="AR49">
        <f t="shared" si="52"/>
        <v>3.557340911248838E-2</v>
      </c>
      <c r="AS49">
        <f t="shared" si="53"/>
        <v>3.5217633574514087E-2</v>
      </c>
      <c r="AT49">
        <f t="shared" si="54"/>
        <v>3.4264493988340909E-2</v>
      </c>
      <c r="AU49">
        <f t="shared" si="55"/>
        <v>3.2508234465313042E-2</v>
      </c>
      <c r="AV49">
        <f t="shared" si="56"/>
        <v>3.0354994677142186E-2</v>
      </c>
      <c r="AW49">
        <f t="shared" si="57"/>
        <v>2.8415159029693916E-2</v>
      </c>
      <c r="AX49">
        <f t="shared" si="58"/>
        <v>1.8999403090441999E-2</v>
      </c>
      <c r="AY49">
        <f t="shared" si="59"/>
        <v>1.6093710394083176E-2</v>
      </c>
      <c r="AZ49">
        <f t="shared" si="60"/>
        <v>1.2090808166283287E-2</v>
      </c>
      <c r="BA49">
        <f t="shared" si="61"/>
        <v>1.1527018477469904E-2</v>
      </c>
      <c r="BB49">
        <f t="shared" si="62"/>
        <v>8.9833401417481681E-3</v>
      </c>
      <c r="BC49">
        <f t="shared" si="63"/>
        <v>8.3917723222024163E-3</v>
      </c>
      <c r="BD49">
        <f t="shared" si="64"/>
        <v>6.5906649149186907E-3</v>
      </c>
      <c r="BE49">
        <f t="shared" si="65"/>
        <v>5.2061892819625297E-3</v>
      </c>
      <c r="BF49">
        <f t="shared" si="66"/>
        <v>4.0379322418614893E-3</v>
      </c>
      <c r="BH49">
        <f t="shared" si="31"/>
        <v>0.52448098359099249</v>
      </c>
    </row>
    <row r="50" spans="1:60" x14ac:dyDescent="0.25">
      <c r="A50">
        <f>'HKI SC'!A46</f>
        <v>1983</v>
      </c>
      <c r="B50">
        <f>'HKI SC'!AC46</f>
        <v>0.51703783889773647</v>
      </c>
      <c r="C50">
        <f t="shared" si="67"/>
        <v>0.4351836284052979</v>
      </c>
      <c r="D50">
        <f t="shared" si="67"/>
        <v>0</v>
      </c>
      <c r="E50">
        <f t="shared" si="69"/>
        <v>0</v>
      </c>
      <c r="F50">
        <f t="shared" si="69"/>
        <v>0</v>
      </c>
      <c r="G50">
        <f t="shared" si="69"/>
        <v>0</v>
      </c>
      <c r="K50">
        <f t="shared" si="70"/>
        <v>0.5648163715947021</v>
      </c>
      <c r="L50">
        <f t="shared" si="70"/>
        <v>0</v>
      </c>
      <c r="M50">
        <f t="shared" si="70"/>
        <v>0</v>
      </c>
      <c r="N50">
        <f t="shared" si="70"/>
        <v>0</v>
      </c>
      <c r="O50">
        <f t="shared" si="70"/>
        <v>0</v>
      </c>
      <c r="AD50">
        <f t="shared" si="38"/>
        <v>1998</v>
      </c>
      <c r="AE50">
        <f t="shared" si="39"/>
        <v>0.52710749970647996</v>
      </c>
      <c r="AF50">
        <f t="shared" si="40"/>
        <v>6.4029787926220254E-3</v>
      </c>
      <c r="AG50">
        <f t="shared" si="41"/>
        <v>6.032992433438745E-3</v>
      </c>
      <c r="AH50">
        <f t="shared" si="42"/>
        <v>5.6620300704894834E-3</v>
      </c>
      <c r="AI50">
        <f t="shared" si="43"/>
        <v>5.8577931699268773E-3</v>
      </c>
      <c r="AJ50">
        <f t="shared" si="44"/>
        <v>6.5533149235890188E-3</v>
      </c>
      <c r="AK50">
        <f t="shared" si="45"/>
        <v>9.7253261739291864E-3</v>
      </c>
      <c r="AL50">
        <f t="shared" si="46"/>
        <v>2.1407423228341018E-2</v>
      </c>
      <c r="AM50">
        <f t="shared" si="47"/>
        <v>3.197256819252052E-2</v>
      </c>
      <c r="AN50">
        <f t="shared" si="48"/>
        <v>3.4702735334194462E-2</v>
      </c>
      <c r="AO50">
        <f t="shared" si="49"/>
        <v>3.6272908285996379E-2</v>
      </c>
      <c r="AP50">
        <f t="shared" si="50"/>
        <v>3.6126218238988483E-2</v>
      </c>
      <c r="AQ50">
        <f t="shared" si="51"/>
        <v>3.6692913650303485E-2</v>
      </c>
      <c r="AR50">
        <f t="shared" si="52"/>
        <v>3.5751555003836158E-2</v>
      </c>
      <c r="AS50">
        <f t="shared" si="53"/>
        <v>3.539399779938926E-2</v>
      </c>
      <c r="AT50">
        <f t="shared" si="54"/>
        <v>3.4436085044003632E-2</v>
      </c>
      <c r="AU50">
        <f t="shared" si="55"/>
        <v>3.2671030456741731E-2</v>
      </c>
      <c r="AV50">
        <f t="shared" si="56"/>
        <v>3.0507007591240941E-2</v>
      </c>
      <c r="AW50">
        <f t="shared" si="57"/>
        <v>2.8557457559956416E-2</v>
      </c>
      <c r="AX50">
        <f t="shared" si="58"/>
        <v>1.9094549034647676E-2</v>
      </c>
      <c r="AY50">
        <f t="shared" si="59"/>
        <v>1.6174305098239333E-2</v>
      </c>
      <c r="AZ50">
        <f t="shared" si="60"/>
        <v>1.2151356982144217E-2</v>
      </c>
      <c r="BA50">
        <f t="shared" si="61"/>
        <v>1.1584743925563948E-2</v>
      </c>
      <c r="BB50">
        <f t="shared" si="62"/>
        <v>9.028327259282265E-3</v>
      </c>
      <c r="BC50">
        <f t="shared" si="63"/>
        <v>8.4337969635742641E-3</v>
      </c>
      <c r="BD50">
        <f t="shared" si="64"/>
        <v>6.6236699010905247E-3</v>
      </c>
      <c r="BE50">
        <f t="shared" si="65"/>
        <v>5.2322610376165264E-3</v>
      </c>
      <c r="BF50">
        <f t="shared" si="66"/>
        <v>4.0581535548133542E-3</v>
      </c>
      <c r="BH50">
        <f t="shared" si="31"/>
        <v>0.52710749970647985</v>
      </c>
    </row>
    <row r="51" spans="1:60" x14ac:dyDescent="0.25">
      <c r="A51">
        <f>'HKI SC'!A47</f>
        <v>1984</v>
      </c>
      <c r="B51">
        <f>'HKI SC'!AC47</f>
        <v>0.51604916315353522</v>
      </c>
      <c r="C51">
        <f t="shared" si="67"/>
        <v>0.43652264418381659</v>
      </c>
      <c r="D51">
        <f t="shared" si="67"/>
        <v>0</v>
      </c>
      <c r="E51">
        <f t="shared" si="69"/>
        <v>0</v>
      </c>
      <c r="F51">
        <f t="shared" si="69"/>
        <v>0</v>
      </c>
      <c r="G51">
        <f t="shared" si="69"/>
        <v>0</v>
      </c>
      <c r="K51">
        <f t="shared" si="70"/>
        <v>0.56347735581618341</v>
      </c>
      <c r="L51">
        <f t="shared" si="70"/>
        <v>0</v>
      </c>
      <c r="M51">
        <f t="shared" si="70"/>
        <v>0</v>
      </c>
      <c r="N51">
        <f t="shared" si="70"/>
        <v>0</v>
      </c>
      <c r="O51">
        <f t="shared" si="70"/>
        <v>0</v>
      </c>
      <c r="AD51">
        <f t="shared" si="38"/>
        <v>1999</v>
      </c>
      <c r="AE51">
        <f t="shared" si="39"/>
        <v>0.53036274756390678</v>
      </c>
      <c r="AF51">
        <f t="shared" si="40"/>
        <v>6.4425215481461618E-3</v>
      </c>
      <c r="AG51">
        <f t="shared" si="41"/>
        <v>6.0702502711734744E-3</v>
      </c>
      <c r="AH51">
        <f t="shared" si="42"/>
        <v>5.6969969629467338E-3</v>
      </c>
      <c r="AI51">
        <f t="shared" si="43"/>
        <v>5.8939690328699609E-3</v>
      </c>
      <c r="AJ51">
        <f t="shared" si="44"/>
        <v>6.5937861071254612E-3</v>
      </c>
      <c r="AK51">
        <f t="shared" si="45"/>
        <v>9.7853866875968684E-3</v>
      </c>
      <c r="AL51">
        <f t="shared" si="46"/>
        <v>2.1539628648745566E-2</v>
      </c>
      <c r="AM51">
        <f t="shared" si="47"/>
        <v>3.2170020579677015E-2</v>
      </c>
      <c r="AN51">
        <f t="shared" si="48"/>
        <v>3.49170483631428E-2</v>
      </c>
      <c r="AO51">
        <f t="shared" si="49"/>
        <v>3.649691820246765E-2</v>
      </c>
      <c r="AP51">
        <f t="shared" si="50"/>
        <v>3.6349322244499466E-2</v>
      </c>
      <c r="AQ51">
        <f t="shared" si="51"/>
        <v>3.6919517385991946E-2</v>
      </c>
      <c r="AR51">
        <f t="shared" si="52"/>
        <v>3.5972345208662909E-2</v>
      </c>
      <c r="AS51">
        <f t="shared" si="53"/>
        <v>3.56125798449234E-2</v>
      </c>
      <c r="AT51">
        <f t="shared" si="54"/>
        <v>3.4648751325777424E-2</v>
      </c>
      <c r="AU51">
        <f t="shared" si="55"/>
        <v>3.2872796324147247E-2</v>
      </c>
      <c r="AV51">
        <f t="shared" si="56"/>
        <v>3.0695409143397166E-2</v>
      </c>
      <c r="AW51">
        <f t="shared" si="57"/>
        <v>2.8733819312705845E-2</v>
      </c>
      <c r="AX51">
        <f t="shared" si="58"/>
        <v>1.9212470881459151E-2</v>
      </c>
      <c r="AY51">
        <f t="shared" si="59"/>
        <v>1.6274192449577968E-2</v>
      </c>
      <c r="AZ51">
        <f t="shared" si="60"/>
        <v>1.2226399888577872E-2</v>
      </c>
      <c r="BA51">
        <f t="shared" si="61"/>
        <v>1.1656287610416713E-2</v>
      </c>
      <c r="BB51">
        <f t="shared" si="62"/>
        <v>9.0840833298813199E-3</v>
      </c>
      <c r="BC51">
        <f t="shared" si="63"/>
        <v>8.4858814046245915E-3</v>
      </c>
      <c r="BD51">
        <f t="shared" si="64"/>
        <v>6.6645755745363281E-3</v>
      </c>
      <c r="BE51">
        <f t="shared" si="65"/>
        <v>5.264573813552522E-3</v>
      </c>
      <c r="BF51">
        <f t="shared" si="66"/>
        <v>4.083215417283099E-3</v>
      </c>
      <c r="BH51">
        <f t="shared" si="31"/>
        <v>0.53036274756390667</v>
      </c>
    </row>
    <row r="52" spans="1:60" x14ac:dyDescent="0.25">
      <c r="A52">
        <f>'HKI SC'!A48</f>
        <v>1985</v>
      </c>
      <c r="B52">
        <f>'HKI SC'!AC48</f>
        <v>0.5154232426359262</v>
      </c>
      <c r="C52">
        <f t="shared" si="67"/>
        <v>0.43737036139959018</v>
      </c>
      <c r="D52">
        <f t="shared" si="67"/>
        <v>0</v>
      </c>
      <c r="E52">
        <f t="shared" si="69"/>
        <v>0</v>
      </c>
      <c r="F52">
        <f t="shared" si="69"/>
        <v>0</v>
      </c>
      <c r="G52">
        <f t="shared" si="69"/>
        <v>0</v>
      </c>
      <c r="K52">
        <f t="shared" si="70"/>
        <v>0.56262963860040982</v>
      </c>
      <c r="L52">
        <f t="shared" si="70"/>
        <v>0</v>
      </c>
      <c r="M52">
        <f t="shared" si="70"/>
        <v>0</v>
      </c>
      <c r="N52">
        <f t="shared" si="70"/>
        <v>0</v>
      </c>
      <c r="O52">
        <f t="shared" si="70"/>
        <v>0</v>
      </c>
      <c r="AD52">
        <f t="shared" si="38"/>
        <v>2000</v>
      </c>
      <c r="AE52">
        <f t="shared" si="39"/>
        <v>0.53411749204280778</v>
      </c>
      <c r="AF52">
        <f t="shared" si="40"/>
        <v>6.4881318824394629E-3</v>
      </c>
      <c r="AG52">
        <f t="shared" si="41"/>
        <v>6.1132250818967523E-3</v>
      </c>
      <c r="AH52">
        <f t="shared" si="42"/>
        <v>5.7373292977330546E-3</v>
      </c>
      <c r="AI52">
        <f t="shared" si="43"/>
        <v>5.9356958468036944E-3</v>
      </c>
      <c r="AJ52">
        <f t="shared" si="44"/>
        <v>6.6404673306738786E-3</v>
      </c>
      <c r="AK52">
        <f t="shared" si="45"/>
        <v>9.8546630966356453E-3</v>
      </c>
      <c r="AL52">
        <f t="shared" si="46"/>
        <v>2.1692120131448563E-2</v>
      </c>
      <c r="AM52">
        <f t="shared" si="47"/>
        <v>3.239777075201189E-2</v>
      </c>
      <c r="AN52">
        <f t="shared" si="48"/>
        <v>3.5164246333142073E-2</v>
      </c>
      <c r="AO52">
        <f t="shared" si="49"/>
        <v>3.675530098434112E-2</v>
      </c>
      <c r="AP52">
        <f t="shared" si="50"/>
        <v>3.6606660109265103E-2</v>
      </c>
      <c r="AQ52">
        <f t="shared" si="51"/>
        <v>3.7180891991779173E-2</v>
      </c>
      <c r="AR52">
        <f t="shared" si="52"/>
        <v>3.6227014235071249E-2</v>
      </c>
      <c r="AS52">
        <f t="shared" si="53"/>
        <v>3.5864701884350834E-2</v>
      </c>
      <c r="AT52">
        <f t="shared" si="54"/>
        <v>3.4894049865953652E-2</v>
      </c>
      <c r="AU52">
        <f t="shared" si="55"/>
        <v>3.3105521852233588E-2</v>
      </c>
      <c r="AV52">
        <f t="shared" si="56"/>
        <v>3.0912719688940136E-2</v>
      </c>
      <c r="AW52">
        <f t="shared" si="57"/>
        <v>2.8937242629893341E-2</v>
      </c>
      <c r="AX52">
        <f t="shared" si="58"/>
        <v>1.9348487069058215E-2</v>
      </c>
      <c r="AY52">
        <f t="shared" si="59"/>
        <v>1.6389406865615481E-2</v>
      </c>
      <c r="AZ52">
        <f t="shared" si="60"/>
        <v>1.2312957641152573E-2</v>
      </c>
      <c r="BA52">
        <f t="shared" si="61"/>
        <v>1.1738809208607245E-2</v>
      </c>
      <c r="BB52">
        <f t="shared" si="62"/>
        <v>9.1483948070456168E-3</v>
      </c>
      <c r="BC52">
        <f t="shared" si="63"/>
        <v>8.5459578645550351E-3</v>
      </c>
      <c r="BD52">
        <f t="shared" si="64"/>
        <v>6.7117579576460957E-3</v>
      </c>
      <c r="BE52">
        <f t="shared" si="65"/>
        <v>5.3018447748917176E-3</v>
      </c>
      <c r="BF52">
        <f t="shared" si="66"/>
        <v>4.1121228596225712E-3</v>
      </c>
      <c r="BH52">
        <f t="shared" si="31"/>
        <v>0.5341174920428079</v>
      </c>
    </row>
    <row r="53" spans="1:60" x14ac:dyDescent="0.25">
      <c r="A53">
        <f>'HKI SC'!A49</f>
        <v>1986</v>
      </c>
      <c r="B53">
        <f>'HKI SC'!AC49</f>
        <v>0.51408000567728696</v>
      </c>
      <c r="C53">
        <f t="shared" si="67"/>
        <v>0.43918957815741666</v>
      </c>
      <c r="D53">
        <f t="shared" si="67"/>
        <v>0</v>
      </c>
      <c r="E53">
        <f t="shared" si="69"/>
        <v>0</v>
      </c>
      <c r="F53">
        <f t="shared" si="69"/>
        <v>0</v>
      </c>
      <c r="G53">
        <f t="shared" si="69"/>
        <v>0</v>
      </c>
      <c r="K53">
        <f t="shared" si="70"/>
        <v>0.56081042184258334</v>
      </c>
      <c r="L53">
        <f t="shared" si="70"/>
        <v>0</v>
      </c>
      <c r="M53">
        <f t="shared" si="70"/>
        <v>0</v>
      </c>
      <c r="N53">
        <f t="shared" si="70"/>
        <v>0</v>
      </c>
      <c r="O53">
        <f t="shared" si="70"/>
        <v>0</v>
      </c>
      <c r="AD53">
        <f t="shared" si="38"/>
        <v>2001</v>
      </c>
      <c r="AE53">
        <f t="shared" si="39"/>
        <v>0.5363369239094623</v>
      </c>
      <c r="AF53">
        <f t="shared" si="40"/>
        <v>6.5150921802568365E-3</v>
      </c>
      <c r="AG53">
        <f t="shared" si="41"/>
        <v>6.1386275200436494E-3</v>
      </c>
      <c r="AH53">
        <f t="shared" si="42"/>
        <v>5.7611697666609266E-3</v>
      </c>
      <c r="AI53">
        <f t="shared" si="43"/>
        <v>5.960360593248862E-3</v>
      </c>
      <c r="AJ53">
        <f t="shared" si="44"/>
        <v>6.6680606318159329E-3</v>
      </c>
      <c r="AK53">
        <f t="shared" si="45"/>
        <v>9.8956124263948446E-3</v>
      </c>
      <c r="AL53">
        <f t="shared" si="46"/>
        <v>2.1782257944555752E-2</v>
      </c>
      <c r="AM53">
        <f t="shared" si="47"/>
        <v>3.2532394024768922E-2</v>
      </c>
      <c r="AN53">
        <f t="shared" si="48"/>
        <v>3.5310365211556199E-2</v>
      </c>
      <c r="AO53">
        <f t="shared" si="49"/>
        <v>3.6908031212218743E-2</v>
      </c>
      <c r="AP53">
        <f t="shared" si="50"/>
        <v>3.6758772685970942E-2</v>
      </c>
      <c r="AQ53">
        <f t="shared" si="51"/>
        <v>3.7335390688688692E-2</v>
      </c>
      <c r="AR53">
        <f t="shared" si="52"/>
        <v>3.6377549259714516E-2</v>
      </c>
      <c r="AS53">
        <f t="shared" si="53"/>
        <v>3.6013731383358165E-2</v>
      </c>
      <c r="AT53">
        <f t="shared" si="54"/>
        <v>3.503904599018267E-2</v>
      </c>
      <c r="AU53">
        <f t="shared" si="55"/>
        <v>3.3243086060962379E-2</v>
      </c>
      <c r="AV53">
        <f t="shared" si="56"/>
        <v>3.1041172091613167E-2</v>
      </c>
      <c r="AW53">
        <f t="shared" si="57"/>
        <v>2.9057486282989712E-2</v>
      </c>
      <c r="AX53">
        <f t="shared" si="58"/>
        <v>1.9428886324675886E-2</v>
      </c>
      <c r="AY53">
        <f t="shared" si="59"/>
        <v>1.6457510180738134E-2</v>
      </c>
      <c r="AZ53">
        <f t="shared" si="60"/>
        <v>1.2364121984145764E-2</v>
      </c>
      <c r="BA53">
        <f t="shared" si="61"/>
        <v>1.1787587778158515E-2</v>
      </c>
      <c r="BB53">
        <f t="shared" si="62"/>
        <v>9.1864093623934238E-3</v>
      </c>
      <c r="BC53">
        <f t="shared" si="63"/>
        <v>8.5814690985030889E-3</v>
      </c>
      <c r="BD53">
        <f t="shared" si="64"/>
        <v>6.7396474945258912E-3</v>
      </c>
      <c r="BE53">
        <f t="shared" si="65"/>
        <v>5.3238756640139693E-3</v>
      </c>
      <c r="BF53">
        <f t="shared" si="66"/>
        <v>4.1292100673066684E-3</v>
      </c>
      <c r="BH53">
        <f t="shared" si="31"/>
        <v>0.5363369239094623</v>
      </c>
    </row>
    <row r="54" spans="1:60" x14ac:dyDescent="0.25">
      <c r="A54">
        <f>'HKI SC'!A50</f>
        <v>1987</v>
      </c>
      <c r="B54">
        <f>'HKI SC'!AC50</f>
        <v>0.51349248378578694</v>
      </c>
      <c r="C54">
        <f t="shared" si="67"/>
        <v>0.43998529008577936</v>
      </c>
      <c r="D54">
        <f t="shared" si="67"/>
        <v>0</v>
      </c>
      <c r="E54">
        <f t="shared" si="69"/>
        <v>0</v>
      </c>
      <c r="F54">
        <f t="shared" si="69"/>
        <v>0</v>
      </c>
      <c r="G54">
        <f t="shared" si="69"/>
        <v>0</v>
      </c>
      <c r="K54">
        <f t="shared" si="70"/>
        <v>0.56001470991422064</v>
      </c>
      <c r="L54">
        <f t="shared" si="70"/>
        <v>0</v>
      </c>
      <c r="M54">
        <f t="shared" si="70"/>
        <v>0</v>
      </c>
      <c r="N54">
        <f t="shared" si="70"/>
        <v>0</v>
      </c>
      <c r="O54">
        <f t="shared" si="70"/>
        <v>0</v>
      </c>
      <c r="AD54">
        <f t="shared" si="38"/>
        <v>2002</v>
      </c>
      <c r="AE54">
        <f t="shared" si="39"/>
        <v>0.53902061286713665</v>
      </c>
      <c r="AF54">
        <f t="shared" si="40"/>
        <v>6.5476919886290402E-3</v>
      </c>
      <c r="AG54">
        <f t="shared" si="41"/>
        <v>6.1693435982333325E-3</v>
      </c>
      <c r="AH54">
        <f t="shared" si="42"/>
        <v>5.7899971454909646E-3</v>
      </c>
      <c r="AI54">
        <f t="shared" si="43"/>
        <v>5.9901846706054297E-3</v>
      </c>
      <c r="AJ54">
        <f t="shared" si="44"/>
        <v>6.7014258541024524E-3</v>
      </c>
      <c r="AK54">
        <f t="shared" si="45"/>
        <v>9.9451274692984055E-3</v>
      </c>
      <c r="AL54">
        <f t="shared" si="46"/>
        <v>2.1891250636487E-2</v>
      </c>
      <c r="AM54">
        <f t="shared" si="47"/>
        <v>3.2695177571302671E-2</v>
      </c>
      <c r="AN54">
        <f t="shared" si="48"/>
        <v>3.5487048995545868E-2</v>
      </c>
      <c r="AO54">
        <f t="shared" si="49"/>
        <v>3.7092709296829701E-2</v>
      </c>
      <c r="AP54">
        <f t="shared" si="50"/>
        <v>3.6942703920158457E-2</v>
      </c>
      <c r="AQ54">
        <f t="shared" si="51"/>
        <v>3.7522207167761848E-2</v>
      </c>
      <c r="AR54">
        <f t="shared" si="52"/>
        <v>3.6559572952105365E-2</v>
      </c>
      <c r="AS54">
        <f t="shared" si="53"/>
        <v>3.6193934626747921E-2</v>
      </c>
      <c r="AT54">
        <f t="shared" si="54"/>
        <v>3.5214372164121738E-2</v>
      </c>
      <c r="AU54">
        <f t="shared" si="55"/>
        <v>3.3409425723595565E-2</v>
      </c>
      <c r="AV54">
        <f t="shared" si="56"/>
        <v>3.1196493955653978E-2</v>
      </c>
      <c r="AW54">
        <f t="shared" si="57"/>
        <v>2.9202882304779545E-2</v>
      </c>
      <c r="AX54">
        <f t="shared" si="58"/>
        <v>1.952610336375158E-2</v>
      </c>
      <c r="AY54">
        <f t="shared" si="59"/>
        <v>1.6539859234800867E-2</v>
      </c>
      <c r="AZ54">
        <f t="shared" si="60"/>
        <v>1.2425988799874811E-2</v>
      </c>
      <c r="BA54">
        <f t="shared" si="61"/>
        <v>1.184656976829873E-2</v>
      </c>
      <c r="BB54">
        <f t="shared" si="62"/>
        <v>9.2323757396229229E-3</v>
      </c>
      <c r="BC54">
        <f t="shared" si="63"/>
        <v>8.6244085136983114E-3</v>
      </c>
      <c r="BD54">
        <f t="shared" si="64"/>
        <v>6.7733709186523459E-3</v>
      </c>
      <c r="BE54">
        <f t="shared" si="65"/>
        <v>5.3505149381243558E-3</v>
      </c>
      <c r="BF54">
        <f t="shared" si="66"/>
        <v>4.1498715488633986E-3</v>
      </c>
      <c r="BH54">
        <f t="shared" si="31"/>
        <v>0.53902061286713654</v>
      </c>
    </row>
    <row r="55" spans="1:60" x14ac:dyDescent="0.25">
      <c r="A55">
        <f>'HKI SC'!A51</f>
        <v>1988</v>
      </c>
      <c r="B55">
        <f>'HKI SC'!AC51</f>
        <v>0.5136771039954916</v>
      </c>
      <c r="C55">
        <f t="shared" si="67"/>
        <v>0.43973524918482887</v>
      </c>
      <c r="D55">
        <f t="shared" si="67"/>
        <v>0</v>
      </c>
      <c r="E55">
        <f t="shared" si="69"/>
        <v>0</v>
      </c>
      <c r="F55">
        <f t="shared" si="69"/>
        <v>0</v>
      </c>
      <c r="G55">
        <f t="shared" si="69"/>
        <v>0</v>
      </c>
      <c r="K55">
        <f t="shared" si="70"/>
        <v>0.56026475081517113</v>
      </c>
      <c r="L55">
        <f t="shared" si="70"/>
        <v>0</v>
      </c>
      <c r="M55">
        <f t="shared" si="70"/>
        <v>0</v>
      </c>
      <c r="N55">
        <f t="shared" si="70"/>
        <v>0</v>
      </c>
      <c r="O55">
        <f t="shared" si="70"/>
        <v>0</v>
      </c>
      <c r="AD55">
        <f t="shared" si="38"/>
        <v>2003</v>
      </c>
      <c r="AE55">
        <f t="shared" si="39"/>
        <v>0.54221369583299506</v>
      </c>
      <c r="AF55">
        <f t="shared" si="40"/>
        <v>6.5864796031571181E-3</v>
      </c>
      <c r="AG55">
        <f t="shared" si="41"/>
        <v>6.2058899296421862E-3</v>
      </c>
      <c r="AH55">
        <f t="shared" si="42"/>
        <v>5.8242962813983938E-3</v>
      </c>
      <c r="AI55">
        <f t="shared" si="43"/>
        <v>6.0256696895035298E-3</v>
      </c>
      <c r="AJ55">
        <f t="shared" si="44"/>
        <v>6.7411241666175837E-3</v>
      </c>
      <c r="AK55">
        <f t="shared" si="45"/>
        <v>1.00040410179781E-2</v>
      </c>
      <c r="AL55">
        <f t="shared" si="46"/>
        <v>2.2020931353402242E-2</v>
      </c>
      <c r="AM55">
        <f t="shared" si="47"/>
        <v>3.2888859245206251E-2</v>
      </c>
      <c r="AN55">
        <f t="shared" si="48"/>
        <v>3.5697269326552372E-2</v>
      </c>
      <c r="AO55">
        <f t="shared" si="49"/>
        <v>3.7312441335616196E-2</v>
      </c>
      <c r="AP55">
        <f t="shared" si="50"/>
        <v>3.7161547348005773E-2</v>
      </c>
      <c r="AQ55">
        <f t="shared" si="51"/>
        <v>3.774448349205952E-2</v>
      </c>
      <c r="AR55">
        <f t="shared" si="52"/>
        <v>3.6776146765510158E-2</v>
      </c>
      <c r="AS55">
        <f t="shared" si="53"/>
        <v>3.640834244968686E-2</v>
      </c>
      <c r="AT55">
        <f t="shared" si="54"/>
        <v>3.542297719559271E-2</v>
      </c>
      <c r="AU55">
        <f t="shared" si="55"/>
        <v>3.3607338503980122E-2</v>
      </c>
      <c r="AV55">
        <f t="shared" si="56"/>
        <v>3.1381297636749662E-2</v>
      </c>
      <c r="AW55">
        <f t="shared" si="57"/>
        <v>2.9375876108384495E-2</v>
      </c>
      <c r="AX55">
        <f t="shared" si="58"/>
        <v>1.9641773277947892E-2</v>
      </c>
      <c r="AY55">
        <f t="shared" si="59"/>
        <v>1.6637839055089029E-2</v>
      </c>
      <c r="AZ55">
        <f t="shared" si="60"/>
        <v>1.2499598625220407E-2</v>
      </c>
      <c r="BA55">
        <f t="shared" si="61"/>
        <v>1.1916747196077975E-2</v>
      </c>
      <c r="BB55">
        <f t="shared" si="62"/>
        <v>9.28706704642061E-3</v>
      </c>
      <c r="BC55">
        <f t="shared" si="63"/>
        <v>8.6754983074062222E-3</v>
      </c>
      <c r="BD55">
        <f t="shared" si="64"/>
        <v>6.8134954237000223E-3</v>
      </c>
      <c r="BE55">
        <f t="shared" si="65"/>
        <v>5.38221064270348E-3</v>
      </c>
      <c r="BF55">
        <f t="shared" si="66"/>
        <v>4.1744548093860202E-3</v>
      </c>
      <c r="BH55">
        <f t="shared" si="31"/>
        <v>0.54221369583299506</v>
      </c>
    </row>
    <row r="56" spans="1:60" x14ac:dyDescent="0.25">
      <c r="A56">
        <f>'HKI SC'!A52</f>
        <v>1989</v>
      </c>
      <c r="B56">
        <f>'HKI SC'!AC52</f>
        <v>0.51442780890548145</v>
      </c>
      <c r="C56">
        <f t="shared" si="67"/>
        <v>0.43871852987581006</v>
      </c>
      <c r="D56">
        <f t="shared" si="67"/>
        <v>0</v>
      </c>
      <c r="E56">
        <f t="shared" si="69"/>
        <v>0</v>
      </c>
      <c r="F56">
        <f t="shared" si="69"/>
        <v>0</v>
      </c>
      <c r="G56">
        <f t="shared" si="69"/>
        <v>0</v>
      </c>
      <c r="K56">
        <f t="shared" si="70"/>
        <v>0.56128147012418994</v>
      </c>
      <c r="L56">
        <f t="shared" si="70"/>
        <v>0</v>
      </c>
      <c r="M56">
        <f t="shared" si="70"/>
        <v>0</v>
      </c>
      <c r="N56">
        <f t="shared" si="70"/>
        <v>0</v>
      </c>
      <c r="O56">
        <f t="shared" si="70"/>
        <v>0</v>
      </c>
      <c r="AD56">
        <f t="shared" si="38"/>
        <v>2004</v>
      </c>
      <c r="AE56">
        <f t="shared" si="39"/>
        <v>0.54572694773934305</v>
      </c>
      <c r="AF56">
        <f t="shared" si="40"/>
        <v>6.6291564337125778E-3</v>
      </c>
      <c r="AG56">
        <f t="shared" si="41"/>
        <v>6.246100744664862E-3</v>
      </c>
      <c r="AH56">
        <f t="shared" si="42"/>
        <v>5.8620345756742751E-3</v>
      </c>
      <c r="AI56">
        <f t="shared" si="43"/>
        <v>6.0647127747047429E-3</v>
      </c>
      <c r="AJ56">
        <f t="shared" si="44"/>
        <v>6.7848030104227268E-3</v>
      </c>
      <c r="AK56">
        <f t="shared" si="45"/>
        <v>1.0068861800720594E-2</v>
      </c>
      <c r="AL56">
        <f t="shared" si="46"/>
        <v>2.2163615095350229E-2</v>
      </c>
      <c r="AM56">
        <f t="shared" si="47"/>
        <v>3.3101961290264929E-2</v>
      </c>
      <c r="AN56">
        <f t="shared" si="48"/>
        <v>3.5928568352151975E-2</v>
      </c>
      <c r="AO56">
        <f t="shared" si="49"/>
        <v>3.7554205803500884E-2</v>
      </c>
      <c r="AP56">
        <f t="shared" si="50"/>
        <v>3.7402334104346652E-2</v>
      </c>
      <c r="AQ56">
        <f t="shared" si="51"/>
        <v>3.7989047359777553E-2</v>
      </c>
      <c r="AR56">
        <f t="shared" si="52"/>
        <v>3.701443633422636E-2</v>
      </c>
      <c r="AS56">
        <f t="shared" si="53"/>
        <v>3.6644248845082918E-2</v>
      </c>
      <c r="AT56">
        <f t="shared" si="54"/>
        <v>3.5652498956325357E-2</v>
      </c>
      <c r="AU56">
        <f t="shared" si="55"/>
        <v>3.3825095906594237E-2</v>
      </c>
      <c r="AV56">
        <f t="shared" si="56"/>
        <v>3.15846314968002E-2</v>
      </c>
      <c r="AW56">
        <f t="shared" si="57"/>
        <v>2.9566215920033619E-2</v>
      </c>
      <c r="AX56">
        <f t="shared" si="58"/>
        <v>1.976904136051964E-2</v>
      </c>
      <c r="AY56">
        <f t="shared" si="59"/>
        <v>1.6745643266282927E-2</v>
      </c>
      <c r="AZ56">
        <f t="shared" si="60"/>
        <v>1.2580589273439236E-2</v>
      </c>
      <c r="BA56">
        <f t="shared" si="61"/>
        <v>1.1993961281826528E-2</v>
      </c>
      <c r="BB56">
        <f t="shared" si="62"/>
        <v>9.3472422250558424E-3</v>
      </c>
      <c r="BC56">
        <f t="shared" si="63"/>
        <v>8.7317108509130589E-3</v>
      </c>
      <c r="BD56">
        <f t="shared" si="64"/>
        <v>6.8576431941642733E-3</v>
      </c>
      <c r="BE56">
        <f t="shared" si="65"/>
        <v>5.4170844608053912E-3</v>
      </c>
      <c r="BF56">
        <f t="shared" si="66"/>
        <v>4.2015030219814398E-3</v>
      </c>
      <c r="BH56">
        <f t="shared" si="31"/>
        <v>0.54572694773934305</v>
      </c>
    </row>
    <row r="57" spans="1:60" x14ac:dyDescent="0.25">
      <c r="A57">
        <f>'HKI SC'!A53</f>
        <v>1990</v>
      </c>
      <c r="B57">
        <f>'HKI SC'!AC53</f>
        <v>0.51561265128717781</v>
      </c>
      <c r="C57">
        <f t="shared" ref="C57:D76" si="71">($B57&gt;=C$16)*($B57&lt;=D$16)*(1-($B57-C$16)/(D$16-C$16))</f>
        <v>0.43711383525934511</v>
      </c>
      <c r="D57">
        <f t="shared" si="71"/>
        <v>0</v>
      </c>
      <c r="E57">
        <f t="shared" si="69"/>
        <v>0</v>
      </c>
      <c r="F57">
        <f t="shared" si="69"/>
        <v>0</v>
      </c>
      <c r="G57">
        <f t="shared" si="69"/>
        <v>0</v>
      </c>
      <c r="K57">
        <f t="shared" ref="K57:O66" si="72">($B57&gt;=J$16)*($B57&lt;=K$16)*($B57-J$16)/(K$16-J$16)</f>
        <v>0.56288616474065489</v>
      </c>
      <c r="L57">
        <f t="shared" si="72"/>
        <v>0</v>
      </c>
      <c r="M57">
        <f t="shared" si="72"/>
        <v>0</v>
      </c>
      <c r="N57">
        <f t="shared" si="72"/>
        <v>0</v>
      </c>
      <c r="O57">
        <f t="shared" si="72"/>
        <v>0</v>
      </c>
      <c r="AD57">
        <f t="shared" si="38"/>
        <v>2005</v>
      </c>
      <c r="AE57">
        <f t="shared" si="39"/>
        <v>0.54941958593074525</v>
      </c>
      <c r="AF57">
        <f t="shared" si="40"/>
        <v>6.6740123388961316E-3</v>
      </c>
      <c r="AG57">
        <f t="shared" si="41"/>
        <v>6.2883647198133108E-3</v>
      </c>
      <c r="AH57">
        <f t="shared" si="42"/>
        <v>5.9016997834180438E-3</v>
      </c>
      <c r="AI57">
        <f t="shared" si="43"/>
        <v>6.1057493958657991E-3</v>
      </c>
      <c r="AJ57">
        <f t="shared" si="44"/>
        <v>6.8307120915505901E-3</v>
      </c>
      <c r="AK57">
        <f t="shared" si="45"/>
        <v>1.0136992326037899E-2</v>
      </c>
      <c r="AL57">
        <f t="shared" si="46"/>
        <v>2.23135842546517E-2</v>
      </c>
      <c r="AM57">
        <f t="shared" si="47"/>
        <v>3.3325944304072645E-2</v>
      </c>
      <c r="AN57">
        <f t="shared" si="48"/>
        <v>3.6171677482476475E-2</v>
      </c>
      <c r="AO57">
        <f t="shared" si="49"/>
        <v>3.7808314740529252E-2</v>
      </c>
      <c r="AP57">
        <f t="shared" si="50"/>
        <v>3.7655415407979211E-2</v>
      </c>
      <c r="AQ57">
        <f t="shared" si="51"/>
        <v>3.8246098633710056E-2</v>
      </c>
      <c r="AR57">
        <f t="shared" si="52"/>
        <v>3.7264892944088093E-2</v>
      </c>
      <c r="AS57">
        <f t="shared" si="53"/>
        <v>3.6892200597037135E-2</v>
      </c>
      <c r="AT57">
        <f t="shared" si="54"/>
        <v>3.5893740074819526E-2</v>
      </c>
      <c r="AU57">
        <f t="shared" si="55"/>
        <v>3.4053971980040745E-2</v>
      </c>
      <c r="AV57">
        <f t="shared" si="56"/>
        <v>3.179834756306664E-2</v>
      </c>
      <c r="AW57">
        <f t="shared" si="57"/>
        <v>2.976627446310872E-2</v>
      </c>
      <c r="AX57">
        <f t="shared" si="58"/>
        <v>1.9902807738444831E-2</v>
      </c>
      <c r="AY57">
        <f t="shared" si="59"/>
        <v>1.6858951949537113E-2</v>
      </c>
      <c r="AZ57">
        <f t="shared" si="60"/>
        <v>1.2665715295919686E-2</v>
      </c>
      <c r="BA57">
        <f t="shared" si="61"/>
        <v>1.2075117910941029E-2</v>
      </c>
      <c r="BB57">
        <f t="shared" si="62"/>
        <v>9.4104899421926062E-3</v>
      </c>
      <c r="BC57">
        <f t="shared" si="63"/>
        <v>8.7907936011747557E-3</v>
      </c>
      <c r="BD57">
        <f t="shared" si="64"/>
        <v>6.9040451452987706E-3</v>
      </c>
      <c r="BE57">
        <f t="shared" si="65"/>
        <v>5.4537389325130534E-3</v>
      </c>
      <c r="BF57">
        <f t="shared" si="66"/>
        <v>4.2299323135612842E-3</v>
      </c>
      <c r="BH57">
        <f t="shared" si="31"/>
        <v>0.54941958593074514</v>
      </c>
    </row>
    <row r="58" spans="1:60" x14ac:dyDescent="0.25">
      <c r="A58">
        <f>'HKI SC'!A54</f>
        <v>1991</v>
      </c>
      <c r="B58">
        <f>'HKI SC'!AC54</f>
        <v>0.51558109844342648</v>
      </c>
      <c r="C58">
        <f t="shared" si="71"/>
        <v>0.4371565689421405</v>
      </c>
      <c r="D58">
        <f t="shared" si="71"/>
        <v>0</v>
      </c>
      <c r="E58">
        <f t="shared" si="69"/>
        <v>0</v>
      </c>
      <c r="F58">
        <f t="shared" si="69"/>
        <v>0</v>
      </c>
      <c r="G58">
        <f t="shared" si="69"/>
        <v>0</v>
      </c>
      <c r="K58">
        <f t="shared" si="72"/>
        <v>0.5628434310578595</v>
      </c>
      <c r="L58">
        <f t="shared" si="72"/>
        <v>0</v>
      </c>
      <c r="M58">
        <f t="shared" si="72"/>
        <v>0</v>
      </c>
      <c r="N58">
        <f t="shared" si="72"/>
        <v>0</v>
      </c>
      <c r="O58">
        <f t="shared" si="72"/>
        <v>0</v>
      </c>
      <c r="AD58">
        <f t="shared" si="38"/>
        <v>2006</v>
      </c>
      <c r="AE58">
        <f t="shared" si="39"/>
        <v>0.55191957868261277</v>
      </c>
      <c r="AF58">
        <f t="shared" si="40"/>
        <v>6.704380718364893E-3</v>
      </c>
      <c r="AG58">
        <f t="shared" si="41"/>
        <v>6.3169783088137844E-3</v>
      </c>
      <c r="AH58">
        <f t="shared" si="42"/>
        <v>5.9285539529090152E-3</v>
      </c>
      <c r="AI58">
        <f t="shared" si="43"/>
        <v>6.1335320407246005E-3</v>
      </c>
      <c r="AJ58">
        <f t="shared" si="44"/>
        <v>6.8617934930081687E-3</v>
      </c>
      <c r="AK58">
        <f t="shared" si="45"/>
        <v>1.0183118106752287E-2</v>
      </c>
      <c r="AL58">
        <f t="shared" si="46"/>
        <v>2.2415116490366076E-2</v>
      </c>
      <c r="AM58">
        <f t="shared" si="47"/>
        <v>3.3477585456559378E-2</v>
      </c>
      <c r="AN58">
        <f t="shared" si="48"/>
        <v>3.6336267413095515E-2</v>
      </c>
      <c r="AO58">
        <f t="shared" si="49"/>
        <v>3.7980351768753369E-2</v>
      </c>
      <c r="AP58">
        <f t="shared" si="50"/>
        <v>3.7826756707050366E-2</v>
      </c>
      <c r="AQ58">
        <f t="shared" si="51"/>
        <v>3.842012768513077E-2</v>
      </c>
      <c r="AR58">
        <f t="shared" si="52"/>
        <v>3.7434457270961369E-2</v>
      </c>
      <c r="AS58">
        <f t="shared" si="53"/>
        <v>3.7060069083080988E-2</v>
      </c>
      <c r="AT58">
        <f t="shared" si="54"/>
        <v>3.605706532263072E-2</v>
      </c>
      <c r="AU58">
        <f t="shared" si="55"/>
        <v>3.4208925835532047E-2</v>
      </c>
      <c r="AV58">
        <f t="shared" si="56"/>
        <v>3.1943037778822896E-2</v>
      </c>
      <c r="AW58">
        <f t="shared" si="57"/>
        <v>2.9901718251996969E-2</v>
      </c>
      <c r="AX58">
        <f t="shared" si="58"/>
        <v>1.9993370354634853E-2</v>
      </c>
      <c r="AY58">
        <f t="shared" si="59"/>
        <v>1.6935664281527475E-2</v>
      </c>
      <c r="AZ58">
        <f t="shared" si="60"/>
        <v>1.2723347381210885E-2</v>
      </c>
      <c r="BA58">
        <f t="shared" si="61"/>
        <v>1.2130062634478975E-2</v>
      </c>
      <c r="BB58">
        <f t="shared" si="62"/>
        <v>9.4533099603525857E-3</v>
      </c>
      <c r="BC58">
        <f t="shared" si="63"/>
        <v>8.8307938502537372E-3</v>
      </c>
      <c r="BD58">
        <f t="shared" si="64"/>
        <v>6.9354602299877763E-3</v>
      </c>
      <c r="BE58">
        <f t="shared" si="65"/>
        <v>5.478554771174436E-3</v>
      </c>
      <c r="BF58">
        <f t="shared" si="66"/>
        <v>4.2491795344387108E-3</v>
      </c>
      <c r="BH58">
        <f t="shared" si="31"/>
        <v>0.55191957868261254</v>
      </c>
    </row>
    <row r="59" spans="1:60" x14ac:dyDescent="0.25">
      <c r="A59">
        <f>'HKI SC'!A55</f>
        <v>1992</v>
      </c>
      <c r="B59">
        <f>'HKI SC'!AC55</f>
        <v>0.51597036657479078</v>
      </c>
      <c r="C59">
        <f t="shared" si="71"/>
        <v>0.43662936255215012</v>
      </c>
      <c r="D59">
        <f t="shared" si="71"/>
        <v>0</v>
      </c>
      <c r="E59">
        <f t="shared" ref="E59:G78" si="73">($B59&gt;=E$16)*($B59&lt;=F$16)*(1-($B59-E$16)/(F$16-E$16))</f>
        <v>0</v>
      </c>
      <c r="F59">
        <f t="shared" si="73"/>
        <v>0</v>
      </c>
      <c r="G59">
        <f t="shared" si="73"/>
        <v>0</v>
      </c>
      <c r="K59">
        <f t="shared" si="72"/>
        <v>0.56337063744784988</v>
      </c>
      <c r="L59">
        <f t="shared" si="72"/>
        <v>0</v>
      </c>
      <c r="M59">
        <f t="shared" si="72"/>
        <v>0</v>
      </c>
      <c r="N59">
        <f t="shared" si="72"/>
        <v>0</v>
      </c>
      <c r="O59">
        <f t="shared" si="72"/>
        <v>0</v>
      </c>
      <c r="AD59">
        <f t="shared" si="38"/>
        <v>2007</v>
      </c>
      <c r="AE59">
        <f t="shared" si="39"/>
        <v>0.5546897882011862</v>
      </c>
      <c r="AF59">
        <f t="shared" si="40"/>
        <v>6.7380315254743015E-3</v>
      </c>
      <c r="AG59">
        <f t="shared" si="41"/>
        <v>6.3486846553823693E-3</v>
      </c>
      <c r="AH59">
        <f t="shared" si="42"/>
        <v>5.9583107095562901E-3</v>
      </c>
      <c r="AI59">
        <f t="shared" si="43"/>
        <v>6.16431762887541E-3</v>
      </c>
      <c r="AJ59">
        <f t="shared" si="44"/>
        <v>6.8962343905283998E-3</v>
      </c>
      <c r="AK59">
        <f t="shared" si="45"/>
        <v>1.0234229485651758E-2</v>
      </c>
      <c r="AL59">
        <f t="shared" si="46"/>
        <v>2.2527623042878239E-2</v>
      </c>
      <c r="AM59">
        <f t="shared" si="47"/>
        <v>3.3645617049335962E-2</v>
      </c>
      <c r="AN59">
        <f t="shared" si="48"/>
        <v>3.6518647378846053E-2</v>
      </c>
      <c r="AO59">
        <f t="shared" si="49"/>
        <v>3.8170983766697177E-2</v>
      </c>
      <c r="AP59">
        <f t="shared" si="50"/>
        <v>3.8016617776550299E-2</v>
      </c>
      <c r="AQ59">
        <f t="shared" si="51"/>
        <v>3.8612967018122363E-2</v>
      </c>
      <c r="AR59">
        <f t="shared" si="52"/>
        <v>3.7622349300633837E-2</v>
      </c>
      <c r="AS59">
        <f t="shared" si="53"/>
        <v>3.7246081973542303E-2</v>
      </c>
      <c r="AT59">
        <f t="shared" si="54"/>
        <v>3.6238043909777418E-2</v>
      </c>
      <c r="AU59">
        <f t="shared" si="55"/>
        <v>3.4380628191509277E-2</v>
      </c>
      <c r="AV59">
        <f t="shared" si="56"/>
        <v>3.210336712883121E-2</v>
      </c>
      <c r="AW59">
        <f t="shared" si="57"/>
        <v>3.0051801756410968E-2</v>
      </c>
      <c r="AX59">
        <f t="shared" si="58"/>
        <v>2.0093721614137142E-2</v>
      </c>
      <c r="AY59">
        <f t="shared" si="59"/>
        <v>1.7020668220884067E-2</v>
      </c>
      <c r="AZ59">
        <f t="shared" si="60"/>
        <v>1.278720874686071E-2</v>
      </c>
      <c r="BA59">
        <f t="shared" si="61"/>
        <v>1.2190946169451832E-2</v>
      </c>
      <c r="BB59">
        <f t="shared" si="62"/>
        <v>9.5007582666741374E-3</v>
      </c>
      <c r="BC59">
        <f t="shared" si="63"/>
        <v>8.8751176070570818E-3</v>
      </c>
      <c r="BD59">
        <f t="shared" si="64"/>
        <v>6.9702708775655616E-3</v>
      </c>
      <c r="BE59">
        <f t="shared" si="65"/>
        <v>5.5060528798868656E-3</v>
      </c>
      <c r="BF59">
        <f t="shared" si="66"/>
        <v>4.2705071300651E-3</v>
      </c>
      <c r="BH59">
        <f t="shared" si="31"/>
        <v>0.55468978820118597</v>
      </c>
    </row>
    <row r="60" spans="1:60" x14ac:dyDescent="0.25">
      <c r="A60">
        <f>'HKI SC'!A56</f>
        <v>1993</v>
      </c>
      <c r="B60">
        <f>'HKI SC'!AC56</f>
        <v>0.51703225780769635</v>
      </c>
      <c r="C60">
        <f t="shared" si="71"/>
        <v>0.43519118717031147</v>
      </c>
      <c r="D60">
        <f t="shared" si="71"/>
        <v>0</v>
      </c>
      <c r="E60">
        <f t="shared" si="73"/>
        <v>0</v>
      </c>
      <c r="F60">
        <f t="shared" si="73"/>
        <v>0</v>
      </c>
      <c r="G60">
        <f t="shared" si="73"/>
        <v>0</v>
      </c>
      <c r="K60">
        <f t="shared" si="72"/>
        <v>0.56480881282968853</v>
      </c>
      <c r="L60">
        <f t="shared" si="72"/>
        <v>0</v>
      </c>
      <c r="M60">
        <f t="shared" si="72"/>
        <v>0</v>
      </c>
      <c r="N60">
        <f t="shared" si="72"/>
        <v>0</v>
      </c>
      <c r="O60">
        <f t="shared" si="72"/>
        <v>0</v>
      </c>
      <c r="AD60">
        <f t="shared" si="38"/>
        <v>2008</v>
      </c>
      <c r="AE60">
        <f t="shared" si="39"/>
        <v>0.55766951927857189</v>
      </c>
      <c r="AF60">
        <f t="shared" si="40"/>
        <v>6.774227472044674E-3</v>
      </c>
      <c r="AG60">
        <f t="shared" si="41"/>
        <v>6.3827890744118099E-3</v>
      </c>
      <c r="AH60">
        <f t="shared" si="42"/>
        <v>5.990318083709617E-3</v>
      </c>
      <c r="AI60">
        <f t="shared" si="43"/>
        <v>6.1974316490004287E-3</v>
      </c>
      <c r="AJ60">
        <f t="shared" si="44"/>
        <v>6.933280185074271E-3</v>
      </c>
      <c r="AK60">
        <f t="shared" si="45"/>
        <v>1.0289206613949699E-2</v>
      </c>
      <c r="AL60">
        <f t="shared" si="46"/>
        <v>2.2648638896979646E-2</v>
      </c>
      <c r="AM60">
        <f t="shared" si="47"/>
        <v>3.3826357515218425E-2</v>
      </c>
      <c r="AN60">
        <f t="shared" si="48"/>
        <v>3.6714821440120414E-2</v>
      </c>
      <c r="AO60">
        <f t="shared" si="49"/>
        <v>3.8376033992973853E-2</v>
      </c>
      <c r="AP60">
        <f t="shared" si="50"/>
        <v>3.8220838766111397E-2</v>
      </c>
      <c r="AQ60">
        <f t="shared" si="51"/>
        <v>3.8820391528652992E-2</v>
      </c>
      <c r="AR60">
        <f t="shared" si="52"/>
        <v>3.7824452324341742E-2</v>
      </c>
      <c r="AS60">
        <f t="shared" si="53"/>
        <v>3.744616373154136E-2</v>
      </c>
      <c r="AT60">
        <f t="shared" si="54"/>
        <v>3.6432710600815307E-2</v>
      </c>
      <c r="AU60">
        <f t="shared" si="55"/>
        <v>3.4565317054476276E-2</v>
      </c>
      <c r="AV60">
        <f t="shared" si="56"/>
        <v>3.2275822801816866E-2</v>
      </c>
      <c r="AW60">
        <f t="shared" si="57"/>
        <v>3.0213236651247245E-2</v>
      </c>
      <c r="AX60">
        <f t="shared" si="58"/>
        <v>2.020166282385032E-2</v>
      </c>
      <c r="AY60">
        <f t="shared" si="59"/>
        <v>1.7112101333831956E-2</v>
      </c>
      <c r="AZ60">
        <f t="shared" si="60"/>
        <v>1.2855900192253284E-2</v>
      </c>
      <c r="BA60">
        <f t="shared" si="61"/>
        <v>1.2256434559424998E-2</v>
      </c>
      <c r="BB60">
        <f t="shared" si="62"/>
        <v>9.55179527018153E-3</v>
      </c>
      <c r="BC60">
        <f t="shared" si="63"/>
        <v>8.9227937393957756E-3</v>
      </c>
      <c r="BD60">
        <f t="shared" si="64"/>
        <v>7.007714387782386E-3</v>
      </c>
      <c r="BE60">
        <f t="shared" si="65"/>
        <v>5.535630775908954E-3</v>
      </c>
      <c r="BF60">
        <f t="shared" si="66"/>
        <v>4.293447813456655E-3</v>
      </c>
      <c r="BH60">
        <f t="shared" si="31"/>
        <v>0.55766951927857189</v>
      </c>
    </row>
    <row r="61" spans="1:60" x14ac:dyDescent="0.25">
      <c r="A61">
        <f>'HKI SC'!A57</f>
        <v>1994</v>
      </c>
      <c r="B61">
        <f>'HKI SC'!AC57</f>
        <v>0.51883732755745526</v>
      </c>
      <c r="C61">
        <f t="shared" si="71"/>
        <v>0.43274648587119457</v>
      </c>
      <c r="D61">
        <f t="shared" si="71"/>
        <v>0</v>
      </c>
      <c r="E61">
        <f t="shared" si="73"/>
        <v>0</v>
      </c>
      <c r="F61">
        <f t="shared" si="73"/>
        <v>0</v>
      </c>
      <c r="G61">
        <f t="shared" si="73"/>
        <v>0</v>
      </c>
      <c r="K61">
        <f t="shared" si="72"/>
        <v>0.56725351412880543</v>
      </c>
      <c r="L61">
        <f t="shared" si="72"/>
        <v>0</v>
      </c>
      <c r="M61">
        <f t="shared" si="72"/>
        <v>0</v>
      </c>
      <c r="N61">
        <f t="shared" si="72"/>
        <v>0</v>
      </c>
      <c r="O61">
        <f t="shared" si="72"/>
        <v>0</v>
      </c>
      <c r="AD61">
        <f t="shared" si="38"/>
        <v>2009</v>
      </c>
      <c r="AE61">
        <f t="shared" si="39"/>
        <v>0.56060371298037792</v>
      </c>
      <c r="AF61">
        <f t="shared" si="40"/>
        <v>6.8098702584906473E-3</v>
      </c>
      <c r="AG61">
        <f t="shared" si="41"/>
        <v>6.4163722968305706E-3</v>
      </c>
      <c r="AH61">
        <f t="shared" si="42"/>
        <v>6.0218363090839815E-3</v>
      </c>
      <c r="AI61">
        <f t="shared" si="43"/>
        <v>6.2300396081648368E-3</v>
      </c>
      <c r="AJ61">
        <f t="shared" si="44"/>
        <v>6.9697598317980496E-3</v>
      </c>
      <c r="AK61">
        <f t="shared" si="45"/>
        <v>1.034334356101162E-2</v>
      </c>
      <c r="AL61">
        <f t="shared" si="46"/>
        <v>2.2767805341098676E-2</v>
      </c>
      <c r="AM61">
        <f t="shared" si="47"/>
        <v>3.4004335837047074E-2</v>
      </c>
      <c r="AN61">
        <f t="shared" si="48"/>
        <v>3.6907997495307897E-2</v>
      </c>
      <c r="AO61">
        <f t="shared" si="49"/>
        <v>3.8577950564258126E-2</v>
      </c>
      <c r="AP61">
        <f t="shared" si="50"/>
        <v>3.8421938773388731E-2</v>
      </c>
      <c r="AQ61">
        <f t="shared" si="51"/>
        <v>3.9024646099482641E-2</v>
      </c>
      <c r="AR61">
        <f t="shared" si="52"/>
        <v>3.8023466733319883E-2</v>
      </c>
      <c r="AS61">
        <f t="shared" si="53"/>
        <v>3.7643187764556517E-2</v>
      </c>
      <c r="AT61">
        <f t="shared" si="54"/>
        <v>3.6624402321967522E-2</v>
      </c>
      <c r="AU61">
        <f t="shared" si="55"/>
        <v>3.4747183432494166E-2</v>
      </c>
      <c r="AV61">
        <f t="shared" si="56"/>
        <v>3.2445642942082388E-2</v>
      </c>
      <c r="AW61">
        <f t="shared" si="57"/>
        <v>3.0372204437056925E-2</v>
      </c>
      <c r="AX61">
        <f t="shared" si="58"/>
        <v>2.0307954435234126E-2</v>
      </c>
      <c r="AY61">
        <f t="shared" si="59"/>
        <v>1.7202137131419298E-2</v>
      </c>
      <c r="AZ61">
        <f t="shared" si="60"/>
        <v>1.2923541869036971E-2</v>
      </c>
      <c r="BA61">
        <f t="shared" si="61"/>
        <v>1.232092213109179E-2</v>
      </c>
      <c r="BB61">
        <f t="shared" si="62"/>
        <v>9.6020523069278892E-3</v>
      </c>
      <c r="BC61">
        <f t="shared" si="63"/>
        <v>8.9697412670758214E-3</v>
      </c>
      <c r="BD61">
        <f t="shared" si="64"/>
        <v>7.0445856721360412E-3</v>
      </c>
      <c r="BE61">
        <f t="shared" si="65"/>
        <v>5.5647566513543391E-3</v>
      </c>
      <c r="BF61">
        <f t="shared" si="66"/>
        <v>4.3160379086613831E-3</v>
      </c>
      <c r="BH61">
        <f t="shared" si="31"/>
        <v>0.56060371298037803</v>
      </c>
    </row>
    <row r="62" spans="1:60" x14ac:dyDescent="0.25">
      <c r="A62">
        <f>'HKI SC'!A58</f>
        <v>1995</v>
      </c>
      <c r="B62">
        <f>'HKI SC'!AC58</f>
        <v>0.52136540312274426</v>
      </c>
      <c r="C62">
        <f t="shared" si="71"/>
        <v>0.42932257960964815</v>
      </c>
      <c r="D62">
        <f t="shared" si="71"/>
        <v>0</v>
      </c>
      <c r="E62">
        <f t="shared" si="73"/>
        <v>0</v>
      </c>
      <c r="F62">
        <f t="shared" si="73"/>
        <v>0</v>
      </c>
      <c r="G62">
        <f t="shared" si="73"/>
        <v>0</v>
      </c>
      <c r="K62">
        <f t="shared" si="72"/>
        <v>0.57067742039035185</v>
      </c>
      <c r="L62">
        <f t="shared" si="72"/>
        <v>0</v>
      </c>
      <c r="M62">
        <f t="shared" si="72"/>
        <v>0</v>
      </c>
      <c r="N62">
        <f t="shared" si="72"/>
        <v>0</v>
      </c>
      <c r="O62">
        <f t="shared" si="72"/>
        <v>0</v>
      </c>
      <c r="AD62">
        <f t="shared" si="38"/>
        <v>2010</v>
      </c>
      <c r="AE62">
        <f t="shared" si="39"/>
        <v>0.56334539425650754</v>
      </c>
      <c r="AF62">
        <f t="shared" si="40"/>
        <v>6.8431745219984935E-3</v>
      </c>
      <c r="AG62">
        <f t="shared" si="41"/>
        <v>6.4477521242908157E-3</v>
      </c>
      <c r="AH62">
        <f t="shared" si="42"/>
        <v>6.0512866239396572E-3</v>
      </c>
      <c r="AI62">
        <f t="shared" si="43"/>
        <v>6.2605081593851688E-3</v>
      </c>
      <c r="AJ62">
        <f t="shared" si="44"/>
        <v>7.0038460491874616E-3</v>
      </c>
      <c r="AK62">
        <f t="shared" si="45"/>
        <v>1.0393928583402998E-2</v>
      </c>
      <c r="AL62">
        <f t="shared" si="46"/>
        <v>2.287915327575718E-2</v>
      </c>
      <c r="AM62">
        <f t="shared" si="47"/>
        <v>3.4170637002581661E-2</v>
      </c>
      <c r="AN62">
        <f t="shared" si="48"/>
        <v>3.7088499271035281E-2</v>
      </c>
      <c r="AO62">
        <f t="shared" si="49"/>
        <v>3.8766619390889996E-2</v>
      </c>
      <c r="AP62">
        <f t="shared" si="50"/>
        <v>3.8609844610771736E-2</v>
      </c>
      <c r="AQ62">
        <f t="shared" si="51"/>
        <v>3.921549952952811E-2</v>
      </c>
      <c r="AR62">
        <f t="shared" si="52"/>
        <v>3.8209423808491683E-2</v>
      </c>
      <c r="AS62">
        <f t="shared" si="53"/>
        <v>3.7827285052316591E-2</v>
      </c>
      <c r="AT62">
        <f t="shared" si="54"/>
        <v>3.6803517150804002E-2</v>
      </c>
      <c r="AU62">
        <f t="shared" si="55"/>
        <v>3.4917117558882028E-2</v>
      </c>
      <c r="AV62">
        <f t="shared" si="56"/>
        <v>3.2604321184281991E-2</v>
      </c>
      <c r="AW62">
        <f t="shared" si="57"/>
        <v>3.0520742347691088E-2</v>
      </c>
      <c r="AX62">
        <f t="shared" si="58"/>
        <v>2.0407272254831802E-2</v>
      </c>
      <c r="AY62">
        <f t="shared" si="59"/>
        <v>1.7286265681035733E-2</v>
      </c>
      <c r="AZ62">
        <f t="shared" si="60"/>
        <v>1.2986745575939384E-2</v>
      </c>
      <c r="BA62">
        <f t="shared" si="61"/>
        <v>1.2381178673689194E-2</v>
      </c>
      <c r="BB62">
        <f t="shared" si="62"/>
        <v>9.6490119798889606E-3</v>
      </c>
      <c r="BC62">
        <f t="shared" si="63"/>
        <v>9.0136085678343691E-3</v>
      </c>
      <c r="BD62">
        <f t="shared" si="64"/>
        <v>7.0790378318135172E-3</v>
      </c>
      <c r="BE62">
        <f t="shared" si="65"/>
        <v>5.5919715783410429E-3</v>
      </c>
      <c r="BF62">
        <f t="shared" si="66"/>
        <v>4.3371458678975652E-3</v>
      </c>
      <c r="BH62">
        <f t="shared" si="31"/>
        <v>0.56334539425650743</v>
      </c>
    </row>
    <row r="63" spans="1:60" x14ac:dyDescent="0.25">
      <c r="A63">
        <f>'HKI SC'!A59</f>
        <v>1996</v>
      </c>
      <c r="B63">
        <f>'HKI SC'!AC59</f>
        <v>0.52260903087934951</v>
      </c>
      <c r="C63">
        <f t="shared" si="71"/>
        <v>0.42763826885512091</v>
      </c>
      <c r="D63">
        <f t="shared" si="71"/>
        <v>0</v>
      </c>
      <c r="E63">
        <f t="shared" si="73"/>
        <v>0</v>
      </c>
      <c r="F63">
        <f t="shared" si="73"/>
        <v>0</v>
      </c>
      <c r="G63">
        <f t="shared" si="73"/>
        <v>0</v>
      </c>
      <c r="K63">
        <f t="shared" si="72"/>
        <v>0.57236173114487909</v>
      </c>
      <c r="L63">
        <f t="shared" si="72"/>
        <v>0</v>
      </c>
      <c r="M63">
        <f t="shared" si="72"/>
        <v>0</v>
      </c>
      <c r="N63">
        <f t="shared" si="72"/>
        <v>0</v>
      </c>
      <c r="O63">
        <f t="shared" si="72"/>
        <v>0</v>
      </c>
      <c r="AD63">
        <f t="shared" si="38"/>
        <v>2011</v>
      </c>
      <c r="AE63">
        <f t="shared" si="39"/>
        <v>0.56512111989839153</v>
      </c>
      <c r="AF63">
        <f t="shared" si="40"/>
        <v>6.8647449485866744E-3</v>
      </c>
      <c r="AG63">
        <f t="shared" si="41"/>
        <v>6.4680761366930585E-3</v>
      </c>
      <c r="AH63">
        <f t="shared" si="42"/>
        <v>6.0703609341835546E-3</v>
      </c>
      <c r="AI63">
        <f t="shared" si="43"/>
        <v>6.2802419585484982E-3</v>
      </c>
      <c r="AJ63">
        <f t="shared" si="44"/>
        <v>7.0259229298154889E-3</v>
      </c>
      <c r="AK63">
        <f t="shared" si="45"/>
        <v>1.0426691371017191E-2</v>
      </c>
      <c r="AL63">
        <f t="shared" si="46"/>
        <v>2.2951270842618582E-2</v>
      </c>
      <c r="AM63">
        <f t="shared" si="47"/>
        <v>3.4278346547993103E-2</v>
      </c>
      <c r="AN63">
        <f t="shared" si="48"/>
        <v>3.7205406234056597E-2</v>
      </c>
      <c r="AO63">
        <f t="shared" si="49"/>
        <v>3.888881597011723E-2</v>
      </c>
      <c r="AP63">
        <f t="shared" si="50"/>
        <v>3.8731547018927545E-2</v>
      </c>
      <c r="AQ63">
        <f t="shared" si="51"/>
        <v>3.9339111027525318E-2</v>
      </c>
      <c r="AR63">
        <f t="shared" si="52"/>
        <v>3.8329864046949463E-2</v>
      </c>
      <c r="AS63">
        <f t="shared" si="53"/>
        <v>3.7946520748063962E-2</v>
      </c>
      <c r="AT63">
        <f t="shared" si="54"/>
        <v>3.6919525819344642E-2</v>
      </c>
      <c r="AU63">
        <f t="shared" si="55"/>
        <v>3.5027180091783031E-2</v>
      </c>
      <c r="AV63">
        <f t="shared" si="56"/>
        <v>3.2707093532744272E-2</v>
      </c>
      <c r="AW63">
        <f t="shared" si="57"/>
        <v>3.0616947030197912E-2</v>
      </c>
      <c r="AX63">
        <f t="shared" si="58"/>
        <v>2.0471598185234835E-2</v>
      </c>
      <c r="AY63">
        <f t="shared" si="59"/>
        <v>1.7340753860996351E-2</v>
      </c>
      <c r="AZ63">
        <f t="shared" si="60"/>
        <v>1.3027681203280857E-2</v>
      </c>
      <c r="BA63">
        <f t="shared" si="61"/>
        <v>1.2420205488626828E-2</v>
      </c>
      <c r="BB63">
        <f t="shared" si="62"/>
        <v>9.679426709762004E-3</v>
      </c>
      <c r="BC63">
        <f t="shared" si="63"/>
        <v>9.0420204373960859E-3</v>
      </c>
      <c r="BD63">
        <f t="shared" si="64"/>
        <v>7.1013517250768298E-3</v>
      </c>
      <c r="BE63">
        <f t="shared" si="65"/>
        <v>5.609598077859072E-3</v>
      </c>
      <c r="BF63">
        <f t="shared" si="66"/>
        <v>4.3508170209925175E-3</v>
      </c>
      <c r="BH63">
        <f t="shared" si="31"/>
        <v>0.56512111989839153</v>
      </c>
    </row>
    <row r="64" spans="1:60" x14ac:dyDescent="0.25">
      <c r="A64">
        <f>'HKI SC'!A60</f>
        <v>1997</v>
      </c>
      <c r="B64">
        <f>'HKI SC'!AC60</f>
        <v>0.5244809835909926</v>
      </c>
      <c r="C64">
        <f t="shared" si="71"/>
        <v>0.42510298442821703</v>
      </c>
      <c r="D64">
        <f t="shared" si="71"/>
        <v>0</v>
      </c>
      <c r="E64">
        <f t="shared" si="73"/>
        <v>0</v>
      </c>
      <c r="F64">
        <f t="shared" si="73"/>
        <v>0</v>
      </c>
      <c r="G64">
        <f t="shared" si="73"/>
        <v>0</v>
      </c>
      <c r="K64">
        <f t="shared" si="72"/>
        <v>0.57489701557178297</v>
      </c>
      <c r="L64">
        <f t="shared" si="72"/>
        <v>0</v>
      </c>
      <c r="M64">
        <f t="shared" si="72"/>
        <v>0</v>
      </c>
      <c r="N64">
        <f t="shared" si="72"/>
        <v>0</v>
      </c>
      <c r="O64">
        <f t="shared" si="72"/>
        <v>0</v>
      </c>
      <c r="AD64">
        <f t="shared" si="38"/>
        <v>2012</v>
      </c>
      <c r="AE64">
        <f t="shared" si="39"/>
        <v>0.5667423977402547</v>
      </c>
      <c r="AF64">
        <f t="shared" si="40"/>
        <v>6.8844392379758005E-3</v>
      </c>
      <c r="AG64">
        <f t="shared" si="41"/>
        <v>6.4866324216214816E-3</v>
      </c>
      <c r="AH64">
        <f t="shared" si="42"/>
        <v>6.0877762126577929E-3</v>
      </c>
      <c r="AI64">
        <f t="shared" si="43"/>
        <v>6.29825936538469E-3</v>
      </c>
      <c r="AJ64">
        <f t="shared" si="44"/>
        <v>7.046079623245733E-3</v>
      </c>
      <c r="AK64">
        <f t="shared" si="45"/>
        <v>1.0456604540227387E-2</v>
      </c>
      <c r="AL64">
        <f t="shared" si="46"/>
        <v>2.3017115819119242E-2</v>
      </c>
      <c r="AM64">
        <f t="shared" si="47"/>
        <v>3.4376687809285829E-2</v>
      </c>
      <c r="AN64">
        <f t="shared" si="48"/>
        <v>3.73121449465217E-2</v>
      </c>
      <c r="AO64">
        <f t="shared" si="49"/>
        <v>3.9000384222317719E-2</v>
      </c>
      <c r="AP64">
        <f t="shared" si="50"/>
        <v>3.884266408171607E-2</v>
      </c>
      <c r="AQ64">
        <f t="shared" si="51"/>
        <v>3.9451971132698861E-2</v>
      </c>
      <c r="AR64">
        <f t="shared" si="52"/>
        <v>3.8439828720136911E-2</v>
      </c>
      <c r="AS64">
        <f t="shared" si="53"/>
        <v>3.8055385646398855E-2</v>
      </c>
      <c r="AT64">
        <f t="shared" si="54"/>
        <v>3.7025444368546552E-2</v>
      </c>
      <c r="AU64">
        <f t="shared" si="55"/>
        <v>3.5127669684095503E-2</v>
      </c>
      <c r="AV64">
        <f t="shared" si="56"/>
        <v>3.2800927021087299E-2</v>
      </c>
      <c r="AW64">
        <f t="shared" si="57"/>
        <v>3.0704784090356773E-2</v>
      </c>
      <c r="AX64">
        <f t="shared" si="58"/>
        <v>2.0530329220682982E-2</v>
      </c>
      <c r="AY64">
        <f t="shared" si="59"/>
        <v>1.739050280685258E-2</v>
      </c>
      <c r="AZ64">
        <f t="shared" si="60"/>
        <v>1.306505636078609E-2</v>
      </c>
      <c r="BA64">
        <f t="shared" si="61"/>
        <v>1.2455837857053828E-2</v>
      </c>
      <c r="BB64">
        <f t="shared" si="62"/>
        <v>9.7071960489247249E-3</v>
      </c>
      <c r="BC64">
        <f t="shared" si="63"/>
        <v>9.0679611196049885E-3</v>
      </c>
      <c r="BD64">
        <f t="shared" si="64"/>
        <v>7.1217248164261917E-3</v>
      </c>
      <c r="BE64">
        <f t="shared" si="65"/>
        <v>5.625691472257474E-3</v>
      </c>
      <c r="BF64">
        <f t="shared" si="66"/>
        <v>4.3632990942716133E-3</v>
      </c>
      <c r="BH64">
        <f t="shared" si="31"/>
        <v>0.56674239774025448</v>
      </c>
    </row>
    <row r="65" spans="1:60" x14ac:dyDescent="0.25">
      <c r="A65">
        <f>'HKI SC'!A61</f>
        <v>1998</v>
      </c>
      <c r="B65">
        <f>'HKI SC'!AC61</f>
        <v>0.52710749970647996</v>
      </c>
      <c r="C65">
        <f t="shared" si="71"/>
        <v>0.42154575493027602</v>
      </c>
      <c r="D65">
        <f t="shared" si="71"/>
        <v>0</v>
      </c>
      <c r="E65">
        <f t="shared" si="73"/>
        <v>0</v>
      </c>
      <c r="F65">
        <f t="shared" si="73"/>
        <v>0</v>
      </c>
      <c r="G65">
        <f t="shared" si="73"/>
        <v>0</v>
      </c>
      <c r="K65">
        <f t="shared" si="72"/>
        <v>0.57845424506972398</v>
      </c>
      <c r="L65">
        <f t="shared" si="72"/>
        <v>0</v>
      </c>
      <c r="M65">
        <f t="shared" si="72"/>
        <v>0</v>
      </c>
      <c r="N65">
        <f t="shared" si="72"/>
        <v>0</v>
      </c>
      <c r="O65">
        <f t="shared" si="72"/>
        <v>0</v>
      </c>
      <c r="AD65">
        <f t="shared" si="38"/>
        <v>2013</v>
      </c>
      <c r="AE65">
        <f t="shared" si="39"/>
        <v>0.56859222953020172</v>
      </c>
      <c r="AF65">
        <f t="shared" si="40"/>
        <v>6.9069098606240158E-3</v>
      </c>
      <c r="AG65">
        <f t="shared" si="41"/>
        <v>6.5078046136280441E-3</v>
      </c>
      <c r="AH65">
        <f t="shared" si="42"/>
        <v>6.1076465488337341E-3</v>
      </c>
      <c r="AI65">
        <f t="shared" si="43"/>
        <v>6.3188167128530896E-3</v>
      </c>
      <c r="AJ65">
        <f t="shared" si="44"/>
        <v>7.0690778357203037E-3</v>
      </c>
      <c r="AK65">
        <f t="shared" si="45"/>
        <v>1.0490734613379744E-2</v>
      </c>
      <c r="AL65">
        <f t="shared" si="46"/>
        <v>2.3092243059863658E-2</v>
      </c>
      <c r="AM65">
        <f t="shared" si="47"/>
        <v>3.4488892384408949E-2</v>
      </c>
      <c r="AN65">
        <f t="shared" si="48"/>
        <v>3.743393077399533E-2</v>
      </c>
      <c r="AO65">
        <f t="shared" si="49"/>
        <v>3.9127680416924382E-2</v>
      </c>
      <c r="AP65">
        <f t="shared" si="50"/>
        <v>3.8969445482068474E-2</v>
      </c>
      <c r="AQ65">
        <f t="shared" si="51"/>
        <v>3.9580741294713083E-2</v>
      </c>
      <c r="AR65">
        <f t="shared" si="52"/>
        <v>3.8565295276812656E-2</v>
      </c>
      <c r="AS65">
        <f t="shared" si="53"/>
        <v>3.8179597391325815E-2</v>
      </c>
      <c r="AT65">
        <f t="shared" si="54"/>
        <v>3.7146294413122262E-2</v>
      </c>
      <c r="AU65">
        <f t="shared" si="55"/>
        <v>3.5242325443656623E-2</v>
      </c>
      <c r="AV65">
        <f t="shared" si="56"/>
        <v>3.2907988355805273E-2</v>
      </c>
      <c r="AW65">
        <f t="shared" si="57"/>
        <v>3.0805003671493233E-2</v>
      </c>
      <c r="AX65">
        <f t="shared" si="58"/>
        <v>2.0597339657526813E-2</v>
      </c>
      <c r="AY65">
        <f t="shared" si="59"/>
        <v>1.7447264935579049E-2</v>
      </c>
      <c r="AZ65">
        <f t="shared" si="60"/>
        <v>1.3107700349818844E-2</v>
      </c>
      <c r="BA65">
        <f t="shared" si="61"/>
        <v>1.2496493373440594E-2</v>
      </c>
      <c r="BB65">
        <f t="shared" si="62"/>
        <v>9.7388800731201038E-3</v>
      </c>
      <c r="BC65">
        <f t="shared" si="63"/>
        <v>9.0975586983566958E-3</v>
      </c>
      <c r="BD65">
        <f t="shared" si="64"/>
        <v>7.1449699327563055E-3</v>
      </c>
      <c r="BE65">
        <f t="shared" si="65"/>
        <v>5.6440535763938671E-3</v>
      </c>
      <c r="BF65">
        <f t="shared" si="66"/>
        <v>4.3775407839807528E-3</v>
      </c>
      <c r="BH65">
        <f t="shared" si="31"/>
        <v>0.56859222953020172</v>
      </c>
    </row>
    <row r="66" spans="1:60" x14ac:dyDescent="0.25">
      <c r="A66">
        <f>'HKI SC'!A62</f>
        <v>1999</v>
      </c>
      <c r="B66">
        <f>'HKI SC'!AC62</f>
        <v>0.53036274756390667</v>
      </c>
      <c r="C66">
        <f t="shared" si="71"/>
        <v>0.41713700082697258</v>
      </c>
      <c r="D66">
        <f t="shared" si="71"/>
        <v>0</v>
      </c>
      <c r="E66">
        <f t="shared" si="73"/>
        <v>0</v>
      </c>
      <c r="F66">
        <f t="shared" si="73"/>
        <v>0</v>
      </c>
      <c r="G66">
        <f t="shared" si="73"/>
        <v>0</v>
      </c>
      <c r="K66">
        <f t="shared" si="72"/>
        <v>0.58286299917302742</v>
      </c>
      <c r="L66">
        <f t="shared" si="72"/>
        <v>0</v>
      </c>
      <c r="M66">
        <f t="shared" si="72"/>
        <v>0</v>
      </c>
      <c r="N66">
        <f t="shared" si="72"/>
        <v>0</v>
      </c>
      <c r="O66">
        <f t="shared" si="72"/>
        <v>0</v>
      </c>
      <c r="AD66">
        <f t="shared" ref="AD66:AD97" si="74">A81</f>
        <v>2014</v>
      </c>
      <c r="AE66">
        <f t="shared" si="39"/>
        <v>0.57274280572916425</v>
      </c>
      <c r="AF66">
        <f t="shared" si="40"/>
        <v>6.9573285160100945E-3</v>
      </c>
      <c r="AG66">
        <f t="shared" si="41"/>
        <v>6.5553099039468033E-3</v>
      </c>
      <c r="AH66">
        <f t="shared" si="42"/>
        <v>6.152230788787575E-3</v>
      </c>
      <c r="AI66">
        <f t="shared" si="43"/>
        <v>6.3649424403813123E-3</v>
      </c>
      <c r="AJ66">
        <f t="shared" si="44"/>
        <v>7.1206802753769208E-3</v>
      </c>
      <c r="AK66">
        <f t="shared" si="45"/>
        <v>1.0567314262440201E-2</v>
      </c>
      <c r="AL66">
        <f t="shared" si="46"/>
        <v>2.3260810460976614E-2</v>
      </c>
      <c r="AM66">
        <f t="shared" si="47"/>
        <v>3.4740652377642733E-2</v>
      </c>
      <c r="AN66">
        <f t="shared" si="48"/>
        <v>3.7707188785685943E-2</v>
      </c>
      <c r="AO66">
        <f t="shared" si="49"/>
        <v>3.9413302362889563E-2</v>
      </c>
      <c r="AP66">
        <f t="shared" si="50"/>
        <v>3.9253912353939518E-2</v>
      </c>
      <c r="AQ66">
        <f t="shared" si="51"/>
        <v>3.9869670467893768E-2</v>
      </c>
      <c r="AR66">
        <f t="shared" si="52"/>
        <v>3.8846811956726054E-2</v>
      </c>
      <c r="AS66">
        <f t="shared" si="53"/>
        <v>3.8458298576442847E-2</v>
      </c>
      <c r="AT66">
        <f t="shared" si="54"/>
        <v>3.7417452753780819E-2</v>
      </c>
      <c r="AU66">
        <f t="shared" si="55"/>
        <v>3.54995853033339E-2</v>
      </c>
      <c r="AV66">
        <f t="shared" si="56"/>
        <v>3.3148208158559518E-2</v>
      </c>
      <c r="AW66">
        <f t="shared" si="57"/>
        <v>3.1029872230026817E-2</v>
      </c>
      <c r="AX66">
        <f t="shared" si="58"/>
        <v>2.0747694909154357E-2</v>
      </c>
      <c r="AY66">
        <f t="shared" si="59"/>
        <v>1.7574625456559859E-2</v>
      </c>
      <c r="AZ66">
        <f t="shared" si="60"/>
        <v>1.3203383171830044E-2</v>
      </c>
      <c r="BA66">
        <f t="shared" si="61"/>
        <v>1.2587714542623913E-2</v>
      </c>
      <c r="BB66">
        <f t="shared" si="62"/>
        <v>9.8099713785173674E-3</v>
      </c>
      <c r="BC66">
        <f t="shared" si="63"/>
        <v>9.1639685236074957E-3</v>
      </c>
      <c r="BD66">
        <f t="shared" si="64"/>
        <v>7.19712636509043E-3</v>
      </c>
      <c r="BE66">
        <f t="shared" si="65"/>
        <v>5.6852537075655603E-3</v>
      </c>
      <c r="BF66">
        <f t="shared" si="66"/>
        <v>4.4094956993741465E-3</v>
      </c>
      <c r="BH66">
        <f t="shared" si="31"/>
        <v>0.57274280572916403</v>
      </c>
    </row>
    <row r="67" spans="1:60" x14ac:dyDescent="0.25">
      <c r="A67">
        <f>'HKI SC'!A63</f>
        <v>2000</v>
      </c>
      <c r="B67">
        <f>'HKI SC'!AC63</f>
        <v>0.53411749204280778</v>
      </c>
      <c r="C67">
        <f t="shared" si="71"/>
        <v>0.41205175206766709</v>
      </c>
      <c r="D67">
        <f t="shared" si="71"/>
        <v>0</v>
      </c>
      <c r="E67">
        <f t="shared" si="73"/>
        <v>0</v>
      </c>
      <c r="F67">
        <f t="shared" si="73"/>
        <v>0</v>
      </c>
      <c r="G67">
        <f t="shared" si="73"/>
        <v>0</v>
      </c>
      <c r="K67">
        <f t="shared" ref="K67:O76" si="75">($B67&gt;=J$16)*($B67&lt;=K$16)*($B67-J$16)/(K$16-J$16)</f>
        <v>0.58794824793233291</v>
      </c>
      <c r="L67">
        <f t="shared" si="75"/>
        <v>0</v>
      </c>
      <c r="M67">
        <f t="shared" si="75"/>
        <v>0</v>
      </c>
      <c r="N67">
        <f t="shared" si="75"/>
        <v>0</v>
      </c>
      <c r="O67">
        <f t="shared" si="75"/>
        <v>0</v>
      </c>
      <c r="AD67">
        <f t="shared" si="74"/>
        <v>2015</v>
      </c>
      <c r="AE67">
        <f t="shared" ref="AE67:AE98" si="76">A$2*$C82+A$3*$D82+A$4*$E82+A$5*$F82+A$6*G82+A$3*$K82+A$4*$L82+A$5*$M82+A$6*$N82+A$7*$O82</f>
        <v>0.57880261701847013</v>
      </c>
      <c r="AF67">
        <f t="shared" ref="AF67:AF98" si="77">B$2*$C82+B$3*$D82+B$4*$E82+B$5*$F82+B$6*$G82+B$3*$K82+B$4*$L82+B$5*$M82+B$6*$N82+B$7*$O82</f>
        <v>7.0309393889237291E-3</v>
      </c>
      <c r="AG67">
        <f t="shared" ref="AG67:AG98" si="78">C$2*$C82+C$3*$D82+C$4*$E82+C$5*$F82+C$6*$G82+C$3*$K82+C$4*$L82+C$5*$M82+C$6*$N82+C$7*$O82</f>
        <v>6.6246672848924489E-3</v>
      </c>
      <c r="AH67">
        <f t="shared" ref="AH67:AH98" si="79">D$2*$C82+D$3*$D82+D$4*$E82+D$5*$F82+D$6*$G82+D$3*$K82+D$4*$L82+D$5*$M82+D$6*$N82+D$7*$O82</f>
        <v>6.217323457286217E-3</v>
      </c>
      <c r="AI67">
        <f t="shared" ref="AI67:AI98" si="80">E$2*$C82+E$3*$D82+E$4*$E82+E$5*$F82+E$6*$G82+E$3*$K82+E$4*$L82+E$5*$M82+E$6*$N82+E$7*$O82</f>
        <v>6.4322856696112287E-3</v>
      </c>
      <c r="AJ67">
        <f t="shared" ref="AJ67:AJ98" si="81">F$2*$C82+F$3*$D82+F$4*$E82+F$5*$F82+F$6*$G82+F$3*$K82+F$4*$L82+F$5*$M82+F$6*$N82+F$7*$O82</f>
        <v>7.1960194647803259E-3</v>
      </c>
      <c r="AK67">
        <f t="shared" ref="AK67:AK98" si="82">G$2*$C82+G$3*$D82+G$4*$E82+G$5*$F82+G$6*$G82+G$3*$K82+G$4*$L82+G$5*$M82+G$6*$N82+G$7*$O82</f>
        <v>1.067911999727375E-2</v>
      </c>
      <c r="AL67">
        <f t="shared" ref="AL67:AL98" si="83">H$2*$C82+H$3*$D82+H$4*$E82+H$5*$F82+H$6*$G82+H$3*$K82+H$4*$L82+H$5*$M82+H$6*$N82+H$7*$O82</f>
        <v>2.3506917649787792E-2</v>
      </c>
      <c r="AM67">
        <f t="shared" ref="AM67:AM98" si="84">I$2*$C82+I$3*$D82+I$4*$E82+I$5*$F82+I$6*$G82+I$3*$K82+I$4*$L82+I$5*$M82+I$6*$N82+I$7*$O82</f>
        <v>3.5108220150419679E-2</v>
      </c>
      <c r="AN67">
        <f t="shared" ref="AN67:AN98" si="85">J$2*$C82+J$3*$D82+J$4*$E82+J$5*$F82+J$6*$G82+J$3*$K82+J$4*$L82+J$5*$M82+J$6*$N82+J$7*$O82</f>
        <v>3.8106143510225149E-2</v>
      </c>
      <c r="AO67">
        <f t="shared" ref="AO67:AO98" si="86">K$2*$C82+K$3*$D82+K$4*$E82+K$5*$F82+K$6*$G82+K$3*$K82+K$4*$L82+K$5*$M82+K$6*$N82+K$7*$O82</f>
        <v>3.9830308342219851E-2</v>
      </c>
      <c r="AP67">
        <f t="shared" ref="AP67:AP98" si="87">L$2*$C82+L$3*$D82+L$4*$E82+L$5*$F82+L$6*$G82+L$3*$K82+L$4*$L82+L$5*$M82+L$6*$N82+L$7*$O82</f>
        <v>3.9669231933430332E-2</v>
      </c>
      <c r="AQ67">
        <f t="shared" ref="AQ67:AQ98" si="88">M$2*$C82+M$3*$D82+M$4*$E82+M$5*$F82+M$6*$G82+M$3*$K82+M$4*$L82+M$5*$M82+M$6*$N82+M$7*$O82</f>
        <v>4.0291504975085282E-2</v>
      </c>
      <c r="AR67">
        <f t="shared" ref="AR67:AR98" si="89">N$2*$C82+N$3*$D82+N$4*$E82+N$5*$F82+N$6*$G82+N$3*$K82+N$4*$L82+N$5*$M82+N$6*$N82+N$7*$O82</f>
        <v>3.9257824277254841E-2</v>
      </c>
      <c r="AS67">
        <f t="shared" ref="AS67:AS98" si="90">O$2*$C82+O$3*$D82+O$4*$E82+O$5*$F82+O$6*$G82+O$3*$K82+O$4*$L82+O$5*$M82+O$6*$N82+O$7*$O82</f>
        <v>3.8865200294892766E-2</v>
      </c>
      <c r="AT67">
        <f t="shared" ref="AT67:AT98" si="91">P$2*$C82+P$3*$D82+P$4*$E82+P$5*$F82+P$6*$G82+P$3*$K82+P$4*$L82+P$5*$M82+P$6*$N82+P$7*$O82</f>
        <v>3.7813341973769815E-2</v>
      </c>
      <c r="AU67">
        <f t="shared" ref="AU67:AU98" si="92">Q$2*$C82+Q$3*$D82+Q$4*$E82+Q$5*$F82+Q$6*$G82+Q$3*$K82+Q$4*$L82+Q$5*$M82+Q$6*$N82+Q$7*$O82</f>
        <v>3.5875182841417247E-2</v>
      </c>
      <c r="AV67">
        <f t="shared" ref="AV67:AV98" si="93">R$2*$C82+R$3*$D82+R$4*$E82+R$5*$F82+R$6*$G82+R$3*$K82+R$4*$L82+R$5*$M82+R$6*$N82+R$7*$O82</f>
        <v>3.3498927336539884E-2</v>
      </c>
      <c r="AW67">
        <f t="shared" ref="AW67:AW98" si="94">S$2*$C82+S$3*$D82+S$4*$E82+S$5*$F82+S$6*$G82+S$3*$K82+S$4*$L82+S$5*$M82+S$6*$N82+S$7*$O82</f>
        <v>3.1358178702258883E-2</v>
      </c>
      <c r="AX67">
        <f t="shared" ref="AX67:AX98" si="95">T$2*$C82+T$3*$D82+T$4*$E82+T$5*$F82+T$6*$G82+T$3*$K82+T$4*$L82+T$5*$M82+T$6*$N82+T$7*$O82</f>
        <v>2.0967212491182299E-2</v>
      </c>
      <c r="AY67">
        <f t="shared" ref="AY67:AY98" si="96">U$2*$C82+U$3*$D82+U$4*$E82+U$5*$F82+U$6*$G82+U$3*$K82+U$4*$L82+U$5*$M82+U$6*$N82+U$7*$O82</f>
        <v>1.7760570897832402E-2</v>
      </c>
      <c r="AZ67">
        <f t="shared" ref="AZ67:AZ98" si="97">V$2*$C82+V$3*$D82+V$4*$E82+V$5*$F82+V$6*$G82+V$3*$K82+V$4*$L82+V$5*$M82+V$6*$N82+V$7*$O82</f>
        <v>1.3343079401274298E-2</v>
      </c>
      <c r="BA67">
        <f t="shared" ref="BA67:BA98" si="98">W$2*$C82+W$3*$D82+W$4*$E82+W$5*$F82+W$6*$G82+W$3*$K82+W$4*$L82+W$5*$M82+W$6*$N82+W$7*$O82</f>
        <v>1.2720896791146161E-2</v>
      </c>
      <c r="BB67">
        <f t="shared" ref="BB67:BB98" si="99">X$2*$C82+X$3*$D82+X$4*$E82+X$5*$F82+X$6*$G82+X$3*$K82+X$4*$L82+X$5*$M82+X$6*$N82+X$7*$O82</f>
        <v>9.9137641712205866E-3</v>
      </c>
      <c r="BC67">
        <f t="shared" ref="BC67:BC98" si="100">Y$2*$C82+Y$3*$D82+Y$4*$E82+Y$5*$F82+Y$6*$G82+Y$3*$K82+Y$4*$L82+Y$5*$M82+Y$6*$N82+Y$7*$O82</f>
        <v>9.2609263890904205E-3</v>
      </c>
      <c r="BD67">
        <f t="shared" ref="BD67:BD98" si="101">Z$2*$C82+Z$3*$D82+Z$4*$E82+Z$5*$F82+Z$6*$G82+Z$3*$K82+Z$4*$L82+Z$5*$M82+Z$6*$N82+Z$7*$O82</f>
        <v>7.2732743798039666E-3</v>
      </c>
      <c r="BE67">
        <f t="shared" ref="BE67:BE98" si="102">AA$2*$C82+AA$3*$D82+AA$4*$E82+AA$5*$F82+AA$6*$G82+AA$3*$K82+AA$4*$L82+AA$5*$M82+AA$6*$N82+AA$7*$O82</f>
        <v>5.745405601670652E-3</v>
      </c>
      <c r="BF67">
        <f t="shared" ref="BF67:BF98" si="103">AB$2*$C82+AB$3*$D82+AB$4*$E82+AB$5*$F82+AB$6*$G82+AB$3*$K82+AB$4*$L82+AB$5*$M82+AB$6*$N82+AB$7*$O82</f>
        <v>4.4561496451800556E-3</v>
      </c>
      <c r="BH67">
        <f t="shared" si="31"/>
        <v>0.57880261701847002</v>
      </c>
    </row>
    <row r="68" spans="1:60" x14ac:dyDescent="0.25">
      <c r="A68">
        <f>'HKI SC'!A64</f>
        <v>2001</v>
      </c>
      <c r="B68">
        <f>'HKI SC'!AC64</f>
        <v>0.5363369239094623</v>
      </c>
      <c r="C68">
        <f t="shared" si="71"/>
        <v>0.40904585826858464</v>
      </c>
      <c r="D68">
        <f t="shared" si="71"/>
        <v>0</v>
      </c>
      <c r="E68">
        <f t="shared" si="73"/>
        <v>0</v>
      </c>
      <c r="F68">
        <f t="shared" si="73"/>
        <v>0</v>
      </c>
      <c r="G68">
        <f t="shared" si="73"/>
        <v>0</v>
      </c>
      <c r="K68">
        <f t="shared" si="75"/>
        <v>0.59095414173141536</v>
      </c>
      <c r="L68">
        <f t="shared" si="75"/>
        <v>0</v>
      </c>
      <c r="M68">
        <f t="shared" si="75"/>
        <v>0</v>
      </c>
      <c r="N68">
        <f t="shared" si="75"/>
        <v>0</v>
      </c>
      <c r="O68">
        <f t="shared" si="75"/>
        <v>0</v>
      </c>
      <c r="AD68">
        <f t="shared" si="74"/>
        <v>2016</v>
      </c>
      <c r="AE68">
        <f t="shared" si="76"/>
        <v>0.58532039869911368</v>
      </c>
      <c r="AF68">
        <f t="shared" si="77"/>
        <v>7.1101134054181638E-3</v>
      </c>
      <c r="AG68">
        <f t="shared" si="78"/>
        <v>6.6992663516559168E-3</v>
      </c>
      <c r="AH68">
        <f t="shared" si="79"/>
        <v>6.2873355058517171E-3</v>
      </c>
      <c r="AI68">
        <f t="shared" si="80"/>
        <v>6.5047183650921488E-3</v>
      </c>
      <c r="AJ68">
        <f t="shared" si="81"/>
        <v>7.2770524153269248E-3</v>
      </c>
      <c r="AK68">
        <f t="shared" si="82"/>
        <v>1.079937545334299E-2</v>
      </c>
      <c r="AL68">
        <f t="shared" si="83"/>
        <v>2.377162439561319E-2</v>
      </c>
      <c r="AM68">
        <f t="shared" si="84"/>
        <v>3.5503566866913715E-2</v>
      </c>
      <c r="AN68">
        <f t="shared" si="85"/>
        <v>3.8535249248154102E-2</v>
      </c>
      <c r="AO68">
        <f t="shared" si="86"/>
        <v>4.0278829558976922E-2</v>
      </c>
      <c r="AP68">
        <f t="shared" si="87"/>
        <v>4.0115939300637456E-2</v>
      </c>
      <c r="AQ68">
        <f t="shared" si="88"/>
        <v>4.0745219635818744E-2</v>
      </c>
      <c r="AR68">
        <f t="shared" si="89"/>
        <v>3.9699898864295015E-2</v>
      </c>
      <c r="AS68">
        <f t="shared" si="90"/>
        <v>3.9302853620998078E-2</v>
      </c>
      <c r="AT68">
        <f t="shared" si="91"/>
        <v>3.8239150531564715E-2</v>
      </c>
      <c r="AU68">
        <f t="shared" si="92"/>
        <v>3.6279166172933634E-2</v>
      </c>
      <c r="AV68">
        <f t="shared" si="93"/>
        <v>3.3876152125259767E-2</v>
      </c>
      <c r="AW68">
        <f t="shared" si="94"/>
        <v>3.1711296944427106E-2</v>
      </c>
      <c r="AX68">
        <f t="shared" si="95"/>
        <v>2.1203320120019832E-2</v>
      </c>
      <c r="AY68">
        <f t="shared" si="96"/>
        <v>1.7960569170528479E-2</v>
      </c>
      <c r="AZ68">
        <f t="shared" si="97"/>
        <v>1.3493333176789317E-2</v>
      </c>
      <c r="BA68">
        <f t="shared" si="98"/>
        <v>1.2864144291466369E-2</v>
      </c>
      <c r="BB68">
        <f t="shared" si="99"/>
        <v>1.0025401106855486E-2</v>
      </c>
      <c r="BC68">
        <f t="shared" si="100"/>
        <v>9.3652118477076107E-3</v>
      </c>
      <c r="BD68">
        <f t="shared" si="101"/>
        <v>7.3551772826539507E-3</v>
      </c>
      <c r="BE68">
        <f t="shared" si="102"/>
        <v>5.8101034766929426E-3</v>
      </c>
      <c r="BF68">
        <f t="shared" si="103"/>
        <v>4.5063294641193227E-3</v>
      </c>
      <c r="BH68">
        <f t="shared" ref="BH68:BH107" si="104">SUM(AF68:BF68)</f>
        <v>0.58532039869911368</v>
      </c>
    </row>
    <row r="69" spans="1:60" x14ac:dyDescent="0.25">
      <c r="A69">
        <f>'HKI SC'!A65</f>
        <v>2002</v>
      </c>
      <c r="B69">
        <f>'HKI SC'!AC65</f>
        <v>0.53902061286713665</v>
      </c>
      <c r="C69">
        <f t="shared" si="71"/>
        <v>0.40541119657081459</v>
      </c>
      <c r="D69">
        <f t="shared" si="71"/>
        <v>0</v>
      </c>
      <c r="E69">
        <f t="shared" si="73"/>
        <v>0</v>
      </c>
      <c r="F69">
        <f t="shared" si="73"/>
        <v>0</v>
      </c>
      <c r="G69">
        <f t="shared" si="73"/>
        <v>0</v>
      </c>
      <c r="K69">
        <f t="shared" si="75"/>
        <v>0.59458880342918541</v>
      </c>
      <c r="L69">
        <f t="shared" si="75"/>
        <v>0</v>
      </c>
      <c r="M69">
        <f t="shared" si="75"/>
        <v>0</v>
      </c>
      <c r="N69">
        <f t="shared" si="75"/>
        <v>0</v>
      </c>
      <c r="O69">
        <f t="shared" si="75"/>
        <v>0</v>
      </c>
      <c r="AD69">
        <f t="shared" si="74"/>
        <v>2017</v>
      </c>
      <c r="AE69">
        <f t="shared" si="76"/>
        <v>0.5918383047891298</v>
      </c>
      <c r="AF69">
        <f t="shared" si="77"/>
        <v>7.1892889331613939E-3</v>
      </c>
      <c r="AG69">
        <f t="shared" si="78"/>
        <v>6.7738668423429748E-3</v>
      </c>
      <c r="AH69">
        <f t="shared" si="79"/>
        <v>6.357348890785243E-3</v>
      </c>
      <c r="AI69">
        <f t="shared" si="80"/>
        <v>6.5771524431456427E-3</v>
      </c>
      <c r="AJ69">
        <f t="shared" si="81"/>
        <v>7.3580869126050694E-3</v>
      </c>
      <c r="AK69">
        <f t="shared" si="82"/>
        <v>1.091963320481066E-2</v>
      </c>
      <c r="AL69">
        <f t="shared" si="83"/>
        <v>2.4036336194077933E-2</v>
      </c>
      <c r="AM69">
        <f t="shared" si="84"/>
        <v>3.5898921129661886E-2</v>
      </c>
      <c r="AN69">
        <f t="shared" si="85"/>
        <v>3.8964363176718801E-2</v>
      </c>
      <c r="AO69">
        <f t="shared" si="86"/>
        <v>4.0727359336966321E-2</v>
      </c>
      <c r="AP69">
        <f t="shared" si="87"/>
        <v>4.0562655194454712E-2</v>
      </c>
      <c r="AQ69">
        <f t="shared" si="88"/>
        <v>4.1198942956915341E-2</v>
      </c>
      <c r="AR69">
        <f t="shared" si="89"/>
        <v>4.014198188951628E-2</v>
      </c>
      <c r="AS69">
        <f t="shared" si="90"/>
        <v>3.9740515300892836E-2</v>
      </c>
      <c r="AT69">
        <f t="shared" si="91"/>
        <v>3.8664967217059823E-2</v>
      </c>
      <c r="AU69">
        <f t="shared" si="92"/>
        <v>3.6683157215557163E-2</v>
      </c>
      <c r="AV69">
        <f t="shared" si="93"/>
        <v>3.4253384114328114E-2</v>
      </c>
      <c r="AW69">
        <f t="shared" si="94"/>
        <v>3.2064421926805586E-2</v>
      </c>
      <c r="AX69">
        <f t="shared" si="95"/>
        <v>2.1439432255605736E-2</v>
      </c>
      <c r="AY69">
        <f t="shared" si="96"/>
        <v>1.8160571260728862E-2</v>
      </c>
      <c r="AZ69">
        <f t="shared" si="97"/>
        <v>1.3643589820301279E-2</v>
      </c>
      <c r="BA69">
        <f t="shared" si="98"/>
        <v>1.3007394526049936E-2</v>
      </c>
      <c r="BB69">
        <f t="shared" si="99"/>
        <v>1.01370401733812E-2</v>
      </c>
      <c r="BC69">
        <f t="shared" si="100"/>
        <v>9.4694992968929314E-3</v>
      </c>
      <c r="BD69">
        <f t="shared" si="101"/>
        <v>7.4370817488408581E-3</v>
      </c>
      <c r="BE69">
        <f t="shared" si="102"/>
        <v>5.8748025866479812E-3</v>
      </c>
      <c r="BF69">
        <f t="shared" si="103"/>
        <v>4.556510240875237E-3</v>
      </c>
      <c r="BH69">
        <f t="shared" si="104"/>
        <v>0.59183830478912969</v>
      </c>
    </row>
    <row r="70" spans="1:60" x14ac:dyDescent="0.25">
      <c r="A70">
        <f>'HKI SC'!A66</f>
        <v>2003</v>
      </c>
      <c r="B70">
        <f>'HKI SC'!AC66</f>
        <v>0.54221369583299495</v>
      </c>
      <c r="C70">
        <f t="shared" si="71"/>
        <v>0.4010866356634788</v>
      </c>
      <c r="D70">
        <f t="shared" si="71"/>
        <v>0</v>
      </c>
      <c r="E70">
        <f t="shared" si="73"/>
        <v>0</v>
      </c>
      <c r="F70">
        <f t="shared" si="73"/>
        <v>0</v>
      </c>
      <c r="G70">
        <f t="shared" si="73"/>
        <v>0</v>
      </c>
      <c r="K70">
        <f t="shared" si="75"/>
        <v>0.5989133643365212</v>
      </c>
      <c r="L70">
        <f t="shared" si="75"/>
        <v>0</v>
      </c>
      <c r="M70">
        <f t="shared" si="75"/>
        <v>0</v>
      </c>
      <c r="N70">
        <f t="shared" si="75"/>
        <v>0</v>
      </c>
      <c r="O70">
        <f t="shared" si="75"/>
        <v>0</v>
      </c>
      <c r="AD70">
        <f t="shared" si="74"/>
        <v>2018</v>
      </c>
      <c r="AE70">
        <f t="shared" si="76"/>
        <v>0.59860824936216439</v>
      </c>
      <c r="AF70">
        <f t="shared" si="77"/>
        <v>7.2715260698982169E-3</v>
      </c>
      <c r="AG70">
        <f t="shared" si="78"/>
        <v>6.8513520316196598E-3</v>
      </c>
      <c r="AH70">
        <f t="shared" si="79"/>
        <v>6.4300695972244679E-3</v>
      </c>
      <c r="AI70">
        <f t="shared" si="80"/>
        <v>6.6523874475855121E-3</v>
      </c>
      <c r="AJ70">
        <f t="shared" si="81"/>
        <v>7.4422549026773839E-3</v>
      </c>
      <c r="AK70">
        <f t="shared" si="82"/>
        <v>1.1044541158480158E-2</v>
      </c>
      <c r="AL70">
        <f t="shared" si="83"/>
        <v>2.4311284034486319E-2</v>
      </c>
      <c r="AM70">
        <f t="shared" si="84"/>
        <v>3.6309563199147639E-2</v>
      </c>
      <c r="AN70">
        <f t="shared" si="85"/>
        <v>3.9410070351964852E-2</v>
      </c>
      <c r="AO70">
        <f t="shared" si="86"/>
        <v>4.119323314588709E-2</v>
      </c>
      <c r="AP70">
        <f t="shared" si="87"/>
        <v>4.1026644978791854E-2</v>
      </c>
      <c r="AQ70">
        <f t="shared" si="88"/>
        <v>4.1670211136127407E-2</v>
      </c>
      <c r="AR70">
        <f t="shared" si="89"/>
        <v>4.0601159658587183E-2</v>
      </c>
      <c r="AS70">
        <f t="shared" si="90"/>
        <v>4.0195100757281513E-2</v>
      </c>
      <c r="AT70">
        <f t="shared" si="91"/>
        <v>3.9107249649372067E-2</v>
      </c>
      <c r="AU70">
        <f t="shared" si="92"/>
        <v>3.7102770037342525E-2</v>
      </c>
      <c r="AV70">
        <f t="shared" si="93"/>
        <v>3.4645203146682714E-2</v>
      </c>
      <c r="AW70">
        <f t="shared" si="94"/>
        <v>3.2431201767607221E-2</v>
      </c>
      <c r="AX70">
        <f t="shared" si="95"/>
        <v>2.1684674523423281E-2</v>
      </c>
      <c r="AY70">
        <f t="shared" si="96"/>
        <v>1.8368307157264965E-2</v>
      </c>
      <c r="AZ70">
        <f t="shared" si="97"/>
        <v>1.3799656681998526E-2</v>
      </c>
      <c r="BA70">
        <f t="shared" si="98"/>
        <v>1.3156184050601453E-2</v>
      </c>
      <c r="BB70">
        <f t="shared" si="99"/>
        <v>1.0252996169390729E-2</v>
      </c>
      <c r="BC70">
        <f t="shared" si="100"/>
        <v>9.5778193986092216E-3</v>
      </c>
      <c r="BD70">
        <f t="shared" si="101"/>
        <v>7.5221533483256497E-3</v>
      </c>
      <c r="BE70">
        <f t="shared" si="102"/>
        <v>5.9420035223888626E-3</v>
      </c>
      <c r="BF70">
        <f t="shared" si="103"/>
        <v>4.6086314393978299E-3</v>
      </c>
      <c r="BH70">
        <f t="shared" si="104"/>
        <v>0.59860824936216439</v>
      </c>
    </row>
    <row r="71" spans="1:60" x14ac:dyDescent="0.25">
      <c r="A71">
        <f>'HKI SC'!A67</f>
        <v>2004</v>
      </c>
      <c r="B71">
        <f>'HKI SC'!AC67</f>
        <v>0.54572694773934305</v>
      </c>
      <c r="C71">
        <f t="shared" si="71"/>
        <v>0.39632845304991438</v>
      </c>
      <c r="D71">
        <f t="shared" si="71"/>
        <v>0</v>
      </c>
      <c r="E71">
        <f t="shared" si="73"/>
        <v>0</v>
      </c>
      <c r="F71">
        <f t="shared" si="73"/>
        <v>0</v>
      </c>
      <c r="G71">
        <f t="shared" si="73"/>
        <v>0</v>
      </c>
      <c r="K71">
        <f t="shared" si="75"/>
        <v>0.60367154695008562</v>
      </c>
      <c r="L71">
        <f t="shared" si="75"/>
        <v>0</v>
      </c>
      <c r="M71">
        <f t="shared" si="75"/>
        <v>0</v>
      </c>
      <c r="N71">
        <f t="shared" si="75"/>
        <v>0</v>
      </c>
      <c r="O71">
        <f t="shared" si="75"/>
        <v>0</v>
      </c>
      <c r="AD71">
        <f t="shared" si="74"/>
        <v>2019</v>
      </c>
      <c r="AE71">
        <f t="shared" si="76"/>
        <v>0.60642676476140644</v>
      </c>
      <c r="AF71">
        <f t="shared" si="77"/>
        <v>7.366500602264031E-3</v>
      </c>
      <c r="AG71">
        <f t="shared" si="78"/>
        <v>6.9408386055549928E-3</v>
      </c>
      <c r="AH71">
        <f t="shared" si="79"/>
        <v>6.5140537357953375E-3</v>
      </c>
      <c r="AI71">
        <f t="shared" si="80"/>
        <v>6.7392753141595069E-3</v>
      </c>
      <c r="AJ71">
        <f t="shared" si="81"/>
        <v>7.539459350868115E-3</v>
      </c>
      <c r="AK71">
        <f t="shared" si="82"/>
        <v>1.1188795627437362E-2</v>
      </c>
      <c r="AL71">
        <f t="shared" si="83"/>
        <v>2.4628817494477082E-2</v>
      </c>
      <c r="AM71">
        <f t="shared" si="84"/>
        <v>3.6783808048453978E-2</v>
      </c>
      <c r="AN71">
        <f t="shared" si="85"/>
        <v>3.9924811407171447E-2</v>
      </c>
      <c r="AO71">
        <f t="shared" si="86"/>
        <v>4.1731264367539753E-2</v>
      </c>
      <c r="AP71">
        <f t="shared" si="87"/>
        <v>4.1562500366497772E-2</v>
      </c>
      <c r="AQ71">
        <f t="shared" si="88"/>
        <v>4.2214472241457364E-2</v>
      </c>
      <c r="AR71">
        <f t="shared" si="89"/>
        <v>4.1131457716383733E-2</v>
      </c>
      <c r="AS71">
        <f t="shared" si="90"/>
        <v>4.072009521664581E-2</v>
      </c>
      <c r="AT71">
        <f t="shared" si="91"/>
        <v>3.9618035516308277E-2</v>
      </c>
      <c r="AU71">
        <f t="shared" si="92"/>
        <v>3.7587375084467418E-2</v>
      </c>
      <c r="AV71">
        <f t="shared" si="93"/>
        <v>3.5097709530617173E-2</v>
      </c>
      <c r="AW71">
        <f t="shared" si="94"/>
        <v>3.2854790735360587E-2</v>
      </c>
      <c r="AX71">
        <f t="shared" si="95"/>
        <v>2.1967901428280659E-2</v>
      </c>
      <c r="AY71">
        <f t="shared" si="96"/>
        <v>1.8608218472419925E-2</v>
      </c>
      <c r="AZ71">
        <f t="shared" si="97"/>
        <v>1.3979896143094195E-2</v>
      </c>
      <c r="BA71">
        <f t="shared" si="98"/>
        <v>1.3328019015629907E-2</v>
      </c>
      <c r="BB71">
        <f t="shared" si="99"/>
        <v>1.0386912146198881E-2</v>
      </c>
      <c r="BC71">
        <f t="shared" si="100"/>
        <v>9.7029167866572088E-3</v>
      </c>
      <c r="BD71">
        <f t="shared" si="101"/>
        <v>7.6204013625352958E-3</v>
      </c>
      <c r="BE71">
        <f t="shared" si="102"/>
        <v>6.0196129540858873E-3</v>
      </c>
      <c r="BF71">
        <f t="shared" si="103"/>
        <v>4.6688254910447246E-3</v>
      </c>
      <c r="BH71">
        <f t="shared" si="104"/>
        <v>0.60642676476140656</v>
      </c>
    </row>
    <row r="72" spans="1:60" x14ac:dyDescent="0.25">
      <c r="A72">
        <f>'HKI SC'!A68</f>
        <v>2005</v>
      </c>
      <c r="B72">
        <f>'HKI SC'!AC68</f>
        <v>0.54941958593074514</v>
      </c>
      <c r="C72">
        <f t="shared" si="71"/>
        <v>0.39132731811599009</v>
      </c>
      <c r="D72">
        <f t="shared" si="71"/>
        <v>0</v>
      </c>
      <c r="E72">
        <f t="shared" si="73"/>
        <v>0</v>
      </c>
      <c r="F72">
        <f t="shared" si="73"/>
        <v>0</v>
      </c>
      <c r="G72">
        <f t="shared" si="73"/>
        <v>0</v>
      </c>
      <c r="K72">
        <f t="shared" si="75"/>
        <v>0.60867268188400991</v>
      </c>
      <c r="L72">
        <f t="shared" si="75"/>
        <v>0</v>
      </c>
      <c r="M72">
        <f t="shared" si="75"/>
        <v>0</v>
      </c>
      <c r="N72">
        <f t="shared" si="75"/>
        <v>0</v>
      </c>
      <c r="O72">
        <f t="shared" si="75"/>
        <v>0</v>
      </c>
      <c r="AD72">
        <f t="shared" si="74"/>
        <v>2020</v>
      </c>
      <c r="AE72">
        <f t="shared" si="76"/>
        <v>0.61548440887248279</v>
      </c>
      <c r="AF72">
        <f t="shared" si="77"/>
        <v>7.476527310642557E-3</v>
      </c>
      <c r="AG72">
        <f t="shared" si="78"/>
        <v>7.0445075884803601E-3</v>
      </c>
      <c r="AH72">
        <f t="shared" si="79"/>
        <v>6.6113482219357618E-3</v>
      </c>
      <c r="AI72">
        <f t="shared" si="80"/>
        <v>6.8399337298319009E-3</v>
      </c>
      <c r="AJ72">
        <f t="shared" si="81"/>
        <v>7.6520693865035931E-3</v>
      </c>
      <c r="AK72">
        <f t="shared" si="82"/>
        <v>1.135591247437397E-2</v>
      </c>
      <c r="AL72">
        <f t="shared" si="83"/>
        <v>2.4996675703752181E-2</v>
      </c>
      <c r="AM72">
        <f t="shared" si="84"/>
        <v>3.7333214278048948E-2</v>
      </c>
      <c r="AN72">
        <f t="shared" si="85"/>
        <v>4.0521131942381126E-2</v>
      </c>
      <c r="AO72">
        <f t="shared" si="86"/>
        <v>4.2354566244882076E-2</v>
      </c>
      <c r="AP72">
        <f t="shared" si="87"/>
        <v>4.2183281569705924E-2</v>
      </c>
      <c r="AQ72">
        <f t="shared" si="88"/>
        <v>4.2844991354594575E-2</v>
      </c>
      <c r="AR72">
        <f t="shared" si="89"/>
        <v>4.1745800828220769E-2</v>
      </c>
      <c r="AS72">
        <f t="shared" si="90"/>
        <v>4.1328294181588648E-2</v>
      </c>
      <c r="AT72">
        <f t="shared" si="91"/>
        <v>4.0209774019518779E-2</v>
      </c>
      <c r="AU72">
        <f t="shared" si="92"/>
        <v>3.8148783462804065E-2</v>
      </c>
      <c r="AV72">
        <f t="shared" si="93"/>
        <v>3.5621932042740855E-2</v>
      </c>
      <c r="AW72">
        <f t="shared" si="94"/>
        <v>3.334551281281023E-2</v>
      </c>
      <c r="AX72">
        <f t="shared" si="95"/>
        <v>2.2296015958454565E-2</v>
      </c>
      <c r="AY72">
        <f t="shared" si="96"/>
        <v>1.8886152479060694E-2</v>
      </c>
      <c r="AZ72">
        <f t="shared" si="97"/>
        <v>1.4188701115651393E-2</v>
      </c>
      <c r="BA72">
        <f t="shared" si="98"/>
        <v>1.3527087493415068E-2</v>
      </c>
      <c r="BB72">
        <f t="shared" si="99"/>
        <v>1.054205199011771E-2</v>
      </c>
      <c r="BC72">
        <f t="shared" si="100"/>
        <v>9.8478404150321979E-3</v>
      </c>
      <c r="BD72">
        <f t="shared" si="101"/>
        <v>7.7342203552582863E-3</v>
      </c>
      <c r="BE72">
        <f t="shared" si="102"/>
        <v>6.1095224287212729E-3</v>
      </c>
      <c r="BF72">
        <f t="shared" si="103"/>
        <v>4.7385594839552169E-3</v>
      </c>
      <c r="BH72">
        <f t="shared" si="104"/>
        <v>0.61548440887248257</v>
      </c>
    </row>
    <row r="73" spans="1:60" x14ac:dyDescent="0.25">
      <c r="A73">
        <f>'HKI SC'!A69</f>
        <v>2006</v>
      </c>
      <c r="B73">
        <f>'HKI SC'!AC69</f>
        <v>0.55191957868261265</v>
      </c>
      <c r="C73">
        <f t="shared" si="71"/>
        <v>0.38794144589188928</v>
      </c>
      <c r="D73">
        <f t="shared" si="71"/>
        <v>0</v>
      </c>
      <c r="E73">
        <f t="shared" si="73"/>
        <v>0</v>
      </c>
      <c r="F73">
        <f t="shared" si="73"/>
        <v>0</v>
      </c>
      <c r="G73">
        <f t="shared" si="73"/>
        <v>0</v>
      </c>
      <c r="K73">
        <f t="shared" si="75"/>
        <v>0.61205855410811072</v>
      </c>
      <c r="L73">
        <f t="shared" si="75"/>
        <v>0</v>
      </c>
      <c r="M73">
        <f t="shared" si="75"/>
        <v>0</v>
      </c>
      <c r="N73">
        <f t="shared" si="75"/>
        <v>0</v>
      </c>
      <c r="O73">
        <f t="shared" si="75"/>
        <v>0</v>
      </c>
      <c r="AD73">
        <f t="shared" si="74"/>
        <v>2021</v>
      </c>
      <c r="AE73">
        <f t="shared" si="76"/>
        <v>0.62632802554307521</v>
      </c>
      <c r="AF73">
        <f t="shared" si="77"/>
        <v>7.6082489188833606E-3</v>
      </c>
      <c r="AG73">
        <f t="shared" si="78"/>
        <v>7.1686178645838563E-3</v>
      </c>
      <c r="AH73">
        <f t="shared" si="79"/>
        <v>6.7278270876243449E-3</v>
      </c>
      <c r="AI73">
        <f t="shared" si="80"/>
        <v>6.9604398195871643E-3</v>
      </c>
      <c r="AJ73">
        <f t="shared" si="81"/>
        <v>7.7868836985607029E-3</v>
      </c>
      <c r="AK73">
        <f t="shared" si="82"/>
        <v>1.155598116830318E-2</v>
      </c>
      <c r="AL73">
        <f t="shared" si="83"/>
        <v>2.5437067638077779E-2</v>
      </c>
      <c r="AM73">
        <f t="shared" si="84"/>
        <v>3.7990951596617036E-2</v>
      </c>
      <c r="AN73">
        <f t="shared" si="85"/>
        <v>4.1235034058352868E-2</v>
      </c>
      <c r="AO73">
        <f t="shared" si="86"/>
        <v>4.3100769843199167E-2</v>
      </c>
      <c r="AP73">
        <f t="shared" si="87"/>
        <v>4.2926467471177447E-2</v>
      </c>
      <c r="AQ73">
        <f t="shared" si="88"/>
        <v>4.3599835272339252E-2</v>
      </c>
      <c r="AR73">
        <f t="shared" si="89"/>
        <v>4.2481279185206923E-2</v>
      </c>
      <c r="AS73">
        <f t="shared" si="90"/>
        <v>4.2056416898093509E-2</v>
      </c>
      <c r="AT73">
        <f t="shared" si="91"/>
        <v>4.0918190625355406E-2</v>
      </c>
      <c r="AU73">
        <f t="shared" si="92"/>
        <v>3.8820889495640699E-2</v>
      </c>
      <c r="AV73">
        <f t="shared" si="93"/>
        <v>3.6249519956535442E-2</v>
      </c>
      <c r="AW73">
        <f t="shared" si="94"/>
        <v>3.393299472691564E-2</v>
      </c>
      <c r="AX73">
        <f t="shared" si="95"/>
        <v>2.2688827615175156E-2</v>
      </c>
      <c r="AY73">
        <f t="shared" si="96"/>
        <v>1.9218889092552593E-2</v>
      </c>
      <c r="AZ73">
        <f t="shared" si="97"/>
        <v>1.4438677936727307E-2</v>
      </c>
      <c r="BA73">
        <f t="shared" si="98"/>
        <v>1.376540799241336E-2</v>
      </c>
      <c r="BB73">
        <f t="shared" si="99"/>
        <v>1.0727782073698067E-2</v>
      </c>
      <c r="BC73">
        <f t="shared" si="100"/>
        <v>1.0021339865147272E-2</v>
      </c>
      <c r="BD73">
        <f t="shared" si="101"/>
        <v>7.8704820047319941E-3</v>
      </c>
      <c r="BE73">
        <f t="shared" si="102"/>
        <v>6.2171601175114791E-3</v>
      </c>
      <c r="BF73">
        <f t="shared" si="103"/>
        <v>4.8220435200641738E-3</v>
      </c>
      <c r="BH73">
        <f t="shared" si="104"/>
        <v>0.62632802554307521</v>
      </c>
    </row>
    <row r="74" spans="1:60" x14ac:dyDescent="0.25">
      <c r="A74">
        <f>'HKI SC'!A70</f>
        <v>2007</v>
      </c>
      <c r="B74">
        <f>'HKI SC'!AC70</f>
        <v>0.5546897882011862</v>
      </c>
      <c r="C74">
        <f t="shared" si="71"/>
        <v>0.38418960482880182</v>
      </c>
      <c r="D74">
        <f t="shared" si="71"/>
        <v>0</v>
      </c>
      <c r="E74">
        <f t="shared" si="73"/>
        <v>0</v>
      </c>
      <c r="F74">
        <f t="shared" si="73"/>
        <v>0</v>
      </c>
      <c r="G74">
        <f t="shared" si="73"/>
        <v>0</v>
      </c>
      <c r="K74">
        <f t="shared" si="75"/>
        <v>0.61581039517119818</v>
      </c>
      <c r="L74">
        <f t="shared" si="75"/>
        <v>0</v>
      </c>
      <c r="M74">
        <f t="shared" si="75"/>
        <v>0</v>
      </c>
      <c r="N74">
        <f t="shared" si="75"/>
        <v>0</v>
      </c>
      <c r="O74">
        <f t="shared" si="75"/>
        <v>0</v>
      </c>
      <c r="AD74">
        <f t="shared" si="74"/>
        <v>2022</v>
      </c>
      <c r="AE74">
        <f t="shared" si="76"/>
        <v>0.63940156005671078</v>
      </c>
      <c r="AF74">
        <f t="shared" si="77"/>
        <v>7.7670582021548643E-3</v>
      </c>
      <c r="AG74">
        <f t="shared" si="78"/>
        <v>7.3182505957496684E-3</v>
      </c>
      <c r="AH74">
        <f t="shared" si="79"/>
        <v>6.8682590594422496E-3</v>
      </c>
      <c r="AI74">
        <f t="shared" si="80"/>
        <v>7.1057271873886515E-3</v>
      </c>
      <c r="AJ74">
        <f t="shared" si="81"/>
        <v>7.9494216796745596E-3</v>
      </c>
      <c r="AK74">
        <f t="shared" si="82"/>
        <v>1.1797192662091501E-2</v>
      </c>
      <c r="AL74">
        <f t="shared" si="83"/>
        <v>2.5968023252595816E-2</v>
      </c>
      <c r="AM74">
        <f t="shared" si="84"/>
        <v>3.8783948232004019E-2</v>
      </c>
      <c r="AN74">
        <f t="shared" si="85"/>
        <v>4.2095745409190768E-2</v>
      </c>
      <c r="AO74">
        <f t="shared" si="86"/>
        <v>4.4000425261972342E-2</v>
      </c>
      <c r="AP74">
        <f t="shared" si="87"/>
        <v>4.3822484623764993E-2</v>
      </c>
      <c r="AQ74">
        <f t="shared" si="88"/>
        <v>4.4509907834919399E-2</v>
      </c>
      <c r="AR74">
        <f t="shared" si="89"/>
        <v>4.3368003787909531E-2</v>
      </c>
      <c r="AS74">
        <f t="shared" si="90"/>
        <v>4.2934273221639507E-2</v>
      </c>
      <c r="AT74">
        <f t="shared" si="91"/>
        <v>4.1772288407284072E-2</v>
      </c>
      <c r="AU74">
        <f t="shared" si="92"/>
        <v>3.9631209676078458E-2</v>
      </c>
      <c r="AV74">
        <f t="shared" si="93"/>
        <v>3.7006167162037015E-2</v>
      </c>
      <c r="AW74">
        <f t="shared" si="94"/>
        <v>3.46412883999134E-2</v>
      </c>
      <c r="AX74">
        <f t="shared" si="95"/>
        <v>2.3162418383596742E-2</v>
      </c>
      <c r="AY74">
        <f t="shared" si="96"/>
        <v>1.9620050783580801E-2</v>
      </c>
      <c r="AZ74">
        <f t="shared" si="97"/>
        <v>1.474006083297149E-2</v>
      </c>
      <c r="BA74">
        <f t="shared" si="98"/>
        <v>1.4052737521260563E-2</v>
      </c>
      <c r="BB74">
        <f t="shared" si="99"/>
        <v>1.0951706317026704E-2</v>
      </c>
      <c r="BC74">
        <f t="shared" si="100"/>
        <v>1.0230518326363781E-2</v>
      </c>
      <c r="BD74">
        <f t="shared" si="101"/>
        <v>8.0347649586020413E-3</v>
      </c>
      <c r="BE74">
        <f t="shared" si="102"/>
        <v>6.3469327830450199E-3</v>
      </c>
      <c r="BF74">
        <f t="shared" si="103"/>
        <v>4.9226954944527543E-3</v>
      </c>
      <c r="BH74">
        <f t="shared" si="104"/>
        <v>0.63940156005671078</v>
      </c>
    </row>
    <row r="75" spans="1:60" x14ac:dyDescent="0.25">
      <c r="A75">
        <f>'HKI SC'!A71</f>
        <v>2008</v>
      </c>
      <c r="B75">
        <f>'HKI SC'!AC71</f>
        <v>0.55766951927857189</v>
      </c>
      <c r="C75">
        <f t="shared" si="71"/>
        <v>0.38015399765247149</v>
      </c>
      <c r="D75">
        <f t="shared" si="71"/>
        <v>0</v>
      </c>
      <c r="E75">
        <f t="shared" si="73"/>
        <v>0</v>
      </c>
      <c r="F75">
        <f t="shared" si="73"/>
        <v>0</v>
      </c>
      <c r="G75">
        <f t="shared" si="73"/>
        <v>0</v>
      </c>
      <c r="K75">
        <f t="shared" si="75"/>
        <v>0.61984600234752851</v>
      </c>
      <c r="L75">
        <f t="shared" si="75"/>
        <v>0</v>
      </c>
      <c r="M75">
        <f t="shared" si="75"/>
        <v>0</v>
      </c>
      <c r="N75">
        <f t="shared" si="75"/>
        <v>0</v>
      </c>
      <c r="O75">
        <f t="shared" si="75"/>
        <v>0</v>
      </c>
      <c r="AD75">
        <f t="shared" si="74"/>
        <v>2023</v>
      </c>
      <c r="AE75">
        <f t="shared" si="76"/>
        <v>0.65400380083875698</v>
      </c>
      <c r="AF75">
        <f t="shared" si="77"/>
        <v>7.9444372720870252E-3</v>
      </c>
      <c r="AG75">
        <f t="shared" si="78"/>
        <v>7.485380086789715E-3</v>
      </c>
      <c r="AH75">
        <f t="shared" si="79"/>
        <v>7.0251119337620283E-3</v>
      </c>
      <c r="AI75">
        <f t="shared" si="80"/>
        <v>7.2680032057840056E-3</v>
      </c>
      <c r="AJ75">
        <f t="shared" si="81"/>
        <v>8.1309654491866796E-3</v>
      </c>
      <c r="AK75">
        <f t="shared" si="82"/>
        <v>1.2066609345699171E-2</v>
      </c>
      <c r="AL75">
        <f t="shared" si="83"/>
        <v>2.6561064233187961E-2</v>
      </c>
      <c r="AM75">
        <f t="shared" si="84"/>
        <v>3.9669671048369853E-2</v>
      </c>
      <c r="AN75">
        <f t="shared" si="85"/>
        <v>4.3057100915283371E-2</v>
      </c>
      <c r="AO75">
        <f t="shared" si="86"/>
        <v>4.5005278619118926E-2</v>
      </c>
      <c r="AP75">
        <f t="shared" si="87"/>
        <v>4.482327428728565E-2</v>
      </c>
      <c r="AQ75">
        <f t="shared" si="88"/>
        <v>4.5526396426743498E-2</v>
      </c>
      <c r="AR75">
        <f t="shared" si="89"/>
        <v>4.4358414310979852E-2</v>
      </c>
      <c r="AS75">
        <f t="shared" si="90"/>
        <v>4.3914778485544301E-2</v>
      </c>
      <c r="AT75">
        <f t="shared" si="91"/>
        <v>4.2726257010811008E-2</v>
      </c>
      <c r="AU75">
        <f t="shared" si="92"/>
        <v>4.0536281703307378E-2</v>
      </c>
      <c r="AV75">
        <f t="shared" si="93"/>
        <v>3.7851290159974016E-2</v>
      </c>
      <c r="AW75">
        <f t="shared" si="94"/>
        <v>3.543240382066868E-2</v>
      </c>
      <c r="AX75">
        <f t="shared" si="95"/>
        <v>2.3691386768193389E-2</v>
      </c>
      <c r="AY75">
        <f t="shared" si="96"/>
        <v>2.0068120859719516E-2</v>
      </c>
      <c r="AZ75">
        <f t="shared" si="97"/>
        <v>1.5076684843407073E-2</v>
      </c>
      <c r="BA75">
        <f t="shared" si="98"/>
        <v>1.437366488483181E-2</v>
      </c>
      <c r="BB75">
        <f t="shared" si="99"/>
        <v>1.1201814328338557E-2</v>
      </c>
      <c r="BC75">
        <f t="shared" si="100"/>
        <v>1.0464156311096647E-2</v>
      </c>
      <c r="BD75">
        <f t="shared" si="101"/>
        <v>8.2182577429209414E-3</v>
      </c>
      <c r="BE75">
        <f t="shared" si="102"/>
        <v>6.4918799438202709E-3</v>
      </c>
      <c r="BF75">
        <f t="shared" si="103"/>
        <v>5.0351168418456471E-3</v>
      </c>
      <c r="BH75">
        <f t="shared" si="104"/>
        <v>0.65400380083875709</v>
      </c>
    </row>
    <row r="76" spans="1:60" x14ac:dyDescent="0.25">
      <c r="A76">
        <f>'HKI SC'!A72</f>
        <v>2009</v>
      </c>
      <c r="B76">
        <f>'HKI SC'!AC72</f>
        <v>0.56060371298037792</v>
      </c>
      <c r="C76">
        <f t="shared" si="71"/>
        <v>0.37618006414900229</v>
      </c>
      <c r="D76">
        <f t="shared" si="71"/>
        <v>0</v>
      </c>
      <c r="E76">
        <f t="shared" si="73"/>
        <v>0</v>
      </c>
      <c r="F76">
        <f t="shared" si="73"/>
        <v>0</v>
      </c>
      <c r="G76">
        <f t="shared" si="73"/>
        <v>0</v>
      </c>
      <c r="K76">
        <f t="shared" si="75"/>
        <v>0.62381993585099771</v>
      </c>
      <c r="L76">
        <f t="shared" si="75"/>
        <v>0</v>
      </c>
      <c r="M76">
        <f t="shared" si="75"/>
        <v>0</v>
      </c>
      <c r="N76">
        <f t="shared" si="75"/>
        <v>0</v>
      </c>
      <c r="O76">
        <f t="shared" si="75"/>
        <v>0</v>
      </c>
      <c r="AD76">
        <f t="shared" si="74"/>
        <v>2024</v>
      </c>
      <c r="AE76">
        <f t="shared" si="76"/>
        <v>0.67135738342267304</v>
      </c>
      <c r="AF76">
        <f t="shared" si="77"/>
        <v>8.1552379556718811E-3</v>
      </c>
      <c r="AG76">
        <f t="shared" si="78"/>
        <v>7.6839999745357988E-3</v>
      </c>
      <c r="AH76">
        <f t="shared" si="79"/>
        <v>7.211518893396579E-3</v>
      </c>
      <c r="AI76">
        <f t="shared" si="80"/>
        <v>7.4608551336932671E-3</v>
      </c>
      <c r="AJ76">
        <f t="shared" si="81"/>
        <v>8.3467155415079593E-3</v>
      </c>
      <c r="AK76">
        <f t="shared" si="82"/>
        <v>1.2386789291931731E-2</v>
      </c>
      <c r="AL76">
        <f t="shared" si="83"/>
        <v>2.7265845491486741E-2</v>
      </c>
      <c r="AM76">
        <f t="shared" si="84"/>
        <v>4.0722281005271921E-2</v>
      </c>
      <c r="AN76">
        <f t="shared" si="85"/>
        <v>4.4199594209051847E-2</v>
      </c>
      <c r="AO76">
        <f t="shared" si="86"/>
        <v>4.6199465592080539E-2</v>
      </c>
      <c r="AP76">
        <f t="shared" si="87"/>
        <v>4.6012631888920914E-2</v>
      </c>
      <c r="AQ76">
        <f t="shared" si="88"/>
        <v>4.6734410935415104E-2</v>
      </c>
      <c r="AR76">
        <f t="shared" si="89"/>
        <v>4.5535437143339415E-2</v>
      </c>
      <c r="AS76">
        <f t="shared" si="90"/>
        <v>4.5080029718222017E-2</v>
      </c>
      <c r="AT76">
        <f t="shared" si="91"/>
        <v>4.3859971568108405E-2</v>
      </c>
      <c r="AU76">
        <f t="shared" si="92"/>
        <v>4.1611886632943962E-2</v>
      </c>
      <c r="AV76">
        <f t="shared" si="93"/>
        <v>3.8855650515153085E-2</v>
      </c>
      <c r="AW76">
        <f t="shared" si="94"/>
        <v>3.6372580536859093E-2</v>
      </c>
      <c r="AX76">
        <f t="shared" si="95"/>
        <v>2.4320022926396238E-2</v>
      </c>
      <c r="AY76">
        <f t="shared" si="96"/>
        <v>2.0600615918917209E-2</v>
      </c>
      <c r="AZ76">
        <f t="shared" si="97"/>
        <v>1.5476735263888108E-2</v>
      </c>
      <c r="BA76">
        <f t="shared" si="98"/>
        <v>1.4755061109582435E-2</v>
      </c>
      <c r="BB76">
        <f t="shared" si="99"/>
        <v>1.1499047478646263E-2</v>
      </c>
      <c r="BC76">
        <f t="shared" si="100"/>
        <v>1.0741816166410536E-2</v>
      </c>
      <c r="BD76">
        <f t="shared" si="101"/>
        <v>8.4363240817629821E-3</v>
      </c>
      <c r="BE76">
        <f t="shared" si="102"/>
        <v>6.6641379254795078E-3</v>
      </c>
      <c r="BF76">
        <f t="shared" si="103"/>
        <v>5.168720523999441E-3</v>
      </c>
      <c r="BH76">
        <f t="shared" si="104"/>
        <v>0.67135738342267304</v>
      </c>
    </row>
    <row r="77" spans="1:60" x14ac:dyDescent="0.25">
      <c r="A77">
        <f>'HKI SC'!A73</f>
        <v>2010</v>
      </c>
      <c r="B77">
        <f>'HKI SC'!AC73</f>
        <v>0.56334539425650754</v>
      </c>
      <c r="C77">
        <f t="shared" ref="C77:D96" si="105">($B77&gt;=C$16)*($B77&lt;=D$16)*(1-($B77-C$16)/(D$16-C$16))</f>
        <v>0.37246686039141141</v>
      </c>
      <c r="D77">
        <f t="shared" si="105"/>
        <v>0</v>
      </c>
      <c r="E77">
        <f t="shared" si="73"/>
        <v>0</v>
      </c>
      <c r="F77">
        <f t="shared" si="73"/>
        <v>0</v>
      </c>
      <c r="G77">
        <f t="shared" si="73"/>
        <v>0</v>
      </c>
      <c r="K77">
        <f t="shared" ref="K77:O86" si="106">($B77&gt;=J$16)*($B77&lt;=K$16)*($B77-J$16)/(K$16-J$16)</f>
        <v>0.62753313960858859</v>
      </c>
      <c r="L77">
        <f t="shared" si="106"/>
        <v>0</v>
      </c>
      <c r="M77">
        <f t="shared" si="106"/>
        <v>0</v>
      </c>
      <c r="N77">
        <f t="shared" si="106"/>
        <v>0</v>
      </c>
      <c r="O77">
        <f t="shared" si="106"/>
        <v>0</v>
      </c>
      <c r="AD77">
        <f t="shared" si="74"/>
        <v>2025</v>
      </c>
      <c r="AE77">
        <f t="shared" si="76"/>
        <v>0.69126039146922758</v>
      </c>
      <c r="AF77">
        <f t="shared" si="77"/>
        <v>8.3970074969939787E-3</v>
      </c>
      <c r="AG77">
        <f t="shared" si="78"/>
        <v>7.911799231830368E-3</v>
      </c>
      <c r="AH77">
        <f t="shared" si="79"/>
        <v>7.4253110138189568E-3</v>
      </c>
      <c r="AI77">
        <f t="shared" si="80"/>
        <v>7.682039056633139E-3</v>
      </c>
      <c r="AJ77">
        <f t="shared" si="81"/>
        <v>8.5941616122400741E-3</v>
      </c>
      <c r="AK77">
        <f t="shared" si="82"/>
        <v>1.2754007070473803E-2</v>
      </c>
      <c r="AL77">
        <f t="shared" si="83"/>
        <v>2.8074166596777275E-2</v>
      </c>
      <c r="AM77">
        <f t="shared" si="84"/>
        <v>4.1929530536646636E-2</v>
      </c>
      <c r="AN77">
        <f t="shared" si="85"/>
        <v>4.5509931893449311E-2</v>
      </c>
      <c r="AO77">
        <f t="shared" si="86"/>
        <v>4.7569091305791948E-2</v>
      </c>
      <c r="AP77">
        <f t="shared" si="87"/>
        <v>4.7376718745401912E-2</v>
      </c>
      <c r="AQ77">
        <f t="shared" si="88"/>
        <v>4.8119895596589891E-2</v>
      </c>
      <c r="AR77">
        <f t="shared" si="89"/>
        <v>4.6885377122023876E-2</v>
      </c>
      <c r="AS77">
        <f t="shared" si="90"/>
        <v>4.6416468724294301E-2</v>
      </c>
      <c r="AT77">
        <f t="shared" si="91"/>
        <v>4.5160240826474671E-2</v>
      </c>
      <c r="AU77">
        <f t="shared" si="92"/>
        <v>4.284550934260347E-2</v>
      </c>
      <c r="AV77">
        <f t="shared" si="93"/>
        <v>4.0007562066217861E-2</v>
      </c>
      <c r="AW77">
        <f t="shared" si="94"/>
        <v>3.745087919115913E-2</v>
      </c>
      <c r="AX77">
        <f t="shared" si="95"/>
        <v>2.5041012408225937E-2</v>
      </c>
      <c r="AY77">
        <f t="shared" si="96"/>
        <v>2.1211340153910914E-2</v>
      </c>
      <c r="AZ77">
        <f t="shared" si="97"/>
        <v>1.5935557337045568E-2</v>
      </c>
      <c r="BA77">
        <f t="shared" si="98"/>
        <v>1.5192488487671662E-2</v>
      </c>
      <c r="BB77">
        <f t="shared" si="99"/>
        <v>1.1839947333397872E-2</v>
      </c>
      <c r="BC77">
        <f t="shared" si="100"/>
        <v>1.1060267201393907E-2</v>
      </c>
      <c r="BD77">
        <f t="shared" si="101"/>
        <v>8.6864266802130809E-3</v>
      </c>
      <c r="BE77">
        <f t="shared" si="102"/>
        <v>6.8617024328927858E-3</v>
      </c>
      <c r="BF77">
        <f t="shared" si="103"/>
        <v>5.3219520050551668E-3</v>
      </c>
      <c r="BH77">
        <f t="shared" si="104"/>
        <v>0.69126039146922735</v>
      </c>
    </row>
    <row r="78" spans="1:60" x14ac:dyDescent="0.25">
      <c r="A78">
        <f>'HKI SC'!A74</f>
        <v>2011</v>
      </c>
      <c r="B78">
        <f>'HKI SC'!AC74</f>
        <v>0.56512111989839153</v>
      </c>
      <c r="C78">
        <f t="shared" si="105"/>
        <v>0.37006190136743533</v>
      </c>
      <c r="D78">
        <f t="shared" si="105"/>
        <v>0</v>
      </c>
      <c r="E78">
        <f t="shared" si="73"/>
        <v>0</v>
      </c>
      <c r="F78">
        <f t="shared" si="73"/>
        <v>0</v>
      </c>
      <c r="G78">
        <f t="shared" si="73"/>
        <v>0</v>
      </c>
      <c r="K78">
        <f t="shared" si="106"/>
        <v>0.62993809863256467</v>
      </c>
      <c r="L78">
        <f t="shared" si="106"/>
        <v>0</v>
      </c>
      <c r="M78">
        <f t="shared" si="106"/>
        <v>0</v>
      </c>
      <c r="N78">
        <f t="shared" si="106"/>
        <v>0</v>
      </c>
      <c r="O78">
        <f t="shared" si="106"/>
        <v>0</v>
      </c>
      <c r="AD78">
        <f t="shared" si="74"/>
        <v>2026</v>
      </c>
      <c r="AE78">
        <f t="shared" si="76"/>
        <v>0.7126033308553289</v>
      </c>
      <c r="AF78">
        <f t="shared" si="77"/>
        <v>8.6562684415594088E-3</v>
      </c>
      <c r="AG78">
        <f t="shared" si="78"/>
        <v>8.1560791783221037E-3</v>
      </c>
      <c r="AH78">
        <f t="shared" si="79"/>
        <v>7.6545704431839959E-3</v>
      </c>
      <c r="AI78">
        <f t="shared" si="80"/>
        <v>7.9192250663781844E-3</v>
      </c>
      <c r="AJ78">
        <f t="shared" si="81"/>
        <v>8.8595097684891853E-3</v>
      </c>
      <c r="AK78">
        <f t="shared" si="82"/>
        <v>1.3147792108925768E-2</v>
      </c>
      <c r="AL78">
        <f t="shared" si="83"/>
        <v>2.894096765088772E-2</v>
      </c>
      <c r="AM78">
        <f t="shared" si="84"/>
        <v>4.3224121460378406E-2</v>
      </c>
      <c r="AN78">
        <f t="shared" si="85"/>
        <v>4.6915069132403536E-2</v>
      </c>
      <c r="AO78">
        <f t="shared" si="86"/>
        <v>4.9037805910188068E-2</v>
      </c>
      <c r="AP78">
        <f t="shared" si="87"/>
        <v>4.8839493770521367E-2</v>
      </c>
      <c r="AQ78">
        <f t="shared" si="88"/>
        <v>4.960561650242782E-2</v>
      </c>
      <c r="AR78">
        <f t="shared" si="89"/>
        <v>4.8332981779196552E-2</v>
      </c>
      <c r="AS78">
        <f t="shared" si="90"/>
        <v>4.7849595648280063E-2</v>
      </c>
      <c r="AT78">
        <f t="shared" si="91"/>
        <v>4.6554581214721974E-2</v>
      </c>
      <c r="AU78">
        <f t="shared" si="92"/>
        <v>4.4168381476101852E-2</v>
      </c>
      <c r="AV78">
        <f t="shared" si="93"/>
        <v>4.124281144937738E-2</v>
      </c>
      <c r="AW78">
        <f t="shared" si="94"/>
        <v>3.8607189974182915E-2</v>
      </c>
      <c r="AX78">
        <f t="shared" si="95"/>
        <v>2.5814163620983033E-2</v>
      </c>
      <c r="AY78">
        <f t="shared" si="96"/>
        <v>2.1866248713391212E-2</v>
      </c>
      <c r="AZ78">
        <f t="shared" si="97"/>
        <v>1.6427574004752251E-2</v>
      </c>
      <c r="BA78">
        <f t="shared" si="98"/>
        <v>1.5661562609258814E-2</v>
      </c>
      <c r="BB78">
        <f t="shared" si="99"/>
        <v>1.220551041409782E-2</v>
      </c>
      <c r="BC78">
        <f t="shared" si="100"/>
        <v>1.1401757348068893E-2</v>
      </c>
      <c r="BD78">
        <f t="shared" si="101"/>
        <v>8.9546235571143582E-3</v>
      </c>
      <c r="BE78">
        <f t="shared" si="102"/>
        <v>7.0735602232681709E-3</v>
      </c>
      <c r="BF78">
        <f t="shared" si="103"/>
        <v>5.4862693888679624E-3</v>
      </c>
      <c r="BH78">
        <f t="shared" si="104"/>
        <v>0.71260333085532868</v>
      </c>
    </row>
    <row r="79" spans="1:60" x14ac:dyDescent="0.25">
      <c r="A79">
        <f>'HKI SC'!A75</f>
        <v>2012</v>
      </c>
      <c r="B79">
        <f>'HKI SC'!AC75</f>
        <v>0.5667423977402547</v>
      </c>
      <c r="C79">
        <f t="shared" si="105"/>
        <v>0.36786611915638134</v>
      </c>
      <c r="D79">
        <f t="shared" si="105"/>
        <v>0</v>
      </c>
      <c r="E79">
        <f t="shared" ref="E79:G98" si="107">($B79&gt;=E$16)*($B79&lt;=F$16)*(1-($B79-E$16)/(F$16-E$16))</f>
        <v>0</v>
      </c>
      <c r="F79">
        <f t="shared" si="107"/>
        <v>0</v>
      </c>
      <c r="G79">
        <f t="shared" si="107"/>
        <v>0</v>
      </c>
      <c r="K79">
        <f t="shared" si="106"/>
        <v>0.63213388084361866</v>
      </c>
      <c r="L79">
        <f t="shared" si="106"/>
        <v>0</v>
      </c>
      <c r="M79">
        <f t="shared" si="106"/>
        <v>0</v>
      </c>
      <c r="N79">
        <f t="shared" si="106"/>
        <v>0</v>
      </c>
      <c r="O79">
        <f t="shared" si="106"/>
        <v>0</v>
      </c>
      <c r="AD79">
        <f t="shared" si="74"/>
        <v>2027</v>
      </c>
      <c r="AE79">
        <f t="shared" si="76"/>
        <v>0.73448782402872637</v>
      </c>
      <c r="AF79">
        <f t="shared" si="77"/>
        <v>8.9221078495636107E-3</v>
      </c>
      <c r="AG79">
        <f t="shared" si="78"/>
        <v>8.4065574617809228E-3</v>
      </c>
      <c r="AH79">
        <f t="shared" si="79"/>
        <v>7.8896470802916029E-3</v>
      </c>
      <c r="AI79">
        <f t="shared" si="80"/>
        <v>8.1624294121896649E-3</v>
      </c>
      <c r="AJ79">
        <f t="shared" si="81"/>
        <v>9.1315908445282652E-3</v>
      </c>
      <c r="AK79">
        <f t="shared" si="82"/>
        <v>1.3551569012841828E-2</v>
      </c>
      <c r="AL79">
        <f t="shared" si="83"/>
        <v>2.9829762835478224E-2</v>
      </c>
      <c r="AM79">
        <f t="shared" si="84"/>
        <v>4.4551561215522908E-2</v>
      </c>
      <c r="AN79">
        <f t="shared" si="85"/>
        <v>4.8355860194838236E-2</v>
      </c>
      <c r="AO79">
        <f t="shared" si="86"/>
        <v>5.0543787544306717E-2</v>
      </c>
      <c r="AP79">
        <f t="shared" si="87"/>
        <v>5.0339385115023311E-2</v>
      </c>
      <c r="AQ79">
        <f t="shared" si="88"/>
        <v>5.1129035954321944E-2</v>
      </c>
      <c r="AR79">
        <f t="shared" si="89"/>
        <v>4.9817317824226229E-2</v>
      </c>
      <c r="AS79">
        <f t="shared" si="90"/>
        <v>4.9319086603448227E-2</v>
      </c>
      <c r="AT79">
        <f t="shared" si="91"/>
        <v>4.7984301468149755E-2</v>
      </c>
      <c r="AU79">
        <f t="shared" si="92"/>
        <v>4.5524820045836807E-2</v>
      </c>
      <c r="AV79">
        <f t="shared" si="93"/>
        <v>4.2509403937139499E-2</v>
      </c>
      <c r="AW79">
        <f t="shared" si="94"/>
        <v>3.9792840881006417E-2</v>
      </c>
      <c r="AX79">
        <f t="shared" si="95"/>
        <v>2.660693270173135E-2</v>
      </c>
      <c r="AY79">
        <f t="shared" si="96"/>
        <v>2.2537774862618785E-2</v>
      </c>
      <c r="AZ79">
        <f t="shared" si="97"/>
        <v>1.6932075058278016E-2</v>
      </c>
      <c r="BA79">
        <f t="shared" si="98"/>
        <v>1.614253897460315E-2</v>
      </c>
      <c r="BB79">
        <f t="shared" si="99"/>
        <v>1.2580349258893207E-2</v>
      </c>
      <c r="BC79">
        <f t="shared" si="100"/>
        <v>1.1751912434418336E-2</v>
      </c>
      <c r="BD79">
        <f t="shared" si="101"/>
        <v>9.2296256369822638E-3</v>
      </c>
      <c r="BE79">
        <f t="shared" si="102"/>
        <v>7.2907936737937563E-3</v>
      </c>
      <c r="BF79">
        <f t="shared" si="103"/>
        <v>5.6547561469132684E-3</v>
      </c>
      <c r="BH79">
        <f t="shared" si="104"/>
        <v>0.73448782402872614</v>
      </c>
    </row>
    <row r="80" spans="1:60" x14ac:dyDescent="0.25">
      <c r="A80">
        <f>'HKI SC'!A76</f>
        <v>2013</v>
      </c>
      <c r="B80">
        <f>'HKI SC'!AC76</f>
        <v>0.56859222953020172</v>
      </c>
      <c r="C80">
        <f t="shared" si="105"/>
        <v>0.36536079426207457</v>
      </c>
      <c r="D80">
        <f t="shared" si="105"/>
        <v>0</v>
      </c>
      <c r="E80">
        <f t="shared" si="107"/>
        <v>0</v>
      </c>
      <c r="F80">
        <f t="shared" si="107"/>
        <v>0</v>
      </c>
      <c r="G80">
        <f t="shared" si="107"/>
        <v>0</v>
      </c>
      <c r="K80">
        <f t="shared" si="106"/>
        <v>0.63463920573792543</v>
      </c>
      <c r="L80">
        <f t="shared" si="106"/>
        <v>0</v>
      </c>
      <c r="M80">
        <f t="shared" si="106"/>
        <v>0</v>
      </c>
      <c r="N80">
        <f t="shared" si="106"/>
        <v>0</v>
      </c>
      <c r="O80">
        <f t="shared" si="106"/>
        <v>0</v>
      </c>
      <c r="AD80">
        <f t="shared" si="74"/>
        <v>2028</v>
      </c>
      <c r="AE80">
        <f t="shared" si="76"/>
        <v>0.75903813935005626</v>
      </c>
      <c r="AF80">
        <f t="shared" si="77"/>
        <v>9.2203300308875188E-3</v>
      </c>
      <c r="AG80">
        <f t="shared" si="78"/>
        <v>8.6875473294162602E-3</v>
      </c>
      <c r="AH80">
        <f t="shared" si="79"/>
        <v>8.1533591763379935E-3</v>
      </c>
      <c r="AI80">
        <f t="shared" si="80"/>
        <v>8.4352592798901203E-3</v>
      </c>
      <c r="AJ80">
        <f t="shared" si="81"/>
        <v>9.4368150120153066E-3</v>
      </c>
      <c r="AK80">
        <f t="shared" si="82"/>
        <v>1.400453131048642E-2</v>
      </c>
      <c r="AL80">
        <f t="shared" si="83"/>
        <v>3.0826825087040932E-2</v>
      </c>
      <c r="AM80">
        <f t="shared" si="84"/>
        <v>4.6040700776610911E-2</v>
      </c>
      <c r="AN80">
        <f t="shared" si="85"/>
        <v>4.9972158759061934E-2</v>
      </c>
      <c r="AO80">
        <f t="shared" si="86"/>
        <v>5.2233217758330938E-2</v>
      </c>
      <c r="AP80">
        <f t="shared" si="87"/>
        <v>5.2021983161205959E-2</v>
      </c>
      <c r="AQ80">
        <f t="shared" si="88"/>
        <v>5.2838028144102774E-2</v>
      </c>
      <c r="AR80">
        <f t="shared" si="89"/>
        <v>5.1482465728706427E-2</v>
      </c>
      <c r="AS80">
        <f t="shared" si="90"/>
        <v>5.096758108880714E-2</v>
      </c>
      <c r="AT80">
        <f t="shared" si="91"/>
        <v>4.9588180651680989E-2</v>
      </c>
      <c r="AU80">
        <f t="shared" si="92"/>
        <v>4.7046490862572329E-2</v>
      </c>
      <c r="AV80">
        <f t="shared" si="93"/>
        <v>4.3930284224921824E-2</v>
      </c>
      <c r="AW80">
        <f t="shared" si="94"/>
        <v>4.1122919827450595E-2</v>
      </c>
      <c r="AX80">
        <f t="shared" si="95"/>
        <v>2.7496271593665602E-2</v>
      </c>
      <c r="AY80">
        <f t="shared" si="96"/>
        <v>2.329110182246338E-2</v>
      </c>
      <c r="AZ80">
        <f t="shared" si="97"/>
        <v>1.7498031045737505E-2</v>
      </c>
      <c r="BA80">
        <f t="shared" si="98"/>
        <v>1.6682104654180518E-2</v>
      </c>
      <c r="BB80">
        <f t="shared" si="99"/>
        <v>1.3000848457183805E-2</v>
      </c>
      <c r="BC80">
        <f t="shared" si="100"/>
        <v>1.2144721064398215E-2</v>
      </c>
      <c r="BD80">
        <f t="shared" si="101"/>
        <v>9.5381266253892309E-3</v>
      </c>
      <c r="BE80">
        <f t="shared" si="102"/>
        <v>7.5344890459683568E-3</v>
      </c>
      <c r="BF80">
        <f t="shared" si="103"/>
        <v>5.8437668315431046E-3</v>
      </c>
      <c r="BH80">
        <f t="shared" si="104"/>
        <v>0.75903813935005626</v>
      </c>
    </row>
    <row r="81" spans="1:60" x14ac:dyDescent="0.25">
      <c r="A81">
        <f>'HKI SC'!A77</f>
        <v>2014</v>
      </c>
      <c r="B81">
        <f>'HKI SC'!AC77</f>
        <v>0.57274280572916425</v>
      </c>
      <c r="C81">
        <f t="shared" si="105"/>
        <v>0.35973944969794214</v>
      </c>
      <c r="D81">
        <f t="shared" si="105"/>
        <v>0</v>
      </c>
      <c r="E81">
        <f t="shared" si="107"/>
        <v>0</v>
      </c>
      <c r="F81">
        <f t="shared" si="107"/>
        <v>0</v>
      </c>
      <c r="G81">
        <f t="shared" si="107"/>
        <v>0</v>
      </c>
      <c r="K81">
        <f t="shared" si="106"/>
        <v>0.64026055030205786</v>
      </c>
      <c r="L81">
        <f t="shared" si="106"/>
        <v>0</v>
      </c>
      <c r="M81">
        <f t="shared" si="106"/>
        <v>0</v>
      </c>
      <c r="N81">
        <f t="shared" si="106"/>
        <v>0</v>
      </c>
      <c r="O81">
        <f t="shared" si="106"/>
        <v>0</v>
      </c>
      <c r="AD81">
        <f t="shared" si="74"/>
        <v>2029</v>
      </c>
      <c r="AE81">
        <f t="shared" si="76"/>
        <v>0.78103088382917596</v>
      </c>
      <c r="AF81">
        <f t="shared" si="77"/>
        <v>9.4874844093962192E-3</v>
      </c>
      <c r="AG81">
        <f t="shared" si="78"/>
        <v>8.9392645998154965E-3</v>
      </c>
      <c r="AH81">
        <f t="shared" si="79"/>
        <v>8.3895986163814561E-3</v>
      </c>
      <c r="AI81">
        <f t="shared" si="80"/>
        <v>8.6796666322223742E-3</v>
      </c>
      <c r="AJ81">
        <f t="shared" si="81"/>
        <v>9.7102419328729157E-3</v>
      </c>
      <c r="AK81">
        <f t="shared" si="82"/>
        <v>1.4410305490589003E-2</v>
      </c>
      <c r="AL81">
        <f t="shared" si="83"/>
        <v>3.1720016683213337E-2</v>
      </c>
      <c r="AM81">
        <f t="shared" si="84"/>
        <v>4.7374706691895543E-2</v>
      </c>
      <c r="AN81">
        <f t="shared" si="85"/>
        <v>5.1420076672118481E-2</v>
      </c>
      <c r="AO81">
        <f t="shared" si="86"/>
        <v>5.3746648707222171E-2</v>
      </c>
      <c r="AP81">
        <f t="shared" si="87"/>
        <v>5.3529293694957458E-2</v>
      </c>
      <c r="AQ81">
        <f t="shared" si="88"/>
        <v>5.43689831666644E-2</v>
      </c>
      <c r="AR81">
        <f t="shared" si="89"/>
        <v>5.297414401893831E-2</v>
      </c>
      <c r="AS81">
        <f t="shared" si="90"/>
        <v>5.2444340858170992E-2</v>
      </c>
      <c r="AT81">
        <f t="shared" si="91"/>
        <v>5.102497299414574E-2</v>
      </c>
      <c r="AU81">
        <f t="shared" si="92"/>
        <v>4.8409639034633578E-2</v>
      </c>
      <c r="AV81">
        <f t="shared" si="93"/>
        <v>4.5203141892760625E-2</v>
      </c>
      <c r="AW81">
        <f t="shared" si="94"/>
        <v>4.2314435538077295E-2</v>
      </c>
      <c r="AX81">
        <f t="shared" si="95"/>
        <v>2.8292962094363987E-2</v>
      </c>
      <c r="AY81">
        <f t="shared" si="96"/>
        <v>2.3965949665362567E-2</v>
      </c>
      <c r="AZ81">
        <f t="shared" si="97"/>
        <v>1.8005027605892083E-2</v>
      </c>
      <c r="BA81">
        <f t="shared" si="98"/>
        <v>1.7165460161648799E-2</v>
      </c>
      <c r="BB81">
        <f t="shared" si="99"/>
        <v>1.3377541436505543E-2</v>
      </c>
      <c r="BC81">
        <f t="shared" si="100"/>
        <v>1.2496608187446077E-2</v>
      </c>
      <c r="BD81">
        <f t="shared" si="101"/>
        <v>9.8144889987757562E-3</v>
      </c>
      <c r="BE81">
        <f t="shared" si="102"/>
        <v>7.7527970383843865E-3</v>
      </c>
      <c r="BF81">
        <f t="shared" si="103"/>
        <v>6.0130870067213009E-3</v>
      </c>
      <c r="BH81">
        <f t="shared" si="104"/>
        <v>0.78103088382917585</v>
      </c>
    </row>
    <row r="82" spans="1:60" x14ac:dyDescent="0.25">
      <c r="A82">
        <f>'HKI SC'!A78</f>
        <v>2015</v>
      </c>
      <c r="B82">
        <f>'HKI SC'!AC78</f>
        <v>0.57880261701847013</v>
      </c>
      <c r="C82">
        <f t="shared" si="105"/>
        <v>0.35153232721231642</v>
      </c>
      <c r="D82">
        <f t="shared" si="105"/>
        <v>0</v>
      </c>
      <c r="E82">
        <f t="shared" si="107"/>
        <v>0</v>
      </c>
      <c r="F82">
        <f t="shared" si="107"/>
        <v>0</v>
      </c>
      <c r="G82">
        <f t="shared" si="107"/>
        <v>0</v>
      </c>
      <c r="K82">
        <f t="shared" si="106"/>
        <v>0.64846767278768358</v>
      </c>
      <c r="L82">
        <f t="shared" si="106"/>
        <v>0</v>
      </c>
      <c r="M82">
        <f t="shared" si="106"/>
        <v>0</v>
      </c>
      <c r="N82">
        <f t="shared" si="106"/>
        <v>0</v>
      </c>
      <c r="O82">
        <f t="shared" si="106"/>
        <v>0</v>
      </c>
      <c r="AD82">
        <f t="shared" si="74"/>
        <v>2030</v>
      </c>
      <c r="AE82">
        <f t="shared" si="76"/>
        <v>0.80217277840549484</v>
      </c>
      <c r="AF82">
        <f t="shared" si="77"/>
        <v>9.7443031848517044E-3</v>
      </c>
      <c r="AG82">
        <f t="shared" si="78"/>
        <v>9.1812434942127839E-3</v>
      </c>
      <c r="AH82">
        <f t="shared" si="79"/>
        <v>8.6166984829265051E-3</v>
      </c>
      <c r="AI82">
        <f t="shared" si="80"/>
        <v>8.9146184128694669E-3</v>
      </c>
      <c r="AJ82">
        <f t="shared" si="81"/>
        <v>9.9730905800977949E-3</v>
      </c>
      <c r="AK82">
        <f t="shared" si="82"/>
        <v>1.4800381178762707E-2</v>
      </c>
      <c r="AL82">
        <f t="shared" si="83"/>
        <v>3.2578652702044894E-2</v>
      </c>
      <c r="AM82">
        <f t="shared" si="84"/>
        <v>4.8657102913609036E-2</v>
      </c>
      <c r="AN82">
        <f t="shared" si="85"/>
        <v>5.2811977892180784E-2</v>
      </c>
      <c r="AO82">
        <f t="shared" si="86"/>
        <v>5.5201528410861476E-2</v>
      </c>
      <c r="AP82">
        <f t="shared" si="87"/>
        <v>5.497828976857639E-2</v>
      </c>
      <c r="AQ82">
        <f t="shared" si="88"/>
        <v>5.5840708976911207E-2</v>
      </c>
      <c r="AR82">
        <f t="shared" si="89"/>
        <v>5.4408112625439771E-2</v>
      </c>
      <c r="AS82">
        <f t="shared" si="90"/>
        <v>5.386396810787971E-2</v>
      </c>
      <c r="AT82">
        <f t="shared" si="91"/>
        <v>5.2406179066961794E-2</v>
      </c>
      <c r="AU82">
        <f t="shared" si="92"/>
        <v>4.9720050064643147E-2</v>
      </c>
      <c r="AV82">
        <f t="shared" si="93"/>
        <v>4.6426755555423617E-2</v>
      </c>
      <c r="AW82">
        <f t="shared" si="94"/>
        <v>4.3459854181212718E-2</v>
      </c>
      <c r="AX82">
        <f t="shared" si="95"/>
        <v>2.9058830428428044E-2</v>
      </c>
      <c r="AY82">
        <f t="shared" si="96"/>
        <v>2.4614689160479999E-2</v>
      </c>
      <c r="AZ82">
        <f t="shared" si="97"/>
        <v>1.8492409607511803E-2</v>
      </c>
      <c r="BA82">
        <f t="shared" si="98"/>
        <v>1.7630115729828554E-2</v>
      </c>
      <c r="BB82">
        <f t="shared" si="99"/>
        <v>1.3739661010259552E-2</v>
      </c>
      <c r="BC82">
        <f t="shared" si="100"/>
        <v>1.2834881587807968E-2</v>
      </c>
      <c r="BD82">
        <f t="shared" si="101"/>
        <v>1.0080159532462288E-2</v>
      </c>
      <c r="BE82">
        <f t="shared" si="102"/>
        <v>7.9626591847485884E-3</v>
      </c>
      <c r="BF82">
        <f t="shared" si="103"/>
        <v>6.1758565645025007E-3</v>
      </c>
      <c r="BH82">
        <f t="shared" si="104"/>
        <v>0.80217277840549484</v>
      </c>
    </row>
    <row r="83" spans="1:60" x14ac:dyDescent="0.25">
      <c r="A83">
        <f>'HKI SC'!A79</f>
        <v>2016</v>
      </c>
      <c r="B83">
        <f>'HKI SC'!AC79</f>
        <v>0.58532039869911368</v>
      </c>
      <c r="C83">
        <f t="shared" si="105"/>
        <v>0.34270495123742262</v>
      </c>
      <c r="D83">
        <f t="shared" si="105"/>
        <v>0</v>
      </c>
      <c r="E83">
        <f t="shared" si="107"/>
        <v>0</v>
      </c>
      <c r="F83">
        <f t="shared" si="107"/>
        <v>0</v>
      </c>
      <c r="G83">
        <f t="shared" si="107"/>
        <v>0</v>
      </c>
      <c r="K83">
        <f t="shared" si="106"/>
        <v>0.65729504876257738</v>
      </c>
      <c r="L83">
        <f t="shared" si="106"/>
        <v>0</v>
      </c>
      <c r="M83">
        <f t="shared" si="106"/>
        <v>0</v>
      </c>
      <c r="N83">
        <f t="shared" si="106"/>
        <v>0</v>
      </c>
      <c r="O83">
        <f t="shared" si="106"/>
        <v>0</v>
      </c>
      <c r="AD83">
        <f t="shared" si="74"/>
        <v>2031</v>
      </c>
      <c r="AE83">
        <f t="shared" si="76"/>
        <v>0.82621610901686249</v>
      </c>
      <c r="AF83">
        <f t="shared" si="77"/>
        <v>1.0036366826697653E-2</v>
      </c>
      <c r="AG83">
        <f t="shared" si="78"/>
        <v>9.4564306841765384E-3</v>
      </c>
      <c r="AH83">
        <f t="shared" si="79"/>
        <v>8.8749647018516575E-3</v>
      </c>
      <c r="AI83">
        <f t="shared" si="80"/>
        <v>9.1818141137767588E-3</v>
      </c>
      <c r="AJ83">
        <f t="shared" si="81"/>
        <v>1.0272011611189175E-2</v>
      </c>
      <c r="AK83">
        <f t="shared" si="82"/>
        <v>1.5243989423064628E-2</v>
      </c>
      <c r="AL83">
        <f t="shared" si="83"/>
        <v>3.3555124777481286E-2</v>
      </c>
      <c r="AM83">
        <f t="shared" si="84"/>
        <v>5.0115490487254513E-2</v>
      </c>
      <c r="AN83">
        <f t="shared" si="85"/>
        <v>5.4394898528338391E-2</v>
      </c>
      <c r="AO83">
        <f t="shared" si="86"/>
        <v>5.6856070466593314E-2</v>
      </c>
      <c r="AP83">
        <f t="shared" si="87"/>
        <v>5.6626140746492838E-2</v>
      </c>
      <c r="AQ83">
        <f t="shared" si="88"/>
        <v>5.7514409037107424E-2</v>
      </c>
      <c r="AR83">
        <f t="shared" si="89"/>
        <v>5.6038873821792297E-2</v>
      </c>
      <c r="AS83">
        <f t="shared" si="90"/>
        <v>5.5478419792256442E-2</v>
      </c>
      <c r="AT83">
        <f t="shared" si="91"/>
        <v>5.3976936793109116E-2</v>
      </c>
      <c r="AU83">
        <f t="shared" si="92"/>
        <v>5.1210297096079653E-2</v>
      </c>
      <c r="AV83">
        <f t="shared" si="93"/>
        <v>4.7818293467307156E-2</v>
      </c>
      <c r="AW83">
        <f t="shared" si="94"/>
        <v>4.4762465876012118E-2</v>
      </c>
      <c r="AX83">
        <f t="shared" si="95"/>
        <v>2.9929803722434777E-2</v>
      </c>
      <c r="AY83">
        <f t="shared" si="96"/>
        <v>2.5352459283467525E-2</v>
      </c>
      <c r="AZ83">
        <f t="shared" si="97"/>
        <v>1.9046678126668014E-2</v>
      </c>
      <c r="BA83">
        <f t="shared" si="98"/>
        <v>1.8158538923210298E-2</v>
      </c>
      <c r="BB83">
        <f t="shared" si="99"/>
        <v>1.415147654557905E-2</v>
      </c>
      <c r="BC83">
        <f t="shared" si="100"/>
        <v>1.3219578388398514E-2</v>
      </c>
      <c r="BD83">
        <f t="shared" si="101"/>
        <v>1.0382289715358879E-2</v>
      </c>
      <c r="BE83">
        <f t="shared" si="102"/>
        <v>8.2013220420261712E-3</v>
      </c>
      <c r="BF83">
        <f t="shared" si="103"/>
        <v>6.3609640191382381E-3</v>
      </c>
      <c r="BH83">
        <f t="shared" si="104"/>
        <v>0.82621610901686238</v>
      </c>
    </row>
    <row r="84" spans="1:60" x14ac:dyDescent="0.25">
      <c r="A84">
        <f>'HKI SC'!A80</f>
        <v>2017</v>
      </c>
      <c r="B84">
        <f>'HKI SC'!AC80</f>
        <v>0.5918383047891298</v>
      </c>
      <c r="C84">
        <f t="shared" si="105"/>
        <v>0.33387740676834465</v>
      </c>
      <c r="D84">
        <f t="shared" si="105"/>
        <v>0</v>
      </c>
      <c r="E84">
        <f t="shared" si="107"/>
        <v>0</v>
      </c>
      <c r="F84">
        <f t="shared" si="107"/>
        <v>0</v>
      </c>
      <c r="G84">
        <f t="shared" si="107"/>
        <v>0</v>
      </c>
      <c r="K84">
        <f t="shared" si="106"/>
        <v>0.66612259323165535</v>
      </c>
      <c r="L84">
        <f t="shared" si="106"/>
        <v>0</v>
      </c>
      <c r="M84">
        <f t="shared" si="106"/>
        <v>0</v>
      </c>
      <c r="N84">
        <f t="shared" si="106"/>
        <v>0</v>
      </c>
      <c r="O84">
        <f t="shared" si="106"/>
        <v>0</v>
      </c>
      <c r="AD84">
        <f t="shared" si="74"/>
        <v>2032</v>
      </c>
      <c r="AE84">
        <f t="shared" si="76"/>
        <v>0.85477148448848328</v>
      </c>
      <c r="AF84">
        <f t="shared" si="77"/>
        <v>1.0593479150846571E-2</v>
      </c>
      <c r="AG84">
        <f t="shared" si="78"/>
        <v>9.9756055348740099E-3</v>
      </c>
      <c r="AH84">
        <f t="shared" si="79"/>
        <v>9.3620762348159137E-3</v>
      </c>
      <c r="AI84">
        <f t="shared" si="80"/>
        <v>9.7763817407718872E-3</v>
      </c>
      <c r="AJ84">
        <f t="shared" si="81"/>
        <v>1.1009203773815243E-2</v>
      </c>
      <c r="AK84">
        <f t="shared" si="82"/>
        <v>1.615609202843481E-2</v>
      </c>
      <c r="AL84">
        <f t="shared" si="83"/>
        <v>3.4973011151106202E-2</v>
      </c>
      <c r="AM84">
        <f t="shared" si="84"/>
        <v>5.1801763289241881E-2</v>
      </c>
      <c r="AN84">
        <f t="shared" si="85"/>
        <v>5.6079679863287581E-2</v>
      </c>
      <c r="AO84">
        <f t="shared" si="86"/>
        <v>5.8537243005864464E-2</v>
      </c>
      <c r="AP84">
        <f t="shared" si="87"/>
        <v>5.8315116140642713E-2</v>
      </c>
      <c r="AQ84">
        <f t="shared" si="88"/>
        <v>5.9211351819474775E-2</v>
      </c>
      <c r="AR84">
        <f t="shared" si="89"/>
        <v>5.7863836542177062E-2</v>
      </c>
      <c r="AS84">
        <f t="shared" si="90"/>
        <v>5.7351234640594329E-2</v>
      </c>
      <c r="AT84">
        <f t="shared" si="91"/>
        <v>5.579209434633025E-2</v>
      </c>
      <c r="AU84">
        <f t="shared" si="92"/>
        <v>5.2846087809743043E-2</v>
      </c>
      <c r="AV84">
        <f t="shared" si="93"/>
        <v>4.9339953651307271E-2</v>
      </c>
      <c r="AW84">
        <f t="shared" si="94"/>
        <v>4.6118318044980268E-2</v>
      </c>
      <c r="AX84">
        <f t="shared" si="95"/>
        <v>3.0955375404233244E-2</v>
      </c>
      <c r="AY84">
        <f t="shared" si="96"/>
        <v>2.6238993498414898E-2</v>
      </c>
      <c r="AZ84">
        <f t="shared" si="97"/>
        <v>1.9888376596520659E-2</v>
      </c>
      <c r="BA84">
        <f t="shared" si="98"/>
        <v>1.8816926889019769E-2</v>
      </c>
      <c r="BB84">
        <f t="shared" si="99"/>
        <v>1.4706464695982212E-2</v>
      </c>
      <c r="BC84">
        <f t="shared" si="100"/>
        <v>1.3577699629627E-2</v>
      </c>
      <c r="BD84">
        <f t="shared" si="101"/>
        <v>1.0607448246000163E-2</v>
      </c>
      <c r="BE84">
        <f t="shared" si="102"/>
        <v>8.3780094508931827E-3</v>
      </c>
      <c r="BF84">
        <f t="shared" si="103"/>
        <v>6.499661309483885E-3</v>
      </c>
      <c r="BH84">
        <f t="shared" si="104"/>
        <v>0.85477148448848328</v>
      </c>
    </row>
    <row r="85" spans="1:60" x14ac:dyDescent="0.25">
      <c r="A85">
        <f>'HKI SC'!A81</f>
        <v>2018</v>
      </c>
      <c r="B85">
        <f>'HKI SC'!AC81</f>
        <v>0.59860824936216439</v>
      </c>
      <c r="C85">
        <f t="shared" si="105"/>
        <v>0.32470851326998695</v>
      </c>
      <c r="D85">
        <f t="shared" si="105"/>
        <v>0</v>
      </c>
      <c r="E85">
        <f t="shared" si="107"/>
        <v>0</v>
      </c>
      <c r="F85">
        <f t="shared" si="107"/>
        <v>0</v>
      </c>
      <c r="G85">
        <f t="shared" si="107"/>
        <v>0</v>
      </c>
      <c r="K85">
        <f t="shared" si="106"/>
        <v>0.67529148673001305</v>
      </c>
      <c r="L85">
        <f t="shared" si="106"/>
        <v>0</v>
      </c>
      <c r="M85">
        <f t="shared" si="106"/>
        <v>0</v>
      </c>
      <c r="N85">
        <f t="shared" si="106"/>
        <v>0</v>
      </c>
      <c r="O85">
        <f t="shared" si="106"/>
        <v>0</v>
      </c>
      <c r="AD85">
        <f t="shared" si="74"/>
        <v>2033</v>
      </c>
      <c r="AE85">
        <f t="shared" si="76"/>
        <v>0.88047567195418697</v>
      </c>
      <c r="AF85">
        <f t="shared" si="77"/>
        <v>1.1235001860790713E-2</v>
      </c>
      <c r="AG85">
        <f t="shared" si="78"/>
        <v>1.0571059889842532E-2</v>
      </c>
      <c r="AH85">
        <f t="shared" si="79"/>
        <v>9.9206977647034646E-3</v>
      </c>
      <c r="AI85">
        <f t="shared" si="80"/>
        <v>1.0496240869736452E-2</v>
      </c>
      <c r="AJ85">
        <f t="shared" si="81"/>
        <v>1.1927349170101881E-2</v>
      </c>
      <c r="AK85">
        <f t="shared" si="82"/>
        <v>1.7233728864004552E-2</v>
      </c>
      <c r="AL85">
        <f t="shared" si="83"/>
        <v>3.6421285282010218E-2</v>
      </c>
      <c r="AM85">
        <f t="shared" si="84"/>
        <v>5.3289158892218295E-2</v>
      </c>
      <c r="AN85">
        <f t="shared" si="85"/>
        <v>5.746622355661949E-2</v>
      </c>
      <c r="AO85">
        <f t="shared" si="86"/>
        <v>5.9861476026584787E-2</v>
      </c>
      <c r="AP85">
        <f t="shared" si="87"/>
        <v>5.9656863464414664E-2</v>
      </c>
      <c r="AQ85">
        <f t="shared" si="88"/>
        <v>6.0545129194500912E-2</v>
      </c>
      <c r="AR85">
        <f t="shared" si="89"/>
        <v>5.9432091478382215E-2</v>
      </c>
      <c r="AS85">
        <f t="shared" si="90"/>
        <v>5.9007339450011215E-2</v>
      </c>
      <c r="AT85">
        <f t="shared" si="91"/>
        <v>5.7392459773624047E-2</v>
      </c>
      <c r="AU85">
        <f t="shared" si="92"/>
        <v>5.4229213112728818E-2</v>
      </c>
      <c r="AV85">
        <f t="shared" si="93"/>
        <v>5.0622410712964645E-2</v>
      </c>
      <c r="AW85">
        <f t="shared" si="94"/>
        <v>4.7211428667560881E-2</v>
      </c>
      <c r="AX85">
        <f t="shared" si="95"/>
        <v>3.187265054918318E-2</v>
      </c>
      <c r="AY85">
        <f t="shared" si="96"/>
        <v>2.7043877910269205E-2</v>
      </c>
      <c r="AZ85">
        <f t="shared" si="97"/>
        <v>2.0768202569467303E-2</v>
      </c>
      <c r="BA85">
        <f t="shared" si="98"/>
        <v>1.9430091215793678E-2</v>
      </c>
      <c r="BB85">
        <f t="shared" si="99"/>
        <v>1.524992682748246E-2</v>
      </c>
      <c r="BC85">
        <f t="shared" si="100"/>
        <v>1.3834274962654431E-2</v>
      </c>
      <c r="BD85">
        <f t="shared" si="101"/>
        <v>1.0721089656248201E-2</v>
      </c>
      <c r="BE85">
        <f t="shared" si="102"/>
        <v>8.4659415544037046E-3</v>
      </c>
      <c r="BF85">
        <f t="shared" si="103"/>
        <v>6.5704586778849621E-3</v>
      </c>
      <c r="BH85">
        <f t="shared" si="104"/>
        <v>0.88047567195418697</v>
      </c>
    </row>
    <row r="86" spans="1:60" x14ac:dyDescent="0.25">
      <c r="A86">
        <f>'HKI SC'!A82</f>
        <v>2019</v>
      </c>
      <c r="B86">
        <f>'HKI SC'!AC82</f>
        <v>0.60642676476140644</v>
      </c>
      <c r="C86">
        <f t="shared" si="105"/>
        <v>0.31411948492011554</v>
      </c>
      <c r="D86">
        <f t="shared" si="105"/>
        <v>0</v>
      </c>
      <c r="E86">
        <f t="shared" si="107"/>
        <v>0</v>
      </c>
      <c r="F86">
        <f t="shared" si="107"/>
        <v>0</v>
      </c>
      <c r="G86">
        <f t="shared" si="107"/>
        <v>0</v>
      </c>
      <c r="K86">
        <f t="shared" si="106"/>
        <v>0.68588051507988446</v>
      </c>
      <c r="L86">
        <f t="shared" si="106"/>
        <v>0</v>
      </c>
      <c r="M86">
        <f t="shared" si="106"/>
        <v>0</v>
      </c>
      <c r="N86">
        <f t="shared" si="106"/>
        <v>0</v>
      </c>
      <c r="O86">
        <f t="shared" si="106"/>
        <v>0</v>
      </c>
      <c r="AD86">
        <f t="shared" si="74"/>
        <v>2034</v>
      </c>
      <c r="AE86">
        <f t="shared" si="76"/>
        <v>0.90713246920090251</v>
      </c>
      <c r="AF86">
        <f t="shared" si="77"/>
        <v>1.1900299716673604E-2</v>
      </c>
      <c r="AG86">
        <f t="shared" si="78"/>
        <v>1.1188582074943637E-2</v>
      </c>
      <c r="AH86">
        <f t="shared" si="79"/>
        <v>1.0500022082180187E-2</v>
      </c>
      <c r="AI86">
        <f t="shared" si="80"/>
        <v>1.1242778330708877E-2</v>
      </c>
      <c r="AJ86">
        <f t="shared" si="81"/>
        <v>1.2879521484611894E-2</v>
      </c>
      <c r="AK86">
        <f t="shared" si="82"/>
        <v>1.8351303448678882E-2</v>
      </c>
      <c r="AL86">
        <f t="shared" si="83"/>
        <v>3.7923233161774268E-2</v>
      </c>
      <c r="AM86">
        <f t="shared" si="84"/>
        <v>5.483167810497698E-2</v>
      </c>
      <c r="AN86">
        <f t="shared" si="85"/>
        <v>5.8904153238550756E-2</v>
      </c>
      <c r="AO86">
        <f t="shared" si="86"/>
        <v>6.1234785771848932E-2</v>
      </c>
      <c r="AP86">
        <f t="shared" si="87"/>
        <v>6.1048336601382501E-2</v>
      </c>
      <c r="AQ86">
        <f t="shared" si="88"/>
        <v>6.1928337012517619E-2</v>
      </c>
      <c r="AR86">
        <f t="shared" si="89"/>
        <v>6.1058466710875385E-2</v>
      </c>
      <c r="AS86">
        <f t="shared" si="90"/>
        <v>6.0724820315058582E-2</v>
      </c>
      <c r="AT86">
        <f t="shared" si="91"/>
        <v>5.9052135527737831E-2</v>
      </c>
      <c r="AU86">
        <f t="shared" si="92"/>
        <v>5.5663597717092894E-2</v>
      </c>
      <c r="AV86">
        <f t="shared" si="93"/>
        <v>5.195239626165523E-2</v>
      </c>
      <c r="AW86">
        <f t="shared" si="94"/>
        <v>4.8345050505373952E-2</v>
      </c>
      <c r="AX86">
        <f t="shared" si="95"/>
        <v>3.2823920360415572E-2</v>
      </c>
      <c r="AY86">
        <f t="shared" si="96"/>
        <v>2.7878591732772625E-2</v>
      </c>
      <c r="AZ86">
        <f t="shared" si="97"/>
        <v>2.1680635324034081E-2</v>
      </c>
      <c r="BA86">
        <f t="shared" si="98"/>
        <v>2.006597971293211E-2</v>
      </c>
      <c r="BB86">
        <f t="shared" si="99"/>
        <v>1.5813529931840438E-2</v>
      </c>
      <c r="BC86">
        <f t="shared" si="100"/>
        <v>1.4100359103230608E-2</v>
      </c>
      <c r="BD86">
        <f t="shared" si="101"/>
        <v>1.0838942672837606E-2</v>
      </c>
      <c r="BE86">
        <f t="shared" si="102"/>
        <v>8.5571324647518605E-3</v>
      </c>
      <c r="BF86">
        <f t="shared" si="103"/>
        <v>6.6438798314455089E-3</v>
      </c>
      <c r="BH86">
        <f t="shared" si="104"/>
        <v>0.9071324692009024</v>
      </c>
    </row>
    <row r="87" spans="1:60" x14ac:dyDescent="0.25">
      <c r="A87">
        <f>'HKI SC'!A83</f>
        <v>2020</v>
      </c>
      <c r="B87">
        <f>'HKI SC'!AC83</f>
        <v>0.61548440887248279</v>
      </c>
      <c r="C87">
        <f t="shared" si="105"/>
        <v>0.30185223910967307</v>
      </c>
      <c r="D87">
        <f t="shared" si="105"/>
        <v>0</v>
      </c>
      <c r="E87">
        <f t="shared" si="107"/>
        <v>0</v>
      </c>
      <c r="F87">
        <f t="shared" si="107"/>
        <v>0</v>
      </c>
      <c r="G87">
        <f t="shared" si="107"/>
        <v>0</v>
      </c>
      <c r="K87">
        <f t="shared" ref="K87:O96" si="108">($B87&gt;=J$16)*($B87&lt;=K$16)*($B87-J$16)/(K$16-J$16)</f>
        <v>0.69814776089032693</v>
      </c>
      <c r="L87">
        <f t="shared" si="108"/>
        <v>0</v>
      </c>
      <c r="M87">
        <f t="shared" si="108"/>
        <v>0</v>
      </c>
      <c r="N87">
        <f t="shared" si="108"/>
        <v>0</v>
      </c>
      <c r="O87">
        <f t="shared" si="108"/>
        <v>0</v>
      </c>
      <c r="AD87">
        <f t="shared" si="74"/>
        <v>2035</v>
      </c>
      <c r="AE87">
        <f t="shared" si="76"/>
        <v>0.93361604969541268</v>
      </c>
      <c r="AF87">
        <f t="shared" si="77"/>
        <v>1.2561274445033761E-2</v>
      </c>
      <c r="AG87">
        <f t="shared" si="78"/>
        <v>1.1802091580414552E-2</v>
      </c>
      <c r="AH87">
        <f t="shared" si="79"/>
        <v>1.1075581931036837E-2</v>
      </c>
      <c r="AI87">
        <f t="shared" si="80"/>
        <v>1.1984464766511535E-2</v>
      </c>
      <c r="AJ87">
        <f t="shared" si="81"/>
        <v>1.3825506551856874E-2</v>
      </c>
      <c r="AK87">
        <f t="shared" si="82"/>
        <v>1.9461615996653421E-2</v>
      </c>
      <c r="AL87">
        <f t="shared" si="83"/>
        <v>3.941542133442473E-2</v>
      </c>
      <c r="AM87">
        <f t="shared" si="84"/>
        <v>5.6364173976755277E-2</v>
      </c>
      <c r="AN87">
        <f t="shared" si="85"/>
        <v>6.0332739205740199E-2</v>
      </c>
      <c r="AO87">
        <f t="shared" si="86"/>
        <v>6.2599171704861914E-2</v>
      </c>
      <c r="AP87">
        <f t="shared" si="87"/>
        <v>6.2430767899777771E-2</v>
      </c>
      <c r="AQ87">
        <f t="shared" si="88"/>
        <v>6.3302556700278317E-2</v>
      </c>
      <c r="AR87">
        <f t="shared" si="89"/>
        <v>6.2674273703192049E-2</v>
      </c>
      <c r="AS87">
        <f t="shared" si="90"/>
        <v>6.2431140932508879E-2</v>
      </c>
      <c r="AT87">
        <f t="shared" si="91"/>
        <v>6.0701026653781687E-2</v>
      </c>
      <c r="AU87">
        <f t="shared" si="92"/>
        <v>5.7088661642746716E-2</v>
      </c>
      <c r="AV87">
        <f t="shared" si="93"/>
        <v>5.3273739520160235E-2</v>
      </c>
      <c r="AW87">
        <f t="shared" si="94"/>
        <v>4.9471306030904355E-2</v>
      </c>
      <c r="AX87">
        <f t="shared" si="95"/>
        <v>3.3769008788879153E-2</v>
      </c>
      <c r="AY87">
        <f t="shared" si="96"/>
        <v>2.870788155718593E-2</v>
      </c>
      <c r="AZ87">
        <f t="shared" si="97"/>
        <v>2.2587139060313746E-2</v>
      </c>
      <c r="BA87">
        <f t="shared" si="98"/>
        <v>2.069773618553588E-2</v>
      </c>
      <c r="BB87">
        <f t="shared" si="99"/>
        <v>1.6373470724542361E-2</v>
      </c>
      <c r="BC87">
        <f t="shared" si="100"/>
        <v>1.4364714220240399E-2</v>
      </c>
      <c r="BD87">
        <f t="shared" si="101"/>
        <v>1.0956029876618281E-2</v>
      </c>
      <c r="BE87">
        <f t="shared" si="102"/>
        <v>8.6477308135415147E-3</v>
      </c>
      <c r="BF87">
        <f t="shared" si="103"/>
        <v>6.7168238919162442E-3</v>
      </c>
      <c r="BH87">
        <f t="shared" si="104"/>
        <v>0.93361604969541245</v>
      </c>
    </row>
    <row r="88" spans="1:60" x14ac:dyDescent="0.25">
      <c r="A88">
        <f>'HKI SC'!A84</f>
        <v>2021</v>
      </c>
      <c r="B88">
        <f>'HKI SC'!AC84</f>
        <v>0.62632802554307521</v>
      </c>
      <c r="C88">
        <f t="shared" si="105"/>
        <v>0.28716615633350151</v>
      </c>
      <c r="D88">
        <f t="shared" si="105"/>
        <v>0</v>
      </c>
      <c r="E88">
        <f t="shared" si="107"/>
        <v>0</v>
      </c>
      <c r="F88">
        <f t="shared" si="107"/>
        <v>0</v>
      </c>
      <c r="G88">
        <f t="shared" si="107"/>
        <v>0</v>
      </c>
      <c r="K88">
        <f t="shared" si="108"/>
        <v>0.71283384366649849</v>
      </c>
      <c r="L88">
        <f t="shared" si="108"/>
        <v>0</v>
      </c>
      <c r="M88">
        <f t="shared" si="108"/>
        <v>0</v>
      </c>
      <c r="N88">
        <f t="shared" si="108"/>
        <v>0</v>
      </c>
      <c r="O88">
        <f t="shared" si="108"/>
        <v>0</v>
      </c>
      <c r="AD88">
        <f t="shared" si="74"/>
        <v>2036</v>
      </c>
      <c r="AE88">
        <f t="shared" si="76"/>
        <v>0.9588289839605435</v>
      </c>
      <c r="AF88">
        <f t="shared" si="77"/>
        <v>1.3190536503482085E-2</v>
      </c>
      <c r="AG88">
        <f t="shared" si="78"/>
        <v>1.2386165732913592E-2</v>
      </c>
      <c r="AH88">
        <f t="shared" si="79"/>
        <v>1.1623527199913129E-2</v>
      </c>
      <c r="AI88">
        <f t="shared" si="80"/>
        <v>1.2690566094279808E-2</v>
      </c>
      <c r="AJ88">
        <f t="shared" si="81"/>
        <v>1.4726104540153325E-2</v>
      </c>
      <c r="AK88">
        <f t="shared" si="82"/>
        <v>2.0518657256298617E-2</v>
      </c>
      <c r="AL88">
        <f t="shared" si="83"/>
        <v>4.0836016344832804E-2</v>
      </c>
      <c r="AM88">
        <f t="shared" si="84"/>
        <v>5.7823142777621926E-2</v>
      </c>
      <c r="AN88">
        <f t="shared" si="85"/>
        <v>6.1692783558138183E-2</v>
      </c>
      <c r="AO88">
        <f t="shared" si="86"/>
        <v>6.3898096253544326E-2</v>
      </c>
      <c r="AP88">
        <f t="shared" si="87"/>
        <v>6.3746872021715681E-2</v>
      </c>
      <c r="AQ88">
        <f t="shared" si="88"/>
        <v>6.4610843193509127E-2</v>
      </c>
      <c r="AR88">
        <f t="shared" si="89"/>
        <v>6.4212556470163967E-2</v>
      </c>
      <c r="AS88">
        <f t="shared" si="90"/>
        <v>6.4055594603791344E-2</v>
      </c>
      <c r="AT88">
        <f t="shared" si="91"/>
        <v>6.2270806222670387E-2</v>
      </c>
      <c r="AU88">
        <f t="shared" si="92"/>
        <v>5.8445352936379279E-2</v>
      </c>
      <c r="AV88">
        <f t="shared" si="93"/>
        <v>5.4531686523408764E-2</v>
      </c>
      <c r="AW88">
        <f t="shared" si="94"/>
        <v>5.0543525345691662E-2</v>
      </c>
      <c r="AX88">
        <f t="shared" si="95"/>
        <v>3.4668753157905373E-2</v>
      </c>
      <c r="AY88">
        <f t="shared" si="96"/>
        <v>2.9497383181938244E-2</v>
      </c>
      <c r="AZ88">
        <f t="shared" si="97"/>
        <v>2.3450149978291864E-2</v>
      </c>
      <c r="BA88">
        <f t="shared" si="98"/>
        <v>2.1299181840462776E-2</v>
      </c>
      <c r="BB88">
        <f t="shared" si="99"/>
        <v>1.6906546318368708E-2</v>
      </c>
      <c r="BC88">
        <f t="shared" si="100"/>
        <v>1.4616385937710794E-2</v>
      </c>
      <c r="BD88">
        <f t="shared" si="101"/>
        <v>1.1067499395357337E-2</v>
      </c>
      <c r="BE88">
        <f t="shared" si="102"/>
        <v>8.7339823765821122E-3</v>
      </c>
      <c r="BF88">
        <f t="shared" si="103"/>
        <v>6.786268195418243E-3</v>
      </c>
      <c r="BH88">
        <f t="shared" si="104"/>
        <v>0.95882898396054339</v>
      </c>
    </row>
    <row r="89" spans="1:60" x14ac:dyDescent="0.25">
      <c r="A89">
        <f>'HKI SC'!A85</f>
        <v>2022</v>
      </c>
      <c r="B89">
        <f>'HKI SC'!AC85</f>
        <v>0.63940156005671078</v>
      </c>
      <c r="C89">
        <f t="shared" si="105"/>
        <v>0.26945997804659449</v>
      </c>
      <c r="D89">
        <f t="shared" si="105"/>
        <v>0</v>
      </c>
      <c r="E89">
        <f t="shared" si="107"/>
        <v>0</v>
      </c>
      <c r="F89">
        <f t="shared" si="107"/>
        <v>0</v>
      </c>
      <c r="G89">
        <f t="shared" si="107"/>
        <v>0</v>
      </c>
      <c r="K89">
        <f t="shared" si="108"/>
        <v>0.73054002195340551</v>
      </c>
      <c r="L89">
        <f t="shared" si="108"/>
        <v>0</v>
      </c>
      <c r="M89">
        <f t="shared" si="108"/>
        <v>0</v>
      </c>
      <c r="N89">
        <f t="shared" si="108"/>
        <v>0</v>
      </c>
      <c r="O89">
        <f t="shared" si="108"/>
        <v>0</v>
      </c>
      <c r="AD89">
        <f t="shared" si="74"/>
        <v>2037</v>
      </c>
      <c r="AE89">
        <f t="shared" si="76"/>
        <v>0.98250435378014078</v>
      </c>
      <c r="AF89">
        <f t="shared" si="77"/>
        <v>1.3781424172110519E-2</v>
      </c>
      <c r="AG89">
        <f t="shared" si="78"/>
        <v>1.2934621196965104E-2</v>
      </c>
      <c r="AH89">
        <f t="shared" si="79"/>
        <v>1.2138057033891484E-2</v>
      </c>
      <c r="AI89">
        <f t="shared" si="80"/>
        <v>1.3353607130647491E-2</v>
      </c>
      <c r="AJ89">
        <f t="shared" si="81"/>
        <v>1.5571781215763112E-2</v>
      </c>
      <c r="AK89">
        <f t="shared" si="82"/>
        <v>2.1511236797954084E-2</v>
      </c>
      <c r="AL89">
        <f t="shared" si="83"/>
        <v>4.216997898010609E-2</v>
      </c>
      <c r="AM89">
        <f t="shared" si="84"/>
        <v>5.9193139048287775E-2</v>
      </c>
      <c r="AN89">
        <f t="shared" si="85"/>
        <v>6.2969888105965793E-2</v>
      </c>
      <c r="AO89">
        <f t="shared" si="86"/>
        <v>6.5117808276525316E-2</v>
      </c>
      <c r="AP89">
        <f t="shared" si="87"/>
        <v>6.4982715953259551E-2</v>
      </c>
      <c r="AQ89">
        <f t="shared" si="88"/>
        <v>6.5839346240060936E-2</v>
      </c>
      <c r="AR89">
        <f t="shared" si="89"/>
        <v>6.565702989052033E-2</v>
      </c>
      <c r="AS89">
        <f t="shared" si="90"/>
        <v>6.5580983954272615E-2</v>
      </c>
      <c r="AT89">
        <f t="shared" si="91"/>
        <v>6.3744855670381309E-2</v>
      </c>
      <c r="AU89">
        <f t="shared" si="92"/>
        <v>5.9719308905566114E-2</v>
      </c>
      <c r="AV89">
        <f t="shared" si="93"/>
        <v>5.5712919941232404E-2</v>
      </c>
      <c r="AW89">
        <f t="shared" si="94"/>
        <v>5.1550357336699236E-2</v>
      </c>
      <c r="AX89">
        <f t="shared" si="95"/>
        <v>3.5513628270646851E-2</v>
      </c>
      <c r="AY89">
        <f t="shared" si="96"/>
        <v>3.0238738501498746E-2</v>
      </c>
      <c r="AZ89">
        <f t="shared" si="97"/>
        <v>2.4260531761967852E-2</v>
      </c>
      <c r="BA89">
        <f t="shared" si="98"/>
        <v>2.1863949437801775E-2</v>
      </c>
      <c r="BB89">
        <f t="shared" si="99"/>
        <v>1.7407113277094113E-2</v>
      </c>
      <c r="BC89">
        <f t="shared" si="100"/>
        <v>1.4852709918156229E-2</v>
      </c>
      <c r="BD89">
        <f t="shared" si="101"/>
        <v>1.1172171150417975E-2</v>
      </c>
      <c r="BE89">
        <f t="shared" si="102"/>
        <v>8.814974046612703E-3</v>
      </c>
      <c r="BF89">
        <f t="shared" si="103"/>
        <v>6.8514775657352858E-3</v>
      </c>
      <c r="BH89">
        <f t="shared" si="104"/>
        <v>0.98250435378014067</v>
      </c>
    </row>
    <row r="90" spans="1:60" x14ac:dyDescent="0.25">
      <c r="A90">
        <f>'HKI SC'!A86</f>
        <v>2023</v>
      </c>
      <c r="B90">
        <f>'HKI SC'!AC86</f>
        <v>0.65400380083875698</v>
      </c>
      <c r="C90">
        <f t="shared" si="105"/>
        <v>0.24968339211984369</v>
      </c>
      <c r="D90">
        <f t="shared" si="105"/>
        <v>0</v>
      </c>
      <c r="E90">
        <f t="shared" si="107"/>
        <v>0</v>
      </c>
      <c r="F90">
        <f t="shared" si="107"/>
        <v>0</v>
      </c>
      <c r="G90">
        <f t="shared" si="107"/>
        <v>0</v>
      </c>
      <c r="K90">
        <f t="shared" si="108"/>
        <v>0.75031660788015631</v>
      </c>
      <c r="L90">
        <f t="shared" si="108"/>
        <v>0</v>
      </c>
      <c r="M90">
        <f t="shared" si="108"/>
        <v>0</v>
      </c>
      <c r="N90">
        <f t="shared" si="108"/>
        <v>0</v>
      </c>
      <c r="O90">
        <f t="shared" si="108"/>
        <v>0</v>
      </c>
      <c r="AD90">
        <f t="shared" si="74"/>
        <v>2038</v>
      </c>
      <c r="AE90">
        <f t="shared" si="76"/>
        <v>1.0050104805025564</v>
      </c>
      <c r="AF90">
        <f t="shared" si="77"/>
        <v>1.434312998072924E-2</v>
      </c>
      <c r="AG90">
        <f t="shared" si="78"/>
        <v>1.3455990378084596E-2</v>
      </c>
      <c r="AH90">
        <f t="shared" si="79"/>
        <v>1.2627176052272978E-2</v>
      </c>
      <c r="AI90">
        <f t="shared" si="80"/>
        <v>1.3983902906399243E-2</v>
      </c>
      <c r="AJ90">
        <f t="shared" si="81"/>
        <v>1.6375692900036376E-2</v>
      </c>
      <c r="AK90">
        <f t="shared" si="82"/>
        <v>2.2454796333319135E-2</v>
      </c>
      <c r="AL90">
        <f t="shared" si="83"/>
        <v>4.3438061900930275E-2</v>
      </c>
      <c r="AM90">
        <f t="shared" si="84"/>
        <v>6.0495476030214018E-2</v>
      </c>
      <c r="AN90">
        <f t="shared" si="85"/>
        <v>6.4183920959948459E-2</v>
      </c>
      <c r="AO90">
        <f t="shared" si="86"/>
        <v>6.6277283020245756E-2</v>
      </c>
      <c r="AP90">
        <f t="shared" si="87"/>
        <v>6.6157525907418385E-2</v>
      </c>
      <c r="AQ90">
        <f t="shared" si="88"/>
        <v>6.7007177849672458E-2</v>
      </c>
      <c r="AR90">
        <f t="shared" si="89"/>
        <v>6.703016585812796E-2</v>
      </c>
      <c r="AS90">
        <f t="shared" si="90"/>
        <v>6.7031039699316869E-2</v>
      </c>
      <c r="AT90">
        <f t="shared" si="91"/>
        <v>6.5146107009561152E-2</v>
      </c>
      <c r="AU90">
        <f t="shared" si="92"/>
        <v>6.0930348678113345E-2</v>
      </c>
      <c r="AV90">
        <f t="shared" si="93"/>
        <v>5.6835816402528022E-2</v>
      </c>
      <c r="AW90">
        <f t="shared" si="94"/>
        <v>5.2507465443160234E-2</v>
      </c>
      <c r="AX90">
        <f t="shared" si="95"/>
        <v>3.6316777978417633E-2</v>
      </c>
      <c r="AY90">
        <f t="shared" si="96"/>
        <v>3.0943480893930328E-2</v>
      </c>
      <c r="AZ90">
        <f t="shared" si="97"/>
        <v>2.5030891644661293E-2</v>
      </c>
      <c r="BA90">
        <f t="shared" si="98"/>
        <v>2.2400825153420133E-2</v>
      </c>
      <c r="BB90">
        <f t="shared" si="99"/>
        <v>1.7882958997434369E-2</v>
      </c>
      <c r="BC90">
        <f t="shared" si="100"/>
        <v>1.5077362689875471E-2</v>
      </c>
      <c r="BD90">
        <f t="shared" si="101"/>
        <v>1.1271673536298443E-2</v>
      </c>
      <c r="BE90">
        <f t="shared" si="102"/>
        <v>8.8919658234279352E-3</v>
      </c>
      <c r="BF90">
        <f t="shared" si="103"/>
        <v>6.9134664750121954E-3</v>
      </c>
      <c r="BH90">
        <f t="shared" si="104"/>
        <v>1.0050104805025561</v>
      </c>
    </row>
    <row r="91" spans="1:60" x14ac:dyDescent="0.25">
      <c r="A91">
        <f>'HKI SC'!A87</f>
        <v>2024</v>
      </c>
      <c r="B91">
        <f>'HKI SC'!AC87</f>
        <v>0.67135738342267304</v>
      </c>
      <c r="C91">
        <f t="shared" si="105"/>
        <v>0.22618051867525935</v>
      </c>
      <c r="D91">
        <f t="shared" si="105"/>
        <v>0</v>
      </c>
      <c r="E91">
        <f t="shared" si="107"/>
        <v>0</v>
      </c>
      <c r="F91">
        <f t="shared" si="107"/>
        <v>0</v>
      </c>
      <c r="G91">
        <f t="shared" si="107"/>
        <v>0</v>
      </c>
      <c r="K91">
        <f t="shared" si="108"/>
        <v>0.77381948132474065</v>
      </c>
      <c r="L91">
        <f t="shared" si="108"/>
        <v>0</v>
      </c>
      <c r="M91">
        <f t="shared" si="108"/>
        <v>0</v>
      </c>
      <c r="N91">
        <f t="shared" si="108"/>
        <v>0</v>
      </c>
      <c r="O91">
        <f t="shared" si="108"/>
        <v>0</v>
      </c>
      <c r="AD91">
        <f t="shared" si="74"/>
        <v>2039</v>
      </c>
      <c r="AE91">
        <f t="shared" si="76"/>
        <v>1.0359705279190312</v>
      </c>
      <c r="AF91">
        <f t="shared" si="77"/>
        <v>1.5115827952416415E-2</v>
      </c>
      <c r="AG91">
        <f t="shared" si="78"/>
        <v>1.417320017468951E-2</v>
      </c>
      <c r="AH91">
        <f t="shared" si="79"/>
        <v>1.3300021637306873E-2</v>
      </c>
      <c r="AI91">
        <f t="shared" si="80"/>
        <v>1.4850955124862168E-2</v>
      </c>
      <c r="AJ91">
        <f t="shared" si="81"/>
        <v>1.7481575941162661E-2</v>
      </c>
      <c r="AK91">
        <f t="shared" si="82"/>
        <v>2.3752782802313556E-2</v>
      </c>
      <c r="AL91">
        <f t="shared" si="83"/>
        <v>4.5182471671698907E-2</v>
      </c>
      <c r="AM91">
        <f t="shared" si="84"/>
        <v>6.2287006630302004E-2</v>
      </c>
      <c r="AN91">
        <f t="shared" si="85"/>
        <v>6.5853977971003452E-2</v>
      </c>
      <c r="AO91">
        <f t="shared" si="86"/>
        <v>6.7872288393073257E-2</v>
      </c>
      <c r="AP91">
        <f t="shared" si="87"/>
        <v>6.777362681783751E-2</v>
      </c>
      <c r="AQ91">
        <f t="shared" si="88"/>
        <v>6.8613679157248433E-2</v>
      </c>
      <c r="AR91">
        <f t="shared" si="89"/>
        <v>6.8919089491711605E-2</v>
      </c>
      <c r="AS91">
        <f t="shared" si="90"/>
        <v>6.9025776296013835E-2</v>
      </c>
      <c r="AT91">
        <f t="shared" si="91"/>
        <v>6.7073706922175097E-2</v>
      </c>
      <c r="AU91">
        <f t="shared" si="92"/>
        <v>6.2596288323959026E-2</v>
      </c>
      <c r="AV91">
        <f t="shared" si="93"/>
        <v>5.8380503683208754E-2</v>
      </c>
      <c r="AW91">
        <f t="shared" si="94"/>
        <v>5.3824089699488264E-2</v>
      </c>
      <c r="AX91">
        <f t="shared" si="95"/>
        <v>3.7421612823693162E-2</v>
      </c>
      <c r="AY91">
        <f t="shared" si="96"/>
        <v>3.1912943927494011E-2</v>
      </c>
      <c r="AZ91">
        <f t="shared" si="97"/>
        <v>2.6090619903997213E-2</v>
      </c>
      <c r="BA91">
        <f t="shared" si="98"/>
        <v>2.3139366165710072E-2</v>
      </c>
      <c r="BB91">
        <f t="shared" si="99"/>
        <v>1.853754546832578E-2</v>
      </c>
      <c r="BC91">
        <f t="shared" si="100"/>
        <v>1.5386401226379531E-2</v>
      </c>
      <c r="BD91">
        <f t="shared" si="101"/>
        <v>1.1408551757189441E-2</v>
      </c>
      <c r="BE91">
        <f t="shared" si="102"/>
        <v>8.9978778308682991E-3</v>
      </c>
      <c r="BF91">
        <f t="shared" si="103"/>
        <v>6.9987401249022585E-3</v>
      </c>
      <c r="BH91">
        <f t="shared" si="104"/>
        <v>1.035970527919031</v>
      </c>
    </row>
    <row r="92" spans="1:60" x14ac:dyDescent="0.25">
      <c r="A92">
        <f>'HKI SC'!A88</f>
        <v>2025</v>
      </c>
      <c r="B92">
        <f>'HKI SC'!AC88</f>
        <v>0.69126039146922758</v>
      </c>
      <c r="C92">
        <f t="shared" si="105"/>
        <v>0.19922482367552652</v>
      </c>
      <c r="D92">
        <f t="shared" si="105"/>
        <v>0</v>
      </c>
      <c r="E92">
        <f t="shared" si="107"/>
        <v>0</v>
      </c>
      <c r="F92">
        <f t="shared" si="107"/>
        <v>0</v>
      </c>
      <c r="G92">
        <f t="shared" si="107"/>
        <v>0</v>
      </c>
      <c r="K92">
        <f t="shared" si="108"/>
        <v>0.80077517632447348</v>
      </c>
      <c r="L92">
        <f t="shared" si="108"/>
        <v>0</v>
      </c>
      <c r="M92">
        <f t="shared" si="108"/>
        <v>0</v>
      </c>
      <c r="N92">
        <f t="shared" si="108"/>
        <v>0</v>
      </c>
      <c r="O92">
        <f t="shared" si="108"/>
        <v>0</v>
      </c>
      <c r="AD92">
        <f t="shared" si="74"/>
        <v>2040</v>
      </c>
      <c r="AE92">
        <f t="shared" si="76"/>
        <v>1.0732471343233083</v>
      </c>
      <c r="AF92">
        <f t="shared" si="77"/>
        <v>1.6046174013341335E-2</v>
      </c>
      <c r="AG92">
        <f t="shared" si="78"/>
        <v>1.5036737201545176E-2</v>
      </c>
      <c r="AH92">
        <f t="shared" si="79"/>
        <v>1.4110143137018062E-2</v>
      </c>
      <c r="AI92">
        <f t="shared" si="80"/>
        <v>1.5894905860622307E-2</v>
      </c>
      <c r="AJ92">
        <f t="shared" si="81"/>
        <v>1.8813084459179116E-2</v>
      </c>
      <c r="AK92">
        <f t="shared" si="82"/>
        <v>2.5315588248697833E-2</v>
      </c>
      <c r="AL92">
        <f t="shared" si="83"/>
        <v>4.7282781001267815E-2</v>
      </c>
      <c r="AM92">
        <f t="shared" si="84"/>
        <v>6.4444050517940277E-2</v>
      </c>
      <c r="AN92">
        <f t="shared" si="85"/>
        <v>6.7864764874406999E-2</v>
      </c>
      <c r="AO92">
        <f t="shared" si="86"/>
        <v>6.9792711404569024E-2</v>
      </c>
      <c r="AP92">
        <f t="shared" si="87"/>
        <v>6.9719449339906106E-2</v>
      </c>
      <c r="AQ92">
        <f t="shared" si="88"/>
        <v>7.0547943537560692E-2</v>
      </c>
      <c r="AR92">
        <f t="shared" si="89"/>
        <v>7.119339682301648E-2</v>
      </c>
      <c r="AS92">
        <f t="shared" si="90"/>
        <v>7.1427484859151014E-2</v>
      </c>
      <c r="AT92">
        <f t="shared" si="91"/>
        <v>6.9394581379531167E-2</v>
      </c>
      <c r="AU92">
        <f t="shared" si="92"/>
        <v>6.4602117825319064E-2</v>
      </c>
      <c r="AV92">
        <f t="shared" si="93"/>
        <v>6.0240342558939557E-2</v>
      </c>
      <c r="AW92">
        <f t="shared" si="94"/>
        <v>5.5409335468826051E-2</v>
      </c>
      <c r="AX92">
        <f t="shared" si="95"/>
        <v>3.8751859289890458E-2</v>
      </c>
      <c r="AY92">
        <f t="shared" si="96"/>
        <v>3.3080199630933914E-2</v>
      </c>
      <c r="AZ92">
        <f t="shared" si="97"/>
        <v>2.7366557007301964E-2</v>
      </c>
      <c r="BA92">
        <f t="shared" si="98"/>
        <v>2.4028586464962538E-2</v>
      </c>
      <c r="BB92">
        <f t="shared" si="99"/>
        <v>1.9325682576281228E-2</v>
      </c>
      <c r="BC92">
        <f t="shared" si="100"/>
        <v>1.5758490704604475E-2</v>
      </c>
      <c r="BD92">
        <f t="shared" si="101"/>
        <v>1.1573356271111356E-2</v>
      </c>
      <c r="BE92">
        <f t="shared" si="102"/>
        <v>9.1253983143395369E-3</v>
      </c>
      <c r="BF92">
        <f t="shared" si="103"/>
        <v>7.1014115530447265E-3</v>
      </c>
      <c r="BH92">
        <f t="shared" si="104"/>
        <v>1.0732471343233085</v>
      </c>
    </row>
    <row r="93" spans="1:60" x14ac:dyDescent="0.25">
      <c r="A93">
        <f>'HKI SC'!A89</f>
        <v>2026</v>
      </c>
      <c r="B93">
        <f>'HKI SC'!AC89</f>
        <v>0.7126033308553289</v>
      </c>
      <c r="C93">
        <f t="shared" si="105"/>
        <v>0.17031895361086935</v>
      </c>
      <c r="D93">
        <f t="shared" si="105"/>
        <v>0</v>
      </c>
      <c r="E93">
        <f t="shared" si="107"/>
        <v>0</v>
      </c>
      <c r="F93">
        <f t="shared" si="107"/>
        <v>0</v>
      </c>
      <c r="G93">
        <f t="shared" si="107"/>
        <v>0</v>
      </c>
      <c r="K93">
        <f t="shared" si="108"/>
        <v>0.82968104638913065</v>
      </c>
      <c r="L93">
        <f t="shared" si="108"/>
        <v>0</v>
      </c>
      <c r="M93">
        <f t="shared" si="108"/>
        <v>0</v>
      </c>
      <c r="N93">
        <f t="shared" si="108"/>
        <v>0</v>
      </c>
      <c r="O93">
        <f t="shared" si="108"/>
        <v>0</v>
      </c>
      <c r="AD93">
        <f t="shared" si="74"/>
        <v>2041</v>
      </c>
      <c r="AE93">
        <f t="shared" si="76"/>
        <v>1.1121216653019508</v>
      </c>
      <c r="AF93">
        <f t="shared" si="77"/>
        <v>1.7016400926543766E-2</v>
      </c>
      <c r="AG93">
        <f t="shared" si="78"/>
        <v>1.5937291198806408E-2</v>
      </c>
      <c r="AH93">
        <f t="shared" si="79"/>
        <v>1.4954991860515954E-2</v>
      </c>
      <c r="AI93">
        <f t="shared" si="80"/>
        <v>1.6983607304561357E-2</v>
      </c>
      <c r="AJ93">
        <f t="shared" si="81"/>
        <v>2.0201670334475366E-2</v>
      </c>
      <c r="AK93">
        <f t="shared" si="82"/>
        <v>2.69453859851164E-2</v>
      </c>
      <c r="AL93">
        <f t="shared" si="83"/>
        <v>4.9473123630946941E-2</v>
      </c>
      <c r="AM93">
        <f t="shared" si="84"/>
        <v>6.669355972816346E-2</v>
      </c>
      <c r="AN93">
        <f t="shared" si="85"/>
        <v>6.9961747548206416E-2</v>
      </c>
      <c r="AO93">
        <f t="shared" si="86"/>
        <v>7.1795456585898726E-2</v>
      </c>
      <c r="AP93">
        <f t="shared" si="87"/>
        <v>7.1748682824647775E-2</v>
      </c>
      <c r="AQ93">
        <f t="shared" si="88"/>
        <v>7.2565123421314978E-2</v>
      </c>
      <c r="AR93">
        <f t="shared" si="89"/>
        <v>7.3565196172101555E-2</v>
      </c>
      <c r="AS93">
        <f t="shared" si="90"/>
        <v>7.3932146708643676E-2</v>
      </c>
      <c r="AT93">
        <f t="shared" si="91"/>
        <v>7.1814944033028419E-2</v>
      </c>
      <c r="AU93">
        <f t="shared" si="92"/>
        <v>6.6693930589679179E-2</v>
      </c>
      <c r="AV93">
        <f t="shared" si="93"/>
        <v>6.217990656339209E-2</v>
      </c>
      <c r="AW93">
        <f t="shared" si="94"/>
        <v>5.7062535470471396E-2</v>
      </c>
      <c r="AX93">
        <f t="shared" si="95"/>
        <v>4.0139129013388751E-2</v>
      </c>
      <c r="AY93">
        <f t="shared" si="96"/>
        <v>3.4297491717859646E-2</v>
      </c>
      <c r="AZ93">
        <f t="shared" si="97"/>
        <v>2.8697189305512689E-2</v>
      </c>
      <c r="BA93">
        <f t="shared" si="98"/>
        <v>2.4955924691388683E-2</v>
      </c>
      <c r="BB93">
        <f t="shared" si="99"/>
        <v>2.0147604510009513E-2</v>
      </c>
      <c r="BC93">
        <f t="shared" si="100"/>
        <v>1.6146530425581403E-2</v>
      </c>
      <c r="BD93">
        <f t="shared" si="101"/>
        <v>1.1745225408349729E-2</v>
      </c>
      <c r="BE93">
        <f t="shared" si="102"/>
        <v>9.2583851783086049E-3</v>
      </c>
      <c r="BF93">
        <f t="shared" si="103"/>
        <v>7.2084841650378595E-3</v>
      </c>
      <c r="BH93">
        <f t="shared" si="104"/>
        <v>1.1121216653019508</v>
      </c>
    </row>
    <row r="94" spans="1:60" x14ac:dyDescent="0.25">
      <c r="A94">
        <f>'HKI SC'!A90</f>
        <v>2027</v>
      </c>
      <c r="B94">
        <f>'HKI SC'!AC90</f>
        <v>0.73448782402872637</v>
      </c>
      <c r="C94">
        <f t="shared" si="105"/>
        <v>0.14067962864923578</v>
      </c>
      <c r="D94">
        <f t="shared" si="105"/>
        <v>0</v>
      </c>
      <c r="E94">
        <f t="shared" si="107"/>
        <v>0</v>
      </c>
      <c r="F94">
        <f t="shared" si="107"/>
        <v>0</v>
      </c>
      <c r="G94">
        <f t="shared" si="107"/>
        <v>0</v>
      </c>
      <c r="K94">
        <f t="shared" si="108"/>
        <v>0.85932037135076422</v>
      </c>
      <c r="L94">
        <f t="shared" si="108"/>
        <v>0</v>
      </c>
      <c r="M94">
        <f t="shared" si="108"/>
        <v>0</v>
      </c>
      <c r="N94">
        <f t="shared" si="108"/>
        <v>0</v>
      </c>
      <c r="O94">
        <f t="shared" si="108"/>
        <v>0</v>
      </c>
      <c r="AD94">
        <f t="shared" si="74"/>
        <v>2042</v>
      </c>
      <c r="AE94">
        <f t="shared" si="76"/>
        <v>1.1496691983702185</v>
      </c>
      <c r="AF94">
        <f t="shared" si="77"/>
        <v>1.7953508749843444E-2</v>
      </c>
      <c r="AG94">
        <f t="shared" si="78"/>
        <v>1.6807104419459894E-2</v>
      </c>
      <c r="AH94">
        <f t="shared" si="79"/>
        <v>1.5771001329560063E-2</v>
      </c>
      <c r="AI94">
        <f t="shared" si="80"/>
        <v>1.8035145482352636E-2</v>
      </c>
      <c r="AJ94">
        <f t="shared" si="81"/>
        <v>2.1542856266711048E-2</v>
      </c>
      <c r="AK94">
        <f t="shared" si="82"/>
        <v>2.8519549913586288E-2</v>
      </c>
      <c r="AL94">
        <f t="shared" si="83"/>
        <v>5.1588698024986501E-2</v>
      </c>
      <c r="AM94">
        <f t="shared" si="84"/>
        <v>6.8866281027479756E-2</v>
      </c>
      <c r="AN94">
        <f t="shared" si="85"/>
        <v>7.1987148866394041E-2</v>
      </c>
      <c r="AO94">
        <f t="shared" si="86"/>
        <v>7.3729837246712476E-2</v>
      </c>
      <c r="AP94">
        <f t="shared" si="87"/>
        <v>7.3708647599873875E-2</v>
      </c>
      <c r="AQ94">
        <f t="shared" si="88"/>
        <v>7.451344605012096E-2</v>
      </c>
      <c r="AR94">
        <f t="shared" si="89"/>
        <v>7.5856033186701005E-2</v>
      </c>
      <c r="AS94">
        <f t="shared" si="90"/>
        <v>7.6351310908214912E-2</v>
      </c>
      <c r="AT94">
        <f t="shared" si="91"/>
        <v>7.4152686623911807E-2</v>
      </c>
      <c r="AU94">
        <f t="shared" si="92"/>
        <v>6.8714338475386855E-2</v>
      </c>
      <c r="AV94">
        <f t="shared" si="93"/>
        <v>6.4053262762473001E-2</v>
      </c>
      <c r="AW94">
        <f t="shared" si="94"/>
        <v>5.8659302818335778E-2</v>
      </c>
      <c r="AX94">
        <f t="shared" si="95"/>
        <v>4.1479043721202875E-2</v>
      </c>
      <c r="AY94">
        <f t="shared" si="96"/>
        <v>3.5473231044790568E-2</v>
      </c>
      <c r="AZ94">
        <f t="shared" si="97"/>
        <v>2.9982399929564241E-2</v>
      </c>
      <c r="BA94">
        <f t="shared" si="98"/>
        <v>2.5851607850661627E-2</v>
      </c>
      <c r="BB94">
        <f t="shared" si="99"/>
        <v>2.0941469804568368E-2</v>
      </c>
      <c r="BC94">
        <f t="shared" si="100"/>
        <v>1.6521324253015293E-2</v>
      </c>
      <c r="BD94">
        <f t="shared" si="101"/>
        <v>1.191122772275496E-2</v>
      </c>
      <c r="BE94">
        <f t="shared" si="102"/>
        <v>9.3868324816411431E-3</v>
      </c>
      <c r="BF94">
        <f t="shared" si="103"/>
        <v>7.3119018099150838E-3</v>
      </c>
      <c r="BH94">
        <f t="shared" si="104"/>
        <v>1.1496691983702185</v>
      </c>
    </row>
    <row r="95" spans="1:60" x14ac:dyDescent="0.25">
      <c r="A95">
        <f>'HKI SC'!A91</f>
        <v>2028</v>
      </c>
      <c r="B95">
        <f>'HKI SC'!AC91</f>
        <v>0.75903813935005615</v>
      </c>
      <c r="C95">
        <f t="shared" si="105"/>
        <v>0.10742983995392374</v>
      </c>
      <c r="D95">
        <f t="shared" si="105"/>
        <v>0</v>
      </c>
      <c r="E95">
        <f t="shared" si="107"/>
        <v>0</v>
      </c>
      <c r="F95">
        <f t="shared" si="107"/>
        <v>0</v>
      </c>
      <c r="G95">
        <f t="shared" si="107"/>
        <v>0</v>
      </c>
      <c r="K95">
        <f t="shared" si="108"/>
        <v>0.89257016004607626</v>
      </c>
      <c r="L95">
        <f t="shared" si="108"/>
        <v>0</v>
      </c>
      <c r="M95">
        <f t="shared" si="108"/>
        <v>0</v>
      </c>
      <c r="N95">
        <f t="shared" si="108"/>
        <v>0</v>
      </c>
      <c r="O95">
        <f t="shared" si="108"/>
        <v>0</v>
      </c>
      <c r="AD95">
        <f t="shared" si="74"/>
        <v>2043</v>
      </c>
      <c r="AE95">
        <f t="shared" si="76"/>
        <v>1.197521813781226</v>
      </c>
      <c r="AF95">
        <f t="shared" si="77"/>
        <v>1.9147809855736969E-2</v>
      </c>
      <c r="AG95">
        <f t="shared" si="78"/>
        <v>1.791564162885961E-2</v>
      </c>
      <c r="AH95">
        <f t="shared" si="79"/>
        <v>1.681096811573779E-2</v>
      </c>
      <c r="AI95">
        <f t="shared" si="80"/>
        <v>1.9375282846912634E-2</v>
      </c>
      <c r="AJ95">
        <f t="shared" si="81"/>
        <v>2.3252136460785021E-2</v>
      </c>
      <c r="AK95">
        <f t="shared" si="82"/>
        <v>3.0525749919482585E-2</v>
      </c>
      <c r="AL95">
        <f t="shared" si="83"/>
        <v>5.4284900933105285E-2</v>
      </c>
      <c r="AM95">
        <f t="shared" si="84"/>
        <v>7.1635315055426446E-2</v>
      </c>
      <c r="AN95">
        <f t="shared" si="85"/>
        <v>7.4568430309197797E-2</v>
      </c>
      <c r="AO95">
        <f t="shared" si="86"/>
        <v>7.6195117020276079E-2</v>
      </c>
      <c r="AP95">
        <f t="shared" si="87"/>
        <v>7.6206533158360235E-2</v>
      </c>
      <c r="AQ95">
        <f t="shared" si="88"/>
        <v>7.699649422490526E-2</v>
      </c>
      <c r="AR95">
        <f t="shared" si="89"/>
        <v>7.8775600297264992E-2</v>
      </c>
      <c r="AS95">
        <f t="shared" si="90"/>
        <v>7.9434425152969224E-2</v>
      </c>
      <c r="AT95">
        <f t="shared" si="91"/>
        <v>7.7132032748411683E-2</v>
      </c>
      <c r="AU95">
        <f t="shared" si="92"/>
        <v>7.1289256016636562E-2</v>
      </c>
      <c r="AV95">
        <f t="shared" si="93"/>
        <v>6.6440769647664544E-2</v>
      </c>
      <c r="AW95">
        <f t="shared" si="94"/>
        <v>6.0694309849537623E-2</v>
      </c>
      <c r="AX95">
        <f t="shared" si="95"/>
        <v>4.318670379783171E-2</v>
      </c>
      <c r="AY95">
        <f t="shared" si="96"/>
        <v>3.6971657099384575E-2</v>
      </c>
      <c r="AZ95">
        <f t="shared" si="97"/>
        <v>3.1620342150776512E-2</v>
      </c>
      <c r="BA95">
        <f t="shared" si="98"/>
        <v>2.6993115114877259E-2</v>
      </c>
      <c r="BB95">
        <f t="shared" si="99"/>
        <v>2.1953214852095233E-2</v>
      </c>
      <c r="BC95">
        <f t="shared" si="100"/>
        <v>1.6998981862371539E-2</v>
      </c>
      <c r="BD95">
        <f t="shared" si="101"/>
        <v>1.2122790088094054E-2</v>
      </c>
      <c r="BE95">
        <f t="shared" si="102"/>
        <v>9.550532701194249E-3</v>
      </c>
      <c r="BF95">
        <f t="shared" si="103"/>
        <v>7.4437028733304678E-3</v>
      </c>
      <c r="BH95">
        <f t="shared" si="104"/>
        <v>1.197521813781226</v>
      </c>
    </row>
    <row r="96" spans="1:60" x14ac:dyDescent="0.25">
      <c r="A96">
        <f>'HKI SC'!A92</f>
        <v>2029</v>
      </c>
      <c r="B96">
        <f>'HKI SC'!AC92</f>
        <v>0.78103088382917596</v>
      </c>
      <c r="C96">
        <f t="shared" si="105"/>
        <v>7.7643904531522256E-2</v>
      </c>
      <c r="D96">
        <f t="shared" si="105"/>
        <v>0</v>
      </c>
      <c r="E96">
        <f t="shared" si="107"/>
        <v>0</v>
      </c>
      <c r="F96">
        <f t="shared" si="107"/>
        <v>0</v>
      </c>
      <c r="G96">
        <f t="shared" si="107"/>
        <v>0</v>
      </c>
      <c r="K96">
        <f t="shared" si="108"/>
        <v>0.92235609546847774</v>
      </c>
      <c r="L96">
        <f t="shared" si="108"/>
        <v>0</v>
      </c>
      <c r="M96">
        <f t="shared" si="108"/>
        <v>0</v>
      </c>
      <c r="N96">
        <f t="shared" si="108"/>
        <v>0</v>
      </c>
      <c r="O96">
        <f t="shared" si="108"/>
        <v>0</v>
      </c>
      <c r="AD96">
        <f t="shared" si="74"/>
        <v>2044</v>
      </c>
      <c r="AE96">
        <f t="shared" si="76"/>
        <v>1.2413983279416716</v>
      </c>
      <c r="AF96">
        <f t="shared" si="77"/>
        <v>2.0242875797995146E-2</v>
      </c>
      <c r="AG96">
        <f t="shared" si="78"/>
        <v>1.8932069845955957E-2</v>
      </c>
      <c r="AH96">
        <f t="shared" si="79"/>
        <v>1.7764523465392174E-2</v>
      </c>
      <c r="AI96">
        <f t="shared" si="80"/>
        <v>2.0604067429490183E-2</v>
      </c>
      <c r="AJ96">
        <f t="shared" si="81"/>
        <v>2.4819391583526005E-2</v>
      </c>
      <c r="AK96">
        <f t="shared" si="82"/>
        <v>3.2365253616644066E-2</v>
      </c>
      <c r="AL96">
        <f t="shared" si="83"/>
        <v>5.6757074795733838E-2</v>
      </c>
      <c r="AM96">
        <f t="shared" si="84"/>
        <v>7.4174268458379017E-2</v>
      </c>
      <c r="AN96">
        <f t="shared" si="85"/>
        <v>7.6935231596953993E-2</v>
      </c>
      <c r="AO96">
        <f t="shared" si="86"/>
        <v>7.8455555283998252E-2</v>
      </c>
      <c r="AP96">
        <f t="shared" si="87"/>
        <v>7.849686797364161E-2</v>
      </c>
      <c r="AQ96">
        <f t="shared" si="88"/>
        <v>7.9273224503203316E-2</v>
      </c>
      <c r="AR96">
        <f t="shared" si="89"/>
        <v>8.1452578902692807E-2</v>
      </c>
      <c r="AS96">
        <f t="shared" si="90"/>
        <v>8.2261361667438526E-2</v>
      </c>
      <c r="AT96">
        <f t="shared" si="91"/>
        <v>7.9863823295233449E-2</v>
      </c>
      <c r="AU96">
        <f t="shared" si="92"/>
        <v>7.3650222183067549E-2</v>
      </c>
      <c r="AV96">
        <f t="shared" si="93"/>
        <v>6.8629897216900201E-2</v>
      </c>
      <c r="AW96">
        <f t="shared" si="94"/>
        <v>6.2560226979755662E-2</v>
      </c>
      <c r="AX96">
        <f t="shared" si="95"/>
        <v>4.4752473419614969E-2</v>
      </c>
      <c r="AY96">
        <f t="shared" si="96"/>
        <v>3.8345578073987169E-2</v>
      </c>
      <c r="AZ96">
        <f t="shared" si="97"/>
        <v>3.3122186813722157E-2</v>
      </c>
      <c r="BA96">
        <f t="shared" si="98"/>
        <v>2.8039773886031648E-2</v>
      </c>
      <c r="BB96">
        <f t="shared" si="99"/>
        <v>2.2880893423544053E-2</v>
      </c>
      <c r="BC96">
        <f t="shared" si="100"/>
        <v>1.7436950627103737E-2</v>
      </c>
      <c r="BD96">
        <f t="shared" si="101"/>
        <v>1.2316773615198885E-2</v>
      </c>
      <c r="BE96">
        <f t="shared" si="102"/>
        <v>9.7006309756479739E-3</v>
      </c>
      <c r="BF96">
        <f t="shared" si="103"/>
        <v>7.5645525108191773E-3</v>
      </c>
      <c r="BH96">
        <f t="shared" si="104"/>
        <v>1.2413983279416714</v>
      </c>
    </row>
    <row r="97" spans="1:60" x14ac:dyDescent="0.25">
      <c r="A97">
        <f>'HKI SC'!A93</f>
        <v>2030</v>
      </c>
      <c r="B97">
        <f>'HKI SC'!AC93</f>
        <v>0.80217277840549484</v>
      </c>
      <c r="C97">
        <f t="shared" ref="C97:D107" si="109">($B97&gt;=C$16)*($B97&lt;=D$16)*(1-($B97-C$16)/(D$16-C$16))</f>
        <v>4.9010320071186664E-2</v>
      </c>
      <c r="D97">
        <f t="shared" si="109"/>
        <v>0</v>
      </c>
      <c r="E97">
        <f t="shared" si="107"/>
        <v>0</v>
      </c>
      <c r="F97">
        <f t="shared" si="107"/>
        <v>0</v>
      </c>
      <c r="G97">
        <f t="shared" si="107"/>
        <v>0</v>
      </c>
      <c r="K97">
        <f t="shared" ref="K97:O106" si="110">($B97&gt;=J$16)*($B97&lt;=K$16)*($B97-J$16)/(K$16-J$16)</f>
        <v>0.95098967992881334</v>
      </c>
      <c r="L97">
        <f t="shared" si="110"/>
        <v>0</v>
      </c>
      <c r="M97">
        <f t="shared" si="110"/>
        <v>0</v>
      </c>
      <c r="N97">
        <f t="shared" si="110"/>
        <v>0</v>
      </c>
      <c r="O97">
        <f t="shared" si="110"/>
        <v>0</v>
      </c>
      <c r="AD97">
        <f t="shared" si="74"/>
        <v>2045</v>
      </c>
      <c r="AE97">
        <f t="shared" si="76"/>
        <v>1.281480465287911</v>
      </c>
      <c r="AF97">
        <f t="shared" si="77"/>
        <v>2.1243242038127108E-2</v>
      </c>
      <c r="AG97">
        <f t="shared" si="78"/>
        <v>1.9860598836460328E-2</v>
      </c>
      <c r="AH97">
        <f t="shared" si="79"/>
        <v>1.8635616742135298E-2</v>
      </c>
      <c r="AI97">
        <f t="shared" si="80"/>
        <v>2.1726588517371317E-2</v>
      </c>
      <c r="AJ97">
        <f t="shared" si="81"/>
        <v>2.6251112773969458E-2</v>
      </c>
      <c r="AK97">
        <f t="shared" si="82"/>
        <v>3.4045679722713593E-2</v>
      </c>
      <c r="AL97">
        <f t="shared" si="83"/>
        <v>5.9015458676078422E-2</v>
      </c>
      <c r="AM97">
        <f t="shared" si="84"/>
        <v>7.6493656882006128E-2</v>
      </c>
      <c r="AN97">
        <f t="shared" si="85"/>
        <v>7.9097355368687478E-2</v>
      </c>
      <c r="AO97">
        <f t="shared" si="86"/>
        <v>8.0520514150554862E-2</v>
      </c>
      <c r="AP97">
        <f t="shared" si="87"/>
        <v>8.0589137981675663E-2</v>
      </c>
      <c r="AQ97">
        <f t="shared" si="88"/>
        <v>8.1353066474727828E-2</v>
      </c>
      <c r="AR97">
        <f t="shared" si="89"/>
        <v>8.3898056311024205E-2</v>
      </c>
      <c r="AS97">
        <f t="shared" si="90"/>
        <v>8.4843828844017644E-2</v>
      </c>
      <c r="AT97">
        <f t="shared" si="91"/>
        <v>8.2359372588380789E-2</v>
      </c>
      <c r="AU97">
        <f t="shared" si="92"/>
        <v>7.5807015446239356E-2</v>
      </c>
      <c r="AV97">
        <f t="shared" si="93"/>
        <v>7.0629712233600983E-2</v>
      </c>
      <c r="AW97">
        <f t="shared" si="94"/>
        <v>6.4264782323797162E-2</v>
      </c>
      <c r="AX97">
        <f t="shared" si="95"/>
        <v>4.6182837573052277E-2</v>
      </c>
      <c r="AY97">
        <f t="shared" si="96"/>
        <v>3.9600684370843943E-2</v>
      </c>
      <c r="AZ97">
        <f t="shared" si="97"/>
        <v>3.449415414532872E-2</v>
      </c>
      <c r="BA97">
        <f t="shared" si="98"/>
        <v>2.8995919136464432E-2</v>
      </c>
      <c r="BB97">
        <f t="shared" si="99"/>
        <v>2.3728347708039051E-2</v>
      </c>
      <c r="BC97">
        <f t="shared" si="100"/>
        <v>1.7837044493201795E-2</v>
      </c>
      <c r="BD97">
        <f t="shared" si="101"/>
        <v>1.2493981730408117E-2</v>
      </c>
      <c r="BE97">
        <f t="shared" si="102"/>
        <v>9.8377489707122054E-3</v>
      </c>
      <c r="BF97">
        <f t="shared" si="103"/>
        <v>7.6749512482930052E-3</v>
      </c>
      <c r="BH97">
        <f t="shared" si="104"/>
        <v>1.281480465287911</v>
      </c>
    </row>
    <row r="98" spans="1:60" x14ac:dyDescent="0.25">
      <c r="A98">
        <f>'HKI SC'!A94</f>
        <v>2031</v>
      </c>
      <c r="B98">
        <f>'HKI SC'!AC94</f>
        <v>0.82621610901686249</v>
      </c>
      <c r="C98">
        <f t="shared" si="109"/>
        <v>1.6447167545608488E-2</v>
      </c>
      <c r="D98">
        <f t="shared" si="109"/>
        <v>0</v>
      </c>
      <c r="E98">
        <f t="shared" si="107"/>
        <v>0</v>
      </c>
      <c r="F98">
        <f t="shared" si="107"/>
        <v>0</v>
      </c>
      <c r="G98">
        <f t="shared" si="107"/>
        <v>0</v>
      </c>
      <c r="K98">
        <f t="shared" si="110"/>
        <v>0.98355283245439151</v>
      </c>
      <c r="L98">
        <f t="shared" si="110"/>
        <v>0</v>
      </c>
      <c r="M98">
        <f t="shared" si="110"/>
        <v>0</v>
      </c>
      <c r="N98">
        <f t="shared" si="110"/>
        <v>0</v>
      </c>
      <c r="O98">
        <f t="shared" si="110"/>
        <v>0</v>
      </c>
      <c r="AD98">
        <f t="shared" ref="AD98:AD152" si="111">A113</f>
        <v>2046</v>
      </c>
      <c r="AE98">
        <f t="shared" si="76"/>
        <v>1.3201417688777151</v>
      </c>
      <c r="AF98">
        <f t="shared" si="77"/>
        <v>2.2208147242074788E-2</v>
      </c>
      <c r="AG98">
        <f t="shared" si="78"/>
        <v>2.0756213281461759E-2</v>
      </c>
      <c r="AH98">
        <f t="shared" si="79"/>
        <v>1.9475831457640293E-2</v>
      </c>
      <c r="AI98">
        <f t="shared" si="80"/>
        <v>2.2809318417467341E-2</v>
      </c>
      <c r="AJ98">
        <f t="shared" si="81"/>
        <v>2.7632082234792944E-2</v>
      </c>
      <c r="AK98">
        <f t="shared" si="82"/>
        <v>3.5666537993962473E-2</v>
      </c>
      <c r="AL98">
        <f t="shared" si="83"/>
        <v>6.1193787243392535E-2</v>
      </c>
      <c r="AM98">
        <f t="shared" si="84"/>
        <v>7.8730827500277462E-2</v>
      </c>
      <c r="AN98">
        <f t="shared" si="85"/>
        <v>8.1182836060888219E-2</v>
      </c>
      <c r="AO98">
        <f t="shared" si="86"/>
        <v>8.2512274244353645E-2</v>
      </c>
      <c r="AP98">
        <f t="shared" si="87"/>
        <v>8.2607241090142641E-2</v>
      </c>
      <c r="AQ98">
        <f t="shared" si="88"/>
        <v>8.3359182096390635E-2</v>
      </c>
      <c r="AR98">
        <f t="shared" si="89"/>
        <v>8.6256846304901019E-2</v>
      </c>
      <c r="AS98">
        <f t="shared" si="90"/>
        <v>8.7334752585483108E-2</v>
      </c>
      <c r="AT98">
        <f t="shared" si="91"/>
        <v>8.4766459516212533E-2</v>
      </c>
      <c r="AU98">
        <f t="shared" si="92"/>
        <v>7.7887354586032048E-2</v>
      </c>
      <c r="AV98">
        <f t="shared" si="93"/>
        <v>7.2558637700230855E-2</v>
      </c>
      <c r="AW98">
        <f t="shared" si="94"/>
        <v>6.5908914498495022E-2</v>
      </c>
      <c r="AX98">
        <f t="shared" si="95"/>
        <v>4.7562498101190273E-2</v>
      </c>
      <c r="AY98">
        <f t="shared" si="96"/>
        <v>4.0811299592310085E-2</v>
      </c>
      <c r="AZ98">
        <f t="shared" si="97"/>
        <v>3.5817487905311224E-2</v>
      </c>
      <c r="BA98">
        <f t="shared" si="98"/>
        <v>2.9918170898729765E-2</v>
      </c>
      <c r="BB98">
        <f t="shared" si="99"/>
        <v>2.454576138756218E-2</v>
      </c>
      <c r="BC98">
        <f t="shared" si="100"/>
        <v>1.8222955810455597E-2</v>
      </c>
      <c r="BD98">
        <f t="shared" si="101"/>
        <v>1.2664908162836101E-2</v>
      </c>
      <c r="BE98">
        <f t="shared" si="102"/>
        <v>9.9700063997263024E-3</v>
      </c>
      <c r="BF98">
        <f t="shared" si="103"/>
        <v>7.7814365653941682E-3</v>
      </c>
      <c r="BH98">
        <f t="shared" si="104"/>
        <v>1.3201417688777146</v>
      </c>
    </row>
    <row r="99" spans="1:60" x14ac:dyDescent="0.25">
      <c r="A99">
        <f>'HKI SC'!A95</f>
        <v>2032</v>
      </c>
      <c r="B99">
        <f>'HKI SC'!AC95</f>
        <v>0.85477148448848339</v>
      </c>
      <c r="C99">
        <f t="shared" si="109"/>
        <v>0</v>
      </c>
      <c r="D99">
        <f t="shared" si="109"/>
        <v>0.98475839620842365</v>
      </c>
      <c r="E99">
        <f t="shared" ref="E99:G107" si="112">($B99&gt;=E$16)*($B99&lt;=F$16)*(1-($B99-E$16)/(F$16-E$16))</f>
        <v>0</v>
      </c>
      <c r="F99">
        <f t="shared" si="112"/>
        <v>0</v>
      </c>
      <c r="G99">
        <f t="shared" si="112"/>
        <v>0</v>
      </c>
      <c r="K99">
        <f t="shared" si="110"/>
        <v>0</v>
      </c>
      <c r="L99">
        <f t="shared" si="110"/>
        <v>1.524160379157632E-2</v>
      </c>
      <c r="M99">
        <f t="shared" si="110"/>
        <v>0</v>
      </c>
      <c r="N99">
        <f t="shared" si="110"/>
        <v>0</v>
      </c>
      <c r="O99">
        <f t="shared" si="110"/>
        <v>0</v>
      </c>
      <c r="AD99">
        <f t="shared" si="111"/>
        <v>2047</v>
      </c>
      <c r="AE99">
        <f t="shared" ref="AE99:AE107" si="113">A$2*$C114+A$3*$D114+A$4*$E114+A$5*$F114+A$6*G114+A$3*$K114+A$4*$L114+A$5*$M114+A$6*$N114+A$7*$O114</f>
        <v>1.3578489630700681</v>
      </c>
      <c r="AF99">
        <f t="shared" ref="AF99:AF107" si="114">B$2*$C114+B$3*$D114+B$4*$E114+B$5*$F114+B$6*$G114+B$3*$K114+B$4*$L114+B$5*$M114+B$6*$N114+B$7*$O114</f>
        <v>2.3149239872796702E-2</v>
      </c>
      <c r="AG99">
        <f t="shared" ref="AG99:AG107" si="115">C$2*$C114+C$3*$D114+C$4*$E114+C$5*$F114+C$6*$G114+C$3*$K114+C$4*$L114+C$5*$M114+C$6*$N114+C$7*$O114</f>
        <v>2.1629725156732615E-2</v>
      </c>
      <c r="AH99">
        <f t="shared" ref="AH99:AH107" si="116">D$2*$C114+D$3*$D114+D$4*$E114+D$5*$F114+D$6*$G114+D$3*$K114+D$4*$L114+D$5*$M114+D$6*$N114+D$7*$O114</f>
        <v>2.0295310794834064E-2</v>
      </c>
      <c r="AI99">
        <f t="shared" ref="AI99:AI107" si="117">E$2*$C114+E$3*$D114+E$4*$E114+E$5*$F114+E$6*$G114+E$3*$K114+E$4*$L114+E$5*$M114+E$6*$N114+E$7*$O114</f>
        <v>2.3865327988017753E-2</v>
      </c>
      <c r="AJ99">
        <f t="shared" ref="AJ99:AJ107" si="118">F$2*$C114+F$3*$D114+F$4*$E114+F$5*$F114+F$6*$G114+F$3*$K114+F$4*$L114+F$5*$M114+F$6*$N114+F$7*$O114</f>
        <v>2.897897121157109E-2</v>
      </c>
      <c r="AK99">
        <f t="shared" ref="AK99:AK107" si="119">G$2*$C114+G$3*$D114+G$4*$E114+G$5*$F114+G$6*$G114+G$3*$K114+G$4*$L114+G$5*$M114+G$6*$N114+G$7*$O114</f>
        <v>3.7247395645342379E-2</v>
      </c>
      <c r="AL99">
        <f t="shared" ref="AL99:AL107" si="120">H$2*$C114+H$3*$D114+H$4*$E114+H$5*$F114+H$6*$G114+H$3*$K114+H$4*$L114+H$5*$M114+H$6*$N114+H$7*$O114</f>
        <v>6.331835756761009E-2</v>
      </c>
      <c r="AM99">
        <f t="shared" ref="AM99:AM107" si="121">I$2*$C114+I$3*$D114+I$4*$E114+I$5*$F114+I$6*$G114+I$3*$K114+I$4*$L114+I$5*$M114+I$6*$N114+I$7*$O114</f>
        <v>8.0912787732131397E-2</v>
      </c>
      <c r="AN99">
        <f t="shared" ref="AN99:AN107" si="122">J$2*$C114+J$3*$D114+J$4*$E114+J$5*$F114+J$6*$G114+J$3*$K114+J$4*$L114+J$5*$M114+J$6*$N114+J$7*$O114</f>
        <v>8.3216849871688814E-2</v>
      </c>
      <c r="AO99">
        <f t="shared" ref="AO99:AO107" si="123">K$2*$C114+K$3*$D114+K$4*$E114+K$5*$F114+K$6*$G114+K$3*$K114+K$4*$L114+K$5*$M114+K$6*$N114+K$7*$O114</f>
        <v>8.4454880356095219E-2</v>
      </c>
      <c r="AP99">
        <f t="shared" ref="AP99:AP107" si="124">L$2*$C114+L$3*$D114+L$4*$E114+L$5*$F114+L$6*$G114+L$3*$K114+L$4*$L114+L$5*$M114+L$6*$N114+L$7*$O114</f>
        <v>8.4575540106092625E-2</v>
      </c>
      <c r="AQ99">
        <f t="shared" ref="AQ99:AQ107" si="125">M$2*$C114+M$3*$D114+M$4*$E114+M$5*$F114+M$6*$G114+M$3*$K114+M$4*$L114+M$5*$M114+M$6*$N114+M$7*$O114</f>
        <v>8.5315789460719188E-2</v>
      </c>
      <c r="AR99">
        <f t="shared" ref="AR99:AR107" si="126">N$2*$C114+N$3*$D114+N$4*$E114+N$5*$F114+N$6*$G114+N$3*$K114+N$4*$L114+N$5*$M114+N$6*$N114+N$7*$O114</f>
        <v>8.8557424508413807E-2</v>
      </c>
      <c r="AS99">
        <f t="shared" ref="AS99:AS107" si="127">O$2*$C114+O$3*$D114+O$4*$E114+O$5*$F114+O$6*$G114+O$3*$K114+O$4*$L114+O$5*$M114+O$6*$N114+O$7*$O114</f>
        <v>8.9764203651963748E-2</v>
      </c>
      <c r="AT99">
        <f t="shared" ref="AT99:AT107" si="128">P$2*$C114+P$3*$D114+P$4*$E114+P$5*$F114+P$6*$G114+P$3*$K114+P$4*$L114+P$5*$M114+P$6*$N114+P$7*$O114</f>
        <v>8.7114142749779508E-2</v>
      </c>
      <c r="AU99">
        <f t="shared" ref="AU99:AU107" si="129">Q$2*$C114+Q$3*$D114+Q$4*$E114+Q$5*$F114+Q$6*$G114+Q$3*$K114+Q$4*$L114+Q$5*$M114+Q$6*$N114+Q$7*$O114</f>
        <v>7.9916353731079082E-2</v>
      </c>
      <c r="AV99">
        <f t="shared" ref="AV99:AV107" si="130">R$2*$C114+R$3*$D114+R$4*$E114+R$5*$F114+R$6*$G114+R$3*$K114+R$4*$L114+R$5*$M114+R$6*$N114+R$7*$O114</f>
        <v>7.4439959859579075E-2</v>
      </c>
      <c r="AW99">
        <f t="shared" ref="AW99:AW107" si="131">S$2*$C114+S$3*$D114+S$4*$E114+S$5*$F114+S$6*$G114+S$3*$K114+S$4*$L114+S$5*$M114+S$6*$N114+S$7*$O114</f>
        <v>6.7512471684434763E-2</v>
      </c>
      <c r="AX99">
        <f t="shared" ref="AX99:AX107" si="132">T$2*$C114+T$3*$D114+T$4*$E114+T$5*$F114+T$6*$G114+T$3*$K114+T$4*$L114+T$5*$M114+T$6*$N114+T$7*$O114</f>
        <v>4.8908110447995465E-2</v>
      </c>
      <c r="AY99">
        <f t="shared" ref="AY99:AY107" si="133">U$2*$C114+U$3*$D114+U$4*$E114+U$5*$F114+U$6*$G114+U$3*$K114+U$4*$L114+U$5*$M114+U$6*$N114+U$7*$O114</f>
        <v>4.1992038445101403E-2</v>
      </c>
      <c r="AZ99">
        <f t="shared" ref="AZ99:AZ107" si="134">V$2*$C114+V$3*$D114+V$4*$E114+V$5*$F114+V$6*$G114+V$3*$K114+V$4*$L114+V$5*$M114+V$6*$N114+V$7*$O114</f>
        <v>3.7108163553457682E-2</v>
      </c>
      <c r="BA99">
        <f t="shared" ref="BA99:BA107" si="135">W$2*$C114+W$3*$D114+W$4*$E114+W$5*$F114+W$6*$G114+W$3*$K114+W$4*$L114+W$5*$M114+W$6*$N114+W$7*$O114</f>
        <v>3.0817662717809301E-2</v>
      </c>
      <c r="BB99">
        <f t="shared" ref="BB99:BB107" si="136">X$2*$C114+X$3*$D114+X$4*$E114+X$5*$F114+X$6*$G114+X$3*$K114+X$4*$L114+X$5*$M114+X$6*$N114+X$7*$O114</f>
        <v>2.5343002387924956E-2</v>
      </c>
      <c r="BC99">
        <f t="shared" ref="BC99:BC107" si="137">Y$2*$C114+Y$3*$D114+Y$4*$E114+Y$5*$F114+Y$6*$G114+Y$3*$K114+Y$4*$L114+Y$5*$M114+Y$6*$N114+Y$7*$O114</f>
        <v>1.8599343351214926E-2</v>
      </c>
      <c r="BD99">
        <f t="shared" ref="BD99:BD107" si="138">Z$2*$C114+Z$3*$D114+Z$4*$E114+Z$5*$F114+Z$6*$G114+Z$3*$K114+Z$4*$L114+Z$5*$M114+Z$6*$N114+Z$7*$O114</f>
        <v>1.2831616358931893E-2</v>
      </c>
      <c r="BE99">
        <f t="shared" ref="BE99:BE107" si="139">AA$2*$C114+AA$3*$D114+AA$4*$E114+AA$5*$F114+AA$6*$G114+AA$3*$K114+AA$4*$L114+AA$5*$M114+AA$6*$N114+AA$7*$O114</f>
        <v>1.0098999891827047E-2</v>
      </c>
      <c r="BF99">
        <f t="shared" ref="BF99:BF107" si="140">AB$2*$C114+AB$3*$D114+AB$4*$E114+AB$5*$F114+AB$6*$G114+AB$3*$K114+AB$4*$L114+AB$5*$M114+AB$6*$N114+AB$7*$O114</f>
        <v>7.8852939669233502E-3</v>
      </c>
      <c r="BH99">
        <f t="shared" si="104"/>
        <v>1.3578489630700674</v>
      </c>
    </row>
    <row r="100" spans="1:60" x14ac:dyDescent="0.25">
      <c r="A100">
        <f>'HKI SC'!A96</f>
        <v>2033</v>
      </c>
      <c r="B100">
        <f>'HKI SC'!AC96</f>
        <v>0.88047567195418697</v>
      </c>
      <c r="C100">
        <f t="shared" si="109"/>
        <v>0</v>
      </c>
      <c r="D100">
        <f t="shared" si="109"/>
        <v>0.96088645435813003</v>
      </c>
      <c r="E100">
        <f t="shared" si="112"/>
        <v>0</v>
      </c>
      <c r="F100">
        <f t="shared" si="112"/>
        <v>0</v>
      </c>
      <c r="G100">
        <f t="shared" si="112"/>
        <v>0</v>
      </c>
      <c r="K100">
        <f t="shared" si="110"/>
        <v>0</v>
      </c>
      <c r="L100">
        <f t="shared" si="110"/>
        <v>3.9113545641870001E-2</v>
      </c>
      <c r="M100">
        <f t="shared" si="110"/>
        <v>0</v>
      </c>
      <c r="N100">
        <f t="shared" si="110"/>
        <v>0</v>
      </c>
      <c r="O100">
        <f t="shared" si="110"/>
        <v>0</v>
      </c>
      <c r="AD100">
        <f t="shared" si="111"/>
        <v>2048</v>
      </c>
      <c r="AE100">
        <f t="shared" si="113"/>
        <v>1.3883235244970247</v>
      </c>
      <c r="AF100">
        <f t="shared" si="114"/>
        <v>2.3909821130502888E-2</v>
      </c>
      <c r="AG100">
        <f t="shared" si="115"/>
        <v>2.2335688352093257E-2</v>
      </c>
      <c r="AH100">
        <f t="shared" si="116"/>
        <v>2.0957605455954667E-2</v>
      </c>
      <c r="AI100">
        <f t="shared" si="117"/>
        <v>2.4718783919027303E-2</v>
      </c>
      <c r="AJ100">
        <f t="shared" si="118"/>
        <v>3.0067512847650725E-2</v>
      </c>
      <c r="AK100">
        <f t="shared" si="119"/>
        <v>3.8525028326217417E-2</v>
      </c>
      <c r="AL100">
        <f t="shared" si="120"/>
        <v>6.5035413165037373E-2</v>
      </c>
      <c r="AM100">
        <f t="shared" si="121"/>
        <v>8.2676225254891836E-2</v>
      </c>
      <c r="AN100">
        <f t="shared" si="122"/>
        <v>8.4860718638596191E-2</v>
      </c>
      <c r="AO100">
        <f t="shared" si="123"/>
        <v>8.6024874373116414E-2</v>
      </c>
      <c r="AP100">
        <f t="shared" si="124"/>
        <v>8.6166298860567953E-2</v>
      </c>
      <c r="AQ100">
        <f t="shared" si="125"/>
        <v>8.6897099144184281E-2</v>
      </c>
      <c r="AR100">
        <f t="shared" si="126"/>
        <v>9.0416727839837105E-2</v>
      </c>
      <c r="AS100">
        <f t="shared" si="127"/>
        <v>9.1727660688347132E-2</v>
      </c>
      <c r="AT100">
        <f t="shared" si="128"/>
        <v>8.9011515875645306E-2</v>
      </c>
      <c r="AU100">
        <f t="shared" si="129"/>
        <v>8.1556169697378639E-2</v>
      </c>
      <c r="AV100">
        <f t="shared" si="130"/>
        <v>7.5960424824871545E-2</v>
      </c>
      <c r="AW100">
        <f t="shared" si="131"/>
        <v>6.8808449892605678E-2</v>
      </c>
      <c r="AX100">
        <f t="shared" si="132"/>
        <v>4.9995620325033782E-2</v>
      </c>
      <c r="AY100">
        <f t="shared" si="133"/>
        <v>4.2946299282304742E-2</v>
      </c>
      <c r="AZ100">
        <f t="shared" si="134"/>
        <v>3.815127416309548E-2</v>
      </c>
      <c r="BA100">
        <f t="shared" si="135"/>
        <v>3.1544622633037978E-2</v>
      </c>
      <c r="BB100">
        <f t="shared" si="136"/>
        <v>2.5987324256948323E-2</v>
      </c>
      <c r="BC100">
        <f t="shared" si="137"/>
        <v>1.8903535839595233E-2</v>
      </c>
      <c r="BD100">
        <f t="shared" si="138"/>
        <v>1.2966348185871397E-2</v>
      </c>
      <c r="BE100">
        <f t="shared" si="139"/>
        <v>1.0203251087995312E-2</v>
      </c>
      <c r="BF100">
        <f t="shared" si="140"/>
        <v>7.9692304366166325E-3</v>
      </c>
      <c r="BH100">
        <f t="shared" si="104"/>
        <v>1.3883235244970245</v>
      </c>
    </row>
    <row r="101" spans="1:60" x14ac:dyDescent="0.25">
      <c r="A101">
        <f>'HKI SC'!A97</f>
        <v>2034</v>
      </c>
      <c r="B101">
        <f>'HKI SC'!AC97</f>
        <v>0.90713246920090251</v>
      </c>
      <c r="C101">
        <f t="shared" si="109"/>
        <v>0</v>
      </c>
      <c r="D101">
        <f t="shared" si="109"/>
        <v>0.9361298066470235</v>
      </c>
      <c r="E101">
        <f t="shared" si="112"/>
        <v>0</v>
      </c>
      <c r="F101">
        <f t="shared" si="112"/>
        <v>0</v>
      </c>
      <c r="G101">
        <f t="shared" si="112"/>
        <v>0</v>
      </c>
      <c r="K101">
        <f t="shared" si="110"/>
        <v>0</v>
      </c>
      <c r="L101">
        <f t="shared" si="110"/>
        <v>6.3870193352976473E-2</v>
      </c>
      <c r="M101">
        <f t="shared" si="110"/>
        <v>0</v>
      </c>
      <c r="N101">
        <f t="shared" si="110"/>
        <v>0</v>
      </c>
      <c r="O101">
        <f t="shared" si="110"/>
        <v>0</v>
      </c>
      <c r="AD101">
        <f t="shared" si="111"/>
        <v>2049</v>
      </c>
      <c r="AE101">
        <f t="shared" si="113"/>
        <v>1.4150638690125434</v>
      </c>
      <c r="AF101">
        <f t="shared" si="114"/>
        <v>2.4577204151317079E-2</v>
      </c>
      <c r="AG101">
        <f t="shared" si="115"/>
        <v>2.2955145964451921E-2</v>
      </c>
      <c r="AH101">
        <f t="shared" si="116"/>
        <v>2.1538745481598745E-2</v>
      </c>
      <c r="AI101">
        <f t="shared" si="117"/>
        <v>2.5467661164683773E-2</v>
      </c>
      <c r="AJ101">
        <f t="shared" si="118"/>
        <v>3.1022669444014668E-2</v>
      </c>
      <c r="AK101">
        <f t="shared" si="119"/>
        <v>3.9646105593654765E-2</v>
      </c>
      <c r="AL101">
        <f t="shared" si="120"/>
        <v>6.6542068423639092E-2</v>
      </c>
      <c r="AM101">
        <f t="shared" si="121"/>
        <v>8.4223579004452126E-2</v>
      </c>
      <c r="AN101">
        <f t="shared" si="122"/>
        <v>8.6303155054646516E-2</v>
      </c>
      <c r="AO101">
        <f t="shared" si="123"/>
        <v>8.7402488321821625E-2</v>
      </c>
      <c r="AP101">
        <f t="shared" si="124"/>
        <v>8.7562133128362224E-2</v>
      </c>
      <c r="AQ101">
        <f t="shared" si="125"/>
        <v>8.8284642188008994E-2</v>
      </c>
      <c r="AR101">
        <f t="shared" si="126"/>
        <v>9.2048200429205765E-2</v>
      </c>
      <c r="AS101">
        <f t="shared" si="127"/>
        <v>9.3450524451953856E-2</v>
      </c>
      <c r="AT101">
        <f t="shared" si="128"/>
        <v>9.0676393356548382E-2</v>
      </c>
      <c r="AU101">
        <f t="shared" si="129"/>
        <v>8.2995049924941527E-2</v>
      </c>
      <c r="AV101">
        <f t="shared" si="130"/>
        <v>7.7294578791062274E-2</v>
      </c>
      <c r="AW101">
        <f t="shared" si="131"/>
        <v>6.994562470820255E-2</v>
      </c>
      <c r="AX101">
        <f t="shared" si="132"/>
        <v>5.0949871589510094E-2</v>
      </c>
      <c r="AY101">
        <f t="shared" si="133"/>
        <v>4.3783629250305954E-2</v>
      </c>
      <c r="AZ101">
        <f t="shared" si="134"/>
        <v>3.9066566648480829E-2</v>
      </c>
      <c r="BA101">
        <f t="shared" si="135"/>
        <v>3.218250412080869E-2</v>
      </c>
      <c r="BB101">
        <f t="shared" si="136"/>
        <v>2.6552693796321816E-2</v>
      </c>
      <c r="BC101">
        <f t="shared" si="137"/>
        <v>1.9170453936441973E-2</v>
      </c>
      <c r="BD101">
        <f t="shared" si="138"/>
        <v>1.308457057532901E-2</v>
      </c>
      <c r="BE101">
        <f t="shared" si="139"/>
        <v>1.0294727807303514E-2</v>
      </c>
      <c r="BF101">
        <f t="shared" si="140"/>
        <v>8.0428817054755634E-3</v>
      </c>
      <c r="BH101">
        <f t="shared" si="104"/>
        <v>1.4150638690125437</v>
      </c>
    </row>
    <row r="102" spans="1:60" x14ac:dyDescent="0.25">
      <c r="A102">
        <f>'HKI SC'!A98</f>
        <v>2035</v>
      </c>
      <c r="B102">
        <f>'HKI SC'!AC98</f>
        <v>0.93361604969541268</v>
      </c>
      <c r="C102">
        <f t="shared" si="109"/>
        <v>0</v>
      </c>
      <c r="D102">
        <f t="shared" si="109"/>
        <v>0.91153402845344844</v>
      </c>
      <c r="E102">
        <f t="shared" si="112"/>
        <v>0</v>
      </c>
      <c r="F102">
        <f t="shared" si="112"/>
        <v>0</v>
      </c>
      <c r="G102">
        <f t="shared" si="112"/>
        <v>0</v>
      </c>
      <c r="K102">
        <f t="shared" si="110"/>
        <v>0</v>
      </c>
      <c r="L102">
        <f t="shared" si="110"/>
        <v>8.8465971546551586E-2</v>
      </c>
      <c r="M102">
        <f t="shared" si="110"/>
        <v>0</v>
      </c>
      <c r="N102">
        <f t="shared" si="110"/>
        <v>0</v>
      </c>
      <c r="O102">
        <f t="shared" si="110"/>
        <v>0</v>
      </c>
      <c r="AD102">
        <f t="shared" si="111"/>
        <v>2050</v>
      </c>
      <c r="AE102">
        <f t="shared" si="113"/>
        <v>1.4401161417128514</v>
      </c>
      <c r="AF102">
        <f t="shared" si="114"/>
        <v>2.5202456433436684E-2</v>
      </c>
      <c r="AG102">
        <f t="shared" si="115"/>
        <v>2.353549828646799E-2</v>
      </c>
      <c r="AH102">
        <f t="shared" si="116"/>
        <v>2.2083199140041712E-2</v>
      </c>
      <c r="AI102">
        <f t="shared" si="117"/>
        <v>2.616926308183011E-2</v>
      </c>
      <c r="AJ102">
        <f t="shared" si="118"/>
        <v>3.1917528652343888E-2</v>
      </c>
      <c r="AK102">
        <f t="shared" si="119"/>
        <v>4.0696411187348867E-2</v>
      </c>
      <c r="AL102">
        <f t="shared" si="120"/>
        <v>6.7953611135137731E-2</v>
      </c>
      <c r="AM102">
        <f t="shared" si="121"/>
        <v>8.5673250981390614E-2</v>
      </c>
      <c r="AN102">
        <f t="shared" si="122"/>
        <v>8.7654532948329825E-2</v>
      </c>
      <c r="AO102">
        <f t="shared" si="123"/>
        <v>8.8693135878687712E-2</v>
      </c>
      <c r="AP102">
        <f t="shared" si="124"/>
        <v>8.8869850787008056E-2</v>
      </c>
      <c r="AQ102">
        <f t="shared" si="125"/>
        <v>8.9584592033349925E-2</v>
      </c>
      <c r="AR102">
        <f t="shared" si="126"/>
        <v>9.3576680968722403E-2</v>
      </c>
      <c r="AS102">
        <f t="shared" si="127"/>
        <v>9.5064626798552487E-2</v>
      </c>
      <c r="AT102">
        <f t="shared" si="128"/>
        <v>9.2236169994429046E-2</v>
      </c>
      <c r="AU102">
        <f t="shared" si="129"/>
        <v>8.4343096126181252E-2</v>
      </c>
      <c r="AV102">
        <f t="shared" si="130"/>
        <v>7.8544509919130201E-2</v>
      </c>
      <c r="AW102">
        <f t="shared" si="131"/>
        <v>7.101101163961332E-2</v>
      </c>
      <c r="AX102">
        <f t="shared" si="132"/>
        <v>5.1843882617991797E-2</v>
      </c>
      <c r="AY102">
        <f t="shared" si="133"/>
        <v>4.4568100022039377E-2</v>
      </c>
      <c r="AZ102">
        <f t="shared" si="134"/>
        <v>3.9924078298381557E-2</v>
      </c>
      <c r="BA102">
        <f t="shared" si="135"/>
        <v>3.2780117250768029E-2</v>
      </c>
      <c r="BB102">
        <f t="shared" si="136"/>
        <v>2.7082372532084266E-2</v>
      </c>
      <c r="BC102">
        <f t="shared" si="137"/>
        <v>1.9420521954337966E-2</v>
      </c>
      <c r="BD102">
        <f t="shared" si="138"/>
        <v>1.3195329789304554E-2</v>
      </c>
      <c r="BE102">
        <f t="shared" si="139"/>
        <v>1.038042975914294E-2</v>
      </c>
      <c r="BF102">
        <f t="shared" si="140"/>
        <v>8.111883496799038E-3</v>
      </c>
      <c r="BH102">
        <f t="shared" si="104"/>
        <v>1.4401161417128516</v>
      </c>
    </row>
    <row r="103" spans="1:60" x14ac:dyDescent="0.25">
      <c r="A103">
        <f>'HKI SC'!A99</f>
        <v>2036</v>
      </c>
      <c r="B103">
        <f>'HKI SC'!AC99</f>
        <v>0.9588289839605435</v>
      </c>
      <c r="C103">
        <f t="shared" si="109"/>
        <v>0</v>
      </c>
      <c r="D103">
        <f t="shared" si="109"/>
        <v>0.88811832229834997</v>
      </c>
      <c r="E103">
        <f t="shared" si="112"/>
        <v>0</v>
      </c>
      <c r="F103">
        <f t="shared" si="112"/>
        <v>0</v>
      </c>
      <c r="G103">
        <f t="shared" si="112"/>
        <v>0</v>
      </c>
      <c r="K103">
        <f t="shared" si="110"/>
        <v>0</v>
      </c>
      <c r="L103">
        <f t="shared" si="110"/>
        <v>0.11188167770165006</v>
      </c>
      <c r="M103">
        <f t="shared" si="110"/>
        <v>0</v>
      </c>
      <c r="N103">
        <f t="shared" si="110"/>
        <v>0</v>
      </c>
      <c r="O103">
        <f t="shared" si="110"/>
        <v>0</v>
      </c>
      <c r="AD103">
        <f t="shared" si="111"/>
        <v>2051</v>
      </c>
      <c r="AE103">
        <f t="shared" si="113"/>
        <v>1.465129100462387</v>
      </c>
      <c r="AF103">
        <f t="shared" si="114"/>
        <v>2.5826727521644909E-2</v>
      </c>
      <c r="AG103">
        <f t="shared" si="115"/>
        <v>2.4114939875039182E-2</v>
      </c>
      <c r="AH103">
        <f t="shared" si="116"/>
        <v>2.262679839998032E-2</v>
      </c>
      <c r="AI103">
        <f t="shared" si="117"/>
        <v>2.6869763991352807E-2</v>
      </c>
      <c r="AJ103">
        <f t="shared" si="118"/>
        <v>3.2810983578862613E-2</v>
      </c>
      <c r="AK103">
        <f t="shared" si="119"/>
        <v>4.1745068560823564E-2</v>
      </c>
      <c r="AL103">
        <f t="shared" si="120"/>
        <v>6.9362938745382421E-2</v>
      </c>
      <c r="AM103">
        <f t="shared" si="121"/>
        <v>8.7120648021702843E-2</v>
      </c>
      <c r="AN103">
        <f t="shared" si="122"/>
        <v>8.9003790156012966E-2</v>
      </c>
      <c r="AO103">
        <f t="shared" si="123"/>
        <v>8.9981758052263328E-2</v>
      </c>
      <c r="AP103">
        <f t="shared" si="124"/>
        <v>9.0175516274648426E-2</v>
      </c>
      <c r="AQ103">
        <f t="shared" si="125"/>
        <v>9.0882501897534759E-2</v>
      </c>
      <c r="AR103">
        <f t="shared" si="126"/>
        <v>9.5102762899162502E-2</v>
      </c>
      <c r="AS103">
        <f t="shared" si="127"/>
        <v>9.6676196171757656E-2</v>
      </c>
      <c r="AT103">
        <f t="shared" si="128"/>
        <v>9.3793498910991494E-2</v>
      </c>
      <c r="AU103">
        <f t="shared" si="129"/>
        <v>8.568902686976855E-2</v>
      </c>
      <c r="AV103">
        <f t="shared" si="130"/>
        <v>7.9792479559255475E-2</v>
      </c>
      <c r="AW103">
        <f t="shared" si="131"/>
        <v>7.2074726684011034E-2</v>
      </c>
      <c r="AX103">
        <f t="shared" si="132"/>
        <v>5.2736490695691987E-2</v>
      </c>
      <c r="AY103">
        <f t="shared" si="133"/>
        <v>4.5351339741976762E-2</v>
      </c>
      <c r="AZ103">
        <f t="shared" si="134"/>
        <v>4.0780244275129426E-2</v>
      </c>
      <c r="BA103">
        <f t="shared" si="135"/>
        <v>3.3376792560296728E-2</v>
      </c>
      <c r="BB103">
        <f t="shared" si="136"/>
        <v>2.7611220055286E-2</v>
      </c>
      <c r="BC103">
        <f t="shared" si="137"/>
        <v>1.9670197546290694E-2</v>
      </c>
      <c r="BD103">
        <f t="shared" si="138"/>
        <v>1.3305915191413289E-2</v>
      </c>
      <c r="BE103">
        <f t="shared" si="139"/>
        <v>1.0465997220896136E-2</v>
      </c>
      <c r="BF103">
        <f t="shared" si="140"/>
        <v>8.1807770052110262E-3</v>
      </c>
      <c r="BH103">
        <f t="shared" si="104"/>
        <v>1.465129100462387</v>
      </c>
    </row>
    <row r="104" spans="1:60" x14ac:dyDescent="0.25">
      <c r="A104">
        <f>'HKI SC'!A100</f>
        <v>2037</v>
      </c>
      <c r="B104">
        <f>'HKI SC'!AC100</f>
        <v>0.98250435378014089</v>
      </c>
      <c r="C104">
        <f t="shared" si="109"/>
        <v>0</v>
      </c>
      <c r="D104">
        <f t="shared" si="109"/>
        <v>0.86613057993645937</v>
      </c>
      <c r="E104">
        <f t="shared" si="112"/>
        <v>0</v>
      </c>
      <c r="F104">
        <f t="shared" si="112"/>
        <v>0</v>
      </c>
      <c r="G104">
        <f t="shared" si="112"/>
        <v>0</v>
      </c>
      <c r="K104">
        <f t="shared" si="110"/>
        <v>0</v>
      </c>
      <c r="L104">
        <f t="shared" si="110"/>
        <v>0.13386942006354061</v>
      </c>
      <c r="M104">
        <f t="shared" si="110"/>
        <v>0</v>
      </c>
      <c r="N104">
        <f t="shared" si="110"/>
        <v>0</v>
      </c>
      <c r="O104">
        <f t="shared" si="110"/>
        <v>0</v>
      </c>
      <c r="AD104">
        <f t="shared" si="111"/>
        <v>2052</v>
      </c>
      <c r="AE104">
        <f t="shared" si="113"/>
        <v>1.4915662495176565</v>
      </c>
      <c r="AF104">
        <f t="shared" si="114"/>
        <v>2.6486543418481293E-2</v>
      </c>
      <c r="AG104">
        <f t="shared" si="115"/>
        <v>2.4727373765778445E-2</v>
      </c>
      <c r="AH104">
        <f t="shared" si="116"/>
        <v>2.3201349168053612E-2</v>
      </c>
      <c r="AI104">
        <f t="shared" si="117"/>
        <v>2.7610150090568171E-2</v>
      </c>
      <c r="AJ104">
        <f t="shared" si="118"/>
        <v>3.3755310129874053E-2</v>
      </c>
      <c r="AK104">
        <f t="shared" si="119"/>
        <v>4.2853434490982584E-2</v>
      </c>
      <c r="AL104">
        <f t="shared" si="120"/>
        <v>7.0852510789730733E-2</v>
      </c>
      <c r="AM104">
        <f t="shared" si="121"/>
        <v>8.8650457097072644E-2</v>
      </c>
      <c r="AN104">
        <f t="shared" si="122"/>
        <v>9.042987150330975E-2</v>
      </c>
      <c r="AO104">
        <f t="shared" si="123"/>
        <v>9.1343751921916072E-2</v>
      </c>
      <c r="AP104">
        <f t="shared" si="124"/>
        <v>9.1555523872258626E-2</v>
      </c>
      <c r="AQ104">
        <f t="shared" si="125"/>
        <v>9.2254312281238204E-2</v>
      </c>
      <c r="AR104">
        <f t="shared" si="126"/>
        <v>9.6715737032674304E-2</v>
      </c>
      <c r="AS104">
        <f t="shared" si="127"/>
        <v>9.8379525240459814E-2</v>
      </c>
      <c r="AT104">
        <f t="shared" si="128"/>
        <v>9.5439499174595155E-2</v>
      </c>
      <c r="AU104">
        <f t="shared" si="129"/>
        <v>8.7111592350429562E-2</v>
      </c>
      <c r="AV104">
        <f t="shared" si="130"/>
        <v>8.1111506217509385E-2</v>
      </c>
      <c r="AW104">
        <f t="shared" si="131"/>
        <v>7.3199007640241259E-2</v>
      </c>
      <c r="AX104">
        <f t="shared" si="132"/>
        <v>5.3679922179923567E-2</v>
      </c>
      <c r="AY104">
        <f t="shared" si="133"/>
        <v>4.6179175642132995E-2</v>
      </c>
      <c r="AZ104">
        <f t="shared" si="134"/>
        <v>4.1685158714479947E-2</v>
      </c>
      <c r="BA104">
        <f t="shared" si="135"/>
        <v>3.4007441427292617E-2</v>
      </c>
      <c r="BB104">
        <f t="shared" si="136"/>
        <v>2.8170179150785006E-2</v>
      </c>
      <c r="BC104">
        <f t="shared" si="137"/>
        <v>1.9934089191657896E-2</v>
      </c>
      <c r="BD104">
        <f t="shared" si="138"/>
        <v>1.3422797116025263E-2</v>
      </c>
      <c r="BE104">
        <f t="shared" si="139"/>
        <v>1.0556436731203659E-2</v>
      </c>
      <c r="BF104">
        <f t="shared" si="140"/>
        <v>8.2535931789818329E-3</v>
      </c>
      <c r="BH104">
        <f t="shared" si="104"/>
        <v>1.4915662495176565</v>
      </c>
    </row>
    <row r="105" spans="1:60" x14ac:dyDescent="0.25">
      <c r="A105">
        <f>'HKI SC'!A101</f>
        <v>2038</v>
      </c>
      <c r="B105">
        <f>'HKI SC'!AC101</f>
        <v>1.0050104805025564</v>
      </c>
      <c r="C105">
        <f t="shared" si="109"/>
        <v>0</v>
      </c>
      <c r="D105">
        <f t="shared" si="109"/>
        <v>0.84522873469783044</v>
      </c>
      <c r="E105">
        <f t="shared" si="112"/>
        <v>0</v>
      </c>
      <c r="F105">
        <f t="shared" si="112"/>
        <v>0</v>
      </c>
      <c r="G105">
        <f t="shared" si="112"/>
        <v>0</v>
      </c>
      <c r="K105">
        <f t="shared" si="110"/>
        <v>0</v>
      </c>
      <c r="L105">
        <f t="shared" si="110"/>
        <v>0.15477126530216959</v>
      </c>
      <c r="M105">
        <f t="shared" si="110"/>
        <v>0</v>
      </c>
      <c r="N105">
        <f t="shared" si="110"/>
        <v>0</v>
      </c>
      <c r="O105">
        <f t="shared" si="110"/>
        <v>0</v>
      </c>
      <c r="AD105">
        <f t="shared" si="111"/>
        <v>2053</v>
      </c>
      <c r="AE105">
        <f t="shared" si="113"/>
        <v>1.5157301817578002</v>
      </c>
      <c r="AF105">
        <f t="shared" si="114"/>
        <v>2.7089624582368969E-2</v>
      </c>
      <c r="AG105">
        <f t="shared" si="115"/>
        <v>2.5287147098615983E-2</v>
      </c>
      <c r="AH105">
        <f t="shared" si="116"/>
        <v>2.3726496785114015E-2</v>
      </c>
      <c r="AI105">
        <f t="shared" si="117"/>
        <v>2.8286873571439046E-2</v>
      </c>
      <c r="AJ105">
        <f t="shared" si="118"/>
        <v>3.4618438099667782E-2</v>
      </c>
      <c r="AK105">
        <f t="shared" si="119"/>
        <v>4.3866496798784939E-2</v>
      </c>
      <c r="AL105">
        <f t="shared" si="120"/>
        <v>7.2214000936463116E-2</v>
      </c>
      <c r="AM105">
        <f t="shared" si="121"/>
        <v>9.0048724465475752E-2</v>
      </c>
      <c r="AN105">
        <f t="shared" si="122"/>
        <v>9.1733330245134401E-2</v>
      </c>
      <c r="AO105">
        <f t="shared" si="123"/>
        <v>9.2588633792838521E-2</v>
      </c>
      <c r="AP105">
        <f t="shared" si="124"/>
        <v>9.281687054809809E-2</v>
      </c>
      <c r="AQ105">
        <f t="shared" si="125"/>
        <v>9.3508166586361491E-2</v>
      </c>
      <c r="AR105">
        <f t="shared" si="126"/>
        <v>9.819001845332978E-2</v>
      </c>
      <c r="AS105">
        <f t="shared" si="127"/>
        <v>9.9936392363792176E-2</v>
      </c>
      <c r="AT105">
        <f t="shared" si="128"/>
        <v>9.6943966950368804E-2</v>
      </c>
      <c r="AU105">
        <f t="shared" si="129"/>
        <v>8.8411837539878552E-2</v>
      </c>
      <c r="AV105">
        <f t="shared" si="130"/>
        <v>8.2317115442859551E-2</v>
      </c>
      <c r="AW105">
        <f t="shared" si="131"/>
        <v>7.4226616509428925E-2</v>
      </c>
      <c r="AX105">
        <f t="shared" si="132"/>
        <v>5.4542232045882655E-2</v>
      </c>
      <c r="AY105">
        <f t="shared" si="133"/>
        <v>4.6935829491438513E-2</v>
      </c>
      <c r="AZ105">
        <f t="shared" si="134"/>
        <v>4.2512263450693373E-2</v>
      </c>
      <c r="BA105">
        <f t="shared" si="135"/>
        <v>3.458386350887007E-2</v>
      </c>
      <c r="BB105">
        <f t="shared" si="136"/>
        <v>2.8681075756179671E-2</v>
      </c>
      <c r="BC105">
        <f t="shared" si="137"/>
        <v>2.017528992869887E-2</v>
      </c>
      <c r="BD105">
        <f t="shared" si="138"/>
        <v>1.3529628866321662E-2</v>
      </c>
      <c r="BE105">
        <f t="shared" si="139"/>
        <v>1.0639099736746885E-2</v>
      </c>
      <c r="BF105">
        <f t="shared" si="140"/>
        <v>8.3201482029485203E-3</v>
      </c>
      <c r="BH105">
        <f t="shared" si="104"/>
        <v>1.5157301817577999</v>
      </c>
    </row>
    <row r="106" spans="1:60" x14ac:dyDescent="0.25">
      <c r="A106">
        <f>'HKI SC'!A102</f>
        <v>2039</v>
      </c>
      <c r="B106">
        <f>'HKI SC'!AC102</f>
        <v>1.0359705279190312</v>
      </c>
      <c r="C106">
        <f t="shared" si="109"/>
        <v>0</v>
      </c>
      <c r="D106">
        <f t="shared" si="109"/>
        <v>0.81647558104943929</v>
      </c>
      <c r="E106">
        <f t="shared" si="112"/>
        <v>0</v>
      </c>
      <c r="F106">
        <f t="shared" si="112"/>
        <v>0</v>
      </c>
      <c r="G106">
        <f t="shared" si="112"/>
        <v>0</v>
      </c>
      <c r="K106">
        <f t="shared" si="110"/>
        <v>0</v>
      </c>
      <c r="L106">
        <f t="shared" si="110"/>
        <v>0.18352441895056065</v>
      </c>
      <c r="M106">
        <f t="shared" si="110"/>
        <v>0</v>
      </c>
      <c r="N106">
        <f t="shared" si="110"/>
        <v>0</v>
      </c>
      <c r="O106">
        <f t="shared" si="110"/>
        <v>0</v>
      </c>
      <c r="AD106">
        <f t="shared" si="111"/>
        <v>2054</v>
      </c>
      <c r="AE106">
        <f t="shared" si="113"/>
        <v>1.5423700523348614</v>
      </c>
      <c r="AF106">
        <f t="shared" si="114"/>
        <v>2.7754499984011614E-2</v>
      </c>
      <c r="AG106">
        <f t="shared" si="115"/>
        <v>2.5904277166316984E-2</v>
      </c>
      <c r="AH106">
        <f t="shared" si="116"/>
        <v>2.4305453240268272E-2</v>
      </c>
      <c r="AI106">
        <f t="shared" si="117"/>
        <v>2.9032936992230675E-2</v>
      </c>
      <c r="AJ106">
        <f t="shared" si="118"/>
        <v>3.5570005798924408E-2</v>
      </c>
      <c r="AK106">
        <f t="shared" si="119"/>
        <v>4.4983361740225172E-2</v>
      </c>
      <c r="AL106">
        <f t="shared" si="120"/>
        <v>7.3714995101669359E-2</v>
      </c>
      <c r="AM106">
        <f t="shared" si="121"/>
        <v>9.1590264201483793E-2</v>
      </c>
      <c r="AN106">
        <f t="shared" si="122"/>
        <v>9.3170346863111028E-2</v>
      </c>
      <c r="AO106">
        <f t="shared" si="123"/>
        <v>9.3961071506846378E-2</v>
      </c>
      <c r="AP106">
        <f t="shared" si="124"/>
        <v>9.4207460120326145E-2</v>
      </c>
      <c r="AQ106">
        <f t="shared" si="125"/>
        <v>9.4890496087993007E-2</v>
      </c>
      <c r="AR106">
        <f t="shared" si="126"/>
        <v>9.9815360961747354E-2</v>
      </c>
      <c r="AS106">
        <f t="shared" si="127"/>
        <v>0.10165278265404276</v>
      </c>
      <c r="AT106">
        <f t="shared" si="128"/>
        <v>9.8602588835071239E-2</v>
      </c>
      <c r="AU106">
        <f t="shared" si="129"/>
        <v>8.9845311331359506E-2</v>
      </c>
      <c r="AV106">
        <f t="shared" si="130"/>
        <v>8.3646256470514116E-2</v>
      </c>
      <c r="AW106">
        <f t="shared" si="131"/>
        <v>7.53595185142409E-2</v>
      </c>
      <c r="AX106">
        <f t="shared" si="132"/>
        <v>5.5492897814937818E-2</v>
      </c>
      <c r="AY106">
        <f t="shared" si="133"/>
        <v>4.7770013283083446E-2</v>
      </c>
      <c r="AZ106">
        <f t="shared" si="134"/>
        <v>4.3424116824036088E-2</v>
      </c>
      <c r="BA106">
        <f t="shared" si="135"/>
        <v>3.5219348226273511E-2</v>
      </c>
      <c r="BB106">
        <f t="shared" si="136"/>
        <v>2.9244320980951616E-2</v>
      </c>
      <c r="BC106">
        <f t="shared" si="137"/>
        <v>2.0441205109804558E-2</v>
      </c>
      <c r="BD106">
        <f t="shared" si="138"/>
        <v>1.3647407047998938E-2</v>
      </c>
      <c r="BE106">
        <f t="shared" si="139"/>
        <v>1.0730232742223698E-2</v>
      </c>
      <c r="BF106">
        <f t="shared" si="140"/>
        <v>8.3935227351689089E-3</v>
      </c>
      <c r="BH106">
        <f t="shared" si="104"/>
        <v>1.5423700523348611</v>
      </c>
    </row>
    <row r="107" spans="1:60" x14ac:dyDescent="0.25">
      <c r="A107">
        <f>'HKI SC'!A103</f>
        <v>2040</v>
      </c>
      <c r="B107">
        <f>'HKI SC'!AC103</f>
        <v>1.0732471343233083</v>
      </c>
      <c r="C107">
        <f t="shared" si="109"/>
        <v>0</v>
      </c>
      <c r="D107">
        <f t="shared" si="109"/>
        <v>0.78185612530330806</v>
      </c>
      <c r="E107">
        <f t="shared" si="112"/>
        <v>0</v>
      </c>
      <c r="F107">
        <f t="shared" si="112"/>
        <v>0</v>
      </c>
      <c r="G107">
        <f t="shared" si="112"/>
        <v>0</v>
      </c>
      <c r="K107">
        <f t="shared" ref="K107:O116" si="141">($B107&gt;=J$16)*($B107&lt;=K$16)*($B107-J$16)/(K$16-J$16)</f>
        <v>0</v>
      </c>
      <c r="L107">
        <f t="shared" si="141"/>
        <v>0.21814387469669197</v>
      </c>
      <c r="M107">
        <f t="shared" si="141"/>
        <v>0</v>
      </c>
      <c r="N107">
        <f t="shared" si="141"/>
        <v>0</v>
      </c>
      <c r="O107">
        <f t="shared" si="141"/>
        <v>0</v>
      </c>
      <c r="AD107">
        <f t="shared" si="111"/>
        <v>2055</v>
      </c>
      <c r="AE107">
        <f t="shared" si="113"/>
        <v>1.5724156801089426</v>
      </c>
      <c r="AF107">
        <f t="shared" si="114"/>
        <v>2.8504375955672637E-2</v>
      </c>
      <c r="AG107">
        <f t="shared" si="115"/>
        <v>2.6600303832388848E-2</v>
      </c>
      <c r="AH107">
        <f t="shared" si="116"/>
        <v>2.4958426012739048E-2</v>
      </c>
      <c r="AI107">
        <f t="shared" si="117"/>
        <v>2.9874380413365931E-2</v>
      </c>
      <c r="AJ107">
        <f t="shared" si="118"/>
        <v>3.664322606142531E-2</v>
      </c>
      <c r="AK107">
        <f t="shared" si="119"/>
        <v>4.6243011565000561E-2</v>
      </c>
      <c r="AL107">
        <f t="shared" si="120"/>
        <v>7.5407882904873907E-2</v>
      </c>
      <c r="AM107">
        <f t="shared" si="121"/>
        <v>9.3328881098028865E-2</v>
      </c>
      <c r="AN107">
        <f t="shared" si="122"/>
        <v>9.4791077950523744E-2</v>
      </c>
      <c r="AO107">
        <f t="shared" si="123"/>
        <v>9.5508967641660877E-2</v>
      </c>
      <c r="AP107">
        <f t="shared" si="124"/>
        <v>9.5775828726052781E-2</v>
      </c>
      <c r="AQ107">
        <f t="shared" si="125"/>
        <v>9.6449548619686382E-2</v>
      </c>
      <c r="AR107">
        <f t="shared" si="126"/>
        <v>0.10164849434248369</v>
      </c>
      <c r="AS107">
        <f t="shared" si="127"/>
        <v>0.10358860376198469</v>
      </c>
      <c r="AT107">
        <f t="shared" si="128"/>
        <v>0.10047325617264551</v>
      </c>
      <c r="AU107">
        <f t="shared" si="129"/>
        <v>9.146204666189163E-2</v>
      </c>
      <c r="AV107">
        <f t="shared" si="130"/>
        <v>8.5145320681830367E-2</v>
      </c>
      <c r="AW107">
        <f t="shared" si="131"/>
        <v>7.6637255650486624E-2</v>
      </c>
      <c r="AX107">
        <f t="shared" si="132"/>
        <v>5.6565100840548138E-2</v>
      </c>
      <c r="AY107">
        <f t="shared" si="133"/>
        <v>4.8710842767462265E-2</v>
      </c>
      <c r="AZ107">
        <f t="shared" si="134"/>
        <v>4.4452545508054803E-2</v>
      </c>
      <c r="BA107">
        <f t="shared" si="135"/>
        <v>3.5936076080486955E-2</v>
      </c>
      <c r="BB107">
        <f t="shared" si="136"/>
        <v>2.9879573930851399E-2</v>
      </c>
      <c r="BC107">
        <f t="shared" si="137"/>
        <v>2.0741116046979247E-2</v>
      </c>
      <c r="BD107">
        <f t="shared" si="138"/>
        <v>1.3780242505902049E-2</v>
      </c>
      <c r="BE107">
        <f t="shared" si="139"/>
        <v>1.0833016588435301E-2</v>
      </c>
      <c r="BF107">
        <f t="shared" si="140"/>
        <v>8.4762777874809667E-3</v>
      </c>
      <c r="BH107">
        <f t="shared" si="104"/>
        <v>1.5724156801089428</v>
      </c>
    </row>
    <row r="108" spans="1:60" x14ac:dyDescent="0.25">
      <c r="A108">
        <f>'HKI SC'!A104</f>
        <v>2041</v>
      </c>
      <c r="B108">
        <f>'HKI SC'!AC104</f>
        <v>1.1121216653019508</v>
      </c>
      <c r="C108">
        <f t="shared" ref="C108:G117" si="142">($B108&gt;=C$16)*($B108&lt;=D$16)*(1-($B108-C$16)/(D$16-C$16))</f>
        <v>0</v>
      </c>
      <c r="D108">
        <f t="shared" si="142"/>
        <v>0.74575264822519327</v>
      </c>
      <c r="E108">
        <f t="shared" si="142"/>
        <v>0</v>
      </c>
      <c r="F108">
        <f t="shared" si="142"/>
        <v>0</v>
      </c>
      <c r="G108">
        <f t="shared" si="142"/>
        <v>0</v>
      </c>
      <c r="K108">
        <f t="shared" si="141"/>
        <v>0</v>
      </c>
      <c r="L108">
        <f t="shared" si="141"/>
        <v>0.25424735177480673</v>
      </c>
      <c r="M108">
        <f t="shared" si="141"/>
        <v>0</v>
      </c>
      <c r="N108">
        <f t="shared" si="141"/>
        <v>0</v>
      </c>
      <c r="O108">
        <f t="shared" si="141"/>
        <v>0</v>
      </c>
      <c r="AD108">
        <f t="shared" si="111"/>
        <v>2056</v>
      </c>
      <c r="AE108">
        <f t="shared" ref="AE108:AE152" si="143">A$2*$C123+A$3*$D123+A$4*$E123+A$5*$F123+A$6*G123+A$3*$K123+A$4*$L123+A$5*$M123+A$6*$N123+A$7*$O123</f>
        <v>1.6077911320482594</v>
      </c>
      <c r="AF108">
        <f t="shared" ref="AF108:AF152" si="144">B$2*$C123+B$3*$D123+B$4*$E123+B$5*$F123+B$6*$G123+B$3*$K123+B$4*$L123+B$5*$M123+B$6*$N123+B$7*$O123</f>
        <v>2.9387273181032882E-2</v>
      </c>
      <c r="AG108">
        <f t="shared" ref="AG108:AG152" si="145">C$2*$C123+C$3*$D123+C$4*$E123+C$5*$F123+C$6*$G123+C$3*$K123+C$4*$L123+C$5*$M123+C$6*$N123+C$7*$O123</f>
        <v>2.7419799369618011E-2</v>
      </c>
      <c r="AH108">
        <f t="shared" ref="AH108:AH152" si="146">D$2*$C123+D$3*$D123+D$4*$E123+D$5*$F123+D$6*$G123+D$3*$K123+D$4*$L123+D$5*$M123+D$6*$N123+D$7*$O123</f>
        <v>2.5727230282828192E-2</v>
      </c>
      <c r="AI108">
        <f t="shared" ref="AI108:AI152" si="147">E$2*$C123+E$3*$D123+E$4*$E123+E$5*$F123+E$6*$G123+E$3*$K123+E$4*$L123+E$5*$M123+E$6*$N123+E$7*$O123</f>
        <v>3.0865088330266324E-2</v>
      </c>
      <c r="AJ108">
        <f t="shared" ref="AJ108:AJ152" si="148">F$2*$C123+F$3*$D123+F$4*$E123+F$5*$F123+F$6*$G123+F$3*$K123+F$4*$L123+F$5*$M123+F$6*$N123+F$7*$O123</f>
        <v>3.7906825946968467E-2</v>
      </c>
      <c r="AK108">
        <f t="shared" ref="AK108:AK152" si="149">G$2*$C123+G$3*$D123+G$4*$E123+G$5*$F123+G$6*$G123+G$3*$K123+G$4*$L123+G$5*$M123+G$6*$N123+G$7*$O123</f>
        <v>4.7726111940594999E-2</v>
      </c>
      <c r="AL108">
        <f t="shared" ref="AL108:AL152" si="150">H$2*$C123+H$3*$D123+H$4*$E123+H$5*$F123+H$6*$G123+H$3*$K123+H$4*$L123+H$5*$M123+H$6*$N123+H$7*$O123</f>
        <v>7.7401073780139273E-2</v>
      </c>
      <c r="AM108">
        <f t="shared" ref="AM108:AM152" si="151">I$2*$C123+I$3*$D123+I$4*$E123+I$5*$F123+I$6*$G123+I$3*$K123+I$4*$L123+I$5*$M123+I$6*$N123+I$7*$O123</f>
        <v>9.5375912996549267E-2</v>
      </c>
      <c r="AN108">
        <f t="shared" ref="AN108:AN152" si="152">J$2*$C123+J$3*$D123+J$4*$E123+J$5*$F123+J$6*$G123+J$3*$K123+J$4*$L123+J$5*$M123+J$6*$N123+J$7*$O123</f>
        <v>9.6699312157524892E-2</v>
      </c>
      <c r="AO108">
        <f t="shared" ref="AO108:AO152" si="153">K$2*$C123+K$3*$D123+K$4*$E123+K$5*$F123+K$6*$G123+K$3*$K123+K$4*$L123+K$5*$M123+K$6*$N123+K$7*$O123</f>
        <v>9.7331446630481377E-2</v>
      </c>
      <c r="AP108">
        <f t="shared" ref="AP108:AP152" si="154">L$2*$C123+L$3*$D123+L$4*$E123+L$5*$F123+L$6*$G123+L$3*$K123+L$4*$L123+L$5*$M123+L$6*$N123+L$7*$O123</f>
        <v>9.7622411818015245E-2</v>
      </c>
      <c r="AQ108">
        <f t="shared" ref="AQ108:AQ152" si="155">M$2*$C123+M$3*$D123+M$4*$E123+M$5*$F123+M$6*$G123+M$3*$K123+M$4*$L123+M$5*$M123+M$6*$N123+M$7*$O123</f>
        <v>9.8285163049862026E-2</v>
      </c>
      <c r="AR108">
        <f t="shared" ref="AR108:AR152" si="156">N$2*$C123+N$3*$D123+N$4*$E123+N$5*$F123+N$6*$G123+N$3*$K123+N$4*$L123+N$5*$M123+N$6*$N123+N$7*$O123</f>
        <v>0.10380680909949921</v>
      </c>
      <c r="AS108">
        <f t="shared" ref="AS108:AS152" si="157">O$2*$C123+O$3*$D123+O$4*$E123+O$5*$F123+O$6*$G123+O$3*$K123+O$4*$L123+O$5*$M123+O$6*$N123+O$7*$O123</f>
        <v>0.10586782212553605</v>
      </c>
      <c r="AT108">
        <f t="shared" ref="AT108:AT152" si="158">P$2*$C123+P$3*$D123+P$4*$E123+P$5*$F123+P$6*$G123+P$3*$K123+P$4*$L123+P$5*$M123+P$6*$N123+P$7*$O123</f>
        <v>0.10267576307289722</v>
      </c>
      <c r="AU108">
        <f t="shared" ref="AU108:AU152" si="159">Q$2*$C123+Q$3*$D123+Q$4*$E123+Q$5*$F123+Q$6*$G123+Q$3*$K123+Q$4*$L123+Q$5*$M123+Q$6*$N123+Q$7*$O123</f>
        <v>9.3365576300675587E-2</v>
      </c>
      <c r="AV108">
        <f t="shared" ref="AV108:AV152" si="160">R$2*$C123+R$3*$D123+R$4*$E123+R$5*$F123+R$6*$G123+R$3*$K123+R$4*$L123+R$5*$M123+R$6*$N123+R$7*$O123</f>
        <v>8.6910305403072013E-2</v>
      </c>
      <c r="AW108">
        <f t="shared" ref="AW108:AW152" si="161">S$2*$C123+S$3*$D123+S$4*$E123+S$5*$F123+S$6*$G123+S$3*$K123+S$4*$L123+S$5*$M123+S$6*$N123+S$7*$O123</f>
        <v>7.8141651863946116E-2</v>
      </c>
      <c r="AX108">
        <f t="shared" ref="AX108:AX152" si="162">T$2*$C123+T$3*$D123+T$4*$E123+T$5*$F123+T$6*$G123+T$3*$K123+T$4*$L123+T$5*$M123+T$6*$N123+T$7*$O123</f>
        <v>5.7827503040524392E-2</v>
      </c>
      <c r="AY108">
        <f t="shared" ref="AY108:AY152" si="163">U$2*$C123+U$3*$D123+U$4*$E123+U$5*$F123+U$6*$G123+U$3*$K123+U$4*$L123+U$5*$M123+U$6*$N123+U$7*$O123</f>
        <v>4.9818566941441635E-2</v>
      </c>
      <c r="AZ108">
        <f t="shared" ref="AZ108:AZ152" si="164">V$2*$C123+V$3*$D123+V$4*$E123+V$5*$F123+V$6*$G123+V$3*$K123+V$4*$L123+V$5*$M123+V$6*$N123+V$7*$O123</f>
        <v>4.5663408191906014E-2</v>
      </c>
      <c r="BA108">
        <f t="shared" ref="BA108:BA152" si="165">W$2*$C123+W$3*$D123+W$4*$E123+W$5*$F123+W$6*$G123+W$3*$K123+W$4*$L123+W$5*$M123+W$6*$N123+W$7*$O123</f>
        <v>3.6779945010467163E-2</v>
      </c>
      <c r="BB108">
        <f t="shared" ref="BB108:BB152" si="166">X$2*$C123+X$3*$D123+X$4*$E123+X$5*$F123+X$6*$G123+X$3*$K123+X$4*$L123+X$5*$M123+X$6*$N123+X$7*$O123</f>
        <v>3.0627515041200731E-2</v>
      </c>
      <c r="BC108">
        <f t="shared" ref="BC108:BC152" si="167">Y$2*$C123+Y$3*$D123+Y$4*$E123+Y$5*$F123+Y$6*$G123+Y$3*$K123+Y$4*$L123+Y$5*$M123+Y$6*$N123+Y$7*$O123</f>
        <v>2.1094228487294139E-2</v>
      </c>
      <c r="BD108">
        <f t="shared" ref="BD108:BD152" si="168">Z$2*$C123+Z$3*$D123+Z$4*$E123+Z$5*$F123+Z$6*$G123+Z$3*$K123+Z$4*$L123+Z$5*$M123+Z$6*$N123+Z$7*$O123</f>
        <v>1.3936641779441022E-2</v>
      </c>
      <c r="BE108">
        <f t="shared" ref="BE108:BE152" si="169">AA$2*$C123+AA$3*$D123+AA$4*$E123+AA$5*$F123+AA$6*$G123+AA$3*$K123+AA$4*$L123+AA$5*$M123+AA$6*$N123+AA$7*$O123</f>
        <v>1.0954033364624393E-2</v>
      </c>
      <c r="BF108">
        <f t="shared" ref="BF108:BF152" si="170">AB$2*$C123+AB$3*$D123+AB$4*$E123+AB$5*$F123+AB$6*$G123+AB$3*$K123+AB$4*$L123+AB$5*$M123+AB$6*$N123+AB$7*$O123</f>
        <v>8.5737128418527132E-3</v>
      </c>
      <c r="BH108">
        <f t="shared" ref="BH108:BH152" si="171">SUM(AF108:BF108)</f>
        <v>1.6077911320482596</v>
      </c>
    </row>
    <row r="109" spans="1:60" x14ac:dyDescent="0.25">
      <c r="A109">
        <f>'HKI SC'!A105</f>
        <v>2042</v>
      </c>
      <c r="B109">
        <f>'HKI SC'!AC105</f>
        <v>1.1496691983702185</v>
      </c>
      <c r="C109">
        <f t="shared" si="142"/>
        <v>0</v>
      </c>
      <c r="D109">
        <f t="shared" si="142"/>
        <v>0.71088157800662988</v>
      </c>
      <c r="E109">
        <f t="shared" si="142"/>
        <v>0</v>
      </c>
      <c r="F109">
        <f t="shared" si="142"/>
        <v>0</v>
      </c>
      <c r="G109">
        <f t="shared" si="142"/>
        <v>0</v>
      </c>
      <c r="K109">
        <f t="shared" si="141"/>
        <v>0</v>
      </c>
      <c r="L109">
        <f t="shared" si="141"/>
        <v>0.28911842199337012</v>
      </c>
      <c r="M109">
        <f t="shared" si="141"/>
        <v>0</v>
      </c>
      <c r="N109">
        <f t="shared" si="141"/>
        <v>0</v>
      </c>
      <c r="O109">
        <f t="shared" si="141"/>
        <v>0</v>
      </c>
      <c r="AD109">
        <f t="shared" si="111"/>
        <v>2057</v>
      </c>
      <c r="AE109">
        <f t="shared" si="143"/>
        <v>1.6499333929822924</v>
      </c>
      <c r="AF109">
        <f t="shared" si="144"/>
        <v>3.0439055793249133E-2</v>
      </c>
      <c r="AG109">
        <f t="shared" si="145"/>
        <v>2.839605247370355E-2</v>
      </c>
      <c r="AH109">
        <f t="shared" si="146"/>
        <v>2.6643095618283773E-2</v>
      </c>
      <c r="AI109">
        <f t="shared" si="147"/>
        <v>3.2045304249911616E-2</v>
      </c>
      <c r="AJ109">
        <f t="shared" si="148"/>
        <v>3.9412134096363169E-2</v>
      </c>
      <c r="AK109">
        <f t="shared" si="149"/>
        <v>4.9492907828514059E-2</v>
      </c>
      <c r="AL109">
        <f t="shared" si="150"/>
        <v>7.9775533054917053E-2</v>
      </c>
      <c r="AM109">
        <f t="shared" si="151"/>
        <v>9.7814512298565748E-2</v>
      </c>
      <c r="AN109">
        <f t="shared" si="152"/>
        <v>9.8972563790115708E-2</v>
      </c>
      <c r="AO109">
        <f t="shared" si="153"/>
        <v>9.9502539319994282E-2</v>
      </c>
      <c r="AP109">
        <f t="shared" si="154"/>
        <v>9.9822219374717164E-2</v>
      </c>
      <c r="AQ109">
        <f t="shared" si="155"/>
        <v>0.1004719037994484</v>
      </c>
      <c r="AR109">
        <f t="shared" si="156"/>
        <v>0.1063779780508938</v>
      </c>
      <c r="AS109">
        <f t="shared" si="157"/>
        <v>0.10858302178340015</v>
      </c>
      <c r="AT109">
        <f t="shared" si="158"/>
        <v>0.10529957748122301</v>
      </c>
      <c r="AU109">
        <f t="shared" si="159"/>
        <v>9.5633223449633764E-2</v>
      </c>
      <c r="AV109">
        <f t="shared" si="160"/>
        <v>8.9012906008563639E-2</v>
      </c>
      <c r="AW109">
        <f t="shared" si="161"/>
        <v>7.9933817173509808E-2</v>
      </c>
      <c r="AX109">
        <f t="shared" si="162"/>
        <v>5.9331384404537973E-2</v>
      </c>
      <c r="AY109">
        <f t="shared" si="163"/>
        <v>5.1138182624736732E-2</v>
      </c>
      <c r="AZ109">
        <f t="shared" si="164"/>
        <v>4.7105891280621773E-2</v>
      </c>
      <c r="BA109">
        <f t="shared" si="165"/>
        <v>3.778523378253297E-2</v>
      </c>
      <c r="BB109">
        <f t="shared" si="166"/>
        <v>3.1518526398163778E-2</v>
      </c>
      <c r="BC109">
        <f t="shared" si="167"/>
        <v>2.1514886197175277E-2</v>
      </c>
      <c r="BD109">
        <f t="shared" si="168"/>
        <v>1.4122957957300142E-2</v>
      </c>
      <c r="BE109">
        <f t="shared" si="169"/>
        <v>1.1098198888454435E-2</v>
      </c>
      <c r="BF109">
        <f t="shared" si="170"/>
        <v>8.6897858037614257E-3</v>
      </c>
      <c r="BH109">
        <f t="shared" si="171"/>
        <v>1.6499333929822924</v>
      </c>
    </row>
    <row r="110" spans="1:60" x14ac:dyDescent="0.25">
      <c r="A110">
        <f>'HKI SC'!A106</f>
        <v>2043</v>
      </c>
      <c r="B110">
        <f>'HKI SC'!AC106</f>
        <v>1.197521813781226</v>
      </c>
      <c r="C110">
        <f t="shared" si="142"/>
        <v>0</v>
      </c>
      <c r="D110">
        <f t="shared" si="142"/>
        <v>0.66643999221442285</v>
      </c>
      <c r="E110">
        <f t="shared" si="142"/>
        <v>0</v>
      </c>
      <c r="F110">
        <f t="shared" si="142"/>
        <v>0</v>
      </c>
      <c r="G110">
        <f t="shared" si="142"/>
        <v>0</v>
      </c>
      <c r="K110">
        <f t="shared" si="141"/>
        <v>0</v>
      </c>
      <c r="L110">
        <f t="shared" si="141"/>
        <v>0.33356000778557715</v>
      </c>
      <c r="M110">
        <f t="shared" si="141"/>
        <v>0</v>
      </c>
      <c r="N110">
        <f t="shared" si="141"/>
        <v>0</v>
      </c>
      <c r="O110">
        <f t="shared" si="141"/>
        <v>0</v>
      </c>
      <c r="AD110">
        <f t="shared" si="111"/>
        <v>2058</v>
      </c>
      <c r="AE110">
        <f t="shared" si="143"/>
        <v>1.6983560997168687</v>
      </c>
      <c r="AF110">
        <f t="shared" si="144"/>
        <v>3.1647585185148569E-2</v>
      </c>
      <c r="AG110">
        <f t="shared" si="145"/>
        <v>2.9517796222380255E-2</v>
      </c>
      <c r="AH110">
        <f t="shared" si="146"/>
        <v>2.7695452031162308E-2</v>
      </c>
      <c r="AI110">
        <f t="shared" si="147"/>
        <v>3.3401407318276184E-2</v>
      </c>
      <c r="AJ110">
        <f t="shared" si="148"/>
        <v>4.1141777771091646E-2</v>
      </c>
      <c r="AK110">
        <f t="shared" si="149"/>
        <v>5.1523008664216247E-2</v>
      </c>
      <c r="AL110">
        <f t="shared" si="150"/>
        <v>8.2503857130735839E-2</v>
      </c>
      <c r="AM110">
        <f t="shared" si="151"/>
        <v>0.10061653516652548</v>
      </c>
      <c r="AN110">
        <f t="shared" si="152"/>
        <v>0.101584597285688</v>
      </c>
      <c r="AO110">
        <f t="shared" si="153"/>
        <v>0.1019971891624038</v>
      </c>
      <c r="AP110">
        <f t="shared" si="154"/>
        <v>0.10234986345051614</v>
      </c>
      <c r="AQ110">
        <f t="shared" si="155"/>
        <v>0.10298453372662576</v>
      </c>
      <c r="AR110">
        <f t="shared" si="156"/>
        <v>0.10933232737480211</v>
      </c>
      <c r="AS110">
        <f t="shared" si="157"/>
        <v>0.11170286665751315</v>
      </c>
      <c r="AT110">
        <f t="shared" si="158"/>
        <v>0.10831441799533771</v>
      </c>
      <c r="AU110">
        <f t="shared" si="159"/>
        <v>9.823881722741859E-2</v>
      </c>
      <c r="AV110">
        <f t="shared" si="160"/>
        <v>9.1428856416612136E-2</v>
      </c>
      <c r="AW110">
        <f t="shared" si="161"/>
        <v>8.1993068226525828E-2</v>
      </c>
      <c r="AX110">
        <f t="shared" si="162"/>
        <v>6.1059388660579562E-2</v>
      </c>
      <c r="AY110">
        <f t="shared" si="163"/>
        <v>5.2654460152764253E-2</v>
      </c>
      <c r="AZ110">
        <f t="shared" si="164"/>
        <v>4.8763347098756599E-2</v>
      </c>
      <c r="BA110">
        <f t="shared" si="165"/>
        <v>3.8940340374215468E-2</v>
      </c>
      <c r="BB110">
        <f t="shared" si="166"/>
        <v>3.2542324853185825E-2</v>
      </c>
      <c r="BC110">
        <f t="shared" si="167"/>
        <v>2.1998234372373988E-2</v>
      </c>
      <c r="BD110">
        <f t="shared" si="168"/>
        <v>1.4337040767297018E-2</v>
      </c>
      <c r="BE110">
        <f t="shared" si="169"/>
        <v>1.1263849347801792E-2</v>
      </c>
      <c r="BF110">
        <f t="shared" si="170"/>
        <v>8.8231570769144573E-3</v>
      </c>
      <c r="BH110">
        <f t="shared" si="171"/>
        <v>1.6983560997168683</v>
      </c>
    </row>
    <row r="111" spans="1:60" x14ac:dyDescent="0.25">
      <c r="A111">
        <f>'HKI SC'!A107</f>
        <v>2044</v>
      </c>
      <c r="B111">
        <f>'HKI SC'!AC107</f>
        <v>1.2413983279416716</v>
      </c>
      <c r="C111">
        <f t="shared" si="142"/>
        <v>0</v>
      </c>
      <c r="D111">
        <f t="shared" si="142"/>
        <v>0.6256910832660546</v>
      </c>
      <c r="E111">
        <f t="shared" si="142"/>
        <v>0</v>
      </c>
      <c r="F111">
        <f t="shared" si="142"/>
        <v>0</v>
      </c>
      <c r="G111">
        <f t="shared" si="142"/>
        <v>0</v>
      </c>
      <c r="K111">
        <f t="shared" si="141"/>
        <v>0</v>
      </c>
      <c r="L111">
        <f t="shared" si="141"/>
        <v>0.3743089167339454</v>
      </c>
      <c r="M111">
        <f t="shared" si="141"/>
        <v>0</v>
      </c>
      <c r="N111">
        <f t="shared" si="141"/>
        <v>0</v>
      </c>
      <c r="O111">
        <f t="shared" si="141"/>
        <v>0</v>
      </c>
      <c r="AD111">
        <f t="shared" si="111"/>
        <v>2059</v>
      </c>
      <c r="AE111">
        <f t="shared" si="143"/>
        <v>1.7561564412989823</v>
      </c>
      <c r="AF111">
        <f t="shared" si="144"/>
        <v>3.3090160711682116E-2</v>
      </c>
      <c r="AG111">
        <f t="shared" si="145"/>
        <v>3.0856779030518418E-2</v>
      </c>
      <c r="AH111">
        <f t="shared" si="146"/>
        <v>2.8951609818126195E-2</v>
      </c>
      <c r="AI111">
        <f t="shared" si="147"/>
        <v>3.5020135924293046E-2</v>
      </c>
      <c r="AJ111">
        <f t="shared" si="148"/>
        <v>4.320638757827662E-2</v>
      </c>
      <c r="AK111">
        <f t="shared" si="149"/>
        <v>5.3946262746085508E-2</v>
      </c>
      <c r="AL111">
        <f t="shared" si="150"/>
        <v>8.5760553713052745E-2</v>
      </c>
      <c r="AM111">
        <f t="shared" si="151"/>
        <v>0.1039612031913164</v>
      </c>
      <c r="AN111">
        <f t="shared" si="152"/>
        <v>0.10470248222953388</v>
      </c>
      <c r="AO111">
        <f t="shared" si="153"/>
        <v>0.10497495770825162</v>
      </c>
      <c r="AP111">
        <f t="shared" si="154"/>
        <v>0.10536701595667422</v>
      </c>
      <c r="AQ111">
        <f t="shared" si="155"/>
        <v>0.10598376441516116</v>
      </c>
      <c r="AR111">
        <f t="shared" si="156"/>
        <v>0.11285882169100797</v>
      </c>
      <c r="AS111">
        <f t="shared" si="157"/>
        <v>0.11542690671160154</v>
      </c>
      <c r="AT111">
        <f t="shared" si="158"/>
        <v>0.11191311834240017</v>
      </c>
      <c r="AU111">
        <f t="shared" si="159"/>
        <v>0.10134901532530088</v>
      </c>
      <c r="AV111">
        <f t="shared" si="160"/>
        <v>9.4312684443741773E-2</v>
      </c>
      <c r="AW111">
        <f t="shared" si="161"/>
        <v>8.4451117813057142E-2</v>
      </c>
      <c r="AX111">
        <f t="shared" si="162"/>
        <v>6.3122041556090469E-2</v>
      </c>
      <c r="AY111">
        <f t="shared" si="163"/>
        <v>5.446438291345726E-2</v>
      </c>
      <c r="AZ111">
        <f t="shared" si="164"/>
        <v>5.0741789009709222E-2</v>
      </c>
      <c r="BA111">
        <f t="shared" si="165"/>
        <v>4.031914713793E-2</v>
      </c>
      <c r="BB111">
        <f t="shared" si="166"/>
        <v>3.3764394093054637E-2</v>
      </c>
      <c r="BC111">
        <f t="shared" si="167"/>
        <v>2.2575188688098512E-2</v>
      </c>
      <c r="BD111">
        <f t="shared" si="168"/>
        <v>1.4592583267482006E-2</v>
      </c>
      <c r="BE111">
        <f t="shared" si="169"/>
        <v>1.1461579994830542E-2</v>
      </c>
      <c r="BF111">
        <f t="shared" si="170"/>
        <v>8.9823572882479965E-3</v>
      </c>
      <c r="BH111">
        <f t="shared" si="171"/>
        <v>1.7561564412989823</v>
      </c>
    </row>
    <row r="112" spans="1:60" x14ac:dyDescent="0.25">
      <c r="A112">
        <f>'HKI SC'!A108</f>
        <v>2045</v>
      </c>
      <c r="B112">
        <f>'HKI SC'!AC108</f>
        <v>1.2814804652879113</v>
      </c>
      <c r="C112">
        <f t="shared" si="142"/>
        <v>0</v>
      </c>
      <c r="D112">
        <f t="shared" si="142"/>
        <v>0.58846608040449344</v>
      </c>
      <c r="E112">
        <f t="shared" si="142"/>
        <v>0</v>
      </c>
      <c r="F112">
        <f t="shared" si="142"/>
        <v>0</v>
      </c>
      <c r="G112">
        <f t="shared" si="142"/>
        <v>0</v>
      </c>
      <c r="K112">
        <f t="shared" si="141"/>
        <v>0</v>
      </c>
      <c r="L112">
        <f t="shared" si="141"/>
        <v>0.4115339195955065</v>
      </c>
      <c r="M112">
        <f t="shared" si="141"/>
        <v>0</v>
      </c>
      <c r="N112">
        <f t="shared" si="141"/>
        <v>0</v>
      </c>
      <c r="O112">
        <f t="shared" si="141"/>
        <v>0</v>
      </c>
      <c r="AD112">
        <f t="shared" si="111"/>
        <v>2060</v>
      </c>
      <c r="AE112">
        <f t="shared" si="143"/>
        <v>1.8194933461337486</v>
      </c>
      <c r="AF112">
        <f t="shared" si="144"/>
        <v>3.4670917266748785E-2</v>
      </c>
      <c r="AG112">
        <f t="shared" si="145"/>
        <v>3.2324019956317361E-2</v>
      </c>
      <c r="AH112">
        <f t="shared" si="146"/>
        <v>3.0328092102358976E-2</v>
      </c>
      <c r="AI112">
        <f t="shared" si="147"/>
        <v>3.6793918861664658E-2</v>
      </c>
      <c r="AJ112">
        <f t="shared" si="148"/>
        <v>4.546876166291465E-2</v>
      </c>
      <c r="AK112">
        <f t="shared" si="149"/>
        <v>5.6601634824739594E-2</v>
      </c>
      <c r="AL112">
        <f t="shared" si="150"/>
        <v>8.9329201853598439E-2</v>
      </c>
      <c r="AM112">
        <f t="shared" si="151"/>
        <v>0.10762624935871869</v>
      </c>
      <c r="AN112">
        <f t="shared" si="152"/>
        <v>0.10811902228048798</v>
      </c>
      <c r="AO112">
        <f t="shared" si="153"/>
        <v>0.10823795993013968</v>
      </c>
      <c r="AP112">
        <f t="shared" si="154"/>
        <v>0.10867317463885141</v>
      </c>
      <c r="AQ112">
        <f t="shared" si="155"/>
        <v>0.10927028458956897</v>
      </c>
      <c r="AR112">
        <f t="shared" si="156"/>
        <v>0.11672311087671398</v>
      </c>
      <c r="AS112">
        <f t="shared" si="157"/>
        <v>0.11950766409210194</v>
      </c>
      <c r="AT112">
        <f t="shared" si="158"/>
        <v>0.11585653001042515</v>
      </c>
      <c r="AU112">
        <f t="shared" si="159"/>
        <v>0.10475713222480035</v>
      </c>
      <c r="AV112">
        <f t="shared" si="160"/>
        <v>9.7472747798292306E-2</v>
      </c>
      <c r="AW112">
        <f t="shared" si="161"/>
        <v>8.7144618378622113E-2</v>
      </c>
      <c r="AX112">
        <f t="shared" si="162"/>
        <v>6.5382271280936211E-2</v>
      </c>
      <c r="AY112">
        <f t="shared" si="163"/>
        <v>5.6447674058708305E-2</v>
      </c>
      <c r="AZ112">
        <f t="shared" si="164"/>
        <v>5.2909741371324627E-2</v>
      </c>
      <c r="BA112">
        <f t="shared" si="165"/>
        <v>4.183002666542996E-2</v>
      </c>
      <c r="BB112">
        <f t="shared" si="166"/>
        <v>3.5103522565800863E-2</v>
      </c>
      <c r="BC112">
        <f t="shared" si="167"/>
        <v>2.3207408145437505E-2</v>
      </c>
      <c r="BD112">
        <f t="shared" si="168"/>
        <v>1.4872603602525555E-2</v>
      </c>
      <c r="BE112">
        <f t="shared" si="169"/>
        <v>1.1678250810797697E-2</v>
      </c>
      <c r="BF112">
        <f t="shared" si="170"/>
        <v>9.1568069257225854E-3</v>
      </c>
      <c r="BH112">
        <f t="shared" si="171"/>
        <v>1.8194933461337486</v>
      </c>
    </row>
    <row r="113" spans="1:60" x14ac:dyDescent="0.25">
      <c r="A113">
        <f>'HKI SC'!A109</f>
        <v>2046</v>
      </c>
      <c r="B113">
        <f>'HKI SC'!AC109</f>
        <v>1.3201417688777151</v>
      </c>
      <c r="C113">
        <f t="shared" si="142"/>
        <v>0</v>
      </c>
      <c r="D113">
        <f t="shared" si="142"/>
        <v>0.55256063144277179</v>
      </c>
      <c r="E113">
        <f t="shared" si="142"/>
        <v>0</v>
      </c>
      <c r="F113">
        <f t="shared" si="142"/>
        <v>0</v>
      </c>
      <c r="G113">
        <f t="shared" si="142"/>
        <v>0</v>
      </c>
      <c r="K113">
        <f t="shared" si="141"/>
        <v>0</v>
      </c>
      <c r="L113">
        <f t="shared" si="141"/>
        <v>0.44743936855722821</v>
      </c>
      <c r="M113">
        <f t="shared" si="141"/>
        <v>0</v>
      </c>
      <c r="N113">
        <f t="shared" si="141"/>
        <v>0</v>
      </c>
      <c r="O113">
        <f t="shared" si="141"/>
        <v>0</v>
      </c>
      <c r="AD113">
        <f t="shared" si="111"/>
        <v>2061</v>
      </c>
      <c r="AE113">
        <f t="shared" si="143"/>
        <v>1.881580903244535</v>
      </c>
      <c r="AF113">
        <f t="shared" si="144"/>
        <v>3.6220492718012066E-2</v>
      </c>
      <c r="AG113">
        <f t="shared" si="145"/>
        <v>3.3762318922985854E-2</v>
      </c>
      <c r="AH113">
        <f t="shared" si="146"/>
        <v>3.1677422680751521E-2</v>
      </c>
      <c r="AI113">
        <f t="shared" si="147"/>
        <v>3.8532713166714874E-2</v>
      </c>
      <c r="AJ113">
        <f t="shared" si="148"/>
        <v>4.7686509444439092E-2</v>
      </c>
      <c r="AK113">
        <f t="shared" si="149"/>
        <v>5.9204628545603058E-2</v>
      </c>
      <c r="AL113">
        <f t="shared" si="150"/>
        <v>9.2827456872729294E-2</v>
      </c>
      <c r="AM113">
        <f t="shared" si="151"/>
        <v>0.11121900091211247</v>
      </c>
      <c r="AN113">
        <f t="shared" si="152"/>
        <v>0.11146816960759992</v>
      </c>
      <c r="AO113">
        <f t="shared" si="153"/>
        <v>0.11143659802798517</v>
      </c>
      <c r="AP113">
        <f t="shared" si="154"/>
        <v>0.11191411791722147</v>
      </c>
      <c r="AQ113">
        <f t="shared" si="155"/>
        <v>0.11249197673819274</v>
      </c>
      <c r="AR113">
        <f t="shared" si="156"/>
        <v>0.12051117529407117</v>
      </c>
      <c r="AS113">
        <f t="shared" si="157"/>
        <v>0.12350792677588891</v>
      </c>
      <c r="AT113">
        <f t="shared" si="158"/>
        <v>0.11972215618506338</v>
      </c>
      <c r="AU113">
        <f t="shared" si="159"/>
        <v>0.10809802255074756</v>
      </c>
      <c r="AV113">
        <f t="shared" si="160"/>
        <v>0.10057047754228927</v>
      </c>
      <c r="AW113">
        <f t="shared" si="161"/>
        <v>8.9784988485572079E-2</v>
      </c>
      <c r="AX113">
        <f t="shared" si="162"/>
        <v>6.7597917001088734E-2</v>
      </c>
      <c r="AY113">
        <f t="shared" si="163"/>
        <v>5.839184393201257E-2</v>
      </c>
      <c r="AZ113">
        <f t="shared" si="164"/>
        <v>5.5034929938975893E-2</v>
      </c>
      <c r="BA113">
        <f t="shared" si="165"/>
        <v>4.3311103443587899E-2</v>
      </c>
      <c r="BB113">
        <f t="shared" si="166"/>
        <v>3.64162361527249E-2</v>
      </c>
      <c r="BC113">
        <f t="shared" si="167"/>
        <v>2.3827156801714416E-2</v>
      </c>
      <c r="BD113">
        <f t="shared" si="168"/>
        <v>1.5147100415869277E-2</v>
      </c>
      <c r="BE113">
        <f t="shared" si="169"/>
        <v>1.1890647701610354E-2</v>
      </c>
      <c r="BF113">
        <f t="shared" si="170"/>
        <v>9.327815468971044E-3</v>
      </c>
      <c r="BH113">
        <f t="shared" si="171"/>
        <v>1.881580903244535</v>
      </c>
    </row>
    <row r="114" spans="1:60" x14ac:dyDescent="0.25">
      <c r="A114">
        <f>'HKI SC'!A110</f>
        <v>2047</v>
      </c>
      <c r="B114">
        <f>'HKI SC'!AC110</f>
        <v>1.3578489630700681</v>
      </c>
      <c r="C114">
        <f t="shared" si="142"/>
        <v>0</v>
      </c>
      <c r="D114">
        <f t="shared" si="142"/>
        <v>0.51754128106265873</v>
      </c>
      <c r="E114">
        <f t="shared" si="142"/>
        <v>0</v>
      </c>
      <c r="F114">
        <f t="shared" si="142"/>
        <v>0</v>
      </c>
      <c r="G114">
        <f t="shared" si="142"/>
        <v>0</v>
      </c>
      <c r="K114">
        <f t="shared" si="141"/>
        <v>0</v>
      </c>
      <c r="L114">
        <f t="shared" si="141"/>
        <v>0.48245871893734121</v>
      </c>
      <c r="M114">
        <f t="shared" si="141"/>
        <v>0</v>
      </c>
      <c r="N114">
        <f t="shared" si="141"/>
        <v>0</v>
      </c>
      <c r="O114">
        <f t="shared" si="141"/>
        <v>0</v>
      </c>
      <c r="AD114">
        <f t="shared" si="111"/>
        <v>2062</v>
      </c>
      <c r="AE114">
        <f t="shared" si="143"/>
        <v>1.9372455830867128</v>
      </c>
      <c r="AF114">
        <f t="shared" si="144"/>
        <v>3.7697577487849562E-2</v>
      </c>
      <c r="AG114">
        <f t="shared" si="145"/>
        <v>3.4777927556654105E-2</v>
      </c>
      <c r="AH114">
        <f t="shared" si="146"/>
        <v>3.2677005108494091E-2</v>
      </c>
      <c r="AI114">
        <f t="shared" si="147"/>
        <v>3.995796101569446E-2</v>
      </c>
      <c r="AJ114">
        <f t="shared" si="148"/>
        <v>4.9469047751429247E-2</v>
      </c>
      <c r="AK114">
        <f t="shared" si="149"/>
        <v>6.2064118748112532E-2</v>
      </c>
      <c r="AL114">
        <f t="shared" si="150"/>
        <v>9.5902451646101561E-2</v>
      </c>
      <c r="AM114">
        <f t="shared" si="151"/>
        <v>0.11426270902473037</v>
      </c>
      <c r="AN114">
        <f t="shared" si="152"/>
        <v>0.11441169562598928</v>
      </c>
      <c r="AO114">
        <f t="shared" si="153"/>
        <v>0.11427693900436744</v>
      </c>
      <c r="AP114">
        <f t="shared" si="154"/>
        <v>0.11491454817189646</v>
      </c>
      <c r="AQ114">
        <f t="shared" si="155"/>
        <v>0.11552175448912554</v>
      </c>
      <c r="AR114">
        <f t="shared" si="156"/>
        <v>0.12355411427807449</v>
      </c>
      <c r="AS114">
        <f t="shared" si="157"/>
        <v>0.12660168709597983</v>
      </c>
      <c r="AT114">
        <f t="shared" si="158"/>
        <v>0.12284357445584403</v>
      </c>
      <c r="AU114">
        <f t="shared" si="159"/>
        <v>0.11117275097104944</v>
      </c>
      <c r="AV114">
        <f t="shared" si="160"/>
        <v>0.10364967401691721</v>
      </c>
      <c r="AW114">
        <f t="shared" si="161"/>
        <v>9.2694413498054906E-2</v>
      </c>
      <c r="AX114">
        <f t="shared" si="162"/>
        <v>6.9567008335287825E-2</v>
      </c>
      <c r="AY114">
        <f t="shared" si="163"/>
        <v>6.0074339429833992E-2</v>
      </c>
      <c r="AZ114">
        <f t="shared" si="164"/>
        <v>5.6587890793137398E-2</v>
      </c>
      <c r="BA114">
        <f t="shared" si="165"/>
        <v>4.4730232553391688E-2</v>
      </c>
      <c r="BB114">
        <f t="shared" si="166"/>
        <v>3.746320802680151E-2</v>
      </c>
      <c r="BC114">
        <f t="shared" si="167"/>
        <v>2.4551747537378505E-2</v>
      </c>
      <c r="BD114">
        <f t="shared" si="168"/>
        <v>1.5736692703996746E-2</v>
      </c>
      <c r="BE114">
        <f t="shared" si="169"/>
        <v>1.2384188927129147E-2</v>
      </c>
      <c r="BF114">
        <f t="shared" si="170"/>
        <v>9.7003248333913522E-3</v>
      </c>
      <c r="BH114">
        <f t="shared" si="171"/>
        <v>1.9372455830867128</v>
      </c>
    </row>
    <row r="115" spans="1:60" x14ac:dyDescent="0.25">
      <c r="A115">
        <f>'HKI SC'!A111</f>
        <v>2048</v>
      </c>
      <c r="B115">
        <f>'HKI SC'!AC111</f>
        <v>1.3883235244970247</v>
      </c>
      <c r="C115">
        <f t="shared" si="142"/>
        <v>0</v>
      </c>
      <c r="D115">
        <f t="shared" si="142"/>
        <v>0.48923900699668499</v>
      </c>
      <c r="E115">
        <f t="shared" si="142"/>
        <v>0</v>
      </c>
      <c r="F115">
        <f t="shared" si="142"/>
        <v>0</v>
      </c>
      <c r="G115">
        <f t="shared" si="142"/>
        <v>0</v>
      </c>
      <c r="K115">
        <f t="shared" si="141"/>
        <v>0</v>
      </c>
      <c r="L115">
        <f t="shared" si="141"/>
        <v>0.51076099300331501</v>
      </c>
      <c r="M115">
        <f t="shared" si="141"/>
        <v>0</v>
      </c>
      <c r="N115">
        <f t="shared" si="141"/>
        <v>0</v>
      </c>
      <c r="O115">
        <f t="shared" si="141"/>
        <v>0</v>
      </c>
      <c r="AD115">
        <f t="shared" si="111"/>
        <v>2063</v>
      </c>
      <c r="AE115">
        <f t="shared" si="143"/>
        <v>1.9854423007021624</v>
      </c>
      <c r="AF115">
        <f t="shared" si="144"/>
        <v>3.9091688089581002E-2</v>
      </c>
      <c r="AG115">
        <f t="shared" si="145"/>
        <v>3.5297977284218206E-2</v>
      </c>
      <c r="AH115">
        <f t="shared" si="146"/>
        <v>3.3266791545251764E-2</v>
      </c>
      <c r="AI115">
        <f t="shared" si="147"/>
        <v>4.1016647644248727E-2</v>
      </c>
      <c r="AJ115">
        <f t="shared" si="148"/>
        <v>5.0742488440611633E-2</v>
      </c>
      <c r="AK115">
        <f t="shared" si="149"/>
        <v>6.5229694489700465E-2</v>
      </c>
      <c r="AL115">
        <f t="shared" si="150"/>
        <v>9.8484399549918722E-2</v>
      </c>
      <c r="AM115">
        <f t="shared" si="151"/>
        <v>0.11666538765158915</v>
      </c>
      <c r="AN115">
        <f t="shared" si="152"/>
        <v>0.11688271686527488</v>
      </c>
      <c r="AO115">
        <f t="shared" si="153"/>
        <v>0.11670027397531679</v>
      </c>
      <c r="AP115">
        <f t="shared" si="154"/>
        <v>0.11763674629268422</v>
      </c>
      <c r="AQ115">
        <f t="shared" si="155"/>
        <v>0.11833050255283716</v>
      </c>
      <c r="AR115">
        <f t="shared" si="156"/>
        <v>0.12572540953664865</v>
      </c>
      <c r="AS115">
        <f t="shared" si="157"/>
        <v>0.12863408597649875</v>
      </c>
      <c r="AT115">
        <f t="shared" si="158"/>
        <v>0.12509454938433456</v>
      </c>
      <c r="AU115">
        <f t="shared" si="159"/>
        <v>0.11393919628497372</v>
      </c>
      <c r="AV115">
        <f t="shared" si="160"/>
        <v>0.10671183161639938</v>
      </c>
      <c r="AW115">
        <f t="shared" si="161"/>
        <v>9.5924771240173387E-2</v>
      </c>
      <c r="AX115">
        <f t="shared" si="162"/>
        <v>7.1249168557788192E-2</v>
      </c>
      <c r="AY115">
        <f t="shared" si="163"/>
        <v>6.1451678248819537E-2</v>
      </c>
      <c r="AZ115">
        <f t="shared" si="164"/>
        <v>5.7470251406268116E-2</v>
      </c>
      <c r="BA115">
        <f t="shared" si="165"/>
        <v>4.6078697630270067E-2</v>
      </c>
      <c r="BB115">
        <f t="shared" si="166"/>
        <v>3.819925754788598E-2</v>
      </c>
      <c r="BC115">
        <f t="shared" si="167"/>
        <v>2.5400763278358596E-2</v>
      </c>
      <c r="BD115">
        <f t="shared" si="168"/>
        <v>1.6697781499683761E-2</v>
      </c>
      <c r="BE115">
        <f t="shared" si="169"/>
        <v>1.3209148122687293E-2</v>
      </c>
      <c r="BF115">
        <f t="shared" si="170"/>
        <v>1.0310395990139602E-2</v>
      </c>
      <c r="BH115">
        <f t="shared" si="171"/>
        <v>1.9854423007021622</v>
      </c>
    </row>
    <row r="116" spans="1:60" x14ac:dyDescent="0.25">
      <c r="A116">
        <f>'HKI SC'!A112</f>
        <v>2049</v>
      </c>
      <c r="B116">
        <f>'HKI SC'!AC112</f>
        <v>1.4150638690125434</v>
      </c>
      <c r="C116">
        <f t="shared" si="142"/>
        <v>0</v>
      </c>
      <c r="D116">
        <f t="shared" si="142"/>
        <v>0.46440476743229464</v>
      </c>
      <c r="E116">
        <f t="shared" si="142"/>
        <v>0</v>
      </c>
      <c r="F116">
        <f t="shared" si="142"/>
        <v>0</v>
      </c>
      <c r="G116">
        <f t="shared" si="142"/>
        <v>0</v>
      </c>
      <c r="K116">
        <f t="shared" si="141"/>
        <v>0</v>
      </c>
      <c r="L116">
        <f t="shared" si="141"/>
        <v>0.53559523256770536</v>
      </c>
      <c r="M116">
        <f t="shared" si="141"/>
        <v>0</v>
      </c>
      <c r="N116">
        <f t="shared" si="141"/>
        <v>0</v>
      </c>
      <c r="O116">
        <f t="shared" si="141"/>
        <v>0</v>
      </c>
      <c r="AD116">
        <f t="shared" si="111"/>
        <v>2064</v>
      </c>
      <c r="AE116">
        <f t="shared" si="143"/>
        <v>2.0276258522360626</v>
      </c>
      <c r="AF116">
        <f t="shared" si="144"/>
        <v>4.0311865299185068E-2</v>
      </c>
      <c r="AG116">
        <f t="shared" si="145"/>
        <v>3.5753144058394103E-2</v>
      </c>
      <c r="AH116">
        <f t="shared" si="146"/>
        <v>3.3782994469016586E-2</v>
      </c>
      <c r="AI116">
        <f t="shared" si="147"/>
        <v>4.1943249374893438E-2</v>
      </c>
      <c r="AJ116">
        <f t="shared" si="148"/>
        <v>5.1857050875466555E-2</v>
      </c>
      <c r="AK116">
        <f t="shared" si="149"/>
        <v>6.8000323570609783E-2</v>
      </c>
      <c r="AL116">
        <f t="shared" si="150"/>
        <v>0.10074421594089228</v>
      </c>
      <c r="AM116">
        <f t="shared" si="151"/>
        <v>0.11876830093469222</v>
      </c>
      <c r="AN116">
        <f t="shared" si="152"/>
        <v>0.11904544613286616</v>
      </c>
      <c r="AO116">
        <f t="shared" si="153"/>
        <v>0.11882126645548052</v>
      </c>
      <c r="AP116">
        <f t="shared" si="154"/>
        <v>0.1200193148657135</v>
      </c>
      <c r="AQ116">
        <f t="shared" si="155"/>
        <v>0.120788822840054</v>
      </c>
      <c r="AR116">
        <f t="shared" si="156"/>
        <v>0.12762580752985173</v>
      </c>
      <c r="AS116">
        <f t="shared" si="157"/>
        <v>0.13041291671758493</v>
      </c>
      <c r="AT116">
        <f t="shared" si="158"/>
        <v>0.12706468597444667</v>
      </c>
      <c r="AU116">
        <f t="shared" si="159"/>
        <v>0.11636049163949873</v>
      </c>
      <c r="AV116">
        <f t="shared" si="160"/>
        <v>0.10939194531072434</v>
      </c>
      <c r="AW116">
        <f t="shared" si="161"/>
        <v>9.8752099926222886E-2</v>
      </c>
      <c r="AX116">
        <f t="shared" si="162"/>
        <v>7.272145745929165E-2</v>
      </c>
      <c r="AY116">
        <f t="shared" si="163"/>
        <v>6.2657176173261053E-2</v>
      </c>
      <c r="AZ116">
        <f t="shared" si="164"/>
        <v>5.8242526080499291E-2</v>
      </c>
      <c r="BA116">
        <f t="shared" si="165"/>
        <v>4.7258924186692856E-2</v>
      </c>
      <c r="BB116">
        <f t="shared" si="166"/>
        <v>3.8843475337817304E-2</v>
      </c>
      <c r="BC116">
        <f t="shared" si="167"/>
        <v>2.6143853286032595E-2</v>
      </c>
      <c r="BD116">
        <f t="shared" si="168"/>
        <v>1.7538961993861669E-2</v>
      </c>
      <c r="BE116">
        <f t="shared" si="169"/>
        <v>1.3931182951217539E-2</v>
      </c>
      <c r="BF116">
        <f t="shared" si="170"/>
        <v>1.084435285179498E-2</v>
      </c>
      <c r="BH116">
        <f t="shared" si="171"/>
        <v>2.0276258522360622</v>
      </c>
    </row>
    <row r="117" spans="1:60" x14ac:dyDescent="0.25">
      <c r="A117">
        <f>'HKI SC'!A113</f>
        <v>2050</v>
      </c>
      <c r="B117">
        <f>'HKI SC'!AC113</f>
        <v>1.4401161417128514</v>
      </c>
      <c r="C117">
        <f t="shared" si="142"/>
        <v>0</v>
      </c>
      <c r="D117">
        <f t="shared" si="142"/>
        <v>0.44113827056607735</v>
      </c>
      <c r="E117">
        <f t="shared" si="142"/>
        <v>0</v>
      </c>
      <c r="F117">
        <f t="shared" si="142"/>
        <v>0</v>
      </c>
      <c r="G117">
        <f t="shared" si="142"/>
        <v>0</v>
      </c>
      <c r="K117">
        <f t="shared" ref="K117:O126" si="172">($B117&gt;=J$16)*($B117&lt;=K$16)*($B117-J$16)/(K$16-J$16)</f>
        <v>0</v>
      </c>
      <c r="L117">
        <f t="shared" si="172"/>
        <v>0.55886172943392265</v>
      </c>
      <c r="M117">
        <f t="shared" si="172"/>
        <v>0</v>
      </c>
      <c r="N117">
        <f t="shared" si="172"/>
        <v>0</v>
      </c>
      <c r="O117">
        <f t="shared" si="172"/>
        <v>0</v>
      </c>
      <c r="AD117">
        <f t="shared" si="111"/>
        <v>2065</v>
      </c>
      <c r="AE117">
        <f t="shared" si="143"/>
        <v>2.0625609397573781</v>
      </c>
      <c r="AF117">
        <f t="shared" si="144"/>
        <v>4.1322377597438953E-2</v>
      </c>
      <c r="AG117">
        <f t="shared" si="145"/>
        <v>3.6130098831390185E-2</v>
      </c>
      <c r="AH117">
        <f t="shared" si="146"/>
        <v>3.4210497456904902E-2</v>
      </c>
      <c r="AI117">
        <f t="shared" si="147"/>
        <v>4.2710631716597433E-2</v>
      </c>
      <c r="AJ117">
        <f t="shared" si="148"/>
        <v>5.2780096346835552E-2</v>
      </c>
      <c r="AK117">
        <f t="shared" si="149"/>
        <v>7.0294871229852826E-2</v>
      </c>
      <c r="AL117">
        <f t="shared" si="150"/>
        <v>0.10261572463397423</v>
      </c>
      <c r="AM117">
        <f t="shared" si="151"/>
        <v>0.12050986742029038</v>
      </c>
      <c r="AN117">
        <f t="shared" si="152"/>
        <v>0.12083655033108651</v>
      </c>
      <c r="AO117">
        <f t="shared" si="153"/>
        <v>0.12057780556212795</v>
      </c>
      <c r="AP117">
        <f t="shared" si="154"/>
        <v>0.12199248304614571</v>
      </c>
      <c r="AQ117">
        <f t="shared" si="155"/>
        <v>0.12282472620206297</v>
      </c>
      <c r="AR117">
        <f t="shared" si="156"/>
        <v>0.12919965723675769</v>
      </c>
      <c r="AS117">
        <f t="shared" si="157"/>
        <v>0.13188608825876044</v>
      </c>
      <c r="AT117">
        <f t="shared" si="158"/>
        <v>0.12869629098876612</v>
      </c>
      <c r="AU117">
        <f t="shared" si="159"/>
        <v>0.11836573211948316</v>
      </c>
      <c r="AV117">
        <f t="shared" si="160"/>
        <v>0.11161153098034428</v>
      </c>
      <c r="AW117">
        <f t="shared" si="161"/>
        <v>0.1010936044109576</v>
      </c>
      <c r="AX117">
        <f t="shared" si="162"/>
        <v>7.394076071282045E-2</v>
      </c>
      <c r="AY117">
        <f t="shared" si="163"/>
        <v>6.3655531550315642E-2</v>
      </c>
      <c r="AZ117">
        <f t="shared" si="164"/>
        <v>5.8882099619324731E-2</v>
      </c>
      <c r="BA117">
        <f t="shared" si="165"/>
        <v>4.8236350613447748E-2</v>
      </c>
      <c r="BB117">
        <f t="shared" si="166"/>
        <v>3.9376996202127479E-2</v>
      </c>
      <c r="BC117">
        <f t="shared" si="167"/>
        <v>2.6759257004077622E-2</v>
      </c>
      <c r="BD117">
        <f t="shared" si="168"/>
        <v>1.8235601160474103E-2</v>
      </c>
      <c r="BE117">
        <f t="shared" si="169"/>
        <v>1.4529149433671514E-2</v>
      </c>
      <c r="BF117">
        <f t="shared" si="170"/>
        <v>1.1286559091341847E-2</v>
      </c>
      <c r="BH117">
        <f t="shared" si="171"/>
        <v>2.0625609397573781</v>
      </c>
    </row>
    <row r="118" spans="1:60" x14ac:dyDescent="0.25">
      <c r="A118">
        <f>'HKI SC'!A114</f>
        <v>2051</v>
      </c>
      <c r="B118">
        <f>'HKI SC'!AC114</f>
        <v>1.465129100462387</v>
      </c>
      <c r="C118">
        <f t="shared" ref="C118:G127" si="173">($B118&gt;=C$16)*($B118&lt;=D$16)*(1-($B118-C$16)/(D$16-C$16))</f>
        <v>0</v>
      </c>
      <c r="D118">
        <f t="shared" si="173"/>
        <v>0.41790828527401502</v>
      </c>
      <c r="E118">
        <f t="shared" si="173"/>
        <v>0</v>
      </c>
      <c r="F118">
        <f t="shared" si="173"/>
        <v>0</v>
      </c>
      <c r="G118">
        <f t="shared" si="173"/>
        <v>0</v>
      </c>
      <c r="K118">
        <f t="shared" si="172"/>
        <v>0</v>
      </c>
      <c r="L118">
        <f t="shared" si="172"/>
        <v>0.58209171472598498</v>
      </c>
      <c r="M118">
        <f t="shared" si="172"/>
        <v>0</v>
      </c>
      <c r="N118">
        <f t="shared" si="172"/>
        <v>0</v>
      </c>
      <c r="O118">
        <f t="shared" si="172"/>
        <v>0</v>
      </c>
      <c r="AD118">
        <f t="shared" si="111"/>
        <v>2066</v>
      </c>
      <c r="AE118">
        <f t="shared" si="143"/>
        <v>2.0890417592717507</v>
      </c>
      <c r="AF118">
        <f t="shared" si="144"/>
        <v>4.2088346589810539E-2</v>
      </c>
      <c r="AG118">
        <f t="shared" si="145"/>
        <v>3.6415830799363641E-2</v>
      </c>
      <c r="AH118">
        <f t="shared" si="146"/>
        <v>3.453454500529643E-2</v>
      </c>
      <c r="AI118">
        <f t="shared" si="147"/>
        <v>4.3292308040630723E-2</v>
      </c>
      <c r="AJ118">
        <f t="shared" si="148"/>
        <v>5.3479765426409705E-2</v>
      </c>
      <c r="AK118">
        <f t="shared" si="149"/>
        <v>7.2034139877583225E-2</v>
      </c>
      <c r="AL118">
        <f t="shared" si="150"/>
        <v>0.10403432946474341</v>
      </c>
      <c r="AM118">
        <f t="shared" si="151"/>
        <v>0.12182997597159331</v>
      </c>
      <c r="AN118">
        <f t="shared" si="152"/>
        <v>0.12219420850141652</v>
      </c>
      <c r="AO118">
        <f t="shared" si="153"/>
        <v>0.1219092633701179</v>
      </c>
      <c r="AP118">
        <f t="shared" si="154"/>
        <v>0.12348814583575937</v>
      </c>
      <c r="AQ118">
        <f t="shared" si="155"/>
        <v>0.12436794230092546</v>
      </c>
      <c r="AR118">
        <f t="shared" si="156"/>
        <v>0.13039263635856171</v>
      </c>
      <c r="AS118">
        <f t="shared" si="157"/>
        <v>0.1330027532641587</v>
      </c>
      <c r="AT118">
        <f t="shared" si="158"/>
        <v>0.12993304867189989</v>
      </c>
      <c r="AU118">
        <f t="shared" si="159"/>
        <v>0.11988570573343167</v>
      </c>
      <c r="AV118">
        <f t="shared" si="160"/>
        <v>0.11329397839021642</v>
      </c>
      <c r="AW118">
        <f t="shared" si="161"/>
        <v>0.10286846636355819</v>
      </c>
      <c r="AX118">
        <f t="shared" si="162"/>
        <v>7.4864993387786072E-2</v>
      </c>
      <c r="AY118">
        <f t="shared" si="163"/>
        <v>6.4412285588354212E-2</v>
      </c>
      <c r="AZ118">
        <f t="shared" si="164"/>
        <v>5.9366896785997679E-2</v>
      </c>
      <c r="BA118">
        <f t="shared" si="165"/>
        <v>4.8977240493276508E-2</v>
      </c>
      <c r="BB118">
        <f t="shared" si="166"/>
        <v>3.978140537117078E-2</v>
      </c>
      <c r="BC118">
        <f t="shared" si="167"/>
        <v>2.722573343056664E-2</v>
      </c>
      <c r="BD118">
        <f t="shared" si="168"/>
        <v>1.8763654110862477E-2</v>
      </c>
      <c r="BE118">
        <f t="shared" si="169"/>
        <v>1.4982408424016005E-2</v>
      </c>
      <c r="BF118">
        <f t="shared" si="170"/>
        <v>1.1621751714243546E-2</v>
      </c>
      <c r="BH118">
        <f t="shared" si="171"/>
        <v>2.0890417592717512</v>
      </c>
    </row>
    <row r="119" spans="1:60" x14ac:dyDescent="0.25">
      <c r="A119">
        <f>'HKI SC'!A115</f>
        <v>2052</v>
      </c>
      <c r="B119">
        <f>'HKI SC'!AC115</f>
        <v>1.4915662495176565</v>
      </c>
      <c r="C119">
        <f t="shared" si="173"/>
        <v>0</v>
      </c>
      <c r="D119">
        <f t="shared" si="173"/>
        <v>0.39335562879432628</v>
      </c>
      <c r="E119">
        <f t="shared" si="173"/>
        <v>0</v>
      </c>
      <c r="F119">
        <f t="shared" si="173"/>
        <v>0</v>
      </c>
      <c r="G119">
        <f t="shared" si="173"/>
        <v>0</v>
      </c>
      <c r="K119">
        <f t="shared" si="172"/>
        <v>0</v>
      </c>
      <c r="L119">
        <f t="shared" si="172"/>
        <v>0.60664437120567372</v>
      </c>
      <c r="M119">
        <f t="shared" si="172"/>
        <v>0</v>
      </c>
      <c r="N119">
        <f t="shared" si="172"/>
        <v>0</v>
      </c>
      <c r="O119">
        <f t="shared" si="172"/>
        <v>0</v>
      </c>
      <c r="AD119">
        <f t="shared" si="111"/>
        <v>2067</v>
      </c>
      <c r="AE119">
        <f t="shared" si="143"/>
        <v>2.1068270914539835</v>
      </c>
      <c r="AF119">
        <f t="shared" si="144"/>
        <v>4.2602794904494479E-2</v>
      </c>
      <c r="AG119">
        <f t="shared" si="145"/>
        <v>3.6607737170038193E-2</v>
      </c>
      <c r="AH119">
        <f t="shared" si="146"/>
        <v>3.4752185297276562E-2</v>
      </c>
      <c r="AI119">
        <f t="shared" si="147"/>
        <v>4.368297973566105E-2</v>
      </c>
      <c r="AJ119">
        <f t="shared" si="148"/>
        <v>5.394968468216043E-2</v>
      </c>
      <c r="AK119">
        <f t="shared" si="149"/>
        <v>7.3202286151804019E-2</v>
      </c>
      <c r="AL119">
        <f t="shared" si="150"/>
        <v>0.10498710806499995</v>
      </c>
      <c r="AM119">
        <f t="shared" si="151"/>
        <v>0.1227166014436179</v>
      </c>
      <c r="AN119">
        <f t="shared" si="152"/>
        <v>0.12310605345153731</v>
      </c>
      <c r="AO119">
        <f t="shared" si="153"/>
        <v>0.12280351135171363</v>
      </c>
      <c r="AP119">
        <f t="shared" si="154"/>
        <v>0.12449267892928564</v>
      </c>
      <c r="AQ119">
        <f t="shared" si="155"/>
        <v>0.12540441365832969</v>
      </c>
      <c r="AR119">
        <f t="shared" si="156"/>
        <v>0.13119387779885161</v>
      </c>
      <c r="AS119">
        <f t="shared" si="157"/>
        <v>0.13375273979862012</v>
      </c>
      <c r="AT119">
        <f t="shared" si="158"/>
        <v>0.13076369313936148</v>
      </c>
      <c r="AU119">
        <f t="shared" si="159"/>
        <v>0.12090656672369032</v>
      </c>
      <c r="AV119">
        <f t="shared" si="160"/>
        <v>0.11442396177488742</v>
      </c>
      <c r="AW119">
        <f t="shared" si="161"/>
        <v>0.1040605181951669</v>
      </c>
      <c r="AX119">
        <f t="shared" si="162"/>
        <v>7.5485736455386962E-2</v>
      </c>
      <c r="AY119">
        <f t="shared" si="163"/>
        <v>6.4920544856518339E-2</v>
      </c>
      <c r="AZ119">
        <f t="shared" si="164"/>
        <v>5.9692501461699035E-2</v>
      </c>
      <c r="BA119">
        <f t="shared" si="165"/>
        <v>4.9474844905256922E-2</v>
      </c>
      <c r="BB119">
        <f t="shared" si="166"/>
        <v>4.0053018997217048E-2</v>
      </c>
      <c r="BC119">
        <f t="shared" si="167"/>
        <v>2.7539033334135904E-2</v>
      </c>
      <c r="BD119">
        <f t="shared" si="168"/>
        <v>1.9118310700223996E-2</v>
      </c>
      <c r="BE119">
        <f t="shared" si="169"/>
        <v>1.5286831091278433E-2</v>
      </c>
      <c r="BF119">
        <f t="shared" si="170"/>
        <v>1.1846877380770025E-2</v>
      </c>
      <c r="BH119">
        <f t="shared" si="171"/>
        <v>2.1068270914539835</v>
      </c>
    </row>
    <row r="120" spans="1:60" x14ac:dyDescent="0.25">
      <c r="A120">
        <f>'HKI SC'!A116</f>
        <v>2053</v>
      </c>
      <c r="B120">
        <f>'HKI SC'!AC116</f>
        <v>1.5157301817578002</v>
      </c>
      <c r="C120">
        <f t="shared" si="173"/>
        <v>0</v>
      </c>
      <c r="D120">
        <f t="shared" si="173"/>
        <v>0.37091414971311398</v>
      </c>
      <c r="E120">
        <f t="shared" si="173"/>
        <v>0</v>
      </c>
      <c r="F120">
        <f t="shared" si="173"/>
        <v>0</v>
      </c>
      <c r="G120">
        <f t="shared" si="173"/>
        <v>0</v>
      </c>
      <c r="K120">
        <f t="shared" si="172"/>
        <v>0</v>
      </c>
      <c r="L120">
        <f t="shared" si="172"/>
        <v>0.62908585028688602</v>
      </c>
      <c r="M120">
        <f t="shared" si="172"/>
        <v>0</v>
      </c>
      <c r="N120">
        <f t="shared" si="172"/>
        <v>0</v>
      </c>
      <c r="O120">
        <f t="shared" si="172"/>
        <v>0</v>
      </c>
      <c r="AD120">
        <f t="shared" si="111"/>
        <v>2068</v>
      </c>
      <c r="AE120">
        <f t="shared" si="143"/>
        <v>2.1192991794857003</v>
      </c>
      <c r="AF120">
        <f t="shared" si="144"/>
        <v>4.296355536726032E-2</v>
      </c>
      <c r="AG120">
        <f t="shared" si="145"/>
        <v>3.6742312848714098E-2</v>
      </c>
      <c r="AH120">
        <f t="shared" si="146"/>
        <v>3.4904807067452803E-2</v>
      </c>
      <c r="AI120">
        <f t="shared" si="147"/>
        <v>4.3956940982040574E-2</v>
      </c>
      <c r="AJ120">
        <f t="shared" si="148"/>
        <v>5.4279218832294376E-2</v>
      </c>
      <c r="AK120">
        <f t="shared" si="149"/>
        <v>7.4021456860381404E-2</v>
      </c>
      <c r="AL120">
        <f t="shared" si="150"/>
        <v>0.10565525069260892</v>
      </c>
      <c r="AM120">
        <f t="shared" si="151"/>
        <v>0.12333835372943128</v>
      </c>
      <c r="AN120">
        <f t="shared" si="152"/>
        <v>0.12374549107196839</v>
      </c>
      <c r="AO120">
        <f t="shared" si="153"/>
        <v>0.12343060897543914</v>
      </c>
      <c r="AP120">
        <f t="shared" si="154"/>
        <v>0.12519711475566558</v>
      </c>
      <c r="AQ120">
        <f t="shared" si="155"/>
        <v>0.12613124641463955</v>
      </c>
      <c r="AR120">
        <f t="shared" si="156"/>
        <v>0.13175575393788364</v>
      </c>
      <c r="AS120">
        <f t="shared" si="157"/>
        <v>0.13427867307805302</v>
      </c>
      <c r="AT120">
        <f t="shared" si="158"/>
        <v>0.13134618835593037</v>
      </c>
      <c r="AU120">
        <f t="shared" si="159"/>
        <v>0.12162245260134466</v>
      </c>
      <c r="AV120">
        <f t="shared" si="160"/>
        <v>0.11521637049144057</v>
      </c>
      <c r="AW120">
        <f t="shared" si="161"/>
        <v>0.1048964528423165</v>
      </c>
      <c r="AX120">
        <f t="shared" si="162"/>
        <v>7.5921036853764126E-2</v>
      </c>
      <c r="AY120">
        <f t="shared" si="163"/>
        <v>6.5276965207317961E-2</v>
      </c>
      <c r="AZ120">
        <f t="shared" si="164"/>
        <v>5.9920834007713711E-2</v>
      </c>
      <c r="BA120">
        <f t="shared" si="165"/>
        <v>4.982379346396814E-2</v>
      </c>
      <c r="BB120">
        <f t="shared" si="166"/>
        <v>4.0243489943722455E-2</v>
      </c>
      <c r="BC120">
        <f t="shared" si="167"/>
        <v>2.7758737073015054E-2</v>
      </c>
      <c r="BD120">
        <f t="shared" si="168"/>
        <v>1.9367016102980774E-2</v>
      </c>
      <c r="BE120">
        <f t="shared" si="169"/>
        <v>1.550030960638539E-2</v>
      </c>
      <c r="BF120">
        <f t="shared" si="170"/>
        <v>1.2004748321967407E-2</v>
      </c>
      <c r="BH120">
        <f t="shared" si="171"/>
        <v>2.1192991794856999</v>
      </c>
    </row>
    <row r="121" spans="1:60" x14ac:dyDescent="0.25">
      <c r="A121">
        <f>'HKI SC'!A117</f>
        <v>2054</v>
      </c>
      <c r="B121">
        <f>'HKI SC'!AC117</f>
        <v>1.5423700523348614</v>
      </c>
      <c r="C121">
        <f t="shared" si="173"/>
        <v>0</v>
      </c>
      <c r="D121">
        <f t="shared" si="173"/>
        <v>0.34617322210497703</v>
      </c>
      <c r="E121">
        <f t="shared" si="173"/>
        <v>0</v>
      </c>
      <c r="F121">
        <f t="shared" si="173"/>
        <v>0</v>
      </c>
      <c r="G121">
        <f t="shared" si="173"/>
        <v>0</v>
      </c>
      <c r="K121">
        <f t="shared" si="172"/>
        <v>0</v>
      </c>
      <c r="L121">
        <f t="shared" si="172"/>
        <v>0.65382677789502297</v>
      </c>
      <c r="M121">
        <f t="shared" si="172"/>
        <v>0</v>
      </c>
      <c r="N121">
        <f t="shared" si="172"/>
        <v>0</v>
      </c>
      <c r="O121">
        <f t="shared" si="172"/>
        <v>0</v>
      </c>
      <c r="AD121">
        <f t="shared" si="111"/>
        <v>2069</v>
      </c>
      <c r="AE121">
        <f t="shared" si="143"/>
        <v>2.1231572932675644</v>
      </c>
      <c r="AF121">
        <f t="shared" si="144"/>
        <v>4.3075152952990074E-2</v>
      </c>
      <c r="AG121">
        <f t="shared" si="145"/>
        <v>3.6783942468332144E-2</v>
      </c>
      <c r="AH121">
        <f t="shared" si="146"/>
        <v>3.4952019062223214E-2</v>
      </c>
      <c r="AI121">
        <f t="shared" si="147"/>
        <v>4.4041688111604249E-2</v>
      </c>
      <c r="AJ121">
        <f t="shared" si="148"/>
        <v>5.4381156875306376E-2</v>
      </c>
      <c r="AK121">
        <f t="shared" si="149"/>
        <v>7.4274859000618434E-2</v>
      </c>
      <c r="AL121">
        <f t="shared" si="150"/>
        <v>0.10586193382964851</v>
      </c>
      <c r="AM121">
        <f t="shared" si="151"/>
        <v>0.12353068648531799</v>
      </c>
      <c r="AN121">
        <f t="shared" si="152"/>
        <v>0.12394329460652924</v>
      </c>
      <c r="AO121">
        <f t="shared" si="153"/>
        <v>0.12362459525732852</v>
      </c>
      <c r="AP121">
        <f t="shared" si="154"/>
        <v>0.12541502482519712</v>
      </c>
      <c r="AQ121">
        <f t="shared" si="155"/>
        <v>0.12635608474701004</v>
      </c>
      <c r="AR121">
        <f t="shared" si="156"/>
        <v>0.13192956461578995</v>
      </c>
      <c r="AS121">
        <f t="shared" si="157"/>
        <v>0.13444136519733257</v>
      </c>
      <c r="AT121">
        <f t="shared" si="158"/>
        <v>0.13152637733609146</v>
      </c>
      <c r="AU121">
        <f t="shared" si="159"/>
        <v>0.12184390462796571</v>
      </c>
      <c r="AV121">
        <f t="shared" si="160"/>
        <v>0.11546149408120582</v>
      </c>
      <c r="AW121">
        <f t="shared" si="161"/>
        <v>0.1051550407367175</v>
      </c>
      <c r="AX121">
        <f t="shared" si="162"/>
        <v>7.6055692611641967E-2</v>
      </c>
      <c r="AY121">
        <f t="shared" si="163"/>
        <v>6.5387220223483658E-2</v>
      </c>
      <c r="AZ121">
        <f t="shared" si="164"/>
        <v>5.9991466362166873E-2</v>
      </c>
      <c r="BA121">
        <f t="shared" si="165"/>
        <v>4.9931737157125358E-2</v>
      </c>
      <c r="BB121">
        <f t="shared" si="166"/>
        <v>4.0302410196841935E-2</v>
      </c>
      <c r="BC121">
        <f t="shared" si="167"/>
        <v>2.7826700193604097E-2</v>
      </c>
      <c r="BD121">
        <f t="shared" si="168"/>
        <v>1.9443950593786154E-2</v>
      </c>
      <c r="BE121">
        <f t="shared" si="169"/>
        <v>1.5566347017216001E-2</v>
      </c>
      <c r="BF121">
        <f t="shared" si="170"/>
        <v>1.2053584094489263E-2</v>
      </c>
      <c r="BH121">
        <f t="shared" si="171"/>
        <v>2.123157293267564</v>
      </c>
    </row>
    <row r="122" spans="1:60" x14ac:dyDescent="0.25">
      <c r="A122">
        <f>'HKI SC'!A118</f>
        <v>2055</v>
      </c>
      <c r="B122">
        <f>'HKI SC'!AC118</f>
        <v>1.5724156801089426</v>
      </c>
      <c r="C122">
        <f t="shared" si="173"/>
        <v>0</v>
      </c>
      <c r="D122">
        <f t="shared" si="173"/>
        <v>0.31826930644783202</v>
      </c>
      <c r="E122">
        <f t="shared" si="173"/>
        <v>0</v>
      </c>
      <c r="F122">
        <f t="shared" si="173"/>
        <v>0</v>
      </c>
      <c r="G122">
        <f t="shared" si="173"/>
        <v>0</v>
      </c>
      <c r="K122">
        <f t="shared" si="172"/>
        <v>0</v>
      </c>
      <c r="L122">
        <f t="shared" si="172"/>
        <v>0.68173069355216798</v>
      </c>
      <c r="M122">
        <f t="shared" si="172"/>
        <v>0</v>
      </c>
      <c r="N122">
        <f t="shared" si="172"/>
        <v>0</v>
      </c>
      <c r="O122">
        <f t="shared" si="172"/>
        <v>0</v>
      </c>
      <c r="AD122">
        <f t="shared" si="111"/>
        <v>2070</v>
      </c>
      <c r="AE122">
        <f t="shared" si="143"/>
        <v>2.1220481295061973</v>
      </c>
      <c r="AF122">
        <f t="shared" si="144"/>
        <v>4.3043069918391831E-2</v>
      </c>
      <c r="AG122">
        <f t="shared" si="145"/>
        <v>3.6771974426928887E-2</v>
      </c>
      <c r="AH122">
        <f t="shared" si="146"/>
        <v>3.4938446151557029E-2</v>
      </c>
      <c r="AI122">
        <f t="shared" si="147"/>
        <v>4.4017324277278322E-2</v>
      </c>
      <c r="AJ122">
        <f t="shared" si="148"/>
        <v>5.4351850849199766E-2</v>
      </c>
      <c r="AK122">
        <f t="shared" si="149"/>
        <v>7.4202008772010608E-2</v>
      </c>
      <c r="AL122">
        <f t="shared" si="150"/>
        <v>0.10580251478224571</v>
      </c>
      <c r="AM122">
        <f t="shared" si="151"/>
        <v>0.12347539300901975</v>
      </c>
      <c r="AN122">
        <f t="shared" si="152"/>
        <v>0.12388642834368427</v>
      </c>
      <c r="AO122">
        <f t="shared" si="153"/>
        <v>0.12356882641114117</v>
      </c>
      <c r="AP122">
        <f t="shared" si="154"/>
        <v>0.12535237816259803</v>
      </c>
      <c r="AQ122">
        <f t="shared" si="155"/>
        <v>0.12629144628777025</v>
      </c>
      <c r="AR122">
        <f t="shared" si="156"/>
        <v>0.13187959602591098</v>
      </c>
      <c r="AS122">
        <f t="shared" si="157"/>
        <v>0.13439459306639823</v>
      </c>
      <c r="AT122">
        <f t="shared" si="158"/>
        <v>0.13147457505697469</v>
      </c>
      <c r="AU122">
        <f t="shared" si="159"/>
        <v>0.1217802396930527</v>
      </c>
      <c r="AV122">
        <f t="shared" si="160"/>
        <v>0.11539102384155092</v>
      </c>
      <c r="AW122">
        <f t="shared" si="161"/>
        <v>0.10508069966286268</v>
      </c>
      <c r="AX122">
        <f t="shared" si="162"/>
        <v>7.6016980615225577E-2</v>
      </c>
      <c r="AY122">
        <f t="shared" si="163"/>
        <v>6.5355523162340778E-2</v>
      </c>
      <c r="AZ122">
        <f t="shared" si="164"/>
        <v>5.9971160364892313E-2</v>
      </c>
      <c r="BA122">
        <f t="shared" si="165"/>
        <v>4.9900704575017246E-2</v>
      </c>
      <c r="BB122">
        <f t="shared" si="166"/>
        <v>4.0285471295278708E-2</v>
      </c>
      <c r="BC122">
        <f t="shared" si="167"/>
        <v>2.7807161570658052E-2</v>
      </c>
      <c r="BD122">
        <f t="shared" si="168"/>
        <v>1.9421832804103097E-2</v>
      </c>
      <c r="BE122">
        <f t="shared" si="169"/>
        <v>1.5547362013888172E-2</v>
      </c>
      <c r="BF122">
        <f t="shared" si="170"/>
        <v>1.203954436621732E-2</v>
      </c>
      <c r="BH122">
        <f t="shared" si="171"/>
        <v>2.1220481295061964</v>
      </c>
    </row>
    <row r="123" spans="1:60" x14ac:dyDescent="0.25">
      <c r="A123">
        <f>'HKI SC'!A119</f>
        <v>2056</v>
      </c>
      <c r="B123">
        <f>'HKI SC'!AC119</f>
        <v>1.6077911320482594</v>
      </c>
      <c r="C123">
        <f t="shared" si="173"/>
        <v>0</v>
      </c>
      <c r="D123">
        <f t="shared" si="173"/>
        <v>0.28541548709446796</v>
      </c>
      <c r="E123">
        <f t="shared" si="173"/>
        <v>0</v>
      </c>
      <c r="F123">
        <f t="shared" si="173"/>
        <v>0</v>
      </c>
      <c r="G123">
        <f t="shared" si="173"/>
        <v>0</v>
      </c>
      <c r="K123">
        <f t="shared" si="172"/>
        <v>0</v>
      </c>
      <c r="L123">
        <f t="shared" si="172"/>
        <v>0.71458451290553204</v>
      </c>
      <c r="M123">
        <f t="shared" si="172"/>
        <v>0</v>
      </c>
      <c r="N123">
        <f t="shared" si="172"/>
        <v>0</v>
      </c>
      <c r="O123">
        <f t="shared" si="172"/>
        <v>0</v>
      </c>
      <c r="AD123">
        <f t="shared" si="111"/>
        <v>2071</v>
      </c>
      <c r="AE123">
        <f t="shared" si="143"/>
        <v>2.1206815150895371</v>
      </c>
      <c r="AF123">
        <f t="shared" si="144"/>
        <v>4.3003540013846334E-2</v>
      </c>
      <c r="AG123">
        <f t="shared" si="145"/>
        <v>3.6757228454791527E-2</v>
      </c>
      <c r="AH123">
        <f t="shared" si="146"/>
        <v>3.4921722800111098E-2</v>
      </c>
      <c r="AI123">
        <f t="shared" si="147"/>
        <v>4.3987305295055269E-2</v>
      </c>
      <c r="AJ123">
        <f t="shared" si="148"/>
        <v>5.4315742531233301E-2</v>
      </c>
      <c r="AK123">
        <f t="shared" si="149"/>
        <v>7.4112249102482888E-2</v>
      </c>
      <c r="AL123">
        <f t="shared" si="150"/>
        <v>0.10572930383753833</v>
      </c>
      <c r="AM123">
        <f t="shared" si="151"/>
        <v>0.12340726523160003</v>
      </c>
      <c r="AN123">
        <f t="shared" si="152"/>
        <v>0.12381636271646823</v>
      </c>
      <c r="AO123">
        <f t="shared" si="153"/>
        <v>0.12350011292458966</v>
      </c>
      <c r="AP123">
        <f t="shared" si="154"/>
        <v>0.12527519043320623</v>
      </c>
      <c r="AQ123">
        <f t="shared" si="155"/>
        <v>0.12621180444105237</v>
      </c>
      <c r="AR123">
        <f t="shared" si="156"/>
        <v>0.13181802910704177</v>
      </c>
      <c r="AS123">
        <f t="shared" si="157"/>
        <v>0.1343369645442096</v>
      </c>
      <c r="AT123">
        <f t="shared" si="158"/>
        <v>0.13141074882686998</v>
      </c>
      <c r="AU123">
        <f t="shared" si="159"/>
        <v>0.1217017973377231</v>
      </c>
      <c r="AV123">
        <f t="shared" si="160"/>
        <v>0.11530419658590818</v>
      </c>
      <c r="AW123">
        <f t="shared" si="161"/>
        <v>0.10498910310442955</v>
      </c>
      <c r="AX123">
        <f t="shared" si="162"/>
        <v>7.5969283084668757E-2</v>
      </c>
      <c r="AY123">
        <f t="shared" si="163"/>
        <v>6.5316468820473136E-2</v>
      </c>
      <c r="AZ123">
        <f t="shared" si="164"/>
        <v>5.9946141093990532E-2</v>
      </c>
      <c r="BA123">
        <f t="shared" si="165"/>
        <v>4.9862468946003498E-2</v>
      </c>
      <c r="BB123">
        <f t="shared" si="166"/>
        <v>4.0264600664732544E-2</v>
      </c>
      <c r="BC123">
        <f t="shared" si="167"/>
        <v>2.7783087791176792E-2</v>
      </c>
      <c r="BD123">
        <f t="shared" si="168"/>
        <v>1.93945812013206E-2</v>
      </c>
      <c r="BE123">
        <f t="shared" si="169"/>
        <v>1.5523970355999736E-2</v>
      </c>
      <c r="BF123">
        <f t="shared" si="170"/>
        <v>1.2022245843013873E-2</v>
      </c>
      <c r="BH123">
        <f t="shared" si="171"/>
        <v>2.1206815150895375</v>
      </c>
    </row>
    <row r="124" spans="1:60" x14ac:dyDescent="0.25">
      <c r="A124">
        <f>'HKI SC'!A120</f>
        <v>2057</v>
      </c>
      <c r="B124">
        <f>'HKI SC'!AC120</f>
        <v>1.6499333929822924</v>
      </c>
      <c r="C124">
        <f t="shared" si="173"/>
        <v>0</v>
      </c>
      <c r="D124">
        <f t="shared" si="173"/>
        <v>0.2462772103526164</v>
      </c>
      <c r="E124">
        <f t="shared" si="173"/>
        <v>0</v>
      </c>
      <c r="F124">
        <f t="shared" si="173"/>
        <v>0</v>
      </c>
      <c r="G124">
        <f t="shared" si="173"/>
        <v>0</v>
      </c>
      <c r="K124">
        <f t="shared" si="172"/>
        <v>0</v>
      </c>
      <c r="L124">
        <f t="shared" si="172"/>
        <v>0.7537227896473836</v>
      </c>
      <c r="M124">
        <f t="shared" si="172"/>
        <v>0</v>
      </c>
      <c r="N124">
        <f t="shared" si="172"/>
        <v>0</v>
      </c>
      <c r="O124">
        <f t="shared" si="172"/>
        <v>0</v>
      </c>
      <c r="AD124">
        <f t="shared" si="111"/>
        <v>2072</v>
      </c>
      <c r="AE124">
        <f t="shared" si="143"/>
        <v>2.1220453707992015</v>
      </c>
      <c r="AF124">
        <f t="shared" si="144"/>
        <v>4.3042990121616033E-2</v>
      </c>
      <c r="AG124">
        <f t="shared" si="145"/>
        <v>3.6771944660071457E-2</v>
      </c>
      <c r="AH124">
        <f t="shared" si="146"/>
        <v>3.4938412393076171E-2</v>
      </c>
      <c r="AI124">
        <f t="shared" si="147"/>
        <v>4.4017263679661862E-2</v>
      </c>
      <c r="AJ124">
        <f t="shared" si="148"/>
        <v>5.4351777959386685E-2</v>
      </c>
      <c r="AK124">
        <f t="shared" si="149"/>
        <v>7.4201827579257751E-2</v>
      </c>
      <c r="AL124">
        <f t="shared" si="150"/>
        <v>0.10580236699546483</v>
      </c>
      <c r="AM124">
        <f t="shared" si="151"/>
        <v>0.12347525548334032</v>
      </c>
      <c r="AN124">
        <f t="shared" si="152"/>
        <v>0.1238862869061774</v>
      </c>
      <c r="AO124">
        <f t="shared" si="153"/>
        <v>0.12356868770312396</v>
      </c>
      <c r="AP124">
        <f t="shared" si="154"/>
        <v>0.12535222234810753</v>
      </c>
      <c r="AQ124">
        <f t="shared" si="155"/>
        <v>0.12629128551929231</v>
      </c>
      <c r="AR124">
        <f t="shared" si="156"/>
        <v>0.13187947174426454</v>
      </c>
      <c r="AS124">
        <f t="shared" si="157"/>
        <v>0.13439447673496971</v>
      </c>
      <c r="AT124">
        <f t="shared" si="158"/>
        <v>0.13147444621458482</v>
      </c>
      <c r="AU124">
        <f t="shared" si="159"/>
        <v>0.12178008134592</v>
      </c>
      <c r="AV124">
        <f t="shared" si="160"/>
        <v>0.11539084856829562</v>
      </c>
      <c r="AW124">
        <f t="shared" si="161"/>
        <v>0.10508051476208639</v>
      </c>
      <c r="AX124">
        <f t="shared" si="162"/>
        <v>7.6016884330926501E-2</v>
      </c>
      <c r="AY124">
        <f t="shared" si="163"/>
        <v>6.5355444325556372E-2</v>
      </c>
      <c r="AZ124">
        <f t="shared" si="164"/>
        <v>5.9971109859909472E-2</v>
      </c>
      <c r="BA124">
        <f t="shared" si="165"/>
        <v>4.9900627390922034E-2</v>
      </c>
      <c r="BB124">
        <f t="shared" si="166"/>
        <v>4.0285429164920811E-2</v>
      </c>
      <c r="BC124">
        <f t="shared" si="167"/>
        <v>2.7807112974285106E-2</v>
      </c>
      <c r="BD124">
        <f t="shared" si="168"/>
        <v>1.9421777792838529E-2</v>
      </c>
      <c r="BE124">
        <f t="shared" si="169"/>
        <v>1.5547314794475388E-2</v>
      </c>
      <c r="BF124">
        <f t="shared" si="170"/>
        <v>1.2039509446669861E-2</v>
      </c>
      <c r="BH124">
        <f t="shared" si="171"/>
        <v>2.122045370799202</v>
      </c>
    </row>
    <row r="125" spans="1:60" x14ac:dyDescent="0.25">
      <c r="A125">
        <f>'HKI SC'!A121</f>
        <v>2058</v>
      </c>
      <c r="B125">
        <f>'HKI SC'!AC121</f>
        <v>1.6983560997168687</v>
      </c>
      <c r="C125">
        <f t="shared" si="173"/>
        <v>0</v>
      </c>
      <c r="D125">
        <f t="shared" si="173"/>
        <v>0.2013061704804564</v>
      </c>
      <c r="E125">
        <f t="shared" si="173"/>
        <v>0</v>
      </c>
      <c r="F125">
        <f t="shared" si="173"/>
        <v>0</v>
      </c>
      <c r="G125">
        <f t="shared" si="173"/>
        <v>0</v>
      </c>
      <c r="K125">
        <f t="shared" si="172"/>
        <v>0</v>
      </c>
      <c r="L125">
        <f t="shared" si="172"/>
        <v>0.7986938295195436</v>
      </c>
      <c r="M125">
        <f t="shared" si="172"/>
        <v>0</v>
      </c>
      <c r="N125">
        <f t="shared" si="172"/>
        <v>0</v>
      </c>
      <c r="O125">
        <f t="shared" si="172"/>
        <v>0</v>
      </c>
      <c r="AD125">
        <f t="shared" si="111"/>
        <v>2073</v>
      </c>
      <c r="AE125">
        <f t="shared" si="143"/>
        <v>2.1207583090559625</v>
      </c>
      <c r="AF125">
        <f t="shared" si="144"/>
        <v>4.3005761312059979E-2</v>
      </c>
      <c r="AG125">
        <f t="shared" si="145"/>
        <v>3.6758057073072899E-2</v>
      </c>
      <c r="AH125">
        <f t="shared" si="146"/>
        <v>3.49226625329822E-2</v>
      </c>
      <c r="AI125">
        <f t="shared" si="147"/>
        <v>4.3988992147385275E-2</v>
      </c>
      <c r="AJ125">
        <f t="shared" si="148"/>
        <v>5.4317771560726771E-2</v>
      </c>
      <c r="AK125">
        <f t="shared" si="149"/>
        <v>7.4117292954621453E-2</v>
      </c>
      <c r="AL125">
        <f t="shared" si="150"/>
        <v>0.10573341776957454</v>
      </c>
      <c r="AM125">
        <f t="shared" si="151"/>
        <v>0.12341109352595141</v>
      </c>
      <c r="AN125">
        <f t="shared" si="152"/>
        <v>0.12382029990413318</v>
      </c>
      <c r="AO125">
        <f t="shared" si="153"/>
        <v>0.12350397413160963</v>
      </c>
      <c r="AP125">
        <f t="shared" si="154"/>
        <v>0.12527952783212953</v>
      </c>
      <c r="AQ125">
        <f t="shared" si="155"/>
        <v>0.12621627974383592</v>
      </c>
      <c r="AR125">
        <f t="shared" si="156"/>
        <v>0.13182148872801674</v>
      </c>
      <c r="AS125">
        <f t="shared" si="157"/>
        <v>0.13434020285542903</v>
      </c>
      <c r="AT125">
        <f t="shared" si="158"/>
        <v>0.1314143354049947</v>
      </c>
      <c r="AU125">
        <f t="shared" si="159"/>
        <v>0.12170620523766043</v>
      </c>
      <c r="AV125">
        <f t="shared" si="160"/>
        <v>0.11530907565733706</v>
      </c>
      <c r="AW125">
        <f t="shared" si="161"/>
        <v>0.10499425017660093</v>
      </c>
      <c r="AX125">
        <f t="shared" si="162"/>
        <v>7.5971963345110555E-2</v>
      </c>
      <c r="AY125">
        <f t="shared" si="163"/>
        <v>6.5318663395461954E-2</v>
      </c>
      <c r="AZ125">
        <f t="shared" si="164"/>
        <v>5.9947546998264767E-2</v>
      </c>
      <c r="BA125">
        <f t="shared" si="165"/>
        <v>4.9864617515179219E-2</v>
      </c>
      <c r="BB125">
        <f t="shared" si="166"/>
        <v>4.0265773445058807E-2</v>
      </c>
      <c r="BC125">
        <f t="shared" si="167"/>
        <v>2.7784440565588271E-2</v>
      </c>
      <c r="BD125">
        <f t="shared" si="168"/>
        <v>1.9396112546697618E-2</v>
      </c>
      <c r="BE125">
        <f t="shared" si="169"/>
        <v>1.5525284800051123E-2</v>
      </c>
      <c r="BF125">
        <f t="shared" si="170"/>
        <v>1.2023217896428429E-2</v>
      </c>
      <c r="BH125">
        <f t="shared" si="171"/>
        <v>2.1207583090559634</v>
      </c>
    </row>
    <row r="126" spans="1:60" x14ac:dyDescent="0.25">
      <c r="A126">
        <f>'HKI SC'!A122</f>
        <v>2059</v>
      </c>
      <c r="B126">
        <f>'HKI SC'!AC122</f>
        <v>1.7561564412989821</v>
      </c>
      <c r="C126">
        <f t="shared" si="173"/>
        <v>0</v>
      </c>
      <c r="D126">
        <f t="shared" si="173"/>
        <v>0.14762595222744368</v>
      </c>
      <c r="E126">
        <f t="shared" si="173"/>
        <v>0</v>
      </c>
      <c r="F126">
        <f t="shared" si="173"/>
        <v>0</v>
      </c>
      <c r="G126">
        <f t="shared" si="173"/>
        <v>0</v>
      </c>
      <c r="K126">
        <f t="shared" si="172"/>
        <v>0</v>
      </c>
      <c r="L126">
        <f t="shared" si="172"/>
        <v>0.85237404777255632</v>
      </c>
      <c r="M126">
        <f t="shared" si="172"/>
        <v>0</v>
      </c>
      <c r="N126">
        <f t="shared" si="172"/>
        <v>0</v>
      </c>
      <c r="O126">
        <f t="shared" si="172"/>
        <v>0</v>
      </c>
      <c r="AD126">
        <f t="shared" si="111"/>
        <v>2074</v>
      </c>
      <c r="AE126">
        <f t="shared" si="143"/>
        <v>2.1179523662662438</v>
      </c>
      <c r="AF126">
        <f t="shared" si="144"/>
        <v>4.2924598220784552E-2</v>
      </c>
      <c r="AG126">
        <f t="shared" si="145"/>
        <v>3.6727780534429821E-2</v>
      </c>
      <c r="AH126">
        <f t="shared" si="146"/>
        <v>3.4888326024573098E-2</v>
      </c>
      <c r="AI126">
        <f t="shared" si="147"/>
        <v>4.3927356951900275E-2</v>
      </c>
      <c r="AJ126">
        <f t="shared" si="148"/>
        <v>5.4243633696226208E-2</v>
      </c>
      <c r="AK126">
        <f t="shared" si="149"/>
        <v>7.3932997739783637E-2</v>
      </c>
      <c r="AL126">
        <f t="shared" si="150"/>
        <v>0.10558310051847146</v>
      </c>
      <c r="AM126">
        <f t="shared" si="151"/>
        <v>0.12327121307137695</v>
      </c>
      <c r="AN126">
        <f t="shared" si="152"/>
        <v>0.12367644064207853</v>
      </c>
      <c r="AO126">
        <f t="shared" si="153"/>
        <v>0.1233628910947302</v>
      </c>
      <c r="AP126">
        <f t="shared" si="154"/>
        <v>0.12512104541741087</v>
      </c>
      <c r="AQ126">
        <f t="shared" si="155"/>
        <v>0.12605275851734099</v>
      </c>
      <c r="AR126">
        <f t="shared" si="156"/>
        <v>0.13169507907655958</v>
      </c>
      <c r="AS126">
        <f t="shared" si="157"/>
        <v>0.13422187954905523</v>
      </c>
      <c r="AT126">
        <f t="shared" si="158"/>
        <v>0.13128328691906188</v>
      </c>
      <c r="AU126">
        <f t="shared" si="159"/>
        <v>0.12154514681572198</v>
      </c>
      <c r="AV126">
        <f t="shared" si="160"/>
        <v>0.11513080129629438</v>
      </c>
      <c r="AW126">
        <f t="shared" si="161"/>
        <v>0.10480618344792803</v>
      </c>
      <c r="AX126">
        <f t="shared" si="162"/>
        <v>7.5874030423928304E-2</v>
      </c>
      <c r="AY126">
        <f t="shared" si="163"/>
        <v>6.5238476732980749E-2</v>
      </c>
      <c r="AZ126">
        <f t="shared" si="164"/>
        <v>5.989617724690327E-2</v>
      </c>
      <c r="BA126">
        <f t="shared" si="165"/>
        <v>4.9786111839962011E-2</v>
      </c>
      <c r="BB126">
        <f t="shared" si="166"/>
        <v>4.02229217126433E-2</v>
      </c>
      <c r="BC126">
        <f t="shared" si="167"/>
        <v>2.7735012104177923E-2</v>
      </c>
      <c r="BD126">
        <f t="shared" si="168"/>
        <v>1.9340159355070462E-2</v>
      </c>
      <c r="BE126">
        <f t="shared" si="169"/>
        <v>1.547725687572114E-2</v>
      </c>
      <c r="BF126">
        <f t="shared" si="170"/>
        <v>1.1987700441128853E-2</v>
      </c>
      <c r="BH126">
        <f t="shared" si="171"/>
        <v>2.1179523662662447</v>
      </c>
    </row>
    <row r="127" spans="1:60" x14ac:dyDescent="0.25">
      <c r="A127">
        <f>'HKI SC'!A123</f>
        <v>2060</v>
      </c>
      <c r="B127">
        <f>'HKI SC'!AC123</f>
        <v>1.8194933461337484</v>
      </c>
      <c r="C127">
        <f t="shared" si="173"/>
        <v>0</v>
      </c>
      <c r="D127">
        <f t="shared" si="173"/>
        <v>8.8803827964207827E-2</v>
      </c>
      <c r="E127">
        <f t="shared" si="173"/>
        <v>0</v>
      </c>
      <c r="F127">
        <f t="shared" si="173"/>
        <v>0</v>
      </c>
      <c r="G127">
        <f t="shared" si="173"/>
        <v>0</v>
      </c>
      <c r="K127">
        <f t="shared" ref="K127:O136" si="174">($B127&gt;=J$16)*($B127&lt;=K$16)*($B127-J$16)/(K$16-J$16)</f>
        <v>0</v>
      </c>
      <c r="L127">
        <f t="shared" si="174"/>
        <v>0.91119617203579217</v>
      </c>
      <c r="M127">
        <f t="shared" si="174"/>
        <v>0</v>
      </c>
      <c r="N127">
        <f t="shared" si="174"/>
        <v>0</v>
      </c>
      <c r="O127">
        <f t="shared" si="174"/>
        <v>0</v>
      </c>
      <c r="AD127">
        <f t="shared" si="111"/>
        <v>2075</v>
      </c>
      <c r="AE127">
        <f t="shared" si="143"/>
        <v>2.1151921962777123</v>
      </c>
      <c r="AF127">
        <f t="shared" si="144"/>
        <v>4.2844759127294935E-2</v>
      </c>
      <c r="AG127">
        <f t="shared" si="145"/>
        <v>3.6697997891096734E-2</v>
      </c>
      <c r="AH127">
        <f t="shared" si="146"/>
        <v>3.4854549640974321E-2</v>
      </c>
      <c r="AI127">
        <f t="shared" si="147"/>
        <v>4.3866727199419822E-2</v>
      </c>
      <c r="AJ127">
        <f t="shared" si="148"/>
        <v>5.4170705228347951E-2</v>
      </c>
      <c r="AK127">
        <f t="shared" si="149"/>
        <v>7.3751708897085488E-2</v>
      </c>
      <c r="AL127">
        <f t="shared" si="150"/>
        <v>0.10543523536356757</v>
      </c>
      <c r="AM127">
        <f t="shared" si="151"/>
        <v>0.12313361445956163</v>
      </c>
      <c r="AN127">
        <f t="shared" si="152"/>
        <v>0.12353492812829867</v>
      </c>
      <c r="AO127">
        <f t="shared" si="153"/>
        <v>0.12322410951810207</v>
      </c>
      <c r="AP127">
        <f t="shared" si="154"/>
        <v>0.12496514829562375</v>
      </c>
      <c r="AQ127">
        <f t="shared" si="155"/>
        <v>0.12589190478093804</v>
      </c>
      <c r="AR127">
        <f t="shared" si="156"/>
        <v>0.13157073152125978</v>
      </c>
      <c r="AS127">
        <f t="shared" si="157"/>
        <v>0.1341054864278578</v>
      </c>
      <c r="AT127">
        <f t="shared" si="158"/>
        <v>0.13115437620169462</v>
      </c>
      <c r="AU127">
        <f t="shared" si="159"/>
        <v>0.12138671570862186</v>
      </c>
      <c r="AV127">
        <f t="shared" si="160"/>
        <v>0.11495543509036971</v>
      </c>
      <c r="AW127">
        <f t="shared" si="161"/>
        <v>0.1046211846153694</v>
      </c>
      <c r="AX127">
        <f t="shared" si="162"/>
        <v>7.5777695063518655E-2</v>
      </c>
      <c r="AY127">
        <f t="shared" si="163"/>
        <v>6.5159598139991573E-2</v>
      </c>
      <c r="AZ127">
        <f t="shared" si="164"/>
        <v>5.9845645480344864E-2</v>
      </c>
      <c r="BA127">
        <f t="shared" si="165"/>
        <v>4.9708886812617217E-2</v>
      </c>
      <c r="BB127">
        <f t="shared" si="166"/>
        <v>4.0180769012237848E-2</v>
      </c>
      <c r="BC127">
        <f t="shared" si="167"/>
        <v>2.7686389959683734E-2</v>
      </c>
      <c r="BD127">
        <f t="shared" si="168"/>
        <v>1.9285118917019572E-2</v>
      </c>
      <c r="BE127">
        <f t="shared" si="169"/>
        <v>1.5430012421617217E-2</v>
      </c>
      <c r="BF127">
        <f t="shared" si="170"/>
        <v>1.195276237519746E-2</v>
      </c>
      <c r="BH127">
        <f t="shared" si="171"/>
        <v>2.1151921962777127</v>
      </c>
    </row>
    <row r="128" spans="1:60" x14ac:dyDescent="0.25">
      <c r="A128">
        <f>'HKI SC'!A124</f>
        <v>2061</v>
      </c>
      <c r="B128">
        <f>'HKI SC'!AC124</f>
        <v>1.881580903244535</v>
      </c>
      <c r="C128">
        <f t="shared" ref="C128:G137" si="175">($B128&gt;=C$16)*($B128&lt;=D$16)*(1-($B128-C$16)/(D$16-C$16))</f>
        <v>0</v>
      </c>
      <c r="D128">
        <f t="shared" si="175"/>
        <v>3.1141995433882519E-2</v>
      </c>
      <c r="E128">
        <f t="shared" si="175"/>
        <v>0</v>
      </c>
      <c r="F128">
        <f t="shared" si="175"/>
        <v>0</v>
      </c>
      <c r="G128">
        <f t="shared" si="175"/>
        <v>0</v>
      </c>
      <c r="K128">
        <f t="shared" si="174"/>
        <v>0</v>
      </c>
      <c r="L128">
        <f t="shared" si="174"/>
        <v>0.96885800456611748</v>
      </c>
      <c r="M128">
        <f t="shared" si="174"/>
        <v>0</v>
      </c>
      <c r="N128">
        <f t="shared" si="174"/>
        <v>0</v>
      </c>
      <c r="O128">
        <f t="shared" si="174"/>
        <v>0</v>
      </c>
      <c r="AD128">
        <f t="shared" si="111"/>
        <v>2076</v>
      </c>
      <c r="AE128">
        <f t="shared" si="143"/>
        <v>2.1140726359646815</v>
      </c>
      <c r="AF128">
        <f t="shared" si="144"/>
        <v>4.2812375368008103E-2</v>
      </c>
      <c r="AG128">
        <f t="shared" si="145"/>
        <v>3.6685917669359878E-2</v>
      </c>
      <c r="AH128">
        <f t="shared" si="146"/>
        <v>3.4840849507014444E-2</v>
      </c>
      <c r="AI128">
        <f t="shared" si="147"/>
        <v>4.3842134994972984E-2</v>
      </c>
      <c r="AJ128">
        <f t="shared" si="148"/>
        <v>5.4141124507353991E-2</v>
      </c>
      <c r="AK128">
        <f t="shared" si="149"/>
        <v>7.3678175819657854E-2</v>
      </c>
      <c r="AL128">
        <f t="shared" si="150"/>
        <v>0.10537525936216244</v>
      </c>
      <c r="AM128">
        <f t="shared" si="151"/>
        <v>0.12307780269957702</v>
      </c>
      <c r="AN128">
        <f t="shared" si="152"/>
        <v>0.12347752883952898</v>
      </c>
      <c r="AO128">
        <f t="shared" si="153"/>
        <v>0.12316781793243224</v>
      </c>
      <c r="AP128">
        <f t="shared" si="154"/>
        <v>0.12490191442553827</v>
      </c>
      <c r="AQ128">
        <f t="shared" si="155"/>
        <v>0.12582666044445595</v>
      </c>
      <c r="AR128">
        <f t="shared" si="156"/>
        <v>0.13152029455958186</v>
      </c>
      <c r="AS128">
        <f t="shared" si="157"/>
        <v>0.13405827588657088</v>
      </c>
      <c r="AT128">
        <f t="shared" si="158"/>
        <v>0.13110208836301496</v>
      </c>
      <c r="AU128">
        <f t="shared" si="159"/>
        <v>0.12132245402162584</v>
      </c>
      <c r="AV128">
        <f t="shared" si="160"/>
        <v>0.11488430431030333</v>
      </c>
      <c r="AW128">
        <f t="shared" si="161"/>
        <v>0.10454614671851875</v>
      </c>
      <c r="AX128">
        <f t="shared" si="162"/>
        <v>7.5738620207004628E-2</v>
      </c>
      <c r="AY128">
        <f t="shared" si="163"/>
        <v>6.5127603972014475E-2</v>
      </c>
      <c r="AZ128">
        <f t="shared" si="164"/>
        <v>5.9825149148372121E-2</v>
      </c>
      <c r="BA128">
        <f t="shared" si="165"/>
        <v>4.9677563352052395E-2</v>
      </c>
      <c r="BB128">
        <f t="shared" si="166"/>
        <v>4.0163671336856582E-2</v>
      </c>
      <c r="BC128">
        <f t="shared" si="167"/>
        <v>2.7666668194887969E-2</v>
      </c>
      <c r="BD128">
        <f t="shared" si="168"/>
        <v>1.9262793810120492E-2</v>
      </c>
      <c r="BE128">
        <f t="shared" si="169"/>
        <v>1.5410849465695908E-2</v>
      </c>
      <c r="BF128">
        <f t="shared" si="170"/>
        <v>1.1938591047999006E-2</v>
      </c>
      <c r="BH128">
        <f t="shared" si="171"/>
        <v>2.1140726359646815</v>
      </c>
    </row>
    <row r="129" spans="1:60" x14ac:dyDescent="0.25">
      <c r="A129">
        <f>'HKI SC'!A125</f>
        <v>2062</v>
      </c>
      <c r="B129">
        <f>'HKI SC'!AC125</f>
        <v>1.9372455830867128</v>
      </c>
      <c r="C129">
        <f t="shared" si="175"/>
        <v>0</v>
      </c>
      <c r="D129">
        <f t="shared" si="175"/>
        <v>0</v>
      </c>
      <c r="E129">
        <f t="shared" si="175"/>
        <v>0.97309019404792385</v>
      </c>
      <c r="F129">
        <f t="shared" si="175"/>
        <v>0</v>
      </c>
      <c r="G129">
        <f t="shared" si="175"/>
        <v>0</v>
      </c>
      <c r="K129">
        <f t="shared" si="174"/>
        <v>0</v>
      </c>
      <c r="L129">
        <f t="shared" si="174"/>
        <v>0</v>
      </c>
      <c r="M129">
        <f t="shared" si="174"/>
        <v>2.6909805952076139E-2</v>
      </c>
      <c r="N129">
        <f t="shared" si="174"/>
        <v>0</v>
      </c>
      <c r="O129">
        <f t="shared" si="174"/>
        <v>0</v>
      </c>
      <c r="AD129">
        <f t="shared" si="111"/>
        <v>2077</v>
      </c>
      <c r="AE129">
        <f t="shared" si="143"/>
        <v>2.1155854885164089</v>
      </c>
      <c r="AF129">
        <f t="shared" si="144"/>
        <v>4.2856135272947016E-2</v>
      </c>
      <c r="AG129">
        <f t="shared" si="145"/>
        <v>3.670224157265238E-2</v>
      </c>
      <c r="AH129">
        <f t="shared" si="146"/>
        <v>3.4859362384238618E-2</v>
      </c>
      <c r="AI129">
        <f t="shared" si="147"/>
        <v>4.3875366236574682E-2</v>
      </c>
      <c r="AJ129">
        <f t="shared" si="148"/>
        <v>5.4181096689930291E-2</v>
      </c>
      <c r="AK129">
        <f t="shared" si="149"/>
        <v>7.3777540456406734E-2</v>
      </c>
      <c r="AL129">
        <f t="shared" si="150"/>
        <v>0.10545630443468963</v>
      </c>
      <c r="AM129">
        <f t="shared" si="151"/>
        <v>0.1231532206672616</v>
      </c>
      <c r="AN129">
        <f t="shared" si="152"/>
        <v>0.12355509202167456</v>
      </c>
      <c r="AO129">
        <f t="shared" si="153"/>
        <v>0.12324388428457975</v>
      </c>
      <c r="AP129">
        <f t="shared" si="154"/>
        <v>0.12498736182895276</v>
      </c>
      <c r="AQ129">
        <f t="shared" si="155"/>
        <v>0.12591482457441289</v>
      </c>
      <c r="AR129">
        <f t="shared" si="156"/>
        <v>0.13158844960695867</v>
      </c>
      <c r="AS129">
        <f t="shared" si="157"/>
        <v>0.13412207109887256</v>
      </c>
      <c r="AT129">
        <f t="shared" si="158"/>
        <v>0.13117274448511049</v>
      </c>
      <c r="AU129">
        <f t="shared" si="159"/>
        <v>0.12140929030549433</v>
      </c>
      <c r="AV129">
        <f t="shared" si="160"/>
        <v>0.11498042274258186</v>
      </c>
      <c r="AW129">
        <f t="shared" si="161"/>
        <v>0.10464754480525465</v>
      </c>
      <c r="AX129">
        <f t="shared" si="162"/>
        <v>7.5791421736049178E-2</v>
      </c>
      <c r="AY129">
        <f t="shared" si="163"/>
        <v>6.5170837425452557E-2</v>
      </c>
      <c r="AZ129">
        <f t="shared" si="164"/>
        <v>5.9852845671520633E-2</v>
      </c>
      <c r="BA129">
        <f t="shared" si="165"/>
        <v>4.9719890484135283E-2</v>
      </c>
      <c r="BB129">
        <f t="shared" si="166"/>
        <v>4.0186775283582894E-2</v>
      </c>
      <c r="BC129">
        <f t="shared" si="167"/>
        <v>2.7693318051843926E-2</v>
      </c>
      <c r="BD129">
        <f t="shared" si="168"/>
        <v>1.929296154163683E-2</v>
      </c>
      <c r="BE129">
        <f t="shared" si="169"/>
        <v>1.5436744208861385E-2</v>
      </c>
      <c r="BF129">
        <f t="shared" si="170"/>
        <v>1.1957740644732663E-2</v>
      </c>
      <c r="BH129">
        <f t="shared" si="171"/>
        <v>2.1155854885164089</v>
      </c>
    </row>
    <row r="130" spans="1:60" x14ac:dyDescent="0.25">
      <c r="A130">
        <f>'HKI SC'!A126</f>
        <v>2063</v>
      </c>
      <c r="B130">
        <f>'HKI SC'!AC126</f>
        <v>1.9854423007021624</v>
      </c>
      <c r="C130">
        <f t="shared" si="175"/>
        <v>0</v>
      </c>
      <c r="D130">
        <f t="shared" si="175"/>
        <v>0</v>
      </c>
      <c r="E130">
        <f t="shared" si="175"/>
        <v>0.91449004237852849</v>
      </c>
      <c r="F130">
        <f t="shared" si="175"/>
        <v>0</v>
      </c>
      <c r="G130">
        <f t="shared" si="175"/>
        <v>0</v>
      </c>
      <c r="K130">
        <f t="shared" si="174"/>
        <v>0</v>
      </c>
      <c r="L130">
        <f t="shared" si="174"/>
        <v>0</v>
      </c>
      <c r="M130">
        <f t="shared" si="174"/>
        <v>8.5509957621471483E-2</v>
      </c>
      <c r="N130">
        <f t="shared" si="174"/>
        <v>0</v>
      </c>
      <c r="O130">
        <f t="shared" si="174"/>
        <v>0</v>
      </c>
      <c r="AD130">
        <f t="shared" si="111"/>
        <v>2078</v>
      </c>
      <c r="AE130">
        <f t="shared" si="143"/>
        <v>2.1170930689022653</v>
      </c>
      <c r="AF130">
        <f t="shared" si="144"/>
        <v>4.2899742678240753E-2</v>
      </c>
      <c r="AG130">
        <f t="shared" si="145"/>
        <v>3.6718508588493605E-2</v>
      </c>
      <c r="AH130">
        <f t="shared" si="146"/>
        <v>3.4877810745618631E-2</v>
      </c>
      <c r="AI130">
        <f t="shared" si="147"/>
        <v>4.3908481670051118E-2</v>
      </c>
      <c r="AJ130">
        <f t="shared" si="148"/>
        <v>5.4220929572760201E-2</v>
      </c>
      <c r="AK130">
        <f t="shared" si="149"/>
        <v>7.3876558815624438E-2</v>
      </c>
      <c r="AL130">
        <f t="shared" si="150"/>
        <v>0.10553706707185001</v>
      </c>
      <c r="AM130">
        <f t="shared" si="151"/>
        <v>0.12322837580957377</v>
      </c>
      <c r="AN130">
        <f t="shared" si="152"/>
        <v>0.12363238490255296</v>
      </c>
      <c r="AO130">
        <f t="shared" si="153"/>
        <v>0.1233196855517887</v>
      </c>
      <c r="AP130">
        <f t="shared" si="154"/>
        <v>0.12507251145524181</v>
      </c>
      <c r="AQ130">
        <f t="shared" si="155"/>
        <v>0.12600268145967736</v>
      </c>
      <c r="AR130">
        <f t="shared" si="156"/>
        <v>0.13165636713963896</v>
      </c>
      <c r="AS130">
        <f t="shared" si="157"/>
        <v>0.13418564399014191</v>
      </c>
      <c r="AT130">
        <f t="shared" si="158"/>
        <v>0.13124315437647122</v>
      </c>
      <c r="AU130">
        <f t="shared" si="159"/>
        <v>0.12149582397210401</v>
      </c>
      <c r="AV130">
        <f t="shared" si="160"/>
        <v>0.11507620621008299</v>
      </c>
      <c r="AW130">
        <f t="shared" si="161"/>
        <v>0.10474858952805452</v>
      </c>
      <c r="AX130">
        <f t="shared" si="162"/>
        <v>7.5844039256137238E-2</v>
      </c>
      <c r="AY130">
        <f t="shared" si="163"/>
        <v>6.5213920213885335E-2</v>
      </c>
      <c r="AZ130">
        <f t="shared" si="164"/>
        <v>5.9880445674579383E-2</v>
      </c>
      <c r="BA130">
        <f t="shared" si="165"/>
        <v>4.9762070109667753E-2</v>
      </c>
      <c r="BB130">
        <f t="shared" si="166"/>
        <v>4.0209798714967986E-2</v>
      </c>
      <c r="BC130">
        <f t="shared" si="167"/>
        <v>2.7719875036255136E-2</v>
      </c>
      <c r="BD130">
        <f t="shared" si="168"/>
        <v>1.9323024141106877E-2</v>
      </c>
      <c r="BE130">
        <f t="shared" si="169"/>
        <v>1.5462548710991147E-2</v>
      </c>
      <c r="BF130">
        <f t="shared" si="170"/>
        <v>1.1976823506707387E-2</v>
      </c>
      <c r="BH130">
        <f t="shared" si="171"/>
        <v>2.1170930689022653</v>
      </c>
    </row>
    <row r="131" spans="1:60" x14ac:dyDescent="0.25">
      <c r="A131">
        <f>'HKI SC'!A127</f>
        <v>2064</v>
      </c>
      <c r="B131">
        <f>'HKI SC'!AC127</f>
        <v>2.0276258522360626</v>
      </c>
      <c r="C131">
        <f t="shared" si="175"/>
        <v>0</v>
      </c>
      <c r="D131">
        <f t="shared" si="175"/>
        <v>0</v>
      </c>
      <c r="E131">
        <f t="shared" si="175"/>
        <v>0.86320102021806688</v>
      </c>
      <c r="F131">
        <f t="shared" si="175"/>
        <v>0</v>
      </c>
      <c r="G131">
        <f t="shared" si="175"/>
        <v>0</v>
      </c>
      <c r="K131">
        <f t="shared" si="174"/>
        <v>0</v>
      </c>
      <c r="L131">
        <f t="shared" si="174"/>
        <v>0</v>
      </c>
      <c r="M131">
        <f t="shared" si="174"/>
        <v>0.13679897978193306</v>
      </c>
      <c r="N131">
        <f t="shared" si="174"/>
        <v>0</v>
      </c>
      <c r="O131">
        <f t="shared" si="174"/>
        <v>0</v>
      </c>
      <c r="AD131">
        <f t="shared" si="111"/>
        <v>2079</v>
      </c>
      <c r="AE131">
        <f t="shared" si="143"/>
        <v>2.1224215522997429</v>
      </c>
      <c r="AF131">
        <f t="shared" si="144"/>
        <v>4.3053871331873224E-2</v>
      </c>
      <c r="AG131">
        <f t="shared" si="145"/>
        <v>3.6776003714225985E-2</v>
      </c>
      <c r="AH131">
        <f t="shared" si="146"/>
        <v>3.494301575110044E-2</v>
      </c>
      <c r="AI131">
        <f t="shared" si="147"/>
        <v>4.4025526863219519E-2</v>
      </c>
      <c r="AJ131">
        <f t="shared" si="148"/>
        <v>5.4361717325654937E-2</v>
      </c>
      <c r="AK131">
        <f t="shared" si="149"/>
        <v>7.4226535299855026E-2</v>
      </c>
      <c r="AL131">
        <f t="shared" si="150"/>
        <v>0.1058225194266849</v>
      </c>
      <c r="AM131">
        <f t="shared" si="151"/>
        <v>0.12349400869509185</v>
      </c>
      <c r="AN131">
        <f t="shared" si="152"/>
        <v>0.1239055735406964</v>
      </c>
      <c r="AO131">
        <f t="shared" si="153"/>
        <v>0.12358760214026383</v>
      </c>
      <c r="AP131">
        <f t="shared" si="154"/>
        <v>0.12537346945007866</v>
      </c>
      <c r="AQ131">
        <f t="shared" si="155"/>
        <v>0.12631320815455724</v>
      </c>
      <c r="AR131">
        <f t="shared" si="156"/>
        <v>0.13189641897944776</v>
      </c>
      <c r="AS131">
        <f t="shared" si="157"/>
        <v>0.13441033986628653</v>
      </c>
      <c r="AT131">
        <f t="shared" si="158"/>
        <v>0.1314920153597087</v>
      </c>
      <c r="AU131">
        <f t="shared" si="159"/>
        <v>0.12180167380285162</v>
      </c>
      <c r="AV131">
        <f t="shared" si="160"/>
        <v>0.11541474909716271</v>
      </c>
      <c r="AW131">
        <f t="shared" si="161"/>
        <v>0.10510572811442319</v>
      </c>
      <c r="AX131">
        <f t="shared" si="162"/>
        <v>7.6030013805047536E-2</v>
      </c>
      <c r="AY131">
        <f t="shared" si="163"/>
        <v>6.5366194629919716E-2</v>
      </c>
      <c r="AZ131">
        <f t="shared" si="164"/>
        <v>5.9977996796528571E-2</v>
      </c>
      <c r="BA131">
        <f t="shared" si="165"/>
        <v>4.9911152332062128E-2</v>
      </c>
      <c r="BB131">
        <f t="shared" si="166"/>
        <v>4.029117412488932E-2</v>
      </c>
      <c r="BC131">
        <f t="shared" si="167"/>
        <v>2.7813739649943259E-2</v>
      </c>
      <c r="BD131">
        <f t="shared" si="168"/>
        <v>1.9429279212918621E-2</v>
      </c>
      <c r="BE131">
        <f t="shared" si="169"/>
        <v>1.5553753705742055E-2</v>
      </c>
      <c r="BF131">
        <f t="shared" si="170"/>
        <v>1.2044271129509215E-2</v>
      </c>
      <c r="BH131">
        <f t="shared" si="171"/>
        <v>2.1224215522997429</v>
      </c>
    </row>
    <row r="132" spans="1:60" x14ac:dyDescent="0.25">
      <c r="A132">
        <f>'HKI SC'!A128</f>
        <v>2065</v>
      </c>
      <c r="B132">
        <f>'HKI SC'!AC128</f>
        <v>2.0625609397573781</v>
      </c>
      <c r="C132">
        <f t="shared" si="175"/>
        <v>0</v>
      </c>
      <c r="D132">
        <f t="shared" si="175"/>
        <v>0</v>
      </c>
      <c r="E132">
        <f t="shared" si="175"/>
        <v>0.82072506897867281</v>
      </c>
      <c r="F132">
        <f t="shared" si="175"/>
        <v>0</v>
      </c>
      <c r="G132">
        <f t="shared" si="175"/>
        <v>0</v>
      </c>
      <c r="K132">
        <f t="shared" si="174"/>
        <v>0</v>
      </c>
      <c r="L132">
        <f t="shared" si="174"/>
        <v>0</v>
      </c>
      <c r="M132">
        <f t="shared" si="174"/>
        <v>0.17927493102132719</v>
      </c>
      <c r="N132">
        <f t="shared" si="174"/>
        <v>0</v>
      </c>
      <c r="O132">
        <f t="shared" si="174"/>
        <v>0</v>
      </c>
      <c r="AD132">
        <f t="shared" si="111"/>
        <v>2080</v>
      </c>
      <c r="AE132">
        <f t="shared" si="143"/>
        <v>2.1321136634513098</v>
      </c>
      <c r="AF132">
        <f t="shared" si="144"/>
        <v>4.3334219778366337E-2</v>
      </c>
      <c r="AG132">
        <f t="shared" si="145"/>
        <v>3.6880583030272134E-2</v>
      </c>
      <c r="AH132">
        <f t="shared" si="146"/>
        <v>3.5061618759428745E-2</v>
      </c>
      <c r="AI132">
        <f t="shared" si="147"/>
        <v>4.4238423279952602E-2</v>
      </c>
      <c r="AJ132">
        <f t="shared" si="148"/>
        <v>5.4617799675556022E-2</v>
      </c>
      <c r="AK132">
        <f t="shared" si="149"/>
        <v>7.4863116242793321E-2</v>
      </c>
      <c r="AL132">
        <f t="shared" si="150"/>
        <v>0.10634173582376438</v>
      </c>
      <c r="AM132">
        <f t="shared" si="151"/>
        <v>0.12397717496584934</v>
      </c>
      <c r="AN132">
        <f t="shared" si="152"/>
        <v>0.12440248315807169</v>
      </c>
      <c r="AO132">
        <f t="shared" si="153"/>
        <v>0.12407492229520301</v>
      </c>
      <c r="AP132">
        <f t="shared" si="154"/>
        <v>0.12592088944190821</v>
      </c>
      <c r="AQ132">
        <f t="shared" si="155"/>
        <v>0.12687803289319283</v>
      </c>
      <c r="AR132">
        <f t="shared" si="156"/>
        <v>0.13233305524909747</v>
      </c>
      <c r="AS132">
        <f t="shared" si="157"/>
        <v>0.13481904479120438</v>
      </c>
      <c r="AT132">
        <f t="shared" si="158"/>
        <v>0.13194467479972266</v>
      </c>
      <c r="AU132">
        <f t="shared" si="159"/>
        <v>0.12235799167684498</v>
      </c>
      <c r="AV132">
        <f t="shared" si="160"/>
        <v>0.11603053318550241</v>
      </c>
      <c r="AW132">
        <f t="shared" si="161"/>
        <v>0.10575533638330456</v>
      </c>
      <c r="AX132">
        <f t="shared" si="162"/>
        <v>7.6368287543547769E-2</v>
      </c>
      <c r="AY132">
        <f t="shared" si="163"/>
        <v>6.5643170357467945E-2</v>
      </c>
      <c r="AZ132">
        <f t="shared" si="164"/>
        <v>6.0155434961643078E-2</v>
      </c>
      <c r="BA132">
        <f t="shared" si="165"/>
        <v>5.018232169910055E-2</v>
      </c>
      <c r="BB132">
        <f t="shared" si="166"/>
        <v>4.0439189884558427E-2</v>
      </c>
      <c r="BC132">
        <f t="shared" si="167"/>
        <v>2.7984472333373367E-2</v>
      </c>
      <c r="BD132">
        <f t="shared" si="168"/>
        <v>1.9622549209200237E-2</v>
      </c>
      <c r="BE132">
        <f t="shared" si="169"/>
        <v>1.5719648742052447E-2</v>
      </c>
      <c r="BF132">
        <f t="shared" si="170"/>
        <v>1.2166953290330755E-2</v>
      </c>
      <c r="BH132">
        <f t="shared" si="171"/>
        <v>2.1321136634513098</v>
      </c>
    </row>
    <row r="133" spans="1:60" x14ac:dyDescent="0.25">
      <c r="A133">
        <f>'HKI SC'!A129</f>
        <v>2066</v>
      </c>
      <c r="B133">
        <f>'HKI SC'!AC129</f>
        <v>2.0890417592717507</v>
      </c>
      <c r="C133">
        <f t="shared" si="175"/>
        <v>0</v>
      </c>
      <c r="D133">
        <f t="shared" si="175"/>
        <v>0</v>
      </c>
      <c r="E133">
        <f t="shared" si="175"/>
        <v>0.78852826976397505</v>
      </c>
      <c r="F133">
        <f t="shared" si="175"/>
        <v>0</v>
      </c>
      <c r="G133">
        <f t="shared" si="175"/>
        <v>0</v>
      </c>
      <c r="K133">
        <f t="shared" si="174"/>
        <v>0</v>
      </c>
      <c r="L133">
        <f t="shared" si="174"/>
        <v>0</v>
      </c>
      <c r="M133">
        <f t="shared" si="174"/>
        <v>0.211471730236025</v>
      </c>
      <c r="N133">
        <f t="shared" si="174"/>
        <v>0</v>
      </c>
      <c r="O133">
        <f t="shared" si="174"/>
        <v>0</v>
      </c>
      <c r="AD133">
        <f t="shared" si="111"/>
        <v>2081</v>
      </c>
      <c r="AE133">
        <f t="shared" si="143"/>
        <v>2.1470721114862732</v>
      </c>
      <c r="AF133">
        <f t="shared" si="144"/>
        <v>4.3766899264081074E-2</v>
      </c>
      <c r="AG133">
        <f t="shared" si="145"/>
        <v>3.7041986901951367E-2</v>
      </c>
      <c r="AH133">
        <f t="shared" si="146"/>
        <v>3.5244666282215606E-2</v>
      </c>
      <c r="AI133">
        <f t="shared" si="147"/>
        <v>4.4566999782711433E-2</v>
      </c>
      <c r="AJ133">
        <f t="shared" si="148"/>
        <v>5.5013027759898359E-2</v>
      </c>
      <c r="AK133">
        <f t="shared" si="149"/>
        <v>7.5845591867152118E-2</v>
      </c>
      <c r="AL133">
        <f t="shared" si="150"/>
        <v>0.10714307532278144</v>
      </c>
      <c r="AM133">
        <f t="shared" si="151"/>
        <v>0.12472287602523149</v>
      </c>
      <c r="AN133">
        <f t="shared" si="152"/>
        <v>0.12516939519336961</v>
      </c>
      <c r="AO133">
        <f t="shared" si="153"/>
        <v>0.12482703430671963</v>
      </c>
      <c r="AP133">
        <f t="shared" si="154"/>
        <v>0.12676575733219841</v>
      </c>
      <c r="AQ133">
        <f t="shared" si="155"/>
        <v>0.12774976262984333</v>
      </c>
      <c r="AR133">
        <f t="shared" si="156"/>
        <v>0.13300694361537768</v>
      </c>
      <c r="AS133">
        <f t="shared" si="157"/>
        <v>0.13544982494688068</v>
      </c>
      <c r="AT133">
        <f t="shared" si="158"/>
        <v>0.13264329273807449</v>
      </c>
      <c r="AU133">
        <f t="shared" si="159"/>
        <v>0.12321659223134912</v>
      </c>
      <c r="AV133">
        <f t="shared" si="160"/>
        <v>0.11698091170903986</v>
      </c>
      <c r="AW133">
        <f t="shared" si="161"/>
        <v>0.10675791790359322</v>
      </c>
      <c r="AX133">
        <f t="shared" si="162"/>
        <v>7.68903667954072E-2</v>
      </c>
      <c r="AY133">
        <f t="shared" si="163"/>
        <v>6.6070644512756238E-2</v>
      </c>
      <c r="AZ133">
        <f t="shared" si="164"/>
        <v>6.0429286502424837E-2</v>
      </c>
      <c r="BA133">
        <f t="shared" si="165"/>
        <v>5.0600834531040417E-2</v>
      </c>
      <c r="BB133">
        <f t="shared" si="166"/>
        <v>4.0667631966447675E-2</v>
      </c>
      <c r="BC133">
        <f t="shared" si="167"/>
        <v>2.8247974880240695E-2</v>
      </c>
      <c r="BD133">
        <f t="shared" si="168"/>
        <v>1.9920835016171069E-2</v>
      </c>
      <c r="BE133">
        <f t="shared" si="169"/>
        <v>1.5975685042204264E-2</v>
      </c>
      <c r="BF133">
        <f t="shared" si="170"/>
        <v>1.2356296427111576E-2</v>
      </c>
      <c r="BH133">
        <f t="shared" si="171"/>
        <v>2.1470721114862732</v>
      </c>
    </row>
    <row r="134" spans="1:60" x14ac:dyDescent="0.25">
      <c r="A134">
        <f>'HKI SC'!A130</f>
        <v>2067</v>
      </c>
      <c r="B134">
        <f>'HKI SC'!AC130</f>
        <v>2.1068270914539835</v>
      </c>
      <c r="C134">
        <f t="shared" si="175"/>
        <v>0</v>
      </c>
      <c r="D134">
        <f t="shared" si="175"/>
        <v>0</v>
      </c>
      <c r="E134">
        <f t="shared" si="175"/>
        <v>0.76690390995414159</v>
      </c>
      <c r="F134">
        <f t="shared" si="175"/>
        <v>0</v>
      </c>
      <c r="G134">
        <f t="shared" si="175"/>
        <v>0</v>
      </c>
      <c r="K134">
        <f t="shared" si="174"/>
        <v>0</v>
      </c>
      <c r="L134">
        <f t="shared" si="174"/>
        <v>0</v>
      </c>
      <c r="M134">
        <f t="shared" si="174"/>
        <v>0.23309609004585841</v>
      </c>
      <c r="N134">
        <f t="shared" si="174"/>
        <v>0</v>
      </c>
      <c r="O134">
        <f t="shared" si="174"/>
        <v>0</v>
      </c>
      <c r="AD134">
        <f t="shared" si="111"/>
        <v>2082</v>
      </c>
      <c r="AE134">
        <f t="shared" si="143"/>
        <v>2.1678696034029472</v>
      </c>
      <c r="AF134">
        <f t="shared" si="144"/>
        <v>4.4368475583070173E-2</v>
      </c>
      <c r="AG134">
        <f t="shared" si="145"/>
        <v>3.726639492267135E-2</v>
      </c>
      <c r="AH134">
        <f t="shared" si="146"/>
        <v>3.5499166573063207E-2</v>
      </c>
      <c r="AI134">
        <f t="shared" si="147"/>
        <v>4.5023836424063754E-2</v>
      </c>
      <c r="AJ134">
        <f t="shared" si="148"/>
        <v>5.5562533488710583E-2</v>
      </c>
      <c r="AK134">
        <f t="shared" si="149"/>
        <v>7.7211577750725874E-2</v>
      </c>
      <c r="AL134">
        <f t="shared" si="150"/>
        <v>0.1082572184286949</v>
      </c>
      <c r="AM134">
        <f t="shared" si="151"/>
        <v>0.12575966217567347</v>
      </c>
      <c r="AN134">
        <f t="shared" si="152"/>
        <v>0.12623567204359018</v>
      </c>
      <c r="AO134">
        <f t="shared" si="153"/>
        <v>0.12587273393032961</v>
      </c>
      <c r="AP134">
        <f t="shared" si="154"/>
        <v>0.12794042017675947</v>
      </c>
      <c r="AQ134">
        <f t="shared" si="155"/>
        <v>0.12896177286707763</v>
      </c>
      <c r="AR134">
        <f t="shared" si="156"/>
        <v>0.13394388492223616</v>
      </c>
      <c r="AS134">
        <f t="shared" si="157"/>
        <v>0.13632683071366966</v>
      </c>
      <c r="AT134">
        <f t="shared" si="158"/>
        <v>0.13361461682809742</v>
      </c>
      <c r="AU134">
        <f t="shared" si="159"/>
        <v>0.12441034829816927</v>
      </c>
      <c r="AV134">
        <f t="shared" si="160"/>
        <v>0.11830227135910859</v>
      </c>
      <c r="AW134">
        <f t="shared" si="161"/>
        <v>0.10815185803797572</v>
      </c>
      <c r="AX134">
        <f t="shared" si="162"/>
        <v>7.7616240161081956E-2</v>
      </c>
      <c r="AY134">
        <f t="shared" si="163"/>
        <v>6.6664983595822569E-2</v>
      </c>
      <c r="AZ134">
        <f t="shared" si="164"/>
        <v>6.0810036242803324E-2</v>
      </c>
      <c r="BA134">
        <f t="shared" si="165"/>
        <v>5.1182714229987089E-2</v>
      </c>
      <c r="BB134">
        <f t="shared" si="166"/>
        <v>4.0985246624092309E-2</v>
      </c>
      <c r="BC134">
        <f t="shared" si="167"/>
        <v>2.8614335887457966E-2</v>
      </c>
      <c r="BD134">
        <f t="shared" si="168"/>
        <v>2.0335556960909881E-2</v>
      </c>
      <c r="BE134">
        <f t="shared" si="169"/>
        <v>1.6331665346466864E-2</v>
      </c>
      <c r="BF134">
        <f t="shared" si="170"/>
        <v>1.2619549830637972E-2</v>
      </c>
      <c r="BH134">
        <f t="shared" si="171"/>
        <v>2.1678696034029472</v>
      </c>
    </row>
    <row r="135" spans="1:60" x14ac:dyDescent="0.25">
      <c r="A135">
        <f>'HKI SC'!A131</f>
        <v>2068</v>
      </c>
      <c r="B135">
        <f>'HKI SC'!AC131</f>
        <v>2.1192991794857003</v>
      </c>
      <c r="C135">
        <f t="shared" si="175"/>
        <v>0</v>
      </c>
      <c r="D135">
        <f t="shared" si="175"/>
        <v>0</v>
      </c>
      <c r="E135">
        <f t="shared" si="175"/>
        <v>0.75173967706749423</v>
      </c>
      <c r="F135">
        <f t="shared" si="175"/>
        <v>0</v>
      </c>
      <c r="G135">
        <f t="shared" si="175"/>
        <v>0</v>
      </c>
      <c r="K135">
        <f t="shared" si="174"/>
        <v>0</v>
      </c>
      <c r="L135">
        <f t="shared" si="174"/>
        <v>0</v>
      </c>
      <c r="M135">
        <f t="shared" si="174"/>
        <v>0.24826032293250574</v>
      </c>
      <c r="N135">
        <f t="shared" si="174"/>
        <v>0</v>
      </c>
      <c r="O135">
        <f t="shared" si="174"/>
        <v>0</v>
      </c>
      <c r="AD135">
        <f t="shared" si="111"/>
        <v>2083</v>
      </c>
      <c r="AE135">
        <f t="shared" si="143"/>
        <v>2.1931412295364945</v>
      </c>
      <c r="AF135">
        <f t="shared" si="144"/>
        <v>4.5099468141461284E-2</v>
      </c>
      <c r="AG135">
        <f t="shared" si="145"/>
        <v>3.7539079514819593E-2</v>
      </c>
      <c r="AH135">
        <f t="shared" si="146"/>
        <v>3.5808417141686977E-2</v>
      </c>
      <c r="AI135">
        <f t="shared" si="147"/>
        <v>4.5578951668277662E-2</v>
      </c>
      <c r="AJ135">
        <f t="shared" si="148"/>
        <v>5.6230253586519646E-2</v>
      </c>
      <c r="AK135">
        <f t="shared" si="149"/>
        <v>7.8871426192628741E-2</v>
      </c>
      <c r="AL135">
        <f t="shared" si="150"/>
        <v>0.10961104552211187</v>
      </c>
      <c r="AM135">
        <f t="shared" si="151"/>
        <v>0.12701949062418955</v>
      </c>
      <c r="AN135">
        <f t="shared" si="152"/>
        <v>0.12753133548327769</v>
      </c>
      <c r="AO135">
        <f t="shared" si="153"/>
        <v>0.12714339339454489</v>
      </c>
      <c r="AP135">
        <f t="shared" si="154"/>
        <v>0.12936778653226291</v>
      </c>
      <c r="AQ135">
        <f t="shared" si="155"/>
        <v>0.13043452110557369</v>
      </c>
      <c r="AR135">
        <f t="shared" si="156"/>
        <v>0.13508238905104514</v>
      </c>
      <c r="AS135">
        <f t="shared" si="157"/>
        <v>0.13739250545676149</v>
      </c>
      <c r="AT135">
        <f t="shared" si="158"/>
        <v>0.13479490045825415</v>
      </c>
      <c r="AU135">
        <f t="shared" si="159"/>
        <v>0.12586091537309366</v>
      </c>
      <c r="AV135">
        <f t="shared" si="160"/>
        <v>0.11990789319073532</v>
      </c>
      <c r="AW135">
        <f t="shared" si="161"/>
        <v>0.10984567448804572</v>
      </c>
      <c r="AX135">
        <f t="shared" si="162"/>
        <v>7.8498269609206195E-2</v>
      </c>
      <c r="AY135">
        <f t="shared" si="163"/>
        <v>6.7387181982242708E-2</v>
      </c>
      <c r="AZ135">
        <f t="shared" si="164"/>
        <v>6.1272696121592654E-2</v>
      </c>
      <c r="BA135">
        <f t="shared" si="165"/>
        <v>5.1889772863085611E-2</v>
      </c>
      <c r="BB135">
        <f t="shared" si="166"/>
        <v>4.137118926153574E-2</v>
      </c>
      <c r="BC135">
        <f t="shared" si="167"/>
        <v>2.905951160582821E-2</v>
      </c>
      <c r="BD135">
        <f t="shared" si="168"/>
        <v>2.0839497435021288E-2</v>
      </c>
      <c r="BE135">
        <f t="shared" si="169"/>
        <v>1.6764227176339165E-2</v>
      </c>
      <c r="BF135">
        <f t="shared" si="170"/>
        <v>1.2939436556352678E-2</v>
      </c>
      <c r="BH135">
        <f t="shared" si="171"/>
        <v>2.193141229536494</v>
      </c>
    </row>
    <row r="136" spans="1:60" x14ac:dyDescent="0.25">
      <c r="A136">
        <f>'HKI SC'!A132</f>
        <v>2069</v>
      </c>
      <c r="B136">
        <f>'HKI SC'!AC132</f>
        <v>2.1231572932675644</v>
      </c>
      <c r="C136">
        <f t="shared" si="175"/>
        <v>0</v>
      </c>
      <c r="D136">
        <f t="shared" si="175"/>
        <v>0</v>
      </c>
      <c r="E136">
        <f t="shared" si="175"/>
        <v>0.74704877561277472</v>
      </c>
      <c r="F136">
        <f t="shared" si="175"/>
        <v>0</v>
      </c>
      <c r="G136">
        <f t="shared" si="175"/>
        <v>0</v>
      </c>
      <c r="K136">
        <f t="shared" si="174"/>
        <v>0</v>
      </c>
      <c r="L136">
        <f t="shared" si="174"/>
        <v>0</v>
      </c>
      <c r="M136">
        <f t="shared" si="174"/>
        <v>0.25295122438722528</v>
      </c>
      <c r="N136">
        <f t="shared" si="174"/>
        <v>0</v>
      </c>
      <c r="O136">
        <f t="shared" si="174"/>
        <v>0</v>
      </c>
      <c r="AD136">
        <f t="shared" si="111"/>
        <v>2084</v>
      </c>
      <c r="AE136">
        <f t="shared" si="143"/>
        <v>2.2253900428499649</v>
      </c>
      <c r="AF136">
        <f t="shared" si="144"/>
        <v>4.6032278813181296E-2</v>
      </c>
      <c r="AG136">
        <f t="shared" si="145"/>
        <v>3.7887048990910221E-2</v>
      </c>
      <c r="AH136">
        <f t="shared" si="146"/>
        <v>3.6203048013556102E-2</v>
      </c>
      <c r="AI136">
        <f t="shared" si="147"/>
        <v>4.628732744843183E-2</v>
      </c>
      <c r="AJ136">
        <f t="shared" si="148"/>
        <v>5.7082323044420985E-2</v>
      </c>
      <c r="AK136">
        <f t="shared" si="149"/>
        <v>8.0989538507551126E-2</v>
      </c>
      <c r="AL136">
        <f t="shared" si="150"/>
        <v>0.11133864773352505</v>
      </c>
      <c r="AM136">
        <f t="shared" si="151"/>
        <v>0.12862714231341985</v>
      </c>
      <c r="AN136">
        <f t="shared" si="152"/>
        <v>0.12918471576687188</v>
      </c>
      <c r="AO136">
        <f t="shared" si="153"/>
        <v>0.12876486641056412</v>
      </c>
      <c r="AP136">
        <f t="shared" si="154"/>
        <v>0.13118923129744386</v>
      </c>
      <c r="AQ136">
        <f t="shared" si="155"/>
        <v>0.13231387713711748</v>
      </c>
      <c r="AR136">
        <f t="shared" si="156"/>
        <v>0.13653522025836651</v>
      </c>
      <c r="AS136">
        <f t="shared" si="157"/>
        <v>0.13875239997487598</v>
      </c>
      <c r="AT136">
        <f t="shared" si="158"/>
        <v>0.13630104597673909</v>
      </c>
      <c r="AU136">
        <f t="shared" si="159"/>
        <v>0.1277119662928366</v>
      </c>
      <c r="AV136">
        <f t="shared" si="160"/>
        <v>0.12195680759088257</v>
      </c>
      <c r="AW136">
        <f t="shared" si="161"/>
        <v>0.11200713296313303</v>
      </c>
      <c r="AX136">
        <f t="shared" si="162"/>
        <v>7.9623816610385617E-2</v>
      </c>
      <c r="AY136">
        <f t="shared" si="163"/>
        <v>6.8308770518567069E-2</v>
      </c>
      <c r="AZ136">
        <f t="shared" si="164"/>
        <v>6.1863090739646284E-2</v>
      </c>
      <c r="BA136">
        <f t="shared" si="165"/>
        <v>5.2792041745189852E-2</v>
      </c>
      <c r="BB136">
        <f t="shared" si="166"/>
        <v>4.1863685945320556E-2</v>
      </c>
      <c r="BC136">
        <f t="shared" si="167"/>
        <v>2.9627594900411076E-2</v>
      </c>
      <c r="BD136">
        <f t="shared" si="168"/>
        <v>2.1482569716355308E-2</v>
      </c>
      <c r="BE136">
        <f t="shared" si="169"/>
        <v>1.7316214041939688E-2</v>
      </c>
      <c r="BF136">
        <f t="shared" si="170"/>
        <v>1.3347640098321701E-2</v>
      </c>
      <c r="BH136">
        <f t="shared" si="171"/>
        <v>2.2253900428499649</v>
      </c>
    </row>
    <row r="137" spans="1:60" x14ac:dyDescent="0.25">
      <c r="A137">
        <f>'HKI SC'!A133</f>
        <v>2070</v>
      </c>
      <c r="B137">
        <f>'HKI SC'!AC133</f>
        <v>2.1220481295061973</v>
      </c>
      <c r="C137">
        <f t="shared" si="175"/>
        <v>0</v>
      </c>
      <c r="D137">
        <f t="shared" si="175"/>
        <v>0</v>
      </c>
      <c r="E137">
        <f t="shared" si="175"/>
        <v>0.74839735634312465</v>
      </c>
      <c r="F137">
        <f t="shared" si="175"/>
        <v>0</v>
      </c>
      <c r="G137">
        <f t="shared" si="175"/>
        <v>0</v>
      </c>
      <c r="K137">
        <f t="shared" ref="K137:O146" si="176">($B137&gt;=J$16)*($B137&lt;=K$16)*($B137-J$16)/(K$16-J$16)</f>
        <v>0</v>
      </c>
      <c r="L137">
        <f t="shared" si="176"/>
        <v>0</v>
      </c>
      <c r="M137">
        <f t="shared" si="176"/>
        <v>0.25160264365687535</v>
      </c>
      <c r="N137">
        <f t="shared" si="176"/>
        <v>0</v>
      </c>
      <c r="O137">
        <f t="shared" si="176"/>
        <v>0</v>
      </c>
      <c r="AD137">
        <f t="shared" si="111"/>
        <v>2085</v>
      </c>
      <c r="AE137">
        <f t="shared" si="143"/>
        <v>2.2618130506144536</v>
      </c>
      <c r="AF137">
        <f t="shared" si="144"/>
        <v>4.7085829838721317E-2</v>
      </c>
      <c r="AG137">
        <f t="shared" si="145"/>
        <v>3.8280058643893625E-2</v>
      </c>
      <c r="AH137">
        <f t="shared" si="146"/>
        <v>3.6648758780351738E-2</v>
      </c>
      <c r="AI137">
        <f t="shared" si="147"/>
        <v>4.7087393369925859E-2</v>
      </c>
      <c r="AJ137">
        <f t="shared" si="148"/>
        <v>5.8044681943626136E-2</v>
      </c>
      <c r="AK137">
        <f t="shared" si="149"/>
        <v>8.3381813241587679E-2</v>
      </c>
      <c r="AL137">
        <f t="shared" si="150"/>
        <v>0.11328986584963369</v>
      </c>
      <c r="AM137">
        <f t="shared" si="151"/>
        <v>0.13044288385374408</v>
      </c>
      <c r="AN137">
        <f t="shared" si="152"/>
        <v>0.13105210488043809</v>
      </c>
      <c r="AO137">
        <f t="shared" si="153"/>
        <v>0.13059621827081094</v>
      </c>
      <c r="AP137">
        <f t="shared" si="154"/>
        <v>0.13324643867992639</v>
      </c>
      <c r="AQ137">
        <f t="shared" si="155"/>
        <v>0.1344364916551706</v>
      </c>
      <c r="AR137">
        <f t="shared" si="156"/>
        <v>0.13817610179501066</v>
      </c>
      <c r="AS137">
        <f t="shared" si="157"/>
        <v>0.14028831536223318</v>
      </c>
      <c r="AT137">
        <f t="shared" si="158"/>
        <v>0.13800214267697994</v>
      </c>
      <c r="AU137">
        <f t="shared" si="159"/>
        <v>0.12980261196611784</v>
      </c>
      <c r="AV137">
        <f t="shared" si="160"/>
        <v>0.12427092762934498</v>
      </c>
      <c r="AW137">
        <f t="shared" si="161"/>
        <v>0.11444836446072242</v>
      </c>
      <c r="AX137">
        <f t="shared" si="162"/>
        <v>8.0895051206361618E-2</v>
      </c>
      <c r="AY137">
        <f t="shared" si="163"/>
        <v>6.9349646847501167E-2</v>
      </c>
      <c r="AZ137">
        <f t="shared" si="164"/>
        <v>6.2529904353792423E-2</v>
      </c>
      <c r="BA137">
        <f t="shared" si="165"/>
        <v>5.3811097738943638E-2</v>
      </c>
      <c r="BB137">
        <f t="shared" si="166"/>
        <v>4.2419929995701988E-2</v>
      </c>
      <c r="BC137">
        <f t="shared" si="167"/>
        <v>3.0269209276988004E-2</v>
      </c>
      <c r="BD137">
        <f t="shared" si="168"/>
        <v>2.2208879440328087E-2</v>
      </c>
      <c r="BE137">
        <f t="shared" si="169"/>
        <v>1.7939648513659166E-2</v>
      </c>
      <c r="BF137">
        <f t="shared" si="170"/>
        <v>1.3808680342938053E-2</v>
      </c>
      <c r="BH137">
        <f t="shared" si="171"/>
        <v>2.2618130506144531</v>
      </c>
    </row>
    <row r="138" spans="1:60" x14ac:dyDescent="0.25">
      <c r="A138">
        <f>'HKI SC'!A134</f>
        <v>2071</v>
      </c>
      <c r="B138">
        <f>'HKI SC'!AC134</f>
        <v>2.1206815150895371</v>
      </c>
      <c r="C138">
        <f t="shared" ref="C138:G147" si="177">($B138&gt;=C$16)*($B138&lt;=D$16)*(1-($B138-C$16)/(D$16-C$16))</f>
        <v>0</v>
      </c>
      <c r="D138">
        <f t="shared" si="177"/>
        <v>0</v>
      </c>
      <c r="E138">
        <f t="shared" si="177"/>
        <v>0.75005895937445222</v>
      </c>
      <c r="F138">
        <f t="shared" si="177"/>
        <v>0</v>
      </c>
      <c r="G138">
        <f t="shared" si="177"/>
        <v>0</v>
      </c>
      <c r="K138">
        <f t="shared" si="176"/>
        <v>0</v>
      </c>
      <c r="L138">
        <f t="shared" si="176"/>
        <v>0</v>
      </c>
      <c r="M138">
        <f t="shared" si="176"/>
        <v>0.24994104062554778</v>
      </c>
      <c r="N138">
        <f t="shared" si="176"/>
        <v>0</v>
      </c>
      <c r="O138">
        <f t="shared" si="176"/>
        <v>0</v>
      </c>
      <c r="AD138">
        <f t="shared" si="111"/>
        <v>2086</v>
      </c>
      <c r="AE138">
        <f t="shared" si="143"/>
        <v>2.298200068763169</v>
      </c>
      <c r="AF138">
        <f t="shared" si="144"/>
        <v>4.8138339849283895E-2</v>
      </c>
      <c r="AG138">
        <f t="shared" si="145"/>
        <v>3.8672679963587892E-2</v>
      </c>
      <c r="AH138">
        <f t="shared" si="146"/>
        <v>3.7094029139827185E-2</v>
      </c>
      <c r="AI138">
        <f t="shared" si="147"/>
        <v>4.7886668745364666E-2</v>
      </c>
      <c r="AJ138">
        <f t="shared" si="148"/>
        <v>5.9006089934898531E-2</v>
      </c>
      <c r="AK138">
        <f t="shared" si="149"/>
        <v>8.5771724166214008E-2</v>
      </c>
      <c r="AL138">
        <f t="shared" si="150"/>
        <v>0.11523915596488246</v>
      </c>
      <c r="AM138">
        <f t="shared" si="151"/>
        <v>0.13225683125776844</v>
      </c>
      <c r="AN138">
        <f t="shared" si="152"/>
        <v>0.13291764882467805</v>
      </c>
      <c r="AO138">
        <f t="shared" si="153"/>
        <v>0.1324257605701829</v>
      </c>
      <c r="AP138">
        <f t="shared" si="154"/>
        <v>0.13530161333343332</v>
      </c>
      <c r="AQ138">
        <f t="shared" si="155"/>
        <v>0.13655700881538241</v>
      </c>
      <c r="AR138">
        <f t="shared" si="156"/>
        <v>0.1398153619747253</v>
      </c>
      <c r="AS138">
        <f t="shared" si="157"/>
        <v>0.14182271310983341</v>
      </c>
      <c r="AT138">
        <f t="shared" si="158"/>
        <v>0.13970155852161897</v>
      </c>
      <c r="AU138">
        <f t="shared" si="159"/>
        <v>0.13189119187000997</v>
      </c>
      <c r="AV138">
        <f t="shared" si="160"/>
        <v>0.12658276108314159</v>
      </c>
      <c r="AW138">
        <f t="shared" si="161"/>
        <v>0.11688718377466735</v>
      </c>
      <c r="AX138">
        <f t="shared" si="162"/>
        <v>8.2165029693974406E-2</v>
      </c>
      <c r="AY138">
        <f t="shared" si="163"/>
        <v>7.0389494685340059E-2</v>
      </c>
      <c r="AZ138">
        <f t="shared" si="164"/>
        <v>6.3196059088641149E-2</v>
      </c>
      <c r="BA138">
        <f t="shared" si="165"/>
        <v>5.4829146802300471E-2</v>
      </c>
      <c r="BB138">
        <f t="shared" si="166"/>
        <v>4.2975624420698855E-2</v>
      </c>
      <c r="BC138">
        <f t="shared" si="167"/>
        <v>3.0910189673663081E-2</v>
      </c>
      <c r="BD138">
        <f t="shared" si="168"/>
        <v>2.2934471496829048E-2</v>
      </c>
      <c r="BE138">
        <f t="shared" si="169"/>
        <v>1.8562466969061643E-2</v>
      </c>
      <c r="BF138">
        <f t="shared" si="170"/>
        <v>1.4269265033159581E-2</v>
      </c>
      <c r="BH138">
        <f t="shared" si="171"/>
        <v>2.2982000687631685</v>
      </c>
    </row>
    <row r="139" spans="1:60" x14ac:dyDescent="0.25">
      <c r="A139">
        <f>'HKI SC'!A135</f>
        <v>2072</v>
      </c>
      <c r="B139">
        <f>'HKI SC'!AC135</f>
        <v>2.1220453707992015</v>
      </c>
      <c r="C139">
        <f t="shared" si="177"/>
        <v>0</v>
      </c>
      <c r="D139">
        <f t="shared" si="177"/>
        <v>0</v>
      </c>
      <c r="E139">
        <f t="shared" si="177"/>
        <v>0.74840071052690227</v>
      </c>
      <c r="F139">
        <f t="shared" si="177"/>
        <v>0</v>
      </c>
      <c r="G139">
        <f t="shared" si="177"/>
        <v>0</v>
      </c>
      <c r="K139">
        <f t="shared" si="176"/>
        <v>0</v>
      </c>
      <c r="L139">
        <f t="shared" si="176"/>
        <v>0</v>
      </c>
      <c r="M139">
        <f t="shared" si="176"/>
        <v>0.25159928947309773</v>
      </c>
      <c r="N139">
        <f t="shared" si="176"/>
        <v>0</v>
      </c>
      <c r="O139">
        <f t="shared" si="176"/>
        <v>0</v>
      </c>
      <c r="AD139">
        <f t="shared" si="111"/>
        <v>2087</v>
      </c>
      <c r="AE139">
        <f t="shared" si="143"/>
        <v>2.3315136486791812</v>
      </c>
      <c r="AF139">
        <f t="shared" si="144"/>
        <v>4.9101949348858046E-2</v>
      </c>
      <c r="AG139">
        <f t="shared" si="145"/>
        <v>3.9032138429156787E-2</v>
      </c>
      <c r="AH139">
        <f t="shared" si="146"/>
        <v>3.7501689631379176E-2</v>
      </c>
      <c r="AI139">
        <f t="shared" si="147"/>
        <v>4.8618433134129821E-2</v>
      </c>
      <c r="AJ139">
        <f t="shared" si="148"/>
        <v>5.988629236913609E-2</v>
      </c>
      <c r="AK139">
        <f t="shared" si="149"/>
        <v>8.7959770690232392E-2</v>
      </c>
      <c r="AL139">
        <f t="shared" si="150"/>
        <v>0.1170237988220803</v>
      </c>
      <c r="AM139">
        <f t="shared" si="151"/>
        <v>0.13391756315837189</v>
      </c>
      <c r="AN139">
        <f t="shared" si="152"/>
        <v>0.13462561915132779</v>
      </c>
      <c r="AO139">
        <f t="shared" si="153"/>
        <v>0.13410077013955055</v>
      </c>
      <c r="AP139">
        <f t="shared" si="154"/>
        <v>0.13718319716591848</v>
      </c>
      <c r="AQ139">
        <f t="shared" si="155"/>
        <v>0.13849841598404006</v>
      </c>
      <c r="AR139">
        <f t="shared" si="156"/>
        <v>0.14131616164940236</v>
      </c>
      <c r="AS139">
        <f t="shared" si="157"/>
        <v>0.14322750758292588</v>
      </c>
      <c r="AT139">
        <f t="shared" si="158"/>
        <v>0.1412574327985256</v>
      </c>
      <c r="AU139">
        <f t="shared" si="159"/>
        <v>0.13380335937037835</v>
      </c>
      <c r="AV139">
        <f t="shared" si="160"/>
        <v>0.12869932496866796</v>
      </c>
      <c r="AW139">
        <f t="shared" si="161"/>
        <v>0.11912000762914653</v>
      </c>
      <c r="AX139">
        <f t="shared" si="162"/>
        <v>8.3327739143421231E-2</v>
      </c>
      <c r="AY139">
        <f t="shared" si="163"/>
        <v>7.1341511525652726E-2</v>
      </c>
      <c r="AZ139">
        <f t="shared" si="164"/>
        <v>6.3805946903716132E-2</v>
      </c>
      <c r="BA139">
        <f t="shared" si="165"/>
        <v>5.5761206106856503E-2</v>
      </c>
      <c r="BB139">
        <f t="shared" si="166"/>
        <v>4.3484381982540163E-2</v>
      </c>
      <c r="BC139">
        <f t="shared" si="167"/>
        <v>3.1497029507088298E-2</v>
      </c>
      <c r="BD139">
        <f t="shared" si="168"/>
        <v>2.3598776245898519E-2</v>
      </c>
      <c r="BE139">
        <f t="shared" si="169"/>
        <v>1.9132678913948653E-2</v>
      </c>
      <c r="BF139">
        <f t="shared" si="170"/>
        <v>1.469094632683075E-2</v>
      </c>
      <c r="BH139">
        <f t="shared" si="171"/>
        <v>2.3315136486791808</v>
      </c>
    </row>
    <row r="140" spans="1:60" x14ac:dyDescent="0.25">
      <c r="A140">
        <f>'HKI SC'!A136</f>
        <v>2073</v>
      </c>
      <c r="B140">
        <f>'HKI SC'!AC136</f>
        <v>2.1207583090559625</v>
      </c>
      <c r="C140">
        <f t="shared" si="177"/>
        <v>0</v>
      </c>
      <c r="D140">
        <f t="shared" si="177"/>
        <v>0</v>
      </c>
      <c r="E140">
        <f t="shared" si="177"/>
        <v>0.74996558915543166</v>
      </c>
      <c r="F140">
        <f t="shared" si="177"/>
        <v>0</v>
      </c>
      <c r="G140">
        <f t="shared" si="177"/>
        <v>0</v>
      </c>
      <c r="K140">
        <f t="shared" si="176"/>
        <v>0</v>
      </c>
      <c r="L140">
        <f t="shared" si="176"/>
        <v>0</v>
      </c>
      <c r="M140">
        <f t="shared" si="176"/>
        <v>0.25003441084456834</v>
      </c>
      <c r="N140">
        <f t="shared" si="176"/>
        <v>0</v>
      </c>
      <c r="O140">
        <f t="shared" si="176"/>
        <v>0</v>
      </c>
      <c r="AD140">
        <f t="shared" si="111"/>
        <v>2088</v>
      </c>
      <c r="AE140">
        <f t="shared" si="143"/>
        <v>2.3613080203004881</v>
      </c>
      <c r="AF140">
        <f t="shared" si="144"/>
        <v>4.9963764248382975E-2</v>
      </c>
      <c r="AG140">
        <f t="shared" si="145"/>
        <v>3.9353624115552113E-2</v>
      </c>
      <c r="AH140">
        <f t="shared" si="146"/>
        <v>3.7866285337131801E-2</v>
      </c>
      <c r="AI140">
        <f t="shared" si="147"/>
        <v>4.9272894773889769E-2</v>
      </c>
      <c r="AJ140">
        <f t="shared" si="148"/>
        <v>6.0673511229846037E-2</v>
      </c>
      <c r="AK140">
        <f t="shared" si="149"/>
        <v>8.9916674494196658E-2</v>
      </c>
      <c r="AL140">
        <f t="shared" si="150"/>
        <v>0.1186199140589512</v>
      </c>
      <c r="AM140">
        <f t="shared" si="151"/>
        <v>0.13540285724969098</v>
      </c>
      <c r="AN140">
        <f t="shared" si="152"/>
        <v>0.13615316145565717</v>
      </c>
      <c r="AO140">
        <f t="shared" si="153"/>
        <v>0.13559883362311503</v>
      </c>
      <c r="AP140">
        <f t="shared" si="154"/>
        <v>0.13886601264486254</v>
      </c>
      <c r="AQ140">
        <f t="shared" si="155"/>
        <v>0.14023473513067886</v>
      </c>
      <c r="AR140">
        <f t="shared" si="156"/>
        <v>0.14265841857133021</v>
      </c>
      <c r="AS140">
        <f t="shared" si="157"/>
        <v>0.14448390118242482</v>
      </c>
      <c r="AT140">
        <f t="shared" si="158"/>
        <v>0.1426489463050013</v>
      </c>
      <c r="AU140">
        <f t="shared" si="159"/>
        <v>0.13551352769368052</v>
      </c>
      <c r="AV140">
        <f t="shared" si="160"/>
        <v>0.13059229747791481</v>
      </c>
      <c r="AW140">
        <f t="shared" si="161"/>
        <v>0.12111695853784477</v>
      </c>
      <c r="AX140">
        <f t="shared" si="162"/>
        <v>8.43676213029418E-2</v>
      </c>
      <c r="AY140">
        <f t="shared" si="163"/>
        <v>7.2192958401116974E-2</v>
      </c>
      <c r="AZ140">
        <f t="shared" si="164"/>
        <v>6.4351406870956585E-2</v>
      </c>
      <c r="BA140">
        <f t="shared" si="165"/>
        <v>5.6594803737704084E-2</v>
      </c>
      <c r="BB140">
        <f t="shared" si="166"/>
        <v>4.3939394980268581E-2</v>
      </c>
      <c r="BC140">
        <f t="shared" si="167"/>
        <v>3.2021876254971215E-2</v>
      </c>
      <c r="BD140">
        <f t="shared" si="168"/>
        <v>2.4192904604768212E-2</v>
      </c>
      <c r="BE140">
        <f t="shared" si="169"/>
        <v>1.9642654324327949E-2</v>
      </c>
      <c r="BF140">
        <f t="shared" si="170"/>
        <v>1.5068081693280919E-2</v>
      </c>
      <c r="BH140">
        <f t="shared" si="171"/>
        <v>2.3613080203004873</v>
      </c>
    </row>
    <row r="141" spans="1:60" x14ac:dyDescent="0.25">
      <c r="A141">
        <f>'HKI SC'!A137</f>
        <v>2074</v>
      </c>
      <c r="B141">
        <f>'HKI SC'!AC137</f>
        <v>2.1179523662662438</v>
      </c>
      <c r="C141">
        <f t="shared" si="177"/>
        <v>0</v>
      </c>
      <c r="D141">
        <f t="shared" si="177"/>
        <v>0</v>
      </c>
      <c r="E141">
        <f t="shared" si="177"/>
        <v>0.75337720474230829</v>
      </c>
      <c r="F141">
        <f t="shared" si="177"/>
        <v>0</v>
      </c>
      <c r="G141">
        <f t="shared" si="177"/>
        <v>0</v>
      </c>
      <c r="K141">
        <f t="shared" si="176"/>
        <v>0</v>
      </c>
      <c r="L141">
        <f t="shared" si="176"/>
        <v>0</v>
      </c>
      <c r="M141">
        <f t="shared" si="176"/>
        <v>0.24662279525769168</v>
      </c>
      <c r="N141">
        <f t="shared" si="176"/>
        <v>0</v>
      </c>
      <c r="O141">
        <f t="shared" si="176"/>
        <v>0</v>
      </c>
      <c r="AD141">
        <f t="shared" si="111"/>
        <v>2089</v>
      </c>
      <c r="AE141">
        <f t="shared" si="143"/>
        <v>2.3884060766305057</v>
      </c>
      <c r="AF141">
        <f t="shared" si="144"/>
        <v>5.0747587078755221E-2</v>
      </c>
      <c r="AG141">
        <f t="shared" si="145"/>
        <v>3.9646016160263156E-2</v>
      </c>
      <c r="AH141">
        <f t="shared" si="146"/>
        <v>3.8197886053459765E-2</v>
      </c>
      <c r="AI141">
        <f t="shared" si="147"/>
        <v>4.9868129290175672E-2</v>
      </c>
      <c r="AJ141">
        <f t="shared" si="148"/>
        <v>6.1389488774286523E-2</v>
      </c>
      <c r="AK141">
        <f t="shared" si="149"/>
        <v>9.1696483452286162E-2</v>
      </c>
      <c r="AL141">
        <f t="shared" si="150"/>
        <v>0.12007158490295036</v>
      </c>
      <c r="AM141">
        <f t="shared" si="151"/>
        <v>0.13675373598157953</v>
      </c>
      <c r="AN141">
        <f t="shared" si="152"/>
        <v>0.13754246504411083</v>
      </c>
      <c r="AO141">
        <f t="shared" si="153"/>
        <v>0.13696132614954043</v>
      </c>
      <c r="AP141">
        <f t="shared" si="154"/>
        <v>0.1403965375782644</v>
      </c>
      <c r="AQ141">
        <f t="shared" si="155"/>
        <v>0.14181392178514282</v>
      </c>
      <c r="AR141">
        <f t="shared" si="156"/>
        <v>0.14387920463596218</v>
      </c>
      <c r="AS141">
        <f t="shared" si="157"/>
        <v>0.14562659433818678</v>
      </c>
      <c r="AT141">
        <f t="shared" si="158"/>
        <v>0.14391453135783364</v>
      </c>
      <c r="AU141">
        <f t="shared" si="159"/>
        <v>0.13706893010819274</v>
      </c>
      <c r="AV141">
        <f t="shared" si="160"/>
        <v>0.13231396076179705</v>
      </c>
      <c r="AW141">
        <f t="shared" si="161"/>
        <v>0.12293319043895612</v>
      </c>
      <c r="AX141">
        <f t="shared" si="162"/>
        <v>8.5313396756555235E-2</v>
      </c>
      <c r="AY141">
        <f t="shared" si="163"/>
        <v>7.2967351487388615E-2</v>
      </c>
      <c r="AZ141">
        <f t="shared" si="164"/>
        <v>6.4847504090455643E-2</v>
      </c>
      <c r="BA141">
        <f t="shared" si="165"/>
        <v>5.7352962890861822E-2</v>
      </c>
      <c r="BB141">
        <f t="shared" si="166"/>
        <v>4.4353230452284953E-2</v>
      </c>
      <c r="BC141">
        <f t="shared" si="167"/>
        <v>3.2499225699340335E-2</v>
      </c>
      <c r="BD141">
        <f t="shared" si="168"/>
        <v>2.4733265849520843E-2</v>
      </c>
      <c r="BE141">
        <f t="shared" si="169"/>
        <v>2.0106478249632662E-2</v>
      </c>
      <c r="BF141">
        <f t="shared" si="170"/>
        <v>1.5411087262722101E-2</v>
      </c>
      <c r="BH141">
        <f t="shared" si="171"/>
        <v>2.3884060766305053</v>
      </c>
    </row>
    <row r="142" spans="1:60" x14ac:dyDescent="0.25">
      <c r="A142">
        <f>'HKI SC'!A138</f>
        <v>2075</v>
      </c>
      <c r="B142">
        <f>'HKI SC'!AC138</f>
        <v>2.1151921962777123</v>
      </c>
      <c r="C142">
        <f t="shared" si="177"/>
        <v>0</v>
      </c>
      <c r="D142">
        <f t="shared" si="177"/>
        <v>0</v>
      </c>
      <c r="E142">
        <f t="shared" si="177"/>
        <v>0.7567331673049833</v>
      </c>
      <c r="F142">
        <f t="shared" si="177"/>
        <v>0</v>
      </c>
      <c r="G142">
        <f t="shared" si="177"/>
        <v>0</v>
      </c>
      <c r="K142">
        <f t="shared" si="176"/>
        <v>0</v>
      </c>
      <c r="L142">
        <f t="shared" si="176"/>
        <v>0</v>
      </c>
      <c r="M142">
        <f t="shared" si="176"/>
        <v>0.24326683269501675</v>
      </c>
      <c r="N142">
        <f t="shared" si="176"/>
        <v>0</v>
      </c>
      <c r="O142">
        <f t="shared" si="176"/>
        <v>0</v>
      </c>
      <c r="AD142">
        <f t="shared" si="111"/>
        <v>2090</v>
      </c>
      <c r="AE142">
        <f t="shared" si="143"/>
        <v>2.4110198798963163</v>
      </c>
      <c r="AF142">
        <f t="shared" si="144"/>
        <v>5.140170097775297E-2</v>
      </c>
      <c r="AG142">
        <f t="shared" si="145"/>
        <v>3.9890022449683232E-2</v>
      </c>
      <c r="AH142">
        <f t="shared" si="146"/>
        <v>3.8474612667004221E-2</v>
      </c>
      <c r="AI142">
        <f t="shared" si="147"/>
        <v>5.0364862933518134E-2</v>
      </c>
      <c r="AJ142">
        <f t="shared" si="148"/>
        <v>6.1986984592271803E-2</v>
      </c>
      <c r="AK142">
        <f t="shared" si="149"/>
        <v>9.3181765242935422E-2</v>
      </c>
      <c r="AL142">
        <f t="shared" si="150"/>
        <v>0.12128302968235119</v>
      </c>
      <c r="AM142">
        <f t="shared" si="151"/>
        <v>0.13788106797568475</v>
      </c>
      <c r="AN142">
        <f t="shared" si="152"/>
        <v>0.13870186325493278</v>
      </c>
      <c r="AO142">
        <f t="shared" si="153"/>
        <v>0.13809835005887489</v>
      </c>
      <c r="AP142">
        <f t="shared" si="154"/>
        <v>0.14167378747825179</v>
      </c>
      <c r="AQ142">
        <f t="shared" si="155"/>
        <v>0.14313178074480856</v>
      </c>
      <c r="AR142">
        <f t="shared" si="156"/>
        <v>0.14489797201761562</v>
      </c>
      <c r="AS142">
        <f t="shared" si="157"/>
        <v>0.14658019181775822</v>
      </c>
      <c r="AT142">
        <f t="shared" si="158"/>
        <v>0.14497068428084597</v>
      </c>
      <c r="AU142">
        <f t="shared" si="159"/>
        <v>0.13836694070247962</v>
      </c>
      <c r="AV142">
        <f t="shared" si="160"/>
        <v>0.13375071896753427</v>
      </c>
      <c r="AW142">
        <f t="shared" si="161"/>
        <v>0.12444886781435974</v>
      </c>
      <c r="AX142">
        <f t="shared" si="162"/>
        <v>8.6102662960048759E-2</v>
      </c>
      <c r="AY142">
        <f t="shared" si="163"/>
        <v>7.3613596099551135E-2</v>
      </c>
      <c r="AZ142">
        <f t="shared" si="164"/>
        <v>6.5261505920913107E-2</v>
      </c>
      <c r="BA142">
        <f t="shared" si="165"/>
        <v>5.7985660001122472E-2</v>
      </c>
      <c r="BB142">
        <f t="shared" si="166"/>
        <v>4.4698583411723058E-2</v>
      </c>
      <c r="BC142">
        <f t="shared" si="167"/>
        <v>3.2897582182644616E-2</v>
      </c>
      <c r="BD142">
        <f t="shared" si="168"/>
        <v>2.5184206785375654E-2</v>
      </c>
      <c r="BE142">
        <f t="shared" si="169"/>
        <v>2.0493547450060809E-2</v>
      </c>
      <c r="BF142">
        <f t="shared" si="170"/>
        <v>1.5697331426213185E-2</v>
      </c>
      <c r="BH142">
        <f t="shared" si="171"/>
        <v>2.4110198798963158</v>
      </c>
    </row>
    <row r="143" spans="1:60" x14ac:dyDescent="0.25">
      <c r="A143">
        <f>'HKI SC'!A139</f>
        <v>2076</v>
      </c>
      <c r="B143">
        <f>'HKI SC'!AC139</f>
        <v>2.1140726359646815</v>
      </c>
      <c r="C143">
        <f t="shared" si="177"/>
        <v>0</v>
      </c>
      <c r="D143">
        <f t="shared" si="177"/>
        <v>0</v>
      </c>
      <c r="E143">
        <f t="shared" si="177"/>
        <v>0.75809438871989565</v>
      </c>
      <c r="F143">
        <f t="shared" si="177"/>
        <v>0</v>
      </c>
      <c r="G143">
        <f t="shared" si="177"/>
        <v>0</v>
      </c>
      <c r="K143">
        <f t="shared" si="176"/>
        <v>0</v>
      </c>
      <c r="L143">
        <f t="shared" si="176"/>
        <v>0</v>
      </c>
      <c r="M143">
        <f t="shared" si="176"/>
        <v>0.24190561128010435</v>
      </c>
      <c r="N143">
        <f t="shared" si="176"/>
        <v>0</v>
      </c>
      <c r="O143">
        <f t="shared" si="176"/>
        <v>0</v>
      </c>
      <c r="AD143">
        <f t="shared" si="111"/>
        <v>2091</v>
      </c>
      <c r="AE143">
        <f t="shared" si="143"/>
        <v>2.4269187557499761</v>
      </c>
      <c r="AF143">
        <f t="shared" si="144"/>
        <v>5.1861582738997512E-2</v>
      </c>
      <c r="AG143">
        <f t="shared" si="145"/>
        <v>4.0061573676931549E-2</v>
      </c>
      <c r="AH143">
        <f t="shared" si="146"/>
        <v>3.86691682675121E-2</v>
      </c>
      <c r="AI143">
        <f t="shared" si="147"/>
        <v>5.0714096825535682E-2</v>
      </c>
      <c r="AJ143">
        <f t="shared" si="148"/>
        <v>6.240706040709907E-2</v>
      </c>
      <c r="AK143">
        <f t="shared" si="149"/>
        <v>9.4226008465522232E-2</v>
      </c>
      <c r="AL143">
        <f t="shared" si="150"/>
        <v>0.12213474887017919</v>
      </c>
      <c r="AM143">
        <f t="shared" si="151"/>
        <v>0.13867365077166388</v>
      </c>
      <c r="AN143">
        <f t="shared" si="152"/>
        <v>0.13951699054697403</v>
      </c>
      <c r="AO143">
        <f t="shared" si="153"/>
        <v>0.13889774685934508</v>
      </c>
      <c r="AP143">
        <f t="shared" si="154"/>
        <v>0.1425717716587678</v>
      </c>
      <c r="AQ143">
        <f t="shared" si="155"/>
        <v>0.14405831555835039</v>
      </c>
      <c r="AR143">
        <f t="shared" si="156"/>
        <v>0.1456142273035699</v>
      </c>
      <c r="AS143">
        <f t="shared" si="157"/>
        <v>0.14725062870817685</v>
      </c>
      <c r="AT143">
        <f t="shared" si="158"/>
        <v>0.14571322387085117</v>
      </c>
      <c r="AU143">
        <f t="shared" si="159"/>
        <v>0.13927952091080326</v>
      </c>
      <c r="AV143">
        <f t="shared" si="160"/>
        <v>0.13476084716561931</v>
      </c>
      <c r="AW143">
        <f t="shared" si="161"/>
        <v>0.12551448097736873</v>
      </c>
      <c r="AX143">
        <f t="shared" si="162"/>
        <v>8.6657564992110081E-2</v>
      </c>
      <c r="AY143">
        <f t="shared" si="163"/>
        <v>7.406794527465882E-2</v>
      </c>
      <c r="AZ143">
        <f t="shared" si="164"/>
        <v>6.5552574328480925E-2</v>
      </c>
      <c r="BA143">
        <f t="shared" si="165"/>
        <v>5.8430484460359353E-2</v>
      </c>
      <c r="BB143">
        <f t="shared" si="166"/>
        <v>4.4941387497495822E-2</v>
      </c>
      <c r="BC143">
        <f t="shared" si="167"/>
        <v>3.3177650961837134E-2</v>
      </c>
      <c r="BD143">
        <f t="shared" si="168"/>
        <v>2.5501245625424655E-2</v>
      </c>
      <c r="BE143">
        <f t="shared" si="169"/>
        <v>2.0765680584502927E-2</v>
      </c>
      <c r="BF143">
        <f t="shared" si="170"/>
        <v>1.5898578441838371E-2</v>
      </c>
      <c r="BH143">
        <f t="shared" si="171"/>
        <v>2.4269187557499761</v>
      </c>
    </row>
    <row r="144" spans="1:60" x14ac:dyDescent="0.25">
      <c r="A144">
        <f>'HKI SC'!A140</f>
        <v>2077</v>
      </c>
      <c r="B144">
        <f>'HKI SC'!AC140</f>
        <v>2.1155854885164089</v>
      </c>
      <c r="C144">
        <f t="shared" si="177"/>
        <v>0</v>
      </c>
      <c r="D144">
        <f t="shared" si="177"/>
        <v>0</v>
      </c>
      <c r="E144">
        <f t="shared" si="177"/>
        <v>0.75625498152847648</v>
      </c>
      <c r="F144">
        <f t="shared" si="177"/>
        <v>0</v>
      </c>
      <c r="G144">
        <f t="shared" si="177"/>
        <v>0</v>
      </c>
      <c r="K144">
        <f t="shared" si="176"/>
        <v>0</v>
      </c>
      <c r="L144">
        <f t="shared" si="176"/>
        <v>0</v>
      </c>
      <c r="M144">
        <f t="shared" si="176"/>
        <v>0.24374501847152352</v>
      </c>
      <c r="N144">
        <f t="shared" si="176"/>
        <v>0</v>
      </c>
      <c r="O144">
        <f t="shared" si="176"/>
        <v>0</v>
      </c>
      <c r="AD144">
        <f t="shared" si="111"/>
        <v>2092</v>
      </c>
      <c r="AE144">
        <f t="shared" si="143"/>
        <v>2.4347345399645848</v>
      </c>
      <c r="AF144">
        <f t="shared" si="144"/>
        <v>5.2087657629021525E-2</v>
      </c>
      <c r="AG144">
        <f t="shared" si="145"/>
        <v>4.0145907147188541E-2</v>
      </c>
      <c r="AH144">
        <f t="shared" si="146"/>
        <v>3.8764810538406566E-2</v>
      </c>
      <c r="AI144">
        <f t="shared" si="147"/>
        <v>5.0885777940952961E-2</v>
      </c>
      <c r="AJ144">
        <f t="shared" si="148"/>
        <v>6.2613566952133201E-2</v>
      </c>
      <c r="AK144">
        <f t="shared" si="149"/>
        <v>9.4739351658489387E-2</v>
      </c>
      <c r="AL144">
        <f t="shared" si="150"/>
        <v>0.12255344849679292</v>
      </c>
      <c r="AM144">
        <f t="shared" si="151"/>
        <v>0.13906327933173329</v>
      </c>
      <c r="AN144">
        <f t="shared" si="152"/>
        <v>0.13991770183503444</v>
      </c>
      <c r="AO144">
        <f t="shared" si="153"/>
        <v>0.13929072513981172</v>
      </c>
      <c r="AP144">
        <f t="shared" si="154"/>
        <v>0.14301321485561053</v>
      </c>
      <c r="AQ144">
        <f t="shared" si="155"/>
        <v>0.14451379406114645</v>
      </c>
      <c r="AR144">
        <f t="shared" si="156"/>
        <v>0.14596633375493906</v>
      </c>
      <c r="AS144">
        <f t="shared" si="157"/>
        <v>0.14758021113357955</v>
      </c>
      <c r="AT144">
        <f t="shared" si="158"/>
        <v>0.14607825151555401</v>
      </c>
      <c r="AU144">
        <f t="shared" si="159"/>
        <v>0.13972813942021428</v>
      </c>
      <c r="AV144">
        <f t="shared" si="160"/>
        <v>0.13525741963388643</v>
      </c>
      <c r="AW144">
        <f t="shared" si="161"/>
        <v>0.12603832949439503</v>
      </c>
      <c r="AX144">
        <f t="shared" si="162"/>
        <v>8.6930351230757319E-2</v>
      </c>
      <c r="AY144">
        <f t="shared" si="163"/>
        <v>7.4291300381234465E-2</v>
      </c>
      <c r="AZ144">
        <f t="shared" si="164"/>
        <v>6.5695661669131877E-2</v>
      </c>
      <c r="BA144">
        <f t="shared" si="165"/>
        <v>5.8649157278411149E-2</v>
      </c>
      <c r="BB144">
        <f t="shared" si="166"/>
        <v>4.5060748410700797E-2</v>
      </c>
      <c r="BC144">
        <f t="shared" si="167"/>
        <v>3.3315330956546554E-2</v>
      </c>
      <c r="BD144">
        <f t="shared" si="168"/>
        <v>2.5657099862182054E-2</v>
      </c>
      <c r="BE144">
        <f t="shared" si="169"/>
        <v>2.0899459467741084E-2</v>
      </c>
      <c r="BF144">
        <f t="shared" si="170"/>
        <v>1.599751016898928E-2</v>
      </c>
      <c r="BH144">
        <f t="shared" si="171"/>
        <v>2.4347345399645843</v>
      </c>
    </row>
    <row r="145" spans="1:60" x14ac:dyDescent="0.25">
      <c r="A145">
        <f>'HKI SC'!A141</f>
        <v>2078</v>
      </c>
      <c r="B145">
        <f>'HKI SC'!AC141</f>
        <v>2.1170930689022653</v>
      </c>
      <c r="C145">
        <f t="shared" si="177"/>
        <v>0</v>
      </c>
      <c r="D145">
        <f t="shared" si="177"/>
        <v>0</v>
      </c>
      <c r="E145">
        <f t="shared" si="177"/>
        <v>0.75442198451880726</v>
      </c>
      <c r="F145">
        <f t="shared" si="177"/>
        <v>0</v>
      </c>
      <c r="G145">
        <f t="shared" si="177"/>
        <v>0</v>
      </c>
      <c r="K145">
        <f t="shared" si="176"/>
        <v>0</v>
      </c>
      <c r="L145">
        <f t="shared" si="176"/>
        <v>0</v>
      </c>
      <c r="M145">
        <f t="shared" si="176"/>
        <v>0.24557801548119274</v>
      </c>
      <c r="N145">
        <f t="shared" si="176"/>
        <v>0</v>
      </c>
      <c r="O145">
        <f t="shared" si="176"/>
        <v>0</v>
      </c>
      <c r="AD145">
        <f t="shared" si="111"/>
        <v>2093</v>
      </c>
      <c r="AE145">
        <f t="shared" si="143"/>
        <v>2.4337953307964466</v>
      </c>
      <c r="AF145">
        <f t="shared" si="144"/>
        <v>5.2060490603478587E-2</v>
      </c>
      <c r="AG145">
        <f t="shared" si="145"/>
        <v>4.0135772941039621E-2</v>
      </c>
      <c r="AH145">
        <f t="shared" si="146"/>
        <v>3.8753317373393423E-2</v>
      </c>
      <c r="AI145">
        <f t="shared" si="147"/>
        <v>5.0865147320509944E-2</v>
      </c>
      <c r="AJ145">
        <f t="shared" si="148"/>
        <v>6.2588751420505018E-2</v>
      </c>
      <c r="AK145">
        <f t="shared" si="149"/>
        <v>9.4677664101617626E-2</v>
      </c>
      <c r="AL145">
        <f t="shared" si="150"/>
        <v>0.1225031340923501</v>
      </c>
      <c r="AM145">
        <f t="shared" si="151"/>
        <v>0.1390164583466936</v>
      </c>
      <c r="AN145">
        <f t="shared" si="152"/>
        <v>0.13986954905788646</v>
      </c>
      <c r="AO145">
        <f t="shared" si="153"/>
        <v>0.13924350162470961</v>
      </c>
      <c r="AP145">
        <f t="shared" si="154"/>
        <v>0.14296016739596956</v>
      </c>
      <c r="AQ145">
        <f t="shared" si="155"/>
        <v>0.14445906000324907</v>
      </c>
      <c r="AR145">
        <f t="shared" si="156"/>
        <v>0.14592402173631036</v>
      </c>
      <c r="AS145">
        <f t="shared" si="157"/>
        <v>0.14754060578789754</v>
      </c>
      <c r="AT145">
        <f t="shared" si="158"/>
        <v>0.14603438677964076</v>
      </c>
      <c r="AU145">
        <f t="shared" si="159"/>
        <v>0.13967422971576673</v>
      </c>
      <c r="AV145">
        <f t="shared" si="160"/>
        <v>0.13519774738577472</v>
      </c>
      <c r="AW145">
        <f t="shared" si="161"/>
        <v>0.12597537953103921</v>
      </c>
      <c r="AX145">
        <f t="shared" si="162"/>
        <v>8.6897570983856365E-2</v>
      </c>
      <c r="AY145">
        <f t="shared" si="163"/>
        <v>7.4264460187328629E-2</v>
      </c>
      <c r="AZ145">
        <f t="shared" si="164"/>
        <v>6.5678467112770825E-2</v>
      </c>
      <c r="BA145">
        <f t="shared" si="165"/>
        <v>5.8622879746957179E-2</v>
      </c>
      <c r="BB145">
        <f t="shared" si="166"/>
        <v>4.5046405017776778E-2</v>
      </c>
      <c r="BC145">
        <f t="shared" si="167"/>
        <v>3.3298786191523662E-2</v>
      </c>
      <c r="BD145">
        <f t="shared" si="168"/>
        <v>2.5638371130165358E-2</v>
      </c>
      <c r="BE145">
        <f t="shared" si="169"/>
        <v>2.0883383492485048E-2</v>
      </c>
      <c r="BF145">
        <f t="shared" si="170"/>
        <v>1.5985621715750485E-2</v>
      </c>
      <c r="BH145">
        <f t="shared" si="171"/>
        <v>2.4337953307964462</v>
      </c>
    </row>
    <row r="146" spans="1:60" x14ac:dyDescent="0.25">
      <c r="A146">
        <f>'HKI SC'!A142</f>
        <v>2079</v>
      </c>
      <c r="B146">
        <f>'HKI SC'!AC142</f>
        <v>2.1224215522997429</v>
      </c>
      <c r="C146">
        <f t="shared" si="177"/>
        <v>0</v>
      </c>
      <c r="D146">
        <f t="shared" si="177"/>
        <v>0</v>
      </c>
      <c r="E146">
        <f t="shared" si="177"/>
        <v>0.74794332890264248</v>
      </c>
      <c r="F146">
        <f t="shared" si="177"/>
        <v>0</v>
      </c>
      <c r="G146">
        <f t="shared" si="177"/>
        <v>0</v>
      </c>
      <c r="K146">
        <f t="shared" si="176"/>
        <v>0</v>
      </c>
      <c r="L146">
        <f t="shared" si="176"/>
        <v>0</v>
      </c>
      <c r="M146">
        <f t="shared" si="176"/>
        <v>0.25205667109735758</v>
      </c>
      <c r="N146">
        <f t="shared" si="176"/>
        <v>0</v>
      </c>
      <c r="O146">
        <f t="shared" si="176"/>
        <v>0</v>
      </c>
      <c r="AD146">
        <f t="shared" si="111"/>
        <v>2094</v>
      </c>
      <c r="AE146">
        <f t="shared" si="143"/>
        <v>2.4240283108447902</v>
      </c>
      <c r="AF146">
        <f t="shared" si="144"/>
        <v>5.1777975388011682E-2</v>
      </c>
      <c r="AG146">
        <f t="shared" si="145"/>
        <v>4.003038534793632E-2</v>
      </c>
      <c r="AH146">
        <f t="shared" si="146"/>
        <v>3.8633797701099759E-2</v>
      </c>
      <c r="AI146">
        <f t="shared" si="147"/>
        <v>5.0650605460913947E-2</v>
      </c>
      <c r="AJ146">
        <f t="shared" si="148"/>
        <v>6.2330689850467552E-2</v>
      </c>
      <c r="AK146">
        <f t="shared" si="149"/>
        <v>9.4036163124865263E-2</v>
      </c>
      <c r="AL146">
        <f t="shared" si="150"/>
        <v>0.12197990475354062</v>
      </c>
      <c r="AM146">
        <f t="shared" si="151"/>
        <v>0.13852955775995271</v>
      </c>
      <c r="AN146">
        <f t="shared" si="152"/>
        <v>0.13936879890436701</v>
      </c>
      <c r="AO146">
        <f t="shared" si="153"/>
        <v>0.13875241504907065</v>
      </c>
      <c r="AP146">
        <f t="shared" si="154"/>
        <v>0.14240851648126968</v>
      </c>
      <c r="AQ146">
        <f t="shared" si="155"/>
        <v>0.14388986982319718</v>
      </c>
      <c r="AR146">
        <f t="shared" si="156"/>
        <v>0.14548401077372497</v>
      </c>
      <c r="AS146">
        <f t="shared" si="157"/>
        <v>0.14712874204700685</v>
      </c>
      <c r="AT146">
        <f t="shared" si="158"/>
        <v>0.14557822880613183</v>
      </c>
      <c r="AU146">
        <f t="shared" si="159"/>
        <v>0.13911361214857365</v>
      </c>
      <c r="AV146">
        <f t="shared" si="160"/>
        <v>0.13457720399923356</v>
      </c>
      <c r="AW146">
        <f t="shared" si="161"/>
        <v>0.12532075054219402</v>
      </c>
      <c r="AX146">
        <f t="shared" si="162"/>
        <v>8.6556682780926597E-2</v>
      </c>
      <c r="AY146">
        <f t="shared" si="163"/>
        <v>7.3985343758019947E-2</v>
      </c>
      <c r="AZ146">
        <f t="shared" si="164"/>
        <v>6.549965755603368E-2</v>
      </c>
      <c r="BA146">
        <f t="shared" si="165"/>
        <v>5.8349614554603899E-2</v>
      </c>
      <c r="BB146">
        <f t="shared" si="166"/>
        <v>4.4897245267621205E-2</v>
      </c>
      <c r="BC146">
        <f t="shared" si="167"/>
        <v>3.3126733942082418E-2</v>
      </c>
      <c r="BD146">
        <f t="shared" si="168"/>
        <v>2.5443607380532345E-2</v>
      </c>
      <c r="BE146">
        <f t="shared" si="169"/>
        <v>2.0716206279575926E-2</v>
      </c>
      <c r="BF146">
        <f t="shared" si="170"/>
        <v>1.586199136383664E-2</v>
      </c>
      <c r="BH146">
        <f t="shared" si="171"/>
        <v>2.4240283108447893</v>
      </c>
    </row>
    <row r="147" spans="1:60" x14ac:dyDescent="0.25">
      <c r="A147">
        <f>'HKI SC'!A143</f>
        <v>2080</v>
      </c>
      <c r="B147">
        <f>'HKI SC'!AC143</f>
        <v>2.1321136634513098</v>
      </c>
      <c r="C147">
        <f t="shared" si="177"/>
        <v>0</v>
      </c>
      <c r="D147">
        <f t="shared" si="177"/>
        <v>0</v>
      </c>
      <c r="E147">
        <f t="shared" si="177"/>
        <v>0.736159140858758</v>
      </c>
      <c r="F147">
        <f t="shared" si="177"/>
        <v>0</v>
      </c>
      <c r="G147">
        <f t="shared" si="177"/>
        <v>0</v>
      </c>
      <c r="K147">
        <f t="shared" ref="K147:O156" si="178">($B147&gt;=J$16)*($B147&lt;=K$16)*($B147-J$16)/(K$16-J$16)</f>
        <v>0</v>
      </c>
      <c r="L147">
        <f t="shared" si="178"/>
        <v>0</v>
      </c>
      <c r="M147">
        <f t="shared" si="178"/>
        <v>0.263840859141242</v>
      </c>
      <c r="N147">
        <f t="shared" si="178"/>
        <v>0</v>
      </c>
      <c r="O147">
        <f t="shared" si="178"/>
        <v>0</v>
      </c>
      <c r="AD147">
        <f t="shared" si="111"/>
        <v>2095</v>
      </c>
      <c r="AE147">
        <f t="shared" si="143"/>
        <v>2.4086557191372715</v>
      </c>
      <c r="AF147">
        <f t="shared" si="144"/>
        <v>5.1333316620032203E-2</v>
      </c>
      <c r="AG147">
        <f t="shared" si="145"/>
        <v>3.9864512804639166E-2</v>
      </c>
      <c r="AH147">
        <f t="shared" si="146"/>
        <v>3.8445682274666618E-2</v>
      </c>
      <c r="AI147">
        <f t="shared" si="147"/>
        <v>5.0312931899472974E-2</v>
      </c>
      <c r="AJ147">
        <f t="shared" si="148"/>
        <v>6.1924519373574613E-2</v>
      </c>
      <c r="AK147">
        <f t="shared" si="149"/>
        <v>9.3026486412377735E-2</v>
      </c>
      <c r="AL147">
        <f t="shared" si="150"/>
        <v>0.12115637915057004</v>
      </c>
      <c r="AM147">
        <f t="shared" si="151"/>
        <v>0.13776321101763345</v>
      </c>
      <c r="AN147">
        <f t="shared" si="152"/>
        <v>0.13858065393326702</v>
      </c>
      <c r="AO147">
        <f t="shared" si="153"/>
        <v>0.13797947985924738</v>
      </c>
      <c r="AP147">
        <f t="shared" si="154"/>
        <v>0.14154025734811179</v>
      </c>
      <c r="AQ147">
        <f t="shared" si="155"/>
        <v>0.14299400513927352</v>
      </c>
      <c r="AR147">
        <f t="shared" si="156"/>
        <v>0.14479146495031744</v>
      </c>
      <c r="AS147">
        <f t="shared" si="157"/>
        <v>0.14648049793988077</v>
      </c>
      <c r="AT147">
        <f t="shared" si="158"/>
        <v>0.14486026874097474</v>
      </c>
      <c r="AU147">
        <f t="shared" si="159"/>
        <v>0.13823124014491456</v>
      </c>
      <c r="AV147">
        <f t="shared" si="160"/>
        <v>0.13360051303665596</v>
      </c>
      <c r="AW147">
        <f t="shared" si="161"/>
        <v>0.12429041127645757</v>
      </c>
      <c r="AX147">
        <f t="shared" si="162"/>
        <v>8.6020149100491106E-2</v>
      </c>
      <c r="AY147">
        <f t="shared" si="163"/>
        <v>7.3546034436664964E-2</v>
      </c>
      <c r="AZ147">
        <f t="shared" si="164"/>
        <v>6.5218224086794563E-2</v>
      </c>
      <c r="BA147">
        <f t="shared" si="165"/>
        <v>5.791951466223997E-2</v>
      </c>
      <c r="BB147">
        <f t="shared" si="166"/>
        <v>4.466247847593996E-2</v>
      </c>
      <c r="BC147">
        <f t="shared" si="167"/>
        <v>3.2855935991826159E-2</v>
      </c>
      <c r="BD147">
        <f t="shared" si="168"/>
        <v>2.513706315134543E-2</v>
      </c>
      <c r="BE147">
        <f t="shared" si="169"/>
        <v>2.045308128857834E-2</v>
      </c>
      <c r="BF147">
        <f t="shared" si="170"/>
        <v>1.566740602132323E-2</v>
      </c>
      <c r="BH147">
        <f t="shared" si="171"/>
        <v>2.4086557191372719</v>
      </c>
    </row>
    <row r="148" spans="1:60" x14ac:dyDescent="0.25">
      <c r="A148">
        <f>'HKI SC'!A144</f>
        <v>2081</v>
      </c>
      <c r="B148">
        <f>'HKI SC'!AC144</f>
        <v>2.1470721114862732</v>
      </c>
      <c r="C148">
        <f t="shared" ref="C148:G157" si="179">($B148&gt;=C$16)*($B148&lt;=D$16)*(1-($B148-C$16)/(D$16-C$16))</f>
        <v>0</v>
      </c>
      <c r="D148">
        <f t="shared" si="179"/>
        <v>0</v>
      </c>
      <c r="E148">
        <f t="shared" si="179"/>
        <v>0.7179718582603547</v>
      </c>
      <c r="F148">
        <f t="shared" si="179"/>
        <v>0</v>
      </c>
      <c r="G148">
        <f t="shared" si="179"/>
        <v>0</v>
      </c>
      <c r="K148">
        <f t="shared" si="178"/>
        <v>0</v>
      </c>
      <c r="L148">
        <f t="shared" si="178"/>
        <v>0</v>
      </c>
      <c r="M148">
        <f t="shared" si="178"/>
        <v>0.28202814173964524</v>
      </c>
      <c r="N148">
        <f t="shared" si="178"/>
        <v>0</v>
      </c>
      <c r="O148">
        <f t="shared" si="178"/>
        <v>0</v>
      </c>
      <c r="AD148">
        <f t="shared" si="111"/>
        <v>2096</v>
      </c>
      <c r="AE148">
        <f t="shared" si="143"/>
        <v>2.3928671949565441</v>
      </c>
      <c r="AF148">
        <f t="shared" si="144"/>
        <v>5.0876626827966578E-2</v>
      </c>
      <c r="AG148">
        <f t="shared" si="145"/>
        <v>3.969415228829988E-2</v>
      </c>
      <c r="AH148">
        <f t="shared" si="146"/>
        <v>3.8252477054914719E-2</v>
      </c>
      <c r="AI148">
        <f t="shared" si="147"/>
        <v>4.9966121986646378E-2</v>
      </c>
      <c r="AJ148">
        <f t="shared" si="148"/>
        <v>6.1507359240922058E-2</v>
      </c>
      <c r="AK148">
        <f t="shared" si="149"/>
        <v>9.1989491122765638E-2</v>
      </c>
      <c r="AL148">
        <f t="shared" si="150"/>
        <v>0.12031057161574887</v>
      </c>
      <c r="AM148">
        <f t="shared" si="151"/>
        <v>0.13697612941798284</v>
      </c>
      <c r="AN148">
        <f t="shared" si="152"/>
        <v>0.1377711843154637</v>
      </c>
      <c r="AO148">
        <f t="shared" si="153"/>
        <v>0.13718563155007182</v>
      </c>
      <c r="AP148">
        <f t="shared" si="154"/>
        <v>0.14064850593886208</v>
      </c>
      <c r="AQ148">
        <f t="shared" si="155"/>
        <v>0.14207390126258823</v>
      </c>
      <c r="AR148">
        <f t="shared" si="156"/>
        <v>0.14408018108308354</v>
      </c>
      <c r="AS148">
        <f t="shared" si="157"/>
        <v>0.14581471444968577</v>
      </c>
      <c r="AT148">
        <f t="shared" si="158"/>
        <v>0.14412288300503634</v>
      </c>
      <c r="AU148">
        <f t="shared" si="159"/>
        <v>0.13732499401666054</v>
      </c>
      <c r="AV148">
        <f t="shared" si="160"/>
        <v>0.13259739598436265</v>
      </c>
      <c r="AW148">
        <f t="shared" si="161"/>
        <v>0.12323219437192114</v>
      </c>
      <c r="AX148">
        <f t="shared" si="162"/>
        <v>8.5469098558819123E-2</v>
      </c>
      <c r="AY148">
        <f t="shared" si="163"/>
        <v>7.3094838829899478E-2</v>
      </c>
      <c r="AZ148">
        <f t="shared" si="164"/>
        <v>6.4929175940659611E-2</v>
      </c>
      <c r="BA148">
        <f t="shared" si="165"/>
        <v>5.7477777661744819E-2</v>
      </c>
      <c r="BB148">
        <f t="shared" si="166"/>
        <v>4.4421359656302131E-2</v>
      </c>
      <c r="BC148">
        <f t="shared" si="167"/>
        <v>3.257781112732324E-2</v>
      </c>
      <c r="BD148">
        <f t="shared" si="168"/>
        <v>2.4822224829540992E-2</v>
      </c>
      <c r="BE148">
        <f t="shared" si="169"/>
        <v>2.0182836988725687E-2</v>
      </c>
      <c r="BF148">
        <f t="shared" si="170"/>
        <v>1.5467555830545994E-2</v>
      </c>
      <c r="BH148">
        <f t="shared" si="171"/>
        <v>2.3928671949565445</v>
      </c>
    </row>
    <row r="149" spans="1:60" x14ac:dyDescent="0.25">
      <c r="A149">
        <f>'HKI SC'!A145</f>
        <v>2082</v>
      </c>
      <c r="B149">
        <f>'HKI SC'!AC145</f>
        <v>2.1678696034029472</v>
      </c>
      <c r="C149">
        <f t="shared" si="179"/>
        <v>0</v>
      </c>
      <c r="D149">
        <f t="shared" si="179"/>
        <v>0</v>
      </c>
      <c r="E149">
        <f t="shared" si="179"/>
        <v>0.69268515325309399</v>
      </c>
      <c r="F149">
        <f t="shared" si="179"/>
        <v>0</v>
      </c>
      <c r="G149">
        <f t="shared" si="179"/>
        <v>0</v>
      </c>
      <c r="K149">
        <f t="shared" si="178"/>
        <v>0</v>
      </c>
      <c r="L149">
        <f t="shared" si="178"/>
        <v>0</v>
      </c>
      <c r="M149">
        <f t="shared" si="178"/>
        <v>0.30731484674690596</v>
      </c>
      <c r="N149">
        <f t="shared" si="178"/>
        <v>0</v>
      </c>
      <c r="O149">
        <f t="shared" si="178"/>
        <v>0</v>
      </c>
      <c r="AD149">
        <f t="shared" si="111"/>
        <v>2097</v>
      </c>
      <c r="AE149">
        <f t="shared" si="143"/>
        <v>2.3802687569349881</v>
      </c>
      <c r="AF149">
        <f t="shared" si="144"/>
        <v>5.0512211637885718E-2</v>
      </c>
      <c r="AG149">
        <f t="shared" si="145"/>
        <v>3.9558213274503991E-2</v>
      </c>
      <c r="AH149">
        <f t="shared" si="146"/>
        <v>3.8098309131515212E-2</v>
      </c>
      <c r="AI149">
        <f t="shared" si="147"/>
        <v>4.9689385342866814E-2</v>
      </c>
      <c r="AJ149">
        <f t="shared" si="148"/>
        <v>6.1174486705393855E-2</v>
      </c>
      <c r="AK149">
        <f t="shared" si="149"/>
        <v>9.1162021706670954E-2</v>
      </c>
      <c r="AL149">
        <f t="shared" si="150"/>
        <v>0.11963566028878539</v>
      </c>
      <c r="AM149">
        <f t="shared" si="151"/>
        <v>0.13634807839575941</v>
      </c>
      <c r="AN149">
        <f t="shared" si="152"/>
        <v>0.13712526879521034</v>
      </c>
      <c r="AO149">
        <f t="shared" si="153"/>
        <v>0.13655218103834676</v>
      </c>
      <c r="AP149">
        <f t="shared" si="154"/>
        <v>0.13993693374050664</v>
      </c>
      <c r="AQ149">
        <f t="shared" si="155"/>
        <v>0.1413397052395069</v>
      </c>
      <c r="AR149">
        <f t="shared" si="156"/>
        <v>0.1435126127901574</v>
      </c>
      <c r="AS149">
        <f t="shared" si="157"/>
        <v>0.14528345313982657</v>
      </c>
      <c r="AT149">
        <f t="shared" si="158"/>
        <v>0.1435344867505251</v>
      </c>
      <c r="AU149">
        <f t="shared" si="159"/>
        <v>0.13660185577090733</v>
      </c>
      <c r="AV149">
        <f t="shared" si="160"/>
        <v>0.13179695967587543</v>
      </c>
      <c r="AW149">
        <f t="shared" si="161"/>
        <v>0.12238779118815563</v>
      </c>
      <c r="AX149">
        <f t="shared" si="162"/>
        <v>8.5029388297332253E-2</v>
      </c>
      <c r="AY149">
        <f t="shared" si="163"/>
        <v>7.2734807719811806E-2</v>
      </c>
      <c r="AZ149">
        <f t="shared" si="164"/>
        <v>6.4698530244289065E-2</v>
      </c>
      <c r="BA149">
        <f t="shared" si="165"/>
        <v>5.7125294037635124E-2</v>
      </c>
      <c r="BB149">
        <f t="shared" si="166"/>
        <v>4.4228959120934427E-2</v>
      </c>
      <c r="BC149">
        <f t="shared" si="167"/>
        <v>3.235588165325809E-2</v>
      </c>
      <c r="BD149">
        <f t="shared" si="168"/>
        <v>2.4570999886749587E-2</v>
      </c>
      <c r="BE149">
        <f t="shared" si="169"/>
        <v>1.9967195803811871E-2</v>
      </c>
      <c r="BF149">
        <f t="shared" si="170"/>
        <v>1.5308085558766157E-2</v>
      </c>
      <c r="BH149">
        <f t="shared" si="171"/>
        <v>2.3802687569349885</v>
      </c>
    </row>
    <row r="150" spans="1:60" x14ac:dyDescent="0.25">
      <c r="A150">
        <f>'HKI SC'!A146</f>
        <v>2083</v>
      </c>
      <c r="B150">
        <f>'HKI SC'!AC146</f>
        <v>2.1931412295364945</v>
      </c>
      <c r="C150">
        <f t="shared" si="179"/>
        <v>0</v>
      </c>
      <c r="D150">
        <f t="shared" si="179"/>
        <v>0</v>
      </c>
      <c r="E150">
        <f t="shared" si="179"/>
        <v>0.66195855613969612</v>
      </c>
      <c r="F150">
        <f t="shared" si="179"/>
        <v>0</v>
      </c>
      <c r="G150">
        <f t="shared" si="179"/>
        <v>0</v>
      </c>
      <c r="K150">
        <f t="shared" si="178"/>
        <v>0</v>
      </c>
      <c r="L150">
        <f t="shared" si="178"/>
        <v>0</v>
      </c>
      <c r="M150">
        <f t="shared" si="178"/>
        <v>0.33804144386030383</v>
      </c>
      <c r="N150">
        <f t="shared" si="178"/>
        <v>0</v>
      </c>
      <c r="O150">
        <f t="shared" si="178"/>
        <v>0</v>
      </c>
      <c r="AD150">
        <f t="shared" si="111"/>
        <v>2098</v>
      </c>
      <c r="AE150">
        <f t="shared" si="143"/>
        <v>2.3701370450330863</v>
      </c>
      <c r="AF150">
        <f t="shared" si="144"/>
        <v>5.021914755230155E-2</v>
      </c>
      <c r="AG150">
        <f t="shared" si="145"/>
        <v>3.9448890601197023E-2</v>
      </c>
      <c r="AH150">
        <f t="shared" si="146"/>
        <v>3.797432669958789E-2</v>
      </c>
      <c r="AI150">
        <f t="shared" si="147"/>
        <v>4.9466832678586009E-2</v>
      </c>
      <c r="AJ150">
        <f t="shared" si="148"/>
        <v>6.0906789342890899E-2</v>
      </c>
      <c r="AK150">
        <f t="shared" si="149"/>
        <v>9.0496567646638937E-2</v>
      </c>
      <c r="AL150">
        <f t="shared" si="150"/>
        <v>0.11909289402582293</v>
      </c>
      <c r="AM150">
        <f t="shared" si="151"/>
        <v>0.13584299736857369</v>
      </c>
      <c r="AN150">
        <f t="shared" si="152"/>
        <v>0.13660582107058156</v>
      </c>
      <c r="AO150">
        <f t="shared" si="153"/>
        <v>0.13604275772111257</v>
      </c>
      <c r="AP150">
        <f t="shared" si="154"/>
        <v>0.13936468466496216</v>
      </c>
      <c r="AQ150">
        <f t="shared" si="155"/>
        <v>0.14074926199784041</v>
      </c>
      <c r="AR150">
        <f t="shared" si="156"/>
        <v>0.1430561722045274</v>
      </c>
      <c r="AS150">
        <f t="shared" si="157"/>
        <v>0.14485621076843808</v>
      </c>
      <c r="AT150">
        <f t="shared" si="158"/>
        <v>0.14306129623875966</v>
      </c>
      <c r="AU150">
        <f t="shared" si="159"/>
        <v>0.13602030523593764</v>
      </c>
      <c r="AV150">
        <f t="shared" si="160"/>
        <v>0.13115324574407383</v>
      </c>
      <c r="AW150">
        <f t="shared" si="161"/>
        <v>0.12170871892758468</v>
      </c>
      <c r="AX150">
        <f t="shared" si="162"/>
        <v>8.4675771628180713E-2</v>
      </c>
      <c r="AY150">
        <f t="shared" si="163"/>
        <v>7.2445269328077128E-2</v>
      </c>
      <c r="AZ150">
        <f t="shared" si="164"/>
        <v>6.4513044095685451E-2</v>
      </c>
      <c r="BA150">
        <f t="shared" si="165"/>
        <v>5.6841825362906787E-2</v>
      </c>
      <c r="BB150">
        <f t="shared" si="166"/>
        <v>4.407422987665971E-2</v>
      </c>
      <c r="BC150">
        <f t="shared" si="167"/>
        <v>3.2177405123872356E-2</v>
      </c>
      <c r="BD150">
        <f t="shared" si="168"/>
        <v>2.4368963829694008E-2</v>
      </c>
      <c r="BE150">
        <f t="shared" si="169"/>
        <v>1.9793776340542437E-2</v>
      </c>
      <c r="BF150">
        <f t="shared" si="170"/>
        <v>1.5179838958050513E-2</v>
      </c>
      <c r="BH150">
        <f t="shared" si="171"/>
        <v>2.3701370450330863</v>
      </c>
    </row>
    <row r="151" spans="1:60" x14ac:dyDescent="0.25">
      <c r="A151">
        <f>'HKI SC'!A147</f>
        <v>2084</v>
      </c>
      <c r="B151">
        <f>'HKI SC'!AC147</f>
        <v>2.2253900428499649</v>
      </c>
      <c r="C151">
        <f t="shared" si="179"/>
        <v>0</v>
      </c>
      <c r="D151">
        <f t="shared" si="179"/>
        <v>0</v>
      </c>
      <c r="E151">
        <f t="shared" si="179"/>
        <v>0.62274872101346335</v>
      </c>
      <c r="F151">
        <f t="shared" si="179"/>
        <v>0</v>
      </c>
      <c r="G151">
        <f t="shared" si="179"/>
        <v>0</v>
      </c>
      <c r="K151">
        <f t="shared" si="178"/>
        <v>0</v>
      </c>
      <c r="L151">
        <f t="shared" si="178"/>
        <v>0</v>
      </c>
      <c r="M151">
        <f t="shared" si="178"/>
        <v>0.37725127898653665</v>
      </c>
      <c r="N151">
        <f t="shared" si="178"/>
        <v>0</v>
      </c>
      <c r="O151">
        <f t="shared" si="178"/>
        <v>0</v>
      </c>
      <c r="AD151">
        <f t="shared" si="111"/>
        <v>2099</v>
      </c>
      <c r="AE151">
        <f t="shared" si="143"/>
        <v>2.3634090792797258</v>
      </c>
      <c r="AF151">
        <f t="shared" si="144"/>
        <v>5.0024538274971032E-2</v>
      </c>
      <c r="AG151">
        <f t="shared" si="145"/>
        <v>3.9376294853390864E-2</v>
      </c>
      <c r="AH151">
        <f t="shared" si="146"/>
        <v>3.789199613550337E-2</v>
      </c>
      <c r="AI151">
        <f t="shared" si="147"/>
        <v>4.9319046527726423E-2</v>
      </c>
      <c r="AJ151">
        <f t="shared" si="148"/>
        <v>6.0729024844193832E-2</v>
      </c>
      <c r="AK151">
        <f t="shared" si="149"/>
        <v>9.0054672716179063E-2</v>
      </c>
      <c r="AL151">
        <f t="shared" si="150"/>
        <v>0.11873246995685534</v>
      </c>
      <c r="AM151">
        <f t="shared" si="151"/>
        <v>0.13550759818959196</v>
      </c>
      <c r="AN151">
        <f t="shared" si="152"/>
        <v>0.13626088168266748</v>
      </c>
      <c r="AO151">
        <f t="shared" si="153"/>
        <v>0.13570447504336769</v>
      </c>
      <c r="AP151">
        <f t="shared" si="154"/>
        <v>0.1389846825271267</v>
      </c>
      <c r="AQ151">
        <f t="shared" si="155"/>
        <v>0.14035717801956527</v>
      </c>
      <c r="AR151">
        <f t="shared" si="156"/>
        <v>0.14275307272259427</v>
      </c>
      <c r="AS151">
        <f t="shared" si="157"/>
        <v>0.14457250036777552</v>
      </c>
      <c r="AT151">
        <f t="shared" si="158"/>
        <v>0.14274707396430122</v>
      </c>
      <c r="AU151">
        <f t="shared" si="159"/>
        <v>0.135634126461708</v>
      </c>
      <c r="AV151">
        <f t="shared" si="160"/>
        <v>0.13072578735105445</v>
      </c>
      <c r="AW151">
        <f t="shared" si="161"/>
        <v>0.12125778082774386</v>
      </c>
      <c r="AX151">
        <f t="shared" si="162"/>
        <v>8.4440952393000673E-2</v>
      </c>
      <c r="AY151">
        <f t="shared" si="163"/>
        <v>7.2253001288605123E-2</v>
      </c>
      <c r="AZ151">
        <f t="shared" si="164"/>
        <v>6.4389871973579052E-2</v>
      </c>
      <c r="BA151">
        <f t="shared" si="165"/>
        <v>5.6653587920489495E-2</v>
      </c>
      <c r="BB151">
        <f t="shared" si="166"/>
        <v>4.3971481884355637E-2</v>
      </c>
      <c r="BC151">
        <f t="shared" si="167"/>
        <v>3.2058887741112929E-2</v>
      </c>
      <c r="BD151">
        <f t="shared" si="168"/>
        <v>2.4234801736853731E-2</v>
      </c>
      <c r="BE151">
        <f t="shared" si="169"/>
        <v>1.9678617103767858E-2</v>
      </c>
      <c r="BF151">
        <f t="shared" si="170"/>
        <v>1.5094676771644699E-2</v>
      </c>
      <c r="BH151">
        <f t="shared" si="171"/>
        <v>2.3634090792797253</v>
      </c>
    </row>
    <row r="152" spans="1:60" x14ac:dyDescent="0.25">
      <c r="A152">
        <f>'HKI SC'!A148</f>
        <v>2085</v>
      </c>
      <c r="B152">
        <f>'HKI SC'!AC148</f>
        <v>2.2618130506144536</v>
      </c>
      <c r="C152">
        <f t="shared" si="179"/>
        <v>0</v>
      </c>
      <c r="D152">
        <f t="shared" si="179"/>
        <v>0</v>
      </c>
      <c r="E152">
        <f t="shared" si="179"/>
        <v>0.57846367661926967</v>
      </c>
      <c r="F152">
        <f t="shared" si="179"/>
        <v>0</v>
      </c>
      <c r="G152">
        <f t="shared" si="179"/>
        <v>0</v>
      </c>
      <c r="K152">
        <f t="shared" si="178"/>
        <v>0</v>
      </c>
      <c r="L152">
        <f t="shared" si="178"/>
        <v>0</v>
      </c>
      <c r="M152">
        <f t="shared" si="178"/>
        <v>0.42153632338073027</v>
      </c>
      <c r="N152">
        <f t="shared" si="178"/>
        <v>0</v>
      </c>
      <c r="O152">
        <f t="shared" si="178"/>
        <v>0</v>
      </c>
      <c r="AD152">
        <f t="shared" si="111"/>
        <v>2100</v>
      </c>
      <c r="AE152">
        <f t="shared" si="143"/>
        <v>2.360393109415106</v>
      </c>
      <c r="AF152">
        <f t="shared" si="144"/>
        <v>4.9937300061026327E-2</v>
      </c>
      <c r="AG152">
        <f t="shared" si="145"/>
        <v>3.9343752091476017E-2</v>
      </c>
      <c r="AH152">
        <f t="shared" si="146"/>
        <v>3.7855089511819678E-2</v>
      </c>
      <c r="AI152">
        <f t="shared" si="147"/>
        <v>4.9252797888280242E-2</v>
      </c>
      <c r="AJ152">
        <f t="shared" si="148"/>
        <v>6.0649337700899163E-2</v>
      </c>
      <c r="AK152">
        <f t="shared" si="149"/>
        <v>8.9856582856264203E-2</v>
      </c>
      <c r="AL152">
        <f t="shared" si="150"/>
        <v>0.11857090133859254</v>
      </c>
      <c r="AM152">
        <f t="shared" si="151"/>
        <v>0.13535724757047327</v>
      </c>
      <c r="AN152">
        <f t="shared" si="152"/>
        <v>0.13610625443912816</v>
      </c>
      <c r="AO152">
        <f t="shared" si="153"/>
        <v>0.13555283182769112</v>
      </c>
      <c r="AP152">
        <f t="shared" si="154"/>
        <v>0.13881433757618364</v>
      </c>
      <c r="AQ152">
        <f t="shared" si="155"/>
        <v>0.1401814170977313</v>
      </c>
      <c r="AR152">
        <f t="shared" si="156"/>
        <v>0.14261720120704208</v>
      </c>
      <c r="AS152">
        <f t="shared" si="157"/>
        <v>0.1444453204667408</v>
      </c>
      <c r="AT152">
        <f t="shared" si="158"/>
        <v>0.1426062163937814</v>
      </c>
      <c r="AU152">
        <f t="shared" si="159"/>
        <v>0.13546101268733263</v>
      </c>
      <c r="AV152">
        <f t="shared" si="160"/>
        <v>0.13053416901068443</v>
      </c>
      <c r="AW152">
        <f t="shared" si="161"/>
        <v>0.12105563715314957</v>
      </c>
      <c r="AX152">
        <f t="shared" si="162"/>
        <v>8.4335689113891055E-2</v>
      </c>
      <c r="AY152">
        <f t="shared" si="163"/>
        <v>7.216681258993532E-2</v>
      </c>
      <c r="AZ152">
        <f t="shared" si="164"/>
        <v>6.4334657155006497E-2</v>
      </c>
      <c r="BA152">
        <f t="shared" si="165"/>
        <v>5.6569206032332585E-2</v>
      </c>
      <c r="BB152">
        <f t="shared" si="166"/>
        <v>4.3925422665299051E-2</v>
      </c>
      <c r="BC152">
        <f t="shared" si="167"/>
        <v>3.2005759519605936E-2</v>
      </c>
      <c r="BD152">
        <f t="shared" si="168"/>
        <v>2.4174660403824724E-2</v>
      </c>
      <c r="BE152">
        <f t="shared" si="169"/>
        <v>1.962699425066828E-2</v>
      </c>
      <c r="BF152">
        <f t="shared" si="170"/>
        <v>1.5056500806245831E-2</v>
      </c>
      <c r="BH152">
        <f t="shared" si="171"/>
        <v>2.360393109415106</v>
      </c>
    </row>
    <row r="153" spans="1:60" x14ac:dyDescent="0.25">
      <c r="A153">
        <f>'HKI SC'!A149</f>
        <v>2086</v>
      </c>
      <c r="B153">
        <f>'HKI SC'!AC149</f>
        <v>2.298200068763169</v>
      </c>
      <c r="C153">
        <f t="shared" si="179"/>
        <v>0</v>
      </c>
      <c r="D153">
        <f t="shared" si="179"/>
        <v>0</v>
      </c>
      <c r="E153">
        <f t="shared" si="179"/>
        <v>0.53422239032826613</v>
      </c>
      <c r="F153">
        <f t="shared" si="179"/>
        <v>0</v>
      </c>
      <c r="G153">
        <f t="shared" si="179"/>
        <v>0</v>
      </c>
      <c r="K153">
        <f t="shared" si="178"/>
        <v>0</v>
      </c>
      <c r="L153">
        <f t="shared" si="178"/>
        <v>0</v>
      </c>
      <c r="M153">
        <f t="shared" si="178"/>
        <v>0.46577760967173382</v>
      </c>
      <c r="N153">
        <f t="shared" si="178"/>
        <v>0</v>
      </c>
      <c r="O153">
        <f t="shared" si="178"/>
        <v>0</v>
      </c>
    </row>
    <row r="154" spans="1:60" x14ac:dyDescent="0.25">
      <c r="A154">
        <f>'HKI SC'!A150</f>
        <v>2087</v>
      </c>
      <c r="B154">
        <f>'HKI SC'!AC150</f>
        <v>2.3315136486791812</v>
      </c>
      <c r="C154">
        <f t="shared" si="179"/>
        <v>0</v>
      </c>
      <c r="D154">
        <f t="shared" si="179"/>
        <v>0</v>
      </c>
      <c r="E154">
        <f t="shared" si="179"/>
        <v>0.49371795491619441</v>
      </c>
      <c r="F154">
        <f t="shared" si="179"/>
        <v>0</v>
      </c>
      <c r="G154">
        <f t="shared" si="179"/>
        <v>0</v>
      </c>
      <c r="K154">
        <f t="shared" si="178"/>
        <v>0</v>
      </c>
      <c r="L154">
        <f t="shared" si="178"/>
        <v>0</v>
      </c>
      <c r="M154">
        <f t="shared" si="178"/>
        <v>0.50628204508380559</v>
      </c>
      <c r="N154">
        <f t="shared" si="178"/>
        <v>0</v>
      </c>
      <c r="O154">
        <f t="shared" si="178"/>
        <v>0</v>
      </c>
    </row>
    <row r="155" spans="1:60" x14ac:dyDescent="0.25">
      <c r="A155">
        <f>'HKI SC'!A151</f>
        <v>2088</v>
      </c>
      <c r="B155">
        <f>'HKI SC'!AC151</f>
        <v>2.3613080203004881</v>
      </c>
      <c r="C155">
        <f t="shared" si="179"/>
        <v>0</v>
      </c>
      <c r="D155">
        <f t="shared" si="179"/>
        <v>0</v>
      </c>
      <c r="E155">
        <f t="shared" si="179"/>
        <v>0.45749236150891137</v>
      </c>
      <c r="F155">
        <f t="shared" si="179"/>
        <v>0</v>
      </c>
      <c r="G155">
        <f t="shared" si="179"/>
        <v>0</v>
      </c>
      <c r="K155">
        <f t="shared" si="178"/>
        <v>0</v>
      </c>
      <c r="L155">
        <f t="shared" si="178"/>
        <v>0</v>
      </c>
      <c r="M155">
        <f t="shared" si="178"/>
        <v>0.54250763849108863</v>
      </c>
      <c r="N155">
        <f t="shared" si="178"/>
        <v>0</v>
      </c>
      <c r="O155">
        <f t="shared" si="178"/>
        <v>0</v>
      </c>
    </row>
    <row r="156" spans="1:60" x14ac:dyDescent="0.25">
      <c r="A156">
        <f>'HKI SC'!A152</f>
        <v>2089</v>
      </c>
      <c r="B156">
        <f>'HKI SC'!AC152</f>
        <v>2.3884060766305057</v>
      </c>
      <c r="C156">
        <f t="shared" si="179"/>
        <v>0</v>
      </c>
      <c r="D156">
        <f t="shared" si="179"/>
        <v>0</v>
      </c>
      <c r="E156">
        <f t="shared" si="179"/>
        <v>0.42454509270204499</v>
      </c>
      <c r="F156">
        <f t="shared" si="179"/>
        <v>0</v>
      </c>
      <c r="G156">
        <f t="shared" si="179"/>
        <v>0</v>
      </c>
      <c r="K156">
        <f t="shared" si="178"/>
        <v>0</v>
      </c>
      <c r="L156">
        <f t="shared" si="178"/>
        <v>0</v>
      </c>
      <c r="M156">
        <f t="shared" si="178"/>
        <v>0.57545490729795501</v>
      </c>
      <c r="N156">
        <f t="shared" si="178"/>
        <v>0</v>
      </c>
      <c r="O156">
        <f t="shared" si="178"/>
        <v>0</v>
      </c>
    </row>
    <row r="157" spans="1:60" x14ac:dyDescent="0.25">
      <c r="A157">
        <f>'HKI SC'!A153</f>
        <v>2090</v>
      </c>
      <c r="B157">
        <f>'HKI SC'!AC153</f>
        <v>2.4110198798963163</v>
      </c>
      <c r="C157">
        <f t="shared" si="179"/>
        <v>0</v>
      </c>
      <c r="D157">
        <f t="shared" si="179"/>
        <v>0</v>
      </c>
      <c r="E157">
        <f t="shared" si="179"/>
        <v>0.39705001903807469</v>
      </c>
      <c r="F157">
        <f t="shared" si="179"/>
        <v>0</v>
      </c>
      <c r="G157">
        <f t="shared" si="179"/>
        <v>0</v>
      </c>
      <c r="K157">
        <f t="shared" ref="K157:O166" si="180">($B157&gt;=J$16)*($B157&lt;=K$16)*($B157-J$16)/(K$16-J$16)</f>
        <v>0</v>
      </c>
      <c r="L157">
        <f t="shared" si="180"/>
        <v>0</v>
      </c>
      <c r="M157">
        <f t="shared" si="180"/>
        <v>0.60294998096192531</v>
      </c>
      <c r="N157">
        <f t="shared" si="180"/>
        <v>0</v>
      </c>
      <c r="O157">
        <f t="shared" si="180"/>
        <v>0</v>
      </c>
    </row>
    <row r="158" spans="1:60" x14ac:dyDescent="0.25">
      <c r="A158">
        <f>'HKI SC'!A154</f>
        <v>2091</v>
      </c>
      <c r="B158">
        <f>'HKI SC'!AC154</f>
        <v>2.4269187557499761</v>
      </c>
      <c r="C158">
        <f t="shared" ref="C158:G167" si="181">($B158&gt;=C$16)*($B158&lt;=D$16)*(1-($B158-C$16)/(D$16-C$16))</f>
        <v>0</v>
      </c>
      <c r="D158">
        <f t="shared" si="181"/>
        <v>0</v>
      </c>
      <c r="E158">
        <f t="shared" si="181"/>
        <v>0.37771931390933577</v>
      </c>
      <c r="F158">
        <f t="shared" si="181"/>
        <v>0</v>
      </c>
      <c r="G158">
        <f t="shared" si="181"/>
        <v>0</v>
      </c>
      <c r="K158">
        <f t="shared" si="180"/>
        <v>0</v>
      </c>
      <c r="L158">
        <f t="shared" si="180"/>
        <v>0</v>
      </c>
      <c r="M158">
        <f t="shared" si="180"/>
        <v>0.62228068609066423</v>
      </c>
      <c r="N158">
        <f t="shared" si="180"/>
        <v>0</v>
      </c>
      <c r="O158">
        <f t="shared" si="180"/>
        <v>0</v>
      </c>
    </row>
    <row r="159" spans="1:60" x14ac:dyDescent="0.25">
      <c r="A159">
        <f>'HKI SC'!A155</f>
        <v>2092</v>
      </c>
      <c r="B159">
        <f>'HKI SC'!AC155</f>
        <v>2.4347345399645848</v>
      </c>
      <c r="C159">
        <f t="shared" si="181"/>
        <v>0</v>
      </c>
      <c r="D159">
        <f t="shared" si="181"/>
        <v>0</v>
      </c>
      <c r="E159">
        <f t="shared" si="181"/>
        <v>0.36821646468948521</v>
      </c>
      <c r="F159">
        <f t="shared" si="181"/>
        <v>0</v>
      </c>
      <c r="G159">
        <f t="shared" si="181"/>
        <v>0</v>
      </c>
      <c r="K159">
        <f t="shared" si="180"/>
        <v>0</v>
      </c>
      <c r="L159">
        <f t="shared" si="180"/>
        <v>0</v>
      </c>
      <c r="M159">
        <f t="shared" si="180"/>
        <v>0.63178353531051479</v>
      </c>
      <c r="N159">
        <f t="shared" si="180"/>
        <v>0</v>
      </c>
      <c r="O159">
        <f t="shared" si="180"/>
        <v>0</v>
      </c>
    </row>
    <row r="160" spans="1:60" x14ac:dyDescent="0.25">
      <c r="A160">
        <f>'HKI SC'!A156</f>
        <v>2093</v>
      </c>
      <c r="B160">
        <f>'HKI SC'!AC156</f>
        <v>2.4337953307964466</v>
      </c>
      <c r="C160">
        <f t="shared" si="181"/>
        <v>0</v>
      </c>
      <c r="D160">
        <f t="shared" si="181"/>
        <v>0</v>
      </c>
      <c r="E160">
        <f t="shared" si="181"/>
        <v>0.36935840551917654</v>
      </c>
      <c r="F160">
        <f t="shared" si="181"/>
        <v>0</v>
      </c>
      <c r="G160">
        <f t="shared" si="181"/>
        <v>0</v>
      </c>
      <c r="K160">
        <f t="shared" si="180"/>
        <v>0</v>
      </c>
      <c r="L160">
        <f t="shared" si="180"/>
        <v>0</v>
      </c>
      <c r="M160">
        <f t="shared" si="180"/>
        <v>0.63064159448082346</v>
      </c>
      <c r="N160">
        <f t="shared" si="180"/>
        <v>0</v>
      </c>
      <c r="O160">
        <f t="shared" si="180"/>
        <v>0</v>
      </c>
    </row>
    <row r="161" spans="1:15" x14ac:dyDescent="0.25">
      <c r="A161">
        <f>'HKI SC'!A157</f>
        <v>2094</v>
      </c>
      <c r="B161">
        <f>'HKI SC'!AC157</f>
        <v>2.4240283108447902</v>
      </c>
      <c r="C161">
        <f t="shared" si="181"/>
        <v>0</v>
      </c>
      <c r="D161">
        <f t="shared" si="181"/>
        <v>0</v>
      </c>
      <c r="E161">
        <f t="shared" si="181"/>
        <v>0.38123367169584255</v>
      </c>
      <c r="F161">
        <f t="shared" si="181"/>
        <v>0</v>
      </c>
      <c r="G161">
        <f t="shared" si="181"/>
        <v>0</v>
      </c>
      <c r="K161">
        <f t="shared" si="180"/>
        <v>0</v>
      </c>
      <c r="L161">
        <f t="shared" si="180"/>
        <v>0</v>
      </c>
      <c r="M161">
        <f t="shared" si="180"/>
        <v>0.61876632830415745</v>
      </c>
      <c r="N161">
        <f t="shared" si="180"/>
        <v>0</v>
      </c>
      <c r="O161">
        <f t="shared" si="180"/>
        <v>0</v>
      </c>
    </row>
    <row r="162" spans="1:15" x14ac:dyDescent="0.25">
      <c r="A162">
        <f>'HKI SC'!A158</f>
        <v>2095</v>
      </c>
      <c r="B162">
        <f>'HKI SC'!AC158</f>
        <v>2.4086557191372715</v>
      </c>
      <c r="C162">
        <f t="shared" si="181"/>
        <v>0</v>
      </c>
      <c r="D162">
        <f t="shared" si="181"/>
        <v>0</v>
      </c>
      <c r="E162">
        <f t="shared" si="181"/>
        <v>0.39992449236126315</v>
      </c>
      <c r="F162">
        <f t="shared" si="181"/>
        <v>0</v>
      </c>
      <c r="G162">
        <f t="shared" si="181"/>
        <v>0</v>
      </c>
      <c r="K162">
        <f t="shared" si="180"/>
        <v>0</v>
      </c>
      <c r="L162">
        <f t="shared" si="180"/>
        <v>0</v>
      </c>
      <c r="M162">
        <f t="shared" si="180"/>
        <v>0.60007550763873685</v>
      </c>
      <c r="N162">
        <f t="shared" si="180"/>
        <v>0</v>
      </c>
      <c r="O162">
        <f t="shared" si="180"/>
        <v>0</v>
      </c>
    </row>
    <row r="163" spans="1:15" x14ac:dyDescent="0.25">
      <c r="A163">
        <f>'HKI SC'!A159</f>
        <v>2096</v>
      </c>
      <c r="B163">
        <f>'HKI SC'!AC159</f>
        <v>2.3928671949565441</v>
      </c>
      <c r="C163">
        <f t="shared" si="181"/>
        <v>0</v>
      </c>
      <c r="D163">
        <f t="shared" si="181"/>
        <v>0</v>
      </c>
      <c r="E163">
        <f t="shared" si="181"/>
        <v>0.41912102601337975</v>
      </c>
      <c r="F163">
        <f t="shared" si="181"/>
        <v>0</v>
      </c>
      <c r="G163">
        <f t="shared" si="181"/>
        <v>0</v>
      </c>
      <c r="K163">
        <f t="shared" si="180"/>
        <v>0</v>
      </c>
      <c r="L163">
        <f t="shared" si="180"/>
        <v>0</v>
      </c>
      <c r="M163">
        <f t="shared" si="180"/>
        <v>0.58087897398662025</v>
      </c>
      <c r="N163">
        <f t="shared" si="180"/>
        <v>0</v>
      </c>
      <c r="O163">
        <f t="shared" si="180"/>
        <v>0</v>
      </c>
    </row>
    <row r="164" spans="1:15" x14ac:dyDescent="0.25">
      <c r="A164">
        <f>'HKI SC'!A160</f>
        <v>2097</v>
      </c>
      <c r="B164">
        <f>'HKI SC'!AC160</f>
        <v>2.3802687569349881</v>
      </c>
      <c r="C164">
        <f t="shared" si="181"/>
        <v>0</v>
      </c>
      <c r="D164">
        <f t="shared" si="181"/>
        <v>0</v>
      </c>
      <c r="E164">
        <f t="shared" si="181"/>
        <v>0.43443888198753855</v>
      </c>
      <c r="F164">
        <f t="shared" si="181"/>
        <v>0</v>
      </c>
      <c r="G164">
        <f t="shared" si="181"/>
        <v>0</v>
      </c>
      <c r="K164">
        <f t="shared" si="180"/>
        <v>0</v>
      </c>
      <c r="L164">
        <f t="shared" si="180"/>
        <v>0</v>
      </c>
      <c r="M164">
        <f t="shared" si="180"/>
        <v>0.56556111801246145</v>
      </c>
      <c r="N164">
        <f t="shared" si="180"/>
        <v>0</v>
      </c>
      <c r="O164">
        <f t="shared" si="180"/>
        <v>0</v>
      </c>
    </row>
    <row r="165" spans="1:15" x14ac:dyDescent="0.25">
      <c r="A165">
        <f>'HKI SC'!A161</f>
        <v>2098</v>
      </c>
      <c r="B165">
        <f>'HKI SC'!AC161</f>
        <v>2.3701370450330863</v>
      </c>
      <c r="C165">
        <f t="shared" si="181"/>
        <v>0</v>
      </c>
      <c r="D165">
        <f t="shared" si="181"/>
        <v>0</v>
      </c>
      <c r="E165">
        <f t="shared" si="181"/>
        <v>0.44675756017760149</v>
      </c>
      <c r="F165">
        <f t="shared" si="181"/>
        <v>0</v>
      </c>
      <c r="G165">
        <f t="shared" si="181"/>
        <v>0</v>
      </c>
      <c r="K165">
        <f t="shared" si="180"/>
        <v>0</v>
      </c>
      <c r="L165">
        <f t="shared" si="180"/>
        <v>0</v>
      </c>
      <c r="M165">
        <f t="shared" si="180"/>
        <v>0.55324243982239851</v>
      </c>
      <c r="N165">
        <f t="shared" si="180"/>
        <v>0</v>
      </c>
      <c r="O165">
        <f t="shared" si="180"/>
        <v>0</v>
      </c>
    </row>
    <row r="166" spans="1:15" x14ac:dyDescent="0.25">
      <c r="A166">
        <f>'HKI SC'!A162</f>
        <v>2099</v>
      </c>
      <c r="B166">
        <f>'HKI SC'!AC162</f>
        <v>2.3634090792797258</v>
      </c>
      <c r="C166">
        <f t="shared" si="181"/>
        <v>0</v>
      </c>
      <c r="D166">
        <f t="shared" si="181"/>
        <v>0</v>
      </c>
      <c r="E166">
        <f t="shared" si="181"/>
        <v>0.45493778142667352</v>
      </c>
      <c r="F166">
        <f t="shared" si="181"/>
        <v>0</v>
      </c>
      <c r="G166">
        <f t="shared" si="181"/>
        <v>0</v>
      </c>
      <c r="K166">
        <f t="shared" si="180"/>
        <v>0</v>
      </c>
      <c r="L166">
        <f t="shared" si="180"/>
        <v>0</v>
      </c>
      <c r="M166">
        <f t="shared" si="180"/>
        <v>0.54506221857332648</v>
      </c>
      <c r="N166">
        <f t="shared" si="180"/>
        <v>0</v>
      </c>
      <c r="O166">
        <f t="shared" si="180"/>
        <v>0</v>
      </c>
    </row>
    <row r="167" spans="1:15" x14ac:dyDescent="0.25">
      <c r="A167">
        <f>'HKI SC'!A163</f>
        <v>2100</v>
      </c>
      <c r="B167">
        <f>'HKI SC'!AC163</f>
        <v>2.360393109415106</v>
      </c>
      <c r="C167">
        <f t="shared" si="181"/>
        <v>0</v>
      </c>
      <c r="D167">
        <f t="shared" si="181"/>
        <v>0</v>
      </c>
      <c r="E167">
        <f t="shared" si="181"/>
        <v>0.45860475918451959</v>
      </c>
      <c r="F167">
        <f t="shared" si="181"/>
        <v>0</v>
      </c>
      <c r="G167">
        <f t="shared" si="181"/>
        <v>0</v>
      </c>
      <c r="K167">
        <f>($B167&gt;=J$16)*($B167&lt;=K$16)*($B167-J$16)/(K$16-J$16)</f>
        <v>0</v>
      </c>
      <c r="L167">
        <f>($B167&gt;=K$16)*($B167&lt;=L$16)*($B167-K$16)/(L$16-K$16)</f>
        <v>0</v>
      </c>
      <c r="M167">
        <f>($B167&gt;=L$16)*($B167&lt;=M$16)*($B167-L$16)/(M$16-L$16)</f>
        <v>0.54139524081548041</v>
      </c>
      <c r="N167">
        <f>($B167&gt;=M$16)*($B167&lt;=N$16)*($B167-M$16)/(N$16-M$16)</f>
        <v>0</v>
      </c>
      <c r="O167">
        <f>($B167&gt;=N$16)*($B167&lt;=O$16)*($B167-N$16)/(O$16-N$16)</f>
        <v>0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82"/>
  <sheetViews>
    <sheetView workbookViewId="0">
      <selection activeCell="B40" sqref="B40"/>
    </sheetView>
  </sheetViews>
  <sheetFormatPr defaultRowHeight="15" x14ac:dyDescent="0.25"/>
  <sheetData>
    <row r="1" spans="1:61" x14ac:dyDescent="0.25">
      <c r="A1" t="s">
        <v>121</v>
      </c>
      <c r="B1">
        <v>0</v>
      </c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  <c r="AB1">
        <v>26</v>
      </c>
      <c r="AG1">
        <v>0</v>
      </c>
      <c r="AH1">
        <v>1</v>
      </c>
      <c r="AI1">
        <v>2</v>
      </c>
      <c r="AJ1">
        <v>3</v>
      </c>
      <c r="AK1">
        <v>4</v>
      </c>
      <c r="AL1">
        <v>5</v>
      </c>
      <c r="AM1">
        <v>6</v>
      </c>
      <c r="AN1">
        <v>7</v>
      </c>
      <c r="AO1">
        <v>8</v>
      </c>
      <c r="AP1">
        <v>9</v>
      </c>
      <c r="AQ1">
        <v>10</v>
      </c>
      <c r="AR1">
        <v>11</v>
      </c>
      <c r="AS1">
        <v>12</v>
      </c>
      <c r="AT1">
        <v>13</v>
      </c>
      <c r="AU1">
        <v>14</v>
      </c>
      <c r="AV1">
        <v>15</v>
      </c>
      <c r="AW1">
        <v>16</v>
      </c>
      <c r="AX1">
        <v>17</v>
      </c>
      <c r="AY1">
        <v>18</v>
      </c>
      <c r="AZ1">
        <v>19</v>
      </c>
      <c r="BA1">
        <v>20</v>
      </c>
      <c r="BB1">
        <v>21</v>
      </c>
      <c r="BC1">
        <v>22</v>
      </c>
      <c r="BD1">
        <v>23</v>
      </c>
      <c r="BE1">
        <v>24</v>
      </c>
      <c r="BF1">
        <v>25</v>
      </c>
      <c r="BG1">
        <v>26</v>
      </c>
    </row>
    <row r="2" spans="1:61" x14ac:dyDescent="0.25">
      <c r="A2">
        <v>0.1</v>
      </c>
      <c r="B2">
        <f>$A$2/$A$3*B3</f>
        <v>3.4541508327779785E-3</v>
      </c>
      <c r="C2">
        <f t="shared" ref="C2:AB2" si="0">$A$2/$A$3*C3</f>
        <v>3.5739865403030917E-3</v>
      </c>
      <c r="D2">
        <f t="shared" si="0"/>
        <v>3.7130602540218845E-3</v>
      </c>
      <c r="E2">
        <f t="shared" si="0"/>
        <v>5.3626363195830124E-3</v>
      </c>
      <c r="F2">
        <f t="shared" si="0"/>
        <v>5.1698098999285328E-3</v>
      </c>
      <c r="G2">
        <f t="shared" si="0"/>
        <v>5.5097992102013079E-3</v>
      </c>
      <c r="H2">
        <f t="shared" si="0"/>
        <v>4.5214562655791083E-3</v>
      </c>
      <c r="I2">
        <f t="shared" si="0"/>
        <v>3.8743364187020339E-3</v>
      </c>
      <c r="J2">
        <f t="shared" si="0"/>
        <v>3.5990392655451345E-3</v>
      </c>
      <c r="K2">
        <f t="shared" si="0"/>
        <v>3.3589163646218475E-3</v>
      </c>
      <c r="L2">
        <f t="shared" si="0"/>
        <v>3.5819622477365385E-3</v>
      </c>
      <c r="M2">
        <f t="shared" si="0"/>
        <v>3.4070381632089006E-3</v>
      </c>
      <c r="N2">
        <f t="shared" si="0"/>
        <v>3.0664848491263772E-3</v>
      </c>
      <c r="O2">
        <f t="shared" si="0"/>
        <v>3.9879199621228566E-3</v>
      </c>
      <c r="P2">
        <f t="shared" si="0"/>
        <v>3.9810438584600028E-3</v>
      </c>
      <c r="Q2">
        <f t="shared" si="0"/>
        <v>4.1279618695083328E-3</v>
      </c>
      <c r="R2">
        <f t="shared" si="0"/>
        <v>4.600042307665613E-3</v>
      </c>
      <c r="S2">
        <f t="shared" si="0"/>
        <v>4.6652267343568442E-3</v>
      </c>
      <c r="T2">
        <f t="shared" si="0"/>
        <v>3.0384432543753156E-3</v>
      </c>
      <c r="U2">
        <f t="shared" si="0"/>
        <v>3.4576225341139567E-3</v>
      </c>
      <c r="V2">
        <f t="shared" si="0"/>
        <v>2.9462219744285202E-3</v>
      </c>
      <c r="W2">
        <f t="shared" si="0"/>
        <v>3.930627124077898E-3</v>
      </c>
      <c r="X2">
        <f t="shared" si="0"/>
        <v>3.2100590706200184E-3</v>
      </c>
      <c r="Y2">
        <f t="shared" si="0"/>
        <v>3.1132859997233604E-3</v>
      </c>
      <c r="Z2">
        <f t="shared" si="0"/>
        <v>2.6193665574106863E-3</v>
      </c>
      <c r="AA2">
        <f t="shared" si="0"/>
        <v>2.1359363457116045E-3</v>
      </c>
      <c r="AB2">
        <f t="shared" si="0"/>
        <v>1.9935657760892455E-3</v>
      </c>
      <c r="AD2">
        <f>SUM(B2:AB2)</f>
        <v>0.10000000000000002</v>
      </c>
      <c r="AE2">
        <f t="shared" ref="AE2:AE33" si="1">A17</f>
        <v>1950</v>
      </c>
      <c r="AF2">
        <f t="shared" ref="AF2:BG2" si="2">A$2*$C17+A$3*$D17+A$4*$E17+A$5*$F17+A$6*$G17+A$3*$K17+A$4*$L17+A$5*$M17+A$6*$N17+A$7*$O17</f>
        <v>1.2161700901000376</v>
      </c>
      <c r="AG2">
        <f t="shared" si="2"/>
        <v>2.3994982992212255E-2</v>
      </c>
      <c r="AH2">
        <f t="shared" si="2"/>
        <v>1.9499568829506202E-2</v>
      </c>
      <c r="AI2">
        <f t="shared" si="2"/>
        <v>1.781356176291778E-2</v>
      </c>
      <c r="AJ2">
        <f t="shared" si="2"/>
        <v>2.6617746573585975E-2</v>
      </c>
      <c r="AK2">
        <f t="shared" si="2"/>
        <v>3.0975866871974653E-2</v>
      </c>
      <c r="AL2">
        <f t="shared" si="2"/>
        <v>3.4652053270013437E-2</v>
      </c>
      <c r="AM2">
        <f t="shared" si="2"/>
        <v>4.1229971431848034E-2</v>
      </c>
      <c r="AN2">
        <f t="shared" si="2"/>
        <v>4.7318171698742965E-2</v>
      </c>
      <c r="AO2">
        <f t="shared" si="2"/>
        <v>4.4124696223910742E-2</v>
      </c>
      <c r="AP2">
        <f t="shared" si="2"/>
        <v>4.3423202045520387E-2</v>
      </c>
      <c r="AQ2">
        <f t="shared" si="2"/>
        <v>4.8625647291542784E-2</v>
      </c>
      <c r="AR2">
        <f t="shared" si="2"/>
        <v>4.8937628280584768E-2</v>
      </c>
      <c r="AS2">
        <f t="shared" si="2"/>
        <v>5.5019921589090165E-2</v>
      </c>
      <c r="AT2">
        <f t="shared" si="2"/>
        <v>5.6993450065364416E-2</v>
      </c>
      <c r="AU2">
        <f t="shared" si="2"/>
        <v>6.1172348002843907E-2</v>
      </c>
      <c r="AV2">
        <f t="shared" si="2"/>
        <v>6.4008524830649866E-2</v>
      </c>
      <c r="AW2">
        <f t="shared" si="2"/>
        <v>6.8704649968801615E-2</v>
      </c>
      <c r="AX2">
        <f t="shared" si="2"/>
        <v>7.290851336244096E-2</v>
      </c>
      <c r="AY2">
        <f t="shared" si="2"/>
        <v>6.6614419986117501E-2</v>
      </c>
      <c r="AZ2">
        <f t="shared" si="2"/>
        <v>6.6533330518698239E-2</v>
      </c>
      <c r="BA2">
        <f t="shared" si="2"/>
        <v>6.2745590516321281E-2</v>
      </c>
      <c r="BB2">
        <f t="shared" si="2"/>
        <v>5.4776469876662279E-2</v>
      </c>
      <c r="BC2">
        <f t="shared" si="2"/>
        <v>4.6944694777608223E-2</v>
      </c>
      <c r="BD2">
        <f t="shared" si="2"/>
        <v>4.2029695390890798E-2</v>
      </c>
      <c r="BE2">
        <f t="shared" si="2"/>
        <v>3.1839268483243387E-2</v>
      </c>
      <c r="BF2">
        <f t="shared" si="2"/>
        <v>1.9963993188720611E-2</v>
      </c>
      <c r="BG2">
        <f t="shared" si="2"/>
        <v>1.8702122270224282E-2</v>
      </c>
      <c r="BI2">
        <f>SUM(AG2:BG2)</f>
        <v>1.2161700901000374</v>
      </c>
    </row>
    <row r="3" spans="1:61" x14ac:dyDescent="0.25">
      <c r="A3">
        <f>SUM(B3:AB3)</f>
        <v>0.30920716181917163</v>
      </c>
      <c r="B3">
        <v>1.0680481754986069E-2</v>
      </c>
      <c r="C3">
        <v>1.1051022345070395E-2</v>
      </c>
      <c r="D3">
        <v>1.1481048228096794E-2</v>
      </c>
      <c r="E3">
        <v>1.6581655562466716E-2</v>
      </c>
      <c r="F3">
        <v>1.5985422463015573E-2</v>
      </c>
      <c r="G3">
        <v>1.7036693759798598E-2</v>
      </c>
      <c r="H3">
        <v>1.3980666591692267E-2</v>
      </c>
      <c r="I3">
        <v>1.1979725679595097E-2</v>
      </c>
      <c r="J3">
        <v>1.112848716574967E-2</v>
      </c>
      <c r="K3">
        <v>1.0386009958926913E-2</v>
      </c>
      <c r="L3">
        <v>1.1075683803660356E-2</v>
      </c>
      <c r="M3">
        <v>1.0534806006554279E-2</v>
      </c>
      <c r="N3">
        <v>9.4817907695985779E-3</v>
      </c>
      <c r="O3">
        <v>1.2330934130500269E-2</v>
      </c>
      <c r="P3">
        <v>1.2309672725520616E-2</v>
      </c>
      <c r="Q3">
        <v>1.2763953737684334E-2</v>
      </c>
      <c r="R3">
        <v>1.4223660262013969E-2</v>
      </c>
      <c r="S3">
        <v>1.4425215177734024E-2</v>
      </c>
      <c r="T3">
        <v>9.3950841503399867E-3</v>
      </c>
      <c r="U3">
        <v>1.0691216504153885E-2</v>
      </c>
      <c r="V3">
        <v>9.1099293480231876E-3</v>
      </c>
      <c r="W3">
        <v>1.21537805720558E-2</v>
      </c>
      <c r="X3">
        <v>9.9257325449830375E-3</v>
      </c>
      <c r="Y3">
        <v>9.626503279058226E-3</v>
      </c>
      <c r="Z3">
        <v>8.099268989810126E-3</v>
      </c>
      <c r="AA3">
        <v>6.6044681528389815E-3</v>
      </c>
      <c r="AB3">
        <v>6.1642481552438982E-3</v>
      </c>
      <c r="AE3">
        <f t="shared" si="1"/>
        <v>1951</v>
      </c>
      <c r="AF3">
        <f t="shared" ref="AF3:AF34" si="3">A$2*$C18+A$3*$D18+A$4*$E18+A$5*$F18+A$6*G18+A$3*$K18+A$4*$L18+A$5*$M18+A$6*$N18+A$7*$O18</f>
        <v>1.2088204690889528</v>
      </c>
      <c r="AG3">
        <f t="shared" ref="AG3:AG34" si="4">B$2*$C18+B$3*$D18+B$4*$E18+B$5*$F18+B$6*$G18+B$3*$K18+B$4*$L18+B$5*$M18+B$6*$N18+B$7*$O18</f>
        <v>2.3873281900810665E-2</v>
      </c>
      <c r="AH3">
        <f t="shared" ref="AH3:AH34" si="5">C$2*$C18+C$3*$D18+C$4*$E18+C$5*$F18+C$6*$G18+C$3*$K18+C$4*$L18+C$5*$M18+C$6*$N18+C$7*$O18</f>
        <v>1.9398996102140197E-2</v>
      </c>
      <c r="AI3">
        <f t="shared" ref="AI3:AI34" si="6">D$2*$C18+D$3*$D18+D$4*$E18+D$5*$F18+D$6*$G18+D$3*$K18+D$4*$L18+D$5*$M18+D$6*$N18+D$7*$O18</f>
        <v>1.77149738360191E-2</v>
      </c>
      <c r="AJ3">
        <f t="shared" ref="AJ3:AJ34" si="7">E$2*$C18+E$3*$D18+E$4*$E18+E$5*$F18+E$6*$G18+E$3*$K18+E$4*$L18+E$5*$M18+E$6*$N18+E$7*$O18</f>
        <v>2.6418917329355543E-2</v>
      </c>
      <c r="AK3">
        <f t="shared" ref="AK3:AK34" si="8">F$2*$C18+F$3*$D18+F$4*$E18+F$5*$F18+F$6*$G18+F$3*$K18+F$4*$L18+F$5*$M18+F$6*$N18+F$7*$O18</f>
        <v>3.0663349122348971E-2</v>
      </c>
      <c r="AL3">
        <f t="shared" ref="AL3:AL34" si="9">G$2*$C18+G$3*$D18+G$4*$E18+G$5*$F18+G$6*$G18+G$3*$K18+G$4*$L18+G$5*$M18+G$6*$N18+G$7*$O18</f>
        <v>3.4317924393044916E-2</v>
      </c>
      <c r="AM3">
        <f t="shared" ref="AM3:AM34" si="10">H$2*$C18+H$3*$D18+H$4*$E18+H$5*$F18+H$6*$G18+H$3*$K18+H$4*$L18+H$5*$M18+H$6*$N18+H$7*$O18</f>
        <v>4.08648560101703E-2</v>
      </c>
      <c r="AN3">
        <f t="shared" ref="AN3:AN34" si="11">I$2*$C18+I$3*$D18+I$4*$E18+I$5*$F18+I$6*$G18+I$3*$K18+I$4*$L18+I$5*$M18+I$6*$N18+I$7*$O18</f>
        <v>4.7118925815395382E-2</v>
      </c>
      <c r="AO3">
        <f t="shared" ref="AO3:AO34" si="12">J$2*$C18+J$3*$D18+J$4*$E18+J$5*$F18+J$6*$G18+J$3*$K18+J$4*$L18+J$5*$M18+J$6*$N18+J$7*$O18</f>
        <v>4.3842415643554865E-2</v>
      </c>
      <c r="AP3">
        <f t="shared" ref="AP3:AP34" si="13">K$2*$C18+K$3*$D18+K$4*$E18+K$5*$F18+K$6*$G18+K$3*$K18+K$4*$L18+K$5*$M18+K$6*$N18+K$7*$O18</f>
        <v>4.3169341879585585E-2</v>
      </c>
      <c r="AQ3">
        <f t="shared" ref="AQ3:AQ34" si="14">L$2*$C18+L$3*$D18+L$4*$E18+L$5*$F18+L$6*$G18+L$3*$K18+L$4*$L18+L$5*$M18+L$6*$N18+L$7*$O18</f>
        <v>4.8351499788234636E-2</v>
      </c>
      <c r="AR3">
        <f t="shared" ref="AR3:AR34" si="15">M$2*$C18+M$3*$D18+M$4*$E18+M$5*$F18+M$6*$G18+M$3*$K18+M$4*$L18+M$5*$M18+M$6*$N18+M$7*$O18</f>
        <v>4.8597545163414205E-2</v>
      </c>
      <c r="AS3">
        <f t="shared" ref="AS3:AS34" si="16">N$2*$C18+N$3*$D18+N$4*$E18+N$5*$F18+N$6*$G18+N$3*$K18+N$4*$L18+N$5*$M18+N$6*$N18+N$7*$O18</f>
        <v>5.4652286875142383E-2</v>
      </c>
      <c r="AT3">
        <f t="shared" ref="AT3:AT34" si="17">O$2*$C18+O$3*$D18+O$4*$E18+O$5*$F18+O$6*$G18+O$3*$K18+O$4*$L18+O$5*$M18+O$6*$N18+O$7*$O18</f>
        <v>5.6570108620846951E-2</v>
      </c>
      <c r="AU3">
        <f t="shared" ref="AU3:AU34" si="18">P$2*$C18+P$3*$D18+P$4*$E18+P$5*$F18+P$6*$G18+P$3*$K18+P$4*$L18+P$5*$M18+P$6*$N18+P$7*$O18</f>
        <v>6.075589534211677E-2</v>
      </c>
      <c r="AV3">
        <f t="shared" ref="AV3:AV34" si="19">Q$2*$C18+Q$3*$D18+Q$4*$E18+Q$5*$F18+Q$6*$G18+Q$3*$K18+Q$4*$L18+Q$5*$M18+Q$6*$N18+Q$7*$O18</f>
        <v>6.3581315664360982E-2</v>
      </c>
      <c r="AW3">
        <f t="shared" ref="AW3:AW34" si="20">R$2*$C18+R$3*$D18+R$4*$E18+R$5*$F18+R$6*$G18+R$3*$K18+R$4*$L18+R$5*$M18+R$6*$N18+R$7*$O18</f>
        <v>6.8102029706459677E-2</v>
      </c>
      <c r="AX3">
        <f t="shared" ref="AX3:AX34" si="21">S$2*$C18+S$3*$D18+S$4*$E18+S$5*$F18+S$6*$G18+S$3*$K18+S$4*$L18+S$5*$M18+S$6*$N18+S$7*$O18</f>
        <v>7.2370665310172555E-2</v>
      </c>
      <c r="AY3">
        <f t="shared" ref="AY3:AY34" si="22">T$2*$C18+T$3*$D18+T$4*$E18+T$5*$F18+T$6*$G18+T$3*$K18+T$4*$L18+T$5*$M18+T$6*$N18+T$7*$O18</f>
        <v>6.6252228830338045E-2</v>
      </c>
      <c r="AZ3">
        <f t="shared" ref="AZ3:AZ34" si="23">U$2*$C18+U$3*$D18+U$4*$E18+U$5*$F18+U$6*$G18+U$3*$K18+U$4*$L18+U$5*$M18+U$6*$N18+U$7*$O18</f>
        <v>6.6112046804844046E-2</v>
      </c>
      <c r="BA3">
        <f t="shared" ref="BA3:BA34" si="24">V$2*$C18+V$3*$D18+V$4*$E18+V$5*$F18+V$6*$G18+V$3*$K18+V$4*$L18+V$5*$M18+V$6*$N18+V$7*$O18</f>
        <v>6.2382847045518504E-2</v>
      </c>
      <c r="BB3">
        <f t="shared" ref="BB3:BB34" si="25">W$2*$C18+W$3*$D18+W$4*$E18+W$5*$F18+W$6*$G18+W$3*$K18+W$4*$L18+W$5*$M18+W$6*$N18+W$7*$O18</f>
        <v>5.4502787592462326E-2</v>
      </c>
      <c r="BC3">
        <f t="shared" ref="BC3:BC34" si="26">X$2*$C18+X$3*$D18+X$4*$E18+X$5*$F18+X$6*$G18+X$3*$K18+X$4*$L18+X$5*$M18+X$6*$N18+X$7*$O18</f>
        <v>4.6759766133972952E-2</v>
      </c>
      <c r="BD3">
        <f t="shared" ref="BD3:BD34" si="27">Y$2*$C18+Y$3*$D18+Y$4*$E18+Y$5*$F18+Y$6*$G18+Y$3*$K18+Y$4*$L18+Y$5*$M18+Y$6*$N18+Y$7*$O18</f>
        <v>4.204810429102724E-2</v>
      </c>
      <c r="BE3">
        <f t="shared" ref="BE3:BE34" si="28">Z$2*$C18+Z$3*$D18+Z$4*$E18+Z$5*$F18+Z$6*$G18+Z$3*$K18+Z$4*$L18+Z$5*$M18+Z$6*$N18+Z$7*$O18</f>
        <v>3.1815540725021171E-2</v>
      </c>
      <c r="BF3">
        <f t="shared" ref="BF3:BF34" si="29">AA$2*$C18+AA$3*$D18+AA$4*$E18+AA$5*$F18+AA$6*$G18+AA$3*$K18+AA$4*$L18+AA$5*$M18+AA$6*$N18+AA$7*$O18</f>
        <v>1.9877937661530169E-2</v>
      </c>
      <c r="BG3">
        <f t="shared" ref="BG3:BG34" si="30">AB$2*$C18+AB$3*$D18+AB$4*$E18+AB$5*$F18+AB$6*$G18+AB$3*$K18+AB$4*$L18+AB$5*$M18+AB$6*$N18+AB$7*$O18</f>
        <v>1.8704881501064509E-2</v>
      </c>
      <c r="BI3">
        <f>SUM(AG3:BG3)</f>
        <v>1.2088204690889524</v>
      </c>
    </row>
    <row r="4" spans="1:61" x14ac:dyDescent="0.25">
      <c r="A4">
        <f>SUM(B4:AB4)</f>
        <v>0.70331583268521924</v>
      </c>
      <c r="B4">
        <v>1.4582191805920089E-2</v>
      </c>
      <c r="C4">
        <v>1.6616618465850771E-2</v>
      </c>
      <c r="D4">
        <v>1.3897514499701905E-2</v>
      </c>
      <c r="E4">
        <v>1.8160559400377242E-2</v>
      </c>
      <c r="F4">
        <v>2.1969263525431826E-2</v>
      </c>
      <c r="G4">
        <v>2.2459359991590013E-2</v>
      </c>
      <c r="H4">
        <v>2.5583314847201288E-2</v>
      </c>
      <c r="I4">
        <v>2.6262074660076035E-2</v>
      </c>
      <c r="J4">
        <v>2.360467635806502E-2</v>
      </c>
      <c r="K4">
        <v>2.9447548388074986E-2</v>
      </c>
      <c r="L4">
        <v>2.4019491010361594E-2</v>
      </c>
      <c r="M4">
        <v>2.6544471073993908E-2</v>
      </c>
      <c r="N4">
        <v>3.2334485337267002E-2</v>
      </c>
      <c r="O4">
        <v>3.6016287054139805E-2</v>
      </c>
      <c r="P4">
        <v>3.4739890434540399E-2</v>
      </c>
      <c r="Q4">
        <v>3.8309566697646055E-2</v>
      </c>
      <c r="R4">
        <v>3.8743835971792942E-2</v>
      </c>
      <c r="S4">
        <v>4.4422063060014824E-2</v>
      </c>
      <c r="T4">
        <v>3.3265762414540066E-2</v>
      </c>
      <c r="U4">
        <v>3.1064400290803363E-2</v>
      </c>
      <c r="V4">
        <v>3.2292186174864228E-2</v>
      </c>
      <c r="W4">
        <v>3.1613258478447245E-2</v>
      </c>
      <c r="X4">
        <v>2.8970996866501602E-2</v>
      </c>
      <c r="Y4">
        <v>2.3201151268839548E-2</v>
      </c>
      <c r="Z4">
        <v>1.4224026812250799E-2</v>
      </c>
      <c r="AA4">
        <v>1.3318911968790734E-2</v>
      </c>
      <c r="AB4">
        <v>7.6519258281359925E-3</v>
      </c>
      <c r="AE4">
        <f t="shared" si="1"/>
        <v>1952</v>
      </c>
      <c r="AF4">
        <f t="shared" si="3"/>
        <v>1.2039950384852831</v>
      </c>
      <c r="AG4">
        <f t="shared" si="4"/>
        <v>2.3793378437752706E-2</v>
      </c>
      <c r="AH4">
        <f t="shared" si="5"/>
        <v>1.9332964572651198E-2</v>
      </c>
      <c r="AI4">
        <f t="shared" si="6"/>
        <v>1.7650245437249728E-2</v>
      </c>
      <c r="AJ4">
        <f t="shared" si="7"/>
        <v>2.6288374990020361E-2</v>
      </c>
      <c r="AK4">
        <f t="shared" si="8"/>
        <v>3.0458164023558259E-2</v>
      </c>
      <c r="AL4">
        <f t="shared" si="9"/>
        <v>3.4098550400010183E-2</v>
      </c>
      <c r="AM4">
        <f t="shared" si="10"/>
        <v>4.0625137645512018E-2</v>
      </c>
      <c r="AN4">
        <f t="shared" si="11"/>
        <v>4.6988109929554392E-2</v>
      </c>
      <c r="AO4">
        <f t="shared" si="12"/>
        <v>4.3657082910177662E-2</v>
      </c>
      <c r="AP4">
        <f t="shared" si="13"/>
        <v>4.3002668712097514E-2</v>
      </c>
      <c r="AQ4">
        <f t="shared" si="14"/>
        <v>4.8171506867458518E-2</v>
      </c>
      <c r="AR4">
        <f t="shared" si="15"/>
        <v>4.8374261884057197E-2</v>
      </c>
      <c r="AS4">
        <f t="shared" si="16"/>
        <v>5.4410914456485777E-2</v>
      </c>
      <c r="AT4">
        <f t="shared" si="17"/>
        <v>5.6292161668331259E-2</v>
      </c>
      <c r="AU4">
        <f t="shared" si="18"/>
        <v>6.0482471255211952E-2</v>
      </c>
      <c r="AV4">
        <f t="shared" si="19"/>
        <v>6.3300829339682549E-2</v>
      </c>
      <c r="AW4">
        <f t="shared" si="20"/>
        <v>6.7706376345298525E-2</v>
      </c>
      <c r="AX4">
        <f t="shared" si="21"/>
        <v>7.201753846898909E-2</v>
      </c>
      <c r="AY4">
        <f t="shared" si="22"/>
        <v>6.6014430407148522E-2</v>
      </c>
      <c r="AZ4">
        <f t="shared" si="23"/>
        <v>6.5835450865734585E-2</v>
      </c>
      <c r="BA4">
        <f t="shared" si="24"/>
        <v>6.2144685997125249E-2</v>
      </c>
      <c r="BB4">
        <f t="shared" si="25"/>
        <v>5.4323100113629209E-2</v>
      </c>
      <c r="BC4">
        <f t="shared" si="26"/>
        <v>4.6638350303803353E-2</v>
      </c>
      <c r="BD4">
        <f t="shared" si="27"/>
        <v>4.2060190746909025E-2</v>
      </c>
      <c r="BE4">
        <f t="shared" si="28"/>
        <v>3.1799962146138089E-2</v>
      </c>
      <c r="BF4">
        <f t="shared" si="29"/>
        <v>1.9821437472759433E-2</v>
      </c>
      <c r="BG4">
        <f t="shared" si="30"/>
        <v>1.8706693087936661E-2</v>
      </c>
      <c r="BI4">
        <f t="shared" ref="BI4:BI67" si="31">SUM(AG4:BG4)</f>
        <v>1.2039950384852829</v>
      </c>
    </row>
    <row r="5" spans="1:61" x14ac:dyDescent="0.25">
      <c r="A5">
        <f>SUM(B5:AB5)</f>
        <v>1.1135130649721132</v>
      </c>
      <c r="B5">
        <v>2.2295103232525922E-2</v>
      </c>
      <c r="C5">
        <v>1.8094802925954993E-2</v>
      </c>
      <c r="D5">
        <v>1.6436518882246287E-2</v>
      </c>
      <c r="E5">
        <v>2.3840566812841166E-2</v>
      </c>
      <c r="F5">
        <v>2.6610724447915096E-2</v>
      </c>
      <c r="G5">
        <v>2.9985053914918857E-2</v>
      </c>
      <c r="H5">
        <v>3.6130162480987528E-2</v>
      </c>
      <c r="I5">
        <v>4.4535172463462766E-2</v>
      </c>
      <c r="J5">
        <v>4.0181896372460835E-2</v>
      </c>
      <c r="K5">
        <v>3.9877368948270507E-2</v>
      </c>
      <c r="L5">
        <v>4.4796447514654225E-2</v>
      </c>
      <c r="M5">
        <v>4.4187462108437082E-2</v>
      </c>
      <c r="N5">
        <v>4.9884924014288123E-2</v>
      </c>
      <c r="O5">
        <v>5.1080359683972544E-2</v>
      </c>
      <c r="P5">
        <v>5.5355477827854285E-2</v>
      </c>
      <c r="Q5">
        <v>5.804141141725707E-2</v>
      </c>
      <c r="R5">
        <v>6.0287453582684579E-2</v>
      </c>
      <c r="S5">
        <v>6.5396033340212961E-2</v>
      </c>
      <c r="T5">
        <v>6.155545619412256E-2</v>
      </c>
      <c r="U5">
        <v>6.0648981824542744E-2</v>
      </c>
      <c r="V5">
        <v>5.7678912174536322E-2</v>
      </c>
      <c r="W5">
        <v>5.0953768123223754E-2</v>
      </c>
      <c r="X5">
        <v>4.4361673913279692E-2</v>
      </c>
      <c r="Y5">
        <v>4.2286824693345208E-2</v>
      </c>
      <c r="Z5">
        <v>3.1507847166637619E-2</v>
      </c>
      <c r="AA5">
        <v>1.8761998636367259E-2</v>
      </c>
      <c r="AB5">
        <v>1.8740662275113142E-2</v>
      </c>
      <c r="AE5">
        <f t="shared" si="1"/>
        <v>1953</v>
      </c>
      <c r="AF5">
        <f t="shared" si="3"/>
        <v>1.2005075139324763</v>
      </c>
      <c r="AG5">
        <f t="shared" si="4"/>
        <v>2.3735629127451363E-2</v>
      </c>
      <c r="AH5">
        <f t="shared" si="5"/>
        <v>1.9285241043029373E-2</v>
      </c>
      <c r="AI5">
        <f t="shared" si="6"/>
        <v>1.7603463730390161E-2</v>
      </c>
      <c r="AJ5">
        <f t="shared" si="7"/>
        <v>2.619402701343438E-2</v>
      </c>
      <c r="AK5">
        <f t="shared" si="8"/>
        <v>3.0309868849784857E-2</v>
      </c>
      <c r="AL5">
        <f t="shared" si="9"/>
        <v>3.3940000365869374E-2</v>
      </c>
      <c r="AM5">
        <f t="shared" si="10"/>
        <v>4.0451883950418217E-2</v>
      </c>
      <c r="AN5">
        <f t="shared" si="11"/>
        <v>4.6893564250372791E-2</v>
      </c>
      <c r="AO5">
        <f t="shared" si="12"/>
        <v>4.3523135805519218E-2</v>
      </c>
      <c r="AP5">
        <f t="shared" si="13"/>
        <v>4.288220759439608E-2</v>
      </c>
      <c r="AQ5">
        <f t="shared" si="14"/>
        <v>4.8041419051034262E-2</v>
      </c>
      <c r="AR5">
        <f t="shared" si="15"/>
        <v>4.8212886458121829E-2</v>
      </c>
      <c r="AS5">
        <f t="shared" si="16"/>
        <v>5.4236465312860103E-2</v>
      </c>
      <c r="AT5">
        <f t="shared" si="17"/>
        <v>5.609127870038657E-2</v>
      </c>
      <c r="AU5">
        <f t="shared" si="18"/>
        <v>6.028485713644622E-2</v>
      </c>
      <c r="AV5">
        <f t="shared" si="19"/>
        <v>6.3098111069669782E-2</v>
      </c>
      <c r="AW5">
        <f t="shared" si="20"/>
        <v>6.7420422422264051E-2</v>
      </c>
      <c r="AX5">
        <f t="shared" si="21"/>
        <v>7.1762320099887297E-2</v>
      </c>
      <c r="AY5">
        <f t="shared" si="22"/>
        <v>6.5842564327702344E-2</v>
      </c>
      <c r="AZ5">
        <f t="shared" si="23"/>
        <v>6.563554432721401E-2</v>
      </c>
      <c r="BA5">
        <f t="shared" si="24"/>
        <v>6.197255783447754E-2</v>
      </c>
      <c r="BB5">
        <f t="shared" si="25"/>
        <v>5.4193233051861529E-2</v>
      </c>
      <c r="BC5">
        <f t="shared" si="26"/>
        <v>4.6550598406906549E-2</v>
      </c>
      <c r="BD5">
        <f t="shared" si="27"/>
        <v>4.2068926094094843E-2</v>
      </c>
      <c r="BE5">
        <f t="shared" si="28"/>
        <v>3.1788702907157164E-2</v>
      </c>
      <c r="BF5">
        <f t="shared" si="29"/>
        <v>1.9780602610182337E-2</v>
      </c>
      <c r="BG5">
        <f t="shared" si="30"/>
        <v>1.8708002391543965E-2</v>
      </c>
      <c r="BI5">
        <f t="shared" si="31"/>
        <v>1.2005075139324761</v>
      </c>
    </row>
    <row r="6" spans="1:61" x14ac:dyDescent="0.25">
      <c r="A6">
        <f>SUM(B6:AB6)</f>
        <v>1.9911335816481164</v>
      </c>
      <c r="B6">
        <v>3.6827468174174621E-2</v>
      </c>
      <c r="C6">
        <v>3.0104223387410464E-2</v>
      </c>
      <c r="D6">
        <v>2.8208933706404198E-2</v>
      </c>
      <c r="E6">
        <v>4.7582828323826716E-2</v>
      </c>
      <c r="F6">
        <v>6.3928565528870121E-2</v>
      </c>
      <c r="G6">
        <v>6.9883486391806804E-2</v>
      </c>
      <c r="H6">
        <v>7.9728707839435073E-2</v>
      </c>
      <c r="I6">
        <v>6.8327184980209205E-2</v>
      </c>
      <c r="J6">
        <v>7.3889107724704514E-2</v>
      </c>
      <c r="K6">
        <v>7.0190889829841674E-2</v>
      </c>
      <c r="L6">
        <v>7.7532485622721706E-2</v>
      </c>
      <c r="M6">
        <v>8.4796892248285627E-2</v>
      </c>
      <c r="N6">
        <v>9.3784298841407751E-2</v>
      </c>
      <c r="O6">
        <v>0.10163169242717535</v>
      </c>
      <c r="P6">
        <v>0.10508421876935443</v>
      </c>
      <c r="Q6">
        <v>0.1090545900126846</v>
      </c>
      <c r="R6">
        <v>0.13224652537676881</v>
      </c>
      <c r="S6">
        <v>0.12962063550854966</v>
      </c>
      <c r="T6">
        <v>0.10480481405777728</v>
      </c>
      <c r="U6">
        <v>0.11095460031320629</v>
      </c>
      <c r="V6">
        <v>0.10099422214584466</v>
      </c>
      <c r="W6">
        <v>8.3634254273785291E-2</v>
      </c>
      <c r="X6">
        <v>6.6444060410570341E-2</v>
      </c>
      <c r="Y6">
        <v>4.0088612237925078E-2</v>
      </c>
      <c r="Z6">
        <v>3.4341186110119978E-2</v>
      </c>
      <c r="AA6">
        <v>2.9037915737642566E-2</v>
      </c>
      <c r="AB6">
        <v>1.8411181667613494E-2</v>
      </c>
      <c r="AE6">
        <f t="shared" si="1"/>
        <v>1954</v>
      </c>
      <c r="AF6">
        <f t="shared" si="3"/>
        <v>1.1975566445272159</v>
      </c>
      <c r="AG6">
        <f t="shared" si="4"/>
        <v>2.3686766196061824E-2</v>
      </c>
      <c r="AH6">
        <f t="shared" si="5"/>
        <v>1.924486113993773E-2</v>
      </c>
      <c r="AI6">
        <f t="shared" si="6"/>
        <v>1.7563880723759671E-2</v>
      </c>
      <c r="AJ6">
        <f t="shared" si="7"/>
        <v>2.6114197164686298E-2</v>
      </c>
      <c r="AK6">
        <f t="shared" si="8"/>
        <v>3.0184393119188628E-2</v>
      </c>
      <c r="AL6">
        <f t="shared" si="9"/>
        <v>3.3805847777732739E-2</v>
      </c>
      <c r="AM6">
        <f t="shared" si="10"/>
        <v>4.0305290279044878E-2</v>
      </c>
      <c r="AN6">
        <f t="shared" si="11"/>
        <v>4.6813567121213651E-2</v>
      </c>
      <c r="AO6">
        <f t="shared" si="12"/>
        <v>4.3409800284270571E-2</v>
      </c>
      <c r="AP6">
        <f t="shared" si="13"/>
        <v>4.2780282856271279E-2</v>
      </c>
      <c r="AQ6">
        <f t="shared" si="14"/>
        <v>4.7931348956423897E-2</v>
      </c>
      <c r="AR6">
        <f t="shared" si="15"/>
        <v>4.8076343245323408E-2</v>
      </c>
      <c r="AS6">
        <f t="shared" si="16"/>
        <v>5.4088860146816305E-2</v>
      </c>
      <c r="AT6">
        <f t="shared" si="17"/>
        <v>5.592130730802209E-2</v>
      </c>
      <c r="AU6">
        <f t="shared" si="18"/>
        <v>6.0117651587557976E-2</v>
      </c>
      <c r="AV6">
        <f t="shared" si="19"/>
        <v>6.2926586788819461E-2</v>
      </c>
      <c r="AW6">
        <f t="shared" si="20"/>
        <v>6.717847066822763E-2</v>
      </c>
      <c r="AX6">
        <f t="shared" si="21"/>
        <v>7.154637435796074E-2</v>
      </c>
      <c r="AY6">
        <f t="shared" si="22"/>
        <v>6.5697144747722161E-2</v>
      </c>
      <c r="AZ6">
        <f t="shared" si="23"/>
        <v>6.5466399112750318E-2</v>
      </c>
      <c r="BA6">
        <f t="shared" si="24"/>
        <v>6.1826916500273305E-2</v>
      </c>
      <c r="BB6">
        <f t="shared" si="25"/>
        <v>5.4083349742505935E-2</v>
      </c>
      <c r="BC6">
        <f t="shared" si="26"/>
        <v>4.6476349642808834E-2</v>
      </c>
      <c r="BD6">
        <f t="shared" si="27"/>
        <v>4.2076317258906634E-2</v>
      </c>
      <c r="BE6">
        <f t="shared" si="28"/>
        <v>3.1779176223306699E-2</v>
      </c>
      <c r="BF6">
        <f t="shared" si="29"/>
        <v>1.974605135618477E-2</v>
      </c>
      <c r="BG6">
        <f t="shared" si="30"/>
        <v>1.8709110221438348E-2</v>
      </c>
      <c r="BI6">
        <f t="shared" si="31"/>
        <v>1.1975566445272157</v>
      </c>
    </row>
    <row r="7" spans="1:61" x14ac:dyDescent="0.25">
      <c r="A7">
        <v>10</v>
      </c>
      <c r="B7">
        <f>$A$7/$A$6*B6</f>
        <v>0.1849572952493298</v>
      </c>
      <c r="C7">
        <f t="shared" ref="C7:AB7" si="32">$A$7/$A$6*C6</f>
        <v>0.15119137994996981</v>
      </c>
      <c r="D7">
        <f t="shared" si="32"/>
        <v>0.14167273339368261</v>
      </c>
      <c r="E7">
        <f t="shared" si="32"/>
        <v>0.23897356140435885</v>
      </c>
      <c r="F7">
        <f t="shared" si="32"/>
        <v>0.32106618118486391</v>
      </c>
      <c r="G7">
        <f t="shared" si="32"/>
        <v>0.35097337032486942</v>
      </c>
      <c r="H7">
        <f t="shared" si="32"/>
        <v>0.40041867895895467</v>
      </c>
      <c r="I7">
        <f t="shared" si="32"/>
        <v>0.34315721260475601</v>
      </c>
      <c r="J7">
        <f t="shared" si="32"/>
        <v>0.37109066114762851</v>
      </c>
      <c r="K7">
        <f t="shared" si="32"/>
        <v>0.35251723177579442</v>
      </c>
      <c r="L7">
        <f t="shared" si="32"/>
        <v>0.38938866953640505</v>
      </c>
      <c r="M7">
        <f t="shared" si="32"/>
        <v>0.42587244286290871</v>
      </c>
      <c r="N7">
        <f t="shared" si="32"/>
        <v>0.47100957819103167</v>
      </c>
      <c r="O7">
        <f t="shared" si="32"/>
        <v>0.51042126637757768</v>
      </c>
      <c r="P7">
        <f t="shared" si="32"/>
        <v>0.52776076772495251</v>
      </c>
      <c r="Q7">
        <f t="shared" si="32"/>
        <v>0.54770102326543602</v>
      </c>
      <c r="R7">
        <f t="shared" si="32"/>
        <v>0.66417706273280119</v>
      </c>
      <c r="S7">
        <f t="shared" si="32"/>
        <v>0.65098914860980384</v>
      </c>
      <c r="T7">
        <f t="shared" si="32"/>
        <v>0.52635752329096586</v>
      </c>
      <c r="U7">
        <f t="shared" si="32"/>
        <v>0.55724337802271451</v>
      </c>
      <c r="V7">
        <f t="shared" si="32"/>
        <v>0.5072197218543667</v>
      </c>
      <c r="W7">
        <f t="shared" si="32"/>
        <v>0.42003336714636141</v>
      </c>
      <c r="X7">
        <f t="shared" si="32"/>
        <v>0.33369966245847127</v>
      </c>
      <c r="Y7">
        <f t="shared" si="32"/>
        <v>0.2013356241259445</v>
      </c>
      <c r="Z7">
        <f t="shared" si="32"/>
        <v>0.17247052848003711</v>
      </c>
      <c r="AA7">
        <f t="shared" si="32"/>
        <v>0.14583610062769911</v>
      </c>
      <c r="AB7">
        <f t="shared" si="32"/>
        <v>9.2465828698313893E-2</v>
      </c>
      <c r="AD7">
        <f>SUM(B7:AB7)</f>
        <v>10</v>
      </c>
      <c r="AE7">
        <f t="shared" si="1"/>
        <v>1955</v>
      </c>
      <c r="AF7">
        <f t="shared" si="3"/>
        <v>1.1951206677728321</v>
      </c>
      <c r="AG7">
        <f t="shared" si="4"/>
        <v>2.3646429282200516E-2</v>
      </c>
      <c r="AH7">
        <f t="shared" si="5"/>
        <v>1.9211527063851486E-2</v>
      </c>
      <c r="AI7">
        <f t="shared" si="6"/>
        <v>1.7531204494900268E-2</v>
      </c>
      <c r="AJ7">
        <f t="shared" si="7"/>
        <v>2.6048296703110586E-2</v>
      </c>
      <c r="AK7">
        <f t="shared" si="8"/>
        <v>3.0080811455280743E-2</v>
      </c>
      <c r="AL7">
        <f t="shared" si="9"/>
        <v>3.3695103267772829E-2</v>
      </c>
      <c r="AM7">
        <f t="shared" si="10"/>
        <v>4.0184275511272155E-2</v>
      </c>
      <c r="AN7">
        <f t="shared" si="11"/>
        <v>4.6747528567727785E-2</v>
      </c>
      <c r="AO7">
        <f t="shared" si="12"/>
        <v>4.33162405033072E-2</v>
      </c>
      <c r="AP7">
        <f t="shared" si="13"/>
        <v>4.2696142808485348E-2</v>
      </c>
      <c r="AQ7">
        <f t="shared" si="14"/>
        <v>4.7840484822841527E-2</v>
      </c>
      <c r="AR7">
        <f t="shared" si="15"/>
        <v>4.796362524711148E-2</v>
      </c>
      <c r="AS7">
        <f t="shared" si="16"/>
        <v>5.3967010378517956E-2</v>
      </c>
      <c r="AT7">
        <f t="shared" si="17"/>
        <v>5.5780993961734374E-2</v>
      </c>
      <c r="AU7">
        <f t="shared" si="18"/>
        <v>5.9979621476984588E-2</v>
      </c>
      <c r="AV7">
        <f t="shared" si="19"/>
        <v>6.2784991515162522E-2</v>
      </c>
      <c r="AW7">
        <f t="shared" si="20"/>
        <v>6.69787367025481E-2</v>
      </c>
      <c r="AX7">
        <f t="shared" si="21"/>
        <v>7.1368108655451679E-2</v>
      </c>
      <c r="AY7">
        <f t="shared" si="22"/>
        <v>6.5577099205946413E-2</v>
      </c>
      <c r="AZ7">
        <f t="shared" si="23"/>
        <v>6.5326767785855847E-2</v>
      </c>
      <c r="BA7">
        <f t="shared" si="24"/>
        <v>6.1706687897825997E-2</v>
      </c>
      <c r="BB7">
        <f t="shared" si="25"/>
        <v>5.3992639802307354E-2</v>
      </c>
      <c r="BC7">
        <f t="shared" si="26"/>
        <v>4.6415056431031547E-2</v>
      </c>
      <c r="BD7">
        <f t="shared" si="27"/>
        <v>4.2082418750771115E-2</v>
      </c>
      <c r="BE7">
        <f t="shared" si="28"/>
        <v>3.1771311835826613E-2</v>
      </c>
      <c r="BF7">
        <f t="shared" si="29"/>
        <v>1.9717528897202737E-2</v>
      </c>
      <c r="BG7">
        <f t="shared" si="30"/>
        <v>1.8710024747803266E-2</v>
      </c>
      <c r="BI7">
        <f t="shared" si="31"/>
        <v>1.1951206677728319</v>
      </c>
    </row>
    <row r="8" spans="1:61" x14ac:dyDescent="0.25">
      <c r="A8" t="s">
        <v>121</v>
      </c>
      <c r="B8">
        <v>0</v>
      </c>
      <c r="C8">
        <v>1</v>
      </c>
      <c r="D8">
        <v>2</v>
      </c>
      <c r="E8">
        <v>3</v>
      </c>
      <c r="F8">
        <v>4</v>
      </c>
      <c r="G8">
        <v>5</v>
      </c>
      <c r="H8">
        <v>6</v>
      </c>
      <c r="I8">
        <v>7</v>
      </c>
      <c r="J8">
        <v>8</v>
      </c>
      <c r="K8">
        <v>9</v>
      </c>
      <c r="L8">
        <v>10</v>
      </c>
      <c r="M8">
        <v>11</v>
      </c>
      <c r="N8">
        <v>12</v>
      </c>
      <c r="O8">
        <v>13</v>
      </c>
      <c r="P8">
        <v>14</v>
      </c>
      <c r="Q8">
        <v>15</v>
      </c>
      <c r="R8">
        <v>16</v>
      </c>
      <c r="S8">
        <v>17</v>
      </c>
      <c r="T8">
        <v>18</v>
      </c>
      <c r="U8">
        <v>19</v>
      </c>
      <c r="V8">
        <v>20</v>
      </c>
      <c r="W8">
        <v>21</v>
      </c>
      <c r="X8">
        <v>22</v>
      </c>
      <c r="Y8">
        <v>23</v>
      </c>
      <c r="Z8">
        <v>24</v>
      </c>
      <c r="AA8">
        <v>25</v>
      </c>
      <c r="AB8">
        <v>26</v>
      </c>
      <c r="AE8">
        <f t="shared" si="1"/>
        <v>1956</v>
      </c>
      <c r="AF8">
        <f t="shared" si="3"/>
        <v>1.1851766927357055</v>
      </c>
      <c r="AG8">
        <f t="shared" si="4"/>
        <v>2.3481768735341947E-2</v>
      </c>
      <c r="AH8">
        <f t="shared" si="5"/>
        <v>1.907545301474951E-2</v>
      </c>
      <c r="AI8">
        <f t="shared" si="6"/>
        <v>1.7397815864035632E-2</v>
      </c>
      <c r="AJ8">
        <f t="shared" si="7"/>
        <v>2.5779282418116001E-2</v>
      </c>
      <c r="AK8">
        <f t="shared" si="8"/>
        <v>2.9657977584493435E-2</v>
      </c>
      <c r="AL8">
        <f t="shared" si="9"/>
        <v>3.3243029724559246E-2</v>
      </c>
      <c r="AM8">
        <f t="shared" si="10"/>
        <v>3.9690277435268317E-2</v>
      </c>
      <c r="AN8">
        <f t="shared" si="11"/>
        <v>4.6477950573533197E-2</v>
      </c>
      <c r="AO8">
        <f t="shared" si="12"/>
        <v>4.2934317266681676E-2</v>
      </c>
      <c r="AP8">
        <f t="shared" si="13"/>
        <v>4.235267215208427E-2</v>
      </c>
      <c r="AQ8">
        <f t="shared" si="14"/>
        <v>4.7469565570641289E-2</v>
      </c>
      <c r="AR8">
        <f t="shared" si="15"/>
        <v>4.7503495667288002E-2</v>
      </c>
      <c r="AS8">
        <f t="shared" si="16"/>
        <v>5.3469603721390438E-2</v>
      </c>
      <c r="AT8">
        <f t="shared" si="17"/>
        <v>5.5208216569524127E-2</v>
      </c>
      <c r="AU8">
        <f t="shared" si="18"/>
        <v>5.9416164550951285E-2</v>
      </c>
      <c r="AV8">
        <f t="shared" si="19"/>
        <v>6.2206981128123347E-2</v>
      </c>
      <c r="AW8">
        <f t="shared" si="20"/>
        <v>6.6163396586839132E-2</v>
      </c>
      <c r="AX8">
        <f t="shared" si="21"/>
        <v>7.0640404791884076E-2</v>
      </c>
      <c r="AY8">
        <f t="shared" si="22"/>
        <v>6.5087057636958434E-2</v>
      </c>
      <c r="AZ8">
        <f t="shared" si="23"/>
        <v>6.4756774485820942E-2</v>
      </c>
      <c r="BA8">
        <f t="shared" si="24"/>
        <v>6.1215899051285043E-2</v>
      </c>
      <c r="BB8">
        <f t="shared" si="25"/>
        <v>5.3622349987623913E-2</v>
      </c>
      <c r="BC8">
        <f t="shared" si="26"/>
        <v>4.6164849541018391E-2</v>
      </c>
      <c r="BD8">
        <f t="shared" si="27"/>
        <v>4.2107325836883681E-2</v>
      </c>
      <c r="BE8">
        <f t="shared" si="28"/>
        <v>3.1739208379731008E-2</v>
      </c>
      <c r="BF8">
        <f t="shared" si="29"/>
        <v>1.9601096497096956E-2</v>
      </c>
      <c r="BG8">
        <f t="shared" si="30"/>
        <v>1.8713757963782083E-2</v>
      </c>
      <c r="BI8">
        <f t="shared" si="31"/>
        <v>1.1851766927357053</v>
      </c>
    </row>
    <row r="9" spans="1:61" x14ac:dyDescent="0.25">
      <c r="A9">
        <v>0.1</v>
      </c>
      <c r="B9">
        <f t="shared" ref="B9:AB9" si="33">$A$9/$A$10*B10</f>
        <v>3.4541508327779785E-3</v>
      </c>
      <c r="C9">
        <f t="shared" si="33"/>
        <v>3.5739865403030917E-3</v>
      </c>
      <c r="D9">
        <f t="shared" si="33"/>
        <v>3.7130602540218845E-3</v>
      </c>
      <c r="E9">
        <f t="shared" si="33"/>
        <v>5.3626363195830124E-3</v>
      </c>
      <c r="F9">
        <f t="shared" si="33"/>
        <v>5.1698098999285328E-3</v>
      </c>
      <c r="G9">
        <f t="shared" si="33"/>
        <v>5.5097992102013079E-3</v>
      </c>
      <c r="H9">
        <f t="shared" si="33"/>
        <v>4.5214562655791083E-3</v>
      </c>
      <c r="I9">
        <f t="shared" si="33"/>
        <v>3.8743364187020339E-3</v>
      </c>
      <c r="J9">
        <f t="shared" si="33"/>
        <v>3.5990392655451345E-3</v>
      </c>
      <c r="K9">
        <f t="shared" si="33"/>
        <v>3.3589163646218475E-3</v>
      </c>
      <c r="L9">
        <f t="shared" si="33"/>
        <v>3.5819622477365385E-3</v>
      </c>
      <c r="M9">
        <f t="shared" si="33"/>
        <v>3.4070381632089006E-3</v>
      </c>
      <c r="N9">
        <f t="shared" si="33"/>
        <v>3.0664848491263772E-3</v>
      </c>
      <c r="O9">
        <f t="shared" si="33"/>
        <v>3.9879199621228566E-3</v>
      </c>
      <c r="P9">
        <f t="shared" si="33"/>
        <v>3.9810438584600028E-3</v>
      </c>
      <c r="Q9">
        <f t="shared" si="33"/>
        <v>4.1279618695083328E-3</v>
      </c>
      <c r="R9">
        <f t="shared" si="33"/>
        <v>4.600042307665613E-3</v>
      </c>
      <c r="S9">
        <f t="shared" si="33"/>
        <v>4.6652267343568442E-3</v>
      </c>
      <c r="T9">
        <f t="shared" si="33"/>
        <v>3.0384432543753156E-3</v>
      </c>
      <c r="U9">
        <f t="shared" si="33"/>
        <v>3.4576225341139567E-3</v>
      </c>
      <c r="V9">
        <f t="shared" si="33"/>
        <v>2.9462219744285202E-3</v>
      </c>
      <c r="W9">
        <f t="shared" si="33"/>
        <v>3.930627124077898E-3</v>
      </c>
      <c r="X9">
        <f t="shared" si="33"/>
        <v>3.2100590706200184E-3</v>
      </c>
      <c r="Y9">
        <f t="shared" si="33"/>
        <v>3.1132859997233604E-3</v>
      </c>
      <c r="Z9">
        <f t="shared" si="33"/>
        <v>2.6193665574106863E-3</v>
      </c>
      <c r="AA9">
        <f t="shared" si="33"/>
        <v>2.1359363457116045E-3</v>
      </c>
      <c r="AB9">
        <f t="shared" si="33"/>
        <v>1.9935657760892455E-3</v>
      </c>
      <c r="AD9">
        <f t="shared" ref="AD9:AD14" si="34">SUM(B9:AB9)</f>
        <v>0.10000000000000002</v>
      </c>
      <c r="AE9">
        <f t="shared" si="1"/>
        <v>1957</v>
      </c>
      <c r="AF9">
        <f t="shared" si="3"/>
        <v>1.1774422580713408</v>
      </c>
      <c r="AG9">
        <f t="shared" si="4"/>
        <v>2.3353695581827261E-2</v>
      </c>
      <c r="AH9">
        <f t="shared" si="5"/>
        <v>1.8969614470468642E-2</v>
      </c>
      <c r="AI9">
        <f t="shared" si="6"/>
        <v>1.7294066040998094E-2</v>
      </c>
      <c r="AJ9">
        <f t="shared" si="7"/>
        <v>2.5570042812897462E-2</v>
      </c>
      <c r="AK9">
        <f t="shared" si="8"/>
        <v>2.9329096937139167E-2</v>
      </c>
      <c r="AL9">
        <f t="shared" si="9"/>
        <v>3.2891406427998392E-2</v>
      </c>
      <c r="AM9">
        <f t="shared" si="10"/>
        <v>3.9306045191230279E-2</v>
      </c>
      <c r="AN9">
        <f t="shared" si="11"/>
        <v>4.6268272514682102E-2</v>
      </c>
      <c r="AO9">
        <f t="shared" si="12"/>
        <v>4.2637256955341998E-2</v>
      </c>
      <c r="AP9">
        <f t="shared" si="13"/>
        <v>4.2085520299717169E-2</v>
      </c>
      <c r="AQ9">
        <f t="shared" si="14"/>
        <v>4.718106417042793E-2</v>
      </c>
      <c r="AR9">
        <f t="shared" si="15"/>
        <v>4.7145606376637235E-2</v>
      </c>
      <c r="AS9">
        <f t="shared" si="16"/>
        <v>5.3082720279224775E-2</v>
      </c>
      <c r="AT9">
        <f t="shared" si="17"/>
        <v>5.4762709687142065E-2</v>
      </c>
      <c r="AU9">
        <f t="shared" si="18"/>
        <v>5.8977907137359911E-2</v>
      </c>
      <c r="AV9">
        <f t="shared" si="19"/>
        <v>6.1757404016637513E-2</v>
      </c>
      <c r="AW9">
        <f t="shared" si="20"/>
        <v>6.5529224152712742E-2</v>
      </c>
      <c r="AX9">
        <f t="shared" si="21"/>
        <v>7.0074395930562985E-2</v>
      </c>
      <c r="AY9">
        <f t="shared" si="22"/>
        <v>6.4705902768406459E-2</v>
      </c>
      <c r="AZ9">
        <f t="shared" si="23"/>
        <v>6.4313433073379167E-2</v>
      </c>
      <c r="BA9">
        <f t="shared" si="24"/>
        <v>6.0834162949434695E-2</v>
      </c>
      <c r="BB9">
        <f t="shared" si="25"/>
        <v>5.3334338164599822E-2</v>
      </c>
      <c r="BC9">
        <f t="shared" si="26"/>
        <v>4.597023834819506E-2</v>
      </c>
      <c r="BD9">
        <f t="shared" si="27"/>
        <v>4.2126698595714836E-2</v>
      </c>
      <c r="BE9">
        <f t="shared" si="28"/>
        <v>3.1714238276452929E-2</v>
      </c>
      <c r="BF9">
        <f t="shared" si="29"/>
        <v>1.9510535248896805E-2</v>
      </c>
      <c r="BG9">
        <f t="shared" si="30"/>
        <v>1.871666166325521E-2</v>
      </c>
      <c r="BI9">
        <f t="shared" si="31"/>
        <v>1.1774422580713413</v>
      </c>
    </row>
    <row r="10" spans="1:61" x14ac:dyDescent="0.25">
      <c r="A10">
        <f>SUM(B10:AB10)</f>
        <v>0.30920716181917163</v>
      </c>
      <c r="B10">
        <v>1.0680481754986069E-2</v>
      </c>
      <c r="C10">
        <v>1.1051022345070395E-2</v>
      </c>
      <c r="D10">
        <v>1.1481048228096794E-2</v>
      </c>
      <c r="E10">
        <v>1.6581655562466716E-2</v>
      </c>
      <c r="F10">
        <v>1.5985422463015573E-2</v>
      </c>
      <c r="G10">
        <v>1.7036693759798598E-2</v>
      </c>
      <c r="H10">
        <v>1.3980666591692267E-2</v>
      </c>
      <c r="I10">
        <v>1.1979725679595097E-2</v>
      </c>
      <c r="J10">
        <v>1.112848716574967E-2</v>
      </c>
      <c r="K10">
        <v>1.0386009958926913E-2</v>
      </c>
      <c r="L10">
        <v>1.1075683803660356E-2</v>
      </c>
      <c r="M10">
        <v>1.0534806006554279E-2</v>
      </c>
      <c r="N10">
        <v>9.4817907695985779E-3</v>
      </c>
      <c r="O10">
        <v>1.2330934130500269E-2</v>
      </c>
      <c r="P10">
        <v>1.2309672725520616E-2</v>
      </c>
      <c r="Q10">
        <v>1.2763953737684334E-2</v>
      </c>
      <c r="R10">
        <v>1.4223660262013969E-2</v>
      </c>
      <c r="S10">
        <v>1.4425215177734024E-2</v>
      </c>
      <c r="T10">
        <v>9.3950841503399867E-3</v>
      </c>
      <c r="U10">
        <v>1.0691216504153885E-2</v>
      </c>
      <c r="V10">
        <v>9.1099293480231876E-3</v>
      </c>
      <c r="W10">
        <v>1.21537805720558E-2</v>
      </c>
      <c r="X10">
        <v>9.9257325449830375E-3</v>
      </c>
      <c r="Y10">
        <v>9.626503279058226E-3</v>
      </c>
      <c r="Z10">
        <v>8.099268989810126E-3</v>
      </c>
      <c r="AA10">
        <v>6.6044681528389815E-3</v>
      </c>
      <c r="AB10">
        <v>6.1642481552438982E-3</v>
      </c>
      <c r="AD10">
        <f t="shared" si="34"/>
        <v>0.30920716181917163</v>
      </c>
      <c r="AE10">
        <f t="shared" si="1"/>
        <v>1958</v>
      </c>
      <c r="AF10">
        <f t="shared" si="3"/>
        <v>1.171690257009611</v>
      </c>
      <c r="AG10">
        <f t="shared" si="4"/>
        <v>2.3258449200292783E-2</v>
      </c>
      <c r="AH10">
        <f t="shared" si="5"/>
        <v>1.8890903686100604E-2</v>
      </c>
      <c r="AI10">
        <f t="shared" si="6"/>
        <v>1.7216908612153848E-2</v>
      </c>
      <c r="AJ10">
        <f t="shared" si="7"/>
        <v>2.5414433969639903E-2</v>
      </c>
      <c r="AK10">
        <f t="shared" si="8"/>
        <v>2.9084512566741681E-2</v>
      </c>
      <c r="AL10">
        <f t="shared" si="9"/>
        <v>3.2629908637543774E-2</v>
      </c>
      <c r="AM10">
        <f t="shared" si="10"/>
        <v>3.902029653970434E-2</v>
      </c>
      <c r="AN10">
        <f t="shared" si="11"/>
        <v>4.6112337599013377E-2</v>
      </c>
      <c r="AO10">
        <f t="shared" si="12"/>
        <v>4.2416336965663097E-2</v>
      </c>
      <c r="AP10">
        <f t="shared" si="13"/>
        <v>4.1886842852024889E-2</v>
      </c>
      <c r="AQ10">
        <f t="shared" si="14"/>
        <v>4.6966509334509077E-2</v>
      </c>
      <c r="AR10">
        <f t="shared" si="15"/>
        <v>4.6879448645770413E-2</v>
      </c>
      <c r="AS10">
        <f t="shared" si="16"/>
        <v>5.2794999965243006E-2</v>
      </c>
      <c r="AT10">
        <f t="shared" si="17"/>
        <v>5.4431391863452097E-2</v>
      </c>
      <c r="AU10">
        <f t="shared" si="18"/>
        <v>5.8651980651756121E-2</v>
      </c>
      <c r="AV10">
        <f t="shared" si="19"/>
        <v>6.1423059215134385E-2</v>
      </c>
      <c r="AW10">
        <f t="shared" si="20"/>
        <v>6.5057598148653112E-2</v>
      </c>
      <c r="AX10">
        <f t="shared" si="21"/>
        <v>6.9653462311940861E-2</v>
      </c>
      <c r="AY10">
        <f t="shared" si="22"/>
        <v>6.4422442722038023E-2</v>
      </c>
      <c r="AZ10">
        <f t="shared" si="23"/>
        <v>6.3983725682246473E-2</v>
      </c>
      <c r="BA10">
        <f t="shared" si="24"/>
        <v>6.0550270647226699E-2</v>
      </c>
      <c r="BB10">
        <f t="shared" si="25"/>
        <v>5.312014742103352E-2</v>
      </c>
      <c r="BC10">
        <f t="shared" si="26"/>
        <v>4.5825508469888407E-2</v>
      </c>
      <c r="BD10">
        <f t="shared" si="27"/>
        <v>4.2141105870997522E-2</v>
      </c>
      <c r="BE10">
        <f t="shared" si="28"/>
        <v>3.1695668327025493E-2</v>
      </c>
      <c r="BF10">
        <f t="shared" si="29"/>
        <v>1.944318599605498E-2</v>
      </c>
      <c r="BG10">
        <f t="shared" si="30"/>
        <v>1.8718821107762431E-2</v>
      </c>
      <c r="BI10">
        <f t="shared" si="31"/>
        <v>1.1716902570096108</v>
      </c>
    </row>
    <row r="11" spans="1:61" x14ac:dyDescent="0.25">
      <c r="A11">
        <f>SUM(B11:AB11)</f>
        <v>0.70331583268521924</v>
      </c>
      <c r="B11">
        <v>1.4582191805920089E-2</v>
      </c>
      <c r="C11">
        <v>1.6616618465850771E-2</v>
      </c>
      <c r="D11">
        <v>1.3897514499701905E-2</v>
      </c>
      <c r="E11">
        <v>1.8160559400377242E-2</v>
      </c>
      <c r="F11">
        <v>2.1969263525431826E-2</v>
      </c>
      <c r="G11">
        <v>2.2459359991590013E-2</v>
      </c>
      <c r="H11">
        <v>2.5583314847201288E-2</v>
      </c>
      <c r="I11">
        <v>2.6262074660076035E-2</v>
      </c>
      <c r="J11">
        <v>2.360467635806502E-2</v>
      </c>
      <c r="K11">
        <v>2.9447548388074986E-2</v>
      </c>
      <c r="L11">
        <v>2.4019491010361594E-2</v>
      </c>
      <c r="M11">
        <v>2.6544471073993908E-2</v>
      </c>
      <c r="N11">
        <v>3.2334485337267002E-2</v>
      </c>
      <c r="O11">
        <v>3.6016287054139805E-2</v>
      </c>
      <c r="P11">
        <v>3.4739890434540399E-2</v>
      </c>
      <c r="Q11">
        <v>3.8309566697646055E-2</v>
      </c>
      <c r="R11">
        <v>3.8743835971792942E-2</v>
      </c>
      <c r="S11">
        <v>4.4422063060014824E-2</v>
      </c>
      <c r="T11">
        <v>3.3265762414540066E-2</v>
      </c>
      <c r="U11">
        <v>3.1064400290803363E-2</v>
      </c>
      <c r="V11">
        <v>3.2292186174864228E-2</v>
      </c>
      <c r="W11">
        <v>3.1613258478447245E-2</v>
      </c>
      <c r="X11">
        <v>2.8970996866501602E-2</v>
      </c>
      <c r="Y11">
        <v>2.3201151268839548E-2</v>
      </c>
      <c r="Z11">
        <v>1.4224026812250799E-2</v>
      </c>
      <c r="AA11">
        <v>1.3318911968790734E-2</v>
      </c>
      <c r="AB11">
        <v>7.6519258281359925E-3</v>
      </c>
      <c r="AD11">
        <f t="shared" si="34"/>
        <v>0.70331583268521924</v>
      </c>
      <c r="AE11">
        <f t="shared" si="1"/>
        <v>1959</v>
      </c>
      <c r="AF11">
        <f t="shared" si="3"/>
        <v>1.1681999274923334</v>
      </c>
      <c r="AG11">
        <f t="shared" si="4"/>
        <v>2.3200653443074388E-2</v>
      </c>
      <c r="AH11">
        <f t="shared" si="5"/>
        <v>1.8843141773149004E-2</v>
      </c>
      <c r="AI11">
        <f t="shared" si="6"/>
        <v>1.717008927945864E-2</v>
      </c>
      <c r="AJ11">
        <f t="shared" si="7"/>
        <v>2.5320010110370314E-2</v>
      </c>
      <c r="AK11">
        <f t="shared" si="8"/>
        <v>2.893609812135102E-2</v>
      </c>
      <c r="AL11">
        <f t="shared" si="9"/>
        <v>3.2471231083953035E-2</v>
      </c>
      <c r="AM11">
        <f t="shared" si="10"/>
        <v>3.8846903499223338E-2</v>
      </c>
      <c r="AN11">
        <f t="shared" si="11"/>
        <v>4.6017715878138896E-2</v>
      </c>
      <c r="AO11">
        <f t="shared" si="12"/>
        <v>4.22822821293274E-2</v>
      </c>
      <c r="AP11">
        <f t="shared" si="13"/>
        <v>4.176628484922626E-2</v>
      </c>
      <c r="AQ11">
        <f t="shared" si="14"/>
        <v>4.6836316890376081E-2</v>
      </c>
      <c r="AR11">
        <f t="shared" si="15"/>
        <v>4.6717943427964224E-2</v>
      </c>
      <c r="AS11">
        <f t="shared" si="16"/>
        <v>5.2620410514748542E-2</v>
      </c>
      <c r="AT11">
        <f t="shared" si="17"/>
        <v>5.4230347328304264E-2</v>
      </c>
      <c r="AU11">
        <f t="shared" si="18"/>
        <v>5.8454207594874352E-2</v>
      </c>
      <c r="AV11">
        <f t="shared" si="19"/>
        <v>6.1220177901812139E-2</v>
      </c>
      <c r="AW11">
        <f t="shared" si="20"/>
        <v>6.4771414237103198E-2</v>
      </c>
      <c r="AX11">
        <f t="shared" si="21"/>
        <v>6.9398038674475554E-2</v>
      </c>
      <c r="AY11">
        <f t="shared" si="22"/>
        <v>6.4250438413243419E-2</v>
      </c>
      <c r="AZ11">
        <f t="shared" si="23"/>
        <v>6.3783658361850515E-2</v>
      </c>
      <c r="BA11">
        <f t="shared" si="24"/>
        <v>6.0378004044440901E-2</v>
      </c>
      <c r="BB11">
        <f t="shared" si="25"/>
        <v>5.2990175909106797E-2</v>
      </c>
      <c r="BC11">
        <f t="shared" si="26"/>
        <v>4.5737685995437434E-2</v>
      </c>
      <c r="BD11">
        <f t="shared" si="27"/>
        <v>4.214984824389402E-2</v>
      </c>
      <c r="BE11">
        <f t="shared" si="28"/>
        <v>3.1684400032405011E-2</v>
      </c>
      <c r="BF11">
        <f t="shared" si="29"/>
        <v>1.9402318290601232E-2</v>
      </c>
      <c r="BG11">
        <f t="shared" si="30"/>
        <v>1.8720131464423286E-2</v>
      </c>
      <c r="BI11">
        <f t="shared" si="31"/>
        <v>1.1681999274923331</v>
      </c>
    </row>
    <row r="12" spans="1:61" x14ac:dyDescent="0.25">
      <c r="A12">
        <f>SUM(B12:AB12)</f>
        <v>1.1135130649721132</v>
      </c>
      <c r="B12">
        <v>2.2295103232525922E-2</v>
      </c>
      <c r="C12">
        <v>1.8094802925954993E-2</v>
      </c>
      <c r="D12">
        <v>1.6436518882246287E-2</v>
      </c>
      <c r="E12">
        <v>2.3840566812841166E-2</v>
      </c>
      <c r="F12">
        <v>2.6610724447915096E-2</v>
      </c>
      <c r="G12">
        <v>2.9985053914918857E-2</v>
      </c>
      <c r="H12">
        <v>3.6130162480987528E-2</v>
      </c>
      <c r="I12">
        <v>4.4535172463462766E-2</v>
      </c>
      <c r="J12">
        <v>4.0181896372460835E-2</v>
      </c>
      <c r="K12">
        <v>3.9877368948270507E-2</v>
      </c>
      <c r="L12">
        <v>4.4796447514654225E-2</v>
      </c>
      <c r="M12">
        <v>4.4187462108437082E-2</v>
      </c>
      <c r="N12">
        <v>4.9884924014288123E-2</v>
      </c>
      <c r="O12">
        <v>5.1080359683972544E-2</v>
      </c>
      <c r="P12">
        <v>5.5355477827854285E-2</v>
      </c>
      <c r="Q12">
        <v>5.804141141725707E-2</v>
      </c>
      <c r="R12">
        <v>6.0287453582684579E-2</v>
      </c>
      <c r="S12">
        <v>6.5396033340212961E-2</v>
      </c>
      <c r="T12">
        <v>6.155545619412256E-2</v>
      </c>
      <c r="U12">
        <v>6.0648981824542744E-2</v>
      </c>
      <c r="V12">
        <v>5.7678912174536322E-2</v>
      </c>
      <c r="W12">
        <v>5.0953768123223754E-2</v>
      </c>
      <c r="X12">
        <v>4.4361673913279692E-2</v>
      </c>
      <c r="Y12">
        <v>4.2286824693345208E-2</v>
      </c>
      <c r="Z12">
        <v>3.1507847166637619E-2</v>
      </c>
      <c r="AA12">
        <v>1.8761998636367259E-2</v>
      </c>
      <c r="AB12">
        <v>1.8740662275113142E-2</v>
      </c>
      <c r="AD12">
        <f t="shared" si="34"/>
        <v>1.1135130649721132</v>
      </c>
      <c r="AE12">
        <f t="shared" si="1"/>
        <v>1960</v>
      </c>
      <c r="AF12">
        <f t="shared" si="3"/>
        <v>1.1666681161756067</v>
      </c>
      <c r="AG12">
        <f t="shared" si="4"/>
        <v>2.3175288446867677E-2</v>
      </c>
      <c r="AH12">
        <f t="shared" si="5"/>
        <v>1.8822180360077375E-2</v>
      </c>
      <c r="AI12">
        <f t="shared" si="6"/>
        <v>1.7149541539393097E-2</v>
      </c>
      <c r="AJ12">
        <f t="shared" si="7"/>
        <v>2.5278570029861534E-2</v>
      </c>
      <c r="AK12">
        <f t="shared" si="8"/>
        <v>2.8870963031414745E-2</v>
      </c>
      <c r="AL12">
        <f t="shared" si="9"/>
        <v>3.240159179313605E-2</v>
      </c>
      <c r="AM12">
        <f t="shared" si="10"/>
        <v>3.8770805978821425E-2</v>
      </c>
      <c r="AN12">
        <f t="shared" si="11"/>
        <v>4.5976188961517929E-2</v>
      </c>
      <c r="AO12">
        <f t="shared" si="12"/>
        <v>4.2223449083809934E-2</v>
      </c>
      <c r="AP12">
        <f t="shared" si="13"/>
        <v>4.1713375199264914E-2</v>
      </c>
      <c r="AQ12">
        <f t="shared" si="14"/>
        <v>4.6779178944434868E-2</v>
      </c>
      <c r="AR12">
        <f t="shared" si="15"/>
        <v>4.6647063151726328E-2</v>
      </c>
      <c r="AS12">
        <f t="shared" si="16"/>
        <v>5.2543787922318612E-2</v>
      </c>
      <c r="AT12">
        <f t="shared" si="17"/>
        <v>5.4142114314034116E-2</v>
      </c>
      <c r="AU12">
        <f t="shared" si="18"/>
        <v>5.8367410344020113E-2</v>
      </c>
      <c r="AV12">
        <f t="shared" si="19"/>
        <v>6.1131138775230826E-2</v>
      </c>
      <c r="AW12">
        <f t="shared" si="20"/>
        <v>6.4645815850988872E-2</v>
      </c>
      <c r="AX12">
        <f t="shared" si="21"/>
        <v>6.9285940141516983E-2</v>
      </c>
      <c r="AY12">
        <f t="shared" si="22"/>
        <v>6.4174950369655259E-2</v>
      </c>
      <c r="AZ12">
        <f t="shared" si="23"/>
        <v>6.3695854220730694E-2</v>
      </c>
      <c r="BA12">
        <f t="shared" si="24"/>
        <v>6.0302400887107165E-2</v>
      </c>
      <c r="BB12">
        <f t="shared" si="25"/>
        <v>5.293313492434136E-2</v>
      </c>
      <c r="BC12">
        <f t="shared" si="26"/>
        <v>4.5699143084356686E-2</v>
      </c>
      <c r="BD12">
        <f t="shared" si="27"/>
        <v>4.2153685035140123E-2</v>
      </c>
      <c r="BE12">
        <f t="shared" si="28"/>
        <v>3.1679454682364439E-2</v>
      </c>
      <c r="BF12">
        <f t="shared" si="29"/>
        <v>1.938438255891951E-2</v>
      </c>
      <c r="BG12">
        <f t="shared" si="30"/>
        <v>1.8720706544556005E-2</v>
      </c>
      <c r="BI12">
        <f t="shared" si="31"/>
        <v>1.1666681161756065</v>
      </c>
    </row>
    <row r="13" spans="1:61" x14ac:dyDescent="0.25">
      <c r="A13">
        <f>SUM(B13:AB13)</f>
        <v>1.9911335816481164</v>
      </c>
      <c r="B13">
        <v>3.6827468174174621E-2</v>
      </c>
      <c r="C13">
        <v>3.0104223387410464E-2</v>
      </c>
      <c r="D13">
        <v>2.8208933706404198E-2</v>
      </c>
      <c r="E13">
        <v>4.7582828323826716E-2</v>
      </c>
      <c r="F13">
        <v>6.3928565528870121E-2</v>
      </c>
      <c r="G13">
        <v>6.9883486391806804E-2</v>
      </c>
      <c r="H13">
        <v>7.9728707839435073E-2</v>
      </c>
      <c r="I13">
        <v>6.8327184980209205E-2</v>
      </c>
      <c r="J13">
        <v>7.3889107724704514E-2</v>
      </c>
      <c r="K13">
        <v>7.0190889829841674E-2</v>
      </c>
      <c r="L13">
        <v>7.7532485622721706E-2</v>
      </c>
      <c r="M13">
        <v>8.4796892248285627E-2</v>
      </c>
      <c r="N13">
        <v>9.3784298841407751E-2</v>
      </c>
      <c r="O13">
        <v>0.10163169242717535</v>
      </c>
      <c r="P13">
        <v>0.10508421876935443</v>
      </c>
      <c r="Q13">
        <v>0.1090545900126846</v>
      </c>
      <c r="R13">
        <v>0.13224652537676881</v>
      </c>
      <c r="S13">
        <v>0.12962063550854966</v>
      </c>
      <c r="T13">
        <v>0.10480481405777728</v>
      </c>
      <c r="U13">
        <v>0.11095460031320629</v>
      </c>
      <c r="V13">
        <v>0.10099422214584466</v>
      </c>
      <c r="W13">
        <v>8.3634254273785291E-2</v>
      </c>
      <c r="X13">
        <v>6.6444060410570341E-2</v>
      </c>
      <c r="Y13">
        <v>4.0088612237925078E-2</v>
      </c>
      <c r="Z13">
        <v>3.4341186110119978E-2</v>
      </c>
      <c r="AA13">
        <v>2.9037915737642566E-2</v>
      </c>
      <c r="AB13">
        <v>1.8411181667613494E-2</v>
      </c>
      <c r="AD13">
        <f t="shared" si="34"/>
        <v>1.9911335816481164</v>
      </c>
      <c r="AE13">
        <f t="shared" si="1"/>
        <v>1961</v>
      </c>
      <c r="AF13">
        <f t="shared" si="3"/>
        <v>1.1565302897769145</v>
      </c>
      <c r="AG13">
        <f t="shared" si="4"/>
        <v>2.3007417949150882E-2</v>
      </c>
      <c r="AH13">
        <f t="shared" si="5"/>
        <v>1.8683453635401127E-2</v>
      </c>
      <c r="AI13">
        <f t="shared" si="6"/>
        <v>1.7013552583445793E-2</v>
      </c>
      <c r="AJ13">
        <f t="shared" si="7"/>
        <v>2.5004311485379967E-2</v>
      </c>
      <c r="AK13">
        <f t="shared" si="8"/>
        <v>2.8439886287806238E-2</v>
      </c>
      <c r="AL13">
        <f t="shared" si="9"/>
        <v>3.1940705368599602E-2</v>
      </c>
      <c r="AM13">
        <f t="shared" si="10"/>
        <v>3.8267177729844851E-2</v>
      </c>
      <c r="AN13">
        <f t="shared" si="11"/>
        <v>4.5701355718690113E-2</v>
      </c>
      <c r="AO13">
        <f t="shared" si="12"/>
        <v>4.1834080500715118E-2</v>
      </c>
      <c r="AP13">
        <f t="shared" si="13"/>
        <v>4.1363208804574822E-2</v>
      </c>
      <c r="AQ13">
        <f t="shared" si="14"/>
        <v>4.6401028861324321E-2</v>
      </c>
      <c r="AR13">
        <f t="shared" si="15"/>
        <v>4.617796364335694E-2</v>
      </c>
      <c r="AS13">
        <f t="shared" si="16"/>
        <v>5.2036684644134024E-2</v>
      </c>
      <c r="AT13">
        <f t="shared" si="17"/>
        <v>5.3558170997036317E-2</v>
      </c>
      <c r="AU13">
        <f t="shared" si="18"/>
        <v>5.7792969189658878E-2</v>
      </c>
      <c r="AV13">
        <f t="shared" si="19"/>
        <v>6.0541860449554619E-2</v>
      </c>
      <c r="AW13">
        <f t="shared" si="20"/>
        <v>6.38145812070878E-2</v>
      </c>
      <c r="AX13">
        <f t="shared" si="21"/>
        <v>6.8544050161809464E-2</v>
      </c>
      <c r="AY13">
        <f t="shared" si="22"/>
        <v>6.3675355757239746E-2</v>
      </c>
      <c r="AZ13">
        <f t="shared" si="23"/>
        <v>6.3114749269984449E-2</v>
      </c>
      <c r="BA13">
        <f t="shared" si="24"/>
        <v>5.9802044429446116E-2</v>
      </c>
      <c r="BB13">
        <f t="shared" si="25"/>
        <v>5.2555626549224861E-2</v>
      </c>
      <c r="BC13">
        <f t="shared" si="26"/>
        <v>4.5444058572857049E-2</v>
      </c>
      <c r="BD13">
        <f t="shared" si="27"/>
        <v>4.2179077668786494E-2</v>
      </c>
      <c r="BE13">
        <f t="shared" si="28"/>
        <v>3.1646725390156831E-2</v>
      </c>
      <c r="BF13">
        <f t="shared" si="29"/>
        <v>1.9265680384482377E-2</v>
      </c>
      <c r="BG13">
        <f t="shared" si="30"/>
        <v>1.8724512537165682E-2</v>
      </c>
      <c r="BI13">
        <f t="shared" si="31"/>
        <v>1.1565302897769147</v>
      </c>
    </row>
    <row r="14" spans="1:61" x14ac:dyDescent="0.25">
      <c r="A14">
        <v>10</v>
      </c>
      <c r="B14">
        <f>$A$14/$A$13*B13</f>
        <v>0.1849572952493298</v>
      </c>
      <c r="C14">
        <f t="shared" ref="C14:AB14" si="35">$A$14/$A$13*C13</f>
        <v>0.15119137994996981</v>
      </c>
      <c r="D14">
        <f t="shared" si="35"/>
        <v>0.14167273339368261</v>
      </c>
      <c r="E14">
        <f t="shared" si="35"/>
        <v>0.23897356140435885</v>
      </c>
      <c r="F14">
        <f t="shared" si="35"/>
        <v>0.32106618118486391</v>
      </c>
      <c r="G14">
        <f t="shared" si="35"/>
        <v>0.35097337032486942</v>
      </c>
      <c r="H14">
        <f t="shared" si="35"/>
        <v>0.40041867895895467</v>
      </c>
      <c r="I14">
        <f t="shared" si="35"/>
        <v>0.34315721260475601</v>
      </c>
      <c r="J14">
        <f t="shared" si="35"/>
        <v>0.37109066114762851</v>
      </c>
      <c r="K14">
        <f t="shared" si="35"/>
        <v>0.35251723177579442</v>
      </c>
      <c r="L14">
        <f t="shared" si="35"/>
        <v>0.38938866953640505</v>
      </c>
      <c r="M14">
        <f t="shared" si="35"/>
        <v>0.42587244286290871</v>
      </c>
      <c r="N14">
        <f t="shared" si="35"/>
        <v>0.47100957819103167</v>
      </c>
      <c r="O14">
        <f t="shared" si="35"/>
        <v>0.51042126637757768</v>
      </c>
      <c r="P14">
        <f t="shared" si="35"/>
        <v>0.52776076772495251</v>
      </c>
      <c r="Q14">
        <f t="shared" si="35"/>
        <v>0.54770102326543602</v>
      </c>
      <c r="R14">
        <f t="shared" si="35"/>
        <v>0.66417706273280119</v>
      </c>
      <c r="S14">
        <f t="shared" si="35"/>
        <v>0.65098914860980384</v>
      </c>
      <c r="T14">
        <f t="shared" si="35"/>
        <v>0.52635752329096586</v>
      </c>
      <c r="U14">
        <f t="shared" si="35"/>
        <v>0.55724337802271451</v>
      </c>
      <c r="V14">
        <f t="shared" si="35"/>
        <v>0.5072197218543667</v>
      </c>
      <c r="W14">
        <f t="shared" si="35"/>
        <v>0.42003336714636141</v>
      </c>
      <c r="X14">
        <f t="shared" si="35"/>
        <v>0.33369966245847127</v>
      </c>
      <c r="Y14">
        <f t="shared" si="35"/>
        <v>0.2013356241259445</v>
      </c>
      <c r="Z14">
        <f t="shared" si="35"/>
        <v>0.17247052848003711</v>
      </c>
      <c r="AA14">
        <f t="shared" si="35"/>
        <v>0.14583610062769911</v>
      </c>
      <c r="AB14">
        <f t="shared" si="35"/>
        <v>9.2465828698313893E-2</v>
      </c>
      <c r="AD14">
        <f t="shared" si="34"/>
        <v>10</v>
      </c>
      <c r="AE14">
        <f t="shared" si="1"/>
        <v>1962</v>
      </c>
      <c r="AF14">
        <f t="shared" si="3"/>
        <v>1.1509372882288904</v>
      </c>
      <c r="AG14">
        <f t="shared" si="4"/>
        <v>2.2914804412809523E-2</v>
      </c>
      <c r="AH14">
        <f t="shared" si="5"/>
        <v>1.8606918611486469E-2</v>
      </c>
      <c r="AI14">
        <f t="shared" si="6"/>
        <v>1.6938527976472294E-2</v>
      </c>
      <c r="AJ14">
        <f t="shared" si="7"/>
        <v>2.4853004054820476E-2</v>
      </c>
      <c r="AK14">
        <f t="shared" si="8"/>
        <v>2.8202062833398829E-2</v>
      </c>
      <c r="AL14">
        <f t="shared" si="9"/>
        <v>3.1686436022832526E-2</v>
      </c>
      <c r="AM14">
        <f t="shared" si="10"/>
        <v>3.7989327876693096E-2</v>
      </c>
      <c r="AN14">
        <f t="shared" si="11"/>
        <v>4.5549731229166134E-2</v>
      </c>
      <c r="AO14">
        <f t="shared" si="12"/>
        <v>4.1619267285104893E-2</v>
      </c>
      <c r="AP14">
        <f t="shared" si="13"/>
        <v>4.1170023292163557E-2</v>
      </c>
      <c r="AQ14">
        <f t="shared" si="14"/>
        <v>4.6192404850905706E-2</v>
      </c>
      <c r="AR14">
        <f t="shared" si="15"/>
        <v>4.5919163169438205E-2</v>
      </c>
      <c r="AS14">
        <f t="shared" si="16"/>
        <v>5.1756917630145657E-2</v>
      </c>
      <c r="AT14">
        <f t="shared" si="17"/>
        <v>5.3236011616170566E-2</v>
      </c>
      <c r="AU14">
        <f t="shared" si="18"/>
        <v>5.747605211698089E-2</v>
      </c>
      <c r="AV14">
        <f t="shared" si="19"/>
        <v>6.0216757764017484E-2</v>
      </c>
      <c r="AW14">
        <f t="shared" si="20"/>
        <v>6.3355992110443793E-2</v>
      </c>
      <c r="AX14">
        <f t="shared" si="21"/>
        <v>6.8134752187886463E-2</v>
      </c>
      <c r="AY14">
        <f t="shared" si="22"/>
        <v>6.3399731246547297E-2</v>
      </c>
      <c r="AZ14">
        <f t="shared" si="23"/>
        <v>6.2794155805343185E-2</v>
      </c>
      <c r="BA14">
        <f t="shared" si="24"/>
        <v>5.9525999611532966E-2</v>
      </c>
      <c r="BB14">
        <f t="shared" si="25"/>
        <v>5.2347356566747057E-2</v>
      </c>
      <c r="BC14">
        <f t="shared" si="26"/>
        <v>4.5303329385792013E-2</v>
      </c>
      <c r="BD14">
        <f t="shared" si="27"/>
        <v>4.2193086691402114E-2</v>
      </c>
      <c r="BE14">
        <f t="shared" si="28"/>
        <v>3.1628668759989396E-2</v>
      </c>
      <c r="BF14">
        <f t="shared" si="29"/>
        <v>1.9200192831305658E-2</v>
      </c>
      <c r="BG14">
        <f t="shared" si="30"/>
        <v>1.8726612289294047E-2</v>
      </c>
      <c r="BI14">
        <f t="shared" si="31"/>
        <v>1.1509372882288902</v>
      </c>
    </row>
    <row r="15" spans="1:61" x14ac:dyDescent="0.25">
      <c r="C15" t="s">
        <v>123</v>
      </c>
      <c r="AE15">
        <f t="shared" si="1"/>
        <v>1963</v>
      </c>
      <c r="AF15">
        <f t="shared" si="3"/>
        <v>1.1477822372376694</v>
      </c>
      <c r="AG15">
        <f t="shared" si="4"/>
        <v>2.28625604741792E-2</v>
      </c>
      <c r="AH15">
        <f t="shared" si="5"/>
        <v>1.856374467330825E-2</v>
      </c>
      <c r="AI15">
        <f t="shared" si="6"/>
        <v>1.6896206074973566E-2</v>
      </c>
      <c r="AJ15">
        <f t="shared" si="7"/>
        <v>2.4767650483099323E-2</v>
      </c>
      <c r="AK15">
        <f t="shared" si="8"/>
        <v>2.8067904972164416E-2</v>
      </c>
      <c r="AL15">
        <f t="shared" si="9"/>
        <v>3.1543000920140139E-2</v>
      </c>
      <c r="AM15">
        <f t="shared" si="10"/>
        <v>3.7832590846125537E-2</v>
      </c>
      <c r="AN15">
        <f t="shared" si="11"/>
        <v>4.5464198802282571E-2</v>
      </c>
      <c r="AO15">
        <f t="shared" si="12"/>
        <v>4.1498089659277523E-2</v>
      </c>
      <c r="AP15">
        <f t="shared" si="13"/>
        <v>4.1061046003816833E-2</v>
      </c>
      <c r="AQ15">
        <f t="shared" si="14"/>
        <v>4.6074718598682826E-2</v>
      </c>
      <c r="AR15">
        <f t="shared" si="15"/>
        <v>4.5773172025907374E-2</v>
      </c>
      <c r="AS15">
        <f t="shared" si="16"/>
        <v>5.1599099115844198E-2</v>
      </c>
      <c r="AT15">
        <f t="shared" si="17"/>
        <v>5.3054279273491219E-2</v>
      </c>
      <c r="AU15">
        <f t="shared" si="18"/>
        <v>5.7297276996734273E-2</v>
      </c>
      <c r="AV15">
        <f t="shared" si="19"/>
        <v>6.0033365082745128E-2</v>
      </c>
      <c r="AW15">
        <f t="shared" si="20"/>
        <v>6.309729881820951E-2</v>
      </c>
      <c r="AX15">
        <f t="shared" si="21"/>
        <v>6.7903864360081959E-2</v>
      </c>
      <c r="AY15">
        <f t="shared" si="22"/>
        <v>6.3244249547105932E-2</v>
      </c>
      <c r="AZ15">
        <f t="shared" si="23"/>
        <v>6.2613306806874255E-2</v>
      </c>
      <c r="BA15">
        <f t="shared" si="24"/>
        <v>5.9370280813871273E-2</v>
      </c>
      <c r="BB15">
        <f t="shared" si="25"/>
        <v>5.2229870024142699E-2</v>
      </c>
      <c r="BC15">
        <f t="shared" si="26"/>
        <v>4.5223943074643905E-2</v>
      </c>
      <c r="BD15">
        <f t="shared" si="27"/>
        <v>4.2200989278288595E-2</v>
      </c>
      <c r="BE15">
        <f t="shared" si="28"/>
        <v>3.1618482889590703E-2</v>
      </c>
      <c r="BF15">
        <f t="shared" si="29"/>
        <v>1.9163250848045193E-2</v>
      </c>
      <c r="BG15">
        <f t="shared" si="30"/>
        <v>1.8727796774042897E-2</v>
      </c>
      <c r="BI15">
        <f t="shared" si="31"/>
        <v>1.1477822372376696</v>
      </c>
    </row>
    <row r="16" spans="1:61" x14ac:dyDescent="0.25">
      <c r="A16" t="s">
        <v>109</v>
      </c>
      <c r="B16" t="s">
        <v>121</v>
      </c>
      <c r="C16" s="9">
        <v>0.1</v>
      </c>
      <c r="D16" s="9">
        <f>A3</f>
        <v>0.30920716181917163</v>
      </c>
      <c r="E16" s="9">
        <f>A4</f>
        <v>0.70331583268521924</v>
      </c>
      <c r="F16" s="9">
        <f>A5</f>
        <v>1.1135130649721132</v>
      </c>
      <c r="G16" s="9">
        <f>A6</f>
        <v>1.9911335816481164</v>
      </c>
      <c r="H16" s="9">
        <f>A7</f>
        <v>10</v>
      </c>
      <c r="J16" s="9">
        <v>0.1</v>
      </c>
      <c r="K16" s="9">
        <f>D16</f>
        <v>0.30920716181917163</v>
      </c>
      <c r="L16" s="9">
        <f>E16</f>
        <v>0.70331583268521924</v>
      </c>
      <c r="M16" s="9">
        <f>F16</f>
        <v>1.1135130649721132</v>
      </c>
      <c r="N16" s="9">
        <f>G16</f>
        <v>1.9911335816481164</v>
      </c>
      <c r="O16" s="9">
        <v>10</v>
      </c>
      <c r="AE16">
        <f t="shared" si="1"/>
        <v>1964</v>
      </c>
      <c r="AF16">
        <f t="shared" si="3"/>
        <v>1.1459912334173192</v>
      </c>
      <c r="AG16">
        <f t="shared" si="4"/>
        <v>2.283290355454861E-2</v>
      </c>
      <c r="AH16">
        <f t="shared" si="5"/>
        <v>1.8539236451909639E-2</v>
      </c>
      <c r="AI16">
        <f t="shared" si="6"/>
        <v>1.6872181522762011E-2</v>
      </c>
      <c r="AJ16">
        <f t="shared" si="7"/>
        <v>2.4719198469658497E-2</v>
      </c>
      <c r="AK16">
        <f t="shared" si="8"/>
        <v>2.7991748598568733E-2</v>
      </c>
      <c r="AL16">
        <f t="shared" si="9"/>
        <v>3.1461578205385546E-2</v>
      </c>
      <c r="AM16">
        <f t="shared" si="10"/>
        <v>3.7743617127057941E-2</v>
      </c>
      <c r="AN16">
        <f t="shared" si="11"/>
        <v>4.5415645259490864E-2</v>
      </c>
      <c r="AO16">
        <f t="shared" si="12"/>
        <v>4.1429301677276063E-2</v>
      </c>
      <c r="AP16">
        <f t="shared" si="13"/>
        <v>4.0999183694680315E-2</v>
      </c>
      <c r="AQ16">
        <f t="shared" si="14"/>
        <v>4.6007912538203813E-2</v>
      </c>
      <c r="AR16">
        <f t="shared" si="15"/>
        <v>4.5690298342873865E-2</v>
      </c>
      <c r="AS16">
        <f t="shared" si="16"/>
        <v>5.1509511479123783E-2</v>
      </c>
      <c r="AT16">
        <f t="shared" si="17"/>
        <v>5.2951116655541294E-2</v>
      </c>
      <c r="AU16">
        <f t="shared" si="18"/>
        <v>5.7195793082770216E-2</v>
      </c>
      <c r="AV16">
        <f t="shared" si="19"/>
        <v>5.9929259953003335E-2</v>
      </c>
      <c r="AW16">
        <f t="shared" si="20"/>
        <v>6.2950448362866701E-2</v>
      </c>
      <c r="AX16">
        <f t="shared" si="21"/>
        <v>6.7772798021432976E-2</v>
      </c>
      <c r="AY16">
        <f t="shared" si="22"/>
        <v>6.3155988432319246E-2</v>
      </c>
      <c r="AZ16">
        <f t="shared" si="23"/>
        <v>6.2510645630219533E-2</v>
      </c>
      <c r="BA16">
        <f t="shared" si="24"/>
        <v>5.9281885107339602E-2</v>
      </c>
      <c r="BB16">
        <f t="shared" si="25"/>
        <v>5.2163177331305204E-2</v>
      </c>
      <c r="BC16">
        <f t="shared" si="26"/>
        <v>4.5178878450666225E-2</v>
      </c>
      <c r="BD16">
        <f t="shared" si="27"/>
        <v>4.2205475279733173E-2</v>
      </c>
      <c r="BE16">
        <f t="shared" si="28"/>
        <v>3.1612700753945851E-2</v>
      </c>
      <c r="BF16">
        <f t="shared" si="29"/>
        <v>1.9142280273136927E-2</v>
      </c>
      <c r="BG16">
        <f t="shared" si="30"/>
        <v>1.8728469161499148E-2</v>
      </c>
      <c r="BI16">
        <f t="shared" si="31"/>
        <v>1.145991233417319</v>
      </c>
    </row>
    <row r="17" spans="1:61" x14ac:dyDescent="0.25">
      <c r="A17">
        <f>'HKI SC'!A13</f>
        <v>1950</v>
      </c>
      <c r="B17">
        <f>'HKI SC'!AD13</f>
        <v>1.2161700901000376</v>
      </c>
      <c r="C17">
        <f>($B17&gt;=C$16)*($B17&lt;=D$16)*(1-($B17-C$16)/(D$16-C$16))</f>
        <v>0</v>
      </c>
      <c r="D17">
        <f>($B17&gt;=D$16)*($B17&lt;=E$16)*(1-($B17-D$16)/(E$16-D$16))</f>
        <v>0</v>
      </c>
      <c r="E17">
        <f t="shared" ref="E17:G18" si="36">($B17&gt;=E$16)*($B17&lt;=F$16)*(1-($B17-E$16)/(F$16-E$16))</f>
        <v>0</v>
      </c>
      <c r="F17">
        <f t="shared" si="36"/>
        <v>0.88302800222043698</v>
      </c>
      <c r="G17">
        <f t="shared" si="36"/>
        <v>0</v>
      </c>
      <c r="K17">
        <f t="shared" ref="K17:O18" si="37">($B17&gt;=J$16)*($B17&lt;=K$16)*($B17-J$16)/(K$16-J$16)</f>
        <v>0</v>
      </c>
      <c r="L17">
        <f t="shared" si="37"/>
        <v>0</v>
      </c>
      <c r="M17">
        <f t="shared" si="37"/>
        <v>0</v>
      </c>
      <c r="N17">
        <f t="shared" si="37"/>
        <v>0.11697199777956303</v>
      </c>
      <c r="O17">
        <f t="shared" si="37"/>
        <v>0</v>
      </c>
      <c r="AE17">
        <f t="shared" si="1"/>
        <v>1965</v>
      </c>
      <c r="AF17">
        <f t="shared" si="3"/>
        <v>1.1450475275710221</v>
      </c>
      <c r="AG17">
        <f t="shared" si="4"/>
        <v>2.2817276894169361E-2</v>
      </c>
      <c r="AH17">
        <f t="shared" si="5"/>
        <v>1.8526322715180878E-2</v>
      </c>
      <c r="AI17">
        <f t="shared" si="6"/>
        <v>1.6859522638331334E-2</v>
      </c>
      <c r="AJ17">
        <f t="shared" si="7"/>
        <v>2.4693668402201673E-2</v>
      </c>
      <c r="AK17">
        <f t="shared" si="8"/>
        <v>2.795162070259307E-2</v>
      </c>
      <c r="AL17">
        <f t="shared" si="9"/>
        <v>3.1418675397997753E-2</v>
      </c>
      <c r="AM17">
        <f t="shared" si="10"/>
        <v>3.7696735586160685E-2</v>
      </c>
      <c r="AN17">
        <f t="shared" si="11"/>
        <v>4.5390061694748934E-2</v>
      </c>
      <c r="AO17">
        <f t="shared" si="12"/>
        <v>4.139305629352414E-2</v>
      </c>
      <c r="AP17">
        <f t="shared" si="13"/>
        <v>4.09665875482432E-2</v>
      </c>
      <c r="AQ17">
        <f t="shared" si="14"/>
        <v>4.5972711457599867E-2</v>
      </c>
      <c r="AR17">
        <f t="shared" si="15"/>
        <v>4.5646630999290193E-2</v>
      </c>
      <c r="AS17">
        <f t="shared" si="16"/>
        <v>5.1462306456125859E-2</v>
      </c>
      <c r="AT17">
        <f t="shared" si="17"/>
        <v>5.2896758778370696E-2</v>
      </c>
      <c r="AU17">
        <f t="shared" si="18"/>
        <v>5.7142319739037065E-2</v>
      </c>
      <c r="AV17">
        <f t="shared" si="19"/>
        <v>5.987440545272224E-2</v>
      </c>
      <c r="AW17">
        <f t="shared" si="20"/>
        <v>6.2873070731583214E-2</v>
      </c>
      <c r="AX17">
        <f t="shared" si="21"/>
        <v>6.7703737269786096E-2</v>
      </c>
      <c r="AY17">
        <f t="shared" si="22"/>
        <v>6.3109482372935954E-2</v>
      </c>
      <c r="AZ17">
        <f t="shared" si="23"/>
        <v>6.2456551969728158E-2</v>
      </c>
      <c r="BA17">
        <f t="shared" si="24"/>
        <v>5.9235308129617026E-2</v>
      </c>
      <c r="BB17">
        <f t="shared" si="25"/>
        <v>5.2128035985753114E-2</v>
      </c>
      <c r="BC17">
        <f t="shared" si="26"/>
        <v>4.5155133247766217E-2</v>
      </c>
      <c r="BD17">
        <f t="shared" si="27"/>
        <v>4.2207839018850661E-2</v>
      </c>
      <c r="BE17">
        <f t="shared" si="28"/>
        <v>3.1609654062950486E-2</v>
      </c>
      <c r="BF17">
        <f t="shared" si="29"/>
        <v>1.9131230573568296E-2</v>
      </c>
      <c r="BG17">
        <f t="shared" si="30"/>
        <v>1.8728823452185878E-2</v>
      </c>
      <c r="BI17">
        <f t="shared" si="31"/>
        <v>1.1450475275710221</v>
      </c>
    </row>
    <row r="18" spans="1:61" x14ac:dyDescent="0.25">
      <c r="A18">
        <f>'HKI SC'!A14</f>
        <v>1951</v>
      </c>
      <c r="B18">
        <f>'HKI SC'!AD14</f>
        <v>1.2088204690889528</v>
      </c>
      <c r="C18">
        <f>($B18&gt;=C$16)*($B18&lt;=D$16)*(1-($B18-C$16)/(D$16-C$16))</f>
        <v>0</v>
      </c>
      <c r="D18">
        <f>($B18&gt;=D$16)*($B18&lt;=E$16)*(1-($B18-D$16)/(E$16-D$16))</f>
        <v>0</v>
      </c>
      <c r="E18">
        <f t="shared" si="36"/>
        <v>0</v>
      </c>
      <c r="F18">
        <f t="shared" si="36"/>
        <v>0.89140248854047144</v>
      </c>
      <c r="G18">
        <f t="shared" si="36"/>
        <v>0</v>
      </c>
      <c r="K18">
        <f t="shared" si="37"/>
        <v>0</v>
      </c>
      <c r="L18">
        <f t="shared" si="37"/>
        <v>0</v>
      </c>
      <c r="M18">
        <f t="shared" si="37"/>
        <v>0</v>
      </c>
      <c r="N18">
        <f t="shared" si="37"/>
        <v>0.10859751145952851</v>
      </c>
      <c r="O18">
        <f t="shared" si="37"/>
        <v>0</v>
      </c>
      <c r="AE18">
        <f t="shared" si="1"/>
        <v>1966</v>
      </c>
      <c r="AF18">
        <f t="shared" si="3"/>
        <v>1.1374509351132687</v>
      </c>
      <c r="AG18">
        <f t="shared" si="4"/>
        <v>2.2691486245692755E-2</v>
      </c>
      <c r="AH18">
        <f t="shared" si="5"/>
        <v>1.8422370413285039E-2</v>
      </c>
      <c r="AI18">
        <f t="shared" si="6"/>
        <v>1.6757621832728633E-2</v>
      </c>
      <c r="AJ18">
        <f t="shared" si="7"/>
        <v>2.4488157841204901E-2</v>
      </c>
      <c r="AK18">
        <f t="shared" si="8"/>
        <v>2.762860132837773E-2</v>
      </c>
      <c r="AL18">
        <f t="shared" si="9"/>
        <v>3.1073318691458941E-2</v>
      </c>
      <c r="AM18">
        <f t="shared" si="10"/>
        <v>3.7319351085062846E-2</v>
      </c>
      <c r="AN18">
        <f t="shared" si="11"/>
        <v>4.5184120494189899E-2</v>
      </c>
      <c r="AO18">
        <f t="shared" si="12"/>
        <v>4.1101290156948175E-2</v>
      </c>
      <c r="AP18">
        <f t="shared" si="13"/>
        <v>4.0704196845517744E-2</v>
      </c>
      <c r="AQ18">
        <f t="shared" si="14"/>
        <v>4.5689351696218766E-2</v>
      </c>
      <c r="AR18">
        <f t="shared" si="15"/>
        <v>4.5295119970488747E-2</v>
      </c>
      <c r="AS18">
        <f t="shared" si="16"/>
        <v>5.1082318006249058E-2</v>
      </c>
      <c r="AT18">
        <f t="shared" si="17"/>
        <v>5.2459191668498564E-2</v>
      </c>
      <c r="AU18">
        <f t="shared" si="18"/>
        <v>5.6711872898755136E-2</v>
      </c>
      <c r="AV18">
        <f t="shared" si="19"/>
        <v>5.9432840652902129E-2</v>
      </c>
      <c r="AW18">
        <f t="shared" si="20"/>
        <v>6.2250200445769593E-2</v>
      </c>
      <c r="AX18">
        <f t="shared" si="21"/>
        <v>6.714781575340896E-2</v>
      </c>
      <c r="AY18">
        <f t="shared" si="22"/>
        <v>6.273512040269158E-2</v>
      </c>
      <c r="AZ18">
        <f t="shared" si="23"/>
        <v>6.2021111737039655E-2</v>
      </c>
      <c r="BA18">
        <f t="shared" si="24"/>
        <v>5.8860375284747385E-2</v>
      </c>
      <c r="BB18">
        <f t="shared" si="25"/>
        <v>5.1845157076372828E-2</v>
      </c>
      <c r="BC18">
        <f t="shared" si="26"/>
        <v>4.4963990393278412E-2</v>
      </c>
      <c r="BD18">
        <f t="shared" si="27"/>
        <v>4.222686651859809E-2</v>
      </c>
      <c r="BE18">
        <f t="shared" si="28"/>
        <v>3.158512897398625E-2</v>
      </c>
      <c r="BF18">
        <f t="shared" si="29"/>
        <v>1.9042283297536385E-2</v>
      </c>
      <c r="BG18">
        <f t="shared" si="30"/>
        <v>1.8731675402260364E-2</v>
      </c>
      <c r="BI18">
        <f t="shared" si="31"/>
        <v>1.1374509351132687</v>
      </c>
    </row>
    <row r="19" spans="1:61" x14ac:dyDescent="0.25">
      <c r="A19">
        <f>'HKI SC'!A15</f>
        <v>1952</v>
      </c>
      <c r="B19">
        <f>'HKI SC'!AD15</f>
        <v>1.2039950384852831</v>
      </c>
      <c r="C19">
        <f t="shared" ref="C19:G34" si="38">($B19&gt;=C$16)*($B19&lt;=D$16)*(1-($B19-C$16)/(D$16-C$16))</f>
        <v>0</v>
      </c>
      <c r="D19">
        <f t="shared" si="38"/>
        <v>0</v>
      </c>
      <c r="E19">
        <f t="shared" si="38"/>
        <v>0</v>
      </c>
      <c r="F19">
        <f t="shared" si="38"/>
        <v>0.89690079961226143</v>
      </c>
      <c r="G19">
        <f t="shared" si="38"/>
        <v>0</v>
      </c>
      <c r="K19">
        <f t="shared" ref="K19:O34" si="39">($B19&gt;=J$16)*($B19&lt;=K$16)*($B19-J$16)/(K$16-J$16)</f>
        <v>0</v>
      </c>
      <c r="L19">
        <f t="shared" si="39"/>
        <v>0</v>
      </c>
      <c r="M19">
        <f t="shared" si="39"/>
        <v>0</v>
      </c>
      <c r="N19">
        <f t="shared" si="39"/>
        <v>0.10309920038773855</v>
      </c>
      <c r="O19">
        <f t="shared" si="39"/>
        <v>0</v>
      </c>
      <c r="AE19">
        <f t="shared" si="1"/>
        <v>1967</v>
      </c>
      <c r="AF19">
        <f t="shared" si="3"/>
        <v>1.132745621138618</v>
      </c>
      <c r="AG19">
        <f t="shared" si="4"/>
        <v>2.2613571772927634E-2</v>
      </c>
      <c r="AH19">
        <f t="shared" si="5"/>
        <v>1.8357982568138979E-2</v>
      </c>
      <c r="AI19">
        <f t="shared" si="6"/>
        <v>1.6694504680229403E-2</v>
      </c>
      <c r="AJ19">
        <f t="shared" si="7"/>
        <v>2.4360865016168663E-2</v>
      </c>
      <c r="AK19">
        <f t="shared" si="8"/>
        <v>2.7428523782552953E-2</v>
      </c>
      <c r="AL19">
        <f t="shared" si="9"/>
        <v>3.0859405447257217E-2</v>
      </c>
      <c r="AM19">
        <f t="shared" si="10"/>
        <v>3.7085599889812151E-2</v>
      </c>
      <c r="AN19">
        <f t="shared" si="11"/>
        <v>4.5056560931881449E-2</v>
      </c>
      <c r="AO19">
        <f t="shared" si="12"/>
        <v>4.0920570803185889E-2</v>
      </c>
      <c r="AP19">
        <f t="shared" si="13"/>
        <v>4.0541672575956277E-2</v>
      </c>
      <c r="AQ19">
        <f t="shared" si="14"/>
        <v>4.5513839234217549E-2</v>
      </c>
      <c r="AR19">
        <f t="shared" si="15"/>
        <v>4.5077394751548622E-2</v>
      </c>
      <c r="AS19">
        <f t="shared" si="16"/>
        <v>5.0846953930401305E-2</v>
      </c>
      <c r="AT19">
        <f t="shared" si="17"/>
        <v>5.2188163487326703E-2</v>
      </c>
      <c r="AU19">
        <f t="shared" si="18"/>
        <v>5.6445254998138981E-2</v>
      </c>
      <c r="AV19">
        <f t="shared" si="19"/>
        <v>5.915933631067738E-2</v>
      </c>
      <c r="AW19">
        <f t="shared" si="20"/>
        <v>6.1864395852916622E-2</v>
      </c>
      <c r="AX19">
        <f t="shared" si="21"/>
        <v>6.6803479092680446E-2</v>
      </c>
      <c r="AY19">
        <f t="shared" si="22"/>
        <v>6.2503241356926684E-2</v>
      </c>
      <c r="AZ19">
        <f t="shared" si="23"/>
        <v>6.1751400939285432E-2</v>
      </c>
      <c r="BA19">
        <f t="shared" si="24"/>
        <v>5.8628142640396431E-2</v>
      </c>
      <c r="BB19">
        <f t="shared" si="25"/>
        <v>5.1669942453126519E-2</v>
      </c>
      <c r="BC19">
        <f t="shared" si="26"/>
        <v>4.4845596896539205E-2</v>
      </c>
      <c r="BD19">
        <f t="shared" si="27"/>
        <v>4.2238652113384449E-2</v>
      </c>
      <c r="BE19">
        <f t="shared" si="28"/>
        <v>3.1569938183579269E-2</v>
      </c>
      <c r="BF19">
        <f t="shared" si="29"/>
        <v>1.8987189535004358E-2</v>
      </c>
      <c r="BG19">
        <f t="shared" si="30"/>
        <v>1.8733441894357331E-2</v>
      </c>
      <c r="BI19">
        <f t="shared" si="31"/>
        <v>1.1327456211386178</v>
      </c>
    </row>
    <row r="20" spans="1:61" x14ac:dyDescent="0.25">
      <c r="A20">
        <f>'HKI SC'!A16</f>
        <v>1953</v>
      </c>
      <c r="B20">
        <f>'HKI SC'!AD16</f>
        <v>1.2005075139324763</v>
      </c>
      <c r="C20">
        <f t="shared" si="38"/>
        <v>0</v>
      </c>
      <c r="D20">
        <f t="shared" si="38"/>
        <v>0</v>
      </c>
      <c r="E20">
        <f t="shared" si="38"/>
        <v>0</v>
      </c>
      <c r="F20">
        <f t="shared" si="38"/>
        <v>0.90087464079593815</v>
      </c>
      <c r="G20">
        <f t="shared" si="38"/>
        <v>0</v>
      </c>
      <c r="K20">
        <f t="shared" si="39"/>
        <v>0</v>
      </c>
      <c r="L20">
        <f t="shared" si="39"/>
        <v>0</v>
      </c>
      <c r="M20">
        <f t="shared" si="39"/>
        <v>0</v>
      </c>
      <c r="N20">
        <f t="shared" si="39"/>
        <v>9.9125359204061805E-2</v>
      </c>
      <c r="O20">
        <f t="shared" si="39"/>
        <v>0</v>
      </c>
      <c r="AE20">
        <f t="shared" si="1"/>
        <v>1968</v>
      </c>
      <c r="AF20">
        <f t="shared" si="3"/>
        <v>1.1293707709464889</v>
      </c>
      <c r="AG20">
        <f t="shared" si="4"/>
        <v>2.2557688217696759E-2</v>
      </c>
      <c r="AH20">
        <f t="shared" si="5"/>
        <v>1.8311800882340187E-2</v>
      </c>
      <c r="AI20">
        <f t="shared" si="6"/>
        <v>1.6649234388940393E-2</v>
      </c>
      <c r="AJ20">
        <f t="shared" si="7"/>
        <v>2.4269565218249842E-2</v>
      </c>
      <c r="AK20">
        <f t="shared" si="8"/>
        <v>2.7285019704481817E-2</v>
      </c>
      <c r="AL20">
        <f t="shared" si="9"/>
        <v>3.0705977821134402E-2</v>
      </c>
      <c r="AM20">
        <f t="shared" si="10"/>
        <v>3.691794364615824E-2</v>
      </c>
      <c r="AN20">
        <f t="shared" si="11"/>
        <v>4.4965069818709437E-2</v>
      </c>
      <c r="AO20">
        <f t="shared" si="12"/>
        <v>4.0790951239209526E-2</v>
      </c>
      <c r="AP20">
        <f t="shared" si="13"/>
        <v>4.0425103295923089E-2</v>
      </c>
      <c r="AQ20">
        <f t="shared" si="14"/>
        <v>4.5387954273235782E-2</v>
      </c>
      <c r="AR20">
        <f t="shared" si="15"/>
        <v>4.4921233015917363E-2</v>
      </c>
      <c r="AS20">
        <f t="shared" si="16"/>
        <v>5.0678140860566996E-2</v>
      </c>
      <c r="AT20">
        <f t="shared" si="17"/>
        <v>5.1993770612753828E-2</v>
      </c>
      <c r="AU20">
        <f t="shared" si="18"/>
        <v>5.6254025363311838E-2</v>
      </c>
      <c r="AV20">
        <f t="shared" si="19"/>
        <v>5.8963167428669062E-2</v>
      </c>
      <c r="AW20">
        <f t="shared" si="20"/>
        <v>6.1587680481460287E-2</v>
      </c>
      <c r="AX20">
        <f t="shared" si="21"/>
        <v>6.6556506276014574E-2</v>
      </c>
      <c r="AY20">
        <f t="shared" si="22"/>
        <v>6.2336927898065858E-2</v>
      </c>
      <c r="AZ20">
        <f t="shared" si="23"/>
        <v>6.1557952947817941E-2</v>
      </c>
      <c r="BA20">
        <f t="shared" si="24"/>
        <v>5.8461575565674349E-2</v>
      </c>
      <c r="BB20">
        <f t="shared" si="25"/>
        <v>5.1544271114696755E-2</v>
      </c>
      <c r="BC20">
        <f t="shared" si="26"/>
        <v>4.4760680073268812E-2</v>
      </c>
      <c r="BD20">
        <f t="shared" si="27"/>
        <v>4.2247105240432591E-2</v>
      </c>
      <c r="BE20">
        <f t="shared" si="28"/>
        <v>3.1559042706210537E-2</v>
      </c>
      <c r="BF20">
        <f t="shared" si="29"/>
        <v>1.8947673958346133E-2</v>
      </c>
      <c r="BG20">
        <f t="shared" si="30"/>
        <v>1.8734708897202409E-2</v>
      </c>
      <c r="BI20">
        <f t="shared" si="31"/>
        <v>1.1293707709464884</v>
      </c>
    </row>
    <row r="21" spans="1:61" x14ac:dyDescent="0.25">
      <c r="A21">
        <f>'HKI SC'!A17</f>
        <v>1954</v>
      </c>
      <c r="B21">
        <f>'HKI SC'!AD17</f>
        <v>1.1975566445272159</v>
      </c>
      <c r="C21">
        <f t="shared" si="38"/>
        <v>0</v>
      </c>
      <c r="D21">
        <f t="shared" si="38"/>
        <v>0</v>
      </c>
      <c r="E21">
        <f t="shared" si="38"/>
        <v>0</v>
      </c>
      <c r="F21">
        <f t="shared" si="38"/>
        <v>0.90423699314435058</v>
      </c>
      <c r="G21">
        <f t="shared" si="38"/>
        <v>0</v>
      </c>
      <c r="K21">
        <f t="shared" si="39"/>
        <v>0</v>
      </c>
      <c r="L21">
        <f t="shared" si="39"/>
        <v>0</v>
      </c>
      <c r="M21">
        <f t="shared" si="39"/>
        <v>0</v>
      </c>
      <c r="N21">
        <f t="shared" si="39"/>
        <v>9.576300685564941E-2</v>
      </c>
      <c r="O21">
        <f t="shared" si="39"/>
        <v>0</v>
      </c>
      <c r="AE21">
        <f t="shared" si="1"/>
        <v>1969</v>
      </c>
      <c r="AF21">
        <f t="shared" si="3"/>
        <v>1.1264230726200501</v>
      </c>
      <c r="AG21">
        <f t="shared" si="4"/>
        <v>2.2508877795647895E-2</v>
      </c>
      <c r="AH21">
        <f t="shared" si="5"/>
        <v>1.8271464372512668E-2</v>
      </c>
      <c r="AI21">
        <f t="shared" si="6"/>
        <v>1.6609693919208957E-2</v>
      </c>
      <c r="AJ21">
        <f t="shared" si="7"/>
        <v>2.4189821156674257E-2</v>
      </c>
      <c r="AK21">
        <f t="shared" si="8"/>
        <v>2.7159678813276036E-2</v>
      </c>
      <c r="AL21">
        <f t="shared" si="9"/>
        <v>3.0571969396758568E-2</v>
      </c>
      <c r="AM21">
        <f t="shared" si="10"/>
        <v>3.6771507508048085E-2</v>
      </c>
      <c r="AN21">
        <f t="shared" si="11"/>
        <v>4.4885158656486554E-2</v>
      </c>
      <c r="AO21">
        <f t="shared" si="12"/>
        <v>4.0677737511175621E-2</v>
      </c>
      <c r="AP21">
        <f t="shared" si="13"/>
        <v>4.032328808869718E-2</v>
      </c>
      <c r="AQ21">
        <f t="shared" si="14"/>
        <v>4.5278002462730171E-2</v>
      </c>
      <c r="AR21">
        <f t="shared" si="15"/>
        <v>4.4784836535905426E-2</v>
      </c>
      <c r="AS21">
        <f t="shared" si="16"/>
        <v>5.0530694314764112E-2</v>
      </c>
      <c r="AT21">
        <f t="shared" si="17"/>
        <v>5.1823981875942192E-2</v>
      </c>
      <c r="AU21">
        <f t="shared" si="18"/>
        <v>5.608699949773116E-2</v>
      </c>
      <c r="AV21">
        <f t="shared" si="19"/>
        <v>5.8791827472144793E-2</v>
      </c>
      <c r="AW21">
        <f t="shared" si="20"/>
        <v>6.1345988734892075E-2</v>
      </c>
      <c r="AX21">
        <f t="shared" si="21"/>
        <v>6.6340792594838521E-2</v>
      </c>
      <c r="AY21">
        <f t="shared" si="22"/>
        <v>6.219166458964058E-2</v>
      </c>
      <c r="AZ21">
        <f t="shared" si="23"/>
        <v>6.1388989501075443E-2</v>
      </c>
      <c r="BA21">
        <f t="shared" si="24"/>
        <v>5.8316090741327715E-2</v>
      </c>
      <c r="BB21">
        <f t="shared" si="25"/>
        <v>5.1434505888721775E-2</v>
      </c>
      <c r="BC21">
        <f t="shared" si="26"/>
        <v>4.4686511098769019E-2</v>
      </c>
      <c r="BD21">
        <f t="shared" si="27"/>
        <v>4.2254488462511924E-2</v>
      </c>
      <c r="BE21">
        <f t="shared" si="28"/>
        <v>3.1549526259975244E-2</v>
      </c>
      <c r="BF21">
        <f t="shared" si="29"/>
        <v>1.8913159833999108E-2</v>
      </c>
      <c r="BG21">
        <f t="shared" si="30"/>
        <v>1.8735815536594796E-2</v>
      </c>
      <c r="BI21">
        <f t="shared" si="31"/>
        <v>1.1264230726200499</v>
      </c>
    </row>
    <row r="22" spans="1:61" x14ac:dyDescent="0.25">
      <c r="A22">
        <f>'HKI SC'!A18</f>
        <v>1955</v>
      </c>
      <c r="B22">
        <f>'HKI SC'!AD18</f>
        <v>1.1951206677728321</v>
      </c>
      <c r="C22">
        <f t="shared" si="38"/>
        <v>0</v>
      </c>
      <c r="D22">
        <f t="shared" si="38"/>
        <v>0</v>
      </c>
      <c r="E22">
        <f t="shared" si="38"/>
        <v>0</v>
      </c>
      <c r="F22">
        <f t="shared" si="38"/>
        <v>0.90701265381783858</v>
      </c>
      <c r="G22">
        <f t="shared" si="38"/>
        <v>0</v>
      </c>
      <c r="K22">
        <f t="shared" si="39"/>
        <v>0</v>
      </c>
      <c r="L22">
        <f t="shared" si="39"/>
        <v>0</v>
      </c>
      <c r="M22">
        <f t="shared" si="39"/>
        <v>0</v>
      </c>
      <c r="N22">
        <f t="shared" si="39"/>
        <v>9.2987346182161423E-2</v>
      </c>
      <c r="O22">
        <f t="shared" si="39"/>
        <v>0</v>
      </c>
      <c r="AE22">
        <f t="shared" si="1"/>
        <v>1970</v>
      </c>
      <c r="AF22">
        <f t="shared" si="3"/>
        <v>1.1232105092319504</v>
      </c>
      <c r="AG22">
        <f t="shared" si="4"/>
        <v>2.2455681519276797E-2</v>
      </c>
      <c r="AH22">
        <f t="shared" si="5"/>
        <v>1.8227503430677704E-2</v>
      </c>
      <c r="AI22">
        <f t="shared" si="6"/>
        <v>1.656660054555259E-2</v>
      </c>
      <c r="AJ22">
        <f t="shared" si="7"/>
        <v>2.4102911702494945E-2</v>
      </c>
      <c r="AK22">
        <f t="shared" si="8"/>
        <v>2.70230754320861E-2</v>
      </c>
      <c r="AL22">
        <f t="shared" si="9"/>
        <v>3.0425919662297834E-2</v>
      </c>
      <c r="AM22">
        <f t="shared" si="10"/>
        <v>3.6611913369201554E-2</v>
      </c>
      <c r="AN22">
        <f t="shared" si="11"/>
        <v>4.4798067086852328E-2</v>
      </c>
      <c r="AO22">
        <f t="shared" si="12"/>
        <v>4.055435097787613E-2</v>
      </c>
      <c r="AP22">
        <f t="shared" si="13"/>
        <v>4.0212324288856474E-2</v>
      </c>
      <c r="AQ22">
        <f t="shared" si="14"/>
        <v>4.5158170946147429E-2</v>
      </c>
      <c r="AR22">
        <f t="shared" si="15"/>
        <v>4.4636184167370342E-2</v>
      </c>
      <c r="AS22">
        <f t="shared" si="16"/>
        <v>5.0369998978168948E-2</v>
      </c>
      <c r="AT22">
        <f t="shared" si="17"/>
        <v>5.1638936793580684E-2</v>
      </c>
      <c r="AU22">
        <f t="shared" si="18"/>
        <v>5.5904965544046892E-2</v>
      </c>
      <c r="AV22">
        <f t="shared" si="19"/>
        <v>5.860509178541886E-2</v>
      </c>
      <c r="AW22">
        <f t="shared" si="20"/>
        <v>6.1082579806893356E-2</v>
      </c>
      <c r="AX22">
        <f t="shared" si="21"/>
        <v>6.6105695988024085E-2</v>
      </c>
      <c r="AY22">
        <f t="shared" si="22"/>
        <v>6.2033348664942464E-2</v>
      </c>
      <c r="AZ22">
        <f t="shared" si="23"/>
        <v>6.1204843865118236E-2</v>
      </c>
      <c r="BA22">
        <f t="shared" si="24"/>
        <v>5.8157533396423045E-2</v>
      </c>
      <c r="BB22">
        <f t="shared" si="25"/>
        <v>5.131487772219915E-2</v>
      </c>
      <c r="BC22">
        <f t="shared" si="26"/>
        <v>4.4605677680412119E-2</v>
      </c>
      <c r="BD22">
        <f t="shared" si="27"/>
        <v>4.2262535103080784E-2</v>
      </c>
      <c r="BE22">
        <f t="shared" si="28"/>
        <v>3.1539154714662718E-2</v>
      </c>
      <c r="BF22">
        <f t="shared" si="29"/>
        <v>1.8875544447358266E-2</v>
      </c>
      <c r="BG22">
        <f t="shared" si="30"/>
        <v>1.8737021612930328E-2</v>
      </c>
      <c r="BI22">
        <f t="shared" si="31"/>
        <v>1.12321050923195</v>
      </c>
    </row>
    <row r="23" spans="1:61" x14ac:dyDescent="0.25">
      <c r="A23">
        <f>'HKI SC'!A19</f>
        <v>1956</v>
      </c>
      <c r="B23">
        <f>'HKI SC'!AD19</f>
        <v>1.1851766927357055</v>
      </c>
      <c r="C23">
        <f t="shared" si="38"/>
        <v>0</v>
      </c>
      <c r="D23">
        <f t="shared" si="38"/>
        <v>0</v>
      </c>
      <c r="E23">
        <f t="shared" si="38"/>
        <v>0</v>
      </c>
      <c r="F23">
        <f t="shared" si="38"/>
        <v>0.91834326294579005</v>
      </c>
      <c r="G23">
        <f t="shared" si="38"/>
        <v>0</v>
      </c>
      <c r="K23">
        <f t="shared" si="39"/>
        <v>0</v>
      </c>
      <c r="L23">
        <f t="shared" si="39"/>
        <v>0</v>
      </c>
      <c r="M23">
        <f t="shared" si="39"/>
        <v>0</v>
      </c>
      <c r="N23">
        <f t="shared" si="39"/>
        <v>8.1656737054209935E-2</v>
      </c>
      <c r="O23">
        <f t="shared" si="39"/>
        <v>0</v>
      </c>
      <c r="AE23">
        <f t="shared" si="1"/>
        <v>1971</v>
      </c>
      <c r="AF23">
        <f t="shared" si="3"/>
        <v>1.1136962304870714</v>
      </c>
      <c r="AG23">
        <f t="shared" si="4"/>
        <v>2.2298136238315464E-2</v>
      </c>
      <c r="AH23">
        <f t="shared" si="5"/>
        <v>1.8097309375657768E-2</v>
      </c>
      <c r="AI23">
        <f t="shared" si="6"/>
        <v>1.6438975867221678E-2</v>
      </c>
      <c r="AJ23">
        <f t="shared" si="7"/>
        <v>2.3845521988196915E-2</v>
      </c>
      <c r="AK23">
        <f t="shared" si="8"/>
        <v>2.6618512941288759E-2</v>
      </c>
      <c r="AL23">
        <f t="shared" si="9"/>
        <v>2.9993380995692143E-2</v>
      </c>
      <c r="AM23">
        <f t="shared" si="10"/>
        <v>3.6139261801092594E-2</v>
      </c>
      <c r="AN23">
        <f t="shared" si="11"/>
        <v>4.4540138022199957E-2</v>
      </c>
      <c r="AO23">
        <f t="shared" si="12"/>
        <v>4.0188931302260013E-2</v>
      </c>
      <c r="AP23">
        <f t="shared" si="13"/>
        <v>3.9883695591229472E-2</v>
      </c>
      <c r="AQ23">
        <f t="shared" si="14"/>
        <v>4.4803279753832574E-2</v>
      </c>
      <c r="AR23">
        <f t="shared" si="15"/>
        <v>4.4195937579375129E-2</v>
      </c>
      <c r="AS23">
        <f t="shared" si="16"/>
        <v>4.9894086119598752E-2</v>
      </c>
      <c r="AT23">
        <f t="shared" si="17"/>
        <v>5.1090910099234943E-2</v>
      </c>
      <c r="AU23">
        <f t="shared" si="18"/>
        <v>5.5365856562477847E-2</v>
      </c>
      <c r="AV23">
        <f t="shared" si="19"/>
        <v>5.8052058222965851E-2</v>
      </c>
      <c r="AW23">
        <f t="shared" si="20"/>
        <v>6.030247194220402E-2</v>
      </c>
      <c r="AX23">
        <f t="shared" si="21"/>
        <v>6.5409437462046513E-2</v>
      </c>
      <c r="AY23">
        <f t="shared" si="22"/>
        <v>6.1564482636365173E-2</v>
      </c>
      <c r="AZ23">
        <f t="shared" si="23"/>
        <v>6.0659480957528683E-2</v>
      </c>
      <c r="BA23">
        <f t="shared" si="24"/>
        <v>5.7687952381443197E-2</v>
      </c>
      <c r="BB23">
        <f t="shared" si="25"/>
        <v>5.0960588768321616E-2</v>
      </c>
      <c r="BC23">
        <f t="shared" si="26"/>
        <v>4.4366282661158107E-2</v>
      </c>
      <c r="BD23">
        <f t="shared" si="27"/>
        <v>4.2286365911093957E-2</v>
      </c>
      <c r="BE23">
        <f t="shared" si="28"/>
        <v>3.1508438504210944E-2</v>
      </c>
      <c r="BF23">
        <f t="shared" si="29"/>
        <v>1.8764143291843925E-2</v>
      </c>
      <c r="BG23">
        <f t="shared" si="30"/>
        <v>1.8740593510215335E-2</v>
      </c>
      <c r="BI23">
        <f t="shared" si="31"/>
        <v>1.1136962304870717</v>
      </c>
    </row>
    <row r="24" spans="1:61" x14ac:dyDescent="0.25">
      <c r="A24">
        <f>'HKI SC'!A20</f>
        <v>1957</v>
      </c>
      <c r="B24">
        <f>'HKI SC'!AD20</f>
        <v>1.1774422580713408</v>
      </c>
      <c r="C24">
        <f t="shared" si="38"/>
        <v>0</v>
      </c>
      <c r="D24">
        <f t="shared" si="38"/>
        <v>0</v>
      </c>
      <c r="E24">
        <f t="shared" si="38"/>
        <v>0</v>
      </c>
      <c r="F24">
        <f t="shared" si="38"/>
        <v>0.92715622312322399</v>
      </c>
      <c r="G24">
        <f t="shared" si="38"/>
        <v>0</v>
      </c>
      <c r="K24">
        <f t="shared" si="39"/>
        <v>0</v>
      </c>
      <c r="L24">
        <f t="shared" si="39"/>
        <v>0</v>
      </c>
      <c r="M24">
        <f t="shared" si="39"/>
        <v>0</v>
      </c>
      <c r="N24">
        <f t="shared" si="39"/>
        <v>7.284377687677597E-2</v>
      </c>
      <c r="O24">
        <f t="shared" si="39"/>
        <v>0</v>
      </c>
      <c r="AE24">
        <f t="shared" si="1"/>
        <v>1972</v>
      </c>
      <c r="AF24">
        <f t="shared" si="3"/>
        <v>1.1050751830188523</v>
      </c>
      <c r="AG24">
        <f t="shared" si="4"/>
        <v>2.2136446296273999E-2</v>
      </c>
      <c r="AH24">
        <f t="shared" si="5"/>
        <v>1.8064396221575331E-2</v>
      </c>
      <c r="AI24">
        <f t="shared" si="6"/>
        <v>1.6384290789093921E-2</v>
      </c>
      <c r="AJ24">
        <f t="shared" si="7"/>
        <v>2.3723727331080604E-2</v>
      </c>
      <c r="AK24">
        <f t="shared" si="8"/>
        <v>2.6515248183640365E-2</v>
      </c>
      <c r="AL24">
        <f t="shared" si="9"/>
        <v>2.9830248099707971E-2</v>
      </c>
      <c r="AM24">
        <f t="shared" si="10"/>
        <v>3.5913210614158073E-2</v>
      </c>
      <c r="AN24">
        <f t="shared" si="11"/>
        <v>4.4159289278376986E-2</v>
      </c>
      <c r="AO24">
        <f t="shared" si="12"/>
        <v>3.9840897909806952E-2</v>
      </c>
      <c r="AP24">
        <f t="shared" si="13"/>
        <v>3.9662824363973864E-2</v>
      </c>
      <c r="AQ24">
        <f t="shared" si="14"/>
        <v>4.4369059193787537E-2</v>
      </c>
      <c r="AR24">
        <f t="shared" si="15"/>
        <v>4.3824540411425361E-2</v>
      </c>
      <c r="AS24">
        <f t="shared" si="16"/>
        <v>4.952390614744627E-2</v>
      </c>
      <c r="AT24">
        <f t="shared" si="17"/>
        <v>5.0770487123698964E-2</v>
      </c>
      <c r="AU24">
        <f t="shared" si="18"/>
        <v>5.4931408918729482E-2</v>
      </c>
      <c r="AV24">
        <f t="shared" si="19"/>
        <v>5.7635521363987023E-2</v>
      </c>
      <c r="AW24">
        <f t="shared" si="20"/>
        <v>5.9844294809444108E-2</v>
      </c>
      <c r="AX24">
        <f t="shared" si="21"/>
        <v>6.4964592385994779E-2</v>
      </c>
      <c r="AY24">
        <f t="shared" si="22"/>
        <v>6.0973528580239814E-2</v>
      </c>
      <c r="AZ24">
        <f t="shared" si="23"/>
        <v>6.0040417975326617E-2</v>
      </c>
      <c r="BA24">
        <f t="shared" si="24"/>
        <v>5.715669949169893E-2</v>
      </c>
      <c r="BB24">
        <f t="shared" si="25"/>
        <v>5.0555927951585568E-2</v>
      </c>
      <c r="BC24">
        <f t="shared" si="26"/>
        <v>4.4045083000714379E-2</v>
      </c>
      <c r="BD24">
        <f t="shared" si="27"/>
        <v>4.1894226580343231E-2</v>
      </c>
      <c r="BE24">
        <f t="shared" si="28"/>
        <v>3.1152313719864669E-2</v>
      </c>
      <c r="BF24">
        <f t="shared" si="29"/>
        <v>1.8650032686459882E-2</v>
      </c>
      <c r="BG24">
        <f t="shared" si="30"/>
        <v>1.8512563590417547E-2</v>
      </c>
      <c r="BI24">
        <f t="shared" si="31"/>
        <v>1.1050751830188519</v>
      </c>
    </row>
    <row r="25" spans="1:61" x14ac:dyDescent="0.25">
      <c r="A25">
        <f>'HKI SC'!A21</f>
        <v>1958</v>
      </c>
      <c r="B25">
        <f>'HKI SC'!AD21</f>
        <v>1.171690257009611</v>
      </c>
      <c r="C25">
        <f t="shared" si="38"/>
        <v>0</v>
      </c>
      <c r="D25">
        <f t="shared" si="38"/>
        <v>0</v>
      </c>
      <c r="E25">
        <f t="shared" si="38"/>
        <v>0</v>
      </c>
      <c r="F25">
        <f t="shared" si="38"/>
        <v>0.93371030994370485</v>
      </c>
      <c r="G25">
        <f t="shared" si="38"/>
        <v>0</v>
      </c>
      <c r="K25">
        <f t="shared" si="39"/>
        <v>0</v>
      </c>
      <c r="L25">
        <f t="shared" si="39"/>
        <v>0</v>
      </c>
      <c r="M25">
        <f t="shared" si="39"/>
        <v>0</v>
      </c>
      <c r="N25">
        <f t="shared" si="39"/>
        <v>6.628969005629512E-2</v>
      </c>
      <c r="O25">
        <f t="shared" si="39"/>
        <v>0</v>
      </c>
      <c r="AE25">
        <f t="shared" si="1"/>
        <v>1973</v>
      </c>
      <c r="AF25">
        <f t="shared" si="3"/>
        <v>1.0967463759131091</v>
      </c>
      <c r="AG25">
        <f t="shared" si="4"/>
        <v>2.1979840287165302E-2</v>
      </c>
      <c r="AH25">
        <f t="shared" si="5"/>
        <v>1.803438257870827E-2</v>
      </c>
      <c r="AI25">
        <f t="shared" si="6"/>
        <v>1.6332737838273284E-2</v>
      </c>
      <c r="AJ25">
        <f t="shared" si="7"/>
        <v>2.3608398210418675E-2</v>
      </c>
      <c r="AK25">
        <f t="shared" si="8"/>
        <v>2.6421006122335645E-2</v>
      </c>
      <c r="AL25">
        <f t="shared" si="9"/>
        <v>2.9677443428952829E-2</v>
      </c>
      <c r="AM25">
        <f t="shared" si="10"/>
        <v>3.5699063241622822E-2</v>
      </c>
      <c r="AN25">
        <f t="shared" si="11"/>
        <v>4.3788265061611077E-2</v>
      </c>
      <c r="AO25">
        <f t="shared" si="12"/>
        <v>3.9504307467497966E-2</v>
      </c>
      <c r="AP25">
        <f t="shared" si="13"/>
        <v>3.9451053155501577E-2</v>
      </c>
      <c r="AQ25">
        <f t="shared" si="14"/>
        <v>4.3947195638044091E-2</v>
      </c>
      <c r="AR25">
        <f t="shared" si="15"/>
        <v>4.3466310132115576E-2</v>
      </c>
      <c r="AS25">
        <f t="shared" si="16"/>
        <v>4.9167555087866591E-2</v>
      </c>
      <c r="AT25">
        <f t="shared" si="17"/>
        <v>5.0464620225325954E-2</v>
      </c>
      <c r="AU25">
        <f t="shared" si="18"/>
        <v>5.4512821865342412E-2</v>
      </c>
      <c r="AV25">
        <f t="shared" si="19"/>
        <v>5.723487817194526E-2</v>
      </c>
      <c r="AW25">
        <f t="shared" si="20"/>
        <v>5.9406864662876195E-2</v>
      </c>
      <c r="AX25">
        <f t="shared" si="21"/>
        <v>6.4538728584497496E-2</v>
      </c>
      <c r="AY25">
        <f t="shared" si="22"/>
        <v>6.0399123430655843E-2</v>
      </c>
      <c r="AZ25">
        <f t="shared" si="23"/>
        <v>5.9439720911806902E-2</v>
      </c>
      <c r="BA25">
        <f t="shared" si="24"/>
        <v>5.6641237349941365E-2</v>
      </c>
      <c r="BB25">
        <f t="shared" si="25"/>
        <v>5.0163230581932304E-2</v>
      </c>
      <c r="BC25">
        <f t="shared" si="26"/>
        <v>4.3732584596873972E-2</v>
      </c>
      <c r="BD25">
        <f t="shared" si="27"/>
        <v>4.150670350626081E-2</v>
      </c>
      <c r="BE25">
        <f t="shared" si="28"/>
        <v>3.0801376184329751E-2</v>
      </c>
      <c r="BF25">
        <f t="shared" si="29"/>
        <v>1.8539514098459317E-2</v>
      </c>
      <c r="BG25">
        <f t="shared" si="30"/>
        <v>1.8287413492747692E-2</v>
      </c>
      <c r="BI25">
        <f t="shared" si="31"/>
        <v>1.0967463759131091</v>
      </c>
    </row>
    <row r="26" spans="1:61" x14ac:dyDescent="0.25">
      <c r="A26">
        <f>'HKI SC'!A22</f>
        <v>1959</v>
      </c>
      <c r="B26">
        <f>'HKI SC'!AD22</f>
        <v>1.1681999274923334</v>
      </c>
      <c r="C26">
        <f t="shared" si="38"/>
        <v>0</v>
      </c>
      <c r="D26">
        <f t="shared" si="38"/>
        <v>0</v>
      </c>
      <c r="E26">
        <f t="shared" si="38"/>
        <v>0</v>
      </c>
      <c r="F26">
        <f t="shared" si="38"/>
        <v>0.93768734722913361</v>
      </c>
      <c r="G26">
        <f t="shared" si="38"/>
        <v>0</v>
      </c>
      <c r="K26">
        <f t="shared" si="39"/>
        <v>0</v>
      </c>
      <c r="L26">
        <f t="shared" si="39"/>
        <v>0</v>
      </c>
      <c r="M26">
        <f t="shared" si="39"/>
        <v>0</v>
      </c>
      <c r="N26">
        <f t="shared" si="39"/>
        <v>6.2312652770866395E-2</v>
      </c>
      <c r="O26">
        <f t="shared" si="39"/>
        <v>0</v>
      </c>
      <c r="AE26">
        <f t="shared" si="1"/>
        <v>1974</v>
      </c>
      <c r="AF26">
        <f t="shared" si="3"/>
        <v>1.0886145260383602</v>
      </c>
      <c r="AG26">
        <f t="shared" si="4"/>
        <v>2.1826937651843459E-2</v>
      </c>
      <c r="AH26">
        <f t="shared" si="5"/>
        <v>1.8005078689821114E-2</v>
      </c>
      <c r="AI26">
        <f t="shared" si="6"/>
        <v>1.6282403996781783E-2</v>
      </c>
      <c r="AJ26">
        <f t="shared" si="7"/>
        <v>2.3495796359577048E-2</v>
      </c>
      <c r="AK26">
        <f t="shared" si="8"/>
        <v>2.6328992670146503E-2</v>
      </c>
      <c r="AL26">
        <f t="shared" si="9"/>
        <v>2.9528252239030276E-2</v>
      </c>
      <c r="AM26">
        <f t="shared" si="10"/>
        <v>3.548997996445967E-2</v>
      </c>
      <c r="AN26">
        <f t="shared" si="11"/>
        <v>4.3426014718635053E-2</v>
      </c>
      <c r="AO26">
        <f t="shared" si="12"/>
        <v>3.9175676619000517E-2</v>
      </c>
      <c r="AP26">
        <f t="shared" si="13"/>
        <v>3.9244289851558173E-2</v>
      </c>
      <c r="AQ26">
        <f t="shared" si="14"/>
        <v>4.3535308190132384E-2</v>
      </c>
      <c r="AR26">
        <f t="shared" si="15"/>
        <v>4.3116551179248508E-2</v>
      </c>
      <c r="AS26">
        <f t="shared" si="16"/>
        <v>4.8819630915482838E-2</v>
      </c>
      <c r="AT26">
        <f t="shared" si="17"/>
        <v>5.0165986379248621E-2</v>
      </c>
      <c r="AU26">
        <f t="shared" si="18"/>
        <v>5.4104133438003285E-2</v>
      </c>
      <c r="AV26">
        <f t="shared" si="19"/>
        <v>5.6843709274687786E-2</v>
      </c>
      <c r="AW26">
        <f t="shared" si="20"/>
        <v>5.8979778738395265E-2</v>
      </c>
      <c r="AX26">
        <f t="shared" si="21"/>
        <v>6.4122935487491109E-2</v>
      </c>
      <c r="AY26">
        <f t="shared" si="22"/>
        <v>5.9838301648569105E-2</v>
      </c>
      <c r="AZ26">
        <f t="shared" si="23"/>
        <v>5.8853228959390762E-2</v>
      </c>
      <c r="BA26">
        <f t="shared" si="24"/>
        <v>5.6137964708412841E-2</v>
      </c>
      <c r="BB26">
        <f t="shared" si="25"/>
        <v>4.9779819606544602E-2</v>
      </c>
      <c r="BC26">
        <f t="shared" si="26"/>
        <v>4.3427476065260068E-2</v>
      </c>
      <c r="BD26">
        <f t="shared" si="27"/>
        <v>4.1128344466192943E-2</v>
      </c>
      <c r="BE26">
        <f t="shared" si="28"/>
        <v>3.0458737518533726E-2</v>
      </c>
      <c r="BF26">
        <f t="shared" si="29"/>
        <v>1.8431609022188541E-2</v>
      </c>
      <c r="BG26">
        <f t="shared" si="30"/>
        <v>1.8067587679724148E-2</v>
      </c>
      <c r="BI26">
        <f t="shared" si="31"/>
        <v>1.08861452603836</v>
      </c>
    </row>
    <row r="27" spans="1:61" x14ac:dyDescent="0.25">
      <c r="A27">
        <f>'HKI SC'!A23</f>
        <v>1960</v>
      </c>
      <c r="B27">
        <f>'HKI SC'!AD23</f>
        <v>1.1666681161756067</v>
      </c>
      <c r="C27">
        <f t="shared" si="38"/>
        <v>0</v>
      </c>
      <c r="D27">
        <f t="shared" si="38"/>
        <v>0</v>
      </c>
      <c r="E27">
        <f t="shared" si="38"/>
        <v>0</v>
      </c>
      <c r="F27">
        <f t="shared" si="38"/>
        <v>0.93943276143449927</v>
      </c>
      <c r="G27">
        <f t="shared" si="38"/>
        <v>0</v>
      </c>
      <c r="K27">
        <f t="shared" si="39"/>
        <v>0</v>
      </c>
      <c r="L27">
        <f t="shared" si="39"/>
        <v>0</v>
      </c>
      <c r="M27">
        <f t="shared" si="39"/>
        <v>0</v>
      </c>
      <c r="N27">
        <f t="shared" si="39"/>
        <v>6.0567238565500746E-2</v>
      </c>
      <c r="O27">
        <f t="shared" si="39"/>
        <v>0</v>
      </c>
      <c r="AE27">
        <f t="shared" si="1"/>
        <v>1975</v>
      </c>
      <c r="AF27">
        <f t="shared" si="3"/>
        <v>1.0803757375860319</v>
      </c>
      <c r="AG27">
        <f t="shared" si="4"/>
        <v>2.1672024257520729E-2</v>
      </c>
      <c r="AH27">
        <f t="shared" si="5"/>
        <v>1.7975389437671796E-2</v>
      </c>
      <c r="AI27">
        <f t="shared" si="6"/>
        <v>1.6231408235862835E-2</v>
      </c>
      <c r="AJ27">
        <f t="shared" si="7"/>
        <v>2.3381713728599623E-2</v>
      </c>
      <c r="AK27">
        <f t="shared" si="8"/>
        <v>2.6235769187294374E-2</v>
      </c>
      <c r="AL27">
        <f t="shared" si="9"/>
        <v>2.9377099097782567E-2</v>
      </c>
      <c r="AM27">
        <f t="shared" si="10"/>
        <v>3.5278147120027081E-2</v>
      </c>
      <c r="AN27">
        <f t="shared" si="11"/>
        <v>4.3059000571973247E-2</v>
      </c>
      <c r="AO27">
        <f t="shared" si="12"/>
        <v>3.8842724082814729E-2</v>
      </c>
      <c r="AP27">
        <f t="shared" si="13"/>
        <v>3.9034807489348823E-2</v>
      </c>
      <c r="AQ27">
        <f t="shared" si="14"/>
        <v>4.3118004181600278E-2</v>
      </c>
      <c r="AR27">
        <f t="shared" si="15"/>
        <v>4.276219269177476E-2</v>
      </c>
      <c r="AS27">
        <f t="shared" si="16"/>
        <v>4.8467131336927892E-2</v>
      </c>
      <c r="AT27">
        <f t="shared" si="17"/>
        <v>4.9863425323593086E-2</v>
      </c>
      <c r="AU27">
        <f t="shared" si="18"/>
        <v>5.3690070519033593E-2</v>
      </c>
      <c r="AV27">
        <f t="shared" si="19"/>
        <v>5.6447396277857595E-2</v>
      </c>
      <c r="AW27">
        <f t="shared" si="20"/>
        <v>5.8547076384446048E-2</v>
      </c>
      <c r="AX27">
        <f t="shared" si="21"/>
        <v>6.3701674468296526E-2</v>
      </c>
      <c r="AY27">
        <f t="shared" si="22"/>
        <v>5.9270104732339998E-2</v>
      </c>
      <c r="AZ27">
        <f t="shared" si="23"/>
        <v>5.8259024295092443E-2</v>
      </c>
      <c r="BA27">
        <f t="shared" si="24"/>
        <v>5.5628073737568264E-2</v>
      </c>
      <c r="BB27">
        <f t="shared" si="25"/>
        <v>4.939136655279E-2</v>
      </c>
      <c r="BC27">
        <f t="shared" si="26"/>
        <v>4.3118355178169768E-2</v>
      </c>
      <c r="BD27">
        <f t="shared" si="27"/>
        <v>4.0745009783659671E-2</v>
      </c>
      <c r="BE27">
        <f t="shared" si="28"/>
        <v>3.0111592954066641E-2</v>
      </c>
      <c r="BF27">
        <f t="shared" si="29"/>
        <v>1.832228493111206E-2</v>
      </c>
      <c r="BG27">
        <f t="shared" si="30"/>
        <v>1.7844871028807375E-2</v>
      </c>
      <c r="BI27">
        <f t="shared" si="31"/>
        <v>1.0803757375860317</v>
      </c>
    </row>
    <row r="28" spans="1:61" x14ac:dyDescent="0.25">
      <c r="A28">
        <f>'HKI SC'!A24</f>
        <v>1961</v>
      </c>
      <c r="B28">
        <f>'HKI SC'!AD24</f>
        <v>1.1565302897769145</v>
      </c>
      <c r="C28">
        <f t="shared" si="38"/>
        <v>0</v>
      </c>
      <c r="D28">
        <f t="shared" si="38"/>
        <v>0</v>
      </c>
      <c r="E28">
        <f t="shared" si="38"/>
        <v>0</v>
      </c>
      <c r="F28">
        <f t="shared" si="38"/>
        <v>0.95098425345873927</v>
      </c>
      <c r="G28">
        <f t="shared" si="38"/>
        <v>0</v>
      </c>
      <c r="K28">
        <f t="shared" si="39"/>
        <v>0</v>
      </c>
      <c r="L28">
        <f t="shared" si="39"/>
        <v>0</v>
      </c>
      <c r="M28">
        <f t="shared" si="39"/>
        <v>0</v>
      </c>
      <c r="N28">
        <f t="shared" si="39"/>
        <v>4.9015746541260778E-2</v>
      </c>
      <c r="O28">
        <f t="shared" si="39"/>
        <v>0</v>
      </c>
      <c r="AE28">
        <f t="shared" si="1"/>
        <v>1976</v>
      </c>
      <c r="AF28">
        <f t="shared" si="3"/>
        <v>1.0662884156797674</v>
      </c>
      <c r="AG28">
        <f t="shared" si="4"/>
        <v>2.1407141275509019E-2</v>
      </c>
      <c r="AH28">
        <f t="shared" si="5"/>
        <v>1.7924624442963683E-2</v>
      </c>
      <c r="AI28">
        <f t="shared" si="6"/>
        <v>1.6144211713694925E-2</v>
      </c>
      <c r="AJ28">
        <f t="shared" si="7"/>
        <v>2.3186646364533686E-2</v>
      </c>
      <c r="AK28">
        <f t="shared" si="8"/>
        <v>2.607636841863039E-2</v>
      </c>
      <c r="AL28">
        <f t="shared" si="9"/>
        <v>2.9118645689223725E-2</v>
      </c>
      <c r="AM28">
        <f t="shared" si="10"/>
        <v>3.4915938830894708E-2</v>
      </c>
      <c r="AN28">
        <f t="shared" si="11"/>
        <v>4.2431451211033332E-2</v>
      </c>
      <c r="AO28">
        <f t="shared" si="12"/>
        <v>3.8273415915249055E-2</v>
      </c>
      <c r="AP28">
        <f t="shared" si="13"/>
        <v>3.8676618237712707E-2</v>
      </c>
      <c r="AQ28">
        <f t="shared" si="14"/>
        <v>4.2404465299641869E-2</v>
      </c>
      <c r="AR28">
        <f t="shared" si="15"/>
        <v>4.2156282962189581E-2</v>
      </c>
      <c r="AS28">
        <f t="shared" si="16"/>
        <v>4.7864400114532822E-2</v>
      </c>
      <c r="AT28">
        <f t="shared" si="17"/>
        <v>4.9346082875491484E-2</v>
      </c>
      <c r="AU28">
        <f t="shared" si="18"/>
        <v>5.2982073504335987E-2</v>
      </c>
      <c r="AV28">
        <f t="shared" si="19"/>
        <v>5.5769749461910358E-2</v>
      </c>
      <c r="AW28">
        <f t="shared" si="20"/>
        <v>5.7807208212693403E-2</v>
      </c>
      <c r="AX28">
        <f t="shared" si="21"/>
        <v>6.2981369581444138E-2</v>
      </c>
      <c r="AY28">
        <f t="shared" si="22"/>
        <v>5.8298557409407564E-2</v>
      </c>
      <c r="AZ28">
        <f t="shared" si="23"/>
        <v>5.7243006899742425E-2</v>
      </c>
      <c r="BA28">
        <f t="shared" si="24"/>
        <v>5.4756222459319298E-2</v>
      </c>
      <c r="BB28">
        <f t="shared" si="25"/>
        <v>4.8727159279429798E-2</v>
      </c>
      <c r="BC28">
        <f t="shared" si="26"/>
        <v>4.2589796219581581E-2</v>
      </c>
      <c r="BD28">
        <f t="shared" si="27"/>
        <v>4.0089554299891791E-2</v>
      </c>
      <c r="BE28">
        <f t="shared" si="28"/>
        <v>2.9518018151660365E-2</v>
      </c>
      <c r="BF28">
        <f t="shared" si="29"/>
        <v>1.8135354089033103E-2</v>
      </c>
      <c r="BG28">
        <f t="shared" si="30"/>
        <v>1.7464052760016519E-2</v>
      </c>
      <c r="BI28">
        <f t="shared" si="31"/>
        <v>1.0662884156797672</v>
      </c>
    </row>
    <row r="29" spans="1:61" x14ac:dyDescent="0.25">
      <c r="A29">
        <f>'HKI SC'!A25</f>
        <v>1962</v>
      </c>
      <c r="B29">
        <f>'HKI SC'!AD25</f>
        <v>1.1509372882288904</v>
      </c>
      <c r="C29">
        <f t="shared" si="38"/>
        <v>0</v>
      </c>
      <c r="D29">
        <f t="shared" si="38"/>
        <v>0</v>
      </c>
      <c r="E29">
        <f t="shared" si="38"/>
        <v>0</v>
      </c>
      <c r="F29">
        <f t="shared" si="38"/>
        <v>0.95735716913442059</v>
      </c>
      <c r="G29">
        <f t="shared" si="38"/>
        <v>0</v>
      </c>
      <c r="K29">
        <f t="shared" si="39"/>
        <v>0</v>
      </c>
      <c r="L29">
        <f t="shared" si="39"/>
        <v>0</v>
      </c>
      <c r="M29">
        <f t="shared" si="39"/>
        <v>0</v>
      </c>
      <c r="N29">
        <f t="shared" si="39"/>
        <v>4.2642830865579379E-2</v>
      </c>
      <c r="O29">
        <f t="shared" si="39"/>
        <v>0</v>
      </c>
      <c r="AE29">
        <f t="shared" si="1"/>
        <v>1977</v>
      </c>
      <c r="AF29">
        <f t="shared" si="3"/>
        <v>1.0551536924789437</v>
      </c>
      <c r="AG29">
        <f t="shared" si="4"/>
        <v>2.1197775811659034E-2</v>
      </c>
      <c r="AH29">
        <f t="shared" si="5"/>
        <v>1.7884499416494691E-2</v>
      </c>
      <c r="AI29">
        <f t="shared" si="6"/>
        <v>1.6075290939052699E-2</v>
      </c>
      <c r="AJ29">
        <f t="shared" si="7"/>
        <v>2.3032463680355608E-2</v>
      </c>
      <c r="AK29">
        <f t="shared" si="8"/>
        <v>2.5950376874681737E-2</v>
      </c>
      <c r="AL29">
        <f t="shared" si="9"/>
        <v>2.8914362207681898E-2</v>
      </c>
      <c r="AM29">
        <f t="shared" si="10"/>
        <v>3.4629646726024206E-2</v>
      </c>
      <c r="AN29">
        <f t="shared" si="11"/>
        <v>4.1935431564757451E-2</v>
      </c>
      <c r="AO29">
        <f t="shared" si="12"/>
        <v>3.7823430538043115E-2</v>
      </c>
      <c r="AP29">
        <f t="shared" si="13"/>
        <v>3.8393502809740208E-2</v>
      </c>
      <c r="AQ29">
        <f t="shared" si="14"/>
        <v>4.1840478901340072E-2</v>
      </c>
      <c r="AR29">
        <f t="shared" si="15"/>
        <v>4.1677367440239546E-2</v>
      </c>
      <c r="AS29">
        <f t="shared" si="16"/>
        <v>4.738799690812362E-2</v>
      </c>
      <c r="AT29">
        <f t="shared" si="17"/>
        <v>4.893717158646315E-2</v>
      </c>
      <c r="AU29">
        <f t="shared" si="18"/>
        <v>5.2422467438816775E-2</v>
      </c>
      <c r="AV29">
        <f t="shared" si="19"/>
        <v>5.5234132417471507E-2</v>
      </c>
      <c r="AW29">
        <f t="shared" si="20"/>
        <v>5.7222410949424957E-2</v>
      </c>
      <c r="AX29">
        <f t="shared" si="21"/>
        <v>6.2412035282940218E-2</v>
      </c>
      <c r="AY29">
        <f t="shared" si="22"/>
        <v>5.7530639235226895E-2</v>
      </c>
      <c r="AZ29">
        <f t="shared" si="23"/>
        <v>5.6439939252128486E-2</v>
      </c>
      <c r="BA29">
        <f t="shared" si="24"/>
        <v>5.4067104774625133E-2</v>
      </c>
      <c r="BB29">
        <f t="shared" si="25"/>
        <v>4.8202164948637174E-2</v>
      </c>
      <c r="BC29">
        <f t="shared" si="26"/>
        <v>4.2172019317885452E-2</v>
      </c>
      <c r="BD29">
        <f t="shared" si="27"/>
        <v>3.9571477448182193E-2</v>
      </c>
      <c r="BE29">
        <f t="shared" si="28"/>
        <v>2.9048852247185765E-2</v>
      </c>
      <c r="BF29">
        <f t="shared" si="29"/>
        <v>1.7987602571882033E-2</v>
      </c>
      <c r="BG29">
        <f t="shared" si="30"/>
        <v>1.7163051189880086E-2</v>
      </c>
      <c r="BI29">
        <f t="shared" si="31"/>
        <v>1.055153692478944</v>
      </c>
    </row>
    <row r="30" spans="1:61" x14ac:dyDescent="0.25">
      <c r="A30">
        <f>'HKI SC'!A26</f>
        <v>1963</v>
      </c>
      <c r="B30">
        <f>'HKI SC'!AD26</f>
        <v>1.1477822372376694</v>
      </c>
      <c r="C30">
        <f t="shared" si="38"/>
        <v>0</v>
      </c>
      <c r="D30">
        <f t="shared" si="38"/>
        <v>0</v>
      </c>
      <c r="E30">
        <f t="shared" si="38"/>
        <v>0</v>
      </c>
      <c r="F30">
        <f t="shared" si="38"/>
        <v>0.96095217509801278</v>
      </c>
      <c r="G30">
        <f t="shared" si="38"/>
        <v>0</v>
      </c>
      <c r="K30">
        <f t="shared" si="39"/>
        <v>0</v>
      </c>
      <c r="L30">
        <f t="shared" si="39"/>
        <v>0</v>
      </c>
      <c r="M30">
        <f t="shared" si="39"/>
        <v>0</v>
      </c>
      <c r="N30">
        <f t="shared" si="39"/>
        <v>3.9047824901987244E-2</v>
      </c>
      <c r="O30">
        <f t="shared" si="39"/>
        <v>0</v>
      </c>
      <c r="AE30">
        <f t="shared" si="1"/>
        <v>1978</v>
      </c>
      <c r="AF30">
        <f t="shared" si="3"/>
        <v>1.0458287828767443</v>
      </c>
      <c r="AG30">
        <f t="shared" si="4"/>
        <v>2.1022440153195675E-2</v>
      </c>
      <c r="AH30">
        <f t="shared" si="5"/>
        <v>1.785089622422301E-2</v>
      </c>
      <c r="AI30">
        <f t="shared" si="6"/>
        <v>1.6017572396646113E-2</v>
      </c>
      <c r="AJ30">
        <f t="shared" si="7"/>
        <v>2.2903341513036829E-2</v>
      </c>
      <c r="AK30">
        <f t="shared" si="8"/>
        <v>2.5844863721209196E-2</v>
      </c>
      <c r="AL30">
        <f t="shared" si="9"/>
        <v>2.8743282517217823E-2</v>
      </c>
      <c r="AM30">
        <f t="shared" si="10"/>
        <v>3.4389887914817889E-2</v>
      </c>
      <c r="AN30">
        <f t="shared" si="11"/>
        <v>4.1520033868827709E-2</v>
      </c>
      <c r="AO30">
        <f t="shared" si="12"/>
        <v>3.7446584801595295E-2</v>
      </c>
      <c r="AP30">
        <f t="shared" si="13"/>
        <v>3.815640434530454E-2</v>
      </c>
      <c r="AQ30">
        <f t="shared" si="14"/>
        <v>4.1368161620866921E-2</v>
      </c>
      <c r="AR30">
        <f t="shared" si="15"/>
        <v>4.1276293801611158E-2</v>
      </c>
      <c r="AS30">
        <f t="shared" si="16"/>
        <v>4.6989027238753187E-2</v>
      </c>
      <c r="AT30">
        <f t="shared" si="17"/>
        <v>4.8594723845577587E-2</v>
      </c>
      <c r="AU30">
        <f t="shared" si="18"/>
        <v>5.1953818521399305E-2</v>
      </c>
      <c r="AV30">
        <f t="shared" si="19"/>
        <v>5.4785573398023223E-2</v>
      </c>
      <c r="AW30">
        <f t="shared" si="20"/>
        <v>5.6732665356540479E-2</v>
      </c>
      <c r="AX30">
        <f t="shared" si="21"/>
        <v>6.1935239338287727E-2</v>
      </c>
      <c r="AY30">
        <f t="shared" si="22"/>
        <v>5.6887536804482046E-2</v>
      </c>
      <c r="AZ30">
        <f t="shared" si="23"/>
        <v>5.5767400466620362E-2</v>
      </c>
      <c r="BA30">
        <f t="shared" si="24"/>
        <v>5.3489994773850719E-2</v>
      </c>
      <c r="BB30">
        <f t="shared" si="25"/>
        <v>4.7762502050151617E-2</v>
      </c>
      <c r="BC30">
        <f t="shared" si="26"/>
        <v>4.182214696165884E-2</v>
      </c>
      <c r="BD30">
        <f t="shared" si="27"/>
        <v>3.9137607676832442E-2</v>
      </c>
      <c r="BE30">
        <f t="shared" si="28"/>
        <v>2.8655943544494692E-2</v>
      </c>
      <c r="BF30">
        <f t="shared" si="29"/>
        <v>1.7863866263742856E-2</v>
      </c>
      <c r="BG30">
        <f t="shared" si="30"/>
        <v>1.691097375777699E-2</v>
      </c>
      <c r="BI30">
        <f t="shared" si="31"/>
        <v>1.0458287828767445</v>
      </c>
    </row>
    <row r="31" spans="1:61" x14ac:dyDescent="0.25">
      <c r="A31">
        <f>'HKI SC'!A27</f>
        <v>1964</v>
      </c>
      <c r="B31">
        <f>'HKI SC'!AD27</f>
        <v>1.1459912334173192</v>
      </c>
      <c r="C31">
        <f t="shared" si="38"/>
        <v>0</v>
      </c>
      <c r="D31">
        <f t="shared" si="38"/>
        <v>0</v>
      </c>
      <c r="E31">
        <f t="shared" si="38"/>
        <v>0</v>
      </c>
      <c r="F31">
        <f t="shared" si="38"/>
        <v>0.96299292481422671</v>
      </c>
      <c r="G31">
        <f t="shared" si="38"/>
        <v>0</v>
      </c>
      <c r="K31">
        <f t="shared" si="39"/>
        <v>0</v>
      </c>
      <c r="L31">
        <f t="shared" si="39"/>
        <v>0</v>
      </c>
      <c r="M31">
        <f t="shared" si="39"/>
        <v>0</v>
      </c>
      <c r="N31">
        <f t="shared" si="39"/>
        <v>3.7007075185773244E-2</v>
      </c>
      <c r="O31">
        <f t="shared" si="39"/>
        <v>0</v>
      </c>
      <c r="AE31">
        <f t="shared" si="1"/>
        <v>1979</v>
      </c>
      <c r="AF31">
        <f t="shared" si="3"/>
        <v>1.0381554256094538</v>
      </c>
      <c r="AG31">
        <f t="shared" si="4"/>
        <v>2.0878158524045336E-2</v>
      </c>
      <c r="AH31">
        <f t="shared" si="5"/>
        <v>1.782324455674076E-2</v>
      </c>
      <c r="AI31">
        <f t="shared" si="6"/>
        <v>1.5970076494194844E-2</v>
      </c>
      <c r="AJ31">
        <f t="shared" si="7"/>
        <v>2.2797088416413758E-2</v>
      </c>
      <c r="AK31">
        <f t="shared" si="8"/>
        <v>2.5758038201441985E-2</v>
      </c>
      <c r="AL31">
        <f t="shared" si="9"/>
        <v>2.8602503073543784E-2</v>
      </c>
      <c r="AM31">
        <f t="shared" si="10"/>
        <v>3.4192593239067572E-2</v>
      </c>
      <c r="AN31">
        <f t="shared" si="11"/>
        <v>4.1178208042642078E-2</v>
      </c>
      <c r="AO31">
        <f t="shared" si="12"/>
        <v>3.7136482924603663E-2</v>
      </c>
      <c r="AP31">
        <f t="shared" si="13"/>
        <v>3.7961298837288493E-2</v>
      </c>
      <c r="AQ31">
        <f t="shared" si="14"/>
        <v>4.0979497345158482E-2</v>
      </c>
      <c r="AR31">
        <f t="shared" si="15"/>
        <v>4.0946255071910034E-2</v>
      </c>
      <c r="AS31">
        <f t="shared" si="16"/>
        <v>4.6660719840344742E-2</v>
      </c>
      <c r="AT31">
        <f t="shared" si="17"/>
        <v>4.8312927670248265E-2</v>
      </c>
      <c r="AU31">
        <f t="shared" si="18"/>
        <v>5.1568172898043885E-2</v>
      </c>
      <c r="AV31">
        <f t="shared" si="19"/>
        <v>5.4416459512899841E-2</v>
      </c>
      <c r="AW31">
        <f t="shared" si="20"/>
        <v>5.6329659529717538E-2</v>
      </c>
      <c r="AX31">
        <f t="shared" si="21"/>
        <v>6.154288962306359E-2</v>
      </c>
      <c r="AY31">
        <f t="shared" si="22"/>
        <v>5.6358335458722708E-2</v>
      </c>
      <c r="AZ31">
        <f t="shared" si="23"/>
        <v>5.5213976294433621E-2</v>
      </c>
      <c r="BA31">
        <f t="shared" si="24"/>
        <v>5.3015097814267997E-2</v>
      </c>
      <c r="BB31">
        <f t="shared" si="25"/>
        <v>4.7400708677221078E-2</v>
      </c>
      <c r="BC31">
        <f t="shared" si="26"/>
        <v>4.1534241158621102E-2</v>
      </c>
      <c r="BD31">
        <f t="shared" si="27"/>
        <v>3.8780581399359575E-2</v>
      </c>
      <c r="BE31">
        <f t="shared" si="28"/>
        <v>2.8332623643520523E-2</v>
      </c>
      <c r="BF31">
        <f t="shared" si="29"/>
        <v>1.7762045126617464E-2</v>
      </c>
      <c r="BG31">
        <f t="shared" si="30"/>
        <v>1.6703542235321056E-2</v>
      </c>
      <c r="BI31">
        <f t="shared" si="31"/>
        <v>1.0381554256094538</v>
      </c>
    </row>
    <row r="32" spans="1:61" x14ac:dyDescent="0.25">
      <c r="A32">
        <f>'HKI SC'!A28</f>
        <v>1965</v>
      </c>
      <c r="B32">
        <f>'HKI SC'!AD28</f>
        <v>1.1450475275710221</v>
      </c>
      <c r="C32">
        <f t="shared" si="38"/>
        <v>0</v>
      </c>
      <c r="D32">
        <f t="shared" si="38"/>
        <v>0</v>
      </c>
      <c r="E32">
        <f t="shared" si="38"/>
        <v>0</v>
      </c>
      <c r="F32">
        <f t="shared" si="38"/>
        <v>0.96406822538932202</v>
      </c>
      <c r="G32">
        <f t="shared" si="38"/>
        <v>0</v>
      </c>
      <c r="K32">
        <f t="shared" si="39"/>
        <v>0</v>
      </c>
      <c r="L32">
        <f t="shared" si="39"/>
        <v>0</v>
      </c>
      <c r="M32">
        <f t="shared" si="39"/>
        <v>0</v>
      </c>
      <c r="N32">
        <f t="shared" si="39"/>
        <v>3.5931774610677987E-2</v>
      </c>
      <c r="O32">
        <f t="shared" si="39"/>
        <v>0</v>
      </c>
      <c r="AE32">
        <f t="shared" si="1"/>
        <v>1980</v>
      </c>
      <c r="AF32">
        <f t="shared" si="3"/>
        <v>1.0321922724085997</v>
      </c>
      <c r="AG32">
        <f t="shared" si="4"/>
        <v>2.0766033748836461E-2</v>
      </c>
      <c r="AH32">
        <f t="shared" si="5"/>
        <v>1.7801755771100786E-2</v>
      </c>
      <c r="AI32">
        <f t="shared" si="6"/>
        <v>1.5933166269261483E-2</v>
      </c>
      <c r="AJ32">
        <f t="shared" si="7"/>
        <v>2.2714516541918955E-2</v>
      </c>
      <c r="AK32">
        <f t="shared" si="8"/>
        <v>2.569056397105228E-2</v>
      </c>
      <c r="AL32">
        <f t="shared" si="9"/>
        <v>2.8493099932139457E-2</v>
      </c>
      <c r="AM32">
        <f t="shared" si="10"/>
        <v>3.4039270731561364E-2</v>
      </c>
      <c r="AN32">
        <f t="shared" si="11"/>
        <v>4.0912566850846876E-2</v>
      </c>
      <c r="AO32">
        <f t="shared" si="12"/>
        <v>3.6895495187950753E-2</v>
      </c>
      <c r="AP32">
        <f t="shared" si="13"/>
        <v>3.7809677585455267E-2</v>
      </c>
      <c r="AQ32">
        <f t="shared" si="14"/>
        <v>4.0677456851145773E-2</v>
      </c>
      <c r="AR32">
        <f t="shared" si="15"/>
        <v>4.0689773920457264E-2</v>
      </c>
      <c r="AS32">
        <f t="shared" si="16"/>
        <v>4.6405584148692697E-2</v>
      </c>
      <c r="AT32">
        <f t="shared" si="17"/>
        <v>4.8093936985158375E-2</v>
      </c>
      <c r="AU32">
        <f t="shared" si="18"/>
        <v>5.1268478272444983E-2</v>
      </c>
      <c r="AV32">
        <f t="shared" si="19"/>
        <v>5.4129612104538469E-2</v>
      </c>
      <c r="AW32">
        <f t="shared" si="20"/>
        <v>5.6016473866327895E-2</v>
      </c>
      <c r="AX32">
        <f t="shared" si="21"/>
        <v>6.1237985084060004E-2</v>
      </c>
      <c r="AY32">
        <f t="shared" si="22"/>
        <v>5.5947080177763342E-2</v>
      </c>
      <c r="AZ32">
        <f t="shared" si="23"/>
        <v>5.4783896863898944E-2</v>
      </c>
      <c r="BA32">
        <f t="shared" si="24"/>
        <v>5.2646043797106142E-2</v>
      </c>
      <c r="BB32">
        <f t="shared" si="25"/>
        <v>4.7119550217542008E-2</v>
      </c>
      <c r="BC32">
        <f t="shared" si="26"/>
        <v>4.1310502532733405E-2</v>
      </c>
      <c r="BD32">
        <f t="shared" si="27"/>
        <v>3.8503127565901726E-2</v>
      </c>
      <c r="BE32">
        <f t="shared" si="28"/>
        <v>2.8081363857844627E-2</v>
      </c>
      <c r="BF32">
        <f t="shared" si="29"/>
        <v>1.7682917436010366E-2</v>
      </c>
      <c r="BG32">
        <f t="shared" si="30"/>
        <v>1.6542342136849957E-2</v>
      </c>
      <c r="BI32">
        <f t="shared" si="31"/>
        <v>1.0321922724085997</v>
      </c>
    </row>
    <row r="33" spans="1:61" x14ac:dyDescent="0.25">
      <c r="A33">
        <f>'HKI SC'!A29</f>
        <v>1966</v>
      </c>
      <c r="B33">
        <f>'HKI SC'!AD29</f>
        <v>1.1374509351132687</v>
      </c>
      <c r="C33">
        <f t="shared" si="38"/>
        <v>0</v>
      </c>
      <c r="D33">
        <f t="shared" si="38"/>
        <v>0</v>
      </c>
      <c r="E33">
        <f t="shared" si="38"/>
        <v>0</v>
      </c>
      <c r="F33">
        <f t="shared" si="38"/>
        <v>0.97272412200227454</v>
      </c>
      <c r="G33">
        <f t="shared" si="38"/>
        <v>0</v>
      </c>
      <c r="K33">
        <f t="shared" si="39"/>
        <v>0</v>
      </c>
      <c r="L33">
        <f t="shared" si="39"/>
        <v>0</v>
      </c>
      <c r="M33">
        <f t="shared" si="39"/>
        <v>0</v>
      </c>
      <c r="N33">
        <f t="shared" si="39"/>
        <v>2.7275877997725465E-2</v>
      </c>
      <c r="O33">
        <f t="shared" si="39"/>
        <v>0</v>
      </c>
      <c r="AE33">
        <f t="shared" si="1"/>
        <v>1981</v>
      </c>
      <c r="AF33">
        <f t="shared" si="3"/>
        <v>1.0184198560333455</v>
      </c>
      <c r="AG33">
        <f t="shared" si="4"/>
        <v>2.0507071914695231E-2</v>
      </c>
      <c r="AH33">
        <f t="shared" si="5"/>
        <v>1.775212556820915E-2</v>
      </c>
      <c r="AI33">
        <f t="shared" si="6"/>
        <v>1.584791892290557E-2</v>
      </c>
      <c r="AJ33">
        <f t="shared" si="7"/>
        <v>2.252380967960578E-2</v>
      </c>
      <c r="AK33">
        <f t="shared" si="8"/>
        <v>2.5534726419303024E-2</v>
      </c>
      <c r="AL33">
        <f t="shared" si="9"/>
        <v>2.82404239458902E-2</v>
      </c>
      <c r="AM33">
        <f t="shared" si="10"/>
        <v>3.368515918319949E-2</v>
      </c>
      <c r="AN33">
        <f t="shared" si="11"/>
        <v>4.0299045618607136E-2</v>
      </c>
      <c r="AO33">
        <f t="shared" si="12"/>
        <v>3.6338913235630856E-2</v>
      </c>
      <c r="AP33">
        <f t="shared" si="13"/>
        <v>3.7459495233728102E-2</v>
      </c>
      <c r="AQ33">
        <f t="shared" si="14"/>
        <v>3.9979868292606864E-2</v>
      </c>
      <c r="AR33">
        <f t="shared" si="15"/>
        <v>4.0097408591036214E-2</v>
      </c>
      <c r="AS33">
        <f t="shared" si="16"/>
        <v>4.5816326274667724E-2</v>
      </c>
      <c r="AT33">
        <f t="shared" si="17"/>
        <v>4.7588159119694808E-2</v>
      </c>
      <c r="AU33">
        <f t="shared" si="18"/>
        <v>5.0576307699235018E-2</v>
      </c>
      <c r="AV33">
        <f t="shared" si="19"/>
        <v>5.3467113287042109E-2</v>
      </c>
      <c r="AW33">
        <f t="shared" si="20"/>
        <v>5.5293144578335673E-2</v>
      </c>
      <c r="AX33">
        <f t="shared" si="21"/>
        <v>6.0533781766717615E-2</v>
      </c>
      <c r="AY33">
        <f t="shared" si="22"/>
        <v>5.4997250653832402E-2</v>
      </c>
      <c r="AZ33">
        <f t="shared" si="23"/>
        <v>5.3790591343774563E-2</v>
      </c>
      <c r="BA33">
        <f t="shared" si="24"/>
        <v>5.1793681729905651E-2</v>
      </c>
      <c r="BB33">
        <f t="shared" si="25"/>
        <v>4.6470190517447336E-2</v>
      </c>
      <c r="BC33">
        <f t="shared" si="26"/>
        <v>4.0793758888697684E-2</v>
      </c>
      <c r="BD33">
        <f t="shared" si="27"/>
        <v>3.7862324019424909E-2</v>
      </c>
      <c r="BE33">
        <f t="shared" si="28"/>
        <v>2.7501057722796839E-2</v>
      </c>
      <c r="BF33">
        <f t="shared" si="29"/>
        <v>1.7500165213294179E-2</v>
      </c>
      <c r="BG33">
        <f t="shared" si="30"/>
        <v>1.6170036613061309E-2</v>
      </c>
      <c r="BI33">
        <f t="shared" si="31"/>
        <v>1.0184198560333455</v>
      </c>
    </row>
    <row r="34" spans="1:61" x14ac:dyDescent="0.25">
      <c r="A34">
        <f>'HKI SC'!A30</f>
        <v>1967</v>
      </c>
      <c r="B34">
        <f>'HKI SC'!AD30</f>
        <v>1.132745621138618</v>
      </c>
      <c r="C34">
        <f t="shared" si="38"/>
        <v>0</v>
      </c>
      <c r="D34">
        <f t="shared" si="38"/>
        <v>0</v>
      </c>
      <c r="E34">
        <f t="shared" si="38"/>
        <v>0</v>
      </c>
      <c r="F34">
        <f t="shared" si="38"/>
        <v>0.97808556682408898</v>
      </c>
      <c r="G34">
        <f t="shared" si="38"/>
        <v>0</v>
      </c>
      <c r="K34">
        <f t="shared" si="39"/>
        <v>0</v>
      </c>
      <c r="L34">
        <f t="shared" si="39"/>
        <v>0</v>
      </c>
      <c r="M34">
        <f t="shared" si="39"/>
        <v>0</v>
      </c>
      <c r="N34">
        <f t="shared" si="39"/>
        <v>2.1914433175911012E-2</v>
      </c>
      <c r="O34">
        <f t="shared" si="39"/>
        <v>0</v>
      </c>
      <c r="AE34">
        <f t="shared" ref="AE34:AE65" si="40">A49</f>
        <v>1982</v>
      </c>
      <c r="AF34">
        <f t="shared" si="3"/>
        <v>1.0070744706956625</v>
      </c>
      <c r="AG34">
        <f t="shared" si="4"/>
        <v>2.0293745384619914E-2</v>
      </c>
      <c r="AH34">
        <f t="shared" si="5"/>
        <v>1.7711241400837862E-2</v>
      </c>
      <c r="AI34">
        <f t="shared" si="6"/>
        <v>1.5777694209458737E-2</v>
      </c>
      <c r="AJ34">
        <f t="shared" si="7"/>
        <v>2.2366709953564164E-2</v>
      </c>
      <c r="AK34">
        <f t="shared" si="8"/>
        <v>2.54063511925815E-2</v>
      </c>
      <c r="AL34">
        <f t="shared" si="9"/>
        <v>2.8032275546112824E-2</v>
      </c>
      <c r="AM34">
        <f t="shared" si="10"/>
        <v>3.339345060721513E-2</v>
      </c>
      <c r="AN34">
        <f t="shared" si="11"/>
        <v>3.9793641584706704E-2</v>
      </c>
      <c r="AO34">
        <f t="shared" si="12"/>
        <v>3.5880414410950023E-2</v>
      </c>
      <c r="AP34">
        <f t="shared" si="13"/>
        <v>3.717102343542121E-2</v>
      </c>
      <c r="AQ34">
        <f t="shared" si="14"/>
        <v>3.940521161739894E-2</v>
      </c>
      <c r="AR34">
        <f t="shared" si="15"/>
        <v>3.9609432281008244E-2</v>
      </c>
      <c r="AS34">
        <f t="shared" si="16"/>
        <v>4.5330909811650451E-2</v>
      </c>
      <c r="AT34">
        <f t="shared" si="17"/>
        <v>4.7171511479759586E-2</v>
      </c>
      <c r="AU34">
        <f t="shared" si="18"/>
        <v>5.0006114230020576E-2</v>
      </c>
      <c r="AV34">
        <f t="shared" si="19"/>
        <v>5.2921362696480491E-2</v>
      </c>
      <c r="AW34">
        <f t="shared" si="20"/>
        <v>5.4697283309353951E-2</v>
      </c>
      <c r="AX34">
        <f t="shared" si="21"/>
        <v>5.9953676012314258E-2</v>
      </c>
      <c r="AY34">
        <f t="shared" si="22"/>
        <v>5.4214803938565592E-2</v>
      </c>
      <c r="AZ34">
        <f t="shared" si="23"/>
        <v>5.2972330148585364E-2</v>
      </c>
      <c r="BA34">
        <f t="shared" si="24"/>
        <v>5.1091526361078075E-2</v>
      </c>
      <c r="BB34">
        <f t="shared" si="25"/>
        <v>4.5935263615761911E-2</v>
      </c>
      <c r="BC34">
        <f t="shared" si="26"/>
        <v>4.0368077904138024E-2</v>
      </c>
      <c r="BD34">
        <f t="shared" si="27"/>
        <v>3.7334445471286032E-2</v>
      </c>
      <c r="BE34">
        <f t="shared" si="28"/>
        <v>2.7023015487029969E-2</v>
      </c>
      <c r="BF34">
        <f t="shared" si="29"/>
        <v>1.7349618328017121E-2</v>
      </c>
      <c r="BG34">
        <f t="shared" si="30"/>
        <v>1.5863340277745774E-2</v>
      </c>
      <c r="BI34">
        <f t="shared" si="31"/>
        <v>1.0070744706956625</v>
      </c>
    </row>
    <row r="35" spans="1:61" x14ac:dyDescent="0.25">
      <c r="A35">
        <f>'HKI SC'!A31</f>
        <v>1968</v>
      </c>
      <c r="B35">
        <f>'HKI SC'!AD31</f>
        <v>1.1293707709464889</v>
      </c>
      <c r="C35">
        <f t="shared" ref="C35:G50" si="41">($B35&gt;=C$16)*($B35&lt;=D$16)*(1-($B35-C$16)/(D$16-C$16))</f>
        <v>0</v>
      </c>
      <c r="D35">
        <f t="shared" si="41"/>
        <v>0</v>
      </c>
      <c r="E35">
        <f t="shared" si="41"/>
        <v>0</v>
      </c>
      <c r="F35">
        <f t="shared" si="41"/>
        <v>0.98193102181061487</v>
      </c>
      <c r="G35">
        <f t="shared" si="41"/>
        <v>0</v>
      </c>
      <c r="K35">
        <f t="shared" ref="K35:O50" si="42">($B35&gt;=J$16)*($B35&lt;=K$16)*($B35-J$16)/(K$16-J$16)</f>
        <v>0</v>
      </c>
      <c r="L35">
        <f t="shared" si="42"/>
        <v>0</v>
      </c>
      <c r="M35">
        <f t="shared" si="42"/>
        <v>0</v>
      </c>
      <c r="N35">
        <f t="shared" si="42"/>
        <v>1.806897818938516E-2</v>
      </c>
      <c r="O35">
        <f t="shared" si="42"/>
        <v>0</v>
      </c>
      <c r="AE35">
        <f t="shared" si="40"/>
        <v>1983</v>
      </c>
      <c r="AF35">
        <f t="shared" ref="AF35:AF66" si="43">A$2*$C50+A$3*$D50+A$4*$E50+A$5*$F50+A$6*G50+A$3*$K50+A$4*$L50+A$5*$M50+A$6*$N50+A$7*$O50</f>
        <v>0.99719084700308713</v>
      </c>
      <c r="AG35">
        <f t="shared" ref="AG35:AG66" si="44">B$2*$C50+B$3*$D50+B$4*$E50+B$5*$F50+B$6*$G50+B$3*$K50+B$4*$L50+B$5*$M50+B$6*$N50+B$7*$O50</f>
        <v>2.0107904262070798E-2</v>
      </c>
      <c r="AH35">
        <f t="shared" ref="AH35:AH66" si="45">C$2*$C50+C$3*$D50+C$4*$E50+C$5*$F50+C$6*$G50+C$3*$K50+C$4*$L50+C$5*$M50+C$6*$N50+C$7*$O50</f>
        <v>1.7675624829584E-2</v>
      </c>
      <c r="AI35">
        <f t="shared" ref="AI35:AI66" si="46">D$2*$C50+D$3*$D50+D$4*$E50+D$5*$F50+D$6*$G50+D$3*$K50+D$4*$L50+D$5*$M50+D$6*$N50+D$7*$O50</f>
        <v>1.5716517385492949E-2</v>
      </c>
      <c r="AJ35">
        <f t="shared" ref="AJ35:AJ66" si="47">E$2*$C50+E$3*$D50+E$4*$E50+E$5*$F50+E$6*$G50+E$3*$K50+E$4*$L50+E$5*$M50+E$6*$N50+E$7*$O50</f>
        <v>2.2229851263604578E-2</v>
      </c>
      <c r="AK35">
        <f t="shared" ref="AK35:AK66" si="48">F$2*$C50+F$3*$D50+F$4*$E50+F$5*$F50+F$6*$G50+F$3*$K50+F$4*$L50+F$5*$M50+F$6*$N50+F$7*$O50</f>
        <v>2.5294516081247706E-2</v>
      </c>
      <c r="AL35">
        <f t="shared" ref="AL35:AL66" si="49">G$2*$C50+G$3*$D50+G$4*$E50+G$5*$F50+G$6*$G50+G$3*$K50+G$4*$L50+G$5*$M50+G$6*$N50+G$7*$O50</f>
        <v>2.7850945393422616E-2</v>
      </c>
      <c r="AM35">
        <f t="shared" ref="AM35:AM66" si="50">H$2*$C50+H$3*$D50+H$4*$E50+H$5*$F50+H$6*$G50+H$3*$K50+H$4*$L50+H$5*$M50+H$6*$N50+H$7*$O50</f>
        <v>3.3139326334912955E-2</v>
      </c>
      <c r="AN35">
        <f t="shared" ref="AN35:AN66" si="51">I$2*$C50+I$3*$D50+I$4*$E50+I$5*$F50+I$6*$G50+I$3*$K50+I$4*$L50+I$5*$M50+I$6*$N50+I$7*$O50</f>
        <v>3.9353354795399489E-2</v>
      </c>
      <c r="AO35">
        <f t="shared" ref="AO35:AO66" si="52">J$2*$C50+J$3*$D50+J$4*$E50+J$5*$F50+J$6*$G50+J$3*$K50+J$4*$L50+J$5*$M50+J$6*$N50+J$7*$O50</f>
        <v>3.5480989471932581E-2</v>
      </c>
      <c r="AP35">
        <f t="shared" ref="AP35:AP66" si="53">K$2*$C50+K$3*$D50+K$4*$E50+K$5*$F50+K$6*$G50+K$3*$K50+K$4*$L50+K$5*$M50+K$6*$N50+K$7*$O50</f>
        <v>3.6919718908027525E-2</v>
      </c>
      <c r="AQ35">
        <f t="shared" ref="AQ35:AQ66" si="54">L$2*$C50+L$3*$D50+L$4*$E50+L$5*$F50+L$6*$G50+L$3*$K50+L$4*$L50+L$5*$M50+L$6*$N50+L$7*$O50</f>
        <v>3.8904594832588922E-2</v>
      </c>
      <c r="AR35">
        <f t="shared" ref="AR35:AR66" si="55">M$2*$C50+M$3*$D50+M$4*$E50+M$5*$F50+M$6*$G50+M$3*$K50+M$4*$L50+M$5*$M50+M$6*$N50+M$7*$O50</f>
        <v>3.9184327793530975E-2</v>
      </c>
      <c r="AS35">
        <f t="shared" ref="AS35:AS66" si="56">N$2*$C50+N$3*$D50+N$4*$E50+N$5*$F50+N$6*$G50+N$3*$K50+N$4*$L50+N$5*$M50+N$6*$N50+N$7*$O50</f>
        <v>4.4908035355486452E-2</v>
      </c>
      <c r="AT35">
        <f t="shared" ref="AT35:AT66" si="57">O$2*$C50+O$3*$D50+O$4*$E50+O$5*$F50+O$6*$G50+O$3*$K50+O$4*$L50+O$5*$M50+O$6*$N50+O$7*$O50</f>
        <v>4.6808545536959761E-2</v>
      </c>
      <c r="AU35">
        <f t="shared" ref="AU35:AU66" si="58">P$2*$C50+P$3*$D50+P$4*$E50+P$5*$F50+P$6*$G50+P$3*$K50+P$4*$L50+P$5*$M50+P$6*$N50+P$7*$O50</f>
        <v>4.95093856030112E-2</v>
      </c>
      <c r="AV35">
        <f t="shared" ref="AV35:AV66" si="59">Q$2*$C50+Q$3*$D50+Q$4*$E50+Q$5*$F50+Q$6*$G50+Q$3*$K50+Q$4*$L50+Q$5*$M50+Q$6*$N50+Q$7*$O50</f>
        <v>5.2445927679813764E-2</v>
      </c>
      <c r="AW35">
        <f t="shared" ref="AW35:AW66" si="60">R$2*$C50+R$3*$D50+R$4*$E50+R$5*$F50+R$6*$G50+R$3*$K50+R$4*$L50+R$5*$M50+R$6*$N50+R$7*$O50</f>
        <v>5.4178193972120522E-2</v>
      </c>
      <c r="AX35">
        <f t="shared" ref="AX35:AX66" si="61">S$2*$C50+S$3*$D50+S$4*$E50+S$5*$F50+S$6*$G50+S$3*$K50+S$4*$L50+S$5*$M50+S$6*$N50+S$7*$O50</f>
        <v>5.9448312218333924E-2</v>
      </c>
      <c r="AY35">
        <f t="shared" ref="AY35:AY66" si="62">T$2*$C50+T$3*$D50+T$4*$E50+T$5*$F50+T$6*$G50+T$3*$K50+T$4*$L50+T$5*$M50+T$6*$N50+T$7*$O50</f>
        <v>5.3533169189016565E-2</v>
      </c>
      <c r="AZ35">
        <f t="shared" ref="AZ35:AZ66" si="63">U$2*$C50+U$3*$D50+U$4*$E50+U$5*$F50+U$6*$G50+U$3*$K50+U$4*$L50+U$5*$M50+U$6*$N50+U$7*$O50</f>
        <v>5.2259495326781188E-2</v>
      </c>
      <c r="BA35">
        <f t="shared" ref="BA35:BA66" si="64">V$2*$C50+V$3*$D50+V$4*$E50+V$5*$F50+V$6*$G50+V$3*$K50+V$4*$L50+V$5*$M50+V$6*$N50+V$7*$O50</f>
        <v>5.047983806379628E-2</v>
      </c>
      <c r="BB35">
        <f t="shared" ref="BB35:BB66" si="65">W$2*$C50+W$3*$D50+W$4*$E50+W$5*$F50+W$6*$G50+W$3*$K50+W$4*$L50+W$5*$M50+W$6*$N50+W$7*$O50</f>
        <v>4.5469257742719114E-2</v>
      </c>
      <c r="BC35">
        <f t="shared" ref="BC35:BC66" si="66">X$2*$C50+X$3*$D50+X$4*$E50+X$5*$F50+X$6*$G50+X$3*$K50+X$4*$L50+X$5*$M50+X$6*$N50+X$7*$O50</f>
        <v>3.9997242490509684E-2</v>
      </c>
      <c r="BD35">
        <f t="shared" ref="BD35:BD66" si="67">Y$2*$C50+Y$3*$D50+Y$4*$E50+Y$5*$F50+Y$6*$G50+Y$3*$K50+Y$4*$L50+Y$5*$M50+Y$6*$N50+Y$7*$O50</f>
        <v>3.687457982812814E-2</v>
      </c>
      <c r="BE35">
        <f t="shared" ref="BE35:BE66" si="68">Z$2*$C50+Z$3*$D50+Z$4*$E50+Z$5*$F50+Z$6*$G50+Z$3*$K50+Z$4*$L50+Z$5*$M50+Z$6*$N50+Z$7*$O50</f>
        <v>2.6606565148249144E-2</v>
      </c>
      <c r="BF35">
        <f t="shared" ref="BF35:BF66" si="69">AA$2*$C50+AA$3*$D50+AA$4*$E50+AA$5*$F50+AA$6*$G50+AA$3*$K50+AA$4*$L50+AA$5*$M50+AA$6*$N50+AA$7*$O50</f>
        <v>1.7218468197996807E-2</v>
      </c>
      <c r="BG35">
        <f t="shared" ref="BG35:BG66" si="70">AB$2*$C50+AB$3*$D50+AB$4*$E50+AB$5*$F50+AB$6*$G50+AB$3*$K50+AB$4*$L50+AB$5*$M50+AB$6*$N50+AB$7*$O50</f>
        <v>1.5596159298349465E-2</v>
      </c>
      <c r="BI35">
        <f t="shared" si="31"/>
        <v>0.99719084700308702</v>
      </c>
    </row>
    <row r="36" spans="1:61" x14ac:dyDescent="0.25">
      <c r="A36">
        <f>'HKI SC'!A32</f>
        <v>1969</v>
      </c>
      <c r="B36">
        <f>'HKI SC'!AD32</f>
        <v>1.1264230726200499</v>
      </c>
      <c r="C36">
        <f t="shared" si="41"/>
        <v>0</v>
      </c>
      <c r="D36">
        <f t="shared" si="41"/>
        <v>0</v>
      </c>
      <c r="E36">
        <f t="shared" si="41"/>
        <v>0</v>
      </c>
      <c r="F36">
        <f t="shared" si="41"/>
        <v>0.98528976089023823</v>
      </c>
      <c r="G36">
        <f t="shared" si="41"/>
        <v>0</v>
      </c>
      <c r="K36">
        <f t="shared" si="42"/>
        <v>0</v>
      </c>
      <c r="L36">
        <f t="shared" si="42"/>
        <v>0</v>
      </c>
      <c r="M36">
        <f t="shared" si="42"/>
        <v>0</v>
      </c>
      <c r="N36">
        <f t="shared" si="42"/>
        <v>1.4710239109761807E-2</v>
      </c>
      <c r="O36">
        <f t="shared" si="42"/>
        <v>0</v>
      </c>
      <c r="AE36">
        <f t="shared" si="40"/>
        <v>1984</v>
      </c>
      <c r="AF36">
        <f t="shared" si="43"/>
        <v>0.98851284741652212</v>
      </c>
      <c r="AG36">
        <f t="shared" si="44"/>
        <v>1.9944732409842202E-2</v>
      </c>
      <c r="AH36">
        <f t="shared" si="45"/>
        <v>1.7644352838639216E-2</v>
      </c>
      <c r="AI36">
        <f t="shared" si="46"/>
        <v>1.5662803032377576E-2</v>
      </c>
      <c r="AJ36">
        <f t="shared" si="47"/>
        <v>2.2109686869266166E-2</v>
      </c>
      <c r="AK36">
        <f t="shared" si="48"/>
        <v>2.5196322839567822E-2</v>
      </c>
      <c r="AL36">
        <f t="shared" si="49"/>
        <v>2.7691734253963769E-2</v>
      </c>
      <c r="AM36">
        <f t="shared" si="50"/>
        <v>3.291620064755691E-2</v>
      </c>
      <c r="AN36">
        <f t="shared" si="51"/>
        <v>3.8966775065694875E-2</v>
      </c>
      <c r="AO36">
        <f t="shared" si="52"/>
        <v>3.513028718262335E-2</v>
      </c>
      <c r="AP36">
        <f t="shared" si="53"/>
        <v>3.6699069007479143E-2</v>
      </c>
      <c r="AQ36">
        <f t="shared" si="54"/>
        <v>3.8465044280409123E-2</v>
      </c>
      <c r="AR36">
        <f t="shared" si="55"/>
        <v>3.8811078398236214E-2</v>
      </c>
      <c r="AS36">
        <f t="shared" si="56"/>
        <v>4.4536743967843198E-2</v>
      </c>
      <c r="AT36">
        <f t="shared" si="57"/>
        <v>4.6489854902883897E-2</v>
      </c>
      <c r="AU36">
        <f t="shared" si="58"/>
        <v>4.9073248923398385E-2</v>
      </c>
      <c r="AV36">
        <f t="shared" si="59"/>
        <v>5.2028487173537544E-2</v>
      </c>
      <c r="AW36">
        <f t="shared" si="60"/>
        <v>5.3722424186258888E-2</v>
      </c>
      <c r="AX36">
        <f t="shared" si="61"/>
        <v>5.9004593706618355E-2</v>
      </c>
      <c r="AY36">
        <f t="shared" si="62"/>
        <v>5.2934681604020956E-2</v>
      </c>
      <c r="AZ36">
        <f t="shared" si="63"/>
        <v>5.1633613516494078E-2</v>
      </c>
      <c r="BA36">
        <f t="shared" si="64"/>
        <v>4.9942764723488346E-2</v>
      </c>
      <c r="BB36">
        <f t="shared" si="65"/>
        <v>4.5060096194344888E-2</v>
      </c>
      <c r="BC36">
        <f t="shared" si="66"/>
        <v>3.9671642319332803E-2</v>
      </c>
      <c r="BD36">
        <f t="shared" si="67"/>
        <v>3.6470809512166247E-2</v>
      </c>
      <c r="BE36">
        <f t="shared" si="68"/>
        <v>2.6240914251353945E-2</v>
      </c>
      <c r="BF36">
        <f t="shared" si="69"/>
        <v>1.7103316022084928E-2</v>
      </c>
      <c r="BG36">
        <f t="shared" si="70"/>
        <v>1.5361569587039339E-2</v>
      </c>
      <c r="BI36">
        <f t="shared" si="31"/>
        <v>0.98851284741652234</v>
      </c>
    </row>
    <row r="37" spans="1:61" x14ac:dyDescent="0.25">
      <c r="A37">
        <f>'HKI SC'!A33</f>
        <v>1970</v>
      </c>
      <c r="B37">
        <f>'HKI SC'!AD33</f>
        <v>1.1232105092319502</v>
      </c>
      <c r="C37">
        <f t="shared" si="41"/>
        <v>0</v>
      </c>
      <c r="D37">
        <f t="shared" si="41"/>
        <v>0</v>
      </c>
      <c r="E37">
        <f t="shared" si="41"/>
        <v>0</v>
      </c>
      <c r="F37">
        <f t="shared" si="41"/>
        <v>0.98895029904660148</v>
      </c>
      <c r="G37">
        <f t="shared" si="41"/>
        <v>0</v>
      </c>
      <c r="K37">
        <f t="shared" si="42"/>
        <v>0</v>
      </c>
      <c r="L37">
        <f t="shared" si="42"/>
        <v>0</v>
      </c>
      <c r="M37">
        <f t="shared" si="42"/>
        <v>0</v>
      </c>
      <c r="N37">
        <f t="shared" si="42"/>
        <v>1.1049700953398578E-2</v>
      </c>
      <c r="O37">
        <f t="shared" si="42"/>
        <v>0</v>
      </c>
      <c r="AE37">
        <f t="shared" si="40"/>
        <v>1985</v>
      </c>
      <c r="AF37">
        <f t="shared" si="43"/>
        <v>0.98081324988369123</v>
      </c>
      <c r="AG37">
        <f t="shared" si="44"/>
        <v>1.9799957386714535E-2</v>
      </c>
      <c r="AH37">
        <f t="shared" si="45"/>
        <v>1.7616606611882309E-2</v>
      </c>
      <c r="AI37">
        <f t="shared" si="46"/>
        <v>1.5615144710134161E-2</v>
      </c>
      <c r="AJ37">
        <f t="shared" si="47"/>
        <v>2.2003070423280782E-2</v>
      </c>
      <c r="AK37">
        <f t="shared" si="48"/>
        <v>2.5109200406127102E-2</v>
      </c>
      <c r="AL37">
        <f t="shared" si="49"/>
        <v>2.7550473392592631E-2</v>
      </c>
      <c r="AM37">
        <f t="shared" si="50"/>
        <v>3.2718231291285267E-2</v>
      </c>
      <c r="AN37">
        <f t="shared" si="51"/>
        <v>3.8623780311732872E-2</v>
      </c>
      <c r="AO37">
        <f t="shared" si="52"/>
        <v>3.4819124862944979E-2</v>
      </c>
      <c r="AP37">
        <f t="shared" si="53"/>
        <v>3.6503296305149001E-2</v>
      </c>
      <c r="AQ37">
        <f t="shared" si="54"/>
        <v>3.807505090539702E-2</v>
      </c>
      <c r="AR37">
        <f t="shared" si="55"/>
        <v>3.8479911048609761E-2</v>
      </c>
      <c r="AS37">
        <f t="shared" si="56"/>
        <v>4.4207313870072137E-2</v>
      </c>
      <c r="AT37">
        <f t="shared" si="57"/>
        <v>4.6207095080716382E-2</v>
      </c>
      <c r="AU37">
        <f t="shared" si="58"/>
        <v>4.8686284523501114E-2</v>
      </c>
      <c r="AV37">
        <f t="shared" si="59"/>
        <v>5.165811104478038E-2</v>
      </c>
      <c r="AW37">
        <f t="shared" si="60"/>
        <v>5.3318040216917384E-2</v>
      </c>
      <c r="AX37">
        <f t="shared" si="61"/>
        <v>5.8610902289144007E-2</v>
      </c>
      <c r="AY37">
        <f t="shared" si="62"/>
        <v>5.2403670570096005E-2</v>
      </c>
      <c r="AZ37">
        <f t="shared" si="63"/>
        <v>5.1078296822334376E-2</v>
      </c>
      <c r="BA37">
        <f t="shared" si="64"/>
        <v>4.9466243778225061E-2</v>
      </c>
      <c r="BB37">
        <f t="shared" si="65"/>
        <v>4.4697065611436264E-2</v>
      </c>
      <c r="BC37">
        <f t="shared" si="66"/>
        <v>3.9382751976613256E-2</v>
      </c>
      <c r="BD37">
        <f t="shared" si="67"/>
        <v>3.6112562326556366E-2</v>
      </c>
      <c r="BE37">
        <f t="shared" si="68"/>
        <v>2.5916488706557841E-2</v>
      </c>
      <c r="BF37">
        <f t="shared" si="69"/>
        <v>1.7001146691387577E-2</v>
      </c>
      <c r="BG37">
        <f t="shared" si="70"/>
        <v>1.5153428719502612E-2</v>
      </c>
      <c r="BI37">
        <f t="shared" si="31"/>
        <v>0.98081324988369101</v>
      </c>
    </row>
    <row r="38" spans="1:61" x14ac:dyDescent="0.25">
      <c r="A38">
        <f>'HKI SC'!A34</f>
        <v>1971</v>
      </c>
      <c r="B38">
        <f>'HKI SC'!AD34</f>
        <v>1.1136962304870714</v>
      </c>
      <c r="C38">
        <f t="shared" si="41"/>
        <v>0</v>
      </c>
      <c r="D38">
        <f t="shared" si="41"/>
        <v>0</v>
      </c>
      <c r="E38">
        <f t="shared" si="41"/>
        <v>0</v>
      </c>
      <c r="F38">
        <f t="shared" si="41"/>
        <v>0.99979129303442904</v>
      </c>
      <c r="G38">
        <f t="shared" si="41"/>
        <v>0</v>
      </c>
      <c r="K38">
        <f t="shared" si="42"/>
        <v>0</v>
      </c>
      <c r="L38">
        <f t="shared" si="42"/>
        <v>0</v>
      </c>
      <c r="M38">
        <f t="shared" si="42"/>
        <v>0</v>
      </c>
      <c r="N38">
        <f t="shared" si="42"/>
        <v>2.0870696557091572E-4</v>
      </c>
      <c r="O38">
        <f t="shared" si="42"/>
        <v>0</v>
      </c>
      <c r="AE38">
        <f t="shared" si="40"/>
        <v>1986</v>
      </c>
      <c r="AF38">
        <f t="shared" si="43"/>
        <v>0.97084458568683263</v>
      </c>
      <c r="AG38">
        <f t="shared" si="44"/>
        <v>1.9612517253188303E-2</v>
      </c>
      <c r="AH38">
        <f t="shared" si="45"/>
        <v>1.7580683589141173E-2</v>
      </c>
      <c r="AI38">
        <f t="shared" si="46"/>
        <v>1.5553441509596146E-2</v>
      </c>
      <c r="AJ38">
        <f t="shared" si="47"/>
        <v>2.1865034176144629E-2</v>
      </c>
      <c r="AK38">
        <f t="shared" si="48"/>
        <v>2.499640304505979E-2</v>
      </c>
      <c r="AL38">
        <f t="shared" si="49"/>
        <v>2.7367583042134259E-2</v>
      </c>
      <c r="AM38">
        <f t="shared" si="50"/>
        <v>3.2461920487308144E-2</v>
      </c>
      <c r="AN38">
        <f t="shared" si="51"/>
        <v>3.8179705214436963E-2</v>
      </c>
      <c r="AO38">
        <f t="shared" si="52"/>
        <v>3.4416263198765402E-2</v>
      </c>
      <c r="AP38">
        <f t="shared" si="53"/>
        <v>3.6249829507680797E-2</v>
      </c>
      <c r="AQ38">
        <f t="shared" si="54"/>
        <v>3.7570126722292901E-2</v>
      </c>
      <c r="AR38">
        <f t="shared" si="55"/>
        <v>3.8051148884442984E-2</v>
      </c>
      <c r="AS38">
        <f t="shared" si="56"/>
        <v>4.3780800924815552E-2</v>
      </c>
      <c r="AT38">
        <f t="shared" si="57"/>
        <v>4.5841006112620035E-2</v>
      </c>
      <c r="AU38">
        <f t="shared" si="58"/>
        <v>4.8185281952617835E-2</v>
      </c>
      <c r="AV38">
        <f t="shared" si="59"/>
        <v>5.1178585298354118E-2</v>
      </c>
      <c r="AW38">
        <f t="shared" si="60"/>
        <v>5.2794484540173311E-2</v>
      </c>
      <c r="AX38">
        <f t="shared" si="61"/>
        <v>5.8101190252735246E-2</v>
      </c>
      <c r="AY38">
        <f t="shared" si="62"/>
        <v>5.1716170910606887E-2</v>
      </c>
      <c r="AZ38">
        <f t="shared" si="63"/>
        <v>5.0359328639467245E-2</v>
      </c>
      <c r="BA38">
        <f t="shared" si="64"/>
        <v>4.8849292403059782E-2</v>
      </c>
      <c r="BB38">
        <f t="shared" si="65"/>
        <v>4.422705013870866E-2</v>
      </c>
      <c r="BC38">
        <f t="shared" si="66"/>
        <v>3.9008725827323384E-2</v>
      </c>
      <c r="BD38">
        <f t="shared" si="67"/>
        <v>3.5648739915373595E-2</v>
      </c>
      <c r="BE38">
        <f t="shared" si="68"/>
        <v>2.5496455152964267E-2</v>
      </c>
      <c r="BF38">
        <f t="shared" si="69"/>
        <v>1.6868868121683533E-2</v>
      </c>
      <c r="BG38">
        <f t="shared" si="70"/>
        <v>1.4883948866137657E-2</v>
      </c>
      <c r="BI38">
        <f t="shared" si="31"/>
        <v>0.97084458568683274</v>
      </c>
    </row>
    <row r="39" spans="1:61" x14ac:dyDescent="0.25">
      <c r="A39">
        <f>'HKI SC'!A35</f>
        <v>1972</v>
      </c>
      <c r="B39">
        <f>'HKI SC'!AD35</f>
        <v>1.1050751830188523</v>
      </c>
      <c r="C39">
        <f t="shared" si="41"/>
        <v>0</v>
      </c>
      <c r="D39">
        <f t="shared" si="41"/>
        <v>0</v>
      </c>
      <c r="E39">
        <f t="shared" si="41"/>
        <v>2.0570304451394739E-2</v>
      </c>
      <c r="F39">
        <f t="shared" si="41"/>
        <v>0</v>
      </c>
      <c r="G39">
        <f t="shared" si="41"/>
        <v>0</v>
      </c>
      <c r="K39">
        <f t="shared" si="42"/>
        <v>0</v>
      </c>
      <c r="L39">
        <f t="shared" si="42"/>
        <v>0</v>
      </c>
      <c r="M39">
        <f t="shared" si="42"/>
        <v>0.97942969554860526</v>
      </c>
      <c r="N39">
        <f t="shared" si="42"/>
        <v>0</v>
      </c>
      <c r="O39">
        <f t="shared" si="42"/>
        <v>0</v>
      </c>
      <c r="AE39">
        <f t="shared" si="40"/>
        <v>1987</v>
      </c>
      <c r="AF39">
        <f t="shared" si="43"/>
        <v>0.96348551148847572</v>
      </c>
      <c r="AG39">
        <f t="shared" si="44"/>
        <v>1.9474145067795177E-2</v>
      </c>
      <c r="AH39">
        <f t="shared" si="45"/>
        <v>1.7554164470374528E-2</v>
      </c>
      <c r="AI39">
        <f t="shared" si="46"/>
        <v>1.5507890930093382E-2</v>
      </c>
      <c r="AJ39">
        <f t="shared" si="47"/>
        <v>2.1763132962032326E-2</v>
      </c>
      <c r="AK39">
        <f t="shared" si="48"/>
        <v>2.4913133698928655E-2</v>
      </c>
      <c r="AL39">
        <f t="shared" si="49"/>
        <v>2.7232569600753535E-2</v>
      </c>
      <c r="AM39">
        <f t="shared" si="50"/>
        <v>3.2272706547801316E-2</v>
      </c>
      <c r="AN39">
        <f t="shared" si="51"/>
        <v>3.78518797880701E-2</v>
      </c>
      <c r="AO39">
        <f t="shared" si="52"/>
        <v>3.4118862381582155E-2</v>
      </c>
      <c r="AP39">
        <f t="shared" si="53"/>
        <v>3.6062715072631785E-2</v>
      </c>
      <c r="AQ39">
        <f t="shared" si="54"/>
        <v>3.7197381241591589E-2</v>
      </c>
      <c r="AR39">
        <f t="shared" si="55"/>
        <v>3.7734627782192817E-2</v>
      </c>
      <c r="AS39">
        <f t="shared" si="56"/>
        <v>4.3465940242509479E-2</v>
      </c>
      <c r="AT39">
        <f t="shared" si="57"/>
        <v>4.5570751660647418E-2</v>
      </c>
      <c r="AU39">
        <f t="shared" si="58"/>
        <v>4.78154314872105E-2</v>
      </c>
      <c r="AV39">
        <f t="shared" si="59"/>
        <v>5.0824589469195242E-2</v>
      </c>
      <c r="AW39">
        <f t="shared" si="60"/>
        <v>5.2407984905313031E-2</v>
      </c>
      <c r="AX39">
        <f t="shared" si="61"/>
        <v>5.7724910279646199E-2</v>
      </c>
      <c r="AY39">
        <f t="shared" si="62"/>
        <v>5.1208644435081711E-2</v>
      </c>
      <c r="AZ39">
        <f t="shared" si="63"/>
        <v>4.9828571448785226E-2</v>
      </c>
      <c r="BA39">
        <f t="shared" si="64"/>
        <v>4.839384613092531E-2</v>
      </c>
      <c r="BB39">
        <f t="shared" si="65"/>
        <v>4.3880074990396575E-2</v>
      </c>
      <c r="BC39">
        <f t="shared" si="66"/>
        <v>3.8732611983944315E-2</v>
      </c>
      <c r="BD39">
        <f t="shared" si="67"/>
        <v>3.5306336613251083E-2</v>
      </c>
      <c r="BE39">
        <f t="shared" si="68"/>
        <v>2.518637769166622E-2</v>
      </c>
      <c r="BF39">
        <f t="shared" si="69"/>
        <v>1.6771217344199084E-2</v>
      </c>
      <c r="BG39">
        <f t="shared" si="70"/>
        <v>1.4685013261856795E-2</v>
      </c>
      <c r="BI39">
        <f t="shared" si="31"/>
        <v>0.96348551148847572</v>
      </c>
    </row>
    <row r="40" spans="1:61" x14ac:dyDescent="0.25">
      <c r="A40">
        <f>'HKI SC'!A36</f>
        <v>1973</v>
      </c>
      <c r="B40">
        <f>'HKI SC'!AD36</f>
        <v>1.0967463759131091</v>
      </c>
      <c r="C40">
        <f t="shared" si="41"/>
        <v>0</v>
      </c>
      <c r="D40">
        <f t="shared" si="41"/>
        <v>0</v>
      </c>
      <c r="E40">
        <f t="shared" si="41"/>
        <v>4.0874700605676995E-2</v>
      </c>
      <c r="F40">
        <f t="shared" si="41"/>
        <v>0</v>
      </c>
      <c r="G40">
        <f t="shared" si="41"/>
        <v>0</v>
      </c>
      <c r="K40">
        <f t="shared" si="42"/>
        <v>0</v>
      </c>
      <c r="L40">
        <f t="shared" si="42"/>
        <v>0</v>
      </c>
      <c r="M40">
        <f t="shared" si="42"/>
        <v>0.95912529939432301</v>
      </c>
      <c r="N40">
        <f t="shared" si="42"/>
        <v>0</v>
      </c>
      <c r="O40">
        <f t="shared" si="42"/>
        <v>0</v>
      </c>
      <c r="AE40">
        <f t="shared" si="40"/>
        <v>1988</v>
      </c>
      <c r="AF40">
        <f t="shared" si="43"/>
        <v>0.95783216804110149</v>
      </c>
      <c r="AG40">
        <f t="shared" si="44"/>
        <v>1.9367845624888937E-2</v>
      </c>
      <c r="AH40">
        <f t="shared" si="45"/>
        <v>1.7533792113435524E-2</v>
      </c>
      <c r="AI40">
        <f t="shared" si="46"/>
        <v>1.5472898339556174E-2</v>
      </c>
      <c r="AJ40">
        <f t="shared" si="47"/>
        <v>2.1684851027980099E-2</v>
      </c>
      <c r="AK40">
        <f t="shared" si="48"/>
        <v>2.484916502574655E-2</v>
      </c>
      <c r="AL40">
        <f t="shared" si="49"/>
        <v>2.7128850391847127E-2</v>
      </c>
      <c r="AM40">
        <f t="shared" si="50"/>
        <v>3.2127349760217687E-2</v>
      </c>
      <c r="AN40">
        <f t="shared" si="51"/>
        <v>3.7600039722855444E-2</v>
      </c>
      <c r="AO40">
        <f t="shared" si="52"/>
        <v>3.3890394925520637E-2</v>
      </c>
      <c r="AP40">
        <f t="shared" si="53"/>
        <v>3.5918971153657629E-2</v>
      </c>
      <c r="AQ40">
        <f t="shared" si="54"/>
        <v>3.6911032964068918E-2</v>
      </c>
      <c r="AR40">
        <f t="shared" si="55"/>
        <v>3.74914718564432E-2</v>
      </c>
      <c r="AS40">
        <f t="shared" si="56"/>
        <v>4.3224059874521319E-2</v>
      </c>
      <c r="AT40">
        <f t="shared" si="57"/>
        <v>4.5363138420992322E-2</v>
      </c>
      <c r="AU40">
        <f t="shared" si="58"/>
        <v>4.7531307200817829E-2</v>
      </c>
      <c r="AV40">
        <f t="shared" si="59"/>
        <v>5.0552644935517359E-2</v>
      </c>
      <c r="AW40">
        <f t="shared" si="60"/>
        <v>5.2111070494715341E-2</v>
      </c>
      <c r="AX40">
        <f t="shared" si="61"/>
        <v>5.7435846755770334E-2</v>
      </c>
      <c r="AY40">
        <f t="shared" si="62"/>
        <v>5.08187555173399E-2</v>
      </c>
      <c r="AZ40">
        <f t="shared" si="63"/>
        <v>4.9420836371625823E-2</v>
      </c>
      <c r="BA40">
        <f t="shared" si="64"/>
        <v>4.8043965951870007E-2</v>
      </c>
      <c r="BB40">
        <f t="shared" si="65"/>
        <v>4.3613523841673316E-2</v>
      </c>
      <c r="BC40">
        <f t="shared" si="66"/>
        <v>3.8520497478080951E-2</v>
      </c>
      <c r="BD40">
        <f t="shared" si="67"/>
        <v>3.504329762054114E-2</v>
      </c>
      <c r="BE40">
        <f t="shared" si="68"/>
        <v>2.4948171860775276E-2</v>
      </c>
      <c r="BF40">
        <f t="shared" si="69"/>
        <v>1.6696200654851674E-2</v>
      </c>
      <c r="BG40">
        <f t="shared" si="70"/>
        <v>1.4532188155790911E-2</v>
      </c>
      <c r="BI40">
        <f t="shared" si="31"/>
        <v>0.95783216804110127</v>
      </c>
    </row>
    <row r="41" spans="1:61" x14ac:dyDescent="0.25">
      <c r="A41">
        <f>'HKI SC'!A37</f>
        <v>1974</v>
      </c>
      <c r="B41">
        <f>'HKI SC'!AD37</f>
        <v>1.0886145260383602</v>
      </c>
      <c r="C41">
        <f t="shared" si="41"/>
        <v>0</v>
      </c>
      <c r="D41">
        <f t="shared" si="41"/>
        <v>0</v>
      </c>
      <c r="E41">
        <f t="shared" si="41"/>
        <v>6.0698944249187092E-2</v>
      </c>
      <c r="F41">
        <f t="shared" si="41"/>
        <v>0</v>
      </c>
      <c r="G41">
        <f t="shared" si="41"/>
        <v>0</v>
      </c>
      <c r="K41">
        <f t="shared" si="42"/>
        <v>0</v>
      </c>
      <c r="L41">
        <f t="shared" si="42"/>
        <v>0</v>
      </c>
      <c r="M41">
        <f t="shared" si="42"/>
        <v>0.93930105575081291</v>
      </c>
      <c r="N41">
        <f t="shared" si="42"/>
        <v>0</v>
      </c>
      <c r="O41">
        <f t="shared" si="42"/>
        <v>0</v>
      </c>
      <c r="AE41">
        <f t="shared" si="40"/>
        <v>1989</v>
      </c>
      <c r="AF41">
        <f t="shared" si="43"/>
        <v>0.95336761516943613</v>
      </c>
      <c r="AG41">
        <f t="shared" si="44"/>
        <v>1.9283898932546388E-2</v>
      </c>
      <c r="AH41">
        <f t="shared" si="45"/>
        <v>1.7517703675589618E-2</v>
      </c>
      <c r="AI41">
        <f t="shared" si="46"/>
        <v>1.5445264025097095E-2</v>
      </c>
      <c r="AJ41">
        <f t="shared" si="47"/>
        <v>2.1623030295394904E-2</v>
      </c>
      <c r="AK41">
        <f t="shared" si="48"/>
        <v>2.4798647747571203E-2</v>
      </c>
      <c r="AL41">
        <f t="shared" si="49"/>
        <v>2.7046941359381564E-2</v>
      </c>
      <c r="AM41">
        <f t="shared" si="50"/>
        <v>3.2012558739742188E-2</v>
      </c>
      <c r="AN41">
        <f t="shared" si="51"/>
        <v>3.7401156832257892E-2</v>
      </c>
      <c r="AO41">
        <f t="shared" si="52"/>
        <v>3.3709969829020379E-2</v>
      </c>
      <c r="AP41">
        <f t="shared" si="53"/>
        <v>3.5805453846206842E-2</v>
      </c>
      <c r="AQ41">
        <f t="shared" si="54"/>
        <v>3.6684898281714867E-2</v>
      </c>
      <c r="AR41">
        <f t="shared" si="55"/>
        <v>3.7299446995991442E-2</v>
      </c>
      <c r="AS41">
        <f t="shared" si="56"/>
        <v>4.3033042346300454E-2</v>
      </c>
      <c r="AT41">
        <f t="shared" si="57"/>
        <v>4.5199182295926475E-2</v>
      </c>
      <c r="AU41">
        <f t="shared" si="58"/>
        <v>4.7306928846569174E-2</v>
      </c>
      <c r="AV41">
        <f t="shared" si="59"/>
        <v>5.0337885163699636E-2</v>
      </c>
      <c r="AW41">
        <f t="shared" si="60"/>
        <v>5.1876591536057962E-2</v>
      </c>
      <c r="AX41">
        <f t="shared" si="61"/>
        <v>5.7207567791715333E-2</v>
      </c>
      <c r="AY41">
        <f t="shared" si="62"/>
        <v>5.0510852821609789E-2</v>
      </c>
      <c r="AZ41">
        <f t="shared" si="63"/>
        <v>4.909884022429177E-2</v>
      </c>
      <c r="BA41">
        <f t="shared" si="64"/>
        <v>4.7767658918221503E-2</v>
      </c>
      <c r="BB41">
        <f t="shared" si="65"/>
        <v>4.3403023328559984E-2</v>
      </c>
      <c r="BC41">
        <f t="shared" si="66"/>
        <v>3.8352986617456696E-2</v>
      </c>
      <c r="BD41">
        <f t="shared" si="67"/>
        <v>3.4835570723848068E-2</v>
      </c>
      <c r="BE41">
        <f t="shared" si="68"/>
        <v>2.4760056184405826E-2</v>
      </c>
      <c r="BF41">
        <f t="shared" si="69"/>
        <v>1.6636958548129081E-2</v>
      </c>
      <c r="BG41">
        <f t="shared" si="70"/>
        <v>1.4411499262129953E-2</v>
      </c>
      <c r="BI41">
        <f t="shared" si="31"/>
        <v>0.95336761516943591</v>
      </c>
    </row>
    <row r="42" spans="1:61" x14ac:dyDescent="0.25">
      <c r="A42">
        <f>'HKI SC'!A38</f>
        <v>1975</v>
      </c>
      <c r="B42">
        <f>'HKI SC'!AD38</f>
        <v>1.0803757375860319</v>
      </c>
      <c r="C42">
        <f t="shared" si="41"/>
        <v>0</v>
      </c>
      <c r="D42">
        <f t="shared" si="41"/>
        <v>0</v>
      </c>
      <c r="E42">
        <f t="shared" si="41"/>
        <v>8.0783888280613558E-2</v>
      </c>
      <c r="F42">
        <f t="shared" si="41"/>
        <v>0</v>
      </c>
      <c r="G42">
        <f t="shared" si="41"/>
        <v>0</v>
      </c>
      <c r="K42">
        <f t="shared" si="42"/>
        <v>0</v>
      </c>
      <c r="L42">
        <f t="shared" si="42"/>
        <v>0</v>
      </c>
      <c r="M42">
        <f t="shared" si="42"/>
        <v>0.91921611171938644</v>
      </c>
      <c r="N42">
        <f t="shared" si="42"/>
        <v>0</v>
      </c>
      <c r="O42">
        <f t="shared" si="42"/>
        <v>0</v>
      </c>
      <c r="AE42">
        <f t="shared" si="40"/>
        <v>1990</v>
      </c>
      <c r="AF42">
        <f t="shared" si="43"/>
        <v>0.9498099512701077</v>
      </c>
      <c r="AG42">
        <f t="shared" si="44"/>
        <v>1.9217004413565428E-2</v>
      </c>
      <c r="AH42">
        <f t="shared" si="45"/>
        <v>1.7504883297790035E-2</v>
      </c>
      <c r="AI42">
        <f t="shared" si="46"/>
        <v>1.5423243095843978E-2</v>
      </c>
      <c r="AJ42">
        <f t="shared" si="47"/>
        <v>2.1573767268419853E-2</v>
      </c>
      <c r="AK42">
        <f t="shared" si="48"/>
        <v>2.4758392093304594E-2</v>
      </c>
      <c r="AL42">
        <f t="shared" si="49"/>
        <v>2.698167058844253E-2</v>
      </c>
      <c r="AM42">
        <f t="shared" si="50"/>
        <v>3.1921085331037678E-2</v>
      </c>
      <c r="AN42">
        <f t="shared" si="51"/>
        <v>3.7242673216896643E-2</v>
      </c>
      <c r="AO42">
        <f t="shared" si="52"/>
        <v>3.3566194658067518E-2</v>
      </c>
      <c r="AP42">
        <f t="shared" si="53"/>
        <v>3.5714995419960011E-2</v>
      </c>
      <c r="AQ42">
        <f t="shared" si="54"/>
        <v>3.6504698557594015E-2</v>
      </c>
      <c r="AR42">
        <f t="shared" si="55"/>
        <v>3.7146428332434214E-2</v>
      </c>
      <c r="AS42">
        <f t="shared" si="56"/>
        <v>4.2880826394597144E-2</v>
      </c>
      <c r="AT42">
        <f t="shared" si="57"/>
        <v>4.5068530738203307E-2</v>
      </c>
      <c r="AU42">
        <f t="shared" si="58"/>
        <v>4.7128128685915371E-2</v>
      </c>
      <c r="AV42">
        <f t="shared" si="59"/>
        <v>5.0166749753461144E-2</v>
      </c>
      <c r="AW42">
        <f t="shared" si="60"/>
        <v>5.1689742516604818E-2</v>
      </c>
      <c r="AX42">
        <f t="shared" si="61"/>
        <v>5.7025659355923498E-2</v>
      </c>
      <c r="AY42">
        <f t="shared" si="62"/>
        <v>5.0265494700294421E-2</v>
      </c>
      <c r="AZ42">
        <f t="shared" si="63"/>
        <v>4.8842251467920768E-2</v>
      </c>
      <c r="BA42">
        <f t="shared" si="64"/>
        <v>4.7547478401381724E-2</v>
      </c>
      <c r="BB42">
        <f t="shared" si="65"/>
        <v>4.3235281989657662E-2</v>
      </c>
      <c r="BC42">
        <f t="shared" si="66"/>
        <v>3.8219502401070637E-2</v>
      </c>
      <c r="BD42">
        <f t="shared" si="67"/>
        <v>3.4670039593961643E-2</v>
      </c>
      <c r="BE42">
        <f t="shared" si="68"/>
        <v>2.4610152628561567E-2</v>
      </c>
      <c r="BF42">
        <f t="shared" si="69"/>
        <v>1.6589750348234136E-2</v>
      </c>
      <c r="BG42">
        <f t="shared" si="70"/>
        <v>1.4315326020963408E-2</v>
      </c>
      <c r="BI42">
        <f t="shared" si="31"/>
        <v>0.94980995127010781</v>
      </c>
    </row>
    <row r="43" spans="1:61" x14ac:dyDescent="0.25">
      <c r="A43">
        <f>'HKI SC'!A39</f>
        <v>1976</v>
      </c>
      <c r="B43">
        <f>'HKI SC'!AD39</f>
        <v>1.0662884156797674</v>
      </c>
      <c r="C43">
        <f t="shared" si="41"/>
        <v>0</v>
      </c>
      <c r="D43">
        <f t="shared" si="41"/>
        <v>0</v>
      </c>
      <c r="E43">
        <f t="shared" si="41"/>
        <v>0.1151266892491285</v>
      </c>
      <c r="F43">
        <f t="shared" si="41"/>
        <v>0</v>
      </c>
      <c r="G43">
        <f t="shared" si="41"/>
        <v>0</v>
      </c>
      <c r="K43">
        <f t="shared" si="42"/>
        <v>0</v>
      </c>
      <c r="L43">
        <f t="shared" si="42"/>
        <v>0</v>
      </c>
      <c r="M43">
        <f t="shared" si="42"/>
        <v>0.8848733107508715</v>
      </c>
      <c r="N43">
        <f t="shared" si="42"/>
        <v>0</v>
      </c>
      <c r="O43">
        <f t="shared" si="42"/>
        <v>0</v>
      </c>
      <c r="AE43">
        <f t="shared" si="40"/>
        <v>1991</v>
      </c>
      <c r="AF43">
        <f t="shared" si="43"/>
        <v>0.94275296476502091</v>
      </c>
      <c r="AG43">
        <f t="shared" si="44"/>
        <v>1.9084312363087576E-2</v>
      </c>
      <c r="AH43">
        <f t="shared" si="45"/>
        <v>1.7479452780551224E-2</v>
      </c>
      <c r="AI43">
        <f t="shared" si="46"/>
        <v>1.5379562353377533E-2</v>
      </c>
      <c r="AJ43">
        <f t="shared" si="47"/>
        <v>2.1476049067263105E-2</v>
      </c>
      <c r="AK43">
        <f t="shared" si="48"/>
        <v>2.4678540927778096E-2</v>
      </c>
      <c r="AL43">
        <f t="shared" si="49"/>
        <v>2.6852199406586286E-2</v>
      </c>
      <c r="AM43">
        <f t="shared" si="50"/>
        <v>3.1739638564544675E-2</v>
      </c>
      <c r="AN43">
        <f t="shared" si="51"/>
        <v>3.6928304921709211E-2</v>
      </c>
      <c r="AO43">
        <f t="shared" si="52"/>
        <v>3.3281002051376241E-2</v>
      </c>
      <c r="AP43">
        <f t="shared" si="53"/>
        <v>3.553556197392374E-2</v>
      </c>
      <c r="AQ43">
        <f t="shared" si="54"/>
        <v>3.614725416224758E-2</v>
      </c>
      <c r="AR43">
        <f t="shared" si="55"/>
        <v>3.684290032239549E-2</v>
      </c>
      <c r="AS43">
        <f t="shared" si="56"/>
        <v>4.2578890644783332E-2</v>
      </c>
      <c r="AT43">
        <f t="shared" si="57"/>
        <v>4.4809370146924557E-2</v>
      </c>
      <c r="AU43">
        <f t="shared" si="58"/>
        <v>4.6773460466390915E-2</v>
      </c>
      <c r="AV43">
        <f t="shared" si="59"/>
        <v>4.982728534232788E-2</v>
      </c>
      <c r="AW43">
        <f t="shared" si="60"/>
        <v>5.1319108570824112E-2</v>
      </c>
      <c r="AX43">
        <f t="shared" si="61"/>
        <v>5.6664825557995943E-2</v>
      </c>
      <c r="AY43">
        <f t="shared" si="62"/>
        <v>4.9778802027790177E-2</v>
      </c>
      <c r="AZ43">
        <f t="shared" si="63"/>
        <v>4.8333281693848228E-2</v>
      </c>
      <c r="BA43">
        <f t="shared" si="64"/>
        <v>4.7110728056214302E-2</v>
      </c>
      <c r="BB43">
        <f t="shared" si="65"/>
        <v>4.290255006261913E-2</v>
      </c>
      <c r="BC43">
        <f t="shared" si="66"/>
        <v>3.7954722944569336E-2</v>
      </c>
      <c r="BD43">
        <f t="shared" si="67"/>
        <v>3.434169184025708E-2</v>
      </c>
      <c r="BE43">
        <f t="shared" si="68"/>
        <v>2.4312803750030018E-2</v>
      </c>
      <c r="BF43">
        <f t="shared" si="69"/>
        <v>1.6496108104611586E-2</v>
      </c>
      <c r="BG43">
        <f t="shared" si="70"/>
        <v>1.4124556660993538E-2</v>
      </c>
      <c r="BI43">
        <f t="shared" si="31"/>
        <v>0.94275296476502068</v>
      </c>
    </row>
    <row r="44" spans="1:61" x14ac:dyDescent="0.25">
      <c r="A44">
        <f>'HKI SC'!A40</f>
        <v>1977</v>
      </c>
      <c r="B44">
        <f>'HKI SC'!AD40</f>
        <v>1.0551536924789437</v>
      </c>
      <c r="C44">
        <f t="shared" si="41"/>
        <v>0</v>
      </c>
      <c r="D44">
        <f t="shared" si="41"/>
        <v>0</v>
      </c>
      <c r="E44">
        <f t="shared" si="41"/>
        <v>0.14227149258860095</v>
      </c>
      <c r="F44">
        <f t="shared" si="41"/>
        <v>0</v>
      </c>
      <c r="G44">
        <f t="shared" si="41"/>
        <v>0</v>
      </c>
      <c r="K44">
        <f t="shared" si="42"/>
        <v>0</v>
      </c>
      <c r="L44">
        <f t="shared" si="42"/>
        <v>0</v>
      </c>
      <c r="M44">
        <f t="shared" si="42"/>
        <v>0.85772850741139905</v>
      </c>
      <c r="N44">
        <f t="shared" si="42"/>
        <v>0</v>
      </c>
      <c r="O44">
        <f t="shared" si="42"/>
        <v>0</v>
      </c>
      <c r="AE44">
        <f t="shared" si="40"/>
        <v>1992</v>
      </c>
      <c r="AF44">
        <f t="shared" si="43"/>
        <v>0.93752541902381137</v>
      </c>
      <c r="AG44">
        <f t="shared" si="44"/>
        <v>1.8986019166286387E-2</v>
      </c>
      <c r="AH44">
        <f t="shared" si="45"/>
        <v>1.7460614825853045E-2</v>
      </c>
      <c r="AI44">
        <f t="shared" si="46"/>
        <v>1.5347205329726044E-2</v>
      </c>
      <c r="AJ44">
        <f t="shared" si="47"/>
        <v>2.140366316062613E-2</v>
      </c>
      <c r="AK44">
        <f t="shared" si="48"/>
        <v>2.4619390237893994E-2</v>
      </c>
      <c r="AL44">
        <f t="shared" si="49"/>
        <v>2.6756292106092778E-2</v>
      </c>
      <c r="AM44">
        <f t="shared" si="50"/>
        <v>3.1605229738517725E-2</v>
      </c>
      <c r="AN44">
        <f t="shared" si="51"/>
        <v>3.6695432910193573E-2</v>
      </c>
      <c r="AO44">
        <f t="shared" si="52"/>
        <v>3.3069742274209488E-2</v>
      </c>
      <c r="AP44">
        <f t="shared" si="53"/>
        <v>3.5402644538701025E-2</v>
      </c>
      <c r="AQ44">
        <f t="shared" si="54"/>
        <v>3.5882473022980053E-2</v>
      </c>
      <c r="AR44">
        <f t="shared" si="55"/>
        <v>3.6618058379581514E-2</v>
      </c>
      <c r="AS44">
        <f t="shared" si="56"/>
        <v>4.2355228187455359E-2</v>
      </c>
      <c r="AT44">
        <f t="shared" si="57"/>
        <v>4.4617393891301566E-2</v>
      </c>
      <c r="AU44">
        <f t="shared" si="58"/>
        <v>4.6510735812010318E-2</v>
      </c>
      <c r="AV44">
        <f t="shared" si="59"/>
        <v>4.9575823087804269E-2</v>
      </c>
      <c r="AW44">
        <f t="shared" si="60"/>
        <v>5.1044557116968141E-2</v>
      </c>
      <c r="AX44">
        <f t="shared" si="61"/>
        <v>5.6397533678908332E-2</v>
      </c>
      <c r="AY44">
        <f t="shared" si="62"/>
        <v>4.9418278707305793E-2</v>
      </c>
      <c r="AZ44">
        <f t="shared" si="63"/>
        <v>4.7956256348406605E-2</v>
      </c>
      <c r="BA44">
        <f t="shared" si="64"/>
        <v>4.678720010200807E-2</v>
      </c>
      <c r="BB44">
        <f t="shared" si="65"/>
        <v>4.2656074974860222E-2</v>
      </c>
      <c r="BC44">
        <f t="shared" si="66"/>
        <v>3.775858444845695E-2</v>
      </c>
      <c r="BD44">
        <f t="shared" si="67"/>
        <v>3.4098464380451568E-2</v>
      </c>
      <c r="BE44">
        <f t="shared" si="68"/>
        <v>2.4092539071544301E-2</v>
      </c>
      <c r="BF44">
        <f t="shared" si="69"/>
        <v>1.6426741511449829E-2</v>
      </c>
      <c r="BG44">
        <f t="shared" si="70"/>
        <v>1.3983242014218331E-2</v>
      </c>
      <c r="BI44">
        <f t="shared" si="31"/>
        <v>0.93752541902381126</v>
      </c>
    </row>
    <row r="45" spans="1:61" x14ac:dyDescent="0.25">
      <c r="A45">
        <f>'HKI SC'!A41</f>
        <v>1978</v>
      </c>
      <c r="B45">
        <f>'HKI SC'!AD41</f>
        <v>1.0458287828767443</v>
      </c>
      <c r="C45">
        <f t="shared" si="41"/>
        <v>0</v>
      </c>
      <c r="D45">
        <f t="shared" si="41"/>
        <v>0</v>
      </c>
      <c r="E45">
        <f t="shared" si="41"/>
        <v>0.16500423885851623</v>
      </c>
      <c r="F45">
        <f t="shared" si="41"/>
        <v>0</v>
      </c>
      <c r="G45">
        <f t="shared" si="41"/>
        <v>0</v>
      </c>
      <c r="K45">
        <f t="shared" si="42"/>
        <v>0</v>
      </c>
      <c r="L45">
        <f t="shared" si="42"/>
        <v>0</v>
      </c>
      <c r="M45">
        <f t="shared" si="42"/>
        <v>0.83499576114148377</v>
      </c>
      <c r="N45">
        <f t="shared" si="42"/>
        <v>0</v>
      </c>
      <c r="O45">
        <f t="shared" si="42"/>
        <v>0</v>
      </c>
      <c r="AE45">
        <f t="shared" si="40"/>
        <v>1993</v>
      </c>
      <c r="AF45">
        <f t="shared" si="43"/>
        <v>0.93379294248799205</v>
      </c>
      <c r="AG45">
        <f t="shared" si="44"/>
        <v>1.891583765686429E-2</v>
      </c>
      <c r="AH45">
        <f t="shared" si="45"/>
        <v>1.7447164494210889E-2</v>
      </c>
      <c r="AI45">
        <f t="shared" si="46"/>
        <v>1.5324102359895274E-2</v>
      </c>
      <c r="AJ45">
        <f t="shared" si="47"/>
        <v>2.1351979500372972E-2</v>
      </c>
      <c r="AK45">
        <f t="shared" si="48"/>
        <v>2.4577156544876348E-2</v>
      </c>
      <c r="AL45">
        <f t="shared" si="49"/>
        <v>2.6687814130685723E-2</v>
      </c>
      <c r="AM45">
        <f t="shared" si="50"/>
        <v>3.1509261608502558E-2</v>
      </c>
      <c r="AN45">
        <f t="shared" si="51"/>
        <v>3.6529161898544778E-2</v>
      </c>
      <c r="AO45">
        <f t="shared" si="52"/>
        <v>3.2918902434584299E-2</v>
      </c>
      <c r="AP45">
        <f t="shared" si="53"/>
        <v>3.5307741264252526E-2</v>
      </c>
      <c r="AQ45">
        <f t="shared" si="54"/>
        <v>3.5693418839933357E-2</v>
      </c>
      <c r="AR45">
        <f t="shared" si="55"/>
        <v>3.6457520850621115E-2</v>
      </c>
      <c r="AS45">
        <f t="shared" si="56"/>
        <v>4.2195532813134783E-2</v>
      </c>
      <c r="AT45">
        <f t="shared" si="57"/>
        <v>4.4480322518802864E-2</v>
      </c>
      <c r="AU45">
        <f t="shared" si="58"/>
        <v>4.6323149962664893E-2</v>
      </c>
      <c r="AV45">
        <f t="shared" si="59"/>
        <v>4.9396278611080757E-2</v>
      </c>
      <c r="AW45">
        <f t="shared" si="60"/>
        <v>5.0848526912714888E-2</v>
      </c>
      <c r="AX45">
        <f t="shared" si="61"/>
        <v>5.6206686823366742E-2</v>
      </c>
      <c r="AY45">
        <f t="shared" si="62"/>
        <v>4.9160864444295946E-2</v>
      </c>
      <c r="AZ45">
        <f t="shared" si="63"/>
        <v>4.768705961155615E-2</v>
      </c>
      <c r="BA45">
        <f t="shared" si="64"/>
        <v>4.6556200593340535E-2</v>
      </c>
      <c r="BB45">
        <f t="shared" si="65"/>
        <v>4.2480091343675142E-2</v>
      </c>
      <c r="BC45">
        <f t="shared" si="66"/>
        <v>3.7618541229181165E-2</v>
      </c>
      <c r="BD45">
        <f t="shared" si="67"/>
        <v>3.3924799561139828E-2</v>
      </c>
      <c r="BE45">
        <f t="shared" si="68"/>
        <v>2.3935269717086663E-2</v>
      </c>
      <c r="BF45">
        <f t="shared" si="69"/>
        <v>1.6377213646144896E-2</v>
      </c>
      <c r="BG45">
        <f t="shared" si="70"/>
        <v>1.3882343116462529E-2</v>
      </c>
      <c r="BI45">
        <f t="shared" si="31"/>
        <v>0.93379294248799183</v>
      </c>
    </row>
    <row r="46" spans="1:61" x14ac:dyDescent="0.25">
      <c r="A46">
        <f>'HKI SC'!A42</f>
        <v>1979</v>
      </c>
      <c r="B46">
        <f>'HKI SC'!AD42</f>
        <v>1.0381554256094538</v>
      </c>
      <c r="C46">
        <f t="shared" si="41"/>
        <v>0</v>
      </c>
      <c r="D46">
        <f t="shared" si="41"/>
        <v>0</v>
      </c>
      <c r="E46">
        <f t="shared" si="41"/>
        <v>0.18371074554192479</v>
      </c>
      <c r="F46">
        <f t="shared" si="41"/>
        <v>0</v>
      </c>
      <c r="G46">
        <f t="shared" si="41"/>
        <v>0</v>
      </c>
      <c r="K46">
        <f t="shared" si="42"/>
        <v>0</v>
      </c>
      <c r="L46">
        <f t="shared" si="42"/>
        <v>0</v>
      </c>
      <c r="M46">
        <f t="shared" si="42"/>
        <v>0.81628925445807521</v>
      </c>
      <c r="N46">
        <f t="shared" si="42"/>
        <v>0</v>
      </c>
      <c r="O46">
        <f t="shared" si="42"/>
        <v>0</v>
      </c>
      <c r="AE46">
        <f t="shared" si="40"/>
        <v>1994</v>
      </c>
      <c r="AF46">
        <f t="shared" si="43"/>
        <v>0.9316850205837931</v>
      </c>
      <c r="AG46">
        <f t="shared" si="44"/>
        <v>1.8876202540726021E-2</v>
      </c>
      <c r="AH46">
        <f t="shared" si="45"/>
        <v>1.7439568398585067E-2</v>
      </c>
      <c r="AI46">
        <f t="shared" si="46"/>
        <v>1.5311054921903107E-2</v>
      </c>
      <c r="AJ46">
        <f t="shared" si="47"/>
        <v>2.1322791073201015E-2</v>
      </c>
      <c r="AK46">
        <f t="shared" si="48"/>
        <v>2.4553305001336088E-2</v>
      </c>
      <c r="AL46">
        <f t="shared" si="49"/>
        <v>2.6649141088020759E-2</v>
      </c>
      <c r="AM46">
        <f t="shared" si="50"/>
        <v>3.1455063458447861E-2</v>
      </c>
      <c r="AN46">
        <f t="shared" si="51"/>
        <v>3.6435260087207384E-2</v>
      </c>
      <c r="AO46">
        <f t="shared" si="52"/>
        <v>3.2833715401545942E-2</v>
      </c>
      <c r="AP46">
        <f t="shared" si="53"/>
        <v>3.5254144493028279E-2</v>
      </c>
      <c r="AQ46">
        <f t="shared" si="54"/>
        <v>3.5586650197264036E-2</v>
      </c>
      <c r="AR46">
        <f t="shared" si="55"/>
        <v>3.63668570325116E-2</v>
      </c>
      <c r="AS46">
        <f t="shared" si="56"/>
        <v>4.2105344603162377E-2</v>
      </c>
      <c r="AT46">
        <f t="shared" si="57"/>
        <v>4.4402911248897815E-2</v>
      </c>
      <c r="AU46">
        <f t="shared" si="58"/>
        <v>4.6217210563727414E-2</v>
      </c>
      <c r="AV46">
        <f t="shared" si="59"/>
        <v>4.9294880589785407E-2</v>
      </c>
      <c r="AW46">
        <f t="shared" si="60"/>
        <v>5.073781855126519E-2</v>
      </c>
      <c r="AX46">
        <f t="shared" si="61"/>
        <v>5.6098905766129567E-2</v>
      </c>
      <c r="AY46">
        <f t="shared" si="62"/>
        <v>4.9015489340596186E-2</v>
      </c>
      <c r="AZ46">
        <f t="shared" si="63"/>
        <v>4.7535030337507049E-2</v>
      </c>
      <c r="BA46">
        <f t="shared" si="64"/>
        <v>4.6425743263064895E-2</v>
      </c>
      <c r="BB46">
        <f t="shared" si="65"/>
        <v>4.2380704315412403E-2</v>
      </c>
      <c r="BC46">
        <f t="shared" si="66"/>
        <v>3.7539451604206159E-2</v>
      </c>
      <c r="BD46">
        <f t="shared" si="67"/>
        <v>3.382672208547377E-2</v>
      </c>
      <c r="BE46">
        <f t="shared" si="68"/>
        <v>2.3846451605589101E-2</v>
      </c>
      <c r="BF46">
        <f t="shared" si="69"/>
        <v>1.6349242707508694E-2</v>
      </c>
      <c r="BG46">
        <f t="shared" si="70"/>
        <v>1.3825360307689888E-2</v>
      </c>
      <c r="BI46">
        <f t="shared" si="31"/>
        <v>0.93168502058379299</v>
      </c>
    </row>
    <row r="47" spans="1:61" x14ac:dyDescent="0.25">
      <c r="A47">
        <f>'HKI SC'!A43</f>
        <v>1980</v>
      </c>
      <c r="B47">
        <f>'HKI SC'!AD43</f>
        <v>1.0321922724085997</v>
      </c>
      <c r="C47">
        <f t="shared" si="41"/>
        <v>0</v>
      </c>
      <c r="D47">
        <f t="shared" si="41"/>
        <v>0</v>
      </c>
      <c r="E47">
        <f t="shared" si="41"/>
        <v>0.19824802841828382</v>
      </c>
      <c r="F47">
        <f t="shared" si="41"/>
        <v>0</v>
      </c>
      <c r="G47">
        <f t="shared" si="41"/>
        <v>0</v>
      </c>
      <c r="K47">
        <f t="shared" si="42"/>
        <v>0</v>
      </c>
      <c r="L47">
        <f t="shared" si="42"/>
        <v>0</v>
      </c>
      <c r="M47">
        <f t="shared" si="42"/>
        <v>0.80175197158171618</v>
      </c>
      <c r="N47">
        <f t="shared" si="42"/>
        <v>0</v>
      </c>
      <c r="O47">
        <f t="shared" si="42"/>
        <v>0</v>
      </c>
      <c r="AE47">
        <f t="shared" si="40"/>
        <v>1995</v>
      </c>
      <c r="AF47">
        <f t="shared" si="43"/>
        <v>0.9311110220460882</v>
      </c>
      <c r="AG47">
        <f t="shared" si="44"/>
        <v>1.8865409684188116E-2</v>
      </c>
      <c r="AH47">
        <f t="shared" si="45"/>
        <v>1.7437499940653675E-2</v>
      </c>
      <c r="AI47">
        <f t="shared" si="46"/>
        <v>1.5307502033955322E-2</v>
      </c>
      <c r="AJ47">
        <f t="shared" si="47"/>
        <v>2.1314842906581921E-2</v>
      </c>
      <c r="AK47">
        <f t="shared" si="48"/>
        <v>2.4546810097000764E-2</v>
      </c>
      <c r="AL47">
        <f t="shared" si="49"/>
        <v>2.6638610209294145E-2</v>
      </c>
      <c r="AM47">
        <f t="shared" si="50"/>
        <v>3.14403050089931E-2</v>
      </c>
      <c r="AN47">
        <f t="shared" si="51"/>
        <v>3.6409690116001078E-2</v>
      </c>
      <c r="AO47">
        <f t="shared" si="52"/>
        <v>3.2810518511614657E-2</v>
      </c>
      <c r="AP47">
        <f t="shared" si="53"/>
        <v>3.5239549802282319E-2</v>
      </c>
      <c r="AQ47">
        <f t="shared" si="54"/>
        <v>3.5557576518280551E-2</v>
      </c>
      <c r="AR47">
        <f t="shared" si="55"/>
        <v>3.6342168784377765E-2</v>
      </c>
      <c r="AS47">
        <f t="shared" si="56"/>
        <v>4.2080785865697162E-2</v>
      </c>
      <c r="AT47">
        <f t="shared" si="57"/>
        <v>4.4381831741332159E-2</v>
      </c>
      <c r="AU47">
        <f t="shared" si="58"/>
        <v>4.6188362692298063E-2</v>
      </c>
      <c r="AV47">
        <f t="shared" si="59"/>
        <v>4.9267269360055432E-2</v>
      </c>
      <c r="AW47">
        <f t="shared" si="60"/>
        <v>5.0707672065545176E-2</v>
      </c>
      <c r="AX47">
        <f t="shared" si="61"/>
        <v>5.6069556401182413E-2</v>
      </c>
      <c r="AY47">
        <f t="shared" si="62"/>
        <v>4.8975902913425358E-2</v>
      </c>
      <c r="AZ47">
        <f t="shared" si="63"/>
        <v>4.749363194375314E-2</v>
      </c>
      <c r="BA47">
        <f t="shared" si="64"/>
        <v>4.6390219026297898E-2</v>
      </c>
      <c r="BB47">
        <f t="shared" si="65"/>
        <v>4.2353640689964035E-2</v>
      </c>
      <c r="BC47">
        <f t="shared" si="66"/>
        <v>3.7517915071475581E-2</v>
      </c>
      <c r="BD47">
        <f t="shared" si="67"/>
        <v>3.3800015058281743E-2</v>
      </c>
      <c r="BE47">
        <f t="shared" si="68"/>
        <v>2.3822265953350394E-2</v>
      </c>
      <c r="BF47">
        <f t="shared" si="69"/>
        <v>1.6341626069604112E-2</v>
      </c>
      <c r="BG47">
        <f t="shared" si="70"/>
        <v>1.3809843580602103E-2</v>
      </c>
      <c r="BI47">
        <f t="shared" si="31"/>
        <v>0.9311110220460882</v>
      </c>
    </row>
    <row r="48" spans="1:61" x14ac:dyDescent="0.25">
      <c r="A48">
        <f>'HKI SC'!A44</f>
        <v>1981</v>
      </c>
      <c r="B48">
        <f>'HKI SC'!AD44</f>
        <v>1.0184198560333455</v>
      </c>
      <c r="C48">
        <f t="shared" si="41"/>
        <v>0</v>
      </c>
      <c r="D48">
        <f t="shared" si="41"/>
        <v>0</v>
      </c>
      <c r="E48">
        <f t="shared" si="41"/>
        <v>0.23182313641809038</v>
      </c>
      <c r="F48">
        <f t="shared" si="41"/>
        <v>0</v>
      </c>
      <c r="G48">
        <f t="shared" si="41"/>
        <v>0</v>
      </c>
      <c r="K48">
        <f t="shared" si="42"/>
        <v>0</v>
      </c>
      <c r="L48">
        <f t="shared" si="42"/>
        <v>0</v>
      </c>
      <c r="M48">
        <f t="shared" si="42"/>
        <v>0.76817686358190962</v>
      </c>
      <c r="N48">
        <f t="shared" si="42"/>
        <v>0</v>
      </c>
      <c r="O48">
        <f t="shared" si="42"/>
        <v>0</v>
      </c>
      <c r="AE48">
        <f t="shared" si="40"/>
        <v>1996</v>
      </c>
      <c r="AF48">
        <f t="shared" si="43"/>
        <v>0.92684110945299103</v>
      </c>
      <c r="AG48">
        <f t="shared" si="44"/>
        <v>1.8785122800129193E-2</v>
      </c>
      <c r="AH48">
        <f t="shared" si="45"/>
        <v>1.7422112907430825E-2</v>
      </c>
      <c r="AI48">
        <f t="shared" si="46"/>
        <v>1.528107248754782E-2</v>
      </c>
      <c r="AJ48">
        <f t="shared" si="47"/>
        <v>2.1255717360940986E-2</v>
      </c>
      <c r="AK48">
        <f t="shared" si="48"/>
        <v>2.4498495211176717E-2</v>
      </c>
      <c r="AL48">
        <f t="shared" si="49"/>
        <v>2.6560272149634731E-2</v>
      </c>
      <c r="AM48">
        <f t="shared" si="50"/>
        <v>3.133051851122004E-2</v>
      </c>
      <c r="AN48">
        <f t="shared" si="51"/>
        <v>3.6219477885678156E-2</v>
      </c>
      <c r="AO48">
        <f t="shared" si="52"/>
        <v>3.263795937438356E-2</v>
      </c>
      <c r="AP48">
        <f t="shared" si="53"/>
        <v>3.5130981487704868E-2</v>
      </c>
      <c r="AQ48">
        <f t="shared" si="54"/>
        <v>3.5341300587481819E-2</v>
      </c>
      <c r="AR48">
        <f t="shared" si="55"/>
        <v>3.6158515595939911E-2</v>
      </c>
      <c r="AS48">
        <f t="shared" si="56"/>
        <v>4.1898096093014883E-2</v>
      </c>
      <c r="AT48">
        <f t="shared" si="57"/>
        <v>4.4225023580860542E-2</v>
      </c>
      <c r="AU48">
        <f t="shared" si="58"/>
        <v>4.5973766519295994E-2</v>
      </c>
      <c r="AV48">
        <f t="shared" si="59"/>
        <v>4.9061872429940659E-2</v>
      </c>
      <c r="AW48">
        <f t="shared" si="60"/>
        <v>5.0483415642300272E-2</v>
      </c>
      <c r="AX48">
        <f t="shared" si="61"/>
        <v>5.5851229672531963E-2</v>
      </c>
      <c r="AY48">
        <f t="shared" si="62"/>
        <v>4.8681423794073773E-2</v>
      </c>
      <c r="AZ48">
        <f t="shared" si="63"/>
        <v>4.7185673802377696E-2</v>
      </c>
      <c r="BA48">
        <f t="shared" si="64"/>
        <v>4.6125958098843151E-2</v>
      </c>
      <c r="BB48">
        <f t="shared" si="65"/>
        <v>4.2152317328446598E-2</v>
      </c>
      <c r="BC48">
        <f t="shared" si="66"/>
        <v>3.7357707150588476E-2</v>
      </c>
      <c r="BD48">
        <f t="shared" si="67"/>
        <v>3.360134439234698E-2</v>
      </c>
      <c r="BE48">
        <f t="shared" si="68"/>
        <v>2.3642351521025774E-2</v>
      </c>
      <c r="BF48">
        <f t="shared" si="69"/>
        <v>1.628496672995516E-2</v>
      </c>
      <c r="BG48">
        <f t="shared" si="70"/>
        <v>1.3694416338120447E-2</v>
      </c>
      <c r="BI48">
        <f t="shared" si="31"/>
        <v>0.92684110945299103</v>
      </c>
    </row>
    <row r="49" spans="1:61" x14ac:dyDescent="0.25">
      <c r="A49">
        <f>'HKI SC'!A45</f>
        <v>1982</v>
      </c>
      <c r="B49">
        <f>'HKI SC'!AD45</f>
        <v>1.0070744706956625</v>
      </c>
      <c r="C49">
        <f t="shared" si="41"/>
        <v>0</v>
      </c>
      <c r="D49">
        <f t="shared" si="41"/>
        <v>0</v>
      </c>
      <c r="E49">
        <f t="shared" si="41"/>
        <v>0.25948150279572602</v>
      </c>
      <c r="F49">
        <f t="shared" si="41"/>
        <v>0</v>
      </c>
      <c r="G49">
        <f t="shared" si="41"/>
        <v>0</v>
      </c>
      <c r="K49">
        <f t="shared" si="42"/>
        <v>0</v>
      </c>
      <c r="L49">
        <f t="shared" si="42"/>
        <v>0</v>
      </c>
      <c r="M49">
        <f t="shared" si="42"/>
        <v>0.74051849720427398</v>
      </c>
      <c r="N49">
        <f t="shared" si="42"/>
        <v>0</v>
      </c>
      <c r="O49">
        <f t="shared" si="42"/>
        <v>0</v>
      </c>
      <c r="AE49">
        <f t="shared" si="40"/>
        <v>1997</v>
      </c>
      <c r="AF49">
        <f t="shared" si="43"/>
        <v>0.9248721695369776</v>
      </c>
      <c r="AG49">
        <f t="shared" si="44"/>
        <v>1.874810095312195E-2</v>
      </c>
      <c r="AH49">
        <f t="shared" si="45"/>
        <v>1.7415017646523034E-2</v>
      </c>
      <c r="AI49">
        <f t="shared" si="46"/>
        <v>1.5268885308595262E-2</v>
      </c>
      <c r="AJ49">
        <f t="shared" si="47"/>
        <v>2.1228453419506511E-2</v>
      </c>
      <c r="AK49">
        <f t="shared" si="48"/>
        <v>2.4476216275680387E-2</v>
      </c>
      <c r="AL49">
        <f t="shared" si="49"/>
        <v>2.6524148943540115E-2</v>
      </c>
      <c r="AM49">
        <f t="shared" si="50"/>
        <v>3.1279893817390436E-2</v>
      </c>
      <c r="AN49">
        <f t="shared" si="51"/>
        <v>3.6131767319096023E-2</v>
      </c>
      <c r="AO49">
        <f t="shared" si="52"/>
        <v>3.255838899307964E-2</v>
      </c>
      <c r="AP49">
        <f t="shared" si="53"/>
        <v>3.5080918521888799E-2</v>
      </c>
      <c r="AQ49">
        <f t="shared" si="54"/>
        <v>3.5241571540636459E-2</v>
      </c>
      <c r="AR49">
        <f t="shared" si="55"/>
        <v>3.6073829531404776E-2</v>
      </c>
      <c r="AS49">
        <f t="shared" si="56"/>
        <v>4.1813854278261328E-2</v>
      </c>
      <c r="AT49">
        <f t="shared" si="57"/>
        <v>4.4152716281922313E-2</v>
      </c>
      <c r="AU49">
        <f t="shared" si="58"/>
        <v>4.5874812041508659E-2</v>
      </c>
      <c r="AV49">
        <f t="shared" si="59"/>
        <v>4.8967159902339172E-2</v>
      </c>
      <c r="AW49">
        <f t="shared" si="60"/>
        <v>5.0380006634850545E-2</v>
      </c>
      <c r="AX49">
        <f t="shared" si="61"/>
        <v>5.5750554962827735E-2</v>
      </c>
      <c r="AY49">
        <f t="shared" si="62"/>
        <v>4.8545633732829628E-2</v>
      </c>
      <c r="AZ49">
        <f t="shared" si="63"/>
        <v>4.7043668301376178E-2</v>
      </c>
      <c r="BA49">
        <f t="shared" si="64"/>
        <v>4.6004102234826268E-2</v>
      </c>
      <c r="BB49">
        <f t="shared" si="65"/>
        <v>4.2059483202717997E-2</v>
      </c>
      <c r="BC49">
        <f t="shared" si="66"/>
        <v>3.7283832155862333E-2</v>
      </c>
      <c r="BD49">
        <f t="shared" si="67"/>
        <v>3.3509733476251802E-2</v>
      </c>
      <c r="BE49">
        <f t="shared" si="68"/>
        <v>2.3559389469801705E-2</v>
      </c>
      <c r="BF49">
        <f t="shared" si="69"/>
        <v>1.6258840004169217E-2</v>
      </c>
      <c r="BG49">
        <f t="shared" si="70"/>
        <v>1.3641190586969262E-2</v>
      </c>
      <c r="BI49">
        <f t="shared" si="31"/>
        <v>0.92487216953697748</v>
      </c>
    </row>
    <row r="50" spans="1:61" x14ac:dyDescent="0.25">
      <c r="A50">
        <f>'HKI SC'!A46</f>
        <v>1983</v>
      </c>
      <c r="B50">
        <f>'HKI SC'!AD46</f>
        <v>0.99719084700308713</v>
      </c>
      <c r="C50">
        <f t="shared" si="41"/>
        <v>0</v>
      </c>
      <c r="D50">
        <f t="shared" si="41"/>
        <v>0</v>
      </c>
      <c r="E50">
        <f t="shared" si="41"/>
        <v>0.28357631113334703</v>
      </c>
      <c r="F50">
        <f t="shared" si="41"/>
        <v>0</v>
      </c>
      <c r="G50">
        <f t="shared" si="41"/>
        <v>0</v>
      </c>
      <c r="K50">
        <f t="shared" si="42"/>
        <v>0</v>
      </c>
      <c r="L50">
        <f t="shared" si="42"/>
        <v>0</v>
      </c>
      <c r="M50">
        <f t="shared" si="42"/>
        <v>0.71642368886665297</v>
      </c>
      <c r="N50">
        <f t="shared" si="42"/>
        <v>0</v>
      </c>
      <c r="O50">
        <f t="shared" si="42"/>
        <v>0</v>
      </c>
      <c r="AE50">
        <f t="shared" si="40"/>
        <v>1998</v>
      </c>
      <c r="AF50">
        <f t="shared" si="43"/>
        <v>0.92445470179129385</v>
      </c>
      <c r="AG50">
        <f t="shared" si="44"/>
        <v>1.8740251334712844E-2</v>
      </c>
      <c r="AH50">
        <f t="shared" si="45"/>
        <v>1.7413513262081372E-2</v>
      </c>
      <c r="AI50">
        <f t="shared" si="46"/>
        <v>1.5266301301799427E-2</v>
      </c>
      <c r="AJ50">
        <f t="shared" si="47"/>
        <v>2.1222672737182723E-2</v>
      </c>
      <c r="AK50">
        <f t="shared" si="48"/>
        <v>2.4471492547494346E-2</v>
      </c>
      <c r="AL50">
        <f t="shared" si="49"/>
        <v>2.6516489860958399E-2</v>
      </c>
      <c r="AM50">
        <f t="shared" si="50"/>
        <v>3.1269160032861468E-2</v>
      </c>
      <c r="AN50">
        <f t="shared" si="51"/>
        <v>3.6113170340993303E-2</v>
      </c>
      <c r="AO50">
        <f t="shared" si="52"/>
        <v>3.2541517951238302E-2</v>
      </c>
      <c r="AP50">
        <f t="shared" si="53"/>
        <v>3.5070303838671955E-2</v>
      </c>
      <c r="AQ50">
        <f t="shared" si="54"/>
        <v>3.5220426324356818E-2</v>
      </c>
      <c r="AR50">
        <f t="shared" si="55"/>
        <v>3.6055873828356261E-2</v>
      </c>
      <c r="AS50">
        <f t="shared" si="56"/>
        <v>4.1795992768008307E-2</v>
      </c>
      <c r="AT50">
        <f t="shared" si="57"/>
        <v>4.4137385207145108E-2</v>
      </c>
      <c r="AU50">
        <f t="shared" si="58"/>
        <v>4.5853831054516007E-2</v>
      </c>
      <c r="AV50">
        <f t="shared" si="59"/>
        <v>4.8947078321858115E-2</v>
      </c>
      <c r="AW50">
        <f t="shared" si="60"/>
        <v>5.0358081168830823E-2</v>
      </c>
      <c r="AX50">
        <f t="shared" si="61"/>
        <v>5.5729209240814703E-2</v>
      </c>
      <c r="AY50">
        <f t="shared" si="62"/>
        <v>4.8516842620265545E-2</v>
      </c>
      <c r="AZ50">
        <f t="shared" si="63"/>
        <v>4.7013559349906586E-2</v>
      </c>
      <c r="BA50">
        <f t="shared" si="64"/>
        <v>4.5978265543500277E-2</v>
      </c>
      <c r="BB50">
        <f t="shared" si="65"/>
        <v>4.2039799893504121E-2</v>
      </c>
      <c r="BC50">
        <f t="shared" si="66"/>
        <v>3.7268168687790044E-2</v>
      </c>
      <c r="BD50">
        <f t="shared" si="67"/>
        <v>3.3490309520085734E-2</v>
      </c>
      <c r="BE50">
        <f t="shared" si="68"/>
        <v>2.3541799303529926E-2</v>
      </c>
      <c r="BF50">
        <f t="shared" si="69"/>
        <v>1.6253300441876204E-2</v>
      </c>
      <c r="BG50">
        <f t="shared" si="70"/>
        <v>1.3629905308955094E-2</v>
      </c>
      <c r="BI50">
        <f t="shared" si="31"/>
        <v>0.92445470179129385</v>
      </c>
    </row>
    <row r="51" spans="1:61" x14ac:dyDescent="0.25">
      <c r="A51">
        <f>'HKI SC'!A47</f>
        <v>1984</v>
      </c>
      <c r="B51">
        <f>'HKI SC'!AD47</f>
        <v>0.98851284741652223</v>
      </c>
      <c r="C51">
        <f t="shared" ref="C51:G66" si="71">($B51&gt;=C$16)*($B51&lt;=D$16)*(1-($B51-C$16)/(D$16-C$16))</f>
        <v>0</v>
      </c>
      <c r="D51">
        <f t="shared" si="71"/>
        <v>0</v>
      </c>
      <c r="E51">
        <f t="shared" si="71"/>
        <v>0.30473198675354596</v>
      </c>
      <c r="F51">
        <f t="shared" si="71"/>
        <v>0</v>
      </c>
      <c r="G51">
        <f t="shared" si="71"/>
        <v>0</v>
      </c>
      <c r="K51">
        <f t="shared" ref="K51:O66" si="72">($B51&gt;=J$16)*($B51&lt;=K$16)*($B51-J$16)/(K$16-J$16)</f>
        <v>0</v>
      </c>
      <c r="L51">
        <f t="shared" si="72"/>
        <v>0</v>
      </c>
      <c r="M51">
        <f t="shared" si="72"/>
        <v>0.69526801324645404</v>
      </c>
      <c r="N51">
        <f t="shared" si="72"/>
        <v>0</v>
      </c>
      <c r="O51">
        <f t="shared" si="72"/>
        <v>0</v>
      </c>
      <c r="AE51">
        <f t="shared" si="40"/>
        <v>1999</v>
      </c>
      <c r="AF51">
        <f t="shared" si="43"/>
        <v>0.92528940035959883</v>
      </c>
      <c r="AG51">
        <f t="shared" si="44"/>
        <v>1.8755946116682382E-2</v>
      </c>
      <c r="AH51">
        <f t="shared" si="45"/>
        <v>1.7416521177190065E-2</v>
      </c>
      <c r="AI51">
        <f t="shared" si="46"/>
        <v>1.5271467848904619E-2</v>
      </c>
      <c r="AJ51">
        <f t="shared" si="47"/>
        <v>2.1234230821152993E-2</v>
      </c>
      <c r="AK51">
        <f t="shared" si="48"/>
        <v>2.4480937323036203E-2</v>
      </c>
      <c r="AL51">
        <f t="shared" si="49"/>
        <v>2.6531803679406857E-2</v>
      </c>
      <c r="AM51">
        <f t="shared" si="50"/>
        <v>3.1290621510236566E-2</v>
      </c>
      <c r="AN51">
        <f t="shared" si="51"/>
        <v>3.6150353742963007E-2</v>
      </c>
      <c r="AO51">
        <f t="shared" si="52"/>
        <v>3.2575250460195881E-2</v>
      </c>
      <c r="AP51">
        <f t="shared" si="53"/>
        <v>3.5091527181015679E-2</v>
      </c>
      <c r="AQ51">
        <f t="shared" si="54"/>
        <v>3.5262704756493436E-2</v>
      </c>
      <c r="AR51">
        <f t="shared" si="55"/>
        <v>3.6091775044156685E-2</v>
      </c>
      <c r="AS51">
        <f t="shared" si="56"/>
        <v>4.1831705651674447E-2</v>
      </c>
      <c r="AT51">
        <f t="shared" si="57"/>
        <v>4.4168038655943057E-2</v>
      </c>
      <c r="AU51">
        <f t="shared" si="58"/>
        <v>4.5895781121282744E-2</v>
      </c>
      <c r="AV51">
        <f t="shared" si="59"/>
        <v>4.8987230086036664E-2</v>
      </c>
      <c r="AW51">
        <f t="shared" si="60"/>
        <v>5.0401919657636969E-2</v>
      </c>
      <c r="AX51">
        <f t="shared" si="61"/>
        <v>5.5771888570626246E-2</v>
      </c>
      <c r="AY51">
        <f t="shared" si="62"/>
        <v>4.8574408505739609E-2</v>
      </c>
      <c r="AZ51">
        <f t="shared" si="63"/>
        <v>4.7073760165286159E-2</v>
      </c>
      <c r="BA51">
        <f t="shared" si="64"/>
        <v>4.602992426320382E-2</v>
      </c>
      <c r="BB51">
        <f t="shared" si="65"/>
        <v>4.2079155341176899E-2</v>
      </c>
      <c r="BC51">
        <f t="shared" si="66"/>
        <v>3.7299486734536896E-2</v>
      </c>
      <c r="BD51">
        <f t="shared" si="67"/>
        <v>3.3529146408852038E-2</v>
      </c>
      <c r="BE51">
        <f t="shared" si="68"/>
        <v>2.3576969653227843E-2</v>
      </c>
      <c r="BF51">
        <f t="shared" si="69"/>
        <v>1.6264376422626382E-2</v>
      </c>
      <c r="BG51">
        <f t="shared" si="70"/>
        <v>1.3652469460314676E-2</v>
      </c>
      <c r="BI51">
        <f t="shared" si="31"/>
        <v>0.92528940035959861</v>
      </c>
    </row>
    <row r="52" spans="1:61" x14ac:dyDescent="0.25">
      <c r="A52">
        <f>'HKI SC'!A48</f>
        <v>1985</v>
      </c>
      <c r="B52">
        <f>'HKI SC'!AD48</f>
        <v>0.98081324988369123</v>
      </c>
      <c r="C52">
        <f t="shared" si="71"/>
        <v>0</v>
      </c>
      <c r="D52">
        <f t="shared" si="71"/>
        <v>0</v>
      </c>
      <c r="E52">
        <f t="shared" si="71"/>
        <v>0.32350246331162735</v>
      </c>
      <c r="F52">
        <f t="shared" si="71"/>
        <v>0</v>
      </c>
      <c r="G52">
        <f t="shared" si="71"/>
        <v>0</v>
      </c>
      <c r="K52">
        <f t="shared" si="72"/>
        <v>0</v>
      </c>
      <c r="L52">
        <f t="shared" si="72"/>
        <v>0</v>
      </c>
      <c r="M52">
        <f t="shared" si="72"/>
        <v>0.67649753668837265</v>
      </c>
      <c r="N52">
        <f t="shared" si="72"/>
        <v>0</v>
      </c>
      <c r="O52">
        <f t="shared" si="72"/>
        <v>0</v>
      </c>
      <c r="AE52">
        <f t="shared" si="40"/>
        <v>2000</v>
      </c>
      <c r="AF52">
        <f t="shared" si="43"/>
        <v>0.92708072559507049</v>
      </c>
      <c r="AG52">
        <f t="shared" si="44"/>
        <v>1.8789628286599545E-2</v>
      </c>
      <c r="AH52">
        <f t="shared" si="45"/>
        <v>1.7422976386824961E-2</v>
      </c>
      <c r="AI52">
        <f t="shared" si="46"/>
        <v>1.528255564342256E-2</v>
      </c>
      <c r="AJ52">
        <f t="shared" si="47"/>
        <v>2.1259035329362103E-2</v>
      </c>
      <c r="AK52">
        <f t="shared" si="48"/>
        <v>2.4501206514111792E-2</v>
      </c>
      <c r="AL52">
        <f t="shared" si="49"/>
        <v>2.6564668273261229E-2</v>
      </c>
      <c r="AM52">
        <f t="shared" si="50"/>
        <v>3.1336679437579826E-2</v>
      </c>
      <c r="AN52">
        <f t="shared" si="51"/>
        <v>3.6230152090316443E-2</v>
      </c>
      <c r="AO52">
        <f t="shared" si="52"/>
        <v>3.2647642934372757E-2</v>
      </c>
      <c r="AP52">
        <f t="shared" si="53"/>
        <v>3.5137074052862566E-2</v>
      </c>
      <c r="AQ52">
        <f t="shared" si="54"/>
        <v>3.5353437417693853E-2</v>
      </c>
      <c r="AR52">
        <f t="shared" si="55"/>
        <v>3.6168821724586485E-2</v>
      </c>
      <c r="AS52">
        <f t="shared" si="56"/>
        <v>4.1908348157330744E-2</v>
      </c>
      <c r="AT52">
        <f t="shared" si="57"/>
        <v>4.4233823237911959E-2</v>
      </c>
      <c r="AU52">
        <f t="shared" si="58"/>
        <v>4.5985809085966542E-2</v>
      </c>
      <c r="AV52">
        <f t="shared" si="59"/>
        <v>4.9073398759558878E-2</v>
      </c>
      <c r="AW52">
        <f t="shared" si="60"/>
        <v>5.0496000316530232E-2</v>
      </c>
      <c r="AX52">
        <f t="shared" si="61"/>
        <v>5.5863481588066873E-2</v>
      </c>
      <c r="AY52">
        <f t="shared" si="62"/>
        <v>4.8697949179304388E-2</v>
      </c>
      <c r="AZ52">
        <f t="shared" si="63"/>
        <v>4.7202955594486888E-2</v>
      </c>
      <c r="BA52">
        <f t="shared" si="64"/>
        <v>4.6140787719487236E-2</v>
      </c>
      <c r="BB52">
        <f t="shared" si="65"/>
        <v>4.2163615060225756E-2</v>
      </c>
      <c r="BC52">
        <f t="shared" si="66"/>
        <v>3.7366697593155286E-2</v>
      </c>
      <c r="BD52">
        <f t="shared" si="67"/>
        <v>3.3612493261902902E-2</v>
      </c>
      <c r="BE52">
        <f t="shared" si="68"/>
        <v>2.3652447840619702E-2</v>
      </c>
      <c r="BF52">
        <f t="shared" si="69"/>
        <v>1.6288146301453039E-2</v>
      </c>
      <c r="BG52">
        <f t="shared" si="70"/>
        <v>1.370089380807593E-2</v>
      </c>
      <c r="BI52">
        <f t="shared" si="31"/>
        <v>0.92708072559507027</v>
      </c>
    </row>
    <row r="53" spans="1:61" x14ac:dyDescent="0.25">
      <c r="A53">
        <f>'HKI SC'!A49</f>
        <v>1986</v>
      </c>
      <c r="B53">
        <f>'HKI SC'!AD49</f>
        <v>0.97084458568683263</v>
      </c>
      <c r="C53">
        <f t="shared" si="71"/>
        <v>0</v>
      </c>
      <c r="D53">
        <f t="shared" si="71"/>
        <v>0</v>
      </c>
      <c r="E53">
        <f t="shared" si="71"/>
        <v>0.34780458778302425</v>
      </c>
      <c r="F53">
        <f t="shared" si="71"/>
        <v>0</v>
      </c>
      <c r="G53">
        <f t="shared" si="71"/>
        <v>0</v>
      </c>
      <c r="K53">
        <f t="shared" si="72"/>
        <v>0</v>
      </c>
      <c r="L53">
        <f t="shared" si="72"/>
        <v>0</v>
      </c>
      <c r="M53">
        <f t="shared" si="72"/>
        <v>0.65219541221697575</v>
      </c>
      <c r="N53">
        <f t="shared" si="72"/>
        <v>0</v>
      </c>
      <c r="O53">
        <f t="shared" si="72"/>
        <v>0</v>
      </c>
      <c r="AE53">
        <f t="shared" si="40"/>
        <v>2001</v>
      </c>
      <c r="AF53">
        <f t="shared" si="43"/>
        <v>0.92469195926438874</v>
      </c>
      <c r="AG53">
        <f t="shared" si="44"/>
        <v>1.8744712471286288E-2</v>
      </c>
      <c r="AH53">
        <f t="shared" si="45"/>
        <v>1.7414368241789102E-2</v>
      </c>
      <c r="AI53">
        <f t="shared" si="46"/>
        <v>1.5267769858182952E-2</v>
      </c>
      <c r="AJ53">
        <f t="shared" si="47"/>
        <v>2.1225958045077969E-2</v>
      </c>
      <c r="AK53">
        <f t="shared" si="48"/>
        <v>2.4474177161634227E-2</v>
      </c>
      <c r="AL53">
        <f t="shared" si="49"/>
        <v>2.6520842711204553E-2</v>
      </c>
      <c r="AM53">
        <f t="shared" si="50"/>
        <v>3.1275260313950053E-2</v>
      </c>
      <c r="AN53">
        <f t="shared" si="51"/>
        <v>3.6123739473764564E-2</v>
      </c>
      <c r="AO53">
        <f t="shared" si="52"/>
        <v>3.2551106190802051E-2</v>
      </c>
      <c r="AP53">
        <f t="shared" si="53"/>
        <v>3.5076336431474071E-2</v>
      </c>
      <c r="AQ53">
        <f t="shared" si="54"/>
        <v>3.5232443685301276E-2</v>
      </c>
      <c r="AR53">
        <f t="shared" si="55"/>
        <v>3.6066078508303338E-2</v>
      </c>
      <c r="AS53">
        <f t="shared" si="56"/>
        <v>4.1806143915808593E-2</v>
      </c>
      <c r="AT53">
        <f t="shared" si="57"/>
        <v>4.4146098244497278E-2</v>
      </c>
      <c r="AU53">
        <f t="shared" si="58"/>
        <v>4.5865755079805094E-2</v>
      </c>
      <c r="AV53">
        <f t="shared" si="59"/>
        <v>4.8958491191690448E-2</v>
      </c>
      <c r="AW53">
        <f t="shared" si="60"/>
        <v>5.0370541965426605E-2</v>
      </c>
      <c r="AX53">
        <f t="shared" si="61"/>
        <v>5.574134055423606E-2</v>
      </c>
      <c r="AY53">
        <f t="shared" si="62"/>
        <v>4.8533205337350081E-2</v>
      </c>
      <c r="AZ53">
        <f t="shared" si="63"/>
        <v>4.7030671028154947E-2</v>
      </c>
      <c r="BA53">
        <f t="shared" si="64"/>
        <v>4.5992949188309998E-2</v>
      </c>
      <c r="BB53">
        <f t="shared" si="65"/>
        <v>4.2050986415707363E-2</v>
      </c>
      <c r="BC53">
        <f t="shared" si="66"/>
        <v>3.7277070632654417E-2</v>
      </c>
      <c r="BD53">
        <f t="shared" si="67"/>
        <v>3.3501348645395689E-2</v>
      </c>
      <c r="BE53">
        <f t="shared" si="68"/>
        <v>2.3551796239686333E-2</v>
      </c>
      <c r="BF53">
        <f t="shared" si="69"/>
        <v>1.6256448715162658E-2</v>
      </c>
      <c r="BG53">
        <f t="shared" si="70"/>
        <v>1.3636319017732592E-2</v>
      </c>
      <c r="BI53">
        <f t="shared" si="31"/>
        <v>0.92469195926438841</v>
      </c>
    </row>
    <row r="54" spans="1:61" x14ac:dyDescent="0.25">
      <c r="A54">
        <f>'HKI SC'!A50</f>
        <v>1987</v>
      </c>
      <c r="B54">
        <f>'HKI SC'!AD50</f>
        <v>0.96348551148847561</v>
      </c>
      <c r="C54">
        <f t="shared" si="71"/>
        <v>0</v>
      </c>
      <c r="D54">
        <f t="shared" si="71"/>
        <v>0</v>
      </c>
      <c r="E54">
        <f t="shared" si="71"/>
        <v>0.36574491896792616</v>
      </c>
      <c r="F54">
        <f t="shared" si="71"/>
        <v>0</v>
      </c>
      <c r="G54">
        <f t="shared" si="71"/>
        <v>0</v>
      </c>
      <c r="K54">
        <f t="shared" si="72"/>
        <v>0</v>
      </c>
      <c r="L54">
        <f t="shared" si="72"/>
        <v>0</v>
      </c>
      <c r="M54">
        <f t="shared" si="72"/>
        <v>0.63425508103207384</v>
      </c>
      <c r="N54">
        <f t="shared" si="72"/>
        <v>0</v>
      </c>
      <c r="O54">
        <f t="shared" si="72"/>
        <v>0</v>
      </c>
      <c r="AE54">
        <f t="shared" si="40"/>
        <v>2002</v>
      </c>
      <c r="AF54">
        <f t="shared" si="43"/>
        <v>0.9242018280082448</v>
      </c>
      <c r="AG54">
        <f t="shared" si="44"/>
        <v>1.8735496565696255E-2</v>
      </c>
      <c r="AH54">
        <f t="shared" si="45"/>
        <v>1.7412602007526128E-2</v>
      </c>
      <c r="AI54">
        <f t="shared" si="46"/>
        <v>1.526473608489191E-2</v>
      </c>
      <c r="AJ54">
        <f t="shared" si="47"/>
        <v>2.1219171190002287E-2</v>
      </c>
      <c r="AK54">
        <f t="shared" si="48"/>
        <v>2.4468631231790682E-2</v>
      </c>
      <c r="AL54">
        <f t="shared" si="49"/>
        <v>2.6511850505685684E-2</v>
      </c>
      <c r="AM54">
        <f t="shared" si="50"/>
        <v>3.1262658230678336E-2</v>
      </c>
      <c r="AN54">
        <f t="shared" si="51"/>
        <v>3.6101905546875104E-2</v>
      </c>
      <c r="AO54">
        <f t="shared" si="52"/>
        <v>3.2531298612813939E-2</v>
      </c>
      <c r="AP54">
        <f t="shared" si="53"/>
        <v>3.5063874180024879E-2</v>
      </c>
      <c r="AQ54">
        <f t="shared" si="54"/>
        <v>3.5207617979546219E-2</v>
      </c>
      <c r="AR54">
        <f t="shared" si="55"/>
        <v>3.6044997475382576E-2</v>
      </c>
      <c r="AS54">
        <f t="shared" si="56"/>
        <v>4.1785173470672517E-2</v>
      </c>
      <c r="AT54">
        <f t="shared" si="57"/>
        <v>4.4128098676827016E-2</v>
      </c>
      <c r="AU54">
        <f t="shared" si="58"/>
        <v>4.5841122188722688E-2</v>
      </c>
      <c r="AV54">
        <f t="shared" si="59"/>
        <v>4.8934914255823428E-2</v>
      </c>
      <c r="AW54">
        <f t="shared" si="60"/>
        <v>5.034480020139119E-2</v>
      </c>
      <c r="AX54">
        <f t="shared" si="61"/>
        <v>5.5716279443164082E-2</v>
      </c>
      <c r="AY54">
        <f t="shared" si="62"/>
        <v>4.8499402907551101E-2</v>
      </c>
      <c r="AZ54">
        <f t="shared" si="63"/>
        <v>4.699532137933167E-2</v>
      </c>
      <c r="BA54">
        <f t="shared" si="64"/>
        <v>4.5962615419761071E-2</v>
      </c>
      <c r="BB54">
        <f t="shared" si="65"/>
        <v>4.2027877073321486E-2</v>
      </c>
      <c r="BC54">
        <f t="shared" si="66"/>
        <v>3.7258680816048911E-2</v>
      </c>
      <c r="BD54">
        <f t="shared" si="67"/>
        <v>3.3478543798474238E-2</v>
      </c>
      <c r="BE54">
        <f t="shared" si="68"/>
        <v>2.3531144368063427E-2</v>
      </c>
      <c r="BF54">
        <f t="shared" si="69"/>
        <v>1.6249944948935845E-2</v>
      </c>
      <c r="BG54">
        <f t="shared" si="70"/>
        <v>1.3623069449242077E-2</v>
      </c>
      <c r="BI54">
        <f t="shared" si="31"/>
        <v>0.9242018280082448</v>
      </c>
    </row>
    <row r="55" spans="1:61" x14ac:dyDescent="0.25">
      <c r="A55">
        <f>'HKI SC'!A51</f>
        <v>1988</v>
      </c>
      <c r="B55">
        <f>'HKI SC'!AD51</f>
        <v>0.95783216804110149</v>
      </c>
      <c r="C55">
        <f t="shared" si="71"/>
        <v>0</v>
      </c>
      <c r="D55">
        <f t="shared" si="71"/>
        <v>0</v>
      </c>
      <c r="E55">
        <f t="shared" si="71"/>
        <v>0.37952693162524254</v>
      </c>
      <c r="F55">
        <f t="shared" si="71"/>
        <v>0</v>
      </c>
      <c r="G55">
        <f t="shared" si="71"/>
        <v>0</v>
      </c>
      <c r="K55">
        <f t="shared" si="72"/>
        <v>0</v>
      </c>
      <c r="L55">
        <f t="shared" si="72"/>
        <v>0</v>
      </c>
      <c r="M55">
        <f t="shared" si="72"/>
        <v>0.62047306837475746</v>
      </c>
      <c r="N55">
        <f t="shared" si="72"/>
        <v>0</v>
      </c>
      <c r="O55">
        <f t="shared" si="72"/>
        <v>0</v>
      </c>
      <c r="AE55">
        <f t="shared" si="40"/>
        <v>2003</v>
      </c>
      <c r="AF55">
        <f t="shared" si="43"/>
        <v>0.92467627842807398</v>
      </c>
      <c r="AG55">
        <f t="shared" si="44"/>
        <v>1.8744417625558257E-2</v>
      </c>
      <c r="AH55">
        <f t="shared" si="45"/>
        <v>1.7414311734414753E-2</v>
      </c>
      <c r="AI55">
        <f t="shared" si="46"/>
        <v>1.5267672798259113E-2</v>
      </c>
      <c r="AJ55">
        <f t="shared" si="47"/>
        <v>2.1225740912295274E-2</v>
      </c>
      <c r="AK55">
        <f t="shared" si="48"/>
        <v>2.4473999729942207E-2</v>
      </c>
      <c r="AL55">
        <f t="shared" si="49"/>
        <v>2.6520555022343496E-2</v>
      </c>
      <c r="AM55">
        <f t="shared" si="50"/>
        <v>3.1274857133776313E-2</v>
      </c>
      <c r="AN55">
        <f t="shared" si="51"/>
        <v>3.6123040937955292E-2</v>
      </c>
      <c r="AO55">
        <f t="shared" si="52"/>
        <v>3.2550472484250324E-2</v>
      </c>
      <c r="AP55">
        <f t="shared" si="53"/>
        <v>3.5075937724958955E-2</v>
      </c>
      <c r="AQ55">
        <f t="shared" si="54"/>
        <v>3.5231649433101565E-2</v>
      </c>
      <c r="AR55">
        <f t="shared" si="55"/>
        <v>3.6065404059933789E-2</v>
      </c>
      <c r="AS55">
        <f t="shared" si="56"/>
        <v>4.180547300548916E-2</v>
      </c>
      <c r="AT55">
        <f t="shared" si="57"/>
        <v>4.414552238186694E-2</v>
      </c>
      <c r="AU55">
        <f t="shared" si="58"/>
        <v>4.5864966996351578E-2</v>
      </c>
      <c r="AV55">
        <f t="shared" si="59"/>
        <v>4.8957736891556566E-2</v>
      </c>
      <c r="AW55">
        <f t="shared" si="60"/>
        <v>5.0369718405649036E-2</v>
      </c>
      <c r="AX55">
        <f t="shared" si="61"/>
        <v>5.5740538770681844E-2</v>
      </c>
      <c r="AY55">
        <f t="shared" si="62"/>
        <v>4.8532123891590256E-2</v>
      </c>
      <c r="AZ55">
        <f t="shared" si="63"/>
        <v>4.7029540082005258E-2</v>
      </c>
      <c r="BA55">
        <f t="shared" si="64"/>
        <v>4.5991978715903964E-2</v>
      </c>
      <c r="BB55">
        <f t="shared" si="65"/>
        <v>4.2050247075355672E-2</v>
      </c>
      <c r="BC55">
        <f t="shared" si="66"/>
        <v>3.7276482284736526E-2</v>
      </c>
      <c r="BD55">
        <f t="shared" si="67"/>
        <v>3.3500619046809038E-2</v>
      </c>
      <c r="BE55">
        <f t="shared" si="68"/>
        <v>2.3551135521532873E-2</v>
      </c>
      <c r="BF55">
        <f t="shared" si="69"/>
        <v>1.6256240639280221E-2</v>
      </c>
      <c r="BG55">
        <f t="shared" si="70"/>
        <v>1.3635895122475688E-2</v>
      </c>
      <c r="BI55">
        <f t="shared" si="31"/>
        <v>0.92467627842807387</v>
      </c>
    </row>
    <row r="56" spans="1:61" x14ac:dyDescent="0.25">
      <c r="A56">
        <f>'HKI SC'!A52</f>
        <v>1989</v>
      </c>
      <c r="B56">
        <f>'HKI SC'!AD52</f>
        <v>0.95336761516943613</v>
      </c>
      <c r="C56">
        <f t="shared" si="71"/>
        <v>0</v>
      </c>
      <c r="D56">
        <f t="shared" si="71"/>
        <v>0</v>
      </c>
      <c r="E56">
        <f t="shared" si="71"/>
        <v>0.3904108492147762</v>
      </c>
      <c r="F56">
        <f t="shared" si="71"/>
        <v>0</v>
      </c>
      <c r="G56">
        <f t="shared" si="71"/>
        <v>0</v>
      </c>
      <c r="K56">
        <f t="shared" si="72"/>
        <v>0</v>
      </c>
      <c r="L56">
        <f t="shared" si="72"/>
        <v>0</v>
      </c>
      <c r="M56">
        <f t="shared" si="72"/>
        <v>0.6095891507852238</v>
      </c>
      <c r="N56">
        <f t="shared" si="72"/>
        <v>0</v>
      </c>
      <c r="O56">
        <f t="shared" si="72"/>
        <v>0</v>
      </c>
      <c r="AE56">
        <f t="shared" si="40"/>
        <v>2004</v>
      </c>
      <c r="AF56">
        <f t="shared" si="43"/>
        <v>0.92571827409601792</v>
      </c>
      <c r="AG56">
        <f t="shared" si="44"/>
        <v>1.8764010201180844E-2</v>
      </c>
      <c r="AH56">
        <f t="shared" si="45"/>
        <v>1.7418066664196367E-2</v>
      </c>
      <c r="AI56">
        <f t="shared" si="46"/>
        <v>1.52741224555441E-2</v>
      </c>
      <c r="AJ56">
        <f t="shared" si="47"/>
        <v>2.1240169442406701E-2</v>
      </c>
      <c r="AK56">
        <f t="shared" si="48"/>
        <v>2.4485790112210745E-2</v>
      </c>
      <c r="AL56">
        <f t="shared" si="49"/>
        <v>2.6539672022286818E-2</v>
      </c>
      <c r="AM56">
        <f t="shared" si="50"/>
        <v>3.1301648561606284E-2</v>
      </c>
      <c r="AN56">
        <f t="shared" si="51"/>
        <v>3.6169458824894439E-2</v>
      </c>
      <c r="AO56">
        <f t="shared" si="52"/>
        <v>3.2592582450095907E-2</v>
      </c>
      <c r="AP56">
        <f t="shared" si="53"/>
        <v>3.5102431877005194E-2</v>
      </c>
      <c r="AQ56">
        <f t="shared" si="54"/>
        <v>3.5284427699180623E-2</v>
      </c>
      <c r="AR56">
        <f t="shared" si="55"/>
        <v>3.6110221330213674E-2</v>
      </c>
      <c r="AS56">
        <f t="shared" si="56"/>
        <v>4.1850055171414602E-2</v>
      </c>
      <c r="AT56">
        <f t="shared" si="57"/>
        <v>4.4183788604031257E-2</v>
      </c>
      <c r="AU56">
        <f t="shared" si="58"/>
        <v>4.5917335347635146E-2</v>
      </c>
      <c r="AV56">
        <f t="shared" si="59"/>
        <v>4.9007860332428529E-2</v>
      </c>
      <c r="AW56">
        <f t="shared" si="60"/>
        <v>5.0424444167929863E-2</v>
      </c>
      <c r="AX56">
        <f t="shared" si="61"/>
        <v>5.5793817497234208E-2</v>
      </c>
      <c r="AY56">
        <f t="shared" si="62"/>
        <v>4.8603986244735449E-2</v>
      </c>
      <c r="AZ56">
        <f t="shared" si="63"/>
        <v>4.7104691748983178E-2</v>
      </c>
      <c r="BA56">
        <f t="shared" si="64"/>
        <v>4.6056466860710452E-2</v>
      </c>
      <c r="BB56">
        <f t="shared" si="65"/>
        <v>4.2099376434794125E-2</v>
      </c>
      <c r="BC56">
        <f t="shared" si="66"/>
        <v>3.7315578157519617E-2</v>
      </c>
      <c r="BD56">
        <f t="shared" si="67"/>
        <v>3.3549101063416638E-2</v>
      </c>
      <c r="BE56">
        <f t="shared" si="68"/>
        <v>2.3595040415367446E-2</v>
      </c>
      <c r="BF56">
        <f t="shared" si="69"/>
        <v>1.6270067336004227E-2</v>
      </c>
      <c r="BG56">
        <f t="shared" si="70"/>
        <v>1.3664063072991355E-2</v>
      </c>
      <c r="BI56">
        <f t="shared" si="31"/>
        <v>0.92571827409601781</v>
      </c>
    </row>
    <row r="57" spans="1:61" x14ac:dyDescent="0.25">
      <c r="A57">
        <f>'HKI SC'!A53</f>
        <v>1990</v>
      </c>
      <c r="B57">
        <f>'HKI SC'!AD53</f>
        <v>0.94980995127010781</v>
      </c>
      <c r="C57">
        <f t="shared" si="71"/>
        <v>0</v>
      </c>
      <c r="D57">
        <f t="shared" si="71"/>
        <v>0</v>
      </c>
      <c r="E57">
        <f t="shared" si="71"/>
        <v>0.39908390602574972</v>
      </c>
      <c r="F57">
        <f t="shared" si="71"/>
        <v>0</v>
      </c>
      <c r="G57">
        <f t="shared" si="71"/>
        <v>0</v>
      </c>
      <c r="K57">
        <f t="shared" si="72"/>
        <v>0</v>
      </c>
      <c r="L57">
        <f t="shared" si="72"/>
        <v>0</v>
      </c>
      <c r="M57">
        <f t="shared" si="72"/>
        <v>0.60091609397425028</v>
      </c>
      <c r="N57">
        <f t="shared" si="72"/>
        <v>0</v>
      </c>
      <c r="O57">
        <f t="shared" si="72"/>
        <v>0</v>
      </c>
      <c r="AE57">
        <f t="shared" si="40"/>
        <v>2005</v>
      </c>
      <c r="AF57">
        <f t="shared" si="43"/>
        <v>0.92703020042037831</v>
      </c>
      <c r="AG57">
        <f t="shared" si="44"/>
        <v>1.8788678265081744E-2</v>
      </c>
      <c r="AH57">
        <f t="shared" si="45"/>
        <v>1.7422794314587035E-2</v>
      </c>
      <c r="AI57">
        <f t="shared" si="46"/>
        <v>1.5282242906939046E-2</v>
      </c>
      <c r="AJ57">
        <f t="shared" si="47"/>
        <v>2.1258335706487594E-2</v>
      </c>
      <c r="AK57">
        <f t="shared" si="48"/>
        <v>2.4500634812000033E-2</v>
      </c>
      <c r="AL57">
        <f t="shared" si="49"/>
        <v>2.6563741311862597E-2</v>
      </c>
      <c r="AM57">
        <f t="shared" si="50"/>
        <v>3.1335380351976111E-2</v>
      </c>
      <c r="AN57">
        <f t="shared" si="51"/>
        <v>3.622790134022353E-2</v>
      </c>
      <c r="AO57">
        <f t="shared" si="52"/>
        <v>3.2645601070432163E-2</v>
      </c>
      <c r="AP57">
        <f t="shared" si="53"/>
        <v>3.5135789381820604E-2</v>
      </c>
      <c r="AQ57">
        <f t="shared" si="54"/>
        <v>3.5350878260112267E-2</v>
      </c>
      <c r="AR57">
        <f t="shared" si="55"/>
        <v>3.6166648586559352E-2</v>
      </c>
      <c r="AS57">
        <f t="shared" si="56"/>
        <v>4.1906186419244068E-2</v>
      </c>
      <c r="AT57">
        <f t="shared" si="57"/>
        <v>4.4231967752693412E-2</v>
      </c>
      <c r="AU57">
        <f t="shared" si="58"/>
        <v>4.5983269804683188E-2</v>
      </c>
      <c r="AV57">
        <f t="shared" si="59"/>
        <v>4.9070968331406312E-2</v>
      </c>
      <c r="AW57">
        <f t="shared" si="60"/>
        <v>5.0493346727091742E-2</v>
      </c>
      <c r="AX57">
        <f t="shared" si="61"/>
        <v>5.5860898163731007E-2</v>
      </c>
      <c r="AY57">
        <f t="shared" si="62"/>
        <v>4.869446465623184E-2</v>
      </c>
      <c r="AZ57">
        <f t="shared" si="63"/>
        <v>4.7199311576359676E-2</v>
      </c>
      <c r="BA57">
        <f t="shared" si="64"/>
        <v>4.6137660763318267E-2</v>
      </c>
      <c r="BB57">
        <f t="shared" si="65"/>
        <v>4.216123283394161E-2</v>
      </c>
      <c r="BC57">
        <f t="shared" si="66"/>
        <v>3.7364801879129904E-2</v>
      </c>
      <c r="BD57">
        <f t="shared" si="67"/>
        <v>3.3610142424530073E-2</v>
      </c>
      <c r="BE57">
        <f t="shared" si="68"/>
        <v>2.3650318942679837E-2</v>
      </c>
      <c r="BF57">
        <f t="shared" si="69"/>
        <v>1.6287475860789141E-2</v>
      </c>
      <c r="BG57">
        <f t="shared" si="70"/>
        <v>1.3699527976466157E-2</v>
      </c>
      <c r="BI57">
        <f t="shared" si="31"/>
        <v>0.92703020042037831</v>
      </c>
    </row>
    <row r="58" spans="1:61" x14ac:dyDescent="0.25">
      <c r="A58">
        <f>'HKI SC'!A54</f>
        <v>1991</v>
      </c>
      <c r="B58">
        <f>'HKI SC'!AD54</f>
        <v>0.94275296476502091</v>
      </c>
      <c r="C58">
        <f t="shared" si="71"/>
        <v>0</v>
      </c>
      <c r="D58">
        <f t="shared" si="71"/>
        <v>0</v>
      </c>
      <c r="E58">
        <f t="shared" si="71"/>
        <v>0.41628779222884138</v>
      </c>
      <c r="F58">
        <f t="shared" si="71"/>
        <v>0</v>
      </c>
      <c r="G58">
        <f t="shared" si="71"/>
        <v>0</v>
      </c>
      <c r="K58">
        <f t="shared" si="72"/>
        <v>0</v>
      </c>
      <c r="L58">
        <f t="shared" si="72"/>
        <v>0</v>
      </c>
      <c r="M58">
        <f t="shared" si="72"/>
        <v>0.58371220777115862</v>
      </c>
      <c r="N58">
        <f t="shared" si="72"/>
        <v>0</v>
      </c>
      <c r="O58">
        <f t="shared" si="72"/>
        <v>0</v>
      </c>
      <c r="AE58">
        <f t="shared" si="40"/>
        <v>2006</v>
      </c>
      <c r="AF58">
        <f t="shared" si="43"/>
        <v>0.9252484472112622</v>
      </c>
      <c r="AG58">
        <f t="shared" si="44"/>
        <v>1.8755176077343012E-2</v>
      </c>
      <c r="AH58">
        <f t="shared" si="45"/>
        <v>1.7416373598652966E-2</v>
      </c>
      <c r="AI58">
        <f t="shared" si="46"/>
        <v>1.5271214360546041E-2</v>
      </c>
      <c r="AJ58">
        <f t="shared" si="47"/>
        <v>2.1233663742275307E-2</v>
      </c>
      <c r="AK58">
        <f t="shared" si="48"/>
        <v>2.4480473930251719E-2</v>
      </c>
      <c r="AL58">
        <f t="shared" si="49"/>
        <v>2.6531052331432471E-2</v>
      </c>
      <c r="AM58">
        <f t="shared" si="50"/>
        <v>3.1289568537223506E-2</v>
      </c>
      <c r="AN58">
        <f t="shared" si="51"/>
        <v>3.6148529398901147E-2</v>
      </c>
      <c r="AO58">
        <f t="shared" si="52"/>
        <v>3.2573595428672455E-2</v>
      </c>
      <c r="AP58">
        <f t="shared" si="53"/>
        <v>3.5090485891716518E-2</v>
      </c>
      <c r="AQ58">
        <f t="shared" si="54"/>
        <v>3.5260630432937028E-2</v>
      </c>
      <c r="AR58">
        <f t="shared" si="55"/>
        <v>3.6090013608505576E-2</v>
      </c>
      <c r="AS58">
        <f t="shared" si="56"/>
        <v>4.1829953456237856E-2</v>
      </c>
      <c r="AT58">
        <f t="shared" si="57"/>
        <v>4.4166534693574698E-2</v>
      </c>
      <c r="AU58">
        <f t="shared" si="58"/>
        <v>4.5893722908447274E-2</v>
      </c>
      <c r="AV58">
        <f t="shared" si="59"/>
        <v>4.8985260104037393E-2</v>
      </c>
      <c r="AW58">
        <f t="shared" si="60"/>
        <v>5.0399768792398783E-2</v>
      </c>
      <c r="AX58">
        <f t="shared" si="61"/>
        <v>5.5769794577667522E-2</v>
      </c>
      <c r="AY58">
        <f t="shared" si="62"/>
        <v>4.857158412777076E-2</v>
      </c>
      <c r="AZ58">
        <f t="shared" si="63"/>
        <v>4.7070806508701803E-2</v>
      </c>
      <c r="BA58">
        <f t="shared" si="64"/>
        <v>4.6027389710862128E-2</v>
      </c>
      <c r="BB58">
        <f t="shared" si="65"/>
        <v>4.2077224429171535E-2</v>
      </c>
      <c r="BC58">
        <f t="shared" si="66"/>
        <v>3.7297950164734646E-2</v>
      </c>
      <c r="BD58">
        <f t="shared" si="67"/>
        <v>3.352724093910886E-2</v>
      </c>
      <c r="BE58">
        <f t="shared" si="68"/>
        <v>2.3575244076351445E-2</v>
      </c>
      <c r="BF58">
        <f t="shared" si="69"/>
        <v>1.6263832997371018E-2</v>
      </c>
      <c r="BG58">
        <f t="shared" si="70"/>
        <v>1.3651362386368692E-2</v>
      </c>
      <c r="BI58">
        <f t="shared" si="31"/>
        <v>0.9252484472112622</v>
      </c>
    </row>
    <row r="59" spans="1:61" x14ac:dyDescent="0.25">
      <c r="A59">
        <f>'HKI SC'!A55</f>
        <v>1992</v>
      </c>
      <c r="B59">
        <f>'HKI SC'!AD55</f>
        <v>0.93752541902381148</v>
      </c>
      <c r="C59">
        <f t="shared" si="71"/>
        <v>0</v>
      </c>
      <c r="D59">
        <f t="shared" si="71"/>
        <v>0</v>
      </c>
      <c r="E59">
        <f t="shared" si="71"/>
        <v>0.42903177324515718</v>
      </c>
      <c r="F59">
        <f t="shared" si="71"/>
        <v>0</v>
      </c>
      <c r="G59">
        <f t="shared" si="71"/>
        <v>0</v>
      </c>
      <c r="K59">
        <f t="shared" si="72"/>
        <v>0</v>
      </c>
      <c r="L59">
        <f t="shared" si="72"/>
        <v>0</v>
      </c>
      <c r="M59">
        <f t="shared" si="72"/>
        <v>0.57096822675484282</v>
      </c>
      <c r="N59">
        <f t="shared" si="72"/>
        <v>0</v>
      </c>
      <c r="O59">
        <f t="shared" si="72"/>
        <v>0</v>
      </c>
      <c r="AE59">
        <f t="shared" si="40"/>
        <v>2007</v>
      </c>
      <c r="AF59">
        <f t="shared" si="43"/>
        <v>0.92463147636596821</v>
      </c>
      <c r="AG59">
        <f t="shared" si="44"/>
        <v>1.874357521534787E-2</v>
      </c>
      <c r="AH59">
        <f t="shared" si="45"/>
        <v>1.7414150285953445E-2</v>
      </c>
      <c r="AI59">
        <f t="shared" si="46"/>
        <v>1.5267395486217293E-2</v>
      </c>
      <c r="AJ59">
        <f t="shared" si="47"/>
        <v>2.1225120537449162E-2</v>
      </c>
      <c r="AK59">
        <f t="shared" si="48"/>
        <v>2.4473492785954919E-2</v>
      </c>
      <c r="AL59">
        <f t="shared" si="49"/>
        <v>2.6519733060175049E-2</v>
      </c>
      <c r="AM59">
        <f t="shared" si="50"/>
        <v>3.1273705198839853E-2</v>
      </c>
      <c r="AN59">
        <f t="shared" si="51"/>
        <v>3.612104513594052E-2</v>
      </c>
      <c r="AO59">
        <f t="shared" si="52"/>
        <v>3.2548661907332278E-2</v>
      </c>
      <c r="AP59">
        <f t="shared" si="53"/>
        <v>3.5074798571810888E-2</v>
      </c>
      <c r="AQ59">
        <f t="shared" si="54"/>
        <v>3.5229380157683773E-2</v>
      </c>
      <c r="AR59">
        <f t="shared" si="55"/>
        <v>3.6063477078672482E-2</v>
      </c>
      <c r="AS59">
        <f t="shared" si="56"/>
        <v>4.1803556132868624E-2</v>
      </c>
      <c r="AT59">
        <f t="shared" si="57"/>
        <v>4.4143877072088125E-2</v>
      </c>
      <c r="AU59">
        <f t="shared" si="58"/>
        <v>4.5862715345794128E-2</v>
      </c>
      <c r="AV59">
        <f t="shared" si="59"/>
        <v>4.8955581764064206E-2</v>
      </c>
      <c r="AW59">
        <f t="shared" si="60"/>
        <v>5.0367365394906362E-2</v>
      </c>
      <c r="AX59">
        <f t="shared" si="61"/>
        <v>5.5738247977265572E-2</v>
      </c>
      <c r="AY59">
        <f t="shared" si="62"/>
        <v>4.8529034069139235E-2</v>
      </c>
      <c r="AZ59">
        <f t="shared" si="63"/>
        <v>4.7026308830902322E-2</v>
      </c>
      <c r="BA59">
        <f t="shared" si="64"/>
        <v>4.5989205957861309E-2</v>
      </c>
      <c r="BB59">
        <f t="shared" si="65"/>
        <v>4.2048134689785854E-2</v>
      </c>
      <c r="BC59">
        <f t="shared" si="66"/>
        <v>3.7274801302968182E-2</v>
      </c>
      <c r="BD59">
        <f t="shared" si="67"/>
        <v>3.3498534494650241E-2</v>
      </c>
      <c r="BE59">
        <f t="shared" si="68"/>
        <v>2.3549247769173786E-2</v>
      </c>
      <c r="BF59">
        <f t="shared" si="69"/>
        <v>1.625564614110292E-2</v>
      </c>
      <c r="BG59">
        <f t="shared" si="70"/>
        <v>1.3634684002019799E-2</v>
      </c>
      <c r="BI59">
        <f t="shared" si="31"/>
        <v>0.92463147636596821</v>
      </c>
    </row>
    <row r="60" spans="1:61" x14ac:dyDescent="0.25">
      <c r="A60">
        <f>'HKI SC'!A56</f>
        <v>1993</v>
      </c>
      <c r="B60">
        <f>'HKI SC'!AD56</f>
        <v>0.93379294248799194</v>
      </c>
      <c r="C60">
        <f t="shared" si="71"/>
        <v>0</v>
      </c>
      <c r="D60">
        <f t="shared" si="71"/>
        <v>0</v>
      </c>
      <c r="E60">
        <f t="shared" si="71"/>
        <v>0.43813099733063077</v>
      </c>
      <c r="F60">
        <f t="shared" si="71"/>
        <v>0</v>
      </c>
      <c r="G60">
        <f t="shared" si="71"/>
        <v>0</v>
      </c>
      <c r="K60">
        <f t="shared" si="72"/>
        <v>0</v>
      </c>
      <c r="L60">
        <f t="shared" si="72"/>
        <v>0</v>
      </c>
      <c r="M60">
        <f t="shared" si="72"/>
        <v>0.56186900266936923</v>
      </c>
      <c r="N60">
        <f t="shared" si="72"/>
        <v>0</v>
      </c>
      <c r="O60">
        <f t="shared" si="72"/>
        <v>0</v>
      </c>
      <c r="AE60">
        <f t="shared" si="40"/>
        <v>2008</v>
      </c>
      <c r="AF60">
        <f t="shared" si="43"/>
        <v>0.9243135381359685</v>
      </c>
      <c r="AG60">
        <f t="shared" si="44"/>
        <v>1.8737597043838889E-2</v>
      </c>
      <c r="AH60">
        <f t="shared" si="45"/>
        <v>1.7413004565519793E-2</v>
      </c>
      <c r="AI60">
        <f t="shared" si="46"/>
        <v>1.5265427538859757E-2</v>
      </c>
      <c r="AJ60">
        <f t="shared" si="47"/>
        <v>2.1220718041866645E-2</v>
      </c>
      <c r="AK60">
        <f t="shared" si="48"/>
        <v>2.4469895253465292E-2</v>
      </c>
      <c r="AL60">
        <f t="shared" si="49"/>
        <v>2.6513899998376549E-2</v>
      </c>
      <c r="AM60">
        <f t="shared" si="50"/>
        <v>3.126553048237464E-2</v>
      </c>
      <c r="AN60">
        <f t="shared" si="51"/>
        <v>3.6106881909290185E-2</v>
      </c>
      <c r="AO60">
        <f t="shared" si="52"/>
        <v>3.2535813132219121E-2</v>
      </c>
      <c r="AP60">
        <f t="shared" si="53"/>
        <v>3.5066714561419993E-2</v>
      </c>
      <c r="AQ60">
        <f t="shared" si="54"/>
        <v>3.5213276224610096E-2</v>
      </c>
      <c r="AR60">
        <f t="shared" si="55"/>
        <v>3.6049802239107823E-2</v>
      </c>
      <c r="AS60">
        <f t="shared" si="56"/>
        <v>4.178995302936258E-2</v>
      </c>
      <c r="AT60">
        <f t="shared" si="57"/>
        <v>4.4132201116690237E-2</v>
      </c>
      <c r="AU60">
        <f t="shared" si="58"/>
        <v>4.5846736487697763E-2</v>
      </c>
      <c r="AV60">
        <f t="shared" si="59"/>
        <v>4.8940287882752995E-2</v>
      </c>
      <c r="AW60">
        <f t="shared" si="60"/>
        <v>5.0350667233359021E-2</v>
      </c>
      <c r="AX60">
        <f t="shared" si="61"/>
        <v>5.5721991341525307E-2</v>
      </c>
      <c r="AY60">
        <f t="shared" si="62"/>
        <v>4.8507107116786657E-2</v>
      </c>
      <c r="AZ60">
        <f t="shared" si="63"/>
        <v>4.7003378228870518E-2</v>
      </c>
      <c r="BA60">
        <f t="shared" si="64"/>
        <v>4.596952905588704E-2</v>
      </c>
      <c r="BB60">
        <f t="shared" si="65"/>
        <v>4.2033144126905966E-2</v>
      </c>
      <c r="BC60">
        <f t="shared" si="66"/>
        <v>3.7262872200981151E-2</v>
      </c>
      <c r="BD60">
        <f t="shared" si="67"/>
        <v>3.3483741451817872E-2</v>
      </c>
      <c r="BE60">
        <f t="shared" si="68"/>
        <v>2.3535851317860668E-2</v>
      </c>
      <c r="BF60">
        <f t="shared" si="69"/>
        <v>1.6251427279529489E-2</v>
      </c>
      <c r="BG60">
        <f t="shared" si="70"/>
        <v>1.3626089274992436E-2</v>
      </c>
      <c r="BI60">
        <f t="shared" si="31"/>
        <v>0.92431353813596839</v>
      </c>
    </row>
    <row r="61" spans="1:61" x14ac:dyDescent="0.25">
      <c r="A61">
        <f>'HKI SC'!A57</f>
        <v>1994</v>
      </c>
      <c r="B61">
        <f>'HKI SC'!AD57</f>
        <v>0.9316850205837931</v>
      </c>
      <c r="C61">
        <f t="shared" si="71"/>
        <v>0</v>
      </c>
      <c r="D61">
        <f t="shared" si="71"/>
        <v>0</v>
      </c>
      <c r="E61">
        <f t="shared" si="71"/>
        <v>0.44326979822513446</v>
      </c>
      <c r="F61">
        <f t="shared" si="71"/>
        <v>0</v>
      </c>
      <c r="G61">
        <f t="shared" si="71"/>
        <v>0</v>
      </c>
      <c r="K61">
        <f t="shared" si="72"/>
        <v>0</v>
      </c>
      <c r="L61">
        <f t="shared" si="72"/>
        <v>0</v>
      </c>
      <c r="M61">
        <f t="shared" si="72"/>
        <v>0.55673020177486554</v>
      </c>
      <c r="N61">
        <f t="shared" si="72"/>
        <v>0</v>
      </c>
      <c r="O61">
        <f t="shared" si="72"/>
        <v>0</v>
      </c>
      <c r="AE61">
        <f t="shared" si="40"/>
        <v>2009</v>
      </c>
      <c r="AF61">
        <f t="shared" si="43"/>
        <v>0.92377593963843374</v>
      </c>
      <c r="AG61">
        <f t="shared" si="44"/>
        <v>1.8727488614848659E-2</v>
      </c>
      <c r="AH61">
        <f t="shared" si="45"/>
        <v>1.7411067278570291E-2</v>
      </c>
      <c r="AI61">
        <f t="shared" si="46"/>
        <v>1.5262099956823965E-2</v>
      </c>
      <c r="AJ61">
        <f t="shared" si="47"/>
        <v>2.1213273907166118E-2</v>
      </c>
      <c r="AK61">
        <f t="shared" si="48"/>
        <v>2.4463812222616003E-2</v>
      </c>
      <c r="AL61">
        <f t="shared" si="49"/>
        <v>2.6504036933909899E-2</v>
      </c>
      <c r="AM61">
        <f t="shared" si="50"/>
        <v>3.1251707938009722E-2</v>
      </c>
      <c r="AN61">
        <f t="shared" si="51"/>
        <v>3.6082933454373418E-2</v>
      </c>
      <c r="AO61">
        <f t="shared" si="52"/>
        <v>3.2514087269947076E-2</v>
      </c>
      <c r="AP61">
        <f t="shared" si="53"/>
        <v>3.5053045391027354E-2</v>
      </c>
      <c r="AQ61">
        <f t="shared" si="54"/>
        <v>3.5186046249074232E-2</v>
      </c>
      <c r="AR61">
        <f t="shared" si="55"/>
        <v>3.6026679592913315E-2</v>
      </c>
      <c r="AS61">
        <f t="shared" si="56"/>
        <v>4.1766951680935048E-2</v>
      </c>
      <c r="AT61">
        <f t="shared" si="57"/>
        <v>4.4112458363265494E-2</v>
      </c>
      <c r="AU61">
        <f t="shared" si="58"/>
        <v>4.5819718000160312E-2</v>
      </c>
      <c r="AV61">
        <f t="shared" si="59"/>
        <v>4.8914427615447655E-2</v>
      </c>
      <c r="AW61">
        <f t="shared" si="60"/>
        <v>5.0322432482981731E-2</v>
      </c>
      <c r="AX61">
        <f t="shared" si="61"/>
        <v>5.5694503162614123E-2</v>
      </c>
      <c r="AY61">
        <f t="shared" si="62"/>
        <v>4.8470031057577703E-2</v>
      </c>
      <c r="AZ61">
        <f t="shared" si="63"/>
        <v>4.6964605108695961E-2</v>
      </c>
      <c r="BA61">
        <f t="shared" si="64"/>
        <v>4.5936257583823081E-2</v>
      </c>
      <c r="BB61">
        <f t="shared" si="65"/>
        <v>4.2007796737630276E-2</v>
      </c>
      <c r="BC61">
        <f t="shared" si="66"/>
        <v>3.7242701404580934E-2</v>
      </c>
      <c r="BD61">
        <f t="shared" si="67"/>
        <v>3.3458728047167992E-2</v>
      </c>
      <c r="BE61">
        <f t="shared" si="68"/>
        <v>2.3513199395510106E-2</v>
      </c>
      <c r="BF61">
        <f t="shared" si="69"/>
        <v>1.6244293649694576E-2</v>
      </c>
      <c r="BG61">
        <f t="shared" si="70"/>
        <v>1.361155653906875E-2</v>
      </c>
      <c r="BI61">
        <f t="shared" si="31"/>
        <v>0.92377593963843385</v>
      </c>
    </row>
    <row r="62" spans="1:61" x14ac:dyDescent="0.25">
      <c r="A62">
        <f>'HKI SC'!A58</f>
        <v>1995</v>
      </c>
      <c r="B62">
        <f>'HKI SC'!AD58</f>
        <v>0.9311110220460882</v>
      </c>
      <c r="C62">
        <f t="shared" si="71"/>
        <v>0</v>
      </c>
      <c r="D62">
        <f t="shared" si="71"/>
        <v>0</v>
      </c>
      <c r="E62">
        <f t="shared" si="71"/>
        <v>0.4446691215079972</v>
      </c>
      <c r="F62">
        <f t="shared" si="71"/>
        <v>0</v>
      </c>
      <c r="G62">
        <f t="shared" si="71"/>
        <v>0</v>
      </c>
      <c r="K62">
        <f t="shared" si="72"/>
        <v>0</v>
      </c>
      <c r="L62">
        <f t="shared" si="72"/>
        <v>0</v>
      </c>
      <c r="M62">
        <f t="shared" si="72"/>
        <v>0.5553308784920028</v>
      </c>
      <c r="N62">
        <f t="shared" si="72"/>
        <v>0</v>
      </c>
      <c r="O62">
        <f t="shared" si="72"/>
        <v>0</v>
      </c>
      <c r="AE62">
        <f t="shared" si="40"/>
        <v>2010</v>
      </c>
      <c r="AF62">
        <f t="shared" si="43"/>
        <v>0.92274500869544118</v>
      </c>
      <c r="AG62">
        <f t="shared" si="44"/>
        <v>1.870810408851746E-2</v>
      </c>
      <c r="AH62">
        <f t="shared" si="45"/>
        <v>1.7407352221569843E-2</v>
      </c>
      <c r="AI62">
        <f t="shared" si="46"/>
        <v>1.525571878704433E-2</v>
      </c>
      <c r="AJ62">
        <f t="shared" si="47"/>
        <v>2.1198998590472026E-2</v>
      </c>
      <c r="AK62">
        <f t="shared" si="48"/>
        <v>2.4452147039847702E-2</v>
      </c>
      <c r="AL62">
        <f t="shared" si="49"/>
        <v>2.6485122933223457E-2</v>
      </c>
      <c r="AM62">
        <f t="shared" si="50"/>
        <v>3.1225201002514129E-2</v>
      </c>
      <c r="AN62">
        <f t="shared" si="51"/>
        <v>3.6037008468861403E-2</v>
      </c>
      <c r="AO62">
        <f t="shared" si="52"/>
        <v>3.2472424460653217E-2</v>
      </c>
      <c r="AP62">
        <f t="shared" si="53"/>
        <v>3.5026832574608723E-2</v>
      </c>
      <c r="AQ62">
        <f t="shared" si="54"/>
        <v>3.5133828423902495E-2</v>
      </c>
      <c r="AR62">
        <f t="shared" si="55"/>
        <v>3.5982338227461025E-2</v>
      </c>
      <c r="AS62">
        <f t="shared" si="56"/>
        <v>4.1722842923315295E-2</v>
      </c>
      <c r="AT62">
        <f t="shared" si="57"/>
        <v>4.4074598481776292E-2</v>
      </c>
      <c r="AU62">
        <f t="shared" si="58"/>
        <v>4.5767905736988163E-2</v>
      </c>
      <c r="AV62">
        <f t="shared" si="59"/>
        <v>4.8864836424472619E-2</v>
      </c>
      <c r="AW62">
        <f t="shared" si="60"/>
        <v>5.0268287841646032E-2</v>
      </c>
      <c r="AX62">
        <f t="shared" si="61"/>
        <v>5.5641790191249804E-2</v>
      </c>
      <c r="AY62">
        <f t="shared" si="62"/>
        <v>4.8398931795102032E-2</v>
      </c>
      <c r="AZ62">
        <f t="shared" si="63"/>
        <v>4.6890251460894442E-2</v>
      </c>
      <c r="BA62">
        <f t="shared" si="64"/>
        <v>4.5872454224574588E-2</v>
      </c>
      <c r="BB62">
        <f t="shared" si="65"/>
        <v>4.1959189072154603E-2</v>
      </c>
      <c r="BC62">
        <f t="shared" si="66"/>
        <v>3.7204020682352089E-2</v>
      </c>
      <c r="BD62">
        <f t="shared" si="67"/>
        <v>3.3410760850530713E-2</v>
      </c>
      <c r="BE62">
        <f t="shared" si="68"/>
        <v>2.3469760718176469E-2</v>
      </c>
      <c r="BF62">
        <f t="shared" si="69"/>
        <v>1.6230613775650299E-2</v>
      </c>
      <c r="BG62">
        <f t="shared" si="70"/>
        <v>1.3583687697881923E-2</v>
      </c>
      <c r="BI62">
        <f t="shared" si="31"/>
        <v>0.92274500869544118</v>
      </c>
    </row>
    <row r="63" spans="1:61" x14ac:dyDescent="0.25">
      <c r="A63">
        <f>'HKI SC'!A59</f>
        <v>1996</v>
      </c>
      <c r="B63">
        <f>'HKI SC'!AD59</f>
        <v>0.92684110945299103</v>
      </c>
      <c r="C63">
        <f t="shared" si="71"/>
        <v>0</v>
      </c>
      <c r="D63">
        <f t="shared" si="71"/>
        <v>0</v>
      </c>
      <c r="E63">
        <f t="shared" si="71"/>
        <v>0.45507853497305628</v>
      </c>
      <c r="F63">
        <f t="shared" si="71"/>
        <v>0</v>
      </c>
      <c r="G63">
        <f t="shared" si="71"/>
        <v>0</v>
      </c>
      <c r="K63">
        <f t="shared" si="72"/>
        <v>0</v>
      </c>
      <c r="L63">
        <f t="shared" si="72"/>
        <v>0</v>
      </c>
      <c r="M63">
        <f t="shared" si="72"/>
        <v>0.54492146502694372</v>
      </c>
      <c r="N63">
        <f t="shared" si="72"/>
        <v>0</v>
      </c>
      <c r="O63">
        <f t="shared" si="72"/>
        <v>0</v>
      </c>
      <c r="AE63">
        <f t="shared" si="40"/>
        <v>2011</v>
      </c>
      <c r="AF63">
        <f t="shared" si="43"/>
        <v>0.91936423985129401</v>
      </c>
      <c r="AG63">
        <f t="shared" si="44"/>
        <v>1.8644535715558529E-2</v>
      </c>
      <c r="AH63">
        <f t="shared" si="45"/>
        <v>1.7395169301805215E-2</v>
      </c>
      <c r="AI63">
        <f t="shared" si="46"/>
        <v>1.5234792787949203E-2</v>
      </c>
      <c r="AJ63">
        <f t="shared" si="47"/>
        <v>2.1152185032058859E-2</v>
      </c>
      <c r="AK63">
        <f t="shared" si="48"/>
        <v>2.4413892987301872E-2</v>
      </c>
      <c r="AL63">
        <f t="shared" si="49"/>
        <v>2.6423097571899753E-2</v>
      </c>
      <c r="AM63">
        <f t="shared" si="50"/>
        <v>3.1138275857540622E-2</v>
      </c>
      <c r="AN63">
        <f t="shared" si="51"/>
        <v>3.5886405015504774E-2</v>
      </c>
      <c r="AO63">
        <f t="shared" si="52"/>
        <v>3.2335798114749341E-2</v>
      </c>
      <c r="AP63">
        <f t="shared" si="53"/>
        <v>3.4940871944880991E-2</v>
      </c>
      <c r="AQ63">
        <f t="shared" si="54"/>
        <v>3.4962588635583339E-2</v>
      </c>
      <c r="AR63">
        <f t="shared" si="55"/>
        <v>3.5836927996206483E-2</v>
      </c>
      <c r="AS63">
        <f t="shared" si="56"/>
        <v>4.1578195491274873E-2</v>
      </c>
      <c r="AT63">
        <f t="shared" si="57"/>
        <v>4.3950443213519166E-2</v>
      </c>
      <c r="AU63">
        <f t="shared" si="58"/>
        <v>4.5597995922690926E-2</v>
      </c>
      <c r="AV63">
        <f t="shared" si="59"/>
        <v>4.8702210251951414E-2</v>
      </c>
      <c r="AW63">
        <f t="shared" si="60"/>
        <v>5.0090729375921968E-2</v>
      </c>
      <c r="AX63">
        <f t="shared" si="61"/>
        <v>5.5468926652249215E-2</v>
      </c>
      <c r="AY63">
        <f t="shared" si="62"/>
        <v>4.8165773431728238E-2</v>
      </c>
      <c r="AZ63">
        <f t="shared" si="63"/>
        <v>4.6646420874913205E-2</v>
      </c>
      <c r="BA63">
        <f t="shared" si="64"/>
        <v>4.5663221578522602E-2</v>
      </c>
      <c r="BB63">
        <f t="shared" si="65"/>
        <v>4.1799788210104771E-2</v>
      </c>
      <c r="BC63">
        <f t="shared" si="66"/>
        <v>3.7077173601595376E-2</v>
      </c>
      <c r="BD63">
        <f t="shared" si="67"/>
        <v>3.3253460300930696E-2</v>
      </c>
      <c r="BE63">
        <f t="shared" si="68"/>
        <v>2.3327310704469213E-2</v>
      </c>
      <c r="BF63">
        <f t="shared" si="69"/>
        <v>1.6185752873690666E-2</v>
      </c>
      <c r="BG63">
        <f t="shared" si="70"/>
        <v>1.3492296406692812E-2</v>
      </c>
      <c r="BI63">
        <f t="shared" si="31"/>
        <v>0.91936423985129412</v>
      </c>
    </row>
    <row r="64" spans="1:61" x14ac:dyDescent="0.25">
      <c r="A64">
        <f>'HKI SC'!A60</f>
        <v>1997</v>
      </c>
      <c r="B64">
        <f>'HKI SC'!AD60</f>
        <v>0.9248721695369776</v>
      </c>
      <c r="C64">
        <f t="shared" si="71"/>
        <v>0</v>
      </c>
      <c r="D64">
        <f t="shared" si="71"/>
        <v>0</v>
      </c>
      <c r="E64">
        <f t="shared" si="71"/>
        <v>0.4598785183981916</v>
      </c>
      <c r="F64">
        <f t="shared" si="71"/>
        <v>0</v>
      </c>
      <c r="G64">
        <f t="shared" si="71"/>
        <v>0</v>
      </c>
      <c r="K64">
        <f t="shared" si="72"/>
        <v>0</v>
      </c>
      <c r="L64">
        <f t="shared" si="72"/>
        <v>0</v>
      </c>
      <c r="M64">
        <f t="shared" si="72"/>
        <v>0.5401214816018084</v>
      </c>
      <c r="N64">
        <f t="shared" si="72"/>
        <v>0</v>
      </c>
      <c r="O64">
        <f t="shared" si="72"/>
        <v>0</v>
      </c>
      <c r="AE64">
        <f t="shared" si="40"/>
        <v>2012</v>
      </c>
      <c r="AF64">
        <f t="shared" si="43"/>
        <v>0.916028598693576</v>
      </c>
      <c r="AG64">
        <f t="shared" si="44"/>
        <v>1.8581815875502596E-2</v>
      </c>
      <c r="AH64">
        <f t="shared" si="45"/>
        <v>1.7383149003919893E-2</v>
      </c>
      <c r="AI64">
        <f t="shared" si="46"/>
        <v>1.5214146116417988E-2</v>
      </c>
      <c r="AJ64">
        <f t="shared" si="47"/>
        <v>2.1105996357416831E-2</v>
      </c>
      <c r="AK64">
        <f t="shared" si="48"/>
        <v>2.4376149563245447E-2</v>
      </c>
      <c r="AL64">
        <f t="shared" si="49"/>
        <v>2.6361900146819401E-2</v>
      </c>
      <c r="AM64">
        <f t="shared" si="50"/>
        <v>3.1052511019842171E-2</v>
      </c>
      <c r="AN64">
        <f t="shared" si="51"/>
        <v>3.5737811869782726E-2</v>
      </c>
      <c r="AO64">
        <f t="shared" si="52"/>
        <v>3.2200995505155205E-2</v>
      </c>
      <c r="AP64">
        <f t="shared" si="53"/>
        <v>3.4856058747741059E-2</v>
      </c>
      <c r="AQ64">
        <f t="shared" si="54"/>
        <v>3.4793634615924413E-2</v>
      </c>
      <c r="AR64">
        <f t="shared" si="55"/>
        <v>3.5693458751639325E-2</v>
      </c>
      <c r="AS64">
        <f t="shared" si="56"/>
        <v>4.1435478863810812E-2</v>
      </c>
      <c r="AT64">
        <f t="shared" si="57"/>
        <v>4.382794521326016E-2</v>
      </c>
      <c r="AU64">
        <f t="shared" si="58"/>
        <v>4.5430354124094935E-2</v>
      </c>
      <c r="AV64">
        <f t="shared" si="59"/>
        <v>4.8541754870530397E-2</v>
      </c>
      <c r="AW64">
        <f t="shared" si="60"/>
        <v>4.991554102277683E-2</v>
      </c>
      <c r="AX64">
        <f t="shared" si="61"/>
        <v>5.529837055630156E-2</v>
      </c>
      <c r="AY64">
        <f t="shared" si="62"/>
        <v>4.7935727347837499E-2</v>
      </c>
      <c r="AZ64">
        <f t="shared" si="63"/>
        <v>4.6405845024979651E-2</v>
      </c>
      <c r="BA64">
        <f t="shared" si="64"/>
        <v>4.5456781843100418E-2</v>
      </c>
      <c r="BB64">
        <f t="shared" si="65"/>
        <v>4.1642515086581497E-2</v>
      </c>
      <c r="BC64">
        <f t="shared" si="66"/>
        <v>3.6952019720092648E-2</v>
      </c>
      <c r="BD64">
        <f t="shared" si="67"/>
        <v>3.3098259454151159E-2</v>
      </c>
      <c r="BE64">
        <f t="shared" si="68"/>
        <v>2.3186762163428895E-2</v>
      </c>
      <c r="BF64">
        <f t="shared" si="69"/>
        <v>1.6141490790760042E-2</v>
      </c>
      <c r="BG64">
        <f t="shared" si="70"/>
        <v>1.340212503846243E-2</v>
      </c>
      <c r="BI64">
        <f t="shared" si="31"/>
        <v>0.91602859869357578</v>
      </c>
    </row>
    <row r="65" spans="1:61" x14ac:dyDescent="0.25">
      <c r="A65">
        <f>'HKI SC'!A61</f>
        <v>1998</v>
      </c>
      <c r="B65">
        <f>'HKI SC'!AD61</f>
        <v>0.92445470179129385</v>
      </c>
      <c r="C65">
        <f t="shared" si="71"/>
        <v>0</v>
      </c>
      <c r="D65">
        <f t="shared" si="71"/>
        <v>0</v>
      </c>
      <c r="E65">
        <f t="shared" si="71"/>
        <v>0.46089624283128028</v>
      </c>
      <c r="F65">
        <f t="shared" si="71"/>
        <v>0</v>
      </c>
      <c r="G65">
        <f t="shared" si="71"/>
        <v>0</v>
      </c>
      <c r="K65">
        <f t="shared" si="72"/>
        <v>0</v>
      </c>
      <c r="L65">
        <f t="shared" si="72"/>
        <v>0</v>
      </c>
      <c r="M65">
        <f t="shared" si="72"/>
        <v>0.53910375716871972</v>
      </c>
      <c r="N65">
        <f t="shared" si="72"/>
        <v>0</v>
      </c>
      <c r="O65">
        <f t="shared" si="72"/>
        <v>0</v>
      </c>
      <c r="AE65">
        <f t="shared" si="40"/>
        <v>2013</v>
      </c>
      <c r="AF65">
        <f t="shared" si="43"/>
        <v>0.91248312107877483</v>
      </c>
      <c r="AG65">
        <f t="shared" si="44"/>
        <v>1.8515150494423552E-2</v>
      </c>
      <c r="AH65">
        <f t="shared" si="45"/>
        <v>1.7370372540547317E-2</v>
      </c>
      <c r="AI65">
        <f t="shared" si="46"/>
        <v>1.5192200616805505E-2</v>
      </c>
      <c r="AJ65">
        <f t="shared" si="47"/>
        <v>2.1056902074111893E-2</v>
      </c>
      <c r="AK65">
        <f t="shared" si="48"/>
        <v>2.4336031799142326E-2</v>
      </c>
      <c r="AL65">
        <f t="shared" si="49"/>
        <v>2.6296852951858452E-2</v>
      </c>
      <c r="AM65">
        <f t="shared" si="50"/>
        <v>3.096135094061922E-2</v>
      </c>
      <c r="AN65">
        <f t="shared" si="51"/>
        <v>3.5579871118077047E-2</v>
      </c>
      <c r="AO65">
        <f t="shared" si="52"/>
        <v>3.2057712816120465E-2</v>
      </c>
      <c r="AP65">
        <f t="shared" si="53"/>
        <v>3.4765910174294076E-2</v>
      </c>
      <c r="AQ65">
        <f t="shared" si="54"/>
        <v>3.4614052140979415E-2</v>
      </c>
      <c r="AR65">
        <f t="shared" si="55"/>
        <v>3.5540964232302817E-2</v>
      </c>
      <c r="AS65">
        <f t="shared" si="56"/>
        <v>4.1283784306750025E-2</v>
      </c>
      <c r="AT65">
        <f t="shared" si="57"/>
        <v>4.3697741184337176E-2</v>
      </c>
      <c r="AU65">
        <f t="shared" si="58"/>
        <v>4.525216641860634E-2</v>
      </c>
      <c r="AV65">
        <f t="shared" si="59"/>
        <v>4.8371205660917044E-2</v>
      </c>
      <c r="AW65">
        <f t="shared" si="60"/>
        <v>4.9729332028738985E-2</v>
      </c>
      <c r="AX65">
        <f t="shared" si="61"/>
        <v>5.5117085222640562E-2</v>
      </c>
      <c r="AY65">
        <f t="shared" si="62"/>
        <v>4.7691209666755392E-2</v>
      </c>
      <c r="AZ65">
        <f t="shared" si="63"/>
        <v>4.6150135177825513E-2</v>
      </c>
      <c r="BA65">
        <f t="shared" si="64"/>
        <v>4.5237355524099861E-2</v>
      </c>
      <c r="BB65">
        <f t="shared" si="65"/>
        <v>4.1475348322383435E-2</v>
      </c>
      <c r="BC65">
        <f t="shared" si="66"/>
        <v>3.6818992735386372E-2</v>
      </c>
      <c r="BD65">
        <f t="shared" si="67"/>
        <v>3.2933295328204389E-2</v>
      </c>
      <c r="BE65">
        <f t="shared" si="68"/>
        <v>2.3037372081435692E-2</v>
      </c>
      <c r="BF65">
        <f t="shared" si="69"/>
        <v>1.6094444296009883E-2</v>
      </c>
      <c r="BG65">
        <f t="shared" si="70"/>
        <v>1.3306281225402056E-2</v>
      </c>
      <c r="BI65">
        <f t="shared" si="31"/>
        <v>0.91248312107877494</v>
      </c>
    </row>
    <row r="66" spans="1:61" x14ac:dyDescent="0.25">
      <c r="A66">
        <f>'HKI SC'!A62</f>
        <v>1999</v>
      </c>
      <c r="B66">
        <f>'HKI SC'!AD62</f>
        <v>0.92528940035959883</v>
      </c>
      <c r="C66">
        <f t="shared" si="71"/>
        <v>0</v>
      </c>
      <c r="D66">
        <f t="shared" si="71"/>
        <v>0</v>
      </c>
      <c r="E66">
        <f t="shared" si="71"/>
        <v>0.45886137154838191</v>
      </c>
      <c r="F66">
        <f t="shared" si="71"/>
        <v>0</v>
      </c>
      <c r="G66">
        <f t="shared" si="71"/>
        <v>0</v>
      </c>
      <c r="K66">
        <f t="shared" si="72"/>
        <v>0</v>
      </c>
      <c r="L66">
        <f t="shared" si="72"/>
        <v>0</v>
      </c>
      <c r="M66">
        <f t="shared" si="72"/>
        <v>0.54113862845161809</v>
      </c>
      <c r="N66">
        <f t="shared" si="72"/>
        <v>0</v>
      </c>
      <c r="O66">
        <f t="shared" si="72"/>
        <v>0</v>
      </c>
      <c r="AE66">
        <f t="shared" ref="AE66:AE97" si="73">A81</f>
        <v>2014</v>
      </c>
      <c r="AF66">
        <f t="shared" si="43"/>
        <v>0.91542231423001941</v>
      </c>
      <c r="AG66">
        <f t="shared" si="44"/>
        <v>1.8570415948836419E-2</v>
      </c>
      <c r="AH66">
        <f t="shared" si="45"/>
        <v>1.7380964200606044E-2</v>
      </c>
      <c r="AI66">
        <f t="shared" si="46"/>
        <v>1.521039338775754E-2</v>
      </c>
      <c r="AJ66">
        <f t="shared" si="47"/>
        <v>2.1097601127083698E-2</v>
      </c>
      <c r="AK66">
        <f t="shared" si="48"/>
        <v>2.4369289337422329E-2</v>
      </c>
      <c r="AL66">
        <f t="shared" si="49"/>
        <v>2.6350776933535491E-2</v>
      </c>
      <c r="AM66">
        <f t="shared" si="50"/>
        <v>3.1036922445964638E-2</v>
      </c>
      <c r="AN66">
        <f t="shared" si="51"/>
        <v>3.5710803654155625E-2</v>
      </c>
      <c r="AO66">
        <f t="shared" si="52"/>
        <v>3.2176493850456914E-2</v>
      </c>
      <c r="AP66">
        <f t="shared" si="53"/>
        <v>3.4840643143574074E-2</v>
      </c>
      <c r="AQ66">
        <f t="shared" si="54"/>
        <v>3.4762925618064246E-2</v>
      </c>
      <c r="AR66">
        <f t="shared" si="55"/>
        <v>3.5667381853715811E-2</v>
      </c>
      <c r="AS66">
        <f t="shared" si="56"/>
        <v>4.1409538761194423E-2</v>
      </c>
      <c r="AT66">
        <f t="shared" si="57"/>
        <v>4.3805680038182214E-2</v>
      </c>
      <c r="AU66">
        <f t="shared" si="58"/>
        <v>4.539988363487691E-2</v>
      </c>
      <c r="AV66">
        <f t="shared" si="59"/>
        <v>4.8512590580893147E-2</v>
      </c>
      <c r="AW66">
        <f t="shared" si="60"/>
        <v>4.9883698875589563E-2</v>
      </c>
      <c r="AX66">
        <f t="shared" si="61"/>
        <v>5.5267370365858812E-2</v>
      </c>
      <c r="AY66">
        <f t="shared" si="62"/>
        <v>4.7893914287028404E-2</v>
      </c>
      <c r="AZ66">
        <f t="shared" si="63"/>
        <v>4.6362118079176701E-2</v>
      </c>
      <c r="BA66">
        <f t="shared" si="64"/>
        <v>4.5419259460347222E-2</v>
      </c>
      <c r="BB66">
        <f t="shared" si="65"/>
        <v>4.161392920254342E-2</v>
      </c>
      <c r="BC66">
        <f t="shared" si="66"/>
        <v>3.6929271813372119E-2</v>
      </c>
      <c r="BD66">
        <f t="shared" si="67"/>
        <v>3.3070050226094494E-2</v>
      </c>
      <c r="BE66">
        <f t="shared" si="68"/>
        <v>2.3161216131113303E-2</v>
      </c>
      <c r="BF66">
        <f t="shared" si="69"/>
        <v>1.6133445736769926E-2</v>
      </c>
      <c r="BG66">
        <f t="shared" si="70"/>
        <v>1.3385735535805878E-2</v>
      </c>
      <c r="BI66">
        <f t="shared" si="31"/>
        <v>0.9154223142300193</v>
      </c>
    </row>
    <row r="67" spans="1:61" x14ac:dyDescent="0.25">
      <c r="A67">
        <f>'HKI SC'!A63</f>
        <v>2000</v>
      </c>
      <c r="B67">
        <f>'HKI SC'!AD63</f>
        <v>0.92708072559507049</v>
      </c>
      <c r="C67">
        <f t="shared" ref="C67:G82" si="74">($B67&gt;=C$16)*($B67&lt;=D$16)*(1-($B67-C$16)/(D$16-C$16))</f>
        <v>0</v>
      </c>
      <c r="D67">
        <f t="shared" si="74"/>
        <v>0</v>
      </c>
      <c r="E67">
        <f t="shared" si="74"/>
        <v>0.45449438636546191</v>
      </c>
      <c r="F67">
        <f t="shared" si="74"/>
        <v>0</v>
      </c>
      <c r="G67">
        <f t="shared" si="74"/>
        <v>0</v>
      </c>
      <c r="K67">
        <f t="shared" ref="K67:O82" si="75">($B67&gt;=J$16)*($B67&lt;=K$16)*($B67-J$16)/(K$16-J$16)</f>
        <v>0</v>
      </c>
      <c r="L67">
        <f t="shared" si="75"/>
        <v>0</v>
      </c>
      <c r="M67">
        <f t="shared" si="75"/>
        <v>0.54550561363453809</v>
      </c>
      <c r="N67">
        <f t="shared" si="75"/>
        <v>0</v>
      </c>
      <c r="O67">
        <f t="shared" si="75"/>
        <v>0</v>
      </c>
      <c r="AE67">
        <f t="shared" si="73"/>
        <v>2015</v>
      </c>
      <c r="AF67">
        <f t="shared" ref="AF67:AF98" si="76">A$2*$C82+A$3*$D82+A$4*$E82+A$5*$F82+A$6*G82+A$3*$K82+A$4*$L82+A$5*$M82+A$6*$N82+A$7*$O82</f>
        <v>0.92137262158317157</v>
      </c>
      <c r="AG67">
        <f t="shared" ref="AG67:AG98" si="77">B$2*$C82+B$3*$D82+B$4*$E82+B$5*$F82+B$6*$G82+B$3*$K82+B$4*$L82+B$5*$M82+B$6*$N82+B$7*$O82</f>
        <v>1.8682299184420624E-2</v>
      </c>
      <c r="AH67">
        <f t="shared" ref="AH67:AH98" si="78">C$2*$C82+C$3*$D82+C$4*$E82+C$5*$F82+C$6*$G82+C$3*$K82+C$4*$L82+C$5*$M82+C$6*$N82+C$7*$O82</f>
        <v>1.7402406695020835E-2</v>
      </c>
      <c r="AI67">
        <f t="shared" ref="AI67:AI98" si="79">D$2*$C82+D$3*$D82+D$4*$E82+D$5*$F82+D$6*$G82+D$3*$K82+D$4*$L82+D$5*$M82+D$6*$N82+D$7*$O82</f>
        <v>1.5247224100541515E-2</v>
      </c>
      <c r="AJ67">
        <f t="shared" ref="AJ67:AJ98" si="80">E$2*$C82+E$3*$D82+E$4*$E82+E$5*$F82+E$6*$G82+E$3*$K82+E$4*$L82+E$5*$M82+E$6*$N82+E$7*$O82</f>
        <v>2.1179995124926923E-2</v>
      </c>
      <c r="AK67">
        <f t="shared" ref="AK67:AK98" si="81">F$2*$C82+F$3*$D82+F$4*$E82+F$5*$F82+F$6*$G82+F$3*$K82+F$4*$L82+F$5*$M82+F$6*$N82+F$7*$O82</f>
        <v>2.4436618214563811E-2</v>
      </c>
      <c r="AL67">
        <f t="shared" ref="AL67:AL98" si="82">G$2*$C82+G$3*$D82+G$4*$E82+G$5*$F82+G$6*$G82+G$3*$K82+G$4*$L82+G$5*$M82+G$6*$N82+G$7*$O82</f>
        <v>2.6459944398269229E-2</v>
      </c>
      <c r="AM67">
        <f t="shared" ref="AM67:AM98" si="83">H$2*$C82+H$3*$D82+H$4*$E82+H$5*$F82+H$6*$G82+H$3*$K82+H$4*$L82+H$5*$M82+H$6*$N82+H$7*$O82</f>
        <v>3.1189914665531837E-2</v>
      </c>
      <c r="AN67">
        <f t="shared" ref="AN67:AN98" si="84">I$2*$C82+I$3*$D82+I$4*$E82+I$5*$F82+I$6*$G82+I$3*$K82+I$4*$L82+I$5*$M82+I$6*$N82+I$7*$O82</f>
        <v>3.5975872600667473E-2</v>
      </c>
      <c r="AO67">
        <f t="shared" ref="AO67:AO98" si="85">J$2*$C82+J$3*$D82+J$4*$E82+J$5*$F82+J$6*$G82+J$3*$K82+J$4*$L82+J$5*$M82+J$6*$N82+J$7*$O82</f>
        <v>3.2416962450394937E-2</v>
      </c>
      <c r="AP67">
        <f t="shared" ref="AP67:AP98" si="86">K$2*$C82+K$3*$D82+K$4*$E82+K$5*$F82+K$6*$G82+K$3*$K82+K$4*$L82+K$5*$M82+K$6*$N82+K$7*$O82</f>
        <v>3.4991937772319848E-2</v>
      </c>
      <c r="AQ67">
        <f t="shared" ref="AQ67:AQ98" si="87">L$2*$C82+L$3*$D82+L$4*$E82+L$5*$F82+L$6*$G82+L$3*$K82+L$4*$L82+L$5*$M82+L$6*$N82+L$7*$O82</f>
        <v>3.5064315455275899E-2</v>
      </c>
      <c r="AR67">
        <f t="shared" ref="AR67:AR98" si="88">M$2*$C82+M$3*$D82+M$4*$E82+M$5*$F82+M$6*$G82+M$3*$K82+M$4*$L82+M$5*$M82+M$6*$N82+M$7*$O82</f>
        <v>3.5923310492479571E-2</v>
      </c>
      <c r="AS67">
        <f t="shared" ref="AS67:AS98" si="89">N$2*$C82+N$3*$D82+N$4*$E82+N$5*$F82+N$6*$G82+N$3*$K82+N$4*$L82+N$5*$M82+N$6*$N82+N$7*$O82</f>
        <v>4.1664124838552169E-2</v>
      </c>
      <c r="AT67">
        <f t="shared" ref="AT67:AT98" si="90">O$2*$C82+O$3*$D82+O$4*$E82+O$5*$F82+O$6*$G82+O$3*$K82+O$4*$L82+O$5*$M82+O$6*$N82+O$7*$O82</f>
        <v>4.4024198972690824E-2</v>
      </c>
      <c r="AU67">
        <f t="shared" ref="AU67:AU98" si="91">P$2*$C82+P$3*$D82+P$4*$E82+P$5*$F82+P$6*$G82+P$3*$K82+P$4*$L82+P$5*$M82+P$6*$N82+P$7*$O82</f>
        <v>4.5698932657153572E-2</v>
      </c>
      <c r="AV67">
        <f t="shared" ref="AV67:AV98" si="92">Q$2*$C82+Q$3*$D82+Q$4*$E82+Q$5*$F82+Q$6*$G82+Q$3*$K82+Q$4*$L82+Q$5*$M82+Q$6*$N82+Q$7*$O82</f>
        <v>4.8798820061457374E-2</v>
      </c>
      <c r="AW67">
        <f t="shared" ref="AW67:AW98" si="93">R$2*$C82+R$3*$D82+R$4*$E82+R$5*$F82+R$6*$G82+R$3*$K82+R$4*$L82+R$5*$M82+R$6*$N82+R$7*$O82</f>
        <v>5.0196209873211148E-2</v>
      </c>
      <c r="AX67">
        <f t="shared" ref="AX67:AX98" si="94">S$2*$C82+S$3*$D82+S$4*$E82+S$5*$F82+S$6*$G82+S$3*$K82+S$4*$L82+S$5*$M82+S$6*$N82+S$7*$O82</f>
        <v>5.5571618078324531E-2</v>
      </c>
      <c r="AY67">
        <f t="shared" ref="AY67:AY98" si="95">T$2*$C82+T$3*$D82+T$4*$E82+T$5*$F82+T$6*$G82+T$3*$K82+T$4*$L82+T$5*$M82+T$6*$N82+T$7*$O82</f>
        <v>4.8304283640270021E-2</v>
      </c>
      <c r="AZ67">
        <f t="shared" ref="AZ67:AZ98" si="96">U$2*$C82+U$3*$D82+U$4*$E82+U$5*$F82+U$6*$G82+U$3*$K82+U$4*$L82+U$5*$M82+U$6*$N82+U$7*$O82</f>
        <v>4.6791271030937769E-2</v>
      </c>
      <c r="BA67">
        <f t="shared" ref="BA67:BA98" si="97">V$2*$C82+V$3*$D82+V$4*$E82+V$5*$F82+V$6*$G82+V$3*$K82+V$4*$L82+V$5*$M82+V$6*$N82+V$7*$O82</f>
        <v>4.5787518459917104E-2</v>
      </c>
      <c r="BB67">
        <f t="shared" ref="BB67:BB98" si="98">W$2*$C82+W$3*$D82+W$4*$E82+W$5*$F82+W$6*$G82+W$3*$K82+W$4*$L82+W$5*$M82+W$6*$N82+W$7*$O82</f>
        <v>4.1894481989580595E-2</v>
      </c>
      <c r="BC67">
        <f t="shared" ref="BC67:BC98" si="99">X$2*$C82+X$3*$D82+X$4*$E82+X$5*$F82+X$6*$G82+X$3*$K82+X$4*$L82+X$5*$M82+X$6*$N82+X$7*$O82</f>
        <v>3.7152528460646095E-2</v>
      </c>
      <c r="BD67">
        <f t="shared" ref="BD67:BD98" si="100">Y$2*$C82+Y$3*$D82+Y$4*$E82+Y$5*$F82+Y$6*$G82+Y$3*$K82+Y$4*$L82+Y$5*$M82+Y$6*$N82+Y$7*$O82</f>
        <v>3.3346906367430595E-2</v>
      </c>
      <c r="BE67">
        <f t="shared" ref="BE67:BE98" si="101">Z$2*$C82+Z$3*$D82+Z$4*$E82+Z$5*$F82+Z$6*$G82+Z$3*$K82+Z$4*$L82+Z$5*$M82+Z$6*$N82+Z$7*$O82</f>
        <v>2.3411934651986547E-2</v>
      </c>
      <c r="BF67">
        <f t="shared" ref="BF67:BF98" si="102">AA$2*$C82+AA$3*$D82+AA$4*$E82+AA$5*$F82+AA$6*$G82+AA$3*$K82+AA$4*$L82+AA$5*$M82+AA$6*$N82+AA$7*$O82</f>
        <v>1.6212402970199706E-2</v>
      </c>
      <c r="BG67">
        <f t="shared" ref="BG67:BG98" si="103">AB$2*$C82+AB$3*$D82+AB$4*$E82+AB$5*$F82+AB$6*$G82+AB$3*$K82+AB$4*$L82+AB$5*$M82+AB$6*$N82+AB$7*$O82</f>
        <v>1.3546588376401025E-2</v>
      </c>
      <c r="BI67">
        <f t="shared" si="31"/>
        <v>0.92137262158317157</v>
      </c>
    </row>
    <row r="68" spans="1:61" x14ac:dyDescent="0.25">
      <c r="A68">
        <f>'HKI SC'!A64</f>
        <v>2001</v>
      </c>
      <c r="B68">
        <f>'HKI SC'!AD64</f>
        <v>0.92469195926438863</v>
      </c>
      <c r="C68">
        <f t="shared" si="74"/>
        <v>0</v>
      </c>
      <c r="D68">
        <f t="shared" si="74"/>
        <v>0</v>
      </c>
      <c r="E68">
        <f t="shared" si="74"/>
        <v>0.46031784430876455</v>
      </c>
      <c r="F68">
        <f t="shared" si="74"/>
        <v>0</v>
      </c>
      <c r="G68">
        <f t="shared" si="74"/>
        <v>0</v>
      </c>
      <c r="K68">
        <f t="shared" si="75"/>
        <v>0</v>
      </c>
      <c r="L68">
        <f t="shared" si="75"/>
        <v>0</v>
      </c>
      <c r="M68">
        <f t="shared" si="75"/>
        <v>0.53968215569123545</v>
      </c>
      <c r="N68">
        <f t="shared" si="75"/>
        <v>0</v>
      </c>
      <c r="O68">
        <f t="shared" si="75"/>
        <v>0</v>
      </c>
      <c r="AE68">
        <f t="shared" si="73"/>
        <v>2016</v>
      </c>
      <c r="AF68">
        <f t="shared" si="76"/>
        <v>0.92728021143149786</v>
      </c>
      <c r="AG68">
        <f t="shared" si="77"/>
        <v>1.8793379205587098E-2</v>
      </c>
      <c r="AH68">
        <f t="shared" si="78"/>
        <v>1.7423695252873312E-2</v>
      </c>
      <c r="AI68">
        <f t="shared" si="79"/>
        <v>1.5283790404101272E-2</v>
      </c>
      <c r="AJ68">
        <f t="shared" si="80"/>
        <v>2.1261797612820894E-2</v>
      </c>
      <c r="AK68">
        <f t="shared" si="81"/>
        <v>2.4503463734886308E-2</v>
      </c>
      <c r="AL68">
        <f t="shared" si="82"/>
        <v>2.6568328145217514E-2</v>
      </c>
      <c r="AM68">
        <f t="shared" si="83"/>
        <v>3.1341808547569593E-2</v>
      </c>
      <c r="AN68">
        <f t="shared" si="84"/>
        <v>3.6239038606149583E-2</v>
      </c>
      <c r="AO68">
        <f t="shared" si="85"/>
        <v>3.2655704716217981E-2</v>
      </c>
      <c r="AP68">
        <f t="shared" si="86"/>
        <v>3.5142146250611531E-2</v>
      </c>
      <c r="AQ68">
        <f t="shared" si="87"/>
        <v>3.5363541602267616E-2</v>
      </c>
      <c r="AR68">
        <f t="shared" si="88"/>
        <v>3.6177401808864397E-2</v>
      </c>
      <c r="AS68">
        <f t="shared" si="89"/>
        <v>4.1916883231835345E-2</v>
      </c>
      <c r="AT68">
        <f t="shared" si="90"/>
        <v>4.4241149150648654E-2</v>
      </c>
      <c r="AU68">
        <f t="shared" si="91"/>
        <v>4.599583479401842E-2</v>
      </c>
      <c r="AV68">
        <f t="shared" si="92"/>
        <v>4.9082994688634758E-2</v>
      </c>
      <c r="AW68">
        <f t="shared" si="93"/>
        <v>5.050647734133807E-2</v>
      </c>
      <c r="AX68">
        <f t="shared" si="94"/>
        <v>5.5873681583764608E-2</v>
      </c>
      <c r="AY68">
        <f t="shared" si="95"/>
        <v>4.8711706934797844E-2</v>
      </c>
      <c r="AZ68">
        <f t="shared" si="96"/>
        <v>4.7217343075747334E-2</v>
      </c>
      <c r="BA68">
        <f t="shared" si="97"/>
        <v>4.6153133712759697E-2</v>
      </c>
      <c r="BB68">
        <f t="shared" si="98"/>
        <v>4.2173020676450693E-2</v>
      </c>
      <c r="BC68">
        <f t="shared" si="99"/>
        <v>3.7374182339131611E-2</v>
      </c>
      <c r="BD68">
        <f t="shared" si="100"/>
        <v>3.3621774946973382E-2</v>
      </c>
      <c r="BE68">
        <f t="shared" si="101"/>
        <v>2.3660853254134639E-2</v>
      </c>
      <c r="BF68">
        <f t="shared" si="102"/>
        <v>1.6290793366355388E-2</v>
      </c>
      <c r="BG68">
        <f t="shared" si="103"/>
        <v>1.3706286447740306E-2</v>
      </c>
      <c r="BI68">
        <f t="shared" ref="BI68:BI107" si="104">SUM(AG68:BG68)</f>
        <v>0.92728021143149786</v>
      </c>
    </row>
    <row r="69" spans="1:61" x14ac:dyDescent="0.25">
      <c r="A69">
        <f>'HKI SC'!A65</f>
        <v>2002</v>
      </c>
      <c r="B69">
        <f>'HKI SC'!AD65</f>
        <v>0.9242018280082448</v>
      </c>
      <c r="C69">
        <f t="shared" si="74"/>
        <v>0</v>
      </c>
      <c r="D69">
        <f t="shared" si="74"/>
        <v>0</v>
      </c>
      <c r="E69">
        <f t="shared" si="74"/>
        <v>0.46151271160080187</v>
      </c>
      <c r="F69">
        <f t="shared" si="74"/>
        <v>0</v>
      </c>
      <c r="G69">
        <f t="shared" si="74"/>
        <v>0</v>
      </c>
      <c r="K69">
        <f t="shared" si="75"/>
        <v>0</v>
      </c>
      <c r="L69">
        <f t="shared" si="75"/>
        <v>0</v>
      </c>
      <c r="M69">
        <f t="shared" si="75"/>
        <v>0.53848728839919813</v>
      </c>
      <c r="N69">
        <f t="shared" si="75"/>
        <v>0</v>
      </c>
      <c r="O69">
        <f t="shared" si="75"/>
        <v>0</v>
      </c>
      <c r="AE69">
        <f t="shared" si="73"/>
        <v>2017</v>
      </c>
      <c r="AF69">
        <f t="shared" si="76"/>
        <v>0.93271166577147735</v>
      </c>
      <c r="AG69">
        <f t="shared" si="77"/>
        <v>1.8895506482283633E-2</v>
      </c>
      <c r="AH69">
        <f t="shared" si="78"/>
        <v>1.7443268011461573E-2</v>
      </c>
      <c r="AI69">
        <f t="shared" si="79"/>
        <v>1.5317409564074427E-2</v>
      </c>
      <c r="AJ69">
        <f t="shared" si="80"/>
        <v>2.1337007044975147E-2</v>
      </c>
      <c r="AK69">
        <f t="shared" si="81"/>
        <v>2.4564921689955187E-2</v>
      </c>
      <c r="AL69">
        <f t="shared" si="82"/>
        <v>2.6667976459988769E-2</v>
      </c>
      <c r="AM69">
        <f t="shared" si="83"/>
        <v>3.1481460200103339E-2</v>
      </c>
      <c r="AN69">
        <f t="shared" si="84"/>
        <v>3.6480994154742027E-2</v>
      </c>
      <c r="AO69">
        <f t="shared" si="85"/>
        <v>3.2875205011454037E-2</v>
      </c>
      <c r="AP69">
        <f t="shared" si="86"/>
        <v>3.5280248338309825E-2</v>
      </c>
      <c r="AQ69">
        <f t="shared" si="87"/>
        <v>3.5638650944053427E-2</v>
      </c>
      <c r="AR69">
        <f t="shared" si="88"/>
        <v>3.6411014063364507E-2</v>
      </c>
      <c r="AS69">
        <f t="shared" si="89"/>
        <v>4.2149269993173075E-2</v>
      </c>
      <c r="AT69">
        <f t="shared" si="90"/>
        <v>4.4440613740419084E-2</v>
      </c>
      <c r="AU69">
        <f t="shared" si="91"/>
        <v>4.6268807434507439E-2</v>
      </c>
      <c r="AV69">
        <f t="shared" si="92"/>
        <v>4.9344265621743294E-2</v>
      </c>
      <c r="AW69">
        <f t="shared" si="93"/>
        <v>5.0791738104115962E-2</v>
      </c>
      <c r="AX69">
        <f t="shared" si="94"/>
        <v>5.6151399600704588E-2</v>
      </c>
      <c r="AY69">
        <f t="shared" si="95"/>
        <v>4.9086293031342591E-2</v>
      </c>
      <c r="AZ69">
        <f t="shared" si="96"/>
        <v>4.7609074884545889E-2</v>
      </c>
      <c r="BA69">
        <f t="shared" si="97"/>
        <v>4.648928138089499E-2</v>
      </c>
      <c r="BB69">
        <f t="shared" si="98"/>
        <v>4.2429109910553729E-2</v>
      </c>
      <c r="BC69">
        <f t="shared" si="99"/>
        <v>3.7577971524092472E-2</v>
      </c>
      <c r="BD69">
        <f t="shared" si="100"/>
        <v>3.3874489874314628E-2</v>
      </c>
      <c r="BE69">
        <f t="shared" si="101"/>
        <v>2.3889709700951434E-2</v>
      </c>
      <c r="BF69">
        <f t="shared" si="102"/>
        <v>1.6362865711989395E-2</v>
      </c>
      <c r="BG69">
        <f t="shared" si="103"/>
        <v>1.385311329336295E-2</v>
      </c>
      <c r="BI69">
        <f t="shared" si="104"/>
        <v>0.93271166577147746</v>
      </c>
    </row>
    <row r="70" spans="1:61" x14ac:dyDescent="0.25">
      <c r="A70">
        <f>'HKI SC'!A66</f>
        <v>2003</v>
      </c>
      <c r="B70">
        <f>'HKI SC'!AD66</f>
        <v>0.92467627842807398</v>
      </c>
      <c r="C70">
        <f t="shared" si="74"/>
        <v>0</v>
      </c>
      <c r="D70">
        <f t="shared" si="74"/>
        <v>0</v>
      </c>
      <c r="E70">
        <f t="shared" si="74"/>
        <v>0.46035607186146454</v>
      </c>
      <c r="F70">
        <f t="shared" si="74"/>
        <v>0</v>
      </c>
      <c r="G70">
        <f t="shared" si="74"/>
        <v>0</v>
      </c>
      <c r="K70">
        <f t="shared" si="75"/>
        <v>0</v>
      </c>
      <c r="L70">
        <f t="shared" si="75"/>
        <v>0</v>
      </c>
      <c r="M70">
        <f t="shared" si="75"/>
        <v>0.53964392813853546</v>
      </c>
      <c r="N70">
        <f t="shared" si="75"/>
        <v>0</v>
      </c>
      <c r="O70">
        <f t="shared" si="75"/>
        <v>0</v>
      </c>
      <c r="AE70">
        <f t="shared" si="73"/>
        <v>2018</v>
      </c>
      <c r="AF70">
        <f t="shared" si="76"/>
        <v>0.93846142163849899</v>
      </c>
      <c r="AG70">
        <f t="shared" si="77"/>
        <v>1.9003618761539401E-2</v>
      </c>
      <c r="AH70">
        <f t="shared" si="78"/>
        <v>1.746398779965868E-2</v>
      </c>
      <c r="AI70">
        <f t="shared" si="79"/>
        <v>1.535299892011064E-2</v>
      </c>
      <c r="AJ70">
        <f t="shared" si="80"/>
        <v>2.1416624003291675E-2</v>
      </c>
      <c r="AK70">
        <f t="shared" si="81"/>
        <v>2.4629981288289908E-2</v>
      </c>
      <c r="AL70">
        <f t="shared" si="82"/>
        <v>2.677346450179692E-2</v>
      </c>
      <c r="AM70">
        <f t="shared" si="83"/>
        <v>3.1629295910068661E-2</v>
      </c>
      <c r="AN70">
        <f t="shared" si="84"/>
        <v>3.6737129113815076E-2</v>
      </c>
      <c r="AO70">
        <f t="shared" si="85"/>
        <v>3.3107568763655115E-2</v>
      </c>
      <c r="AP70">
        <f t="shared" si="86"/>
        <v>3.542644367371868E-2</v>
      </c>
      <c r="AQ70">
        <f t="shared" si="87"/>
        <v>3.5929882620321429E-2</v>
      </c>
      <c r="AR70">
        <f t="shared" si="88"/>
        <v>3.6658316783196483E-2</v>
      </c>
      <c r="AS70">
        <f t="shared" si="89"/>
        <v>4.2395275401813738E-2</v>
      </c>
      <c r="AT70">
        <f t="shared" si="90"/>
        <v>4.4651767627298652E-2</v>
      </c>
      <c r="AU70">
        <f t="shared" si="91"/>
        <v>4.6557777191582495E-2</v>
      </c>
      <c r="AV70">
        <f t="shared" si="92"/>
        <v>4.962084791195337E-2</v>
      </c>
      <c r="AW70">
        <f t="shared" si="93"/>
        <v>5.1093716108854076E-2</v>
      </c>
      <c r="AX70">
        <f t="shared" si="94"/>
        <v>5.6445392829281418E-2</v>
      </c>
      <c r="AY70">
        <f t="shared" si="95"/>
        <v>4.948283113541159E-2</v>
      </c>
      <c r="AZ70">
        <f t="shared" si="96"/>
        <v>4.8023763497383784E-2</v>
      </c>
      <c r="BA70">
        <f t="shared" si="97"/>
        <v>4.6845128435121321E-2</v>
      </c>
      <c r="BB70">
        <f t="shared" si="98"/>
        <v>4.2700206836735484E-2</v>
      </c>
      <c r="BC70">
        <f t="shared" si="99"/>
        <v>3.7793703442013493E-2</v>
      </c>
      <c r="BD70">
        <f t="shared" si="100"/>
        <v>3.4142014747987733E-2</v>
      </c>
      <c r="BE70">
        <f t="shared" si="101"/>
        <v>2.4131977906743901E-2</v>
      </c>
      <c r="BF70">
        <f t="shared" si="102"/>
        <v>1.643916173994435E-2</v>
      </c>
      <c r="BG70">
        <f t="shared" si="103"/>
        <v>1.4008544686910897E-2</v>
      </c>
      <c r="BI70">
        <f t="shared" si="104"/>
        <v>0.93846142163849899</v>
      </c>
    </row>
    <row r="71" spans="1:61" x14ac:dyDescent="0.25">
      <c r="A71">
        <f>'HKI SC'!A67</f>
        <v>2004</v>
      </c>
      <c r="B71">
        <f>'HKI SC'!AD67</f>
        <v>0.92571827409601781</v>
      </c>
      <c r="C71">
        <f t="shared" si="74"/>
        <v>0</v>
      </c>
      <c r="D71">
        <f t="shared" si="74"/>
        <v>0</v>
      </c>
      <c r="E71">
        <f t="shared" si="74"/>
        <v>0.45781584100194705</v>
      </c>
      <c r="F71">
        <f t="shared" si="74"/>
        <v>0</v>
      </c>
      <c r="G71">
        <f t="shared" si="74"/>
        <v>0</v>
      </c>
      <c r="K71">
        <f t="shared" si="75"/>
        <v>0</v>
      </c>
      <c r="L71">
        <f t="shared" si="75"/>
        <v>0</v>
      </c>
      <c r="M71">
        <f t="shared" si="75"/>
        <v>0.54218415899805295</v>
      </c>
      <c r="N71">
        <f t="shared" si="75"/>
        <v>0</v>
      </c>
      <c r="O71">
        <f t="shared" si="75"/>
        <v>0</v>
      </c>
      <c r="AE71">
        <f t="shared" si="73"/>
        <v>2019</v>
      </c>
      <c r="AF71">
        <f t="shared" si="76"/>
        <v>0.9464459517497833</v>
      </c>
      <c r="AG71">
        <f t="shared" si="77"/>
        <v>1.9153751353093142E-2</v>
      </c>
      <c r="AH71">
        <f t="shared" si="78"/>
        <v>1.7492760807867276E-2</v>
      </c>
      <c r="AI71">
        <f t="shared" si="79"/>
        <v>1.5402420894101262E-2</v>
      </c>
      <c r="AJ71">
        <f t="shared" si="80"/>
        <v>2.1527185915092718E-2</v>
      </c>
      <c r="AK71">
        <f t="shared" si="81"/>
        <v>2.4720327788897198E-2</v>
      </c>
      <c r="AL71">
        <f t="shared" si="82"/>
        <v>2.6919952885943555E-2</v>
      </c>
      <c r="AM71">
        <f t="shared" si="83"/>
        <v>3.1834591353047656E-2</v>
      </c>
      <c r="AN71">
        <f t="shared" si="84"/>
        <v>3.7092816788312936E-2</v>
      </c>
      <c r="AO71">
        <f t="shared" si="85"/>
        <v>3.3430246007546793E-2</v>
      </c>
      <c r="AP71">
        <f t="shared" si="86"/>
        <v>3.5629461173017477E-2</v>
      </c>
      <c r="AQ71">
        <f t="shared" si="87"/>
        <v>3.6334308154605241E-2</v>
      </c>
      <c r="AR71">
        <f t="shared" si="88"/>
        <v>3.7001739366479797E-2</v>
      </c>
      <c r="AS71">
        <f t="shared" si="89"/>
        <v>4.2736896444212469E-2</v>
      </c>
      <c r="AT71">
        <f t="shared" si="90"/>
        <v>4.494499130616382E-2</v>
      </c>
      <c r="AU71">
        <f t="shared" si="91"/>
        <v>4.6959061659997921E-2</v>
      </c>
      <c r="AV71">
        <f t="shared" si="92"/>
        <v>5.0004930240926102E-2</v>
      </c>
      <c r="AW71">
        <f t="shared" si="93"/>
        <v>5.1513064778178713E-2</v>
      </c>
      <c r="AX71">
        <f t="shared" si="94"/>
        <v>5.6853653256397851E-2</v>
      </c>
      <c r="AY71">
        <f t="shared" si="95"/>
        <v>5.0033492851393399E-2</v>
      </c>
      <c r="AZ71">
        <f t="shared" si="96"/>
        <v>4.8599630332878847E-2</v>
      </c>
      <c r="BA71">
        <f t="shared" si="97"/>
        <v>4.7339283593217409E-2</v>
      </c>
      <c r="BB71">
        <f t="shared" si="98"/>
        <v>4.307667178937636E-2</v>
      </c>
      <c r="BC71">
        <f t="shared" si="99"/>
        <v>3.809328450848716E-2</v>
      </c>
      <c r="BD71">
        <f t="shared" si="100"/>
        <v>3.4513519288139095E-2</v>
      </c>
      <c r="BE71">
        <f t="shared" si="101"/>
        <v>2.4468409196853412E-2</v>
      </c>
      <c r="BF71">
        <f t="shared" si="102"/>
        <v>1.6545111965774247E-2</v>
      </c>
      <c r="BG71">
        <f t="shared" si="103"/>
        <v>1.4224388049781423E-2</v>
      </c>
      <c r="BI71">
        <f t="shared" si="104"/>
        <v>0.9464459517497833</v>
      </c>
    </row>
    <row r="72" spans="1:61" x14ac:dyDescent="0.25">
      <c r="A72">
        <f>'HKI SC'!A68</f>
        <v>2005</v>
      </c>
      <c r="B72">
        <f>'HKI SC'!AD68</f>
        <v>0.92703020042037831</v>
      </c>
      <c r="C72">
        <f t="shared" si="74"/>
        <v>0</v>
      </c>
      <c r="D72">
        <f t="shared" si="74"/>
        <v>0</v>
      </c>
      <c r="E72">
        <f t="shared" si="74"/>
        <v>0.45461755924600644</v>
      </c>
      <c r="F72">
        <f t="shared" si="74"/>
        <v>0</v>
      </c>
      <c r="G72">
        <f t="shared" si="74"/>
        <v>0</v>
      </c>
      <c r="K72">
        <f t="shared" si="75"/>
        <v>0</v>
      </c>
      <c r="L72">
        <f t="shared" si="75"/>
        <v>0</v>
      </c>
      <c r="M72">
        <f t="shared" si="75"/>
        <v>0.54538244075399356</v>
      </c>
      <c r="N72">
        <f t="shared" si="75"/>
        <v>0</v>
      </c>
      <c r="O72">
        <f t="shared" si="75"/>
        <v>0</v>
      </c>
      <c r="AE72">
        <f t="shared" si="73"/>
        <v>2020</v>
      </c>
      <c r="AF72">
        <f t="shared" si="76"/>
        <v>0.95652465085773486</v>
      </c>
      <c r="AG72">
        <f t="shared" si="77"/>
        <v>1.934326046577451E-2</v>
      </c>
      <c r="AH72">
        <f t="shared" si="78"/>
        <v>1.7529080351800768E-2</v>
      </c>
      <c r="AI72">
        <f t="shared" si="79"/>
        <v>1.5464805179491899E-2</v>
      </c>
      <c r="AJ72">
        <f t="shared" si="80"/>
        <v>2.1666745817342667E-2</v>
      </c>
      <c r="AK72">
        <f t="shared" si="81"/>
        <v>2.483437021623934E-2</v>
      </c>
      <c r="AL72">
        <f t="shared" si="82"/>
        <v>2.7104861994688395E-2</v>
      </c>
      <c r="AM72">
        <f t="shared" si="83"/>
        <v>3.2093731336137535E-2</v>
      </c>
      <c r="AN72">
        <f t="shared" si="84"/>
        <v>3.7541793621978396E-2</v>
      </c>
      <c r="AO72">
        <f t="shared" si="85"/>
        <v>3.3837554490931565E-2</v>
      </c>
      <c r="AP72">
        <f t="shared" si="86"/>
        <v>3.5885725757227586E-2</v>
      </c>
      <c r="AQ72">
        <f t="shared" si="87"/>
        <v>3.6844805731144965E-2</v>
      </c>
      <c r="AR72">
        <f t="shared" si="88"/>
        <v>3.7435234241637985E-2</v>
      </c>
      <c r="AS72">
        <f t="shared" si="89"/>
        <v>4.3168117273402598E-2</v>
      </c>
      <c r="AT72">
        <f t="shared" si="90"/>
        <v>4.531512119351086E-2</v>
      </c>
      <c r="AU72">
        <f t="shared" si="91"/>
        <v>4.746559433724809E-2</v>
      </c>
      <c r="AV72">
        <f t="shared" si="92"/>
        <v>5.0489749030816641E-2</v>
      </c>
      <c r="AW72">
        <f t="shared" si="93"/>
        <v>5.2042399504272328E-2</v>
      </c>
      <c r="AX72">
        <f t="shared" si="94"/>
        <v>5.7368991534949149E-2</v>
      </c>
      <c r="AY72">
        <f t="shared" si="95"/>
        <v>5.0728581186999439E-2</v>
      </c>
      <c r="AZ72">
        <f t="shared" si="96"/>
        <v>4.9326534543935721E-2</v>
      </c>
      <c r="BA72">
        <f t="shared" si="97"/>
        <v>4.7963044926906145E-2</v>
      </c>
      <c r="BB72">
        <f t="shared" si="98"/>
        <v>4.3551875330408066E-2</v>
      </c>
      <c r="BC72">
        <f t="shared" si="99"/>
        <v>3.8471439188267252E-2</v>
      </c>
      <c r="BD72">
        <f t="shared" si="100"/>
        <v>3.4982461408118302E-2</v>
      </c>
      <c r="BE72">
        <f t="shared" si="101"/>
        <v>2.4893079114338173E-2</v>
      </c>
      <c r="BF72">
        <f t="shared" si="102"/>
        <v>1.6678850636889016E-2</v>
      </c>
      <c r="BG72">
        <f t="shared" si="103"/>
        <v>1.4496842443277409E-2</v>
      </c>
      <c r="BI72">
        <f t="shared" si="104"/>
        <v>0.95652465085773475</v>
      </c>
    </row>
    <row r="73" spans="1:61" x14ac:dyDescent="0.25">
      <c r="A73">
        <f>'HKI SC'!A69</f>
        <v>2006</v>
      </c>
      <c r="B73">
        <f>'HKI SC'!AD69</f>
        <v>0.9252484472112622</v>
      </c>
      <c r="C73">
        <f t="shared" si="74"/>
        <v>0</v>
      </c>
      <c r="D73">
        <f t="shared" si="74"/>
        <v>0</v>
      </c>
      <c r="E73">
        <f t="shared" si="74"/>
        <v>0.45896120924867145</v>
      </c>
      <c r="F73">
        <f t="shared" si="74"/>
        <v>0</v>
      </c>
      <c r="G73">
        <f t="shared" si="74"/>
        <v>0</v>
      </c>
      <c r="K73">
        <f t="shared" si="75"/>
        <v>0</v>
      </c>
      <c r="L73">
        <f t="shared" si="75"/>
        <v>0</v>
      </c>
      <c r="M73">
        <f t="shared" si="75"/>
        <v>0.54103879075132855</v>
      </c>
      <c r="N73">
        <f t="shared" si="75"/>
        <v>0</v>
      </c>
      <c r="O73">
        <f t="shared" si="75"/>
        <v>0</v>
      </c>
      <c r="AE73">
        <f t="shared" si="73"/>
        <v>2021</v>
      </c>
      <c r="AF73">
        <f t="shared" si="76"/>
        <v>0.96989673819182332</v>
      </c>
      <c r="AG73">
        <f t="shared" si="77"/>
        <v>1.9594694939434065E-2</v>
      </c>
      <c r="AH73">
        <f t="shared" si="78"/>
        <v>1.7577267931190823E-2</v>
      </c>
      <c r="AI73">
        <f t="shared" si="79"/>
        <v>1.5547574602765998E-2</v>
      </c>
      <c r="AJ73">
        <f t="shared" si="80"/>
        <v>2.1851909317238287E-2</v>
      </c>
      <c r="AK73">
        <f t="shared" si="81"/>
        <v>2.4985677967554919E-2</v>
      </c>
      <c r="AL73">
        <f t="shared" si="82"/>
        <v>2.7350193334032949E-2</v>
      </c>
      <c r="AM73">
        <f t="shared" si="83"/>
        <v>3.2437549764341052E-2</v>
      </c>
      <c r="AN73">
        <f t="shared" si="84"/>
        <v>3.8137481355727726E-2</v>
      </c>
      <c r="AO73">
        <f t="shared" si="85"/>
        <v>3.4377958024502608E-2</v>
      </c>
      <c r="AP73">
        <f t="shared" si="86"/>
        <v>3.6225729200527905E-2</v>
      </c>
      <c r="AQ73">
        <f t="shared" si="87"/>
        <v>3.7522117168287093E-2</v>
      </c>
      <c r="AR73">
        <f t="shared" si="88"/>
        <v>3.8010381020741814E-2</v>
      </c>
      <c r="AS73">
        <f t="shared" si="89"/>
        <v>4.3740246922918495E-2</v>
      </c>
      <c r="AT73">
        <f t="shared" si="90"/>
        <v>4.5806197385542029E-2</v>
      </c>
      <c r="AU73">
        <f t="shared" si="91"/>
        <v>4.8137645276085536E-2</v>
      </c>
      <c r="AV73">
        <f t="shared" si="92"/>
        <v>5.1132990696252281E-2</v>
      </c>
      <c r="AW73">
        <f t="shared" si="93"/>
        <v>5.2744703453470029E-2</v>
      </c>
      <c r="AX73">
        <f t="shared" si="94"/>
        <v>5.8052725456715901E-2</v>
      </c>
      <c r="AY73">
        <f t="shared" si="95"/>
        <v>5.1650801587576442E-2</v>
      </c>
      <c r="AZ73">
        <f t="shared" si="96"/>
        <v>5.0290967204307591E-2</v>
      </c>
      <c r="BA73">
        <f t="shared" si="97"/>
        <v>4.8790631001296721E-2</v>
      </c>
      <c r="BB73">
        <f t="shared" si="98"/>
        <v>4.4182359799096169E-2</v>
      </c>
      <c r="BC73">
        <f t="shared" si="99"/>
        <v>3.8973162411636848E-2</v>
      </c>
      <c r="BD73">
        <f t="shared" si="100"/>
        <v>3.5604638428766461E-2</v>
      </c>
      <c r="BE73">
        <f t="shared" si="101"/>
        <v>2.5456517229112949E-2</v>
      </c>
      <c r="BF73">
        <f t="shared" si="102"/>
        <v>1.68562907182861E-2</v>
      </c>
      <c r="BG73">
        <f t="shared" si="103"/>
        <v>1.485832599441449E-2</v>
      </c>
      <c r="BI73">
        <f t="shared" si="104"/>
        <v>0.96989673819182332</v>
      </c>
    </row>
    <row r="74" spans="1:61" x14ac:dyDescent="0.25">
      <c r="A74">
        <f>'HKI SC'!A70</f>
        <v>2007</v>
      </c>
      <c r="B74">
        <f>'HKI SC'!AD70</f>
        <v>0.92463147636596821</v>
      </c>
      <c r="C74">
        <f t="shared" si="74"/>
        <v>0</v>
      </c>
      <c r="D74">
        <f t="shared" si="74"/>
        <v>0</v>
      </c>
      <c r="E74">
        <f t="shared" si="74"/>
        <v>0.46046529264254099</v>
      </c>
      <c r="F74">
        <f t="shared" si="74"/>
        <v>0</v>
      </c>
      <c r="G74">
        <f t="shared" si="74"/>
        <v>0</v>
      </c>
      <c r="K74">
        <f t="shared" si="75"/>
        <v>0</v>
      </c>
      <c r="L74">
        <f t="shared" si="75"/>
        <v>0</v>
      </c>
      <c r="M74">
        <f t="shared" si="75"/>
        <v>0.53953470735745901</v>
      </c>
      <c r="N74">
        <f t="shared" si="75"/>
        <v>0</v>
      </c>
      <c r="O74">
        <f t="shared" si="75"/>
        <v>0</v>
      </c>
      <c r="AE74">
        <f t="shared" si="73"/>
        <v>2022</v>
      </c>
      <c r="AF74">
        <f t="shared" si="76"/>
        <v>0.9873673136727259</v>
      </c>
      <c r="AG74">
        <f t="shared" si="77"/>
        <v>1.992319301462778E-2</v>
      </c>
      <c r="AH74">
        <f t="shared" si="78"/>
        <v>1.7640224799624512E-2</v>
      </c>
      <c r="AI74">
        <f t="shared" si="79"/>
        <v>1.5655712503805173E-2</v>
      </c>
      <c r="AJ74">
        <f t="shared" si="80"/>
        <v>2.2093824645818886E-2</v>
      </c>
      <c r="AK74">
        <f t="shared" si="81"/>
        <v>2.5183360903970223E-2</v>
      </c>
      <c r="AL74">
        <f t="shared" si="82"/>
        <v>2.7670717690086454E-2</v>
      </c>
      <c r="AM74">
        <f t="shared" si="83"/>
        <v>3.2886747084967465E-2</v>
      </c>
      <c r="AN74">
        <f t="shared" si="84"/>
        <v>3.8915744857566048E-2</v>
      </c>
      <c r="AO74">
        <f t="shared" si="85"/>
        <v>3.5083992952896464E-2</v>
      </c>
      <c r="AP74">
        <f t="shared" si="86"/>
        <v>3.6669942259531983E-2</v>
      </c>
      <c r="AQ74">
        <f t="shared" si="87"/>
        <v>3.8407021692990963E-2</v>
      </c>
      <c r="AR74">
        <f t="shared" si="88"/>
        <v>3.8761807852311828E-2</v>
      </c>
      <c r="AS74">
        <f t="shared" si="89"/>
        <v>4.4487731887457221E-2</v>
      </c>
      <c r="AT74">
        <f t="shared" si="90"/>
        <v>4.6447786351079524E-2</v>
      </c>
      <c r="AU74">
        <f t="shared" si="91"/>
        <v>4.9015676982028723E-2</v>
      </c>
      <c r="AV74">
        <f t="shared" si="92"/>
        <v>5.1973383208482375E-2</v>
      </c>
      <c r="AW74">
        <f t="shared" si="93"/>
        <v>5.3662260589349343E-2</v>
      </c>
      <c r="AX74">
        <f t="shared" si="94"/>
        <v>5.8946020930387283E-2</v>
      </c>
      <c r="AY74">
        <f t="shared" si="95"/>
        <v>5.2855678635996273E-2</v>
      </c>
      <c r="AZ74">
        <f t="shared" si="96"/>
        <v>5.1550994391411128E-2</v>
      </c>
      <c r="BA74">
        <f t="shared" si="97"/>
        <v>4.9871868703261678E-2</v>
      </c>
      <c r="BB74">
        <f t="shared" si="98"/>
        <v>4.500608508779308E-2</v>
      </c>
      <c r="BC74">
        <f t="shared" si="99"/>
        <v>3.9628661678535543E-2</v>
      </c>
      <c r="BD74">
        <f t="shared" si="100"/>
        <v>3.6417510071775204E-2</v>
      </c>
      <c r="BE74">
        <f t="shared" si="101"/>
        <v>2.6192646740314733E-2</v>
      </c>
      <c r="BF74">
        <f t="shared" si="102"/>
        <v>1.7088115433301444E-2</v>
      </c>
      <c r="BG74">
        <f t="shared" si="103"/>
        <v>1.5330602723354623E-2</v>
      </c>
      <c r="BI74">
        <f t="shared" si="104"/>
        <v>0.9873673136727259</v>
      </c>
    </row>
    <row r="75" spans="1:61" x14ac:dyDescent="0.25">
      <c r="A75">
        <f>'HKI SC'!A71</f>
        <v>2008</v>
      </c>
      <c r="B75">
        <f>'HKI SC'!AD71</f>
        <v>0.9243135381359685</v>
      </c>
      <c r="C75">
        <f t="shared" si="74"/>
        <v>0</v>
      </c>
      <c r="D75">
        <f t="shared" si="74"/>
        <v>0</v>
      </c>
      <c r="E75">
        <f t="shared" si="74"/>
        <v>0.46124037888148794</v>
      </c>
      <c r="F75">
        <f t="shared" si="74"/>
        <v>0</v>
      </c>
      <c r="G75">
        <f t="shared" si="74"/>
        <v>0</v>
      </c>
      <c r="K75">
        <f t="shared" si="75"/>
        <v>0</v>
      </c>
      <c r="L75">
        <f t="shared" si="75"/>
        <v>0</v>
      </c>
      <c r="M75">
        <f t="shared" si="75"/>
        <v>0.53875962111851206</v>
      </c>
      <c r="N75">
        <f t="shared" si="75"/>
        <v>0</v>
      </c>
      <c r="O75">
        <f t="shared" si="75"/>
        <v>0</v>
      </c>
      <c r="AE75">
        <f t="shared" si="73"/>
        <v>2023</v>
      </c>
      <c r="AF75">
        <f t="shared" si="76"/>
        <v>1.0071228858032262</v>
      </c>
      <c r="AG75">
        <f t="shared" si="77"/>
        <v>2.0294655730685066E-2</v>
      </c>
      <c r="AH75">
        <f t="shared" si="78"/>
        <v>1.7711415869249646E-2</v>
      </c>
      <c r="AI75">
        <f t="shared" si="79"/>
        <v>1.5777993885225928E-2</v>
      </c>
      <c r="AJ75">
        <f t="shared" si="80"/>
        <v>2.2367380358306543E-2</v>
      </c>
      <c r="AK75">
        <f t="shared" si="81"/>
        <v>2.5406899018876092E-2</v>
      </c>
      <c r="AL75">
        <f t="shared" si="82"/>
        <v>2.8033163795111383E-2</v>
      </c>
      <c r="AM75">
        <f t="shared" si="83"/>
        <v>3.339469543951154E-2</v>
      </c>
      <c r="AN75">
        <f t="shared" si="84"/>
        <v>3.9795798337424755E-2</v>
      </c>
      <c r="AO75">
        <f t="shared" si="85"/>
        <v>3.5882371001163052E-2</v>
      </c>
      <c r="AP75">
        <f t="shared" si="86"/>
        <v>3.7172254455146714E-2</v>
      </c>
      <c r="AQ75">
        <f t="shared" si="87"/>
        <v>3.9407663897679801E-2</v>
      </c>
      <c r="AR75">
        <f t="shared" si="88"/>
        <v>3.9611514662949043E-2</v>
      </c>
      <c r="AS75">
        <f t="shared" si="89"/>
        <v>4.5332981269742945E-2</v>
      </c>
      <c r="AT75">
        <f t="shared" si="90"/>
        <v>4.7173289474927063E-2</v>
      </c>
      <c r="AU75">
        <f t="shared" si="91"/>
        <v>5.0008547464090863E-2</v>
      </c>
      <c r="AV75">
        <f t="shared" si="92"/>
        <v>5.292369162341938E-2</v>
      </c>
      <c r="AW75">
        <f t="shared" si="93"/>
        <v>5.4699826077763497E-2</v>
      </c>
      <c r="AX75">
        <f t="shared" si="94"/>
        <v>5.9956151545904508E-2</v>
      </c>
      <c r="AY75">
        <f t="shared" si="95"/>
        <v>5.4218142938586747E-2</v>
      </c>
      <c r="AZ75">
        <f t="shared" si="96"/>
        <v>5.2975821982718906E-2</v>
      </c>
      <c r="BA75">
        <f t="shared" si="97"/>
        <v>5.1094522727150843E-2</v>
      </c>
      <c r="BB75">
        <f t="shared" si="98"/>
        <v>4.5937546353871983E-2</v>
      </c>
      <c r="BC75">
        <f t="shared" si="99"/>
        <v>4.0369894448049219E-2</v>
      </c>
      <c r="BD75">
        <f t="shared" si="100"/>
        <v>3.7336698131370111E-2</v>
      </c>
      <c r="BE75">
        <f t="shared" si="101"/>
        <v>2.7025055476468475E-2</v>
      </c>
      <c r="BF75">
        <f t="shared" si="102"/>
        <v>1.7350260769276465E-2</v>
      </c>
      <c r="BG75">
        <f t="shared" si="103"/>
        <v>1.5864649068555579E-2</v>
      </c>
      <c r="BI75">
        <f t="shared" si="104"/>
        <v>1.007122885803226</v>
      </c>
    </row>
    <row r="76" spans="1:61" x14ac:dyDescent="0.25">
      <c r="A76">
        <f>'HKI SC'!A72</f>
        <v>2009</v>
      </c>
      <c r="B76">
        <f>'HKI SC'!AD72</f>
        <v>0.92377593963843385</v>
      </c>
      <c r="C76">
        <f t="shared" si="74"/>
        <v>0</v>
      </c>
      <c r="D76">
        <f t="shared" si="74"/>
        <v>0</v>
      </c>
      <c r="E76">
        <f t="shared" si="74"/>
        <v>0.46255096426632225</v>
      </c>
      <c r="F76">
        <f t="shared" si="74"/>
        <v>0</v>
      </c>
      <c r="G76">
        <f t="shared" si="74"/>
        <v>0</v>
      </c>
      <c r="K76">
        <f t="shared" si="75"/>
        <v>0</v>
      </c>
      <c r="L76">
        <f t="shared" si="75"/>
        <v>0</v>
      </c>
      <c r="M76">
        <f t="shared" si="75"/>
        <v>0.53744903573367775</v>
      </c>
      <c r="N76">
        <f t="shared" si="75"/>
        <v>0</v>
      </c>
      <c r="O76">
        <f t="shared" si="75"/>
        <v>0</v>
      </c>
      <c r="AE76">
        <f t="shared" si="73"/>
        <v>2024</v>
      </c>
      <c r="AF76">
        <f t="shared" si="76"/>
        <v>1.0323760012384193</v>
      </c>
      <c r="AG76">
        <f t="shared" si="77"/>
        <v>2.0769488389871003E-2</v>
      </c>
      <c r="AH76">
        <f t="shared" si="78"/>
        <v>1.7802417855287942E-2</v>
      </c>
      <c r="AI76">
        <f t="shared" si="79"/>
        <v>1.593430349854387E-2</v>
      </c>
      <c r="AJ76">
        <f t="shared" si="80"/>
        <v>2.2717060637863828E-2</v>
      </c>
      <c r="AK76">
        <f t="shared" si="81"/>
        <v>2.5692642898253196E-2</v>
      </c>
      <c r="AL76">
        <f t="shared" si="82"/>
        <v>2.8496470717774464E-2</v>
      </c>
      <c r="AM76">
        <f t="shared" si="83"/>
        <v>3.4043994702913485E-2</v>
      </c>
      <c r="AN76">
        <f t="shared" si="84"/>
        <v>4.0920751437704954E-2</v>
      </c>
      <c r="AO76">
        <f t="shared" si="85"/>
        <v>3.6902920184989189E-2</v>
      </c>
      <c r="AP76">
        <f t="shared" si="86"/>
        <v>3.7814349139956183E-2</v>
      </c>
      <c r="AQ76">
        <f t="shared" si="87"/>
        <v>4.0686762925407821E-2</v>
      </c>
      <c r="AR76">
        <f t="shared" si="88"/>
        <v>4.0697676280205534E-2</v>
      </c>
      <c r="AS76">
        <f t="shared" si="89"/>
        <v>4.6413445053904004E-2</v>
      </c>
      <c r="AT76">
        <f t="shared" si="90"/>
        <v>4.8100684237988842E-2</v>
      </c>
      <c r="AU76">
        <f t="shared" si="91"/>
        <v>5.1277712068896267E-2</v>
      </c>
      <c r="AV76">
        <f t="shared" si="92"/>
        <v>5.4138450069437211E-2</v>
      </c>
      <c r="AW76">
        <f t="shared" si="93"/>
        <v>5.6026123330883429E-2</v>
      </c>
      <c r="AX76">
        <f t="shared" si="94"/>
        <v>6.1247379401507651E-2</v>
      </c>
      <c r="AY76">
        <f t="shared" si="95"/>
        <v>5.5959751234330696E-2</v>
      </c>
      <c r="AZ76">
        <f t="shared" si="96"/>
        <v>5.4797147905393286E-2</v>
      </c>
      <c r="BA76">
        <f t="shared" si="97"/>
        <v>5.2657414603863834E-2</v>
      </c>
      <c r="BB76">
        <f t="shared" si="98"/>
        <v>4.7128212902039758E-2</v>
      </c>
      <c r="BC76">
        <f t="shared" si="99"/>
        <v>4.1317396072868155E-2</v>
      </c>
      <c r="BD76">
        <f t="shared" si="100"/>
        <v>3.8511676108331075E-2</v>
      </c>
      <c r="BE76">
        <f t="shared" si="101"/>
        <v>2.8089105343741112E-2</v>
      </c>
      <c r="BF76">
        <f t="shared" si="102"/>
        <v>1.7685355414293315E-2</v>
      </c>
      <c r="BG76">
        <f t="shared" si="103"/>
        <v>1.654730882216917E-2</v>
      </c>
      <c r="BI76">
        <f t="shared" si="104"/>
        <v>1.0323760012384191</v>
      </c>
    </row>
    <row r="77" spans="1:61" x14ac:dyDescent="0.25">
      <c r="A77">
        <f>'HKI SC'!A73</f>
        <v>2010</v>
      </c>
      <c r="B77">
        <f>'HKI SC'!AD73</f>
        <v>0.92274500869544118</v>
      </c>
      <c r="C77">
        <f t="shared" si="74"/>
        <v>0</v>
      </c>
      <c r="D77">
        <f t="shared" si="74"/>
        <v>0</v>
      </c>
      <c r="E77">
        <f t="shared" si="74"/>
        <v>0.46506422096784872</v>
      </c>
      <c r="F77">
        <f t="shared" si="74"/>
        <v>0</v>
      </c>
      <c r="G77">
        <f t="shared" si="74"/>
        <v>0</v>
      </c>
      <c r="K77">
        <f t="shared" si="75"/>
        <v>0</v>
      </c>
      <c r="L77">
        <f t="shared" si="75"/>
        <v>0</v>
      </c>
      <c r="M77">
        <f t="shared" si="75"/>
        <v>0.53493577903215128</v>
      </c>
      <c r="N77">
        <f t="shared" si="75"/>
        <v>0</v>
      </c>
      <c r="O77">
        <f t="shared" si="75"/>
        <v>0</v>
      </c>
      <c r="AE77">
        <f t="shared" si="73"/>
        <v>2025</v>
      </c>
      <c r="AF77">
        <f t="shared" si="76"/>
        <v>1.0622236187890457</v>
      </c>
      <c r="AG77">
        <f t="shared" si="77"/>
        <v>2.1330711168434695E-2</v>
      </c>
      <c r="AH77">
        <f t="shared" si="78"/>
        <v>1.7909976563542734E-2</v>
      </c>
      <c r="AI77">
        <f t="shared" si="79"/>
        <v>1.6119051775237619E-2</v>
      </c>
      <c r="AJ77">
        <f t="shared" si="80"/>
        <v>2.3130361059192299E-2</v>
      </c>
      <c r="AK77">
        <f t="shared" si="81"/>
        <v>2.6030374456601606E-2</v>
      </c>
      <c r="AL77">
        <f t="shared" si="82"/>
        <v>2.9044070789998964E-2</v>
      </c>
      <c r="AM77">
        <f t="shared" si="83"/>
        <v>3.4811426196253763E-2</v>
      </c>
      <c r="AN77">
        <f t="shared" si="84"/>
        <v>4.2250376290754225E-2</v>
      </c>
      <c r="AO77">
        <f t="shared" si="85"/>
        <v>3.8109146078527681E-2</v>
      </c>
      <c r="AP77">
        <f t="shared" si="86"/>
        <v>3.8573265267855962E-2</v>
      </c>
      <c r="AQ77">
        <f t="shared" si="87"/>
        <v>4.2198578712532374E-2</v>
      </c>
      <c r="AR77">
        <f t="shared" si="88"/>
        <v>4.1981452004164789E-2</v>
      </c>
      <c r="AS77">
        <f t="shared" si="89"/>
        <v>4.7690486292229751E-2</v>
      </c>
      <c r="AT77">
        <f t="shared" si="90"/>
        <v>4.9196807378809139E-2</v>
      </c>
      <c r="AU77">
        <f t="shared" si="91"/>
        <v>5.2777785983746044E-2</v>
      </c>
      <c r="AV77">
        <f t="shared" si="92"/>
        <v>5.5574219276059704E-2</v>
      </c>
      <c r="AW77">
        <f t="shared" si="93"/>
        <v>5.7593724495625311E-2</v>
      </c>
      <c r="AX77">
        <f t="shared" si="94"/>
        <v>6.2773530711577236E-2</v>
      </c>
      <c r="AY77">
        <f t="shared" si="95"/>
        <v>5.8018224315316155E-2</v>
      </c>
      <c r="AZ77">
        <f t="shared" si="96"/>
        <v>5.6949842281441107E-2</v>
      </c>
      <c r="BA77">
        <f t="shared" si="97"/>
        <v>5.450465595231542E-2</v>
      </c>
      <c r="BB77">
        <f t="shared" si="98"/>
        <v>4.8535506978338513E-2</v>
      </c>
      <c r="BC77">
        <f t="shared" si="99"/>
        <v>4.2437284278296489E-2</v>
      </c>
      <c r="BD77">
        <f t="shared" si="100"/>
        <v>3.9900427265658171E-2</v>
      </c>
      <c r="BE77">
        <f t="shared" si="101"/>
        <v>2.9346746349447991E-2</v>
      </c>
      <c r="BF77">
        <f t="shared" si="102"/>
        <v>1.8081416519442631E-2</v>
      </c>
      <c r="BG77">
        <f t="shared" si="103"/>
        <v>1.7354170347645241E-2</v>
      </c>
      <c r="BI77">
        <f t="shared" si="104"/>
        <v>1.0622236187890455</v>
      </c>
    </row>
    <row r="78" spans="1:61" x14ac:dyDescent="0.25">
      <c r="A78">
        <f>'HKI SC'!A74</f>
        <v>2011</v>
      </c>
      <c r="B78">
        <f>'HKI SC'!AD74</f>
        <v>0.91936423985129412</v>
      </c>
      <c r="C78">
        <f t="shared" si="74"/>
        <v>0</v>
      </c>
      <c r="D78">
        <f t="shared" si="74"/>
        <v>0</v>
      </c>
      <c r="E78">
        <f t="shared" si="74"/>
        <v>0.47330603387648029</v>
      </c>
      <c r="F78">
        <f t="shared" si="74"/>
        <v>0</v>
      </c>
      <c r="G78">
        <f t="shared" si="74"/>
        <v>0</v>
      </c>
      <c r="K78">
        <f t="shared" si="75"/>
        <v>0</v>
      </c>
      <c r="L78">
        <f t="shared" si="75"/>
        <v>0</v>
      </c>
      <c r="M78">
        <f t="shared" si="75"/>
        <v>0.52669396612351971</v>
      </c>
      <c r="N78">
        <f t="shared" si="75"/>
        <v>0</v>
      </c>
      <c r="O78">
        <f t="shared" si="75"/>
        <v>0</v>
      </c>
      <c r="AE78">
        <f t="shared" si="73"/>
        <v>2026</v>
      </c>
      <c r="AF78">
        <f t="shared" si="76"/>
        <v>1.0943637265879176</v>
      </c>
      <c r="AG78">
        <f t="shared" si="77"/>
        <v>2.1935039489501679E-2</v>
      </c>
      <c r="AH78">
        <f t="shared" si="78"/>
        <v>1.8025796476879304E-2</v>
      </c>
      <c r="AI78">
        <f t="shared" si="79"/>
        <v>1.6317989915560591E-2</v>
      </c>
      <c r="AJ78">
        <f t="shared" si="80"/>
        <v>2.3575405628404069E-2</v>
      </c>
      <c r="AK78">
        <f t="shared" si="81"/>
        <v>2.6394045984956843E-2</v>
      </c>
      <c r="AL78">
        <f t="shared" si="82"/>
        <v>2.963373009269249E-2</v>
      </c>
      <c r="AM78">
        <f t="shared" si="83"/>
        <v>3.5637801396296763E-2</v>
      </c>
      <c r="AN78">
        <f t="shared" si="84"/>
        <v>4.3682124939924578E-2</v>
      </c>
      <c r="AO78">
        <f t="shared" si="85"/>
        <v>3.9408017929266209E-2</v>
      </c>
      <c r="AP78">
        <f t="shared" si="86"/>
        <v>3.9390471067267896E-2</v>
      </c>
      <c r="AQ78">
        <f t="shared" si="87"/>
        <v>4.3826511738939034E-2</v>
      </c>
      <c r="AR78">
        <f t="shared" si="88"/>
        <v>4.3363830014323909E-2</v>
      </c>
      <c r="AS78">
        <f t="shared" si="89"/>
        <v>4.9065612564662596E-2</v>
      </c>
      <c r="AT78">
        <f t="shared" si="90"/>
        <v>5.0377119872663897E-2</v>
      </c>
      <c r="AU78">
        <f t="shared" si="91"/>
        <v>5.439307528607551E-2</v>
      </c>
      <c r="AV78">
        <f t="shared" si="92"/>
        <v>5.7120264852289604E-2</v>
      </c>
      <c r="AW78">
        <f t="shared" si="93"/>
        <v>5.9281727577780323E-2</v>
      </c>
      <c r="AX78">
        <f t="shared" si="94"/>
        <v>6.4416900321892956E-2</v>
      </c>
      <c r="AY78">
        <f t="shared" si="95"/>
        <v>6.0234801454571288E-2</v>
      </c>
      <c r="AZ78">
        <f t="shared" si="96"/>
        <v>5.9267877521166634E-2</v>
      </c>
      <c r="BA78">
        <f t="shared" si="97"/>
        <v>5.6493777394556695E-2</v>
      </c>
      <c r="BB78">
        <f t="shared" si="98"/>
        <v>5.0050890349900325E-2</v>
      </c>
      <c r="BC78">
        <f t="shared" si="99"/>
        <v>4.3643187147565737E-2</v>
      </c>
      <c r="BD78">
        <f t="shared" si="100"/>
        <v>4.1395843502032605E-2</v>
      </c>
      <c r="BE78">
        <f t="shared" si="101"/>
        <v>3.0700982325808278E-2</v>
      </c>
      <c r="BF78">
        <f t="shared" si="102"/>
        <v>1.8507897681392931E-2</v>
      </c>
      <c r="BG78">
        <f t="shared" si="103"/>
        <v>1.822300406154476E-2</v>
      </c>
      <c r="BI78">
        <f t="shared" si="104"/>
        <v>1.0943637265879171</v>
      </c>
    </row>
    <row r="79" spans="1:61" x14ac:dyDescent="0.25">
      <c r="A79">
        <f>'HKI SC'!A75</f>
        <v>2012</v>
      </c>
      <c r="B79">
        <f>'HKI SC'!AD75</f>
        <v>0.916028598693576</v>
      </c>
      <c r="C79">
        <f t="shared" si="74"/>
        <v>0</v>
      </c>
      <c r="D79">
        <f t="shared" si="74"/>
        <v>0</v>
      </c>
      <c r="E79">
        <f t="shared" si="74"/>
        <v>0.4814378321802415</v>
      </c>
      <c r="F79">
        <f t="shared" si="74"/>
        <v>0</v>
      </c>
      <c r="G79">
        <f t="shared" si="74"/>
        <v>0</v>
      </c>
      <c r="K79">
        <f t="shared" si="75"/>
        <v>0</v>
      </c>
      <c r="L79">
        <f t="shared" si="75"/>
        <v>0</v>
      </c>
      <c r="M79">
        <f t="shared" si="75"/>
        <v>0.5185621678197585</v>
      </c>
      <c r="N79">
        <f t="shared" si="75"/>
        <v>0</v>
      </c>
      <c r="O79">
        <f t="shared" si="75"/>
        <v>0</v>
      </c>
      <c r="AE79">
        <f t="shared" si="73"/>
        <v>2027</v>
      </c>
      <c r="AF79">
        <f t="shared" si="76"/>
        <v>1.1271039352755718</v>
      </c>
      <c r="AG79">
        <f t="shared" si="77"/>
        <v>2.2520152081511972E-2</v>
      </c>
      <c r="AH79">
        <f t="shared" si="78"/>
        <v>1.8280781344656435E-2</v>
      </c>
      <c r="AI79">
        <f t="shared" si="79"/>
        <v>1.6618827021121205E-2</v>
      </c>
      <c r="AJ79">
        <f t="shared" si="80"/>
        <v>2.4208240529185843E-2</v>
      </c>
      <c r="AK79">
        <f t="shared" si="81"/>
        <v>2.7188630192481435E-2</v>
      </c>
      <c r="AL79">
        <f t="shared" si="82"/>
        <v>3.0602922812467518E-2</v>
      </c>
      <c r="AM79">
        <f t="shared" si="83"/>
        <v>3.6805331490971913E-2</v>
      </c>
      <c r="AN79">
        <f t="shared" si="84"/>
        <v>4.4903616626092505E-2</v>
      </c>
      <c r="AO79">
        <f t="shared" si="85"/>
        <v>4.0703887744671131E-2</v>
      </c>
      <c r="AP79">
        <f t="shared" si="86"/>
        <v>4.0346805479110764E-2</v>
      </c>
      <c r="AQ79">
        <f t="shared" si="87"/>
        <v>4.5303399254867559E-2</v>
      </c>
      <c r="AR79">
        <f t="shared" si="88"/>
        <v>4.4816341547375502E-2</v>
      </c>
      <c r="AS79">
        <f t="shared" si="89"/>
        <v>5.0564751682786624E-2</v>
      </c>
      <c r="AT79">
        <f t="shared" si="90"/>
        <v>5.1863199868226677E-2</v>
      </c>
      <c r="AU79">
        <f t="shared" si="91"/>
        <v>5.6125579318929308E-2</v>
      </c>
      <c r="AV79">
        <f t="shared" si="92"/>
        <v>5.883140376689306E-2</v>
      </c>
      <c r="AW79">
        <f t="shared" si="93"/>
        <v>6.1401814964771227E-2</v>
      </c>
      <c r="AX79">
        <f t="shared" si="94"/>
        <v>6.6390618382125025E-2</v>
      </c>
      <c r="AY79">
        <f t="shared" si="95"/>
        <v>6.2225217671052345E-2</v>
      </c>
      <c r="AZ79">
        <f t="shared" si="96"/>
        <v>6.1428016866936927E-2</v>
      </c>
      <c r="BA79">
        <f t="shared" si="97"/>
        <v>5.8349694988734699E-2</v>
      </c>
      <c r="BB79">
        <f t="shared" si="98"/>
        <v>5.1459859583355638E-2</v>
      </c>
      <c r="BC79">
        <f t="shared" si="99"/>
        <v>4.4703642731433839E-2</v>
      </c>
      <c r="BD79">
        <f t="shared" si="100"/>
        <v>4.2252783077620211E-2</v>
      </c>
      <c r="BE79">
        <f t="shared" si="101"/>
        <v>3.1551724379367853E-2</v>
      </c>
      <c r="BF79">
        <f t="shared" si="102"/>
        <v>1.8921131945034066E-2</v>
      </c>
      <c r="BG79">
        <f t="shared" si="103"/>
        <v>1.8735559923790508E-2</v>
      </c>
      <c r="BI79">
        <f t="shared" si="104"/>
        <v>1.1271039352755721</v>
      </c>
    </row>
    <row r="80" spans="1:61" x14ac:dyDescent="0.25">
      <c r="A80">
        <f>'HKI SC'!A76</f>
        <v>2013</v>
      </c>
      <c r="B80">
        <f>'HKI SC'!AD76</f>
        <v>0.91248312107877483</v>
      </c>
      <c r="C80">
        <f t="shared" si="74"/>
        <v>0</v>
      </c>
      <c r="D80">
        <f t="shared" si="74"/>
        <v>0</v>
      </c>
      <c r="E80">
        <f t="shared" si="74"/>
        <v>0.49008118063735995</v>
      </c>
      <c r="F80">
        <f t="shared" si="74"/>
        <v>0</v>
      </c>
      <c r="G80">
        <f t="shared" si="74"/>
        <v>0</v>
      </c>
      <c r="K80">
        <f t="shared" si="75"/>
        <v>0</v>
      </c>
      <c r="L80">
        <f t="shared" si="75"/>
        <v>0</v>
      </c>
      <c r="M80">
        <f t="shared" si="75"/>
        <v>0.50991881936264005</v>
      </c>
      <c r="N80">
        <f t="shared" si="75"/>
        <v>0</v>
      </c>
      <c r="O80">
        <f t="shared" si="75"/>
        <v>0</v>
      </c>
      <c r="AE80">
        <f t="shared" si="73"/>
        <v>2028</v>
      </c>
      <c r="AF80">
        <f t="shared" si="76"/>
        <v>1.1653547234351191</v>
      </c>
      <c r="AG80">
        <f t="shared" si="77"/>
        <v>2.3153540205738621E-2</v>
      </c>
      <c r="AH80">
        <f t="shared" si="78"/>
        <v>1.8804207802061889E-2</v>
      </c>
      <c r="AI80">
        <f t="shared" si="79"/>
        <v>1.7131923669397739E-2</v>
      </c>
      <c r="AJ80">
        <f t="shared" si="80"/>
        <v>2.5243038825521199E-2</v>
      </c>
      <c r="AK80">
        <f t="shared" si="81"/>
        <v>2.8815115451925565E-2</v>
      </c>
      <c r="AL80">
        <f t="shared" si="82"/>
        <v>3.2341882259714419E-2</v>
      </c>
      <c r="AM80">
        <f t="shared" si="83"/>
        <v>3.8705559084655269E-2</v>
      </c>
      <c r="AN80">
        <f t="shared" si="84"/>
        <v>4.5940583302890622E-2</v>
      </c>
      <c r="AO80">
        <f t="shared" si="85"/>
        <v>4.2173004950097341E-2</v>
      </c>
      <c r="AP80">
        <f t="shared" si="86"/>
        <v>4.1668009853414449E-2</v>
      </c>
      <c r="AQ80">
        <f t="shared" si="87"/>
        <v>4.6730188208705142E-2</v>
      </c>
      <c r="AR80">
        <f t="shared" si="88"/>
        <v>4.6586289583051076E-2</v>
      </c>
      <c r="AS80">
        <f t="shared" si="89"/>
        <v>5.2478090825322454E-2</v>
      </c>
      <c r="AT80">
        <f t="shared" si="90"/>
        <v>5.4066462307061483E-2</v>
      </c>
      <c r="AU80">
        <f t="shared" si="91"/>
        <v>5.829298937720688E-2</v>
      </c>
      <c r="AV80">
        <f t="shared" si="92"/>
        <v>6.1054795598238794E-2</v>
      </c>
      <c r="AW80">
        <f t="shared" si="93"/>
        <v>6.4538126342014612E-2</v>
      </c>
      <c r="AX80">
        <f t="shared" si="94"/>
        <v>6.9189825562783025E-2</v>
      </c>
      <c r="AY80">
        <f t="shared" si="95"/>
        <v>6.4110226047958643E-2</v>
      </c>
      <c r="AZ80">
        <f t="shared" si="96"/>
        <v>6.3620569934557669E-2</v>
      </c>
      <c r="BA80">
        <f t="shared" si="97"/>
        <v>6.0237577865553664E-2</v>
      </c>
      <c r="BB80">
        <f t="shared" si="98"/>
        <v>5.2884227324245227E-2</v>
      </c>
      <c r="BC80">
        <f t="shared" si="99"/>
        <v>4.5666095946593738E-2</v>
      </c>
      <c r="BD80">
        <f t="shared" si="100"/>
        <v>4.2156974744332353E-2</v>
      </c>
      <c r="BE80">
        <f t="shared" si="101"/>
        <v>3.1675214482039811E-2</v>
      </c>
      <c r="BF80">
        <f t="shared" si="102"/>
        <v>1.9369004255123941E-2</v>
      </c>
      <c r="BG80">
        <f t="shared" si="103"/>
        <v>1.87211996249134E-2</v>
      </c>
      <c r="BI80">
        <f t="shared" si="104"/>
        <v>1.1653547234351191</v>
      </c>
    </row>
    <row r="81" spans="1:61" x14ac:dyDescent="0.25">
      <c r="A81">
        <f>'HKI SC'!A77</f>
        <v>2014</v>
      </c>
      <c r="B81">
        <f>'HKI SC'!AD77</f>
        <v>0.91542231423001941</v>
      </c>
      <c r="C81">
        <f t="shared" si="74"/>
        <v>0</v>
      </c>
      <c r="D81">
        <f t="shared" si="74"/>
        <v>0</v>
      </c>
      <c r="E81">
        <f t="shared" si="74"/>
        <v>0.48291586376074858</v>
      </c>
      <c r="F81">
        <f t="shared" si="74"/>
        <v>0</v>
      </c>
      <c r="G81">
        <f t="shared" si="74"/>
        <v>0</v>
      </c>
      <c r="K81">
        <f t="shared" si="75"/>
        <v>0</v>
      </c>
      <c r="L81">
        <f t="shared" si="75"/>
        <v>0</v>
      </c>
      <c r="M81">
        <f t="shared" si="75"/>
        <v>0.51708413623925142</v>
      </c>
      <c r="N81">
        <f t="shared" si="75"/>
        <v>0</v>
      </c>
      <c r="O81">
        <f t="shared" si="75"/>
        <v>0</v>
      </c>
      <c r="AE81">
        <f t="shared" si="73"/>
        <v>2029</v>
      </c>
      <c r="AF81">
        <f t="shared" si="76"/>
        <v>1.1968653513415026</v>
      </c>
      <c r="AG81">
        <f t="shared" si="77"/>
        <v>2.3675319192869023E-2</v>
      </c>
      <c r="AH81">
        <f t="shared" si="78"/>
        <v>1.9235401435690143E-2</v>
      </c>
      <c r="AI81">
        <f t="shared" si="79"/>
        <v>1.7554607706558392E-2</v>
      </c>
      <c r="AJ81">
        <f t="shared" si="80"/>
        <v>2.6095495615116635E-2</v>
      </c>
      <c r="AK81">
        <f t="shared" si="81"/>
        <v>3.0154998217001853E-2</v>
      </c>
      <c r="AL81">
        <f t="shared" si="82"/>
        <v>3.377442016868324E-2</v>
      </c>
      <c r="AM81">
        <f t="shared" si="83"/>
        <v>4.0270948126895273E-2</v>
      </c>
      <c r="AN81">
        <f t="shared" si="84"/>
        <v>4.6794826383258332E-2</v>
      </c>
      <c r="AO81">
        <f t="shared" si="85"/>
        <v>4.3383249440170593E-2</v>
      </c>
      <c r="AP81">
        <f t="shared" si="86"/>
        <v>4.2756405189304493E-2</v>
      </c>
      <c r="AQ81">
        <f t="shared" si="87"/>
        <v>4.7905563096087504E-2</v>
      </c>
      <c r="AR81">
        <f t="shared" si="88"/>
        <v>4.8044355590297176E-2</v>
      </c>
      <c r="AS81">
        <f t="shared" si="89"/>
        <v>5.4054281034206217E-2</v>
      </c>
      <c r="AT81">
        <f t="shared" si="90"/>
        <v>5.5881488512551744E-2</v>
      </c>
      <c r="AU81">
        <f t="shared" si="91"/>
        <v>6.0078480739687232E-2</v>
      </c>
      <c r="AV81">
        <f t="shared" si="92"/>
        <v>6.2886404201841939E-2</v>
      </c>
      <c r="AW81">
        <f t="shared" si="93"/>
        <v>6.7121789203931526E-2</v>
      </c>
      <c r="AX81">
        <f t="shared" si="94"/>
        <v>7.1495785260520001E-2</v>
      </c>
      <c r="AY81">
        <f t="shared" si="95"/>
        <v>6.56630776471821E-2</v>
      </c>
      <c r="AZ81">
        <f t="shared" si="96"/>
        <v>6.542677386401978E-2</v>
      </c>
      <c r="BA81">
        <f t="shared" si="97"/>
        <v>6.179279744989645E-2</v>
      </c>
      <c r="BB81">
        <f t="shared" si="98"/>
        <v>5.4057607639908738E-2</v>
      </c>
      <c r="BC81">
        <f t="shared" si="99"/>
        <v>4.645895556072005E-2</v>
      </c>
      <c r="BD81">
        <f t="shared" si="100"/>
        <v>4.207804876957931E-2</v>
      </c>
      <c r="BE81">
        <f t="shared" si="101"/>
        <v>3.1776944429647333E-2</v>
      </c>
      <c r="BF81">
        <f t="shared" si="102"/>
        <v>1.9737957115753869E-2</v>
      </c>
      <c r="BG81">
        <f t="shared" si="103"/>
        <v>1.870936975012354E-2</v>
      </c>
      <c r="BI81">
        <f t="shared" si="104"/>
        <v>1.1968653513415024</v>
      </c>
    </row>
    <row r="82" spans="1:61" x14ac:dyDescent="0.25">
      <c r="A82">
        <f>'HKI SC'!A78</f>
        <v>2015</v>
      </c>
      <c r="B82">
        <f>'HKI SC'!AD78</f>
        <v>0.92137262158317157</v>
      </c>
      <c r="C82">
        <f t="shared" si="74"/>
        <v>0</v>
      </c>
      <c r="D82">
        <f t="shared" si="74"/>
        <v>0</v>
      </c>
      <c r="E82">
        <f t="shared" si="74"/>
        <v>0.46840989715541925</v>
      </c>
      <c r="F82">
        <f t="shared" si="74"/>
        <v>0</v>
      </c>
      <c r="G82">
        <f t="shared" si="74"/>
        <v>0</v>
      </c>
      <c r="K82">
        <f t="shared" si="75"/>
        <v>0</v>
      </c>
      <c r="L82">
        <f t="shared" si="75"/>
        <v>0</v>
      </c>
      <c r="M82">
        <f t="shared" si="75"/>
        <v>0.53159010284458075</v>
      </c>
      <c r="N82">
        <f t="shared" si="75"/>
        <v>0</v>
      </c>
      <c r="O82">
        <f t="shared" si="75"/>
        <v>0</v>
      </c>
      <c r="AE82">
        <f t="shared" si="73"/>
        <v>2030</v>
      </c>
      <c r="AF82">
        <f t="shared" si="76"/>
        <v>1.2267779933943292</v>
      </c>
      <c r="AG82">
        <f t="shared" si="77"/>
        <v>2.4170637411188509E-2</v>
      </c>
      <c r="AH82">
        <f t="shared" si="78"/>
        <v>1.9644728119261774E-2</v>
      </c>
      <c r="AI82">
        <f t="shared" si="79"/>
        <v>1.7955856337420143E-2</v>
      </c>
      <c r="AJ82">
        <f t="shared" si="80"/>
        <v>2.6904722104935472E-2</v>
      </c>
      <c r="AK82">
        <f t="shared" si="81"/>
        <v>3.1426932044012625E-2</v>
      </c>
      <c r="AL82">
        <f t="shared" si="82"/>
        <v>3.5134310356381107E-2</v>
      </c>
      <c r="AM82">
        <f t="shared" si="83"/>
        <v>4.1756952221547308E-2</v>
      </c>
      <c r="AN82">
        <f t="shared" si="84"/>
        <v>4.7605748576400896E-2</v>
      </c>
      <c r="AO82">
        <f t="shared" si="85"/>
        <v>4.453211928610068E-2</v>
      </c>
      <c r="AP82">
        <f t="shared" si="86"/>
        <v>4.378960516840899E-2</v>
      </c>
      <c r="AQ82">
        <f t="shared" si="87"/>
        <v>4.9021331667523281E-2</v>
      </c>
      <c r="AR82">
        <f t="shared" si="88"/>
        <v>4.9428479280047941E-2</v>
      </c>
      <c r="AS82">
        <f t="shared" si="89"/>
        <v>5.5550538540263684E-2</v>
      </c>
      <c r="AT82">
        <f t="shared" si="90"/>
        <v>5.7604470020969467E-2</v>
      </c>
      <c r="AU82">
        <f t="shared" si="91"/>
        <v>6.1773425193760431E-2</v>
      </c>
      <c r="AV82">
        <f t="shared" si="92"/>
        <v>6.4625127171858018E-2</v>
      </c>
      <c r="AW82">
        <f t="shared" si="93"/>
        <v>6.9574427805844191E-2</v>
      </c>
      <c r="AX82">
        <f t="shared" si="94"/>
        <v>7.3684803747602487E-2</v>
      </c>
      <c r="AY82">
        <f t="shared" si="95"/>
        <v>6.7137180105144259E-2</v>
      </c>
      <c r="AZ82">
        <f t="shared" si="96"/>
        <v>6.7141380496960418E-2</v>
      </c>
      <c r="BA82">
        <f t="shared" si="97"/>
        <v>6.326914780629693E-2</v>
      </c>
      <c r="BB82">
        <f t="shared" si="98"/>
        <v>5.517148278954246E-2</v>
      </c>
      <c r="BC82">
        <f t="shared" si="99"/>
        <v>4.7211607202761699E-2</v>
      </c>
      <c r="BD82">
        <f t="shared" si="100"/>
        <v>4.2003125336175444E-2</v>
      </c>
      <c r="BE82">
        <f t="shared" si="101"/>
        <v>3.1873515387162918E-2</v>
      </c>
      <c r="BF82">
        <f t="shared" si="102"/>
        <v>2.0088199417721893E-2</v>
      </c>
      <c r="BG82">
        <f t="shared" si="103"/>
        <v>1.8698139799036236E-2</v>
      </c>
      <c r="BI82">
        <f t="shared" si="104"/>
        <v>1.2267779933943292</v>
      </c>
    </row>
    <row r="83" spans="1:61" x14ac:dyDescent="0.25">
      <c r="A83">
        <f>'HKI SC'!A79</f>
        <v>2016</v>
      </c>
      <c r="B83">
        <f>'HKI SC'!AD79</f>
        <v>0.92728021143149786</v>
      </c>
      <c r="C83">
        <f t="shared" ref="C83:G98" si="105">($B83&gt;=C$16)*($B83&lt;=D$16)*(1-($B83-C$16)/(D$16-C$16))</f>
        <v>0</v>
      </c>
      <c r="D83">
        <f t="shared" si="105"/>
        <v>0</v>
      </c>
      <c r="E83">
        <f t="shared" si="105"/>
        <v>0.45400806948975991</v>
      </c>
      <c r="F83">
        <f t="shared" si="105"/>
        <v>0</v>
      </c>
      <c r="G83">
        <f t="shared" si="105"/>
        <v>0</v>
      </c>
      <c r="K83">
        <f t="shared" ref="K83:O98" si="106">($B83&gt;=J$16)*($B83&lt;=K$16)*($B83-J$16)/(K$16-J$16)</f>
        <v>0</v>
      </c>
      <c r="L83">
        <f t="shared" si="106"/>
        <v>0</v>
      </c>
      <c r="M83">
        <f t="shared" si="106"/>
        <v>0.54599193051024009</v>
      </c>
      <c r="N83">
        <f t="shared" si="106"/>
        <v>0</v>
      </c>
      <c r="O83">
        <f t="shared" si="106"/>
        <v>0</v>
      </c>
      <c r="AE83">
        <f t="shared" si="73"/>
        <v>2031</v>
      </c>
      <c r="AF83">
        <f t="shared" si="76"/>
        <v>1.2624846761024955</v>
      </c>
      <c r="AG83">
        <f t="shared" si="77"/>
        <v>2.4761898137334787E-2</v>
      </c>
      <c r="AH83">
        <f t="shared" si="78"/>
        <v>2.0133340859937319E-2</v>
      </c>
      <c r="AI83">
        <f t="shared" si="79"/>
        <v>1.8434826316867766E-2</v>
      </c>
      <c r="AJ83">
        <f t="shared" si="80"/>
        <v>2.7870694734834733E-2</v>
      </c>
      <c r="AK83">
        <f t="shared" si="81"/>
        <v>3.2945237832804203E-2</v>
      </c>
      <c r="AL83">
        <f t="shared" si="82"/>
        <v>3.6757609540863795E-2</v>
      </c>
      <c r="AM83">
        <f t="shared" si="83"/>
        <v>4.3530793416085373E-2</v>
      </c>
      <c r="AN83">
        <f t="shared" si="84"/>
        <v>4.8573745365197263E-2</v>
      </c>
      <c r="AO83">
        <f t="shared" si="85"/>
        <v>4.5903523757466286E-2</v>
      </c>
      <c r="AP83">
        <f t="shared" si="86"/>
        <v>4.5022934667114441E-2</v>
      </c>
      <c r="AQ83">
        <f t="shared" si="87"/>
        <v>5.0353223189697816E-2</v>
      </c>
      <c r="AR83">
        <f t="shared" si="88"/>
        <v>5.1080705965056414E-2</v>
      </c>
      <c r="AS83">
        <f t="shared" si="89"/>
        <v>5.733661921893303E-2</v>
      </c>
      <c r="AT83">
        <f t="shared" si="90"/>
        <v>5.966119085239785E-2</v>
      </c>
      <c r="AU83">
        <f t="shared" si="91"/>
        <v>6.379667822913844E-2</v>
      </c>
      <c r="AV83">
        <f t="shared" si="92"/>
        <v>6.6700638565940884E-2</v>
      </c>
      <c r="AW83">
        <f t="shared" si="93"/>
        <v>7.2502139380155622E-2</v>
      </c>
      <c r="AX83">
        <f t="shared" si="94"/>
        <v>7.6297832326707143E-2</v>
      </c>
      <c r="AY83">
        <f t="shared" si="95"/>
        <v>6.889681433112893E-2</v>
      </c>
      <c r="AZ83">
        <f t="shared" si="96"/>
        <v>6.9188104250201804E-2</v>
      </c>
      <c r="BA83">
        <f t="shared" si="97"/>
        <v>6.5031465345783468E-2</v>
      </c>
      <c r="BB83">
        <f t="shared" si="98"/>
        <v>5.6501114136524186E-2</v>
      </c>
      <c r="BC83">
        <f t="shared" si="99"/>
        <v>4.8110046508948678E-2</v>
      </c>
      <c r="BD83">
        <f t="shared" si="100"/>
        <v>4.1913689329177661E-2</v>
      </c>
      <c r="BE83">
        <f t="shared" si="101"/>
        <v>3.1988792016112745E-2</v>
      </c>
      <c r="BF83">
        <f t="shared" si="102"/>
        <v>2.050628320735385E-2</v>
      </c>
      <c r="BG83">
        <f t="shared" si="103"/>
        <v>1.8684734620730878E-2</v>
      </c>
      <c r="BI83">
        <f t="shared" si="104"/>
        <v>1.2624846761024955</v>
      </c>
    </row>
    <row r="84" spans="1:61" x14ac:dyDescent="0.25">
      <c r="A84">
        <f>'HKI SC'!A80</f>
        <v>2017</v>
      </c>
      <c r="B84">
        <f>'HKI SC'!AD80</f>
        <v>0.93271166577147746</v>
      </c>
      <c r="C84">
        <f t="shared" si="105"/>
        <v>0</v>
      </c>
      <c r="D84">
        <f t="shared" si="105"/>
        <v>0</v>
      </c>
      <c r="E84">
        <f t="shared" si="105"/>
        <v>0.44076698955926252</v>
      </c>
      <c r="F84">
        <f t="shared" si="105"/>
        <v>0</v>
      </c>
      <c r="G84">
        <f t="shared" si="105"/>
        <v>0</v>
      </c>
      <c r="K84">
        <f t="shared" si="106"/>
        <v>0</v>
      </c>
      <c r="L84">
        <f t="shared" si="106"/>
        <v>0</v>
      </c>
      <c r="M84">
        <f t="shared" si="106"/>
        <v>0.55923301044073748</v>
      </c>
      <c r="N84">
        <f t="shared" si="106"/>
        <v>0</v>
      </c>
      <c r="O84">
        <f t="shared" si="106"/>
        <v>0</v>
      </c>
      <c r="AE84">
        <f t="shared" si="73"/>
        <v>2032</v>
      </c>
      <c r="AF84">
        <f t="shared" si="76"/>
        <v>1.3067076461330183</v>
      </c>
      <c r="AG84">
        <f t="shared" si="77"/>
        <v>2.5494178578682324E-2</v>
      </c>
      <c r="AH84">
        <f t="shared" si="78"/>
        <v>2.0738491071286537E-2</v>
      </c>
      <c r="AI84">
        <f t="shared" si="79"/>
        <v>1.9028033902678813E-2</v>
      </c>
      <c r="AJ84">
        <f t="shared" si="80"/>
        <v>2.9067058424272919E-2</v>
      </c>
      <c r="AK84">
        <f t="shared" si="81"/>
        <v>3.4825669906085072E-2</v>
      </c>
      <c r="AL84">
        <f t="shared" si="82"/>
        <v>3.8768076650695094E-2</v>
      </c>
      <c r="AM84">
        <f t="shared" si="83"/>
        <v>4.5727707831969298E-2</v>
      </c>
      <c r="AN84">
        <f t="shared" si="84"/>
        <v>4.9772615989232973E-2</v>
      </c>
      <c r="AO84">
        <f t="shared" si="85"/>
        <v>4.7602017547343209E-2</v>
      </c>
      <c r="AP84">
        <f t="shared" si="86"/>
        <v>4.6550421661769842E-2</v>
      </c>
      <c r="AQ84">
        <f t="shared" si="87"/>
        <v>5.200277992254887E-2</v>
      </c>
      <c r="AR84">
        <f t="shared" si="88"/>
        <v>5.3126999981555713E-2</v>
      </c>
      <c r="AS84">
        <f t="shared" si="89"/>
        <v>5.9548692319378906E-2</v>
      </c>
      <c r="AT84">
        <f t="shared" si="90"/>
        <v>6.220845362762642E-2</v>
      </c>
      <c r="AU84">
        <f t="shared" si="91"/>
        <v>6.6302490910729914E-2</v>
      </c>
      <c r="AV84">
        <f t="shared" si="92"/>
        <v>6.9271173581156531E-2</v>
      </c>
      <c r="AW84">
        <f t="shared" si="93"/>
        <v>7.612813013003783E-2</v>
      </c>
      <c r="AX84">
        <f t="shared" si="94"/>
        <v>7.9534086041091481E-2</v>
      </c>
      <c r="AY84">
        <f t="shared" si="95"/>
        <v>7.1076133319577156E-2</v>
      </c>
      <c r="AZ84">
        <f t="shared" si="96"/>
        <v>7.1722985575922202E-2</v>
      </c>
      <c r="BA84">
        <f t="shared" si="97"/>
        <v>6.7214107636302242E-2</v>
      </c>
      <c r="BB84">
        <f t="shared" si="98"/>
        <v>5.8147871626986036E-2</v>
      </c>
      <c r="BC84">
        <f t="shared" si="99"/>
        <v>4.9222769716435667E-2</v>
      </c>
      <c r="BD84">
        <f t="shared" si="100"/>
        <v>4.1802922224615249E-2</v>
      </c>
      <c r="BE84">
        <f t="shared" si="101"/>
        <v>3.2131562907179084E-2</v>
      </c>
      <c r="BF84">
        <f t="shared" si="102"/>
        <v>2.1024082831873795E-2</v>
      </c>
      <c r="BG84">
        <f t="shared" si="103"/>
        <v>1.8668132215985053E-2</v>
      </c>
      <c r="BI84">
        <f t="shared" si="104"/>
        <v>1.306707646133018</v>
      </c>
    </row>
    <row r="85" spans="1:61" x14ac:dyDescent="0.25">
      <c r="A85">
        <f>'HKI SC'!A81</f>
        <v>2018</v>
      </c>
      <c r="B85">
        <f>'HKI SC'!AD81</f>
        <v>0.93846142163849899</v>
      </c>
      <c r="C85">
        <f t="shared" si="105"/>
        <v>0</v>
      </c>
      <c r="D85">
        <f t="shared" si="105"/>
        <v>0</v>
      </c>
      <c r="E85">
        <f t="shared" si="105"/>
        <v>0.42674993772552383</v>
      </c>
      <c r="F85">
        <f t="shared" si="105"/>
        <v>0</v>
      </c>
      <c r="G85">
        <f t="shared" si="105"/>
        <v>0</v>
      </c>
      <c r="K85">
        <f t="shared" si="106"/>
        <v>0</v>
      </c>
      <c r="L85">
        <f t="shared" si="106"/>
        <v>0</v>
      </c>
      <c r="M85">
        <f t="shared" si="106"/>
        <v>0.57325006227447617</v>
      </c>
      <c r="N85">
        <f t="shared" si="106"/>
        <v>0</v>
      </c>
      <c r="O85">
        <f t="shared" si="106"/>
        <v>0</v>
      </c>
      <c r="AE85">
        <f t="shared" si="73"/>
        <v>2033</v>
      </c>
      <c r="AF85">
        <f t="shared" si="76"/>
        <v>1.3431201540984983</v>
      </c>
      <c r="AG85">
        <f t="shared" si="77"/>
        <v>2.6097126942058374E-2</v>
      </c>
      <c r="AH85">
        <f t="shared" si="78"/>
        <v>2.1236762374092666E-2</v>
      </c>
      <c r="AI85">
        <f t="shared" si="79"/>
        <v>1.9516471832754956E-2</v>
      </c>
      <c r="AJ85">
        <f t="shared" si="80"/>
        <v>3.0052125739770084E-2</v>
      </c>
      <c r="AK85">
        <f t="shared" si="81"/>
        <v>3.637398852420648E-2</v>
      </c>
      <c r="AL85">
        <f t="shared" si="82"/>
        <v>4.0423464102070247E-2</v>
      </c>
      <c r="AM85">
        <f t="shared" si="83"/>
        <v>4.7536613104786532E-2</v>
      </c>
      <c r="AN85">
        <f t="shared" si="84"/>
        <v>5.0759747475814493E-2</v>
      </c>
      <c r="AO85">
        <f t="shared" si="85"/>
        <v>4.9000531003371262E-2</v>
      </c>
      <c r="AP85">
        <f t="shared" si="86"/>
        <v>4.7808130773610763E-2</v>
      </c>
      <c r="AQ85">
        <f t="shared" si="87"/>
        <v>5.336099936445865E-2</v>
      </c>
      <c r="AR85">
        <f t="shared" si="88"/>
        <v>5.4811886752481935E-2</v>
      </c>
      <c r="AS85">
        <f t="shared" si="89"/>
        <v>6.1370079018069998E-2</v>
      </c>
      <c r="AT85">
        <f t="shared" si="90"/>
        <v>6.4305830308323403E-2</v>
      </c>
      <c r="AU85">
        <f t="shared" si="91"/>
        <v>6.8365738226897815E-2</v>
      </c>
      <c r="AV85">
        <f t="shared" si="92"/>
        <v>7.138771226348567E-2</v>
      </c>
      <c r="AW85">
        <f t="shared" si="93"/>
        <v>7.9113714702302274E-2</v>
      </c>
      <c r="AX85">
        <f t="shared" si="94"/>
        <v>8.219876718014657E-2</v>
      </c>
      <c r="AY85">
        <f t="shared" si="95"/>
        <v>7.2870550790213387E-2</v>
      </c>
      <c r="AZ85">
        <f t="shared" si="96"/>
        <v>7.3810167563035073E-2</v>
      </c>
      <c r="BA85">
        <f t="shared" si="97"/>
        <v>6.9011261462344542E-2</v>
      </c>
      <c r="BB85">
        <f t="shared" si="98"/>
        <v>5.9503786216107225E-2</v>
      </c>
      <c r="BC85">
        <f t="shared" si="99"/>
        <v>5.0138968755713872E-2</v>
      </c>
      <c r="BD85">
        <f t="shared" si="100"/>
        <v>4.1711718307863209E-2</v>
      </c>
      <c r="BE85">
        <f t="shared" si="101"/>
        <v>3.224911824560623E-2</v>
      </c>
      <c r="BF85">
        <f t="shared" si="102"/>
        <v>2.1450431015619515E-2</v>
      </c>
      <c r="BG85">
        <f t="shared" si="103"/>
        <v>1.8654462053292763E-2</v>
      </c>
      <c r="BI85">
        <f t="shared" si="104"/>
        <v>1.3431201540984981</v>
      </c>
    </row>
    <row r="86" spans="1:61" x14ac:dyDescent="0.25">
      <c r="A86">
        <f>'HKI SC'!A82</f>
        <v>2019</v>
      </c>
      <c r="B86">
        <f>'HKI SC'!AD82</f>
        <v>0.9464459517497833</v>
      </c>
      <c r="C86">
        <f t="shared" si="105"/>
        <v>0</v>
      </c>
      <c r="D86">
        <f t="shared" si="105"/>
        <v>0</v>
      </c>
      <c r="E86">
        <f t="shared" si="105"/>
        <v>0.40728483781061287</v>
      </c>
      <c r="F86">
        <f t="shared" si="105"/>
        <v>0</v>
      </c>
      <c r="G86">
        <f t="shared" si="105"/>
        <v>0</v>
      </c>
      <c r="K86">
        <f t="shared" si="106"/>
        <v>0</v>
      </c>
      <c r="L86">
        <f t="shared" si="106"/>
        <v>0</v>
      </c>
      <c r="M86">
        <f t="shared" si="106"/>
        <v>0.59271516218938713</v>
      </c>
      <c r="N86">
        <f t="shared" si="106"/>
        <v>0</v>
      </c>
      <c r="O86">
        <f t="shared" si="106"/>
        <v>0</v>
      </c>
      <c r="AE86">
        <f t="shared" si="73"/>
        <v>2034</v>
      </c>
      <c r="AF86">
        <f t="shared" si="76"/>
        <v>1.3825474799549602</v>
      </c>
      <c r="AG86">
        <f t="shared" si="77"/>
        <v>2.6749997148636434E-2</v>
      </c>
      <c r="AH86">
        <f t="shared" si="78"/>
        <v>2.1776288655536557E-2</v>
      </c>
      <c r="AI86">
        <f t="shared" si="79"/>
        <v>2.0045350575411874E-2</v>
      </c>
      <c r="AJ86">
        <f t="shared" si="80"/>
        <v>3.1118752901938568E-2</v>
      </c>
      <c r="AK86">
        <f t="shared" si="81"/>
        <v>3.8050502065766802E-2</v>
      </c>
      <c r="AL86">
        <f t="shared" si="82"/>
        <v>4.2215911371177403E-2</v>
      </c>
      <c r="AM86">
        <f t="shared" si="83"/>
        <v>4.9495288890108735E-2</v>
      </c>
      <c r="AN86">
        <f t="shared" si="84"/>
        <v>5.1828609714623226E-2</v>
      </c>
      <c r="AO86">
        <f t="shared" si="85"/>
        <v>5.0514836082212286E-2</v>
      </c>
      <c r="AP86">
        <f t="shared" si="86"/>
        <v>4.9169973441306289E-2</v>
      </c>
      <c r="AQ86">
        <f t="shared" si="87"/>
        <v>5.4831674237266842E-2</v>
      </c>
      <c r="AR86">
        <f t="shared" si="88"/>
        <v>5.6636275773186813E-2</v>
      </c>
      <c r="AS86">
        <f t="shared" si="89"/>
        <v>6.3342269644104332E-2</v>
      </c>
      <c r="AT86">
        <f t="shared" si="90"/>
        <v>6.6576861842651699E-2</v>
      </c>
      <c r="AU86">
        <f t="shared" si="91"/>
        <v>7.0599814614444201E-2</v>
      </c>
      <c r="AV86">
        <f t="shared" si="92"/>
        <v>7.3679492340680858E-2</v>
      </c>
      <c r="AW86">
        <f t="shared" si="93"/>
        <v>8.2346494381040469E-2</v>
      </c>
      <c r="AX86">
        <f t="shared" si="94"/>
        <v>8.5084073835560006E-2</v>
      </c>
      <c r="AY86">
        <f t="shared" si="95"/>
        <v>7.4813539238149346E-2</v>
      </c>
      <c r="AZ86">
        <f t="shared" si="96"/>
        <v>7.6070160321722646E-2</v>
      </c>
      <c r="BA86">
        <f t="shared" si="97"/>
        <v>7.0957212825561028E-2</v>
      </c>
      <c r="BB86">
        <f t="shared" si="98"/>
        <v>6.0971965403036454E-2</v>
      </c>
      <c r="BC86">
        <f t="shared" si="99"/>
        <v>5.113102560895906E-2</v>
      </c>
      <c r="BD86">
        <f t="shared" si="100"/>
        <v>4.1612963051878712E-2</v>
      </c>
      <c r="BE86">
        <f t="shared" si="101"/>
        <v>3.2376406721278596E-2</v>
      </c>
      <c r="BF86">
        <f t="shared" si="102"/>
        <v>2.1912079215869538E-2</v>
      </c>
      <c r="BG86">
        <f t="shared" si="103"/>
        <v>1.8639660052851302E-2</v>
      </c>
      <c r="BI86">
        <f t="shared" si="104"/>
        <v>1.3825474799549602</v>
      </c>
    </row>
    <row r="87" spans="1:61" x14ac:dyDescent="0.25">
      <c r="A87">
        <f>'HKI SC'!A83</f>
        <v>2020</v>
      </c>
      <c r="B87">
        <f>'HKI SC'!AD83</f>
        <v>0.95652465085773486</v>
      </c>
      <c r="C87">
        <f t="shared" si="105"/>
        <v>0</v>
      </c>
      <c r="D87">
        <f t="shared" si="105"/>
        <v>0</v>
      </c>
      <c r="E87">
        <f t="shared" si="105"/>
        <v>0.3827144645495314</v>
      </c>
      <c r="F87">
        <f t="shared" si="105"/>
        <v>0</v>
      </c>
      <c r="G87">
        <f t="shared" si="105"/>
        <v>0</v>
      </c>
      <c r="K87">
        <f t="shared" si="106"/>
        <v>0</v>
      </c>
      <c r="L87">
        <f t="shared" si="106"/>
        <v>0</v>
      </c>
      <c r="M87">
        <f t="shared" si="106"/>
        <v>0.6172855354504686</v>
      </c>
      <c r="N87">
        <f t="shared" si="106"/>
        <v>0</v>
      </c>
      <c r="O87">
        <f t="shared" si="106"/>
        <v>0</v>
      </c>
      <c r="AE87">
        <f t="shared" si="73"/>
        <v>2035</v>
      </c>
      <c r="AF87">
        <f t="shared" si="76"/>
        <v>1.4207354339273763</v>
      </c>
      <c r="AG87">
        <f t="shared" si="77"/>
        <v>2.7382344812526473E-2</v>
      </c>
      <c r="AH87">
        <f t="shared" si="78"/>
        <v>2.2298855285535664E-2</v>
      </c>
      <c r="AI87">
        <f t="shared" si="79"/>
        <v>2.0557604364956204E-2</v>
      </c>
      <c r="AJ87">
        <f t="shared" si="80"/>
        <v>3.2151851345462432E-2</v>
      </c>
      <c r="AK87">
        <f t="shared" si="81"/>
        <v>3.9674315514143105E-2</v>
      </c>
      <c r="AL87">
        <f t="shared" si="82"/>
        <v>4.3952014247133131E-2</v>
      </c>
      <c r="AM87">
        <f t="shared" si="83"/>
        <v>5.1392394998929752E-2</v>
      </c>
      <c r="AN87">
        <f t="shared" si="84"/>
        <v>5.2863872976632961E-2</v>
      </c>
      <c r="AO87">
        <f t="shared" si="85"/>
        <v>5.1981539983499039E-2</v>
      </c>
      <c r="AP87">
        <f t="shared" si="86"/>
        <v>5.0489007486398799E-2</v>
      </c>
      <c r="AQ87">
        <f t="shared" si="87"/>
        <v>5.6256119419160491E-2</v>
      </c>
      <c r="AR87">
        <f t="shared" si="88"/>
        <v>5.8403316332926947E-2</v>
      </c>
      <c r="AS87">
        <f t="shared" si="89"/>
        <v>6.5252465763567649E-2</v>
      </c>
      <c r="AT87">
        <f t="shared" si="90"/>
        <v>6.8776505004314953E-2</v>
      </c>
      <c r="AU87">
        <f t="shared" si="91"/>
        <v>7.2763664289897154E-2</v>
      </c>
      <c r="AV87">
        <f t="shared" si="92"/>
        <v>7.5899231828503277E-2</v>
      </c>
      <c r="AW87">
        <f t="shared" si="93"/>
        <v>8.5477653770953399E-2</v>
      </c>
      <c r="AX87">
        <f t="shared" si="94"/>
        <v>8.7878682786579593E-2</v>
      </c>
      <c r="AY87">
        <f t="shared" si="95"/>
        <v>7.669545113064849E-2</v>
      </c>
      <c r="AZ87">
        <f t="shared" si="96"/>
        <v>7.8259111704348794E-2</v>
      </c>
      <c r="BA87">
        <f t="shared" si="97"/>
        <v>7.2841994496060575E-2</v>
      </c>
      <c r="BB87">
        <f t="shared" si="98"/>
        <v>6.2393993349284402E-2</v>
      </c>
      <c r="BC87">
        <f t="shared" si="99"/>
        <v>5.2091897811848732E-2</v>
      </c>
      <c r="BD87">
        <f t="shared" si="100"/>
        <v>4.1517312101981688E-2</v>
      </c>
      <c r="BE87">
        <f t="shared" si="101"/>
        <v>3.2499693967994028E-2</v>
      </c>
      <c r="BF87">
        <f t="shared" si="102"/>
        <v>2.2359215810595183E-2</v>
      </c>
      <c r="BG87">
        <f t="shared" si="103"/>
        <v>1.8625323343493531E-2</v>
      </c>
      <c r="BI87">
        <f t="shared" si="104"/>
        <v>1.4207354339273761</v>
      </c>
    </row>
    <row r="88" spans="1:61" x14ac:dyDescent="0.25">
      <c r="A88">
        <f>'HKI SC'!A84</f>
        <v>2021</v>
      </c>
      <c r="B88">
        <f>'HKI SC'!AD84</f>
        <v>0.96989673819182332</v>
      </c>
      <c r="C88">
        <f t="shared" si="105"/>
        <v>0</v>
      </c>
      <c r="D88">
        <f t="shared" si="105"/>
        <v>0</v>
      </c>
      <c r="E88">
        <f t="shared" si="105"/>
        <v>0.35011529936370689</v>
      </c>
      <c r="F88">
        <f t="shared" si="105"/>
        <v>0</v>
      </c>
      <c r="G88">
        <f t="shared" si="105"/>
        <v>0</v>
      </c>
      <c r="K88">
        <f t="shared" si="106"/>
        <v>0</v>
      </c>
      <c r="L88">
        <f t="shared" si="106"/>
        <v>0</v>
      </c>
      <c r="M88">
        <f t="shared" si="106"/>
        <v>0.64988470063629311</v>
      </c>
      <c r="N88">
        <f t="shared" si="106"/>
        <v>0</v>
      </c>
      <c r="O88">
        <f t="shared" si="106"/>
        <v>0</v>
      </c>
      <c r="AE88">
        <f t="shared" si="73"/>
        <v>2036</v>
      </c>
      <c r="AF88">
        <f t="shared" si="76"/>
        <v>1.4555559453603943</v>
      </c>
      <c r="AG88">
        <f t="shared" si="77"/>
        <v>2.795893158321415E-2</v>
      </c>
      <c r="AH88">
        <f t="shared" si="78"/>
        <v>2.2775341596573455E-2</v>
      </c>
      <c r="AI88">
        <f t="shared" si="79"/>
        <v>2.1024687229576781E-2</v>
      </c>
      <c r="AJ88">
        <f t="shared" si="80"/>
        <v>3.3093850390243401E-2</v>
      </c>
      <c r="AK88">
        <f t="shared" si="81"/>
        <v>4.1154939869800296E-2</v>
      </c>
      <c r="AL88">
        <f t="shared" si="82"/>
        <v>4.5535026264084247E-2</v>
      </c>
      <c r="AM88">
        <f t="shared" si="83"/>
        <v>5.3122212862425792E-2</v>
      </c>
      <c r="AN88">
        <f t="shared" si="84"/>
        <v>5.3807845944575453E-2</v>
      </c>
      <c r="AO88">
        <f t="shared" si="85"/>
        <v>5.3318908830243143E-2</v>
      </c>
      <c r="AP88">
        <f t="shared" si="86"/>
        <v>5.1691728116073241E-2</v>
      </c>
      <c r="AQ88">
        <f t="shared" si="87"/>
        <v>5.7554955952211245E-2</v>
      </c>
      <c r="AR88">
        <f t="shared" si="88"/>
        <v>6.0014537925408208E-2</v>
      </c>
      <c r="AS88">
        <f t="shared" si="89"/>
        <v>6.6994219350709885E-2</v>
      </c>
      <c r="AT88">
        <f t="shared" si="90"/>
        <v>7.0782181975502734E-2</v>
      </c>
      <c r="AU88">
        <f t="shared" si="91"/>
        <v>7.4736704071443588E-2</v>
      </c>
      <c r="AV88">
        <f t="shared" si="92"/>
        <v>7.7923233016675642E-2</v>
      </c>
      <c r="AW88">
        <f t="shared" si="93"/>
        <v>8.8332705167889103E-2</v>
      </c>
      <c r="AX88">
        <f t="shared" si="94"/>
        <v>9.0426861015768828E-2</v>
      </c>
      <c r="AY88">
        <f t="shared" si="95"/>
        <v>7.8411414615260175E-2</v>
      </c>
      <c r="AZ88">
        <f t="shared" si="96"/>
        <v>8.0255039705626613E-2</v>
      </c>
      <c r="BA88">
        <f t="shared" si="97"/>
        <v>7.4560574699487459E-2</v>
      </c>
      <c r="BB88">
        <f t="shared" si="98"/>
        <v>6.3690625800349024E-2</v>
      </c>
      <c r="BC88">
        <f t="shared" si="99"/>
        <v>5.2968039580285869E-2</v>
      </c>
      <c r="BD88">
        <f t="shared" si="100"/>
        <v>4.143009572487822E-2</v>
      </c>
      <c r="BE88">
        <f t="shared" si="101"/>
        <v>3.2612109652450462E-2</v>
      </c>
      <c r="BF88">
        <f t="shared" si="102"/>
        <v>2.2766923563673838E-2</v>
      </c>
      <c r="BG88">
        <f t="shared" si="103"/>
        <v>1.8612250855963443E-2</v>
      </c>
      <c r="BI88">
        <f t="shared" si="104"/>
        <v>1.4555559453603943</v>
      </c>
    </row>
    <row r="89" spans="1:61" x14ac:dyDescent="0.25">
      <c r="A89">
        <f>'HKI SC'!A85</f>
        <v>2022</v>
      </c>
      <c r="B89">
        <f>'HKI SC'!AD85</f>
        <v>0.98736731367272601</v>
      </c>
      <c r="C89">
        <f t="shared" si="105"/>
        <v>0</v>
      </c>
      <c r="D89">
        <f t="shared" si="105"/>
        <v>0</v>
      </c>
      <c r="E89">
        <f t="shared" si="105"/>
        <v>0.30752462808223013</v>
      </c>
      <c r="F89">
        <f t="shared" si="105"/>
        <v>0</v>
      </c>
      <c r="G89">
        <f t="shared" si="105"/>
        <v>0</v>
      </c>
      <c r="K89">
        <f t="shared" si="106"/>
        <v>0</v>
      </c>
      <c r="L89">
        <f t="shared" si="106"/>
        <v>0</v>
      </c>
      <c r="M89">
        <f t="shared" si="106"/>
        <v>0.69247537191776987</v>
      </c>
      <c r="N89">
        <f t="shared" si="106"/>
        <v>0</v>
      </c>
      <c r="O89">
        <f t="shared" si="106"/>
        <v>0</v>
      </c>
      <c r="AE89">
        <f t="shared" si="73"/>
        <v>2037</v>
      </c>
      <c r="AF89">
        <f t="shared" si="76"/>
        <v>1.4866653084607029</v>
      </c>
      <c r="AG89">
        <f t="shared" si="77"/>
        <v>2.8474066096463961E-2</v>
      </c>
      <c r="AH89">
        <f t="shared" si="78"/>
        <v>2.3201044294562705E-2</v>
      </c>
      <c r="AI89">
        <f t="shared" si="79"/>
        <v>2.14419886945873E-2</v>
      </c>
      <c r="AJ89">
        <f t="shared" si="80"/>
        <v>3.3935451765932753E-2</v>
      </c>
      <c r="AK89">
        <f t="shared" si="81"/>
        <v>4.2477760207574634E-2</v>
      </c>
      <c r="AL89">
        <f t="shared" si="82"/>
        <v>4.6949321850242337E-2</v>
      </c>
      <c r="AM89">
        <f t="shared" si="83"/>
        <v>5.4667667819812499E-2</v>
      </c>
      <c r="AN89">
        <f t="shared" si="84"/>
        <v>5.4651210863930225E-2</v>
      </c>
      <c r="AO89">
        <f t="shared" si="85"/>
        <v>5.4513741741656158E-2</v>
      </c>
      <c r="AP89">
        <f t="shared" si="86"/>
        <v>5.2766263533186475E-2</v>
      </c>
      <c r="AQ89">
        <f t="shared" si="87"/>
        <v>5.8715363299827267E-2</v>
      </c>
      <c r="AR89">
        <f t="shared" si="88"/>
        <v>6.1454036528177949E-2</v>
      </c>
      <c r="AS89">
        <f t="shared" si="89"/>
        <v>6.855033792978088E-2</v>
      </c>
      <c r="AT89">
        <f t="shared" si="90"/>
        <v>7.2574095149398346E-2</v>
      </c>
      <c r="AU89">
        <f t="shared" si="91"/>
        <v>7.6499458506959411E-2</v>
      </c>
      <c r="AV89">
        <f t="shared" si="92"/>
        <v>7.9731517423969084E-2</v>
      </c>
      <c r="AW89">
        <f t="shared" si="93"/>
        <v>9.0883466972412605E-2</v>
      </c>
      <c r="AX89">
        <f t="shared" si="94"/>
        <v>9.2703456002853943E-2</v>
      </c>
      <c r="AY89">
        <f t="shared" si="95"/>
        <v>7.994449178479987E-2</v>
      </c>
      <c r="AZ89">
        <f t="shared" si="96"/>
        <v>8.2038242948728524E-2</v>
      </c>
      <c r="BA89">
        <f t="shared" si="97"/>
        <v>7.609598969958746E-2</v>
      </c>
      <c r="BB89">
        <f t="shared" si="98"/>
        <v>6.4849063975658622E-2</v>
      </c>
      <c r="BC89">
        <f t="shared" si="99"/>
        <v>5.3750802706958742E-2</v>
      </c>
      <c r="BD89">
        <f t="shared" si="100"/>
        <v>4.1352174814703629E-2</v>
      </c>
      <c r="BE89">
        <f t="shared" si="101"/>
        <v>3.2712544143559306E-2</v>
      </c>
      <c r="BF89">
        <f t="shared" si="102"/>
        <v>2.3131178079398951E-2</v>
      </c>
      <c r="BG89">
        <f t="shared" si="103"/>
        <v>1.8600571625979119E-2</v>
      </c>
      <c r="BI89">
        <f t="shared" si="104"/>
        <v>1.4866653084607029</v>
      </c>
    </row>
    <row r="90" spans="1:61" x14ac:dyDescent="0.25">
      <c r="A90">
        <f>'HKI SC'!A86</f>
        <v>2023</v>
      </c>
      <c r="B90">
        <f>'HKI SC'!AD86</f>
        <v>1.0071228858032262</v>
      </c>
      <c r="C90">
        <f t="shared" si="105"/>
        <v>0</v>
      </c>
      <c r="D90">
        <f t="shared" si="105"/>
        <v>0</v>
      </c>
      <c r="E90">
        <f t="shared" si="105"/>
        <v>0.25936347394581449</v>
      </c>
      <c r="F90">
        <f t="shared" si="105"/>
        <v>0</v>
      </c>
      <c r="G90">
        <f t="shared" si="105"/>
        <v>0</v>
      </c>
      <c r="K90">
        <f t="shared" si="106"/>
        <v>0</v>
      </c>
      <c r="L90">
        <f t="shared" si="106"/>
        <v>0</v>
      </c>
      <c r="M90">
        <f t="shared" si="106"/>
        <v>0.74063652605418551</v>
      </c>
      <c r="N90">
        <f t="shared" si="106"/>
        <v>0</v>
      </c>
      <c r="O90">
        <f t="shared" si="106"/>
        <v>0</v>
      </c>
      <c r="AE90">
        <f t="shared" si="73"/>
        <v>2038</v>
      </c>
      <c r="AF90">
        <f t="shared" si="76"/>
        <v>1.5131869771661677</v>
      </c>
      <c r="AG90">
        <f t="shared" si="77"/>
        <v>2.8913233779039468E-2</v>
      </c>
      <c r="AH90">
        <f t="shared" si="78"/>
        <v>2.3563968661952969E-2</v>
      </c>
      <c r="AI90">
        <f t="shared" si="79"/>
        <v>2.1797750757912994E-2</v>
      </c>
      <c r="AJ90">
        <f t="shared" si="80"/>
        <v>3.4652942278230486E-2</v>
      </c>
      <c r="AK90">
        <f t="shared" si="81"/>
        <v>4.3605504373926733E-2</v>
      </c>
      <c r="AL90">
        <f t="shared" si="82"/>
        <v>4.8155051420042297E-2</v>
      </c>
      <c r="AM90">
        <f t="shared" si="83"/>
        <v>5.598521470262291E-2</v>
      </c>
      <c r="AN90">
        <f t="shared" si="84"/>
        <v>5.5370204850300725E-2</v>
      </c>
      <c r="AO90">
        <f t="shared" si="85"/>
        <v>5.553237277350033E-2</v>
      </c>
      <c r="AP90">
        <f t="shared" si="86"/>
        <v>5.3682337329139018E-2</v>
      </c>
      <c r="AQ90">
        <f t="shared" si="87"/>
        <v>5.9704645502025561E-2</v>
      </c>
      <c r="AR90">
        <f t="shared" si="88"/>
        <v>6.2681252428469392E-2</v>
      </c>
      <c r="AS90">
        <f t="shared" si="89"/>
        <v>6.98769758711449E-2</v>
      </c>
      <c r="AT90">
        <f t="shared" si="90"/>
        <v>7.4101755082318865E-2</v>
      </c>
      <c r="AU90">
        <f t="shared" si="91"/>
        <v>7.8002259737479457E-2</v>
      </c>
      <c r="AV90">
        <f t="shared" si="92"/>
        <v>8.1273134326277807E-2</v>
      </c>
      <c r="AW90">
        <f t="shared" si="93"/>
        <v>9.3058068210888467E-2</v>
      </c>
      <c r="AX90">
        <f t="shared" si="94"/>
        <v>9.4644321774657383E-2</v>
      </c>
      <c r="AY90">
        <f t="shared" si="95"/>
        <v>8.125148623079162E-2</v>
      </c>
      <c r="AZ90">
        <f t="shared" si="96"/>
        <v>8.3558477403402748E-2</v>
      </c>
      <c r="BA90">
        <f t="shared" si="97"/>
        <v>7.7404977216520898E-2</v>
      </c>
      <c r="BB90">
        <f t="shared" si="98"/>
        <v>6.5836667399176485E-2</v>
      </c>
      <c r="BC90">
        <f t="shared" si="99"/>
        <v>5.4418131840426778E-2</v>
      </c>
      <c r="BD90">
        <f t="shared" si="100"/>
        <v>4.1285744892682566E-2</v>
      </c>
      <c r="BE90">
        <f t="shared" si="101"/>
        <v>3.2798167571181466E-2</v>
      </c>
      <c r="BF90">
        <f t="shared" si="102"/>
        <v>2.3441716021284212E-2</v>
      </c>
      <c r="BG90">
        <f t="shared" si="103"/>
        <v>1.8590614730771067E-2</v>
      </c>
      <c r="BI90">
        <f t="shared" si="104"/>
        <v>1.5131869771661677</v>
      </c>
    </row>
    <row r="91" spans="1:61" x14ac:dyDescent="0.25">
      <c r="A91">
        <f>'HKI SC'!A87</f>
        <v>2024</v>
      </c>
      <c r="B91">
        <f>'HKI SC'!AD87</f>
        <v>1.0323760012384193</v>
      </c>
      <c r="C91">
        <f t="shared" si="105"/>
        <v>0</v>
      </c>
      <c r="D91">
        <f t="shared" si="105"/>
        <v>0</v>
      </c>
      <c r="E91">
        <f t="shared" si="105"/>
        <v>0.19780012478715658</v>
      </c>
      <c r="F91">
        <f t="shared" si="105"/>
        <v>0</v>
      </c>
      <c r="G91">
        <f t="shared" si="105"/>
        <v>0</v>
      </c>
      <c r="K91">
        <f t="shared" si="106"/>
        <v>0</v>
      </c>
      <c r="L91">
        <f t="shared" si="106"/>
        <v>0</v>
      </c>
      <c r="M91">
        <f t="shared" si="106"/>
        <v>0.80219987521284342</v>
      </c>
      <c r="N91">
        <f t="shared" si="106"/>
        <v>0</v>
      </c>
      <c r="O91">
        <f t="shared" si="106"/>
        <v>0</v>
      </c>
      <c r="AE91">
        <f t="shared" si="73"/>
        <v>2039</v>
      </c>
      <c r="AF91">
        <f t="shared" si="76"/>
        <v>1.5582394792088792</v>
      </c>
      <c r="AG91">
        <f t="shared" si="77"/>
        <v>2.965925029617698E-2</v>
      </c>
      <c r="AH91">
        <f t="shared" si="78"/>
        <v>2.4180470247308735E-2</v>
      </c>
      <c r="AI91">
        <f t="shared" si="79"/>
        <v>2.240208569862499E-2</v>
      </c>
      <c r="AJ91">
        <f t="shared" si="80"/>
        <v>3.5871747291214423E-2</v>
      </c>
      <c r="AK91">
        <f t="shared" si="81"/>
        <v>4.5521209487450177E-2</v>
      </c>
      <c r="AL91">
        <f t="shared" si="82"/>
        <v>5.0203230760099346E-2</v>
      </c>
      <c r="AM91">
        <f t="shared" si="83"/>
        <v>5.8223338716929487E-2</v>
      </c>
      <c r="AN91">
        <f t="shared" si="84"/>
        <v>5.659156382282194E-2</v>
      </c>
      <c r="AO91">
        <f t="shared" si="85"/>
        <v>5.7262726815418989E-2</v>
      </c>
      <c r="AP91">
        <f t="shared" si="86"/>
        <v>5.5238476839882644E-2</v>
      </c>
      <c r="AQ91">
        <f t="shared" si="87"/>
        <v>6.1385144528324498E-2</v>
      </c>
      <c r="AR91">
        <f t="shared" si="88"/>
        <v>6.4765930714317049E-2</v>
      </c>
      <c r="AS91">
        <f t="shared" si="89"/>
        <v>7.2130542915775323E-2</v>
      </c>
      <c r="AT91">
        <f t="shared" si="90"/>
        <v>7.6696799271008601E-2</v>
      </c>
      <c r="AU91">
        <f t="shared" si="91"/>
        <v>8.055507631398108E-2</v>
      </c>
      <c r="AV91">
        <f t="shared" si="92"/>
        <v>8.3891887294337886E-2</v>
      </c>
      <c r="AW91">
        <f t="shared" si="93"/>
        <v>9.6752075093582454E-2</v>
      </c>
      <c r="AX91">
        <f t="shared" si="94"/>
        <v>9.7941280956218457E-2</v>
      </c>
      <c r="AY91">
        <f t="shared" si="95"/>
        <v>8.3471684763613302E-2</v>
      </c>
      <c r="AZ91">
        <f t="shared" si="96"/>
        <v>8.6140907892043067E-2</v>
      </c>
      <c r="BA91">
        <f t="shared" si="97"/>
        <v>7.9628561389728514E-2</v>
      </c>
      <c r="BB91">
        <f t="shared" si="98"/>
        <v>6.7514314675053158E-2</v>
      </c>
      <c r="BC91">
        <f t="shared" si="99"/>
        <v>5.5551727447951088E-2</v>
      </c>
      <c r="BD91">
        <f t="shared" si="100"/>
        <v>4.117290002493354E-2</v>
      </c>
      <c r="BE91">
        <f t="shared" si="101"/>
        <v>3.2943616550681634E-2</v>
      </c>
      <c r="BF91">
        <f t="shared" si="102"/>
        <v>2.3969228502361328E-2</v>
      </c>
      <c r="BG91">
        <f t="shared" si="103"/>
        <v>1.8573700899040431E-2</v>
      </c>
      <c r="BI91">
        <f t="shared" si="104"/>
        <v>1.558239479208879</v>
      </c>
    </row>
    <row r="92" spans="1:61" x14ac:dyDescent="0.25">
      <c r="A92">
        <f>'HKI SC'!A88</f>
        <v>2025</v>
      </c>
      <c r="B92">
        <f>'HKI SC'!AD88</f>
        <v>1.0622236187890457</v>
      </c>
      <c r="C92">
        <f t="shared" si="105"/>
        <v>0</v>
      </c>
      <c r="D92">
        <f t="shared" si="105"/>
        <v>0</v>
      </c>
      <c r="E92">
        <f t="shared" si="105"/>
        <v>0.1250360610604887</v>
      </c>
      <c r="F92">
        <f t="shared" si="105"/>
        <v>0</v>
      </c>
      <c r="G92">
        <f t="shared" si="105"/>
        <v>0</v>
      </c>
      <c r="K92">
        <f t="shared" si="106"/>
        <v>0</v>
      </c>
      <c r="L92">
        <f t="shared" si="106"/>
        <v>0</v>
      </c>
      <c r="M92">
        <f t="shared" si="106"/>
        <v>0.8749639389395113</v>
      </c>
      <c r="N92">
        <f t="shared" si="106"/>
        <v>0</v>
      </c>
      <c r="O92">
        <f t="shared" si="106"/>
        <v>0</v>
      </c>
      <c r="AE92">
        <f t="shared" si="73"/>
        <v>2040</v>
      </c>
      <c r="AF92">
        <f t="shared" si="76"/>
        <v>1.6141767130013291</v>
      </c>
      <c r="AG92">
        <f t="shared" si="77"/>
        <v>3.0585505186362404E-2</v>
      </c>
      <c r="AH92">
        <f t="shared" si="78"/>
        <v>2.4945919262343862E-2</v>
      </c>
      <c r="AI92">
        <f t="shared" si="79"/>
        <v>2.3152428594908639E-2</v>
      </c>
      <c r="AJ92">
        <f t="shared" si="80"/>
        <v>3.7385016873757448E-2</v>
      </c>
      <c r="AK92">
        <f t="shared" si="81"/>
        <v>4.7899750965811623E-2</v>
      </c>
      <c r="AL92">
        <f t="shared" si="82"/>
        <v>5.2746252377079035E-2</v>
      </c>
      <c r="AM92">
        <f t="shared" si="83"/>
        <v>6.1002195840693101E-2</v>
      </c>
      <c r="AN92">
        <f t="shared" si="84"/>
        <v>5.810800440420532E-2</v>
      </c>
      <c r="AO92">
        <f t="shared" si="85"/>
        <v>5.9411136208858517E-2</v>
      </c>
      <c r="AP92">
        <f t="shared" si="86"/>
        <v>5.717058128867912E-2</v>
      </c>
      <c r="AQ92">
        <f t="shared" si="87"/>
        <v>6.3471653882076928E-2</v>
      </c>
      <c r="AR92">
        <f t="shared" si="88"/>
        <v>6.7354269460674659E-2</v>
      </c>
      <c r="AS92">
        <f t="shared" si="89"/>
        <v>7.4928574122187452E-2</v>
      </c>
      <c r="AT92">
        <f t="shared" si="90"/>
        <v>7.9918808857665044E-2</v>
      </c>
      <c r="AU92">
        <f t="shared" si="91"/>
        <v>8.3724656053051599E-2</v>
      </c>
      <c r="AV92">
        <f t="shared" si="92"/>
        <v>8.7143333726329056E-2</v>
      </c>
      <c r="AW92">
        <f t="shared" si="93"/>
        <v>0.10133855791383241</v>
      </c>
      <c r="AX92">
        <f t="shared" si="94"/>
        <v>0.10203478893427274</v>
      </c>
      <c r="AY92">
        <f t="shared" si="95"/>
        <v>8.6228285590762954E-2</v>
      </c>
      <c r="AZ92">
        <f t="shared" si="96"/>
        <v>8.9347256295487468E-2</v>
      </c>
      <c r="BA92">
        <f t="shared" si="97"/>
        <v>8.2389365831532599E-2</v>
      </c>
      <c r="BB92">
        <f t="shared" si="98"/>
        <v>6.959728329249007E-2</v>
      </c>
      <c r="BC92">
        <f t="shared" si="99"/>
        <v>5.6959200943298066E-2</v>
      </c>
      <c r="BD92">
        <f t="shared" si="100"/>
        <v>4.1032791718771749E-2</v>
      </c>
      <c r="BE92">
        <f t="shared" si="101"/>
        <v>3.3124206156192576E-2</v>
      </c>
      <c r="BF92">
        <f t="shared" si="102"/>
        <v>2.4624188552182128E-2</v>
      </c>
      <c r="BG92">
        <f t="shared" si="103"/>
        <v>1.8552700667822511E-2</v>
      </c>
      <c r="BI92">
        <f t="shared" si="104"/>
        <v>1.6141767130013291</v>
      </c>
    </row>
    <row r="93" spans="1:61" x14ac:dyDescent="0.25">
      <c r="A93">
        <f>'HKI SC'!A89</f>
        <v>2026</v>
      </c>
      <c r="B93">
        <f>'HKI SC'!AD89</f>
        <v>1.0943637265879176</v>
      </c>
      <c r="C93">
        <f t="shared" si="105"/>
        <v>0</v>
      </c>
      <c r="D93">
        <f t="shared" si="105"/>
        <v>0</v>
      </c>
      <c r="E93">
        <f t="shared" si="105"/>
        <v>4.6683246197045225E-2</v>
      </c>
      <c r="F93">
        <f t="shared" si="105"/>
        <v>0</v>
      </c>
      <c r="G93">
        <f t="shared" si="105"/>
        <v>0</v>
      </c>
      <c r="K93">
        <f t="shared" si="106"/>
        <v>0</v>
      </c>
      <c r="L93">
        <f t="shared" si="106"/>
        <v>0</v>
      </c>
      <c r="M93">
        <f t="shared" si="106"/>
        <v>0.95331675380295477</v>
      </c>
      <c r="N93">
        <f t="shared" si="106"/>
        <v>0</v>
      </c>
      <c r="O93">
        <f t="shared" si="106"/>
        <v>0</v>
      </c>
      <c r="AE93">
        <f t="shared" si="73"/>
        <v>2041</v>
      </c>
      <c r="AF93">
        <f t="shared" si="76"/>
        <v>1.6716188739584572</v>
      </c>
      <c r="AG93">
        <f t="shared" si="77"/>
        <v>3.1536679902773562E-2</v>
      </c>
      <c r="AH93">
        <f t="shared" si="78"/>
        <v>2.5731961805835844E-2</v>
      </c>
      <c r="AI93">
        <f t="shared" si="79"/>
        <v>2.3922958606837481E-2</v>
      </c>
      <c r="AJ93">
        <f t="shared" si="80"/>
        <v>3.8938999240037686E-2</v>
      </c>
      <c r="AK93">
        <f t="shared" si="81"/>
        <v>5.0342284376566099E-2</v>
      </c>
      <c r="AL93">
        <f t="shared" si="82"/>
        <v>5.5357691076068111E-2</v>
      </c>
      <c r="AM93">
        <f t="shared" si="83"/>
        <v>6.3855814930481494E-2</v>
      </c>
      <c r="AN93">
        <f t="shared" si="84"/>
        <v>5.9665243081415388E-2</v>
      </c>
      <c r="AO93">
        <f t="shared" si="85"/>
        <v>6.1617346094704116E-2</v>
      </c>
      <c r="AP93">
        <f t="shared" si="86"/>
        <v>5.9154666793256386E-2</v>
      </c>
      <c r="AQ93">
        <f t="shared" si="87"/>
        <v>6.5614298378612212E-2</v>
      </c>
      <c r="AR93">
        <f t="shared" si="88"/>
        <v>7.0012244494468912E-2</v>
      </c>
      <c r="AS93">
        <f t="shared" si="89"/>
        <v>7.7801883151342288E-2</v>
      </c>
      <c r="AT93">
        <f t="shared" si="90"/>
        <v>8.3227502919456672E-2</v>
      </c>
      <c r="AU93">
        <f t="shared" si="91"/>
        <v>8.6979509702298674E-2</v>
      </c>
      <c r="AV93">
        <f t="shared" si="92"/>
        <v>9.0482256598041114E-2</v>
      </c>
      <c r="AW93">
        <f t="shared" si="93"/>
        <v>0.10604843479772402</v>
      </c>
      <c r="AX93">
        <f t="shared" si="94"/>
        <v>0.10623842805284531</v>
      </c>
      <c r="AY93">
        <f t="shared" si="95"/>
        <v>8.9059049603785287E-2</v>
      </c>
      <c r="AZ93">
        <f t="shared" si="96"/>
        <v>9.2639867827882277E-2</v>
      </c>
      <c r="BA93">
        <f t="shared" si="97"/>
        <v>8.5224446552643815E-2</v>
      </c>
      <c r="BB93">
        <f t="shared" si="98"/>
        <v>7.1736291793257356E-2</v>
      </c>
      <c r="BC93">
        <f t="shared" si="99"/>
        <v>5.8404540899910727E-2</v>
      </c>
      <c r="BD93">
        <f t="shared" si="100"/>
        <v>4.0888913959212923E-2</v>
      </c>
      <c r="BE93">
        <f t="shared" si="101"/>
        <v>3.3309654318063313E-2</v>
      </c>
      <c r="BF93">
        <f t="shared" si="102"/>
        <v>2.5296769551483762E-2</v>
      </c>
      <c r="BG93">
        <f t="shared" si="103"/>
        <v>1.8531135449452354E-2</v>
      </c>
      <c r="BI93">
        <f t="shared" si="104"/>
        <v>1.6716188739584574</v>
      </c>
    </row>
    <row r="94" spans="1:61" x14ac:dyDescent="0.25">
      <c r="A94">
        <f>'HKI SC'!A90</f>
        <v>2027</v>
      </c>
      <c r="B94">
        <f>'HKI SC'!AD90</f>
        <v>1.1271039352755718</v>
      </c>
      <c r="C94">
        <f t="shared" si="105"/>
        <v>0</v>
      </c>
      <c r="D94">
        <f t="shared" si="105"/>
        <v>0</v>
      </c>
      <c r="E94">
        <f t="shared" si="105"/>
        <v>0</v>
      </c>
      <c r="F94">
        <f t="shared" si="105"/>
        <v>0.98451395558192489</v>
      </c>
      <c r="G94">
        <f t="shared" si="105"/>
        <v>0</v>
      </c>
      <c r="K94">
        <f t="shared" si="106"/>
        <v>0</v>
      </c>
      <c r="L94">
        <f t="shared" si="106"/>
        <v>0</v>
      </c>
      <c r="M94">
        <f t="shared" si="106"/>
        <v>0</v>
      </c>
      <c r="N94">
        <f t="shared" si="106"/>
        <v>1.5486044418075122E-2</v>
      </c>
      <c r="O94">
        <f t="shared" si="106"/>
        <v>0</v>
      </c>
      <c r="AE94">
        <f t="shared" si="73"/>
        <v>2042</v>
      </c>
      <c r="AF94">
        <f t="shared" si="76"/>
        <v>1.7253450601539957</v>
      </c>
      <c r="AG94">
        <f t="shared" si="77"/>
        <v>3.2426322441753516E-2</v>
      </c>
      <c r="AH94">
        <f t="shared" si="78"/>
        <v>2.6467154691089307E-2</v>
      </c>
      <c r="AI94">
        <f t="shared" si="79"/>
        <v>2.4643642477366598E-2</v>
      </c>
      <c r="AJ94">
        <f t="shared" si="80"/>
        <v>4.039245336788061E-2</v>
      </c>
      <c r="AK94">
        <f t="shared" si="81"/>
        <v>5.2626808541890599E-2</v>
      </c>
      <c r="AL94">
        <f t="shared" si="82"/>
        <v>5.7800193924887409E-2</v>
      </c>
      <c r="AM94">
        <f t="shared" si="83"/>
        <v>6.6524831346203378E-2</v>
      </c>
      <c r="AN94">
        <f t="shared" si="84"/>
        <v>6.1121742867088928E-2</v>
      </c>
      <c r="AO94">
        <f t="shared" si="85"/>
        <v>6.3680834674143941E-2</v>
      </c>
      <c r="AP94">
        <f t="shared" si="86"/>
        <v>6.1010400377623911E-2</v>
      </c>
      <c r="AQ94">
        <f t="shared" si="87"/>
        <v>6.7618333659555371E-2</v>
      </c>
      <c r="AR94">
        <f t="shared" si="88"/>
        <v>7.2498273209079825E-2</v>
      </c>
      <c r="AS94">
        <f t="shared" si="89"/>
        <v>8.0489315750072524E-2</v>
      </c>
      <c r="AT94">
        <f t="shared" si="90"/>
        <v>8.6322155179502452E-2</v>
      </c>
      <c r="AU94">
        <f t="shared" si="91"/>
        <v>9.0023804524862694E-2</v>
      </c>
      <c r="AV94">
        <f t="shared" si="92"/>
        <v>9.3605182144523097E-2</v>
      </c>
      <c r="AW94">
        <f t="shared" si="93"/>
        <v>0.1104536263539902</v>
      </c>
      <c r="AX94">
        <f t="shared" si="94"/>
        <v>0.11017013072941834</v>
      </c>
      <c r="AY94">
        <f t="shared" si="95"/>
        <v>9.1706689454117113E-2</v>
      </c>
      <c r="AZ94">
        <f t="shared" si="96"/>
        <v>9.5719477948940368E-2</v>
      </c>
      <c r="BA94">
        <f t="shared" si="97"/>
        <v>8.7876123860109387E-2</v>
      </c>
      <c r="BB94">
        <f t="shared" si="98"/>
        <v>7.3736926293617361E-2</v>
      </c>
      <c r="BC94">
        <f t="shared" si="99"/>
        <v>5.9756380773810659E-2</v>
      </c>
      <c r="BD94">
        <f t="shared" si="100"/>
        <v>4.0754343755539282E-2</v>
      </c>
      <c r="BE94">
        <f t="shared" si="101"/>
        <v>3.3483105704784709E-2</v>
      </c>
      <c r="BF94">
        <f t="shared" si="102"/>
        <v>2.5925840801554426E-2</v>
      </c>
      <c r="BG94">
        <f t="shared" si="103"/>
        <v>1.851096530058962E-2</v>
      </c>
      <c r="BI94">
        <f t="shared" si="104"/>
        <v>1.7253450601539957</v>
      </c>
    </row>
    <row r="95" spans="1:61" x14ac:dyDescent="0.25">
      <c r="A95">
        <f>'HKI SC'!A91</f>
        <v>2028</v>
      </c>
      <c r="B95">
        <f>'HKI SC'!AD91</f>
        <v>1.1653547234351191</v>
      </c>
      <c r="C95">
        <f t="shared" si="105"/>
        <v>0</v>
      </c>
      <c r="D95">
        <f t="shared" si="105"/>
        <v>0</v>
      </c>
      <c r="E95">
        <f t="shared" si="105"/>
        <v>0</v>
      </c>
      <c r="F95">
        <f t="shared" si="105"/>
        <v>0.94092929976232009</v>
      </c>
      <c r="G95">
        <f t="shared" si="105"/>
        <v>0</v>
      </c>
      <c r="K95">
        <f t="shared" si="106"/>
        <v>0</v>
      </c>
      <c r="L95">
        <f t="shared" si="106"/>
        <v>0</v>
      </c>
      <c r="M95">
        <f t="shared" si="106"/>
        <v>0</v>
      </c>
      <c r="N95">
        <f t="shared" si="106"/>
        <v>5.9070700237679886E-2</v>
      </c>
      <c r="O95">
        <f t="shared" si="106"/>
        <v>0</v>
      </c>
      <c r="AE95">
        <f t="shared" si="73"/>
        <v>2043</v>
      </c>
      <c r="AF95">
        <f t="shared" si="76"/>
        <v>1.8009632199888743</v>
      </c>
      <c r="AG95">
        <f t="shared" si="77"/>
        <v>3.3678470350850385E-2</v>
      </c>
      <c r="AH95">
        <f t="shared" si="78"/>
        <v>2.7501918873014036E-2</v>
      </c>
      <c r="AI95">
        <f t="shared" si="79"/>
        <v>2.5657985611899664E-2</v>
      </c>
      <c r="AJ95">
        <f t="shared" si="80"/>
        <v>4.2438150900772256E-2</v>
      </c>
      <c r="AK95">
        <f t="shared" si="81"/>
        <v>5.5842214765801888E-2</v>
      </c>
      <c r="AL95">
        <f t="shared" si="82"/>
        <v>6.1237950890307404E-2</v>
      </c>
      <c r="AM95">
        <f t="shared" si="83"/>
        <v>7.0281400055387744E-2</v>
      </c>
      <c r="AN95">
        <f t="shared" si="84"/>
        <v>6.3171727081335546E-2</v>
      </c>
      <c r="AO95">
        <f t="shared" si="85"/>
        <v>6.6585139265011861E-2</v>
      </c>
      <c r="AP95">
        <f t="shared" si="86"/>
        <v>6.3622295409274388E-2</v>
      </c>
      <c r="AQ95">
        <f t="shared" si="87"/>
        <v>7.0438959334297196E-2</v>
      </c>
      <c r="AR95">
        <f t="shared" si="88"/>
        <v>7.5997291658134694E-2</v>
      </c>
      <c r="AS95">
        <f t="shared" si="89"/>
        <v>8.4271804740759945E-2</v>
      </c>
      <c r="AT95">
        <f t="shared" si="90"/>
        <v>9.0677794874116438E-2</v>
      </c>
      <c r="AU95">
        <f t="shared" si="91"/>
        <v>9.4308567482711686E-2</v>
      </c>
      <c r="AV95">
        <f t="shared" si="92"/>
        <v>9.8000615728191631E-2</v>
      </c>
      <c r="AW95">
        <f t="shared" si="93"/>
        <v>0.11665381480571872</v>
      </c>
      <c r="AX95">
        <f t="shared" si="94"/>
        <v>0.11570389633746382</v>
      </c>
      <c r="AY95">
        <f t="shared" si="95"/>
        <v>9.543317122334069E-2</v>
      </c>
      <c r="AZ95">
        <f t="shared" si="96"/>
        <v>0.10005394623812297</v>
      </c>
      <c r="BA95">
        <f t="shared" si="97"/>
        <v>9.1608288241490768E-2</v>
      </c>
      <c r="BB95">
        <f t="shared" si="98"/>
        <v>7.6552765461296052E-2</v>
      </c>
      <c r="BC95">
        <f t="shared" si="99"/>
        <v>6.165905898148541E-2</v>
      </c>
      <c r="BD95">
        <f t="shared" si="100"/>
        <v>4.0564939818818938E-2</v>
      </c>
      <c r="BE95">
        <f t="shared" si="101"/>
        <v>3.3727233859292896E-2</v>
      </c>
      <c r="BF95">
        <f t="shared" si="102"/>
        <v>2.6811241640583655E-2</v>
      </c>
      <c r="BG95">
        <f t="shared" si="103"/>
        <v>1.8482576359393526E-2</v>
      </c>
      <c r="BI95">
        <f t="shared" si="104"/>
        <v>1.8009632199888745</v>
      </c>
    </row>
    <row r="96" spans="1:61" x14ac:dyDescent="0.25">
      <c r="A96">
        <f>'HKI SC'!A92</f>
        <v>2029</v>
      </c>
      <c r="B96">
        <f>'HKI SC'!AD92</f>
        <v>1.1968653513415026</v>
      </c>
      <c r="C96">
        <f t="shared" si="105"/>
        <v>0</v>
      </c>
      <c r="D96">
        <f t="shared" si="105"/>
        <v>0</v>
      </c>
      <c r="E96">
        <f t="shared" si="105"/>
        <v>0</v>
      </c>
      <c r="F96">
        <f t="shared" si="105"/>
        <v>0.90502468346445786</v>
      </c>
      <c r="G96">
        <f t="shared" si="105"/>
        <v>0</v>
      </c>
      <c r="K96">
        <f t="shared" si="106"/>
        <v>0</v>
      </c>
      <c r="L96">
        <f t="shared" si="106"/>
        <v>0</v>
      </c>
      <c r="M96">
        <f t="shared" si="106"/>
        <v>0</v>
      </c>
      <c r="N96">
        <f t="shared" si="106"/>
        <v>9.4975316535542101E-2</v>
      </c>
      <c r="O96">
        <f t="shared" si="106"/>
        <v>0</v>
      </c>
      <c r="AE96">
        <f t="shared" si="73"/>
        <v>2044</v>
      </c>
      <c r="AF96">
        <f t="shared" si="76"/>
        <v>1.8644863183304545</v>
      </c>
      <c r="AG96">
        <f t="shared" si="77"/>
        <v>3.4730338247946149E-2</v>
      </c>
      <c r="AH96">
        <f t="shared" si="78"/>
        <v>2.8371173388493941E-2</v>
      </c>
      <c r="AI96">
        <f t="shared" si="79"/>
        <v>2.6510085409458227E-2</v>
      </c>
      <c r="AJ96">
        <f t="shared" si="80"/>
        <v>4.4156640822277396E-2</v>
      </c>
      <c r="AK96">
        <f t="shared" si="81"/>
        <v>5.8543319450386329E-2</v>
      </c>
      <c r="AL96">
        <f t="shared" si="82"/>
        <v>6.4125841501050634E-2</v>
      </c>
      <c r="AM96">
        <f t="shared" si="83"/>
        <v>7.3437108737819279E-2</v>
      </c>
      <c r="AN96">
        <f t="shared" si="84"/>
        <v>6.4893818033094075E-2</v>
      </c>
      <c r="AO96">
        <f t="shared" si="85"/>
        <v>6.9024902762860316E-2</v>
      </c>
      <c r="AP96">
        <f t="shared" si="86"/>
        <v>6.5816420012619864E-2</v>
      </c>
      <c r="AQ96">
        <f t="shared" si="87"/>
        <v>7.2808428288747576E-2</v>
      </c>
      <c r="AR96">
        <f t="shared" si="88"/>
        <v>7.8936645029383967E-2</v>
      </c>
      <c r="AS96">
        <f t="shared" si="89"/>
        <v>8.7449287777322207E-2</v>
      </c>
      <c r="AT96">
        <f t="shared" si="90"/>
        <v>9.4336753638328996E-2</v>
      </c>
      <c r="AU96">
        <f t="shared" si="91"/>
        <v>9.7907986184993565E-2</v>
      </c>
      <c r="AV96">
        <f t="shared" si="92"/>
        <v>0.10169300338214875</v>
      </c>
      <c r="AW96">
        <f t="shared" si="93"/>
        <v>0.12186228829430282</v>
      </c>
      <c r="AX96">
        <f t="shared" si="94"/>
        <v>0.12035254075947459</v>
      </c>
      <c r="AY96">
        <f t="shared" si="95"/>
        <v>9.8563605346723177E-2</v>
      </c>
      <c r="AZ96">
        <f t="shared" si="96"/>
        <v>0.10369511994551606</v>
      </c>
      <c r="BA96">
        <f t="shared" si="97"/>
        <v>9.4743496047963741E-2</v>
      </c>
      <c r="BB96">
        <f t="shared" si="98"/>
        <v>7.8918213506489338E-2</v>
      </c>
      <c r="BC96">
        <f t="shared" si="99"/>
        <v>6.3257405399362102E-2</v>
      </c>
      <c r="BD96">
        <f t="shared" si="100"/>
        <v>4.0405830883546753E-2</v>
      </c>
      <c r="BE96">
        <f t="shared" si="101"/>
        <v>3.3932313919435006E-2</v>
      </c>
      <c r="BF96">
        <f t="shared" si="102"/>
        <v>2.7555023355084318E-2</v>
      </c>
      <c r="BG96">
        <f t="shared" si="103"/>
        <v>1.8458728205625295E-2</v>
      </c>
      <c r="BI96">
        <f t="shared" si="104"/>
        <v>1.8644863183304543</v>
      </c>
    </row>
    <row r="97" spans="1:61" x14ac:dyDescent="0.25">
      <c r="A97">
        <f>'HKI SC'!A93</f>
        <v>2030</v>
      </c>
      <c r="B97">
        <f>'HKI SC'!AD93</f>
        <v>1.2267779933943292</v>
      </c>
      <c r="C97">
        <f t="shared" si="105"/>
        <v>0</v>
      </c>
      <c r="D97">
        <f t="shared" si="105"/>
        <v>0</v>
      </c>
      <c r="E97">
        <f t="shared" si="105"/>
        <v>0</v>
      </c>
      <c r="F97">
        <f t="shared" si="105"/>
        <v>0.87094088359373356</v>
      </c>
      <c r="G97">
        <f t="shared" si="105"/>
        <v>0</v>
      </c>
      <c r="K97">
        <f t="shared" si="106"/>
        <v>0</v>
      </c>
      <c r="L97">
        <f t="shared" si="106"/>
        <v>0</v>
      </c>
      <c r="M97">
        <f t="shared" si="106"/>
        <v>0</v>
      </c>
      <c r="N97">
        <f t="shared" si="106"/>
        <v>0.12905911640626649</v>
      </c>
      <c r="O97">
        <f t="shared" si="106"/>
        <v>0</v>
      </c>
      <c r="AE97">
        <f t="shared" si="73"/>
        <v>2045</v>
      </c>
      <c r="AF97">
        <f t="shared" si="76"/>
        <v>1.9204430720867838</v>
      </c>
      <c r="AG97">
        <f t="shared" si="77"/>
        <v>3.5656916365806118E-2</v>
      </c>
      <c r="AH97">
        <f t="shared" si="78"/>
        <v>2.9136889516078474E-2</v>
      </c>
      <c r="AI97">
        <f t="shared" si="79"/>
        <v>2.7260690146831242E-2</v>
      </c>
      <c r="AJ97">
        <f t="shared" si="80"/>
        <v>4.5670438478262528E-2</v>
      </c>
      <c r="AK97">
        <f t="shared" si="81"/>
        <v>6.0922690949122303E-2</v>
      </c>
      <c r="AL97">
        <f t="shared" si="82"/>
        <v>6.6669750535707992E-2</v>
      </c>
      <c r="AM97">
        <f t="shared" si="83"/>
        <v>7.6216935576869177E-2</v>
      </c>
      <c r="AN97">
        <f t="shared" si="84"/>
        <v>6.6410787794477372E-2</v>
      </c>
      <c r="AO97">
        <f t="shared" si="85"/>
        <v>7.1174061869342747E-2</v>
      </c>
      <c r="AP97">
        <f t="shared" si="86"/>
        <v>6.7749198692272861E-2</v>
      </c>
      <c r="AQ97">
        <f t="shared" si="87"/>
        <v>7.48956657547869E-2</v>
      </c>
      <c r="AR97">
        <f t="shared" si="88"/>
        <v>8.1525887007371192E-2</v>
      </c>
      <c r="AS97">
        <f t="shared" si="89"/>
        <v>9.02482953900451E-2</v>
      </c>
      <c r="AT97">
        <f t="shared" si="90"/>
        <v>9.7559887583601096E-2</v>
      </c>
      <c r="AU97">
        <f t="shared" si="91"/>
        <v>0.10107867198666004</v>
      </c>
      <c r="AV97">
        <f t="shared" si="92"/>
        <v>0.10494558444509332</v>
      </c>
      <c r="AW97">
        <f t="shared" si="93"/>
        <v>0.12645037162235259</v>
      </c>
      <c r="AX97">
        <f t="shared" si="94"/>
        <v>0.12444747721588673</v>
      </c>
      <c r="AY97">
        <f t="shared" si="95"/>
        <v>0.10132116812255938</v>
      </c>
      <c r="AZ97">
        <f t="shared" si="96"/>
        <v>0.10690258724241973</v>
      </c>
      <c r="BA97">
        <f t="shared" si="97"/>
        <v>9.7505263905355771E-2</v>
      </c>
      <c r="BB97">
        <f t="shared" si="98"/>
        <v>8.1001909000631034E-2</v>
      </c>
      <c r="BC97">
        <f t="shared" si="99"/>
        <v>6.4665370049346652E-2</v>
      </c>
      <c r="BD97">
        <f t="shared" si="100"/>
        <v>4.0265673684923002E-2</v>
      </c>
      <c r="BE97">
        <f t="shared" si="101"/>
        <v>3.4112966543839399E-2</v>
      </c>
      <c r="BF97">
        <f t="shared" si="102"/>
        <v>2.8210211961014316E-2</v>
      </c>
      <c r="BG97">
        <f t="shared" si="103"/>
        <v>1.8437720646126605E-2</v>
      </c>
      <c r="BI97">
        <f t="shared" si="104"/>
        <v>1.9204430720867836</v>
      </c>
    </row>
    <row r="98" spans="1:61" x14ac:dyDescent="0.25">
      <c r="A98">
        <f>'HKI SC'!A94</f>
        <v>2031</v>
      </c>
      <c r="B98">
        <f>'HKI SC'!AD94</f>
        <v>1.2624846761024955</v>
      </c>
      <c r="C98">
        <f t="shared" si="105"/>
        <v>0</v>
      </c>
      <c r="D98">
        <f t="shared" si="105"/>
        <v>0</v>
      </c>
      <c r="E98">
        <f t="shared" si="105"/>
        <v>0</v>
      </c>
      <c r="F98">
        <f t="shared" si="105"/>
        <v>0.83025509511261908</v>
      </c>
      <c r="G98">
        <f t="shared" si="105"/>
        <v>0</v>
      </c>
      <c r="K98">
        <f t="shared" si="106"/>
        <v>0</v>
      </c>
      <c r="L98">
        <f t="shared" si="106"/>
        <v>0</v>
      </c>
      <c r="M98">
        <f t="shared" si="106"/>
        <v>0</v>
      </c>
      <c r="N98">
        <f t="shared" si="106"/>
        <v>0.16974490488738092</v>
      </c>
      <c r="O98">
        <f t="shared" si="106"/>
        <v>0</v>
      </c>
      <c r="AE98">
        <f t="shared" ref="AE98:AE107" si="107">A113</f>
        <v>2046</v>
      </c>
      <c r="AF98">
        <f t="shared" si="76"/>
        <v>1.9739243077933575</v>
      </c>
      <c r="AG98">
        <f t="shared" si="77"/>
        <v>3.6542502812396897E-2</v>
      </c>
      <c r="AH98">
        <f t="shared" si="78"/>
        <v>2.9868730481728507E-2</v>
      </c>
      <c r="AI98">
        <f t="shared" si="79"/>
        <v>2.7978088247813407E-2</v>
      </c>
      <c r="AJ98">
        <f t="shared" si="80"/>
        <v>4.7117265962293299E-2</v>
      </c>
      <c r="AK98">
        <f t="shared" si="81"/>
        <v>6.3196799424241071E-2</v>
      </c>
      <c r="AL98">
        <f t="shared" si="82"/>
        <v>6.9101117431847936E-2</v>
      </c>
      <c r="AM98">
        <f t="shared" si="83"/>
        <v>7.887378331056874E-2</v>
      </c>
      <c r="AN98">
        <f t="shared" si="84"/>
        <v>6.7860647050458758E-2</v>
      </c>
      <c r="AO98">
        <f t="shared" si="85"/>
        <v>7.3228142512498609E-2</v>
      </c>
      <c r="AP98">
        <f t="shared" si="86"/>
        <v>6.9596471544899161E-2</v>
      </c>
      <c r="AQ98">
        <f t="shared" si="87"/>
        <v>7.6890564161205169E-2</v>
      </c>
      <c r="AR98">
        <f t="shared" si="88"/>
        <v>8.4000581324505857E-2</v>
      </c>
      <c r="AS98">
        <f t="shared" si="89"/>
        <v>9.2923475342985007E-2</v>
      </c>
      <c r="AT98">
        <f t="shared" si="90"/>
        <v>0.1006404305863563</v>
      </c>
      <c r="AU98">
        <f t="shared" si="91"/>
        <v>0.10410908714349412</v>
      </c>
      <c r="AV98">
        <f t="shared" si="92"/>
        <v>0.10805427182963266</v>
      </c>
      <c r="AW98">
        <f t="shared" si="93"/>
        <v>0.13083547886029839</v>
      </c>
      <c r="AX98">
        <f t="shared" si="94"/>
        <v>0.12836125432280204</v>
      </c>
      <c r="AY98">
        <f t="shared" si="95"/>
        <v>0.10395673675172579</v>
      </c>
      <c r="AZ98">
        <f t="shared" si="96"/>
        <v>0.10996815668688434</v>
      </c>
      <c r="BA98">
        <f t="shared" si="97"/>
        <v>0.1001448515839265</v>
      </c>
      <c r="BB98">
        <f t="shared" si="98"/>
        <v>8.2993422131435443E-2</v>
      </c>
      <c r="BC98">
        <f t="shared" si="99"/>
        <v>6.6011046563038786E-2</v>
      </c>
      <c r="BD98">
        <f t="shared" si="100"/>
        <v>4.0131717018883878E-2</v>
      </c>
      <c r="BE98">
        <f t="shared" si="101"/>
        <v>3.4285627124345103E-2</v>
      </c>
      <c r="BF98">
        <f t="shared" si="102"/>
        <v>2.8836415125311356E-2</v>
      </c>
      <c r="BG98">
        <f t="shared" si="103"/>
        <v>1.8417642457780263E-2</v>
      </c>
      <c r="BI98">
        <f t="shared" si="104"/>
        <v>1.9739243077933573</v>
      </c>
    </row>
    <row r="99" spans="1:61" x14ac:dyDescent="0.25">
      <c r="A99">
        <f>'HKI SC'!A95</f>
        <v>2032</v>
      </c>
      <c r="B99">
        <f>'HKI SC'!AD95</f>
        <v>1.3067076461330183</v>
      </c>
      <c r="C99">
        <f t="shared" ref="C99:G107" si="108">($B99&gt;=C$16)*($B99&lt;=D$16)*(1-($B99-C$16)/(D$16-C$16))</f>
        <v>0</v>
      </c>
      <c r="D99">
        <f t="shared" si="108"/>
        <v>0</v>
      </c>
      <c r="E99">
        <f t="shared" si="108"/>
        <v>0</v>
      </c>
      <c r="F99">
        <f t="shared" si="108"/>
        <v>0.7798654686280222</v>
      </c>
      <c r="G99">
        <f t="shared" si="108"/>
        <v>0</v>
      </c>
      <c r="K99">
        <f t="shared" ref="K99:O107" si="109">($B99&gt;=J$16)*($B99&lt;=K$16)*($B99-J$16)/(K$16-J$16)</f>
        <v>0</v>
      </c>
      <c r="L99">
        <f t="shared" si="109"/>
        <v>0</v>
      </c>
      <c r="M99">
        <f t="shared" si="109"/>
        <v>0</v>
      </c>
      <c r="N99">
        <f t="shared" si="109"/>
        <v>0.22013453137197786</v>
      </c>
      <c r="O99">
        <f t="shared" si="109"/>
        <v>0</v>
      </c>
      <c r="AE99">
        <f t="shared" si="107"/>
        <v>2047</v>
      </c>
      <c r="AF99">
        <f t="shared" ref="AF99:AF107" si="110">A$2*$C114+A$3*$D114+A$4*$E114+A$5*$F114+A$6*G114+A$3*$K114+A$4*$L114+A$5*$M114+A$6*$N114+A$7*$O114</f>
        <v>2.0251451969092531</v>
      </c>
      <c r="AG99">
        <f t="shared" ref="AG99:AG107" si="111">B$2*$C114+B$3*$D114+B$4*$E114+B$5*$F114+B$6*$G114+B$3*$K114+B$4*$L114+B$5*$M114+B$6*$N114+B$7*$O114</f>
        <v>3.7456537810750687E-2</v>
      </c>
      <c r="AH99">
        <f t="shared" ref="AH99:AH107" si="112">C$2*$C114+C$3*$D114+C$4*$E114+C$5*$F114+C$6*$G114+C$3*$K114+C$4*$L114+C$5*$M114+C$6*$N114+C$7*$O114</f>
        <v>3.0618449691976333E-2</v>
      </c>
      <c r="AI99">
        <f t="shared" ref="AI99:AI107" si="113">D$2*$C114+D$3*$D114+D$4*$E114+D$5*$F114+D$6*$G114+D$3*$K114+D$4*$L114+D$5*$M114+D$6*$N114+D$7*$O114</f>
        <v>2.8690785556522151E-2</v>
      </c>
      <c r="AJ99">
        <f t="shared" ref="AJ99:AJ107" si="114">E$2*$C114+E$3*$D114+E$4*$E114+E$5*$F114+E$6*$G114+E$3*$K114+E$4*$L114+E$5*$M114+E$6*$N114+E$7*$O114</f>
        <v>4.8395616006633585E-2</v>
      </c>
      <c r="AK99">
        <f t="shared" ref="AK99:AK107" si="115">F$2*$C114+F$3*$D114+F$4*$E114+F$5*$F114+F$6*$G114+F$3*$K114+F$4*$L114+F$5*$M114+F$6*$N114+F$7*$O114</f>
        <v>6.5020563471652318E-2</v>
      </c>
      <c r="AL99">
        <f t="shared" ref="AL99:AL107" si="116">G$2*$C114+G$3*$D114+G$4*$E114+G$5*$F114+G$6*$G114+G$3*$K114+G$4*$L114+G$5*$M114+G$6*$N114+G$7*$O114</f>
        <v>7.1077203515646184E-2</v>
      </c>
      <c r="AM99">
        <f t="shared" ref="AM99:AM107" si="117">H$2*$C114+H$3*$D114+H$4*$E114+H$5*$F114+H$6*$G114+H$3*$K114+H$4*$L114+H$5*$M114+H$6*$N114+H$7*$O114</f>
        <v>8.1090596444647528E-2</v>
      </c>
      <c r="AN99">
        <f t="shared" ref="AN99:AN107" si="118">I$2*$C114+I$3*$D114+I$4*$E114+I$5*$F114+I$6*$G114+I$3*$K114+I$4*$L114+I$5*$M114+I$6*$N114+I$7*$O114</f>
        <v>6.9494318089128912E-2</v>
      </c>
      <c r="AO99">
        <f t="shared" ref="AO99:AO107" si="119">J$2*$C114+J$3*$D114+J$4*$E114+J$5*$F114+J$6*$G114+J$3*$K114+J$4*$L114+J$5*$M114+J$6*$N114+J$7*$O114</f>
        <v>7.5151247004099905E-2</v>
      </c>
      <c r="AP99">
        <f t="shared" ref="AP99:AP107" si="120">K$2*$C114+K$3*$D114+K$4*$E114+K$5*$F114+K$6*$G114+K$3*$K114+K$4*$L114+K$5*$M114+K$6*$N114+K$7*$O114</f>
        <v>7.1389857875849602E-2</v>
      </c>
      <c r="AQ99">
        <f t="shared" ref="AQ99:AQ107" si="121">L$2*$C114+L$3*$D114+L$4*$E114+L$5*$F114+L$6*$G114+L$3*$K114+L$4*$L114+L$5*$M114+L$6*$N114+L$7*$O114</f>
        <v>7.8856859384253505E-2</v>
      </c>
      <c r="AR99">
        <f t="shared" ref="AR99:AR107" si="122">M$2*$C114+M$3*$D114+M$4*$E114+M$5*$F114+M$6*$G114+M$3*$K114+M$4*$L114+M$5*$M114+M$6*$N114+M$7*$O114</f>
        <v>8.6245353215982992E-2</v>
      </c>
      <c r="AS99">
        <f t="shared" ref="AS99:AS107" si="123">N$2*$C114+N$3*$D114+N$4*$E114+N$5*$F114+N$6*$G114+N$3*$K114+N$4*$L114+N$5*$M114+N$6*$N114+N$7*$O114</f>
        <v>9.538627849718212E-2</v>
      </c>
      <c r="AT99">
        <f t="shared" ref="AT99:AT107" si="124">O$2*$C114+O$3*$D114+O$4*$E114+O$5*$F114+O$6*$G114+O$3*$K114+O$4*$L114+O$5*$M114+O$6*$N114+O$7*$O114</f>
        <v>0.10336771760048898</v>
      </c>
      <c r="AU99">
        <f t="shared" ref="AU99:AU107" si="125">P$2*$C114+P$3*$D114+P$4*$E114+P$5*$F114+P$6*$G114+P$3*$K114+P$4*$L114+P$5*$M114+P$6*$N114+P$7*$O114</f>
        <v>0.10687921838753275</v>
      </c>
      <c r="AV99">
        <f t="shared" ref="AV99:AV107" si="126">Q$2*$C114+Q$3*$D114+Q$4*$E114+Q$5*$F114+Q$6*$G114+Q$3*$K114+Q$4*$L114+Q$5*$M114+Q$6*$N114+Q$7*$O114</f>
        <v>0.11091740966082808</v>
      </c>
      <c r="AW99">
        <f t="shared" ref="AW99:AW107" si="127">R$2*$C114+R$3*$D114+R$4*$E114+R$5*$F114+R$6*$G114+R$3*$K114+R$4*$L114+R$5*$M114+R$6*$N114+R$7*$O114</f>
        <v>0.13450549884906282</v>
      </c>
      <c r="AX99">
        <f t="shared" ref="AX99:AX107" si="128">S$2*$C114+S$3*$D114+S$4*$E114+S$5*$F114+S$6*$G114+S$3*$K114+S$4*$L114+S$5*$M114+S$6*$N114+S$7*$O114</f>
        <v>0.13183475475471881</v>
      </c>
      <c r="AY99">
        <f t="shared" ref="AY99:AY107" si="129">T$2*$C114+T$3*$D114+T$4*$E114+T$5*$F114+T$6*$G114+T$3*$K114+T$4*$L114+T$5*$M114+T$6*$N114+T$7*$O114</f>
        <v>0.10659504101497498</v>
      </c>
      <c r="AZ99">
        <f t="shared" ref="AZ99:AZ107" si="130">U$2*$C114+U$3*$D114+U$4*$E114+U$5*$F114+U$6*$G114+U$3*$K114+U$4*$L114+U$5*$M114+U$6*$N114+U$7*$O114</f>
        <v>0.11284987505121877</v>
      </c>
      <c r="BA99">
        <f t="shared" ref="BA99:BA107" si="131">V$2*$C114+V$3*$D114+V$4*$E114+V$5*$F114+V$6*$G114+V$3*$K114+V$4*$L114+V$5*$M114+V$6*$N114+V$7*$O114</f>
        <v>0.10271935834910181</v>
      </c>
      <c r="BB99">
        <f t="shared" ref="BB99:BB107" si="132">W$2*$C114+W$3*$D114+W$4*$E114+W$5*$F114+W$6*$G114+W$3*$K114+W$4*$L114+W$5*$M114+W$6*$N114+W$7*$O114</f>
        <v>8.5062855601807486E-2</v>
      </c>
      <c r="BC99">
        <f t="shared" ref="BC99:BC107" si="133">X$2*$C114+X$3*$D114+X$4*$E114+X$5*$F114+X$6*$G114+X$3*$K114+X$4*$L114+X$5*$M114+X$6*$N114+X$7*$O114</f>
        <v>6.7579026863801211E-2</v>
      </c>
      <c r="BD99">
        <f t="shared" ref="BD99:BD107" si="134">Y$2*$C114+Y$3*$D114+Y$4*$E114+Y$5*$F114+Y$6*$G114+Y$3*$K114+Y$4*$L114+Y$5*$M114+Y$6*$N114+Y$7*$O114</f>
        <v>4.0773387216538323E-2</v>
      </c>
      <c r="BE99">
        <f t="shared" ref="BE99:BE107" si="135">Z$2*$C114+Z$3*$D114+Z$4*$E114+Z$5*$F114+Z$6*$G114+Z$3*$K114+Z$4*$L114+Z$5*$M114+Z$6*$N114+Z$7*$O114</f>
        <v>3.492778623597477E-2</v>
      </c>
      <c r="BF99">
        <f t="shared" ref="BF99:BF107" si="136">AA$2*$C114+AA$3*$D114+AA$4*$E114+AA$5*$F114+AA$6*$G114+AA$3*$K114+AA$4*$L114+AA$5*$M114+AA$6*$N114+AA$7*$O114</f>
        <v>2.9533927872215936E-2</v>
      </c>
      <c r="BG99">
        <f t="shared" ref="BG99:BG107" si="137">AB$2*$C114+AB$3*$D114+AB$4*$E114+AB$5*$F114+AB$6*$G114+AB$3*$K114+AB$4*$L114+AB$5*$M114+AB$6*$N114+AB$7*$O114</f>
        <v>1.8725672886662416E-2</v>
      </c>
      <c r="BI99">
        <f t="shared" si="104"/>
        <v>2.0251451969092527</v>
      </c>
    </row>
    <row r="100" spans="1:61" x14ac:dyDescent="0.25">
      <c r="A100">
        <f>'HKI SC'!A96</f>
        <v>2033</v>
      </c>
      <c r="B100">
        <f>'HKI SC'!AD96</f>
        <v>1.3431201540984981</v>
      </c>
      <c r="C100">
        <f t="shared" si="108"/>
        <v>0</v>
      </c>
      <c r="D100">
        <f t="shared" si="108"/>
        <v>0</v>
      </c>
      <c r="E100">
        <f t="shared" si="108"/>
        <v>0</v>
      </c>
      <c r="F100">
        <f t="shared" si="108"/>
        <v>0.73837543133560268</v>
      </c>
      <c r="G100">
        <f t="shared" si="108"/>
        <v>0</v>
      </c>
      <c r="K100">
        <f t="shared" si="109"/>
        <v>0</v>
      </c>
      <c r="L100">
        <f t="shared" si="109"/>
        <v>0</v>
      </c>
      <c r="M100">
        <f t="shared" si="109"/>
        <v>0</v>
      </c>
      <c r="N100">
        <f t="shared" si="109"/>
        <v>0.26162456866439732</v>
      </c>
      <c r="O100">
        <f t="shared" si="109"/>
        <v>0</v>
      </c>
      <c r="AE100">
        <f t="shared" si="107"/>
        <v>2048</v>
      </c>
      <c r="AF100">
        <f t="shared" si="110"/>
        <v>2.0596437653005526</v>
      </c>
      <c r="AG100">
        <f t="shared" si="111"/>
        <v>3.8094614000713567E-2</v>
      </c>
      <c r="AH100">
        <f t="shared" si="112"/>
        <v>3.114003830811423E-2</v>
      </c>
      <c r="AI100">
        <f t="shared" si="113"/>
        <v>2.9179536204738579E-2</v>
      </c>
      <c r="AJ100">
        <f t="shared" si="114"/>
        <v>4.9220040581815651E-2</v>
      </c>
      <c r="AK100">
        <f t="shared" si="115"/>
        <v>6.612819583262626E-2</v>
      </c>
      <c r="AL100">
        <f t="shared" si="116"/>
        <v>7.2288011397613927E-2</v>
      </c>
      <c r="AM100">
        <f t="shared" si="117"/>
        <v>8.2471983562769455E-2</v>
      </c>
      <c r="AN100">
        <f t="shared" si="118"/>
        <v>7.0678161345930204E-2</v>
      </c>
      <c r="AO100">
        <f t="shared" si="119"/>
        <v>7.6431456659397309E-2</v>
      </c>
      <c r="AP100">
        <f t="shared" si="120"/>
        <v>7.2605991858802482E-2</v>
      </c>
      <c r="AQ100">
        <f t="shared" si="121"/>
        <v>8.0200194548933401E-2</v>
      </c>
      <c r="AR100">
        <f t="shared" si="122"/>
        <v>8.7714552175590571E-2</v>
      </c>
      <c r="AS100">
        <f t="shared" si="123"/>
        <v>9.7011194111800161E-2</v>
      </c>
      <c r="AT100">
        <f t="shared" si="124"/>
        <v>0.10512859789713905</v>
      </c>
      <c r="AU100">
        <f t="shared" si="125"/>
        <v>0.10869991748149316</v>
      </c>
      <c r="AV100">
        <f t="shared" si="126"/>
        <v>0.11280689978173883</v>
      </c>
      <c r="AW100">
        <f t="shared" si="127"/>
        <v>0.13679681463132481</v>
      </c>
      <c r="AX100">
        <f t="shared" si="128"/>
        <v>0.13408057412124974</v>
      </c>
      <c r="AY100">
        <f t="shared" si="129"/>
        <v>0.10841089911652783</v>
      </c>
      <c r="AZ100">
        <f t="shared" si="130"/>
        <v>0.1147722849299503</v>
      </c>
      <c r="BA100">
        <f t="shared" si="131"/>
        <v>0.10446919377548269</v>
      </c>
      <c r="BB100">
        <f t="shared" si="132"/>
        <v>8.6511910586120122E-2</v>
      </c>
      <c r="BC100">
        <f t="shared" si="133"/>
        <v>6.8730242926548932E-2</v>
      </c>
      <c r="BD100">
        <f t="shared" si="134"/>
        <v>4.1467966296389713E-2</v>
      </c>
      <c r="BE100">
        <f t="shared" si="135"/>
        <v>3.5522784868199986E-2</v>
      </c>
      <c r="BF100">
        <f t="shared" si="136"/>
        <v>3.0037041541358448E-2</v>
      </c>
      <c r="BG100">
        <f t="shared" si="137"/>
        <v>1.9044666758183115E-2</v>
      </c>
      <c r="BI100">
        <f t="shared" si="104"/>
        <v>2.0596437653005522</v>
      </c>
    </row>
    <row r="101" spans="1:61" x14ac:dyDescent="0.25">
      <c r="A101">
        <f>'HKI SC'!A97</f>
        <v>2034</v>
      </c>
      <c r="B101">
        <f>'HKI SC'!AD97</f>
        <v>1.3825474799549602</v>
      </c>
      <c r="C101">
        <f t="shared" si="108"/>
        <v>0</v>
      </c>
      <c r="D101">
        <f t="shared" si="108"/>
        <v>0</v>
      </c>
      <c r="E101">
        <f t="shared" si="108"/>
        <v>0</v>
      </c>
      <c r="F101">
        <f t="shared" si="108"/>
        <v>0.69345017593501845</v>
      </c>
      <c r="G101">
        <f t="shared" si="108"/>
        <v>0</v>
      </c>
      <c r="K101">
        <f t="shared" si="109"/>
        <v>0</v>
      </c>
      <c r="L101">
        <f t="shared" si="109"/>
        <v>0</v>
      </c>
      <c r="M101">
        <f t="shared" si="109"/>
        <v>0</v>
      </c>
      <c r="N101">
        <f t="shared" si="109"/>
        <v>0.30654982406498155</v>
      </c>
      <c r="O101">
        <f t="shared" si="109"/>
        <v>0</v>
      </c>
      <c r="AE101">
        <f t="shared" si="107"/>
        <v>2049</v>
      </c>
      <c r="AF101">
        <f t="shared" si="110"/>
        <v>2.0871974101328346</v>
      </c>
      <c r="AG101">
        <f t="shared" si="111"/>
        <v>3.8604238762957523E-2</v>
      </c>
      <c r="AH101">
        <f t="shared" si="112"/>
        <v>3.1556625666598642E-2</v>
      </c>
      <c r="AI101">
        <f t="shared" si="113"/>
        <v>2.9569896222573389E-2</v>
      </c>
      <c r="AJ101">
        <f t="shared" si="114"/>
        <v>4.9878499845339777E-2</v>
      </c>
      <c r="AK101">
        <f t="shared" si="115"/>
        <v>6.7012850185028727E-2</v>
      </c>
      <c r="AL101">
        <f t="shared" si="116"/>
        <v>7.3255070956765977E-2</v>
      </c>
      <c r="AM101">
        <f t="shared" si="117"/>
        <v>8.3575282969194115E-2</v>
      </c>
      <c r="AN101">
        <f t="shared" si="118"/>
        <v>7.1623684541704924E-2</v>
      </c>
      <c r="AO101">
        <f t="shared" si="119"/>
        <v>7.7453946687181155E-2</v>
      </c>
      <c r="AP101">
        <f t="shared" si="120"/>
        <v>7.3577305318963421E-2</v>
      </c>
      <c r="AQ101">
        <f t="shared" si="121"/>
        <v>8.1273102259145483E-2</v>
      </c>
      <c r="AR101">
        <f t="shared" si="122"/>
        <v>8.8887985979040657E-2</v>
      </c>
      <c r="AS101">
        <f t="shared" si="123"/>
        <v>9.8308997174808024E-2</v>
      </c>
      <c r="AT101">
        <f t="shared" si="124"/>
        <v>0.10653499452600017</v>
      </c>
      <c r="AU101">
        <f t="shared" si="125"/>
        <v>0.11015409075652373</v>
      </c>
      <c r="AV101">
        <f t="shared" si="126"/>
        <v>0.11431601572867214</v>
      </c>
      <c r="AW101">
        <f t="shared" si="127"/>
        <v>0.13862686452055356</v>
      </c>
      <c r="AX101">
        <f t="shared" si="128"/>
        <v>0.13587428650029615</v>
      </c>
      <c r="AY101">
        <f t="shared" si="129"/>
        <v>0.10986120594168371</v>
      </c>
      <c r="AZ101">
        <f t="shared" si="130"/>
        <v>0.11630769354226819</v>
      </c>
      <c r="BA101">
        <f t="shared" si="131"/>
        <v>0.1058667689822731</v>
      </c>
      <c r="BB101">
        <f t="shared" si="132"/>
        <v>8.7669255607725954E-2</v>
      </c>
      <c r="BC101">
        <f t="shared" si="133"/>
        <v>6.9649707124552235E-2</v>
      </c>
      <c r="BD101">
        <f t="shared" si="134"/>
        <v>4.2022719324314922E-2</v>
      </c>
      <c r="BE101">
        <f t="shared" si="135"/>
        <v>3.5998004036777477E-2</v>
      </c>
      <c r="BF101">
        <f t="shared" si="136"/>
        <v>3.0438873153400502E-2</v>
      </c>
      <c r="BG101">
        <f t="shared" si="137"/>
        <v>1.9299443818490712E-2</v>
      </c>
      <c r="BI101">
        <f t="shared" si="104"/>
        <v>2.0871974101328341</v>
      </c>
    </row>
    <row r="102" spans="1:61" x14ac:dyDescent="0.25">
      <c r="A102">
        <f>'HKI SC'!A98</f>
        <v>2035</v>
      </c>
      <c r="B102">
        <f>'HKI SC'!AD98</f>
        <v>1.4207354339273766</v>
      </c>
      <c r="C102">
        <f t="shared" si="108"/>
        <v>0</v>
      </c>
      <c r="D102">
        <f t="shared" si="108"/>
        <v>0</v>
      </c>
      <c r="E102">
        <f t="shared" si="108"/>
        <v>0</v>
      </c>
      <c r="F102">
        <f t="shared" si="108"/>
        <v>0.64993711619360117</v>
      </c>
      <c r="G102">
        <f t="shared" si="108"/>
        <v>0</v>
      </c>
      <c r="K102">
        <f t="shared" si="109"/>
        <v>0</v>
      </c>
      <c r="L102">
        <f t="shared" si="109"/>
        <v>0</v>
      </c>
      <c r="M102">
        <f t="shared" si="109"/>
        <v>0</v>
      </c>
      <c r="N102">
        <f t="shared" si="109"/>
        <v>0.35006288380639877</v>
      </c>
      <c r="O102">
        <f t="shared" si="109"/>
        <v>0</v>
      </c>
      <c r="AE102">
        <f t="shared" si="107"/>
        <v>2050</v>
      </c>
      <c r="AF102">
        <f t="shared" si="110"/>
        <v>2.1106051233182379</v>
      </c>
      <c r="AG102">
        <f t="shared" si="111"/>
        <v>3.903718149483195E-2</v>
      </c>
      <c r="AH102">
        <f t="shared" si="112"/>
        <v>3.1910530112396064E-2</v>
      </c>
      <c r="AI102">
        <f t="shared" si="113"/>
        <v>2.9901519693520538E-2</v>
      </c>
      <c r="AJ102">
        <f t="shared" si="114"/>
        <v>5.0437882303764538E-2</v>
      </c>
      <c r="AK102">
        <f t="shared" si="115"/>
        <v>6.7764392693299549E-2</v>
      </c>
      <c r="AL102">
        <f t="shared" si="116"/>
        <v>7.407661935559387E-2</v>
      </c>
      <c r="AM102">
        <f t="shared" si="117"/>
        <v>8.4512571528309058E-2</v>
      </c>
      <c r="AN102">
        <f t="shared" si="118"/>
        <v>7.2426937102720398E-2</v>
      </c>
      <c r="AO102">
        <f t="shared" si="119"/>
        <v>7.8322585063373695E-2</v>
      </c>
      <c r="AP102">
        <f t="shared" si="120"/>
        <v>7.4402467544395445E-2</v>
      </c>
      <c r="AQ102">
        <f t="shared" si="121"/>
        <v>8.2184572088560892E-2</v>
      </c>
      <c r="AR102">
        <f t="shared" si="122"/>
        <v>8.9884855978650882E-2</v>
      </c>
      <c r="AS102">
        <f t="shared" si="123"/>
        <v>9.9411522886195369E-2</v>
      </c>
      <c r="AT102">
        <f t="shared" si="124"/>
        <v>0.10772977398670984</v>
      </c>
      <c r="AU102">
        <f t="shared" si="125"/>
        <v>0.11138945802466513</v>
      </c>
      <c r="AV102">
        <f t="shared" si="126"/>
        <v>0.11559805857506707</v>
      </c>
      <c r="AW102">
        <f t="shared" si="127"/>
        <v>0.1401815511394309</v>
      </c>
      <c r="AX102">
        <f t="shared" si="128"/>
        <v>0.13739810322804299</v>
      </c>
      <c r="AY102">
        <f t="shared" si="129"/>
        <v>0.11109328853550114</v>
      </c>
      <c r="AZ102">
        <f t="shared" si="130"/>
        <v>0.11761207285899031</v>
      </c>
      <c r="BA102">
        <f t="shared" si="131"/>
        <v>0.10705405435938781</v>
      </c>
      <c r="BB102">
        <f t="shared" si="132"/>
        <v>8.8652457666372086E-2</v>
      </c>
      <c r="BC102">
        <f t="shared" si="133"/>
        <v>7.0430821723441617E-2</v>
      </c>
      <c r="BD102">
        <f t="shared" si="134"/>
        <v>4.2493999978669351E-2</v>
      </c>
      <c r="BE102">
        <f t="shared" si="135"/>
        <v>3.640171810313704E-2</v>
      </c>
      <c r="BF102">
        <f t="shared" si="136"/>
        <v>3.0780242114957588E-2</v>
      </c>
      <c r="BG102">
        <f t="shared" si="137"/>
        <v>1.9515885178252788E-2</v>
      </c>
      <c r="BI102">
        <f t="shared" si="104"/>
        <v>2.1106051233182379</v>
      </c>
    </row>
    <row r="103" spans="1:61" x14ac:dyDescent="0.25">
      <c r="A103">
        <f>'HKI SC'!A99</f>
        <v>2036</v>
      </c>
      <c r="B103">
        <f>'HKI SC'!AD99</f>
        <v>1.4555559453603943</v>
      </c>
      <c r="C103">
        <f t="shared" si="108"/>
        <v>0</v>
      </c>
      <c r="D103">
        <f t="shared" si="108"/>
        <v>0</v>
      </c>
      <c r="E103">
        <f t="shared" si="108"/>
        <v>0</v>
      </c>
      <c r="F103">
        <f t="shared" si="108"/>
        <v>0.61026107082845771</v>
      </c>
      <c r="G103">
        <f t="shared" si="108"/>
        <v>0</v>
      </c>
      <c r="K103">
        <f t="shared" si="109"/>
        <v>0</v>
      </c>
      <c r="L103">
        <f t="shared" si="109"/>
        <v>0</v>
      </c>
      <c r="M103">
        <f t="shared" si="109"/>
        <v>0</v>
      </c>
      <c r="N103">
        <f t="shared" si="109"/>
        <v>0.38973892917154229</v>
      </c>
      <c r="O103">
        <f t="shared" si="109"/>
        <v>0</v>
      </c>
      <c r="AE103">
        <f t="shared" si="107"/>
        <v>2051</v>
      </c>
      <c r="AF103">
        <f t="shared" si="110"/>
        <v>2.132743887688533</v>
      </c>
      <c r="AG103">
        <f t="shared" si="111"/>
        <v>3.9446654092641149E-2</v>
      </c>
      <c r="AH103">
        <f t="shared" si="112"/>
        <v>3.2245249145949277E-2</v>
      </c>
      <c r="AI103">
        <f t="shared" si="113"/>
        <v>3.0215165619750375E-2</v>
      </c>
      <c r="AJ103">
        <f t="shared" si="114"/>
        <v>5.0966940240430671E-2</v>
      </c>
      <c r="AK103">
        <f t="shared" si="115"/>
        <v>6.8475193546551766E-2</v>
      </c>
      <c r="AL103">
        <f t="shared" si="116"/>
        <v>7.4853631030180917E-2</v>
      </c>
      <c r="AM103">
        <f t="shared" si="117"/>
        <v>8.5399049006602765E-2</v>
      </c>
      <c r="AN103">
        <f t="shared" si="118"/>
        <v>7.3186644769902789E-2</v>
      </c>
      <c r="AO103">
        <f t="shared" si="119"/>
        <v>7.9144133934090144E-2</v>
      </c>
      <c r="AP103">
        <f t="shared" si="120"/>
        <v>7.5182897137470742E-2</v>
      </c>
      <c r="AQ103">
        <f t="shared" si="121"/>
        <v>8.3046630488893811E-2</v>
      </c>
      <c r="AR103">
        <f t="shared" si="122"/>
        <v>9.0827684945085252E-2</v>
      </c>
      <c r="AS103">
        <f t="shared" si="123"/>
        <v>0.10045427989296771</v>
      </c>
      <c r="AT103">
        <f t="shared" si="124"/>
        <v>0.10885978360130193</v>
      </c>
      <c r="AU103">
        <f t="shared" si="125"/>
        <v>0.11255785515272002</v>
      </c>
      <c r="AV103">
        <f t="shared" si="126"/>
        <v>0.11681060096501136</v>
      </c>
      <c r="AW103">
        <f t="shared" si="127"/>
        <v>0.14165195708863051</v>
      </c>
      <c r="AX103">
        <f t="shared" si="128"/>
        <v>0.1388393127649121</v>
      </c>
      <c r="AY103">
        <f t="shared" si="129"/>
        <v>0.11225857905376821</v>
      </c>
      <c r="AZ103">
        <f t="shared" si="130"/>
        <v>0.11884574084328552</v>
      </c>
      <c r="BA103">
        <f t="shared" si="131"/>
        <v>0.10817697614999786</v>
      </c>
      <c r="BB103">
        <f t="shared" si="132"/>
        <v>8.9582359640663578E-2</v>
      </c>
      <c r="BC103">
        <f t="shared" si="133"/>
        <v>7.1169591543203126E-2</v>
      </c>
      <c r="BD103">
        <f t="shared" si="134"/>
        <v>4.2939732172856411E-2</v>
      </c>
      <c r="BE103">
        <f t="shared" si="135"/>
        <v>3.6783546542221025E-2</v>
      </c>
      <c r="BF103">
        <f t="shared" si="136"/>
        <v>3.1103105221805514E-2</v>
      </c>
      <c r="BG103">
        <f t="shared" si="137"/>
        <v>1.9720593097638392E-2</v>
      </c>
      <c r="BI103">
        <f t="shared" si="104"/>
        <v>2.132743887688533</v>
      </c>
    </row>
    <row r="104" spans="1:61" x14ac:dyDescent="0.25">
      <c r="A104">
        <f>'HKI SC'!A100</f>
        <v>2037</v>
      </c>
      <c r="B104">
        <f>'HKI SC'!AD100</f>
        <v>1.4866653084607029</v>
      </c>
      <c r="C104">
        <f t="shared" si="108"/>
        <v>0</v>
      </c>
      <c r="D104">
        <f t="shared" si="108"/>
        <v>0</v>
      </c>
      <c r="E104">
        <f t="shared" si="108"/>
        <v>0</v>
      </c>
      <c r="F104">
        <f t="shared" si="108"/>
        <v>0.57481367356598767</v>
      </c>
      <c r="G104">
        <f t="shared" si="108"/>
        <v>0</v>
      </c>
      <c r="K104">
        <f t="shared" si="109"/>
        <v>0</v>
      </c>
      <c r="L104">
        <f t="shared" si="109"/>
        <v>0</v>
      </c>
      <c r="M104">
        <f t="shared" si="109"/>
        <v>0</v>
      </c>
      <c r="N104">
        <f t="shared" si="109"/>
        <v>0.42518632643401233</v>
      </c>
      <c r="O104">
        <f t="shared" si="109"/>
        <v>0</v>
      </c>
      <c r="AE104">
        <f t="shared" si="107"/>
        <v>2052</v>
      </c>
      <c r="AF104">
        <f t="shared" si="110"/>
        <v>2.1566019126517157</v>
      </c>
      <c r="AG104">
        <f t="shared" si="111"/>
        <v>3.9887925669359274E-2</v>
      </c>
      <c r="AH104">
        <f t="shared" si="112"/>
        <v>3.2605961917655718E-2</v>
      </c>
      <c r="AI104">
        <f t="shared" si="113"/>
        <v>3.0553168780741252E-2</v>
      </c>
      <c r="AJ104">
        <f t="shared" si="114"/>
        <v>5.1537083959783264E-2</v>
      </c>
      <c r="AK104">
        <f t="shared" si="115"/>
        <v>6.9241194043105983E-2</v>
      </c>
      <c r="AL104">
        <f t="shared" si="116"/>
        <v>7.5690984173243242E-2</v>
      </c>
      <c r="AM104">
        <f t="shared" si="117"/>
        <v>8.6354368890435504E-2</v>
      </c>
      <c r="AN104">
        <f t="shared" si="118"/>
        <v>7.4005350104364834E-2</v>
      </c>
      <c r="AO104">
        <f t="shared" si="119"/>
        <v>8.0029482959816545E-2</v>
      </c>
      <c r="AP104">
        <f t="shared" si="120"/>
        <v>7.6023933629036644E-2</v>
      </c>
      <c r="AQ104">
        <f t="shared" si="121"/>
        <v>8.3975634948711811E-2</v>
      </c>
      <c r="AR104">
        <f t="shared" si="122"/>
        <v>9.1843732482380744E-2</v>
      </c>
      <c r="AS104">
        <f t="shared" si="123"/>
        <v>0.10157801572040569</v>
      </c>
      <c r="AT104">
        <f t="shared" si="124"/>
        <v>0.11007754793279947</v>
      </c>
      <c r="AU104">
        <f t="shared" si="125"/>
        <v>0.11381698810981704</v>
      </c>
      <c r="AV104">
        <f t="shared" si="126"/>
        <v>0.11811730743355413</v>
      </c>
      <c r="AW104">
        <f t="shared" si="127"/>
        <v>0.14323655238289579</v>
      </c>
      <c r="AX104">
        <f t="shared" si="128"/>
        <v>0.14039244430074149</v>
      </c>
      <c r="AY104">
        <f t="shared" si="129"/>
        <v>0.11351436414679171</v>
      </c>
      <c r="AZ104">
        <f t="shared" si="130"/>
        <v>0.12017521348562893</v>
      </c>
      <c r="BA104">
        <f t="shared" si="131"/>
        <v>0.10938710222857986</v>
      </c>
      <c r="BB104">
        <f t="shared" si="132"/>
        <v>9.0584476296538333E-2</v>
      </c>
      <c r="BC104">
        <f t="shared" si="133"/>
        <v>7.196573303091712E-2</v>
      </c>
      <c r="BD104">
        <f t="shared" si="134"/>
        <v>4.3420079207493883E-2</v>
      </c>
      <c r="BE104">
        <f t="shared" si="135"/>
        <v>3.7195027159610032E-2</v>
      </c>
      <c r="BF104">
        <f t="shared" si="136"/>
        <v>3.1451041354736399E-2</v>
      </c>
      <c r="BG104">
        <f t="shared" si="137"/>
        <v>1.9941198302570969E-2</v>
      </c>
      <c r="BI104">
        <f t="shared" si="104"/>
        <v>2.1566019126517157</v>
      </c>
    </row>
    <row r="105" spans="1:61" x14ac:dyDescent="0.25">
      <c r="A105">
        <f>'HKI SC'!A101</f>
        <v>2038</v>
      </c>
      <c r="B105">
        <f>'HKI SC'!AD101</f>
        <v>1.5131869771661677</v>
      </c>
      <c r="C105">
        <f t="shared" si="108"/>
        <v>0</v>
      </c>
      <c r="D105">
        <f t="shared" si="108"/>
        <v>0</v>
      </c>
      <c r="E105">
        <f t="shared" si="108"/>
        <v>0</v>
      </c>
      <c r="F105">
        <f t="shared" si="108"/>
        <v>0.54459370012471497</v>
      </c>
      <c r="G105">
        <f t="shared" si="108"/>
        <v>0</v>
      </c>
      <c r="K105">
        <f t="shared" si="109"/>
        <v>0</v>
      </c>
      <c r="L105">
        <f t="shared" si="109"/>
        <v>0</v>
      </c>
      <c r="M105">
        <f t="shared" si="109"/>
        <v>0</v>
      </c>
      <c r="N105">
        <f t="shared" si="109"/>
        <v>0.45540629987528503</v>
      </c>
      <c r="O105">
        <f t="shared" si="109"/>
        <v>0</v>
      </c>
      <c r="AE105">
        <f t="shared" si="107"/>
        <v>2053</v>
      </c>
      <c r="AF105">
        <f t="shared" si="110"/>
        <v>2.1742820666616116</v>
      </c>
      <c r="AG105">
        <f t="shared" si="111"/>
        <v>4.0214933015885475E-2</v>
      </c>
      <c r="AH105">
        <f t="shared" si="112"/>
        <v>3.2873270605904135E-2</v>
      </c>
      <c r="AI105">
        <f t="shared" si="113"/>
        <v>3.0803648355281578E-2</v>
      </c>
      <c r="AJ105">
        <f t="shared" si="114"/>
        <v>5.19595928967755E-2</v>
      </c>
      <c r="AK105">
        <f t="shared" si="115"/>
        <v>6.9808843996177747E-2</v>
      </c>
      <c r="AL105">
        <f t="shared" si="116"/>
        <v>7.6311510497314827E-2</v>
      </c>
      <c r="AM105">
        <f t="shared" si="117"/>
        <v>8.7062315281678848E-2</v>
      </c>
      <c r="AN105">
        <f t="shared" si="118"/>
        <v>7.4612057341210694E-2</v>
      </c>
      <c r="AO105">
        <f t="shared" si="119"/>
        <v>8.0685576963888964E-2</v>
      </c>
      <c r="AP105">
        <f t="shared" si="120"/>
        <v>7.6647189523930459E-2</v>
      </c>
      <c r="AQ105">
        <f t="shared" si="121"/>
        <v>8.4664080113423024E-2</v>
      </c>
      <c r="AR105">
        <f t="shared" si="122"/>
        <v>9.2596681520219423E-2</v>
      </c>
      <c r="AS105">
        <f t="shared" si="123"/>
        <v>0.10241076790866104</v>
      </c>
      <c r="AT105">
        <f t="shared" si="124"/>
        <v>0.11097998059274765</v>
      </c>
      <c r="AU105">
        <f t="shared" si="125"/>
        <v>0.11475007727519286</v>
      </c>
      <c r="AV105">
        <f t="shared" si="126"/>
        <v>0.11908565127782517</v>
      </c>
      <c r="AW105">
        <f t="shared" si="127"/>
        <v>0.14441082765879137</v>
      </c>
      <c r="AX105">
        <f t="shared" si="128"/>
        <v>0.14154340314136074</v>
      </c>
      <c r="AY105">
        <f t="shared" si="129"/>
        <v>0.11444497235439688</v>
      </c>
      <c r="AZ105">
        <f t="shared" si="130"/>
        <v>0.12116042836007254</v>
      </c>
      <c r="BA105">
        <f t="shared" si="131"/>
        <v>0.11028387450850403</v>
      </c>
      <c r="BB105">
        <f t="shared" si="132"/>
        <v>9.1327101758582621E-2</v>
      </c>
      <c r="BC105">
        <f t="shared" si="133"/>
        <v>7.2555719173448718E-2</v>
      </c>
      <c r="BD105">
        <f t="shared" si="134"/>
        <v>4.3776043691716407E-2</v>
      </c>
      <c r="BE105">
        <f t="shared" si="135"/>
        <v>3.7499957710179548E-2</v>
      </c>
      <c r="BF105">
        <f t="shared" si="136"/>
        <v>3.1708881826666438E-2</v>
      </c>
      <c r="BG105">
        <f t="shared" si="137"/>
        <v>2.0104679311774849E-2</v>
      </c>
      <c r="BI105">
        <f t="shared" si="104"/>
        <v>2.1742820666616112</v>
      </c>
    </row>
    <row r="106" spans="1:61" x14ac:dyDescent="0.25">
      <c r="A106">
        <f>'HKI SC'!A102</f>
        <v>2039</v>
      </c>
      <c r="B106">
        <f>'HKI SC'!AD102</f>
        <v>1.5582394792088792</v>
      </c>
      <c r="C106">
        <f t="shared" si="108"/>
        <v>0</v>
      </c>
      <c r="D106">
        <f t="shared" si="108"/>
        <v>0</v>
      </c>
      <c r="E106">
        <f t="shared" si="108"/>
        <v>0</v>
      </c>
      <c r="F106">
        <f t="shared" si="108"/>
        <v>0.49325886782914796</v>
      </c>
      <c r="G106">
        <f t="shared" si="108"/>
        <v>0</v>
      </c>
      <c r="K106">
        <f t="shared" si="109"/>
        <v>0</v>
      </c>
      <c r="L106">
        <f t="shared" si="109"/>
        <v>0</v>
      </c>
      <c r="M106">
        <f t="shared" si="109"/>
        <v>0</v>
      </c>
      <c r="N106">
        <f t="shared" si="109"/>
        <v>0.50674113217085204</v>
      </c>
      <c r="O106">
        <f t="shared" si="109"/>
        <v>0</v>
      </c>
      <c r="AE106">
        <f t="shared" si="107"/>
        <v>2054</v>
      </c>
      <c r="AF106">
        <f t="shared" si="110"/>
        <v>2.1968073866869697</v>
      </c>
      <c r="AG106">
        <f t="shared" si="111"/>
        <v>4.0631555242537046E-2</v>
      </c>
      <c r="AH106">
        <f t="shared" si="112"/>
        <v>3.3213834027748995E-2</v>
      </c>
      <c r="AI106">
        <f t="shared" si="113"/>
        <v>3.1122770721137567E-2</v>
      </c>
      <c r="AJ106">
        <f t="shared" si="114"/>
        <v>5.2497888491598768E-2</v>
      </c>
      <c r="AK106">
        <f t="shared" si="115"/>
        <v>7.05320558442286E-2</v>
      </c>
      <c r="AL106">
        <f t="shared" si="116"/>
        <v>7.7102089246009448E-2</v>
      </c>
      <c r="AM106">
        <f t="shared" si="117"/>
        <v>8.7964271170447E-2</v>
      </c>
      <c r="AN106">
        <f t="shared" si="118"/>
        <v>7.5385029944503898E-2</v>
      </c>
      <c r="AO106">
        <f t="shared" si="119"/>
        <v>8.1521470553966163E-2</v>
      </c>
      <c r="AP106">
        <f t="shared" si="120"/>
        <v>7.744124586995077E-2</v>
      </c>
      <c r="AQ106">
        <f t="shared" si="121"/>
        <v>8.5541190552978597E-2</v>
      </c>
      <c r="AR106">
        <f t="shared" si="122"/>
        <v>9.355597282676624E-2</v>
      </c>
      <c r="AS106">
        <f t="shared" si="123"/>
        <v>0.10347173205703722</v>
      </c>
      <c r="AT106">
        <f t="shared" si="124"/>
        <v>0.112129720830038</v>
      </c>
      <c r="AU106">
        <f t="shared" si="125"/>
        <v>0.11593887529417618</v>
      </c>
      <c r="AV106">
        <f t="shared" si="126"/>
        <v>0.12031936536055216</v>
      </c>
      <c r="AW106">
        <f t="shared" si="127"/>
        <v>0.14590690774794726</v>
      </c>
      <c r="AX106">
        <f t="shared" si="128"/>
        <v>0.14300977703190784</v>
      </c>
      <c r="AY106">
        <f t="shared" si="129"/>
        <v>0.11563060952038526</v>
      </c>
      <c r="AZ106">
        <f t="shared" si="130"/>
        <v>0.12241563690226988</v>
      </c>
      <c r="BA106">
        <f t="shared" si="131"/>
        <v>0.1114264031642983</v>
      </c>
      <c r="BB106">
        <f t="shared" si="132"/>
        <v>9.2273240360212672E-2</v>
      </c>
      <c r="BC106">
        <f t="shared" si="133"/>
        <v>7.3307388342371813E-2</v>
      </c>
      <c r="BD106">
        <f t="shared" si="134"/>
        <v>4.4229558628310614E-2</v>
      </c>
      <c r="BE106">
        <f t="shared" si="135"/>
        <v>3.7888453095075089E-2</v>
      </c>
      <c r="BF106">
        <f t="shared" si="136"/>
        <v>3.2037382310455366E-2</v>
      </c>
      <c r="BG106">
        <f t="shared" si="137"/>
        <v>2.0312961550058798E-2</v>
      </c>
      <c r="BI106">
        <f t="shared" si="104"/>
        <v>2.1968073866869693</v>
      </c>
    </row>
    <row r="107" spans="1:61" x14ac:dyDescent="0.25">
      <c r="A107">
        <f>'HKI SC'!A103</f>
        <v>2040</v>
      </c>
      <c r="B107">
        <f>'HKI SC'!AD103</f>
        <v>1.6141767130013291</v>
      </c>
      <c r="C107">
        <f t="shared" si="108"/>
        <v>0</v>
      </c>
      <c r="D107">
        <f t="shared" si="108"/>
        <v>0</v>
      </c>
      <c r="E107">
        <f t="shared" si="108"/>
        <v>0</v>
      </c>
      <c r="F107">
        <f t="shared" si="108"/>
        <v>0.42952148620512576</v>
      </c>
      <c r="G107">
        <f t="shared" si="108"/>
        <v>0</v>
      </c>
      <c r="K107">
        <f t="shared" si="109"/>
        <v>0</v>
      </c>
      <c r="L107">
        <f t="shared" si="109"/>
        <v>0</v>
      </c>
      <c r="M107">
        <f t="shared" si="109"/>
        <v>0</v>
      </c>
      <c r="N107">
        <f t="shared" si="109"/>
        <v>0.57047851379487424</v>
      </c>
      <c r="O107">
        <f t="shared" si="109"/>
        <v>0</v>
      </c>
      <c r="AE107">
        <f t="shared" si="107"/>
        <v>2055</v>
      </c>
      <c r="AF107">
        <f t="shared" si="110"/>
        <v>2.2244020366661958</v>
      </c>
      <c r="AG107">
        <f t="shared" si="111"/>
        <v>4.1141938424888017E-2</v>
      </c>
      <c r="AH107">
        <f t="shared" si="112"/>
        <v>3.3631041348708555E-2</v>
      </c>
      <c r="AI107">
        <f t="shared" si="113"/>
        <v>3.1513711670097463E-2</v>
      </c>
      <c r="AJ107">
        <f t="shared" si="114"/>
        <v>5.315732766972301E-2</v>
      </c>
      <c r="AK107">
        <f t="shared" si="115"/>
        <v>7.1418026733224921E-2</v>
      </c>
      <c r="AL107">
        <f t="shared" si="116"/>
        <v>7.8070587976623862E-2</v>
      </c>
      <c r="AM107">
        <f t="shared" si="117"/>
        <v>8.9069212499548647E-2</v>
      </c>
      <c r="AN107">
        <f t="shared" si="118"/>
        <v>7.6331960261471404E-2</v>
      </c>
      <c r="AO107">
        <f t="shared" si="119"/>
        <v>8.2545482244459012E-2</v>
      </c>
      <c r="AP107">
        <f t="shared" si="120"/>
        <v>7.8414004832200651E-2</v>
      </c>
      <c r="AQ107">
        <f t="shared" si="121"/>
        <v>8.661569495715199E-2</v>
      </c>
      <c r="AR107">
        <f t="shared" si="122"/>
        <v>9.4731152926426226E-2</v>
      </c>
      <c r="AS107">
        <f t="shared" si="123"/>
        <v>0.10477146650174168</v>
      </c>
      <c r="AT107">
        <f t="shared" si="124"/>
        <v>0.11353821044880227</v>
      </c>
      <c r="AU107">
        <f t="shared" si="125"/>
        <v>0.11739521265998995</v>
      </c>
      <c r="AV107">
        <f t="shared" si="126"/>
        <v>0.12183072716357955</v>
      </c>
      <c r="AW107">
        <f t="shared" si="127"/>
        <v>0.14773968110498148</v>
      </c>
      <c r="AX107">
        <f t="shared" si="128"/>
        <v>0.14480615880152403</v>
      </c>
      <c r="AY107">
        <f t="shared" si="129"/>
        <v>0.11708307468229992</v>
      </c>
      <c r="AZ107">
        <f t="shared" si="130"/>
        <v>0.12395333049924771</v>
      </c>
      <c r="BA107">
        <f t="shared" si="131"/>
        <v>0.11282605823301148</v>
      </c>
      <c r="BB107">
        <f t="shared" si="132"/>
        <v>9.3432307734812634E-2</v>
      </c>
      <c r="BC107">
        <f t="shared" si="133"/>
        <v>7.4228220880744572E-2</v>
      </c>
      <c r="BD107">
        <f t="shared" si="134"/>
        <v>4.4785137235921063E-2</v>
      </c>
      <c r="BE107">
        <f t="shared" si="135"/>
        <v>3.8364379481588967E-2</v>
      </c>
      <c r="BF107">
        <f t="shared" si="136"/>
        <v>3.2439811925571022E-2</v>
      </c>
      <c r="BG107">
        <f t="shared" si="137"/>
        <v>2.05681177678557E-2</v>
      </c>
      <c r="BI107">
        <f t="shared" si="104"/>
        <v>2.2244020366661954</v>
      </c>
    </row>
    <row r="108" spans="1:61" x14ac:dyDescent="0.25">
      <c r="A108">
        <f>'HKI SC'!A104</f>
        <v>2041</v>
      </c>
      <c r="B108">
        <f>'HKI SC'!AD104</f>
        <v>1.6716188739584572</v>
      </c>
      <c r="C108">
        <f t="shared" ref="C108:C167" si="138">($B108&gt;=C$16)*($B108&lt;=D$16)*(1-($B108-C$16)/(D$16-C$16))</f>
        <v>0</v>
      </c>
      <c r="D108">
        <f t="shared" ref="D108:D167" si="139">($B108&gt;=D$16)*($B108&lt;=E$16)*(1-($B108-D$16)/(E$16-D$16))</f>
        <v>0</v>
      </c>
      <c r="E108">
        <f t="shared" ref="E108:E167" si="140">($B108&gt;=E$16)*($B108&lt;=F$16)*(1-($B108-E$16)/(F$16-E$16))</f>
        <v>0</v>
      </c>
      <c r="F108">
        <f t="shared" ref="F108:F167" si="141">($B108&gt;=F$16)*($B108&lt;=G$16)*(1-($B108-F$16)/(G$16-F$16))</f>
        <v>0.36406932337888409</v>
      </c>
      <c r="G108">
        <f t="shared" ref="G108:G167" si="142">($B108&gt;=G$16)*($B108&lt;=H$16)*(1-($B108-G$16)/(H$16-G$16))</f>
        <v>0</v>
      </c>
      <c r="K108">
        <f t="shared" ref="K108:K167" si="143">($B108&gt;=J$16)*($B108&lt;=K$16)*($B108-J$16)/(K$16-J$16)</f>
        <v>0</v>
      </c>
      <c r="L108">
        <f t="shared" ref="L108:L167" si="144">($B108&gt;=K$16)*($B108&lt;=L$16)*($B108-K$16)/(L$16-K$16)</f>
        <v>0</v>
      </c>
      <c r="M108">
        <f t="shared" ref="M108:M167" si="145">($B108&gt;=L$16)*($B108&lt;=M$16)*($B108-L$16)/(M$16-L$16)</f>
        <v>0</v>
      </c>
      <c r="N108">
        <f t="shared" ref="N108:N167" si="146">($B108&gt;=M$16)*($B108&lt;=N$16)*($B108-M$16)/(N$16-M$16)</f>
        <v>0.63593067662111591</v>
      </c>
      <c r="O108">
        <f t="shared" ref="O108:O167" si="147">($B108&gt;=N$16)*($B108&lt;=O$16)*($B108-N$16)/(O$16-N$16)</f>
        <v>0</v>
      </c>
      <c r="AE108">
        <f t="shared" ref="AE108:AE152" si="148">A123</f>
        <v>2056</v>
      </c>
      <c r="AF108">
        <f t="shared" ref="AF108:AF152" si="149">A$2*$C123+A$3*$D123+A$4*$E123+A$5*$F123+A$6*G123+A$3*$K123+A$4*$L123+A$5*$M123+A$6*$N123+A$7*$O123</f>
        <v>2.260584938107784</v>
      </c>
      <c r="AG108">
        <f t="shared" ref="AG108:AG152" si="150">B$2*$C123+B$3*$D123+B$4*$E123+B$5*$F123+B$6*$G123+B$3*$K123+B$4*$L123+B$5*$M123+B$6*$N123+B$7*$O123</f>
        <v>4.1811167583378939E-2</v>
      </c>
      <c r="AH108">
        <f t="shared" ref="AH108:AH152" si="151">C$2*$C123+C$3*$D123+C$4*$E123+C$5*$F123+C$6*$G123+C$3*$K123+C$4*$L123+C$5*$M123+C$6*$N123+C$7*$O123</f>
        <v>3.4178095628663301E-2</v>
      </c>
      <c r="AI108">
        <f t="shared" ref="AI108:AI152" si="152">D$2*$C123+D$3*$D123+D$4*$E123+D$5*$F123+D$6*$G123+D$3*$K123+D$4*$L123+D$5*$M123+D$6*$N123+D$7*$O123</f>
        <v>3.2026324725031863E-2</v>
      </c>
      <c r="AJ108">
        <f t="shared" ref="AJ108:AJ152" si="153">E$2*$C123+E$3*$D123+E$4*$E123+E$5*$F123+E$6*$G123+E$3*$K123+E$4*$L123+E$5*$M123+E$6*$N123+E$7*$O123</f>
        <v>5.4022003351666931E-2</v>
      </c>
      <c r="AK108">
        <f t="shared" ref="AK108:AK152" si="154">F$2*$C123+F$3*$D123+F$4*$E123+F$5*$F123+F$6*$G123+F$3*$K123+F$4*$L123+F$5*$M123+F$6*$N123+F$7*$O123</f>
        <v>7.2579737332228819E-2</v>
      </c>
      <c r="AL108">
        <f t="shared" ref="AL108:AL152" si="155">G$2*$C123+G$3*$D123+G$4*$E123+G$5*$F123+G$6*$G123+G$3*$K123+G$4*$L123+G$5*$M123+G$6*$N123+G$7*$O123</f>
        <v>7.9340511463332541E-2</v>
      </c>
      <c r="AM108">
        <f t="shared" ref="AM108:AM152" si="156">H$2*$C123+H$3*$D123+H$4*$E123+H$5*$F123+H$6*$G123+H$3*$K123+H$4*$L123+H$5*$M123+H$6*$N123+H$7*$O123</f>
        <v>9.0518043459162922E-2</v>
      </c>
      <c r="AN108">
        <f t="shared" ref="AN108:AN152" si="157">I$2*$C123+I$3*$D123+I$4*$E123+I$5*$F123+I$6*$G123+I$3*$K123+I$4*$L123+I$5*$M123+I$6*$N123+I$7*$O123</f>
        <v>7.757360262173621E-2</v>
      </c>
      <c r="AO108">
        <f t="shared" ref="AO108:AO152" si="158">J$2*$C123+J$3*$D123+J$4*$E123+J$5*$F123+J$6*$G123+J$3*$K123+J$4*$L123+J$5*$M123+J$6*$N123+J$7*$O123</f>
        <v>8.3888195926278844E-2</v>
      </c>
      <c r="AP108">
        <f t="shared" ref="AP108:AP152" si="159">K$2*$C123+K$3*$D123+K$4*$E123+K$5*$F123+K$6*$G123+K$3*$K123+K$4*$L123+K$5*$M123+K$6*$N123+K$7*$O123</f>
        <v>7.9689514457581156E-2</v>
      </c>
      <c r="AQ108">
        <f t="shared" ref="AQ108:AQ152" si="160">L$2*$C123+L$3*$D123+L$4*$E123+L$5*$F123+L$6*$G123+L$3*$K123+L$4*$L123+L$5*$M123+L$6*$N123+L$7*$O123</f>
        <v>8.8024616142382661E-2</v>
      </c>
      <c r="AR108">
        <f t="shared" ref="AR108:AR152" si="161">M$2*$C123+M$3*$D123+M$4*$E123+M$5*$F123+M$6*$G123+M$3*$K123+M$4*$L123+M$5*$M123+M$6*$N123+M$7*$O123</f>
        <v>9.6272082989105931E-2</v>
      </c>
      <c r="AS108">
        <f t="shared" ref="AS108:AS152" si="162">N$2*$C123+N$3*$D123+N$4*$E123+N$5*$F123+N$6*$G123+N$3*$K123+N$4*$L123+N$5*$M123+N$6*$N123+N$7*$O123</f>
        <v>0.10647571581631468</v>
      </c>
      <c r="AT108">
        <f t="shared" ref="AT108:AT152" si="163">O$2*$C123+O$3*$D123+O$4*$E123+O$5*$F123+O$6*$G123+O$3*$K123+O$4*$L123+O$5*$M123+O$6*$N123+O$7*$O123</f>
        <v>0.11538506268630531</v>
      </c>
      <c r="AU108">
        <f t="shared" ref="AU108:AU152" si="164">P$2*$C123+P$3*$D123+P$4*$E123+P$5*$F123+P$6*$G123+P$3*$K123+P$4*$L123+P$5*$M123+P$6*$N123+P$7*$O123</f>
        <v>0.11930480424432283</v>
      </c>
      <c r="AV108">
        <f t="shared" ref="AV108:AV152" si="165">Q$2*$C123+Q$3*$D123+Q$4*$E123+Q$5*$F123+Q$6*$G123+Q$3*$K123+Q$4*$L123+Q$5*$M123+Q$6*$N123+Q$7*$O123</f>
        <v>0.12381246837800655</v>
      </c>
      <c r="AW108">
        <f t="shared" ref="AW108:AW152" si="166">R$2*$C123+R$3*$D123+R$4*$E123+R$5*$F123+R$6*$G123+R$3*$K123+R$4*$L123+R$5*$M123+R$6*$N123+R$7*$O123</f>
        <v>0.1501428664250439</v>
      </c>
      <c r="AX108">
        <f t="shared" ref="AX108:AX152" si="167">S$2*$C123+S$3*$D123+S$4*$E123+S$5*$F123+S$6*$G123+S$3*$K123+S$4*$L123+S$5*$M123+S$6*$N123+S$7*$O123</f>
        <v>0.14716162642189323</v>
      </c>
      <c r="AY108">
        <f t="shared" ref="AY108:AY152" si="168">T$2*$C123+T$3*$D123+T$4*$E123+T$5*$F123+T$6*$G123+T$3*$K123+T$4*$L123+T$5*$M123+T$6*$N123+T$7*$O123</f>
        <v>0.11898758892112746</v>
      </c>
      <c r="AZ108">
        <f t="shared" ref="AZ108:AZ152" si="169">U$2*$C123+U$3*$D123+U$4*$E123+U$5*$F123+U$6*$G123+U$3*$K123+U$4*$L123+U$5*$M123+U$6*$N123+U$7*$O123</f>
        <v>0.12596959872184507</v>
      </c>
      <c r="BA108">
        <f t="shared" ref="BA108:BA152" si="170">V$2*$C123+V$3*$D123+V$4*$E123+V$5*$F123+V$6*$G123+V$3*$K123+V$4*$L123+V$5*$M123+V$6*$N123+V$7*$O123</f>
        <v>0.11466132635352011</v>
      </c>
      <c r="BB108">
        <f t="shared" ref="BB108:BB152" si="171">W$2*$C123+W$3*$D123+W$4*$E123+W$5*$F123+W$6*$G123+W$3*$K123+W$4*$L123+W$5*$M123+W$6*$N123+W$7*$O123</f>
        <v>9.495211032737616E-2</v>
      </c>
      <c r="BC108">
        <f t="shared" ref="BC108:BC152" si="172">X$2*$C123+X$3*$D123+X$4*$E123+X$5*$F123+X$6*$G123+X$3*$K123+X$4*$L123+X$5*$M123+X$6*$N123+X$7*$O123</f>
        <v>7.5435643080527179E-2</v>
      </c>
      <c r="BD108">
        <f t="shared" ref="BD108:BD152" si="173">Y$2*$C123+Y$3*$D123+Y$4*$E123+Y$5*$F123+Y$6*$G123+Y$3*$K123+Y$4*$L123+Y$5*$M123+Y$6*$N123+Y$7*$O123</f>
        <v>4.5513627940364024E-2</v>
      </c>
      <c r="BE108">
        <f t="shared" ref="BE108:BE152" si="174">Z$2*$C123+Z$3*$D123+Z$4*$E123+Z$5*$F123+Z$6*$G123+Z$3*$K123+Z$4*$L123+Z$5*$M123+Z$6*$N123+Z$7*$O123</f>
        <v>3.8988427894946151E-2</v>
      </c>
      <c r="BF108">
        <f t="shared" ref="BF108:BF152" si="175">AA$2*$C123+AA$3*$D123+AA$4*$E123+AA$5*$F123+AA$6*$G123+AA$3*$K123+AA$4*$L123+AA$5*$M123+AA$6*$N123+AA$7*$O123</f>
        <v>3.2967489251134775E-2</v>
      </c>
      <c r="BG108">
        <f t="shared" ref="BG108:BG152" si="176">AB$2*$C123+AB$3*$D123+AB$4*$E123+AB$5*$F123+AB$6*$G123+AB$3*$K123+AB$4*$L123+AB$5*$M123+AB$6*$N123+AB$7*$O123</f>
        <v>2.0902685964506288E-2</v>
      </c>
      <c r="BI108">
        <f t="shared" ref="BI108:BI171" si="177">SUM(AG108:BG108)</f>
        <v>2.2605849381077836</v>
      </c>
    </row>
    <row r="109" spans="1:61" x14ac:dyDescent="0.25">
      <c r="A109">
        <f>'HKI SC'!A105</f>
        <v>2042</v>
      </c>
      <c r="B109">
        <f>'HKI SC'!AD105</f>
        <v>1.7253450601539957</v>
      </c>
      <c r="C109">
        <f t="shared" si="138"/>
        <v>0</v>
      </c>
      <c r="D109">
        <f t="shared" si="139"/>
        <v>0</v>
      </c>
      <c r="E109">
        <f t="shared" si="140"/>
        <v>0</v>
      </c>
      <c r="F109">
        <f t="shared" si="141"/>
        <v>0.30285130810386873</v>
      </c>
      <c r="G109">
        <f t="shared" si="142"/>
        <v>0</v>
      </c>
      <c r="K109">
        <f t="shared" si="143"/>
        <v>0</v>
      </c>
      <c r="L109">
        <f t="shared" si="144"/>
        <v>0</v>
      </c>
      <c r="M109">
        <f t="shared" si="145"/>
        <v>0</v>
      </c>
      <c r="N109">
        <f t="shared" si="146"/>
        <v>0.69714869189613127</v>
      </c>
      <c r="O109">
        <f t="shared" si="147"/>
        <v>0</v>
      </c>
      <c r="AE109">
        <f t="shared" si="148"/>
        <v>2057</v>
      </c>
      <c r="AF109">
        <f t="shared" si="149"/>
        <v>2.3079237284702456</v>
      </c>
      <c r="AG109">
        <f t="shared" si="150"/>
        <v>4.2686733045960532E-2</v>
      </c>
      <c r="AH109">
        <f t="shared" si="151"/>
        <v>3.4893817332669587E-2</v>
      </c>
      <c r="AI109">
        <f t="shared" si="152"/>
        <v>3.2696986307651908E-2</v>
      </c>
      <c r="AJ109">
        <f t="shared" si="153"/>
        <v>5.5153275284216111E-2</v>
      </c>
      <c r="AK109">
        <f t="shared" si="154"/>
        <v>7.4099625796587451E-2</v>
      </c>
      <c r="AL109">
        <f t="shared" si="155"/>
        <v>8.1001976943394088E-2</v>
      </c>
      <c r="AM109">
        <f t="shared" si="156"/>
        <v>9.2413577049208107E-2</v>
      </c>
      <c r="AN109">
        <f t="shared" si="157"/>
        <v>7.9198067356622534E-2</v>
      </c>
      <c r="AO109">
        <f t="shared" si="158"/>
        <v>8.5644894227632329E-2</v>
      </c>
      <c r="AP109">
        <f t="shared" si="159"/>
        <v>8.1358288391000122E-2</v>
      </c>
      <c r="AQ109">
        <f t="shared" si="160"/>
        <v>8.9867935002052826E-2</v>
      </c>
      <c r="AR109">
        <f t="shared" si="161"/>
        <v>9.8288111618489604E-2</v>
      </c>
      <c r="AS109">
        <f t="shared" si="162"/>
        <v>0.10870541818438437</v>
      </c>
      <c r="AT109">
        <f t="shared" si="163"/>
        <v>0.11780133521886435</v>
      </c>
      <c r="AU109">
        <f t="shared" si="164"/>
        <v>0.12180315987880917</v>
      </c>
      <c r="AV109">
        <f t="shared" si="165"/>
        <v>0.12640521877017338</v>
      </c>
      <c r="AW109">
        <f t="shared" si="166"/>
        <v>0.15328700029867029</v>
      </c>
      <c r="AX109">
        <f t="shared" si="167"/>
        <v>0.15024333030532094</v>
      </c>
      <c r="AY109">
        <f t="shared" si="168"/>
        <v>0.12147930176620501</v>
      </c>
      <c r="AZ109">
        <f t="shared" si="169"/>
        <v>0.12860752146715379</v>
      </c>
      <c r="BA109">
        <f t="shared" si="170"/>
        <v>0.1170624431615771</v>
      </c>
      <c r="BB109">
        <f t="shared" si="171"/>
        <v>9.6940497478634202E-2</v>
      </c>
      <c r="BC109">
        <f t="shared" si="172"/>
        <v>7.7015336917041752E-2</v>
      </c>
      <c r="BD109">
        <f t="shared" si="173"/>
        <v>4.6466726430663373E-2</v>
      </c>
      <c r="BE109">
        <f t="shared" si="174"/>
        <v>3.9804882514088098E-2</v>
      </c>
      <c r="BF109">
        <f t="shared" si="175"/>
        <v>3.3657859710624127E-2</v>
      </c>
      <c r="BG109">
        <f t="shared" si="176"/>
        <v>2.1340408012550365E-2</v>
      </c>
      <c r="BI109">
        <f t="shared" si="177"/>
        <v>2.3079237284702461</v>
      </c>
    </row>
    <row r="110" spans="1:61" x14ac:dyDescent="0.25">
      <c r="A110">
        <f>'HKI SC'!A106</f>
        <v>2043</v>
      </c>
      <c r="B110">
        <f>'HKI SC'!AD106</f>
        <v>1.8009632199888743</v>
      </c>
      <c r="C110">
        <f t="shared" si="138"/>
        <v>0</v>
      </c>
      <c r="D110">
        <f t="shared" si="139"/>
        <v>0</v>
      </c>
      <c r="E110">
        <f t="shared" si="140"/>
        <v>0</v>
      </c>
      <c r="F110">
        <f t="shared" si="141"/>
        <v>0.21668860064884798</v>
      </c>
      <c r="G110">
        <f t="shared" si="142"/>
        <v>0</v>
      </c>
      <c r="K110">
        <f t="shared" si="143"/>
        <v>0</v>
      </c>
      <c r="L110">
        <f t="shared" si="144"/>
        <v>0</v>
      </c>
      <c r="M110">
        <f t="shared" si="145"/>
        <v>0</v>
      </c>
      <c r="N110">
        <f t="shared" si="146"/>
        <v>0.78331139935115202</v>
      </c>
      <c r="O110">
        <f t="shared" si="147"/>
        <v>0</v>
      </c>
      <c r="AE110">
        <f t="shared" si="148"/>
        <v>2058</v>
      </c>
      <c r="AF110">
        <f t="shared" si="149"/>
        <v>2.3648321155788654</v>
      </c>
      <c r="AG110">
        <f t="shared" si="150"/>
        <v>4.373929518162175E-2</v>
      </c>
      <c r="AH110">
        <f t="shared" si="151"/>
        <v>3.575422309043752E-2</v>
      </c>
      <c r="AI110">
        <f t="shared" si="152"/>
        <v>3.3503222983122305E-2</v>
      </c>
      <c r="AJ110">
        <f t="shared" si="153"/>
        <v>5.6513235278328591E-2</v>
      </c>
      <c r="AK110">
        <f t="shared" si="154"/>
        <v>7.5926761649222907E-2</v>
      </c>
      <c r="AL110">
        <f t="shared" si="155"/>
        <v>8.2999309785720565E-2</v>
      </c>
      <c r="AM110">
        <f t="shared" si="156"/>
        <v>9.4692295167979931E-2</v>
      </c>
      <c r="AN110">
        <f t="shared" si="157"/>
        <v>8.1150919706025171E-2</v>
      </c>
      <c r="AO110">
        <f t="shared" si="158"/>
        <v>8.7756711327330636E-2</v>
      </c>
      <c r="AP110">
        <f t="shared" si="159"/>
        <v>8.3364407099835725E-2</v>
      </c>
      <c r="AQ110">
        <f t="shared" si="160"/>
        <v>9.2083883116221663E-2</v>
      </c>
      <c r="AR110">
        <f t="shared" si="161"/>
        <v>0.10071168300222319</v>
      </c>
      <c r="AS110">
        <f t="shared" si="162"/>
        <v>0.11138585772514066</v>
      </c>
      <c r="AT110">
        <f t="shared" si="163"/>
        <v>0.12070606032041306</v>
      </c>
      <c r="AU110">
        <f t="shared" si="164"/>
        <v>0.12480656128585256</v>
      </c>
      <c r="AV110">
        <f t="shared" si="165"/>
        <v>0.12952209695535105</v>
      </c>
      <c r="AW110">
        <f t="shared" si="166"/>
        <v>0.15706672483813672</v>
      </c>
      <c r="AX110">
        <f t="shared" si="167"/>
        <v>0.15394800455258068</v>
      </c>
      <c r="AY110">
        <f t="shared" si="168"/>
        <v>0.12447471753550268</v>
      </c>
      <c r="AZ110">
        <f t="shared" si="169"/>
        <v>0.13177870365417696</v>
      </c>
      <c r="BA110">
        <f t="shared" si="170"/>
        <v>0.11994894878961858</v>
      </c>
      <c r="BB110">
        <f t="shared" si="171"/>
        <v>9.9330839624244424E-2</v>
      </c>
      <c r="BC110">
        <f t="shared" si="172"/>
        <v>7.8914367873961999E-2</v>
      </c>
      <c r="BD110">
        <f t="shared" si="173"/>
        <v>4.7612494994314858E-2</v>
      </c>
      <c r="BE110">
        <f t="shared" si="174"/>
        <v>4.0786384474045118E-2</v>
      </c>
      <c r="BF110">
        <f t="shared" si="175"/>
        <v>3.4487789437517402E-2</v>
      </c>
      <c r="BG110">
        <f t="shared" si="176"/>
        <v>2.1866616129938662E-2</v>
      </c>
      <c r="BI110">
        <f t="shared" si="177"/>
        <v>2.3648321155788659</v>
      </c>
    </row>
    <row r="111" spans="1:61" x14ac:dyDescent="0.25">
      <c r="A111">
        <f>'HKI SC'!A107</f>
        <v>2044</v>
      </c>
      <c r="B111">
        <f>'HKI SC'!AD107</f>
        <v>1.8644863183304545</v>
      </c>
      <c r="C111">
        <f t="shared" si="138"/>
        <v>0</v>
      </c>
      <c r="D111">
        <f t="shared" si="139"/>
        <v>0</v>
      </c>
      <c r="E111">
        <f t="shared" si="140"/>
        <v>0</v>
      </c>
      <c r="F111">
        <f t="shared" si="141"/>
        <v>0.14430754626992959</v>
      </c>
      <c r="G111">
        <f t="shared" si="142"/>
        <v>0</v>
      </c>
      <c r="K111">
        <f t="shared" si="143"/>
        <v>0</v>
      </c>
      <c r="L111">
        <f t="shared" si="144"/>
        <v>0</v>
      </c>
      <c r="M111">
        <f t="shared" si="145"/>
        <v>0</v>
      </c>
      <c r="N111">
        <f t="shared" si="146"/>
        <v>0.85569245373007041</v>
      </c>
      <c r="O111">
        <f t="shared" si="147"/>
        <v>0</v>
      </c>
      <c r="AE111">
        <f t="shared" si="148"/>
        <v>2059</v>
      </c>
      <c r="AF111">
        <f t="shared" si="149"/>
        <v>2.4376261378041444</v>
      </c>
      <c r="AG111">
        <f t="shared" si="150"/>
        <v>4.5085673727732464E-2</v>
      </c>
      <c r="AH111">
        <f t="shared" si="151"/>
        <v>3.685480595767239E-2</v>
      </c>
      <c r="AI111">
        <f t="shared" si="152"/>
        <v>3.4534515793459876E-2</v>
      </c>
      <c r="AJ111">
        <f t="shared" si="153"/>
        <v>5.8252819952340884E-2</v>
      </c>
      <c r="AK111">
        <f t="shared" si="154"/>
        <v>7.8263931522118552E-2</v>
      </c>
      <c r="AL111">
        <f t="shared" si="155"/>
        <v>8.5554186117711525E-2</v>
      </c>
      <c r="AM111">
        <f t="shared" si="156"/>
        <v>9.7607103789535438E-2</v>
      </c>
      <c r="AN111">
        <f t="shared" si="157"/>
        <v>8.3648899082136699E-2</v>
      </c>
      <c r="AO111">
        <f t="shared" si="158"/>
        <v>9.0458029510848012E-2</v>
      </c>
      <c r="AP111">
        <f t="shared" si="159"/>
        <v>8.5930521820303807E-2</v>
      </c>
      <c r="AQ111">
        <f t="shared" si="160"/>
        <v>9.4918399862672143E-2</v>
      </c>
      <c r="AR111">
        <f t="shared" si="161"/>
        <v>0.10381177980931283</v>
      </c>
      <c r="AS111">
        <f t="shared" si="162"/>
        <v>0.11481452589545636</v>
      </c>
      <c r="AT111">
        <f t="shared" si="163"/>
        <v>0.12442162202130749</v>
      </c>
      <c r="AU111">
        <f t="shared" si="164"/>
        <v>0.12864834419139259</v>
      </c>
      <c r="AV111">
        <f t="shared" si="165"/>
        <v>0.13350903300139025</v>
      </c>
      <c r="AW111">
        <f t="shared" si="166"/>
        <v>0.1619015368247459</v>
      </c>
      <c r="AX111">
        <f t="shared" si="167"/>
        <v>0.15868681640781243</v>
      </c>
      <c r="AY111">
        <f t="shared" si="168"/>
        <v>0.12830628566039121</v>
      </c>
      <c r="AZ111">
        <f t="shared" si="169"/>
        <v>0.13583510233864443</v>
      </c>
      <c r="BA111">
        <f t="shared" si="170"/>
        <v>0.12364120516019522</v>
      </c>
      <c r="BB111">
        <f t="shared" si="171"/>
        <v>0.10238843145058552</v>
      </c>
      <c r="BC111">
        <f t="shared" si="172"/>
        <v>8.1343501938518997E-2</v>
      </c>
      <c r="BD111">
        <f t="shared" si="173"/>
        <v>4.9078097984051293E-2</v>
      </c>
      <c r="BE111">
        <f t="shared" si="174"/>
        <v>4.2041866822383256E-2</v>
      </c>
      <c r="BF111">
        <f t="shared" si="175"/>
        <v>3.5549389072551472E-2</v>
      </c>
      <c r="BG111">
        <f t="shared" si="176"/>
        <v>2.2539712088873051E-2</v>
      </c>
      <c r="BI111">
        <f t="shared" si="177"/>
        <v>2.4376261378041439</v>
      </c>
    </row>
    <row r="112" spans="1:61" x14ac:dyDescent="0.25">
      <c r="A112">
        <f>'HKI SC'!A108</f>
        <v>2045</v>
      </c>
      <c r="B112">
        <f>'HKI SC'!AD108</f>
        <v>1.9204430720867838</v>
      </c>
      <c r="C112">
        <f t="shared" si="138"/>
        <v>0</v>
      </c>
      <c r="D112">
        <f t="shared" si="139"/>
        <v>0</v>
      </c>
      <c r="E112">
        <f t="shared" si="140"/>
        <v>0</v>
      </c>
      <c r="F112">
        <f t="shared" si="141"/>
        <v>8.0547922727551624E-2</v>
      </c>
      <c r="G112">
        <f t="shared" si="142"/>
        <v>0</v>
      </c>
      <c r="K112">
        <f t="shared" si="143"/>
        <v>0</v>
      </c>
      <c r="L112">
        <f t="shared" si="144"/>
        <v>0</v>
      </c>
      <c r="M112">
        <f t="shared" si="145"/>
        <v>0</v>
      </c>
      <c r="N112">
        <f t="shared" si="146"/>
        <v>0.91945207727244838</v>
      </c>
      <c r="O112">
        <f t="shared" si="147"/>
        <v>0</v>
      </c>
      <c r="AE112">
        <f t="shared" si="148"/>
        <v>2060</v>
      </c>
      <c r="AF112">
        <f t="shared" si="149"/>
        <v>2.5186616304648952</v>
      </c>
      <c r="AG112">
        <f t="shared" si="150"/>
        <v>4.6584484281905404E-2</v>
      </c>
      <c r="AH112">
        <f t="shared" si="151"/>
        <v>3.8079992753702843E-2</v>
      </c>
      <c r="AI112">
        <f t="shared" si="152"/>
        <v>3.5682567768175105E-2</v>
      </c>
      <c r="AJ112">
        <f t="shared" si="153"/>
        <v>6.0189353980470525E-2</v>
      </c>
      <c r="AK112">
        <f t="shared" si="154"/>
        <v>8.0865707139020679E-2</v>
      </c>
      <c r="AL112">
        <f t="shared" si="155"/>
        <v>8.8398316115219519E-2</v>
      </c>
      <c r="AM112">
        <f t="shared" si="156"/>
        <v>0.10085191628153603</v>
      </c>
      <c r="AN112">
        <f t="shared" si="157"/>
        <v>8.6429690460488359E-2</v>
      </c>
      <c r="AO112">
        <f t="shared" si="158"/>
        <v>9.3465180965638203E-2</v>
      </c>
      <c r="AP112">
        <f t="shared" si="159"/>
        <v>8.8787162575139383E-2</v>
      </c>
      <c r="AQ112">
        <f t="shared" si="160"/>
        <v>9.8073830129911832E-2</v>
      </c>
      <c r="AR112">
        <f t="shared" si="161"/>
        <v>0.10726285813111616</v>
      </c>
      <c r="AS112">
        <f t="shared" si="162"/>
        <v>0.11863137521712064</v>
      </c>
      <c r="AT112">
        <f t="shared" si="163"/>
        <v>0.12855784589985064</v>
      </c>
      <c r="AU112">
        <f t="shared" si="164"/>
        <v>0.13292507957335337</v>
      </c>
      <c r="AV112">
        <f t="shared" si="165"/>
        <v>0.13794735522650148</v>
      </c>
      <c r="AW112">
        <f t="shared" si="166"/>
        <v>0.16728372837399819</v>
      </c>
      <c r="AX112">
        <f t="shared" si="167"/>
        <v>0.16396213904525225</v>
      </c>
      <c r="AY112">
        <f t="shared" si="168"/>
        <v>0.13257164978194882</v>
      </c>
      <c r="AZ112">
        <f t="shared" si="169"/>
        <v>0.14035075150564563</v>
      </c>
      <c r="BA112">
        <f t="shared" si="170"/>
        <v>0.12775148516496698</v>
      </c>
      <c r="BB112">
        <f t="shared" si="171"/>
        <v>0.10579219253465146</v>
      </c>
      <c r="BC112">
        <f t="shared" si="172"/>
        <v>8.4047653593323848E-2</v>
      </c>
      <c r="BD112">
        <f t="shared" si="173"/>
        <v>5.0709631133171867E-2</v>
      </c>
      <c r="BE112">
        <f t="shared" si="174"/>
        <v>4.3439490246867246E-2</v>
      </c>
      <c r="BF112">
        <f t="shared" si="175"/>
        <v>3.6731179098760315E-2</v>
      </c>
      <c r="BG112">
        <f t="shared" si="176"/>
        <v>2.3289013487158297E-2</v>
      </c>
      <c r="BI112">
        <f t="shared" si="177"/>
        <v>2.5186616304648952</v>
      </c>
    </row>
    <row r="113" spans="1:61" x14ac:dyDescent="0.25">
      <c r="A113">
        <f>'HKI SC'!A109</f>
        <v>2046</v>
      </c>
      <c r="B113">
        <f>'HKI SC'!AD109</f>
        <v>1.9739243077933575</v>
      </c>
      <c r="C113">
        <f t="shared" si="138"/>
        <v>0</v>
      </c>
      <c r="D113">
        <f t="shared" si="139"/>
        <v>0</v>
      </c>
      <c r="E113">
        <f t="shared" si="140"/>
        <v>0</v>
      </c>
      <c r="F113">
        <f t="shared" si="141"/>
        <v>1.9609014976016303E-2</v>
      </c>
      <c r="G113">
        <f t="shared" si="142"/>
        <v>0</v>
      </c>
      <c r="K113">
        <f t="shared" si="143"/>
        <v>0</v>
      </c>
      <c r="L113">
        <f t="shared" si="144"/>
        <v>0</v>
      </c>
      <c r="M113">
        <f t="shared" si="145"/>
        <v>0</v>
      </c>
      <c r="N113">
        <f t="shared" si="146"/>
        <v>0.9803909850239837</v>
      </c>
      <c r="O113">
        <f t="shared" si="147"/>
        <v>0</v>
      </c>
      <c r="AE113">
        <f t="shared" si="148"/>
        <v>2061</v>
      </c>
      <c r="AF113">
        <f t="shared" si="149"/>
        <v>2.5954148718802346</v>
      </c>
      <c r="AG113">
        <f t="shared" si="150"/>
        <v>4.8004091475285407E-2</v>
      </c>
      <c r="AH113">
        <f t="shared" si="151"/>
        <v>3.9240435602224684E-2</v>
      </c>
      <c r="AI113">
        <f t="shared" si="152"/>
        <v>3.6769951918988741E-2</v>
      </c>
      <c r="AJ113">
        <f t="shared" si="153"/>
        <v>6.2023553525505752E-2</v>
      </c>
      <c r="AK113">
        <f t="shared" si="154"/>
        <v>8.3329994150498993E-2</v>
      </c>
      <c r="AL113">
        <f t="shared" si="155"/>
        <v>9.109215049750953E-2</v>
      </c>
      <c r="AM113">
        <f t="shared" si="156"/>
        <v>0.10392525943487083</v>
      </c>
      <c r="AN113">
        <f t="shared" si="157"/>
        <v>8.9063533298735134E-2</v>
      </c>
      <c r="AO113">
        <f t="shared" si="158"/>
        <v>9.6313422075842398E-2</v>
      </c>
      <c r="AP113">
        <f t="shared" si="159"/>
        <v>9.1492846594494859E-2</v>
      </c>
      <c r="AQ113">
        <f t="shared" si="160"/>
        <v>0.10106251438564438</v>
      </c>
      <c r="AR113">
        <f t="shared" si="161"/>
        <v>0.11053156717303589</v>
      </c>
      <c r="AS113">
        <f t="shared" si="162"/>
        <v>0.122246526403504</v>
      </c>
      <c r="AT113">
        <f t="shared" si="163"/>
        <v>0.13247549456803079</v>
      </c>
      <c r="AU113">
        <f t="shared" si="164"/>
        <v>0.13697581453482721</v>
      </c>
      <c r="AV113">
        <f t="shared" si="165"/>
        <v>0.14215113811271352</v>
      </c>
      <c r="AW113">
        <f t="shared" si="166"/>
        <v>0.17238150261784441</v>
      </c>
      <c r="AX113">
        <f t="shared" si="167"/>
        <v>0.16895869177345374</v>
      </c>
      <c r="AY113">
        <f t="shared" si="168"/>
        <v>0.13661161438754199</v>
      </c>
      <c r="AZ113">
        <f t="shared" si="169"/>
        <v>0.14462777505769331</v>
      </c>
      <c r="BA113">
        <f t="shared" si="170"/>
        <v>0.13164456094117796</v>
      </c>
      <c r="BB113">
        <f t="shared" si="171"/>
        <v>0.10901608477775973</v>
      </c>
      <c r="BC113">
        <f t="shared" si="172"/>
        <v>8.6608906668613095E-2</v>
      </c>
      <c r="BD113">
        <f t="shared" si="173"/>
        <v>5.2254947309576541E-2</v>
      </c>
      <c r="BE113">
        <f t="shared" si="174"/>
        <v>4.4763257457813191E-2</v>
      </c>
      <c r="BF113">
        <f t="shared" si="175"/>
        <v>3.7850518442615277E-2</v>
      </c>
      <c r="BG113">
        <f t="shared" si="176"/>
        <v>2.3998718694433409E-2</v>
      </c>
      <c r="BI113">
        <f t="shared" si="177"/>
        <v>2.5954148718802355</v>
      </c>
    </row>
    <row r="114" spans="1:61" x14ac:dyDescent="0.25">
      <c r="A114">
        <f>'HKI SC'!A110</f>
        <v>2047</v>
      </c>
      <c r="B114">
        <f>'HKI SC'!AD110</f>
        <v>2.0251451969092531</v>
      </c>
      <c r="C114">
        <f t="shared" si="138"/>
        <v>0</v>
      </c>
      <c r="D114">
        <f t="shared" si="139"/>
        <v>0</v>
      </c>
      <c r="E114">
        <f t="shared" si="140"/>
        <v>0</v>
      </c>
      <c r="F114">
        <f t="shared" si="141"/>
        <v>0</v>
      </c>
      <c r="G114">
        <f t="shared" si="142"/>
        <v>0.99575325476983845</v>
      </c>
      <c r="K114">
        <f t="shared" si="143"/>
        <v>0</v>
      </c>
      <c r="L114">
        <f t="shared" si="144"/>
        <v>0</v>
      </c>
      <c r="M114">
        <f t="shared" si="145"/>
        <v>0</v>
      </c>
      <c r="N114">
        <f t="shared" si="146"/>
        <v>0</v>
      </c>
      <c r="O114">
        <f t="shared" si="147"/>
        <v>4.2467452301615301E-3</v>
      </c>
      <c r="AE114">
        <f t="shared" si="148"/>
        <v>2062</v>
      </c>
      <c r="AF114">
        <f t="shared" si="149"/>
        <v>2.6585022513257028</v>
      </c>
      <c r="AG114">
        <f t="shared" si="150"/>
        <v>4.9170938581945607E-2</v>
      </c>
      <c r="AH114">
        <f t="shared" si="151"/>
        <v>4.0194262397803458E-2</v>
      </c>
      <c r="AI114">
        <f t="shared" si="152"/>
        <v>3.7663728067857137E-2</v>
      </c>
      <c r="AJ114">
        <f t="shared" si="153"/>
        <v>6.3531175100080925E-2</v>
      </c>
      <c r="AK114">
        <f t="shared" si="154"/>
        <v>8.5355516550450691E-2</v>
      </c>
      <c r="AL114">
        <f t="shared" si="155"/>
        <v>9.3306349516403514E-2</v>
      </c>
      <c r="AM114">
        <f t="shared" si="156"/>
        <v>0.10645139594852451</v>
      </c>
      <c r="AN114">
        <f t="shared" si="157"/>
        <v>9.1228422226839689E-2</v>
      </c>
      <c r="AO114">
        <f t="shared" si="158"/>
        <v>9.8654535810691404E-2</v>
      </c>
      <c r="AP114">
        <f t="shared" si="159"/>
        <v>9.3716785430705413E-2</v>
      </c>
      <c r="AQ114">
        <f t="shared" si="160"/>
        <v>0.10351906546032533</v>
      </c>
      <c r="AR114">
        <f t="shared" si="161"/>
        <v>0.11321828481286197</v>
      </c>
      <c r="AS114">
        <f t="shared" si="162"/>
        <v>0.12521800240168277</v>
      </c>
      <c r="AT114">
        <f t="shared" si="163"/>
        <v>0.13569560857893065</v>
      </c>
      <c r="AU114">
        <f t="shared" si="164"/>
        <v>0.14030531891581677</v>
      </c>
      <c r="AV114">
        <f t="shared" si="165"/>
        <v>0.14560644034045531</v>
      </c>
      <c r="AW114">
        <f t="shared" si="166"/>
        <v>0.17657162165540446</v>
      </c>
      <c r="AX114">
        <f t="shared" si="167"/>
        <v>0.17306561171677662</v>
      </c>
      <c r="AY114">
        <f t="shared" si="168"/>
        <v>0.13993226606712539</v>
      </c>
      <c r="AZ114">
        <f t="shared" si="169"/>
        <v>0.14814327750097264</v>
      </c>
      <c r="BA114">
        <f t="shared" si="170"/>
        <v>0.1348444772466631</v>
      </c>
      <c r="BB114">
        <f t="shared" si="171"/>
        <v>0.11166596521905175</v>
      </c>
      <c r="BC114">
        <f t="shared" si="172"/>
        <v>8.8714130391247314E-2</v>
      </c>
      <c r="BD114">
        <f t="shared" si="173"/>
        <v>5.3525121001088902E-2</v>
      </c>
      <c r="BE114">
        <f t="shared" si="174"/>
        <v>4.585132882515125E-2</v>
      </c>
      <c r="BF114">
        <f t="shared" si="175"/>
        <v>3.8770560184329991E-2</v>
      </c>
      <c r="BG114">
        <f t="shared" si="176"/>
        <v>2.4582061376516431E-2</v>
      </c>
      <c r="BI114">
        <f t="shared" si="177"/>
        <v>2.6585022513257033</v>
      </c>
    </row>
    <row r="115" spans="1:61" x14ac:dyDescent="0.25">
      <c r="A115">
        <f>'HKI SC'!A111</f>
        <v>2048</v>
      </c>
      <c r="B115">
        <f>'HKI SC'!AD111</f>
        <v>2.0596437653005526</v>
      </c>
      <c r="C115">
        <f t="shared" si="138"/>
        <v>0</v>
      </c>
      <c r="D115">
        <f t="shared" si="139"/>
        <v>0</v>
      </c>
      <c r="E115">
        <f t="shared" si="140"/>
        <v>0</v>
      </c>
      <c r="F115">
        <f t="shared" si="141"/>
        <v>0</v>
      </c>
      <c r="G115">
        <f t="shared" si="142"/>
        <v>0.99144570778513064</v>
      </c>
      <c r="K115">
        <f t="shared" si="143"/>
        <v>0</v>
      </c>
      <c r="L115">
        <f t="shared" si="144"/>
        <v>0</v>
      </c>
      <c r="M115">
        <f t="shared" si="145"/>
        <v>0</v>
      </c>
      <c r="N115">
        <f t="shared" si="146"/>
        <v>0</v>
      </c>
      <c r="O115">
        <f t="shared" si="147"/>
        <v>8.5542922148693652E-3</v>
      </c>
      <c r="AE115">
        <f t="shared" si="148"/>
        <v>2063</v>
      </c>
      <c r="AF115">
        <f t="shared" si="149"/>
        <v>2.7054476148071811</v>
      </c>
      <c r="AG115">
        <f t="shared" si="150"/>
        <v>5.0039227327348688E-2</v>
      </c>
      <c r="AH115">
        <f t="shared" si="151"/>
        <v>4.090403582650521E-2</v>
      </c>
      <c r="AI115">
        <f t="shared" si="152"/>
        <v>3.8328815864315233E-2</v>
      </c>
      <c r="AJ115">
        <f t="shared" si="153"/>
        <v>6.4653045170340012E-2</v>
      </c>
      <c r="AK115">
        <f t="shared" si="154"/>
        <v>8.6862773408184032E-2</v>
      </c>
      <c r="AL115">
        <f t="shared" si="155"/>
        <v>9.4954006760625542E-2</v>
      </c>
      <c r="AM115">
        <f t="shared" si="156"/>
        <v>0.10833117599137464</v>
      </c>
      <c r="AN115">
        <f t="shared" si="157"/>
        <v>9.2839386234541799E-2</v>
      </c>
      <c r="AO115">
        <f t="shared" si="158"/>
        <v>0.10039663440790714</v>
      </c>
      <c r="AP115">
        <f t="shared" si="159"/>
        <v>9.5371690388625335E-2</v>
      </c>
      <c r="AQ115">
        <f t="shared" si="160"/>
        <v>0.10534706472302088</v>
      </c>
      <c r="AR115">
        <f t="shared" si="161"/>
        <v>0.1152175584755564</v>
      </c>
      <c r="AS115">
        <f t="shared" si="162"/>
        <v>0.12742917398682632</v>
      </c>
      <c r="AT115">
        <f t="shared" si="163"/>
        <v>0.13809179976680783</v>
      </c>
      <c r="AU115">
        <f t="shared" si="164"/>
        <v>0.14278291102302795</v>
      </c>
      <c r="AV115">
        <f t="shared" si="165"/>
        <v>0.1481776427020926</v>
      </c>
      <c r="AW115">
        <f t="shared" si="166"/>
        <v>0.17968962501800964</v>
      </c>
      <c r="AX115">
        <f t="shared" si="167"/>
        <v>0.17612170393717513</v>
      </c>
      <c r="AY115">
        <f t="shared" si="168"/>
        <v>0.1424032705923359</v>
      </c>
      <c r="AZ115">
        <f t="shared" si="169"/>
        <v>0.15075927679386494</v>
      </c>
      <c r="BA115">
        <f t="shared" si="170"/>
        <v>0.13722563866740584</v>
      </c>
      <c r="BB115">
        <f t="shared" si="171"/>
        <v>0.11363782712855525</v>
      </c>
      <c r="BC115">
        <f t="shared" si="172"/>
        <v>9.0280695586023252E-2</v>
      </c>
      <c r="BD115">
        <f t="shared" si="173"/>
        <v>5.4470298406725168E-2</v>
      </c>
      <c r="BE115">
        <f t="shared" si="174"/>
        <v>4.6660997990085044E-2</v>
      </c>
      <c r="BF115">
        <f t="shared" si="175"/>
        <v>3.9455193059598867E-2</v>
      </c>
      <c r="BG115">
        <f t="shared" si="176"/>
        <v>2.5016145570302274E-2</v>
      </c>
      <c r="BI115">
        <f t="shared" si="177"/>
        <v>2.7054476148071811</v>
      </c>
    </row>
    <row r="116" spans="1:61" x14ac:dyDescent="0.25">
      <c r="A116">
        <f>'HKI SC'!A112</f>
        <v>2049</v>
      </c>
      <c r="B116">
        <f>'HKI SC'!AD112</f>
        <v>2.0871974101328346</v>
      </c>
      <c r="C116">
        <f t="shared" si="138"/>
        <v>0</v>
      </c>
      <c r="D116">
        <f t="shared" si="139"/>
        <v>0</v>
      </c>
      <c r="E116">
        <f t="shared" si="140"/>
        <v>0</v>
      </c>
      <c r="F116">
        <f t="shared" si="141"/>
        <v>0</v>
      </c>
      <c r="G116">
        <f t="shared" si="142"/>
        <v>0.98800531517611612</v>
      </c>
      <c r="K116">
        <f t="shared" si="143"/>
        <v>0</v>
      </c>
      <c r="L116">
        <f t="shared" si="144"/>
        <v>0</v>
      </c>
      <c r="M116">
        <f t="shared" si="145"/>
        <v>0</v>
      </c>
      <c r="N116">
        <f t="shared" si="146"/>
        <v>0</v>
      </c>
      <c r="O116">
        <f t="shared" si="147"/>
        <v>1.1994684823883828E-2</v>
      </c>
      <c r="AE116">
        <f t="shared" si="148"/>
        <v>2064</v>
      </c>
      <c r="AF116">
        <f t="shared" si="149"/>
        <v>2.740253934023912</v>
      </c>
      <c r="AG116">
        <f t="shared" si="150"/>
        <v>5.0682995593339816E-2</v>
      </c>
      <c r="AH116">
        <f t="shared" si="151"/>
        <v>4.1430277369840882E-2</v>
      </c>
      <c r="AI116">
        <f t="shared" si="152"/>
        <v>3.8821926502595958E-2</v>
      </c>
      <c r="AJ116">
        <f t="shared" si="153"/>
        <v>6.5484824176599926E-2</v>
      </c>
      <c r="AK116">
        <f t="shared" si="154"/>
        <v>8.7980286607385744E-2</v>
      </c>
      <c r="AL116">
        <f t="shared" si="155"/>
        <v>9.6175615877035464E-2</v>
      </c>
      <c r="AM116">
        <f t="shared" si="156"/>
        <v>0.10972488602739333</v>
      </c>
      <c r="AN116">
        <f t="shared" si="157"/>
        <v>9.4033790182886268E-2</v>
      </c>
      <c r="AO116">
        <f t="shared" si="158"/>
        <v>0.10168826440893235</v>
      </c>
      <c r="AP116">
        <f t="shared" si="159"/>
        <v>9.6598673118483969E-2</v>
      </c>
      <c r="AQ116">
        <f t="shared" si="160"/>
        <v>0.1067023833561471</v>
      </c>
      <c r="AR116">
        <f t="shared" si="161"/>
        <v>0.11669986369474593</v>
      </c>
      <c r="AS116">
        <f t="shared" si="162"/>
        <v>0.1290685849600918</v>
      </c>
      <c r="AT116">
        <f t="shared" si="163"/>
        <v>0.13986838832006243</v>
      </c>
      <c r="AU116">
        <f t="shared" si="164"/>
        <v>0.14461985199817812</v>
      </c>
      <c r="AV116">
        <f t="shared" si="165"/>
        <v>0.15008398836720332</v>
      </c>
      <c r="AW116">
        <f t="shared" si="166"/>
        <v>0.18200138090420051</v>
      </c>
      <c r="AX116">
        <f t="shared" si="167"/>
        <v>0.1783875575484892</v>
      </c>
      <c r="AY116">
        <f t="shared" si="168"/>
        <v>0.14423532739011521</v>
      </c>
      <c r="AZ116">
        <f t="shared" si="169"/>
        <v>0.15269883588355174</v>
      </c>
      <c r="BA116">
        <f t="shared" si="170"/>
        <v>0.13899108382259429</v>
      </c>
      <c r="BB116">
        <f t="shared" si="171"/>
        <v>0.11509980867441272</v>
      </c>
      <c r="BC116">
        <f t="shared" si="172"/>
        <v>9.1442181283427737E-2</v>
      </c>
      <c r="BD116">
        <f t="shared" si="173"/>
        <v>5.5171073607027901E-2</v>
      </c>
      <c r="BE116">
        <f t="shared" si="174"/>
        <v>4.7261304417060487E-2</v>
      </c>
      <c r="BF116">
        <f t="shared" si="175"/>
        <v>3.9962794846775958E-2</v>
      </c>
      <c r="BG116">
        <f t="shared" si="176"/>
        <v>2.5337985085333581E-2</v>
      </c>
      <c r="BI116">
        <f t="shared" si="177"/>
        <v>2.740253934023912</v>
      </c>
    </row>
    <row r="117" spans="1:61" x14ac:dyDescent="0.25">
      <c r="A117">
        <f>'HKI SC'!A113</f>
        <v>2050</v>
      </c>
      <c r="B117">
        <f>'HKI SC'!AD113</f>
        <v>2.1106051233182379</v>
      </c>
      <c r="C117">
        <f t="shared" si="138"/>
        <v>0</v>
      </c>
      <c r="D117">
        <f t="shared" si="139"/>
        <v>0</v>
      </c>
      <c r="E117">
        <f t="shared" si="140"/>
        <v>0</v>
      </c>
      <c r="F117">
        <f t="shared" si="141"/>
        <v>0</v>
      </c>
      <c r="G117">
        <f t="shared" si="142"/>
        <v>0.98508259029063605</v>
      </c>
      <c r="K117">
        <f t="shared" si="143"/>
        <v>0</v>
      </c>
      <c r="L117">
        <f t="shared" si="144"/>
        <v>0</v>
      </c>
      <c r="M117">
        <f t="shared" si="145"/>
        <v>0</v>
      </c>
      <c r="N117">
        <f t="shared" si="146"/>
        <v>0</v>
      </c>
      <c r="O117">
        <f t="shared" si="147"/>
        <v>1.4917409709363982E-2</v>
      </c>
      <c r="AE117">
        <f t="shared" si="148"/>
        <v>2065</v>
      </c>
      <c r="AF117">
        <f t="shared" si="149"/>
        <v>2.7605803566915745</v>
      </c>
      <c r="AG117">
        <f t="shared" si="150"/>
        <v>5.105894760921037E-2</v>
      </c>
      <c r="AH117">
        <f t="shared" si="151"/>
        <v>4.1737595359097907E-2</v>
      </c>
      <c r="AI117">
        <f t="shared" si="152"/>
        <v>3.9109896488540269E-2</v>
      </c>
      <c r="AJ117">
        <f t="shared" si="153"/>
        <v>6.5970571938150091E-2</v>
      </c>
      <c r="AK117">
        <f t="shared" si="154"/>
        <v>8.8632899297691331E-2</v>
      </c>
      <c r="AL117">
        <f t="shared" si="155"/>
        <v>9.6889019184067213E-2</v>
      </c>
      <c r="AM117">
        <f t="shared" si="156"/>
        <v>0.11053879395864802</v>
      </c>
      <c r="AN117">
        <f t="shared" si="157"/>
        <v>9.4731306037372384E-2</v>
      </c>
      <c r="AO117">
        <f t="shared" si="158"/>
        <v>0.10244255897158326</v>
      </c>
      <c r="AP117">
        <f t="shared" si="159"/>
        <v>9.7315214543554907E-2</v>
      </c>
      <c r="AQ117">
        <f t="shared" si="160"/>
        <v>0.10749387122404667</v>
      </c>
      <c r="AR117">
        <f t="shared" si="161"/>
        <v>0.11756551002236007</v>
      </c>
      <c r="AS117">
        <f t="shared" si="162"/>
        <v>0.13002597893677464</v>
      </c>
      <c r="AT117">
        <f t="shared" si="163"/>
        <v>0.14090589215995786</v>
      </c>
      <c r="AU117">
        <f t="shared" si="164"/>
        <v>0.14569260084139685</v>
      </c>
      <c r="AV117">
        <f t="shared" si="165"/>
        <v>0.15119726861664376</v>
      </c>
      <c r="AW117">
        <f t="shared" si="166"/>
        <v>0.18335141527452786</v>
      </c>
      <c r="AX117">
        <f t="shared" si="167"/>
        <v>0.17971078560715967</v>
      </c>
      <c r="AY117">
        <f t="shared" si="168"/>
        <v>0.14530522393938683</v>
      </c>
      <c r="AZ117">
        <f t="shared" si="169"/>
        <v>0.15383151232659631</v>
      </c>
      <c r="BA117">
        <f t="shared" si="170"/>
        <v>0.14002208006777289</v>
      </c>
      <c r="BB117">
        <f t="shared" si="171"/>
        <v>0.11595358624992655</v>
      </c>
      <c r="BC117">
        <f t="shared" si="172"/>
        <v>9.2120473321746471E-2</v>
      </c>
      <c r="BD117">
        <f t="shared" si="173"/>
        <v>5.5580316906432059E-2</v>
      </c>
      <c r="BE117">
        <f t="shared" si="174"/>
        <v>4.7611875303020523E-2</v>
      </c>
      <c r="BF117">
        <f t="shared" si="175"/>
        <v>4.02592274689322E-2</v>
      </c>
      <c r="BG117">
        <f t="shared" si="176"/>
        <v>2.5525935036977337E-2</v>
      </c>
      <c r="BI117">
        <f t="shared" si="177"/>
        <v>2.760580356691575</v>
      </c>
    </row>
    <row r="118" spans="1:61" x14ac:dyDescent="0.25">
      <c r="A118">
        <f>'HKI SC'!A114</f>
        <v>2051</v>
      </c>
      <c r="B118">
        <f>'HKI SC'!AD114</f>
        <v>2.132743887688533</v>
      </c>
      <c r="C118">
        <f t="shared" si="138"/>
        <v>0</v>
      </c>
      <c r="D118">
        <f t="shared" si="139"/>
        <v>0</v>
      </c>
      <c r="E118">
        <f t="shared" si="140"/>
        <v>0</v>
      </c>
      <c r="F118">
        <f t="shared" si="141"/>
        <v>0</v>
      </c>
      <c r="G118">
        <f t="shared" si="142"/>
        <v>0.98231830840430501</v>
      </c>
      <c r="K118">
        <f t="shared" si="143"/>
        <v>0</v>
      </c>
      <c r="L118">
        <f t="shared" si="144"/>
        <v>0</v>
      </c>
      <c r="M118">
        <f t="shared" si="145"/>
        <v>0</v>
      </c>
      <c r="N118">
        <f t="shared" si="146"/>
        <v>0</v>
      </c>
      <c r="O118">
        <f t="shared" si="147"/>
        <v>1.768169159569502E-2</v>
      </c>
      <c r="AE118">
        <f t="shared" si="148"/>
        <v>2066</v>
      </c>
      <c r="AF118">
        <f t="shared" si="149"/>
        <v>2.7647556882948434</v>
      </c>
      <c r="AG118">
        <f t="shared" si="150"/>
        <v>5.1136173413221339E-2</v>
      </c>
      <c r="AH118">
        <f t="shared" si="151"/>
        <v>4.1800722773782599E-2</v>
      </c>
      <c r="AI118">
        <f t="shared" si="152"/>
        <v>3.9169049552646287E-2</v>
      </c>
      <c r="AJ118">
        <f t="shared" si="153"/>
        <v>6.6070351324477833E-2</v>
      </c>
      <c r="AK118">
        <f t="shared" si="154"/>
        <v>8.8766955074995532E-2</v>
      </c>
      <c r="AL118">
        <f t="shared" si="155"/>
        <v>9.7035562204569548E-2</v>
      </c>
      <c r="AM118">
        <f t="shared" si="156"/>
        <v>0.11070598203512767</v>
      </c>
      <c r="AN118">
        <f t="shared" si="157"/>
        <v>9.4874585552840215E-2</v>
      </c>
      <c r="AO118">
        <f t="shared" si="158"/>
        <v>0.10259750162810002</v>
      </c>
      <c r="AP118">
        <f t="shared" si="159"/>
        <v>9.7462402177407939E-2</v>
      </c>
      <c r="AQ118">
        <f t="shared" si="160"/>
        <v>0.1076564539058337</v>
      </c>
      <c r="AR118">
        <f t="shared" si="161"/>
        <v>0.11774332588932476</v>
      </c>
      <c r="AS118">
        <f t="shared" si="162"/>
        <v>0.13022264105450096</v>
      </c>
      <c r="AT118">
        <f t="shared" si="163"/>
        <v>0.14111900996440652</v>
      </c>
      <c r="AU118">
        <f t="shared" si="164"/>
        <v>0.1459129584626416</v>
      </c>
      <c r="AV118">
        <f t="shared" si="165"/>
        <v>0.15142595195580205</v>
      </c>
      <c r="AW118">
        <f t="shared" si="166"/>
        <v>0.1836287312225473</v>
      </c>
      <c r="AX118">
        <f t="shared" si="167"/>
        <v>0.17998259516371723</v>
      </c>
      <c r="AY118">
        <f t="shared" si="168"/>
        <v>0.14552499565954835</v>
      </c>
      <c r="AZ118">
        <f t="shared" si="169"/>
        <v>0.15406417991529336</v>
      </c>
      <c r="BA118">
        <f t="shared" si="170"/>
        <v>0.14023386112121888</v>
      </c>
      <c r="BB118">
        <f t="shared" si="171"/>
        <v>0.11612896410915392</v>
      </c>
      <c r="BC118">
        <f t="shared" si="172"/>
        <v>9.2259803996412759E-2</v>
      </c>
      <c r="BD118">
        <f t="shared" si="173"/>
        <v>5.5664381205859759E-2</v>
      </c>
      <c r="BE118">
        <f t="shared" si="174"/>
        <v>4.7683887467840039E-2</v>
      </c>
      <c r="BF118">
        <f t="shared" si="175"/>
        <v>4.0320118876917034E-2</v>
      </c>
      <c r="BG118">
        <f t="shared" si="176"/>
        <v>2.5564542586655994E-2</v>
      </c>
      <c r="BI118">
        <f t="shared" si="177"/>
        <v>2.7647556882948443</v>
      </c>
    </row>
    <row r="119" spans="1:61" x14ac:dyDescent="0.25">
      <c r="A119">
        <f>'HKI SC'!A115</f>
        <v>2052</v>
      </c>
      <c r="B119">
        <f>'HKI SC'!AD115</f>
        <v>2.1566019126517157</v>
      </c>
      <c r="C119">
        <f t="shared" si="138"/>
        <v>0</v>
      </c>
      <c r="D119">
        <f t="shared" si="139"/>
        <v>0</v>
      </c>
      <c r="E119">
        <f t="shared" si="140"/>
        <v>0</v>
      </c>
      <c r="F119">
        <f t="shared" si="141"/>
        <v>0</v>
      </c>
      <c r="G119">
        <f t="shared" si="142"/>
        <v>0.97933935686273432</v>
      </c>
      <c r="K119">
        <f t="shared" si="143"/>
        <v>0</v>
      </c>
      <c r="L119">
        <f t="shared" si="144"/>
        <v>0</v>
      </c>
      <c r="M119">
        <f t="shared" si="145"/>
        <v>0</v>
      </c>
      <c r="N119">
        <f t="shared" si="146"/>
        <v>0</v>
      </c>
      <c r="O119">
        <f t="shared" si="147"/>
        <v>2.0660643137265674E-2</v>
      </c>
      <c r="AE119">
        <f t="shared" si="148"/>
        <v>2067</v>
      </c>
      <c r="AF119">
        <f t="shared" si="149"/>
        <v>2.7531744428753182</v>
      </c>
      <c r="AG119">
        <f t="shared" si="150"/>
        <v>5.0921969830379929E-2</v>
      </c>
      <c r="AH119">
        <f t="shared" si="151"/>
        <v>4.1625624326130872E-2</v>
      </c>
      <c r="AI119">
        <f t="shared" si="152"/>
        <v>3.9004974883177564E-2</v>
      </c>
      <c r="AJ119">
        <f t="shared" si="153"/>
        <v>6.5793590178137629E-2</v>
      </c>
      <c r="AK119">
        <f t="shared" si="154"/>
        <v>8.8395120450974377E-2</v>
      </c>
      <c r="AL119">
        <f t="shared" si="155"/>
        <v>9.6629091330824535E-2</v>
      </c>
      <c r="AM119">
        <f t="shared" si="156"/>
        <v>0.1102422473359691</v>
      </c>
      <c r="AN119">
        <f t="shared" si="157"/>
        <v>9.4477166763174636E-2</v>
      </c>
      <c r="AO119">
        <f t="shared" si="158"/>
        <v>0.10216773242613557</v>
      </c>
      <c r="AP119">
        <f t="shared" si="159"/>
        <v>9.705414331982723E-2</v>
      </c>
      <c r="AQ119">
        <f t="shared" si="160"/>
        <v>0.10720549333128535</v>
      </c>
      <c r="AR119">
        <f t="shared" si="161"/>
        <v>0.11725011256150394</v>
      </c>
      <c r="AS119">
        <f t="shared" si="162"/>
        <v>0.12967715330250323</v>
      </c>
      <c r="AT119">
        <f t="shared" si="163"/>
        <v>0.14052787856908017</v>
      </c>
      <c r="AU119">
        <f t="shared" si="164"/>
        <v>0.14530174576525964</v>
      </c>
      <c r="AV119">
        <f t="shared" si="165"/>
        <v>0.15079164595910585</v>
      </c>
      <c r="AW119">
        <f t="shared" si="166"/>
        <v>0.18285953146599454</v>
      </c>
      <c r="AX119">
        <f t="shared" si="167"/>
        <v>0.17922866865416745</v>
      </c>
      <c r="AY119">
        <f t="shared" si="168"/>
        <v>0.14491540809398373</v>
      </c>
      <c r="AZ119">
        <f t="shared" si="169"/>
        <v>0.15341882268336476</v>
      </c>
      <c r="BA119">
        <f t="shared" si="170"/>
        <v>0.13964643751317701</v>
      </c>
      <c r="BB119">
        <f t="shared" si="171"/>
        <v>0.11564251315822277</v>
      </c>
      <c r="BC119">
        <f t="shared" si="172"/>
        <v>9.1873338227678347E-2</v>
      </c>
      <c r="BD119">
        <f t="shared" si="173"/>
        <v>5.543120947839017E-2</v>
      </c>
      <c r="BE119">
        <f t="shared" si="174"/>
        <v>4.7484145116043791E-2</v>
      </c>
      <c r="BF119">
        <f t="shared" si="175"/>
        <v>4.0151222509677439E-2</v>
      </c>
      <c r="BG119">
        <f t="shared" si="176"/>
        <v>2.5457455641148499E-2</v>
      </c>
      <c r="BI119">
        <f t="shared" si="177"/>
        <v>2.7531744428753191</v>
      </c>
    </row>
    <row r="120" spans="1:61" x14ac:dyDescent="0.25">
      <c r="A120">
        <f>'HKI SC'!A116</f>
        <v>2053</v>
      </c>
      <c r="B120">
        <f>'HKI SC'!AD116</f>
        <v>2.1742820666616116</v>
      </c>
      <c r="C120">
        <f t="shared" si="138"/>
        <v>0</v>
      </c>
      <c r="D120">
        <f t="shared" si="139"/>
        <v>0</v>
      </c>
      <c r="E120">
        <f t="shared" si="140"/>
        <v>0</v>
      </c>
      <c r="F120">
        <f t="shared" si="141"/>
        <v>0</v>
      </c>
      <c r="G120">
        <f t="shared" si="142"/>
        <v>0.97713178426926683</v>
      </c>
      <c r="K120">
        <f t="shared" si="143"/>
        <v>0</v>
      </c>
      <c r="L120">
        <f t="shared" si="144"/>
        <v>0</v>
      </c>
      <c r="M120">
        <f t="shared" si="145"/>
        <v>0</v>
      </c>
      <c r="N120">
        <f t="shared" si="146"/>
        <v>0</v>
      </c>
      <c r="O120">
        <f t="shared" si="147"/>
        <v>2.2868215730733176E-2</v>
      </c>
      <c r="AE120">
        <f t="shared" si="148"/>
        <v>2068</v>
      </c>
      <c r="AF120">
        <f t="shared" si="149"/>
        <v>2.7323237180508944</v>
      </c>
      <c r="AG120">
        <f t="shared" si="150"/>
        <v>5.0536320463628583E-2</v>
      </c>
      <c r="AH120">
        <f t="shared" si="151"/>
        <v>4.1310379340214698E-2</v>
      </c>
      <c r="AI120">
        <f t="shared" si="152"/>
        <v>3.8709576965265995E-2</v>
      </c>
      <c r="AJ120">
        <f t="shared" si="153"/>
        <v>6.5295312981222153E-2</v>
      </c>
      <c r="AK120">
        <f t="shared" si="154"/>
        <v>8.7725674191542952E-2</v>
      </c>
      <c r="AL120">
        <f t="shared" si="155"/>
        <v>9.5897286414290073E-2</v>
      </c>
      <c r="AM120">
        <f t="shared" si="156"/>
        <v>0.10940734536701585</v>
      </c>
      <c r="AN120">
        <f t="shared" si="157"/>
        <v>9.3761659102020833E-2</v>
      </c>
      <c r="AO120">
        <f t="shared" si="158"/>
        <v>0.1013939815000853</v>
      </c>
      <c r="AP120">
        <f t="shared" si="159"/>
        <v>9.6319119340264756E-2</v>
      </c>
      <c r="AQ120">
        <f t="shared" si="160"/>
        <v>0.10639358973146013</v>
      </c>
      <c r="AR120">
        <f t="shared" si="161"/>
        <v>0.11636213764985998</v>
      </c>
      <c r="AS120">
        <f t="shared" si="162"/>
        <v>0.12869506419205032</v>
      </c>
      <c r="AT120">
        <f t="shared" si="163"/>
        <v>0.13946361323210288</v>
      </c>
      <c r="AU120">
        <f t="shared" si="164"/>
        <v>0.14420132631116367</v>
      </c>
      <c r="AV120">
        <f t="shared" si="165"/>
        <v>0.14964964962688954</v>
      </c>
      <c r="AW120">
        <f t="shared" si="166"/>
        <v>0.18147467414902096</v>
      </c>
      <c r="AX120">
        <f t="shared" si="167"/>
        <v>0.17787130909403254</v>
      </c>
      <c r="AY120">
        <f t="shared" si="168"/>
        <v>0.14381791450624321</v>
      </c>
      <c r="AZ120">
        <f t="shared" si="169"/>
        <v>0.15225692984982633</v>
      </c>
      <c r="BA120">
        <f t="shared" si="170"/>
        <v>0.13858884762858636</v>
      </c>
      <c r="BB120">
        <f t="shared" si="171"/>
        <v>0.11476671314267826</v>
      </c>
      <c r="BC120">
        <f t="shared" si="172"/>
        <v>9.1177550244085859E-2</v>
      </c>
      <c r="BD120">
        <f t="shared" si="173"/>
        <v>5.50114101087898E-2</v>
      </c>
      <c r="BE120">
        <f t="shared" si="174"/>
        <v>4.7124531563077769E-2</v>
      </c>
      <c r="BF120">
        <f t="shared" si="175"/>
        <v>3.9847143669311927E-2</v>
      </c>
      <c r="BG120">
        <f t="shared" si="176"/>
        <v>2.526465768616341E-2</v>
      </c>
      <c r="BI120">
        <f t="shared" si="177"/>
        <v>2.7323237180508944</v>
      </c>
    </row>
    <row r="121" spans="1:61" x14ac:dyDescent="0.25">
      <c r="A121">
        <f>'HKI SC'!A117</f>
        <v>2054</v>
      </c>
      <c r="B121">
        <f>'HKI SC'!AD117</f>
        <v>2.1968073866869697</v>
      </c>
      <c r="C121">
        <f t="shared" si="138"/>
        <v>0</v>
      </c>
      <c r="D121">
        <f t="shared" si="139"/>
        <v>0</v>
      </c>
      <c r="E121">
        <f t="shared" si="140"/>
        <v>0</v>
      </c>
      <c r="F121">
        <f t="shared" si="141"/>
        <v>0</v>
      </c>
      <c r="G121">
        <f t="shared" si="142"/>
        <v>0.97431923641933105</v>
      </c>
      <c r="K121">
        <f t="shared" si="143"/>
        <v>0</v>
      </c>
      <c r="L121">
        <f t="shared" si="144"/>
        <v>0</v>
      </c>
      <c r="M121">
        <f t="shared" si="145"/>
        <v>0</v>
      </c>
      <c r="N121">
        <f t="shared" si="146"/>
        <v>0</v>
      </c>
      <c r="O121">
        <f t="shared" si="147"/>
        <v>2.5680763580668915E-2</v>
      </c>
      <c r="AE121">
        <f t="shared" si="148"/>
        <v>2069</v>
      </c>
      <c r="AF121">
        <f t="shared" si="149"/>
        <v>2.6965507771473374</v>
      </c>
      <c r="AG121">
        <f t="shared" si="150"/>
        <v>4.987467382436498E-2</v>
      </c>
      <c r="AH121">
        <f t="shared" si="151"/>
        <v>4.0769523310206945E-2</v>
      </c>
      <c r="AI121">
        <f t="shared" si="152"/>
        <v>3.8202771933332241E-2</v>
      </c>
      <c r="AJ121">
        <f t="shared" si="153"/>
        <v>6.4440434272259081E-2</v>
      </c>
      <c r="AK121">
        <f t="shared" si="154"/>
        <v>8.657712603897727E-2</v>
      </c>
      <c r="AL121">
        <f t="shared" si="155"/>
        <v>9.464175145075468E-2</v>
      </c>
      <c r="AM121">
        <f t="shared" si="156"/>
        <v>0.10797492999310794</v>
      </c>
      <c r="AN121">
        <f t="shared" si="157"/>
        <v>9.2534084833306884E-2</v>
      </c>
      <c r="AO121">
        <f t="shared" si="158"/>
        <v>0.1000664810709757</v>
      </c>
      <c r="AP121">
        <f t="shared" si="159"/>
        <v>9.5058061530284649E-2</v>
      </c>
      <c r="AQ121">
        <f t="shared" si="160"/>
        <v>0.10500063194507608</v>
      </c>
      <c r="AR121">
        <f t="shared" si="161"/>
        <v>0.11483866667676115</v>
      </c>
      <c r="AS121">
        <f t="shared" si="162"/>
        <v>0.1270101244114866</v>
      </c>
      <c r="AT121">
        <f t="shared" si="163"/>
        <v>0.1376376862522985</v>
      </c>
      <c r="AU121">
        <f t="shared" si="164"/>
        <v>0.14231337083565959</v>
      </c>
      <c r="AV121">
        <f t="shared" si="165"/>
        <v>0.14769036199308033</v>
      </c>
      <c r="AW121">
        <f t="shared" si="166"/>
        <v>0.17909871746755707</v>
      </c>
      <c r="AX121">
        <f t="shared" si="167"/>
        <v>0.17554252945982499</v>
      </c>
      <c r="AY121">
        <f t="shared" si="168"/>
        <v>0.14193497884876016</v>
      </c>
      <c r="AZ121">
        <f t="shared" si="169"/>
        <v>0.15026350640673583</v>
      </c>
      <c r="BA121">
        <f t="shared" si="170"/>
        <v>0.1367743735150849</v>
      </c>
      <c r="BB121">
        <f t="shared" si="171"/>
        <v>0.11326413026063338</v>
      </c>
      <c r="BC121">
        <f t="shared" si="172"/>
        <v>8.9983808413619484E-2</v>
      </c>
      <c r="BD121">
        <f t="shared" si="173"/>
        <v>5.429117337042598E-2</v>
      </c>
      <c r="BE121">
        <f t="shared" si="174"/>
        <v>4.6507553760785601E-2</v>
      </c>
      <c r="BF121">
        <f t="shared" si="175"/>
        <v>3.9325445048375929E-2</v>
      </c>
      <c r="BG121">
        <f t="shared" si="176"/>
        <v>2.4933880223601091E-2</v>
      </c>
      <c r="BI121">
        <f t="shared" si="177"/>
        <v>2.6965507771473369</v>
      </c>
    </row>
    <row r="122" spans="1:61" x14ac:dyDescent="0.25">
      <c r="A122">
        <f>'HKI SC'!A118</f>
        <v>2055</v>
      </c>
      <c r="B122">
        <f>'HKI SC'!AD118</f>
        <v>2.2244020366661958</v>
      </c>
      <c r="C122">
        <f t="shared" si="138"/>
        <v>0</v>
      </c>
      <c r="D122">
        <f t="shared" si="139"/>
        <v>0</v>
      </c>
      <c r="E122">
        <f t="shared" si="140"/>
        <v>0</v>
      </c>
      <c r="F122">
        <f t="shared" si="141"/>
        <v>0</v>
      </c>
      <c r="G122">
        <f t="shared" si="142"/>
        <v>0.9708737238414219</v>
      </c>
      <c r="K122">
        <f t="shared" si="143"/>
        <v>0</v>
      </c>
      <c r="L122">
        <f t="shared" si="144"/>
        <v>0</v>
      </c>
      <c r="M122">
        <f t="shared" si="145"/>
        <v>0</v>
      </c>
      <c r="N122">
        <f t="shared" si="146"/>
        <v>0</v>
      </c>
      <c r="O122">
        <f t="shared" si="147"/>
        <v>2.9126276158578126E-2</v>
      </c>
      <c r="AE122">
        <f t="shared" si="148"/>
        <v>2070</v>
      </c>
      <c r="AF122">
        <f t="shared" si="149"/>
        <v>2.6533803241022822</v>
      </c>
      <c r="AG122">
        <f t="shared" si="150"/>
        <v>4.9076204801374819E-2</v>
      </c>
      <c r="AH122">
        <f t="shared" si="151"/>
        <v>4.0116823273312216E-2</v>
      </c>
      <c r="AI122">
        <f t="shared" si="152"/>
        <v>3.7591164324858581E-2</v>
      </c>
      <c r="AJ122">
        <f t="shared" si="153"/>
        <v>6.3408774581097435E-2</v>
      </c>
      <c r="AK122">
        <f t="shared" si="154"/>
        <v>8.5191068789057633E-2</v>
      </c>
      <c r="AL122">
        <f t="shared" si="155"/>
        <v>9.3126583510387245E-2</v>
      </c>
      <c r="AM122">
        <f t="shared" si="156"/>
        <v>0.10624630441527189</v>
      </c>
      <c r="AN122">
        <f t="shared" si="157"/>
        <v>9.1052659599924327E-2</v>
      </c>
      <c r="AO122">
        <f t="shared" si="158"/>
        <v>9.8464465874722476E-2</v>
      </c>
      <c r="AP122">
        <f t="shared" si="159"/>
        <v>9.3536228670089677E-2</v>
      </c>
      <c r="AQ122">
        <f t="shared" si="160"/>
        <v>0.10331962341762629</v>
      </c>
      <c r="AR122">
        <f t="shared" si="161"/>
        <v>0.11300015604698152</v>
      </c>
      <c r="AS122">
        <f t="shared" si="162"/>
        <v>0.12497675472357989</v>
      </c>
      <c r="AT122">
        <f t="shared" si="163"/>
        <v>0.13543417452096343</v>
      </c>
      <c r="AU122">
        <f t="shared" si="164"/>
        <v>0.14003500369145036</v>
      </c>
      <c r="AV122">
        <f t="shared" si="165"/>
        <v>0.14532591186231941</v>
      </c>
      <c r="AW122">
        <f t="shared" si="166"/>
        <v>0.17623143499752619</v>
      </c>
      <c r="AX122">
        <f t="shared" si="167"/>
        <v>0.172732179812535</v>
      </c>
      <c r="AY122">
        <f t="shared" si="168"/>
        <v>0.13966266957434575</v>
      </c>
      <c r="AZ122">
        <f t="shared" si="169"/>
        <v>0.14785786149817609</v>
      </c>
      <c r="BA122">
        <f t="shared" si="170"/>
        <v>0.13458468299650089</v>
      </c>
      <c r="BB122">
        <f t="shared" si="171"/>
        <v>0.11145082718525853</v>
      </c>
      <c r="BC122">
        <f t="shared" si="172"/>
        <v>8.854321185268807E-2</v>
      </c>
      <c r="BD122">
        <f t="shared" si="173"/>
        <v>5.3421998359663388E-2</v>
      </c>
      <c r="BE122">
        <f t="shared" si="174"/>
        <v>4.5762990675645279E-2</v>
      </c>
      <c r="BF122">
        <f t="shared" si="175"/>
        <v>3.869586399493373E-2</v>
      </c>
      <c r="BG122">
        <f t="shared" si="176"/>
        <v>2.4534701051991823E-2</v>
      </c>
      <c r="BI122">
        <f t="shared" si="177"/>
        <v>2.6533803241022818</v>
      </c>
    </row>
    <row r="123" spans="1:61" x14ac:dyDescent="0.25">
      <c r="A123">
        <f>'HKI SC'!A119</f>
        <v>2056</v>
      </c>
      <c r="B123">
        <f>'HKI SC'!AD119</f>
        <v>2.260584938107784</v>
      </c>
      <c r="C123">
        <f t="shared" si="138"/>
        <v>0</v>
      </c>
      <c r="D123">
        <f t="shared" si="139"/>
        <v>0</v>
      </c>
      <c r="E123">
        <f t="shared" si="140"/>
        <v>0</v>
      </c>
      <c r="F123">
        <f t="shared" si="141"/>
        <v>0</v>
      </c>
      <c r="G123">
        <f t="shared" si="142"/>
        <v>0.96635586831087172</v>
      </c>
      <c r="K123">
        <f t="shared" si="143"/>
        <v>0</v>
      </c>
      <c r="L123">
        <f t="shared" si="144"/>
        <v>0</v>
      </c>
      <c r="M123">
        <f t="shared" si="145"/>
        <v>0</v>
      </c>
      <c r="N123">
        <f t="shared" si="146"/>
        <v>0</v>
      </c>
      <c r="O123">
        <f t="shared" si="147"/>
        <v>3.3644131689128248E-2</v>
      </c>
      <c r="AE123">
        <f t="shared" si="148"/>
        <v>2071</v>
      </c>
      <c r="AF123">
        <f t="shared" si="149"/>
        <v>2.6109781484479146</v>
      </c>
      <c r="AG123">
        <f t="shared" si="150"/>
        <v>4.8291945629202943E-2</v>
      </c>
      <c r="AH123">
        <f t="shared" si="151"/>
        <v>3.9475738928305734E-2</v>
      </c>
      <c r="AI123">
        <f t="shared" si="152"/>
        <v>3.6990441112179251E-2</v>
      </c>
      <c r="AJ123">
        <f t="shared" si="153"/>
        <v>6.2395474688355698E-2</v>
      </c>
      <c r="AK123">
        <f t="shared" si="154"/>
        <v>8.3829678327929869E-2</v>
      </c>
      <c r="AL123">
        <f t="shared" si="155"/>
        <v>9.1638380060535179E-2</v>
      </c>
      <c r="AM123">
        <f t="shared" si="156"/>
        <v>0.10454844209922115</v>
      </c>
      <c r="AN123">
        <f t="shared" si="157"/>
        <v>8.9597598359331343E-2</v>
      </c>
      <c r="AO123">
        <f t="shared" si="158"/>
        <v>9.6890960734954776E-2</v>
      </c>
      <c r="AP123">
        <f t="shared" si="159"/>
        <v>9.2041478911794816E-2</v>
      </c>
      <c r="AQ123">
        <f t="shared" si="160"/>
        <v>0.10166853074127599</v>
      </c>
      <c r="AR123">
        <f t="shared" si="161"/>
        <v>0.11119436423411877</v>
      </c>
      <c r="AS123">
        <f t="shared" si="162"/>
        <v>0.12297957163664533</v>
      </c>
      <c r="AT123">
        <f t="shared" si="163"/>
        <v>0.13326987730149675</v>
      </c>
      <c r="AU123">
        <f t="shared" si="164"/>
        <v>0.13779718321379464</v>
      </c>
      <c r="AV123">
        <f t="shared" si="165"/>
        <v>0.14300354036286164</v>
      </c>
      <c r="AW123">
        <f t="shared" si="166"/>
        <v>0.17341517974956638</v>
      </c>
      <c r="AX123">
        <f t="shared" si="167"/>
        <v>0.169971844189691</v>
      </c>
      <c r="AY123">
        <f t="shared" si="168"/>
        <v>0.13743079915838763</v>
      </c>
      <c r="AZ123">
        <f t="shared" si="169"/>
        <v>0.14549502833846087</v>
      </c>
      <c r="BA123">
        <f t="shared" si="170"/>
        <v>0.13243396102235808</v>
      </c>
      <c r="BB123">
        <f t="shared" si="171"/>
        <v>0.10966979432381499</v>
      </c>
      <c r="BC123">
        <f t="shared" si="172"/>
        <v>8.7128252682351345E-2</v>
      </c>
      <c r="BD123">
        <f t="shared" si="173"/>
        <v>5.2568291509696385E-2</v>
      </c>
      <c r="BE123">
        <f t="shared" si="174"/>
        <v>4.5031678111264066E-2</v>
      </c>
      <c r="BF123">
        <f t="shared" si="175"/>
        <v>3.8077487199377362E-2</v>
      </c>
      <c r="BG123">
        <f t="shared" si="176"/>
        <v>2.4142625820942565E-2</v>
      </c>
      <c r="BI123">
        <f t="shared" si="177"/>
        <v>2.6109781484479138</v>
      </c>
    </row>
    <row r="124" spans="1:61" x14ac:dyDescent="0.25">
      <c r="A124">
        <f>'HKI SC'!A120</f>
        <v>2057</v>
      </c>
      <c r="B124">
        <f>'HKI SC'!AD120</f>
        <v>2.3079237284702456</v>
      </c>
      <c r="C124">
        <f t="shared" si="138"/>
        <v>0</v>
      </c>
      <c r="D124">
        <f t="shared" si="139"/>
        <v>0</v>
      </c>
      <c r="E124">
        <f t="shared" si="140"/>
        <v>0</v>
      </c>
      <c r="F124">
        <f t="shared" si="141"/>
        <v>0</v>
      </c>
      <c r="G124">
        <f t="shared" si="142"/>
        <v>0.9604450704663744</v>
      </c>
      <c r="K124">
        <f t="shared" si="143"/>
        <v>0</v>
      </c>
      <c r="L124">
        <f t="shared" si="144"/>
        <v>0</v>
      </c>
      <c r="M124">
        <f t="shared" si="145"/>
        <v>0</v>
      </c>
      <c r="N124">
        <f t="shared" si="146"/>
        <v>0</v>
      </c>
      <c r="O124">
        <f t="shared" si="147"/>
        <v>3.9554929533625605E-2</v>
      </c>
      <c r="AE124">
        <f t="shared" si="148"/>
        <v>2072</v>
      </c>
      <c r="AF124">
        <f t="shared" si="149"/>
        <v>2.5740624799377025</v>
      </c>
      <c r="AG124">
        <f t="shared" si="150"/>
        <v>4.7609163409205971E-2</v>
      </c>
      <c r="AH124">
        <f t="shared" si="151"/>
        <v>3.8917605841922276E-2</v>
      </c>
      <c r="AI124">
        <f t="shared" si="152"/>
        <v>3.6467446745889559E-2</v>
      </c>
      <c r="AJ124">
        <f t="shared" si="153"/>
        <v>6.1513287810804881E-2</v>
      </c>
      <c r="AK124">
        <f t="shared" si="154"/>
        <v>8.2644441056483858E-2</v>
      </c>
      <c r="AL124">
        <f t="shared" si="155"/>
        <v>9.0342738401052711E-2</v>
      </c>
      <c r="AM124">
        <f t="shared" si="156"/>
        <v>0.10307026977744656</v>
      </c>
      <c r="AN124">
        <f t="shared" si="157"/>
        <v>8.8330810568590767E-2</v>
      </c>
      <c r="AO124">
        <f t="shared" si="158"/>
        <v>9.5521054751538631E-2</v>
      </c>
      <c r="AP124">
        <f t="shared" si="159"/>
        <v>9.0740137984557517E-2</v>
      </c>
      <c r="AQ124">
        <f t="shared" si="160"/>
        <v>0.10023107643665213</v>
      </c>
      <c r="AR124">
        <f t="shared" si="161"/>
        <v>0.10962222764128263</v>
      </c>
      <c r="AS124">
        <f t="shared" si="162"/>
        <v>0.12124080829128182</v>
      </c>
      <c r="AT124">
        <f t="shared" si="163"/>
        <v>0.13138562307448101</v>
      </c>
      <c r="AU124">
        <f t="shared" si="164"/>
        <v>0.13584891905839169</v>
      </c>
      <c r="AV124">
        <f t="shared" si="165"/>
        <v>0.14098166542110455</v>
      </c>
      <c r="AW124">
        <f t="shared" si="166"/>
        <v>0.17096332572157333</v>
      </c>
      <c r="AX124">
        <f t="shared" si="167"/>
        <v>0.16756867422830851</v>
      </c>
      <c r="AY124">
        <f t="shared" si="168"/>
        <v>0.13548771517362107</v>
      </c>
      <c r="AZ124">
        <f t="shared" si="169"/>
        <v>0.14343792715620113</v>
      </c>
      <c r="BA124">
        <f t="shared" si="170"/>
        <v>0.13056152551097627</v>
      </c>
      <c r="BB124">
        <f t="shared" si="171"/>
        <v>0.10811921306933465</v>
      </c>
      <c r="BC124">
        <f t="shared" si="172"/>
        <v>8.5896378070222684E-2</v>
      </c>
      <c r="BD124">
        <f t="shared" si="173"/>
        <v>5.182504759374338E-2</v>
      </c>
      <c r="BE124">
        <f t="shared" si="174"/>
        <v>4.4394991625549045E-2</v>
      </c>
      <c r="BF124">
        <f t="shared" si="175"/>
        <v>3.7539123484617951E-2</v>
      </c>
      <c r="BG124">
        <f t="shared" si="176"/>
        <v>2.3801282032867667E-2</v>
      </c>
      <c r="BI124">
        <f t="shared" si="177"/>
        <v>2.5740624799377012</v>
      </c>
    </row>
    <row r="125" spans="1:61" x14ac:dyDescent="0.25">
      <c r="A125">
        <f>'HKI SC'!A121</f>
        <v>2058</v>
      </c>
      <c r="B125">
        <f>'HKI SC'!AD121</f>
        <v>2.3648321155788654</v>
      </c>
      <c r="C125">
        <f t="shared" si="138"/>
        <v>0</v>
      </c>
      <c r="D125">
        <f t="shared" si="139"/>
        <v>0</v>
      </c>
      <c r="E125">
        <f t="shared" si="140"/>
        <v>0</v>
      </c>
      <c r="F125">
        <f t="shared" si="141"/>
        <v>0</v>
      </c>
      <c r="G125">
        <f t="shared" si="142"/>
        <v>0.95333939731165462</v>
      </c>
      <c r="K125">
        <f t="shared" si="143"/>
        <v>0</v>
      </c>
      <c r="L125">
        <f t="shared" si="144"/>
        <v>0</v>
      </c>
      <c r="M125">
        <f t="shared" si="145"/>
        <v>0</v>
      </c>
      <c r="N125">
        <f t="shared" si="146"/>
        <v>0</v>
      </c>
      <c r="O125">
        <f t="shared" si="147"/>
        <v>4.666060268834539E-2</v>
      </c>
      <c r="AE125">
        <f t="shared" si="148"/>
        <v>2073</v>
      </c>
      <c r="AF125">
        <f t="shared" si="149"/>
        <v>2.5330901352276709</v>
      </c>
      <c r="AG125">
        <f t="shared" si="150"/>
        <v>4.6851350003446909E-2</v>
      </c>
      <c r="AH125">
        <f t="shared" si="151"/>
        <v>3.8298139308272722E-2</v>
      </c>
      <c r="AI125">
        <f t="shared" si="152"/>
        <v>3.5886980339027728E-2</v>
      </c>
      <c r="AJ125">
        <f t="shared" si="153"/>
        <v>6.0534157097360548E-2</v>
      </c>
      <c r="AK125">
        <f t="shared" si="154"/>
        <v>8.1328957631459892E-2</v>
      </c>
      <c r="AL125">
        <f t="shared" si="155"/>
        <v>8.89047182097535E-2</v>
      </c>
      <c r="AM125">
        <f t="shared" si="156"/>
        <v>0.10142966056318239</v>
      </c>
      <c r="AN125">
        <f t="shared" si="157"/>
        <v>8.6924815008133205E-2</v>
      </c>
      <c r="AO125">
        <f t="shared" si="158"/>
        <v>9.4000609302817215E-2</v>
      </c>
      <c r="AP125">
        <f t="shared" si="159"/>
        <v>8.9295792230903129E-2</v>
      </c>
      <c r="AQ125">
        <f t="shared" si="160"/>
        <v>9.8635659757209532E-2</v>
      </c>
      <c r="AR125">
        <f t="shared" si="161"/>
        <v>0.10787732838813439</v>
      </c>
      <c r="AS125">
        <f t="shared" si="162"/>
        <v>0.11931097161134488</v>
      </c>
      <c r="AT125">
        <f t="shared" si="163"/>
        <v>0.12929430746714571</v>
      </c>
      <c r="AU125">
        <f t="shared" si="164"/>
        <v>0.13368655944842595</v>
      </c>
      <c r="AV125">
        <f t="shared" si="165"/>
        <v>0.13873760590877771</v>
      </c>
      <c r="AW125">
        <f t="shared" si="166"/>
        <v>0.16824203656529485</v>
      </c>
      <c r="AX125">
        <f t="shared" si="167"/>
        <v>0.16490141904837544</v>
      </c>
      <c r="AY125">
        <f t="shared" si="168"/>
        <v>0.13333110498512146</v>
      </c>
      <c r="AZ125">
        <f t="shared" si="169"/>
        <v>0.14115477037902821</v>
      </c>
      <c r="BA125">
        <f t="shared" si="170"/>
        <v>0.12848332738222196</v>
      </c>
      <c r="BB125">
        <f t="shared" si="171"/>
        <v>0.10639823787849106</v>
      </c>
      <c r="BC125">
        <f t="shared" si="172"/>
        <v>8.4529132310235719E-2</v>
      </c>
      <c r="BD125">
        <f t="shared" si="173"/>
        <v>5.1000128334333629E-2</v>
      </c>
      <c r="BE125">
        <f t="shared" si="174"/>
        <v>4.3688339431028504E-2</v>
      </c>
      <c r="BF125">
        <f t="shared" si="175"/>
        <v>3.6941598786009458E-2</v>
      </c>
      <c r="BG125">
        <f t="shared" si="176"/>
        <v>2.342242785213506E-2</v>
      </c>
      <c r="BI125">
        <f t="shared" si="177"/>
        <v>2.5330901352276705</v>
      </c>
    </row>
    <row r="126" spans="1:61" x14ac:dyDescent="0.25">
      <c r="A126">
        <f>'HKI SC'!A122</f>
        <v>2059</v>
      </c>
      <c r="B126">
        <f>'HKI SC'!AD122</f>
        <v>2.4376261378041444</v>
      </c>
      <c r="C126">
        <f t="shared" si="138"/>
        <v>0</v>
      </c>
      <c r="D126">
        <f t="shared" si="139"/>
        <v>0</v>
      </c>
      <c r="E126">
        <f t="shared" si="140"/>
        <v>0</v>
      </c>
      <c r="F126">
        <f t="shared" si="141"/>
        <v>0</v>
      </c>
      <c r="G126">
        <f t="shared" si="142"/>
        <v>0.94425021809167464</v>
      </c>
      <c r="K126">
        <f t="shared" si="143"/>
        <v>0</v>
      </c>
      <c r="L126">
        <f t="shared" si="144"/>
        <v>0</v>
      </c>
      <c r="M126">
        <f t="shared" si="145"/>
        <v>0</v>
      </c>
      <c r="N126">
        <f t="shared" si="146"/>
        <v>0</v>
      </c>
      <c r="O126">
        <f t="shared" si="147"/>
        <v>5.5749781908325309E-2</v>
      </c>
      <c r="AE126">
        <f t="shared" si="148"/>
        <v>2074</v>
      </c>
      <c r="AF126">
        <f t="shared" si="149"/>
        <v>2.4904784428259692</v>
      </c>
      <c r="AG126">
        <f t="shared" si="150"/>
        <v>4.6063215666185396E-2</v>
      </c>
      <c r="AH126">
        <f t="shared" si="151"/>
        <v>3.7653887250651032E-2</v>
      </c>
      <c r="AI126">
        <f t="shared" si="152"/>
        <v>3.5283288845319734E-2</v>
      </c>
      <c r="AJ126">
        <f t="shared" si="153"/>
        <v>5.9515850308290374E-2</v>
      </c>
      <c r="AK126">
        <f t="shared" si="154"/>
        <v>7.9960840296136038E-2</v>
      </c>
      <c r="AL126">
        <f t="shared" si="155"/>
        <v>8.7409161280006309E-2</v>
      </c>
      <c r="AM126">
        <f t="shared" si="156"/>
        <v>9.9723408805212924E-2</v>
      </c>
      <c r="AN126">
        <f t="shared" si="157"/>
        <v>8.5462564049239284E-2</v>
      </c>
      <c r="AO126">
        <f t="shared" si="158"/>
        <v>9.2419329192220526E-2</v>
      </c>
      <c r="AP126">
        <f t="shared" si="159"/>
        <v>8.7793656646230178E-2</v>
      </c>
      <c r="AQ126">
        <f t="shared" si="160"/>
        <v>9.6976408736110201E-2</v>
      </c>
      <c r="AR126">
        <f t="shared" si="161"/>
        <v>0.10606261383437085</v>
      </c>
      <c r="AS126">
        <f t="shared" si="162"/>
        <v>0.11730392008493172</v>
      </c>
      <c r="AT126">
        <f t="shared" si="163"/>
        <v>0.12711931606732887</v>
      </c>
      <c r="AU126">
        <f t="shared" si="164"/>
        <v>0.13143768149882779</v>
      </c>
      <c r="AV126">
        <f t="shared" si="165"/>
        <v>0.1364037591556293</v>
      </c>
      <c r="AW126">
        <f t="shared" si="166"/>
        <v>0.16541186569555127</v>
      </c>
      <c r="AX126">
        <f t="shared" si="167"/>
        <v>0.16212744411263477</v>
      </c>
      <c r="AY126">
        <f t="shared" si="168"/>
        <v>0.13108820649754185</v>
      </c>
      <c r="AZ126">
        <f t="shared" si="169"/>
        <v>0.13878026203730931</v>
      </c>
      <c r="BA126">
        <f t="shared" si="170"/>
        <v>0.12632197830544845</v>
      </c>
      <c r="BB126">
        <f t="shared" si="171"/>
        <v>0.10460840461456189</v>
      </c>
      <c r="BC126">
        <f t="shared" si="172"/>
        <v>8.3107181573112504E-2</v>
      </c>
      <c r="BD126">
        <f t="shared" si="173"/>
        <v>5.0142203165857692E-2</v>
      </c>
      <c r="BE126">
        <f t="shared" si="174"/>
        <v>4.2953413320233481E-2</v>
      </c>
      <c r="BF126">
        <f t="shared" si="175"/>
        <v>3.6320166479908343E-2</v>
      </c>
      <c r="BG126">
        <f t="shared" si="176"/>
        <v>2.3028415307118962E-2</v>
      </c>
      <c r="BI126">
        <f t="shared" si="177"/>
        <v>2.4904784428259692</v>
      </c>
    </row>
    <row r="127" spans="1:61" x14ac:dyDescent="0.25">
      <c r="A127">
        <f>'HKI SC'!A123</f>
        <v>2060</v>
      </c>
      <c r="B127">
        <f>'HKI SC'!AD123</f>
        <v>2.5186616304648952</v>
      </c>
      <c r="C127">
        <f t="shared" si="138"/>
        <v>0</v>
      </c>
      <c r="D127">
        <f t="shared" si="139"/>
        <v>0</v>
      </c>
      <c r="E127">
        <f t="shared" si="140"/>
        <v>0</v>
      </c>
      <c r="F127">
        <f t="shared" si="141"/>
        <v>0</v>
      </c>
      <c r="G127">
        <f t="shared" si="142"/>
        <v>0.9341319955583256</v>
      </c>
      <c r="K127">
        <f t="shared" si="143"/>
        <v>0</v>
      </c>
      <c r="L127">
        <f t="shared" si="144"/>
        <v>0</v>
      </c>
      <c r="M127">
        <f t="shared" si="145"/>
        <v>0</v>
      </c>
      <c r="N127">
        <f t="shared" si="146"/>
        <v>0</v>
      </c>
      <c r="O127">
        <f t="shared" si="147"/>
        <v>6.5868004441674399E-2</v>
      </c>
      <c r="AE127">
        <f t="shared" si="148"/>
        <v>2075</v>
      </c>
      <c r="AF127">
        <f t="shared" si="149"/>
        <v>2.448763576271165</v>
      </c>
      <c r="AG127">
        <f t="shared" si="150"/>
        <v>4.529166877721906E-2</v>
      </c>
      <c r="AH127">
        <f t="shared" si="151"/>
        <v>3.7023194426766062E-2</v>
      </c>
      <c r="AI127">
        <f t="shared" si="152"/>
        <v>3.4692302928522559E-2</v>
      </c>
      <c r="AJ127">
        <f t="shared" si="153"/>
        <v>5.8518975285879474E-2</v>
      </c>
      <c r="AK127">
        <f t="shared" si="154"/>
        <v>7.8621517005797337E-2</v>
      </c>
      <c r="AL127">
        <f t="shared" si="155"/>
        <v>8.5945080549267139E-2</v>
      </c>
      <c r="AM127">
        <f t="shared" si="156"/>
        <v>9.805306762933054E-2</v>
      </c>
      <c r="AN127">
        <f t="shared" si="157"/>
        <v>8.4031088316126684E-2</v>
      </c>
      <c r="AO127">
        <f t="shared" si="158"/>
        <v>9.08713294512698E-2</v>
      </c>
      <c r="AP127">
        <f t="shared" si="159"/>
        <v>8.6323135718050559E-2</v>
      </c>
      <c r="AQ127">
        <f t="shared" si="160"/>
        <v>9.535207909734382E-2</v>
      </c>
      <c r="AR127">
        <f t="shared" si="161"/>
        <v>0.10428609262203138</v>
      </c>
      <c r="AS127">
        <f t="shared" si="162"/>
        <v>0.11533910991490438</v>
      </c>
      <c r="AT127">
        <f t="shared" si="163"/>
        <v>0.12499010056596141</v>
      </c>
      <c r="AU127">
        <f t="shared" si="164"/>
        <v>0.12923613449897703</v>
      </c>
      <c r="AV127">
        <f t="shared" si="165"/>
        <v>0.13411903164588457</v>
      </c>
      <c r="AW127">
        <f t="shared" si="166"/>
        <v>0.16264125994148521</v>
      </c>
      <c r="AX127">
        <f t="shared" si="167"/>
        <v>0.15941185156634641</v>
      </c>
      <c r="AY127">
        <f t="shared" si="168"/>
        <v>0.12889251311312186</v>
      </c>
      <c r="AZ127">
        <f t="shared" si="169"/>
        <v>0.13645572872203271</v>
      </c>
      <c r="BA127">
        <f t="shared" si="170"/>
        <v>0.12420611800433647</v>
      </c>
      <c r="BB127">
        <f t="shared" si="171"/>
        <v>0.10285624102865434</v>
      </c>
      <c r="BC127">
        <f t="shared" si="172"/>
        <v>8.1715157884228673E-2</v>
      </c>
      <c r="BD127">
        <f t="shared" si="173"/>
        <v>4.9302334296543494E-2</v>
      </c>
      <c r="BE127">
        <f t="shared" si="174"/>
        <v>4.2233954812215355E-2</v>
      </c>
      <c r="BF127">
        <f t="shared" si="175"/>
        <v>3.57118131322526E-2</v>
      </c>
      <c r="BG127">
        <f t="shared" si="176"/>
        <v>2.2642695336616007E-2</v>
      </c>
      <c r="BI127">
        <f t="shared" si="177"/>
        <v>2.4487635762711655</v>
      </c>
    </row>
    <row r="128" spans="1:61" x14ac:dyDescent="0.25">
      <c r="A128">
        <f>'HKI SC'!A124</f>
        <v>2061</v>
      </c>
      <c r="B128">
        <f>'HKI SC'!AD124</f>
        <v>2.595414871880235</v>
      </c>
      <c r="C128">
        <f t="shared" si="138"/>
        <v>0</v>
      </c>
      <c r="D128">
        <f t="shared" si="139"/>
        <v>0</v>
      </c>
      <c r="E128">
        <f t="shared" si="140"/>
        <v>0</v>
      </c>
      <c r="F128">
        <f t="shared" si="141"/>
        <v>0</v>
      </c>
      <c r="G128">
        <f t="shared" si="142"/>
        <v>0.92454846183381945</v>
      </c>
      <c r="K128">
        <f t="shared" si="143"/>
        <v>0</v>
      </c>
      <c r="L128">
        <f t="shared" si="144"/>
        <v>0</v>
      </c>
      <c r="M128">
        <f t="shared" si="145"/>
        <v>0</v>
      </c>
      <c r="N128">
        <f t="shared" si="146"/>
        <v>0</v>
      </c>
      <c r="O128">
        <f t="shared" si="147"/>
        <v>7.5451538166180512E-2</v>
      </c>
      <c r="AE128">
        <f t="shared" si="148"/>
        <v>2076</v>
      </c>
      <c r="AF128">
        <f t="shared" si="149"/>
        <v>2.4101503692972579</v>
      </c>
      <c r="AG128">
        <f t="shared" si="150"/>
        <v>4.4577489344939422E-2</v>
      </c>
      <c r="AH128">
        <f t="shared" si="151"/>
        <v>3.6439396022098183E-2</v>
      </c>
      <c r="AI128">
        <f t="shared" si="152"/>
        <v>3.4145259070813616E-2</v>
      </c>
      <c r="AJ128">
        <f t="shared" si="153"/>
        <v>5.7596221727099647E-2</v>
      </c>
      <c r="AK128">
        <f t="shared" si="154"/>
        <v>7.7381777515156014E-2</v>
      </c>
      <c r="AL128">
        <f t="shared" si="155"/>
        <v>8.4589859810198731E-2</v>
      </c>
      <c r="AM128">
        <f t="shared" si="156"/>
        <v>9.6506922696644487E-2</v>
      </c>
      <c r="AN128">
        <f t="shared" si="157"/>
        <v>8.2706048268637047E-2</v>
      </c>
      <c r="AO128">
        <f t="shared" si="158"/>
        <v>8.9438429400772054E-2</v>
      </c>
      <c r="AP128">
        <f t="shared" si="159"/>
        <v>8.4961953634807796E-2</v>
      </c>
      <c r="AQ128">
        <f t="shared" si="160"/>
        <v>9.3848524568333466E-2</v>
      </c>
      <c r="AR128">
        <f t="shared" si="161"/>
        <v>0.10264166254395649</v>
      </c>
      <c r="AS128">
        <f t="shared" si="162"/>
        <v>0.11352039088196608</v>
      </c>
      <c r="AT128">
        <f t="shared" si="163"/>
        <v>0.12301920036570928</v>
      </c>
      <c r="AU128">
        <f t="shared" si="164"/>
        <v>0.12719828092328986</v>
      </c>
      <c r="AV128">
        <f t="shared" si="165"/>
        <v>0.13200418234876768</v>
      </c>
      <c r="AW128">
        <f t="shared" si="166"/>
        <v>0.1600766593024229</v>
      </c>
      <c r="AX128">
        <f t="shared" si="167"/>
        <v>0.15689817369304263</v>
      </c>
      <c r="AY128">
        <f t="shared" si="168"/>
        <v>0.12686007791421117</v>
      </c>
      <c r="AZ128">
        <f t="shared" si="169"/>
        <v>0.13430403333298971</v>
      </c>
      <c r="BA128">
        <f t="shared" si="170"/>
        <v>0.12224757999421546</v>
      </c>
      <c r="BB128">
        <f t="shared" si="171"/>
        <v>0.10123435749449738</v>
      </c>
      <c r="BC128">
        <f t="shared" si="172"/>
        <v>8.0426636470865481E-2</v>
      </c>
      <c r="BD128">
        <f t="shared" si="173"/>
        <v>4.8524912883983903E-2</v>
      </c>
      <c r="BE128">
        <f t="shared" si="174"/>
        <v>4.1567990790905472E-2</v>
      </c>
      <c r="BF128">
        <f t="shared" si="175"/>
        <v>3.5148693178472107E-2</v>
      </c>
      <c r="BG128">
        <f t="shared" si="176"/>
        <v>2.2285655118461825E-2</v>
      </c>
      <c r="BI128">
        <f t="shared" si="177"/>
        <v>2.4101503692972575</v>
      </c>
    </row>
    <row r="129" spans="1:61" x14ac:dyDescent="0.25">
      <c r="A129">
        <f>'HKI SC'!A125</f>
        <v>2062</v>
      </c>
      <c r="B129">
        <f>'HKI SC'!AD125</f>
        <v>2.6585022513257033</v>
      </c>
      <c r="C129">
        <f t="shared" si="138"/>
        <v>0</v>
      </c>
      <c r="D129">
        <f t="shared" si="139"/>
        <v>0</v>
      </c>
      <c r="E129">
        <f t="shared" si="140"/>
        <v>0</v>
      </c>
      <c r="F129">
        <f t="shared" si="141"/>
        <v>0</v>
      </c>
      <c r="G129">
        <f t="shared" si="142"/>
        <v>0.91667126971323332</v>
      </c>
      <c r="K129">
        <f t="shared" si="143"/>
        <v>0</v>
      </c>
      <c r="L129">
        <f t="shared" si="144"/>
        <v>0</v>
      </c>
      <c r="M129">
        <f t="shared" si="145"/>
        <v>0</v>
      </c>
      <c r="N129">
        <f t="shared" si="146"/>
        <v>0</v>
      </c>
      <c r="O129">
        <f t="shared" si="147"/>
        <v>8.3328730286766642E-2</v>
      </c>
      <c r="AE129">
        <f t="shared" si="148"/>
        <v>2077</v>
      </c>
      <c r="AF129">
        <f t="shared" si="149"/>
        <v>2.3761372569373012</v>
      </c>
      <c r="AG129">
        <f t="shared" si="150"/>
        <v>4.3948392018428505E-2</v>
      </c>
      <c r="AH129">
        <f t="shared" si="151"/>
        <v>3.5925147082688659E-2</v>
      </c>
      <c r="AI129">
        <f t="shared" si="152"/>
        <v>3.3663386010887461E-2</v>
      </c>
      <c r="AJ129">
        <f t="shared" si="153"/>
        <v>5.6783398267589102E-2</v>
      </c>
      <c r="AK129">
        <f t="shared" si="154"/>
        <v>7.6289731505593719E-2</v>
      </c>
      <c r="AL129">
        <f t="shared" si="155"/>
        <v>8.3396090142177498E-2</v>
      </c>
      <c r="AM129">
        <f t="shared" si="156"/>
        <v>9.5144974144798833E-2</v>
      </c>
      <c r="AN129">
        <f t="shared" si="157"/>
        <v>8.1538863785691529E-2</v>
      </c>
      <c r="AO129">
        <f t="shared" si="158"/>
        <v>8.8176234565437564E-2</v>
      </c>
      <c r="AP129">
        <f t="shared" si="159"/>
        <v>8.3762932813486693E-2</v>
      </c>
      <c r="AQ129">
        <f t="shared" si="160"/>
        <v>9.2524092511469883E-2</v>
      </c>
      <c r="AR129">
        <f t="shared" si="161"/>
        <v>0.10119313781894596</v>
      </c>
      <c r="AS129">
        <f t="shared" si="162"/>
        <v>0.11191834071140334</v>
      </c>
      <c r="AT129">
        <f t="shared" si="163"/>
        <v>0.12128309877728809</v>
      </c>
      <c r="AU129">
        <f t="shared" si="164"/>
        <v>0.12540320229410928</v>
      </c>
      <c r="AV129">
        <f t="shared" si="165"/>
        <v>0.13014128070436862</v>
      </c>
      <c r="AW129">
        <f t="shared" si="166"/>
        <v>0.1578175863962592</v>
      </c>
      <c r="AX129">
        <f t="shared" si="167"/>
        <v>0.15468395698736484</v>
      </c>
      <c r="AY129">
        <f t="shared" si="168"/>
        <v>0.12506977215609072</v>
      </c>
      <c r="AZ129">
        <f t="shared" si="169"/>
        <v>0.13240867517013685</v>
      </c>
      <c r="BA129">
        <f t="shared" si="170"/>
        <v>0.12052236785515358</v>
      </c>
      <c r="BB129">
        <f t="shared" si="171"/>
        <v>9.9805693283329361E-2</v>
      </c>
      <c r="BC129">
        <f t="shared" si="172"/>
        <v>7.9291620059497525E-2</v>
      </c>
      <c r="BD129">
        <f t="shared" si="173"/>
        <v>4.7840107763438132E-2</v>
      </c>
      <c r="BE129">
        <f t="shared" si="174"/>
        <v>4.0981364844508206E-2</v>
      </c>
      <c r="BF129">
        <f t="shared" si="175"/>
        <v>3.4652659210793323E-2</v>
      </c>
      <c r="BG129">
        <f t="shared" si="176"/>
        <v>2.1971150056364595E-2</v>
      </c>
      <c r="BI129">
        <f t="shared" si="177"/>
        <v>2.3761372569373012</v>
      </c>
    </row>
    <row r="130" spans="1:61" x14ac:dyDescent="0.25">
      <c r="A130">
        <f>'HKI SC'!A126</f>
        <v>2063</v>
      </c>
      <c r="B130">
        <f>'HKI SC'!AD126</f>
        <v>2.7054476148071811</v>
      </c>
      <c r="C130">
        <f t="shared" si="138"/>
        <v>0</v>
      </c>
      <c r="D130">
        <f t="shared" si="139"/>
        <v>0</v>
      </c>
      <c r="E130">
        <f t="shared" si="140"/>
        <v>0</v>
      </c>
      <c r="F130">
        <f t="shared" si="141"/>
        <v>0</v>
      </c>
      <c r="G130">
        <f t="shared" si="142"/>
        <v>0.91080959578471021</v>
      </c>
      <c r="K130">
        <f t="shared" si="143"/>
        <v>0</v>
      </c>
      <c r="L130">
        <f t="shared" si="144"/>
        <v>0</v>
      </c>
      <c r="M130">
        <f t="shared" si="145"/>
        <v>0</v>
      </c>
      <c r="N130">
        <f t="shared" si="146"/>
        <v>0</v>
      </c>
      <c r="O130">
        <f t="shared" si="147"/>
        <v>8.9190404215289787E-2</v>
      </c>
      <c r="AE130">
        <f t="shared" si="148"/>
        <v>2078</v>
      </c>
      <c r="AF130">
        <f t="shared" si="149"/>
        <v>2.3420115918672337</v>
      </c>
      <c r="AG130">
        <f t="shared" si="150"/>
        <v>4.331721294743409E-2</v>
      </c>
      <c r="AH130">
        <f t="shared" si="151"/>
        <v>3.5409196443323264E-2</v>
      </c>
      <c r="AI130">
        <f t="shared" si="152"/>
        <v>3.3179918385952085E-2</v>
      </c>
      <c r="AJ130">
        <f t="shared" si="153"/>
        <v>5.5967885095880465E-2</v>
      </c>
      <c r="AK130">
        <f t="shared" si="154"/>
        <v>7.5194071809149693E-2</v>
      </c>
      <c r="AL130">
        <f t="shared" si="155"/>
        <v>8.2198370173755558E-2</v>
      </c>
      <c r="AM130">
        <f t="shared" si="156"/>
        <v>9.377851877220364E-2</v>
      </c>
      <c r="AN130">
        <f t="shared" si="157"/>
        <v>8.0367816975318751E-2</v>
      </c>
      <c r="AO130">
        <f t="shared" si="158"/>
        <v>8.6909863004142177E-2</v>
      </c>
      <c r="AP130">
        <f t="shared" si="159"/>
        <v>8.2559944315185887E-2</v>
      </c>
      <c r="AQ130">
        <f t="shared" si="160"/>
        <v>9.1195277779602027E-2</v>
      </c>
      <c r="AR130">
        <f t="shared" si="161"/>
        <v>9.9739819784174844E-2</v>
      </c>
      <c r="AS130">
        <f t="shared" si="162"/>
        <v>0.11031098920038925</v>
      </c>
      <c r="AT130">
        <f t="shared" si="163"/>
        <v>0.11954125225918401</v>
      </c>
      <c r="AU130">
        <f t="shared" si="164"/>
        <v>0.12360218357445894</v>
      </c>
      <c r="AV130">
        <f t="shared" si="165"/>
        <v>0.12827221453651966</v>
      </c>
      <c r="AW130">
        <f t="shared" si="166"/>
        <v>0.15555103799725514</v>
      </c>
      <c r="AX130">
        <f t="shared" si="167"/>
        <v>0.15246241322239418</v>
      </c>
      <c r="AY130">
        <f t="shared" si="168"/>
        <v>0.12327354210139696</v>
      </c>
      <c r="AZ130">
        <f t="shared" si="169"/>
        <v>0.13050704508204525</v>
      </c>
      <c r="BA130">
        <f t="shared" si="170"/>
        <v>0.1187914468206601</v>
      </c>
      <c r="BB130">
        <f t="shared" si="171"/>
        <v>9.8372301482780422E-2</v>
      </c>
      <c r="BC130">
        <f t="shared" si="172"/>
        <v>7.8152847767992292E-2</v>
      </c>
      <c r="BD130">
        <f t="shared" si="173"/>
        <v>4.715303655587863E-2</v>
      </c>
      <c r="BE130">
        <f t="shared" si="174"/>
        <v>4.0392797695571483E-2</v>
      </c>
      <c r="BF130">
        <f t="shared" si="175"/>
        <v>3.4154983818278771E-2</v>
      </c>
      <c r="BG130">
        <f t="shared" si="176"/>
        <v>2.1655604266306108E-2</v>
      </c>
      <c r="BI130">
        <f t="shared" si="177"/>
        <v>2.3420115918672342</v>
      </c>
    </row>
    <row r="131" spans="1:61" x14ac:dyDescent="0.25">
      <c r="A131">
        <f>'HKI SC'!A127</f>
        <v>2064</v>
      </c>
      <c r="B131">
        <f>'HKI SC'!AD127</f>
        <v>2.740253934023912</v>
      </c>
      <c r="C131">
        <f t="shared" si="138"/>
        <v>0</v>
      </c>
      <c r="D131">
        <f t="shared" si="139"/>
        <v>0</v>
      </c>
      <c r="E131">
        <f t="shared" si="140"/>
        <v>0</v>
      </c>
      <c r="F131">
        <f t="shared" si="141"/>
        <v>0</v>
      </c>
      <c r="G131">
        <f t="shared" si="142"/>
        <v>0.90646362253474133</v>
      </c>
      <c r="K131">
        <f t="shared" si="143"/>
        <v>0</v>
      </c>
      <c r="L131">
        <f t="shared" si="144"/>
        <v>0</v>
      </c>
      <c r="M131">
        <f t="shared" si="145"/>
        <v>0</v>
      </c>
      <c r="N131">
        <f t="shared" si="146"/>
        <v>0</v>
      </c>
      <c r="O131">
        <f t="shared" si="147"/>
        <v>9.3536377465258613E-2</v>
      </c>
      <c r="AE131">
        <f t="shared" si="148"/>
        <v>2079</v>
      </c>
      <c r="AF131">
        <f t="shared" si="149"/>
        <v>2.3141628065229627</v>
      </c>
      <c r="AG131">
        <f t="shared" si="150"/>
        <v>4.2802129346108525E-2</v>
      </c>
      <c r="AH131">
        <f t="shared" si="151"/>
        <v>3.4988146814710179E-2</v>
      </c>
      <c r="AI131">
        <f t="shared" si="152"/>
        <v>3.2785377031810399E-2</v>
      </c>
      <c r="AJ131">
        <f t="shared" si="153"/>
        <v>5.5302372754429868E-2</v>
      </c>
      <c r="AK131">
        <f t="shared" si="154"/>
        <v>7.429994149303748E-2</v>
      </c>
      <c r="AL131">
        <f t="shared" si="155"/>
        <v>8.1220951968582297E-2</v>
      </c>
      <c r="AM131">
        <f t="shared" si="156"/>
        <v>9.2663401388387176E-2</v>
      </c>
      <c r="AN131">
        <f t="shared" si="157"/>
        <v>7.941216582000192E-2</v>
      </c>
      <c r="AO131">
        <f t="shared" si="158"/>
        <v>8.5876420587585781E-2</v>
      </c>
      <c r="AP131">
        <f t="shared" si="159"/>
        <v>8.1578226643397811E-2</v>
      </c>
      <c r="AQ131">
        <f t="shared" si="160"/>
        <v>9.0110877632260972E-2</v>
      </c>
      <c r="AR131">
        <f t="shared" si="161"/>
        <v>9.8553816759641893E-2</v>
      </c>
      <c r="AS131">
        <f t="shared" si="162"/>
        <v>0.10899928473657548</v>
      </c>
      <c r="AT131">
        <f t="shared" si="163"/>
        <v>0.11811979103093398</v>
      </c>
      <c r="AU131">
        <f t="shared" si="164"/>
        <v>0.12213243394110895</v>
      </c>
      <c r="AV131">
        <f t="shared" si="165"/>
        <v>0.12674693371354398</v>
      </c>
      <c r="AW131">
        <f t="shared" si="166"/>
        <v>0.1537013855521917</v>
      </c>
      <c r="AX131">
        <f t="shared" si="167"/>
        <v>0.15064948751628576</v>
      </c>
      <c r="AY131">
        <f t="shared" si="168"/>
        <v>0.12180770033334973</v>
      </c>
      <c r="AZ131">
        <f t="shared" si="169"/>
        <v>0.12895518996013813</v>
      </c>
      <c r="BA131">
        <f t="shared" si="170"/>
        <v>0.11737890150502979</v>
      </c>
      <c r="BB131">
        <f t="shared" si="171"/>
        <v>9.7202559574871381E-2</v>
      </c>
      <c r="BC131">
        <f t="shared" si="172"/>
        <v>7.7223534741066135E-2</v>
      </c>
      <c r="BD131">
        <f t="shared" si="173"/>
        <v>4.6592341298034801E-2</v>
      </c>
      <c r="BE131">
        <f t="shared" si="174"/>
        <v>3.9912488222986126E-2</v>
      </c>
      <c r="BF131">
        <f t="shared" si="175"/>
        <v>3.374884799209614E-2</v>
      </c>
      <c r="BG131">
        <f t="shared" si="176"/>
        <v>2.139809816479616E-2</v>
      </c>
      <c r="BI131">
        <f t="shared" si="177"/>
        <v>2.3141628065229631</v>
      </c>
    </row>
    <row r="132" spans="1:61" x14ac:dyDescent="0.25">
      <c r="A132">
        <f>'HKI SC'!A128</f>
        <v>2065</v>
      </c>
      <c r="B132">
        <f>'HKI SC'!AD128</f>
        <v>2.7605803566915745</v>
      </c>
      <c r="C132">
        <f t="shared" si="138"/>
        <v>0</v>
      </c>
      <c r="D132">
        <f t="shared" si="139"/>
        <v>0</v>
      </c>
      <c r="E132">
        <f t="shared" si="140"/>
        <v>0</v>
      </c>
      <c r="F132">
        <f t="shared" si="141"/>
        <v>0</v>
      </c>
      <c r="G132">
        <f t="shared" si="142"/>
        <v>0.90392563256139313</v>
      </c>
      <c r="K132">
        <f t="shared" si="143"/>
        <v>0</v>
      </c>
      <c r="L132">
        <f t="shared" si="144"/>
        <v>0</v>
      </c>
      <c r="M132">
        <f t="shared" si="145"/>
        <v>0</v>
      </c>
      <c r="N132">
        <f t="shared" si="146"/>
        <v>0</v>
      </c>
      <c r="O132">
        <f t="shared" si="147"/>
        <v>9.6074367438606853E-2</v>
      </c>
      <c r="AE132">
        <f t="shared" si="148"/>
        <v>2080</v>
      </c>
      <c r="AF132">
        <f t="shared" si="149"/>
        <v>2.2929844158488133</v>
      </c>
      <c r="AG132">
        <f t="shared" si="150"/>
        <v>4.2410419560426099E-2</v>
      </c>
      <c r="AH132">
        <f t="shared" si="151"/>
        <v>3.466794780359575E-2</v>
      </c>
      <c r="AI132">
        <f t="shared" si="152"/>
        <v>3.2485336982241798E-2</v>
      </c>
      <c r="AJ132">
        <f t="shared" si="153"/>
        <v>5.4796265210008438E-2</v>
      </c>
      <c r="AK132">
        <f t="shared" si="154"/>
        <v>7.3619974991298437E-2</v>
      </c>
      <c r="AL132">
        <f t="shared" si="155"/>
        <v>8.0477646853285997E-2</v>
      </c>
      <c r="AM132">
        <f t="shared" si="156"/>
        <v>9.1815379066765221E-2</v>
      </c>
      <c r="AN132">
        <f t="shared" si="157"/>
        <v>7.8685414068882353E-2</v>
      </c>
      <c r="AO132">
        <f t="shared" si="158"/>
        <v>8.5090510287854498E-2</v>
      </c>
      <c r="AP132">
        <f t="shared" si="159"/>
        <v>8.0831651878006075E-2</v>
      </c>
      <c r="AQ132">
        <f t="shared" si="160"/>
        <v>8.9286215095508034E-2</v>
      </c>
      <c r="AR132">
        <f t="shared" si="161"/>
        <v>9.765188746241138E-2</v>
      </c>
      <c r="AS132">
        <f t="shared" si="162"/>
        <v>0.10800176225075588</v>
      </c>
      <c r="AT132">
        <f t="shared" si="163"/>
        <v>0.11703880093216015</v>
      </c>
      <c r="AU132">
        <f t="shared" si="164"/>
        <v>0.12101472156897214</v>
      </c>
      <c r="AV132">
        <f t="shared" si="165"/>
        <v>0.12558699108920932</v>
      </c>
      <c r="AW132">
        <f t="shared" si="166"/>
        <v>0.1522947654210553</v>
      </c>
      <c r="AX132">
        <f t="shared" si="167"/>
        <v>0.14927079726489673</v>
      </c>
      <c r="AY132">
        <f t="shared" si="168"/>
        <v>0.12069295980709636</v>
      </c>
      <c r="AZ132">
        <f t="shared" si="169"/>
        <v>0.12777503816410335</v>
      </c>
      <c r="BA132">
        <f t="shared" si="170"/>
        <v>0.11630469176232326</v>
      </c>
      <c r="BB132">
        <f t="shared" si="171"/>
        <v>9.6312996500310971E-2</v>
      </c>
      <c r="BC132">
        <f t="shared" si="172"/>
        <v>7.65168125591284E-2</v>
      </c>
      <c r="BD132">
        <f t="shared" si="173"/>
        <v>4.6165944847598513E-2</v>
      </c>
      <c r="BE132">
        <f t="shared" si="174"/>
        <v>3.9547223399793406E-2</v>
      </c>
      <c r="BF132">
        <f t="shared" si="175"/>
        <v>3.3439990600747344E-2</v>
      </c>
      <c r="BG132">
        <f t="shared" si="176"/>
        <v>2.1202270420377971E-2</v>
      </c>
      <c r="BI132">
        <f t="shared" si="177"/>
        <v>2.2929844158488129</v>
      </c>
    </row>
    <row r="133" spans="1:61" x14ac:dyDescent="0.25">
      <c r="A133">
        <f>'HKI SC'!A129</f>
        <v>2066</v>
      </c>
      <c r="B133">
        <f>'HKI SC'!AD129</f>
        <v>2.7647556882948434</v>
      </c>
      <c r="C133">
        <f t="shared" si="138"/>
        <v>0</v>
      </c>
      <c r="D133">
        <f t="shared" si="139"/>
        <v>0</v>
      </c>
      <c r="E133">
        <f t="shared" si="140"/>
        <v>0</v>
      </c>
      <c r="F133">
        <f t="shared" si="141"/>
        <v>0</v>
      </c>
      <c r="G133">
        <f t="shared" si="142"/>
        <v>0.90340429391180588</v>
      </c>
      <c r="K133">
        <f t="shared" si="143"/>
        <v>0</v>
      </c>
      <c r="L133">
        <f t="shared" si="144"/>
        <v>0</v>
      </c>
      <c r="M133">
        <f t="shared" si="145"/>
        <v>0</v>
      </c>
      <c r="N133">
        <f t="shared" si="146"/>
        <v>0</v>
      </c>
      <c r="O133">
        <f t="shared" si="147"/>
        <v>9.6595706088194178E-2</v>
      </c>
      <c r="AE133">
        <f t="shared" si="148"/>
        <v>2081</v>
      </c>
      <c r="AF133">
        <f t="shared" si="149"/>
        <v>2.2795871202293476</v>
      </c>
      <c r="AG133">
        <f t="shared" si="150"/>
        <v>4.2162626804282892E-2</v>
      </c>
      <c r="AH133">
        <f t="shared" si="151"/>
        <v>3.4465392242365278E-2</v>
      </c>
      <c r="AI133">
        <f t="shared" si="152"/>
        <v>3.2295533833192509E-2</v>
      </c>
      <c r="AJ133">
        <f t="shared" si="153"/>
        <v>5.4476105265271357E-2</v>
      </c>
      <c r="AK133">
        <f t="shared" si="154"/>
        <v>7.3189833137023791E-2</v>
      </c>
      <c r="AL133">
        <f t="shared" si="155"/>
        <v>8.0007437453605751E-2</v>
      </c>
      <c r="AM133">
        <f t="shared" si="156"/>
        <v>9.1278926325408322E-2</v>
      </c>
      <c r="AN133">
        <f t="shared" si="157"/>
        <v>7.8225676206760575E-2</v>
      </c>
      <c r="AO133">
        <f t="shared" si="158"/>
        <v>8.4593349158952724E-2</v>
      </c>
      <c r="AP133">
        <f t="shared" si="159"/>
        <v>8.035937412150046E-2</v>
      </c>
      <c r="AQ133">
        <f t="shared" si="160"/>
        <v>8.8764539583843075E-2</v>
      </c>
      <c r="AR133">
        <f t="shared" si="161"/>
        <v>9.7081333561089556E-2</v>
      </c>
      <c r="AS133">
        <f t="shared" si="162"/>
        <v>0.10737073679489337</v>
      </c>
      <c r="AT133">
        <f t="shared" si="163"/>
        <v>0.11635497447254789</v>
      </c>
      <c r="AU133">
        <f t="shared" si="164"/>
        <v>0.12030766486681541</v>
      </c>
      <c r="AV133">
        <f t="shared" si="165"/>
        <v>0.12485321983723222</v>
      </c>
      <c r="AW133">
        <f t="shared" si="166"/>
        <v>0.15140494777574529</v>
      </c>
      <c r="AX133">
        <f t="shared" si="167"/>
        <v>0.14839864785799775</v>
      </c>
      <c r="AY133">
        <f t="shared" si="168"/>
        <v>0.11998778307299048</v>
      </c>
      <c r="AZ133">
        <f t="shared" si="169"/>
        <v>0.12702848273736736</v>
      </c>
      <c r="BA133">
        <f t="shared" si="170"/>
        <v>0.11562515450655265</v>
      </c>
      <c r="BB133">
        <f t="shared" si="171"/>
        <v>9.5750265381341029E-2</v>
      </c>
      <c r="BC133">
        <f t="shared" si="172"/>
        <v>7.6069745256521187E-2</v>
      </c>
      <c r="BD133">
        <f t="shared" si="173"/>
        <v>4.5896209560084014E-2</v>
      </c>
      <c r="BE133">
        <f t="shared" si="174"/>
        <v>3.9316159534224147E-2</v>
      </c>
      <c r="BF133">
        <f t="shared" si="175"/>
        <v>3.3244609665537397E-2</v>
      </c>
      <c r="BG133">
        <f t="shared" si="176"/>
        <v>2.1078391216200955E-2</v>
      </c>
      <c r="BI133">
        <f t="shared" si="177"/>
        <v>2.2795871202293476</v>
      </c>
    </row>
    <row r="134" spans="1:61" x14ac:dyDescent="0.25">
      <c r="A134">
        <f>'HKI SC'!A130</f>
        <v>2067</v>
      </c>
      <c r="B134">
        <f>'HKI SC'!AD130</f>
        <v>2.7531744428753182</v>
      </c>
      <c r="C134">
        <f t="shared" si="138"/>
        <v>0</v>
      </c>
      <c r="D134">
        <f t="shared" si="139"/>
        <v>0</v>
      </c>
      <c r="E134">
        <f t="shared" si="140"/>
        <v>0</v>
      </c>
      <c r="F134">
        <f t="shared" si="141"/>
        <v>0</v>
      </c>
      <c r="G134">
        <f t="shared" si="142"/>
        <v>0.90485034692537436</v>
      </c>
      <c r="K134">
        <f t="shared" si="143"/>
        <v>0</v>
      </c>
      <c r="L134">
        <f t="shared" si="144"/>
        <v>0</v>
      </c>
      <c r="M134">
        <f t="shared" si="145"/>
        <v>0</v>
      </c>
      <c r="N134">
        <f t="shared" si="146"/>
        <v>0</v>
      </c>
      <c r="O134">
        <f t="shared" si="147"/>
        <v>9.5149653074625695E-2</v>
      </c>
      <c r="AE134">
        <f t="shared" si="148"/>
        <v>2082</v>
      </c>
      <c r="AF134">
        <f t="shared" si="149"/>
        <v>2.2745502395540789</v>
      </c>
      <c r="AG134">
        <f t="shared" si="150"/>
        <v>4.2069466021663754E-2</v>
      </c>
      <c r="AH134">
        <f t="shared" si="151"/>
        <v>3.4389238948371564E-2</v>
      </c>
      <c r="AI134">
        <f t="shared" si="152"/>
        <v>3.2224174967888194E-2</v>
      </c>
      <c r="AJ134">
        <f t="shared" si="153"/>
        <v>5.4355737133937584E-2</v>
      </c>
      <c r="AK134">
        <f t="shared" si="154"/>
        <v>7.3028115932674553E-2</v>
      </c>
      <c r="AL134">
        <f t="shared" si="155"/>
        <v>7.9830656354953428E-2</v>
      </c>
      <c r="AM134">
        <f t="shared" si="156"/>
        <v>9.1077240214801819E-2</v>
      </c>
      <c r="AN134">
        <f t="shared" si="157"/>
        <v>7.8052832013485771E-2</v>
      </c>
      <c r="AO134">
        <f t="shared" si="158"/>
        <v>8.4406435220962001E-2</v>
      </c>
      <c r="AP134">
        <f t="shared" si="159"/>
        <v>8.0181815398257389E-2</v>
      </c>
      <c r="AQ134">
        <f t="shared" si="160"/>
        <v>8.8568409157367411E-2</v>
      </c>
      <c r="AR134">
        <f t="shared" si="161"/>
        <v>9.6866826693330979E-2</v>
      </c>
      <c r="AS134">
        <f t="shared" si="162"/>
        <v>0.10713349489066769</v>
      </c>
      <c r="AT134">
        <f t="shared" si="163"/>
        <v>0.11609788137126155</v>
      </c>
      <c r="AU134">
        <f t="shared" si="164"/>
        <v>0.12004183806560352</v>
      </c>
      <c r="AV134">
        <f t="shared" si="165"/>
        <v>0.12457734936724116</v>
      </c>
      <c r="AW134">
        <f t="shared" si="166"/>
        <v>0.15107040971452174</v>
      </c>
      <c r="AX134">
        <f t="shared" si="167"/>
        <v>0.14807075239175352</v>
      </c>
      <c r="AY134">
        <f t="shared" si="168"/>
        <v>0.1197226630692558</v>
      </c>
      <c r="AZ134">
        <f t="shared" si="169"/>
        <v>0.12674780589714896</v>
      </c>
      <c r="BA134">
        <f t="shared" si="170"/>
        <v>0.11536967398504031</v>
      </c>
      <c r="BB134">
        <f t="shared" si="171"/>
        <v>9.5538699586346268E-2</v>
      </c>
      <c r="BC134">
        <f t="shared" si="172"/>
        <v>7.5901664718403095E-2</v>
      </c>
      <c r="BD134">
        <f t="shared" si="173"/>
        <v>4.5794799208643697E-2</v>
      </c>
      <c r="BE134">
        <f t="shared" si="174"/>
        <v>3.9229288187028699E-2</v>
      </c>
      <c r="BF134">
        <f t="shared" si="175"/>
        <v>3.3171153761836575E-2</v>
      </c>
      <c r="BG134">
        <f t="shared" si="176"/>
        <v>2.1031817281631629E-2</v>
      </c>
      <c r="BI134">
        <f t="shared" si="177"/>
        <v>2.274550239554078</v>
      </c>
    </row>
    <row r="135" spans="1:61" x14ac:dyDescent="0.25">
      <c r="A135">
        <f>'HKI SC'!A131</f>
        <v>2068</v>
      </c>
      <c r="B135">
        <f>'HKI SC'!AD131</f>
        <v>2.7323237180508944</v>
      </c>
      <c r="C135">
        <f t="shared" si="138"/>
        <v>0</v>
      </c>
      <c r="D135">
        <f t="shared" si="139"/>
        <v>0</v>
      </c>
      <c r="E135">
        <f t="shared" si="140"/>
        <v>0</v>
      </c>
      <c r="F135">
        <f t="shared" si="141"/>
        <v>0</v>
      </c>
      <c r="G135">
        <f t="shared" si="142"/>
        <v>0.90745380211307047</v>
      </c>
      <c r="K135">
        <f t="shared" si="143"/>
        <v>0</v>
      </c>
      <c r="L135">
        <f t="shared" si="144"/>
        <v>0</v>
      </c>
      <c r="M135">
        <f t="shared" si="145"/>
        <v>0</v>
      </c>
      <c r="N135">
        <f t="shared" si="146"/>
        <v>0</v>
      </c>
      <c r="O135">
        <f t="shared" si="147"/>
        <v>9.2546197886929527E-2</v>
      </c>
      <c r="AE135">
        <f t="shared" si="148"/>
        <v>2083</v>
      </c>
      <c r="AF135">
        <f t="shared" si="149"/>
        <v>2.2753057233576421</v>
      </c>
      <c r="AG135">
        <f t="shared" si="150"/>
        <v>4.2083439245754931E-2</v>
      </c>
      <c r="AH135">
        <f t="shared" si="151"/>
        <v>3.4400661212250619E-2</v>
      </c>
      <c r="AI135">
        <f t="shared" si="152"/>
        <v>3.2234878113436741E-2</v>
      </c>
      <c r="AJ135">
        <f t="shared" si="153"/>
        <v>5.437379119944967E-2</v>
      </c>
      <c r="AK135">
        <f t="shared" si="154"/>
        <v>7.305237196265027E-2</v>
      </c>
      <c r="AL135">
        <f t="shared" si="155"/>
        <v>7.9857171824629675E-2</v>
      </c>
      <c r="AM135">
        <f t="shared" si="156"/>
        <v>9.1107491197461588E-2</v>
      </c>
      <c r="AN135">
        <f t="shared" si="157"/>
        <v>7.8078756985105663E-2</v>
      </c>
      <c r="AO135">
        <f t="shared" si="158"/>
        <v>8.4434470519377067E-2</v>
      </c>
      <c r="AP135">
        <f t="shared" si="159"/>
        <v>8.0208447504165753E-2</v>
      </c>
      <c r="AQ135">
        <f t="shared" si="160"/>
        <v>8.8597826840680002E-2</v>
      </c>
      <c r="AR135">
        <f t="shared" si="161"/>
        <v>9.6899000666627669E-2</v>
      </c>
      <c r="AS135">
        <f t="shared" si="162"/>
        <v>0.10716907890143233</v>
      </c>
      <c r="AT135">
        <f t="shared" si="163"/>
        <v>0.11613644287123581</v>
      </c>
      <c r="AU135">
        <f t="shared" si="164"/>
        <v>0.12008170953682076</v>
      </c>
      <c r="AV135">
        <f t="shared" si="165"/>
        <v>0.12461872729246837</v>
      </c>
      <c r="AW135">
        <f t="shared" si="166"/>
        <v>0.15112058721588104</v>
      </c>
      <c r="AX135">
        <f t="shared" si="167"/>
        <v>0.14811993356756054</v>
      </c>
      <c r="AY135">
        <f t="shared" si="168"/>
        <v>0.11976242852762881</v>
      </c>
      <c r="AZ135">
        <f t="shared" si="169"/>
        <v>0.12678990473182286</v>
      </c>
      <c r="BA135">
        <f t="shared" si="170"/>
        <v>0.1154079936135112</v>
      </c>
      <c r="BB135">
        <f t="shared" si="171"/>
        <v>9.5570432426929794E-2</v>
      </c>
      <c r="BC135">
        <f t="shared" si="172"/>
        <v>7.5926875187427301E-2</v>
      </c>
      <c r="BD135">
        <f t="shared" si="173"/>
        <v>4.5810009788954456E-2</v>
      </c>
      <c r="BE135">
        <f t="shared" si="174"/>
        <v>3.924231805611457E-2</v>
      </c>
      <c r="BF135">
        <f t="shared" si="175"/>
        <v>3.3182171443036479E-2</v>
      </c>
      <c r="BG135">
        <f t="shared" si="176"/>
        <v>2.1038802925228094E-2</v>
      </c>
      <c r="BI135">
        <f t="shared" si="177"/>
        <v>2.2753057233576421</v>
      </c>
    </row>
    <row r="136" spans="1:61" x14ac:dyDescent="0.25">
      <c r="A136">
        <f>'HKI SC'!A132</f>
        <v>2069</v>
      </c>
      <c r="B136">
        <f>'HKI SC'!AD132</f>
        <v>2.6965507771473374</v>
      </c>
      <c r="C136">
        <f t="shared" si="138"/>
        <v>0</v>
      </c>
      <c r="D136">
        <f t="shared" si="139"/>
        <v>0</v>
      </c>
      <c r="E136">
        <f t="shared" si="140"/>
        <v>0</v>
      </c>
      <c r="F136">
        <f t="shared" si="141"/>
        <v>0</v>
      </c>
      <c r="G136">
        <f t="shared" si="142"/>
        <v>0.91192046930851589</v>
      </c>
      <c r="K136">
        <f t="shared" si="143"/>
        <v>0</v>
      </c>
      <c r="L136">
        <f t="shared" si="144"/>
        <v>0</v>
      </c>
      <c r="M136">
        <f t="shared" si="145"/>
        <v>0</v>
      </c>
      <c r="N136">
        <f t="shared" si="146"/>
        <v>0</v>
      </c>
      <c r="O136">
        <f t="shared" si="147"/>
        <v>8.8079530691484081E-2</v>
      </c>
      <c r="AE136">
        <f t="shared" si="148"/>
        <v>2084</v>
      </c>
      <c r="AF136">
        <f t="shared" si="149"/>
        <v>2.2854155039909569</v>
      </c>
      <c r="AG136">
        <f t="shared" si="150"/>
        <v>4.2270427013905133E-2</v>
      </c>
      <c r="AH136">
        <f t="shared" si="151"/>
        <v>3.4553512380744854E-2</v>
      </c>
      <c r="AI136">
        <f t="shared" si="152"/>
        <v>3.2378106139069961E-2</v>
      </c>
      <c r="AJ136">
        <f t="shared" si="153"/>
        <v>5.461538822774567E-2</v>
      </c>
      <c r="AK136">
        <f t="shared" si="154"/>
        <v>7.3376962828705761E-2</v>
      </c>
      <c r="AL136">
        <f t="shared" si="155"/>
        <v>8.0211998202841625E-2</v>
      </c>
      <c r="AM136">
        <f t="shared" si="156"/>
        <v>9.1512305698037255E-2</v>
      </c>
      <c r="AN136">
        <f t="shared" si="157"/>
        <v>7.8425681399323044E-2</v>
      </c>
      <c r="AO136">
        <f t="shared" si="158"/>
        <v>8.4809635037304487E-2</v>
      </c>
      <c r="AP136">
        <f t="shared" si="159"/>
        <v>8.0564834692437415E-2</v>
      </c>
      <c r="AQ136">
        <f t="shared" si="160"/>
        <v>8.8991490243691143E-2</v>
      </c>
      <c r="AR136">
        <f t="shared" si="161"/>
        <v>9.7329548364139457E-2</v>
      </c>
      <c r="AS136">
        <f t="shared" si="162"/>
        <v>0.10764525925260247</v>
      </c>
      <c r="AT136">
        <f t="shared" si="163"/>
        <v>0.1166524675746014</v>
      </c>
      <c r="AU136">
        <f t="shared" si="164"/>
        <v>0.12061526409567766</v>
      </c>
      <c r="AV136">
        <f t="shared" si="165"/>
        <v>0.12517244101225392</v>
      </c>
      <c r="AW136">
        <f t="shared" si="166"/>
        <v>0.1517920556564718</v>
      </c>
      <c r="AX136">
        <f t="shared" si="167"/>
        <v>0.14877806931627188</v>
      </c>
      <c r="AY136">
        <f t="shared" si="168"/>
        <v>0.12029456443714547</v>
      </c>
      <c r="AZ136">
        <f t="shared" si="169"/>
        <v>0.12735326556294055</v>
      </c>
      <c r="BA136">
        <f t="shared" si="170"/>
        <v>0.11592078162559505</v>
      </c>
      <c r="BB136">
        <f t="shared" si="171"/>
        <v>9.5995076946982019E-2</v>
      </c>
      <c r="BC136">
        <f t="shared" si="172"/>
        <v>7.6264238225913938E-2</v>
      </c>
      <c r="BD136">
        <f t="shared" si="173"/>
        <v>4.6013555688312932E-2</v>
      </c>
      <c r="BE136">
        <f t="shared" si="174"/>
        <v>3.9416681976979076E-2</v>
      </c>
      <c r="BF136">
        <f t="shared" si="175"/>
        <v>3.332960854161289E-2</v>
      </c>
      <c r="BG136">
        <f t="shared" si="176"/>
        <v>2.1132283849649852E-2</v>
      </c>
      <c r="BI136">
        <f t="shared" si="177"/>
        <v>2.2854155039909561</v>
      </c>
    </row>
    <row r="137" spans="1:61" x14ac:dyDescent="0.25">
      <c r="A137">
        <f>'HKI SC'!A133</f>
        <v>2070</v>
      </c>
      <c r="B137">
        <f>'HKI SC'!AD133</f>
        <v>2.6533803241022822</v>
      </c>
      <c r="C137">
        <f t="shared" si="138"/>
        <v>0</v>
      </c>
      <c r="D137">
        <f t="shared" si="139"/>
        <v>0</v>
      </c>
      <c r="E137">
        <f t="shared" si="140"/>
        <v>0</v>
      </c>
      <c r="F137">
        <f t="shared" si="141"/>
        <v>0</v>
      </c>
      <c r="G137">
        <f t="shared" si="142"/>
        <v>0.91731080182125857</v>
      </c>
      <c r="K137">
        <f t="shared" si="143"/>
        <v>0</v>
      </c>
      <c r="L137">
        <f t="shared" si="144"/>
        <v>0</v>
      </c>
      <c r="M137">
        <f t="shared" si="145"/>
        <v>0</v>
      </c>
      <c r="N137">
        <f t="shared" si="146"/>
        <v>0</v>
      </c>
      <c r="O137">
        <f t="shared" si="147"/>
        <v>8.2689198178741402E-2</v>
      </c>
      <c r="AE137">
        <f t="shared" si="148"/>
        <v>2085</v>
      </c>
      <c r="AF137">
        <f t="shared" si="149"/>
        <v>2.3007277437727449</v>
      </c>
      <c r="AG137">
        <f t="shared" si="150"/>
        <v>4.2553638059329997E-2</v>
      </c>
      <c r="AH137">
        <f t="shared" si="151"/>
        <v>3.478502024701819E-2</v>
      </c>
      <c r="AI137">
        <f t="shared" si="152"/>
        <v>3.2595038825496504E-2</v>
      </c>
      <c r="AJ137">
        <f t="shared" si="153"/>
        <v>5.4981310275118808E-2</v>
      </c>
      <c r="AK137">
        <f t="shared" si="154"/>
        <v>7.3868587063918328E-2</v>
      </c>
      <c r="AL137">
        <f t="shared" si="155"/>
        <v>8.0749417043185279E-2</v>
      </c>
      <c r="AM137">
        <f t="shared" si="156"/>
        <v>9.2125436380569886E-2</v>
      </c>
      <c r="AN137">
        <f t="shared" si="157"/>
        <v>7.8951131951548445E-2</v>
      </c>
      <c r="AO137">
        <f t="shared" si="158"/>
        <v>8.5377857955731953E-2</v>
      </c>
      <c r="AP137">
        <f t="shared" si="159"/>
        <v>8.1104617530453726E-2</v>
      </c>
      <c r="AQ137">
        <f t="shared" si="160"/>
        <v>8.9587731511316424E-2</v>
      </c>
      <c r="AR137">
        <f t="shared" si="161"/>
        <v>9.7981654460296719E-2</v>
      </c>
      <c r="AS137">
        <f t="shared" si="162"/>
        <v>0.10836648041268046</v>
      </c>
      <c r="AT137">
        <f t="shared" si="163"/>
        <v>0.11743403685665114</v>
      </c>
      <c r="AU137">
        <f t="shared" si="164"/>
        <v>0.12142338403796016</v>
      </c>
      <c r="AV137">
        <f t="shared" si="165"/>
        <v>0.12601109395195101</v>
      </c>
      <c r="AW137">
        <f t="shared" si="166"/>
        <v>0.15280905950068466</v>
      </c>
      <c r="AX137">
        <f t="shared" si="167"/>
        <v>0.14977487951015739</v>
      </c>
      <c r="AY137">
        <f t="shared" si="168"/>
        <v>0.1211005356979034</v>
      </c>
      <c r="AZ137">
        <f t="shared" si="169"/>
        <v>0.12820652998505028</v>
      </c>
      <c r="BA137">
        <f t="shared" si="170"/>
        <v>0.11669744862590363</v>
      </c>
      <c r="BB137">
        <f t="shared" si="171"/>
        <v>9.6638242110391709E-2</v>
      </c>
      <c r="BC137">
        <f t="shared" si="172"/>
        <v>7.6775207150580504E-2</v>
      </c>
      <c r="BD137">
        <f t="shared" si="173"/>
        <v>4.6321845623636171E-2</v>
      </c>
      <c r="BE137">
        <f t="shared" si="174"/>
        <v>3.9680772985716872E-2</v>
      </c>
      <c r="BF137">
        <f t="shared" si="175"/>
        <v>3.3552916275778118E-2</v>
      </c>
      <c r="BG137">
        <f t="shared" si="176"/>
        <v>2.1273869743714886E-2</v>
      </c>
      <c r="BI137">
        <f t="shared" si="177"/>
        <v>2.3007277437727449</v>
      </c>
    </row>
    <row r="138" spans="1:61" x14ac:dyDescent="0.25">
      <c r="A138">
        <f>'HKI SC'!A134</f>
        <v>2071</v>
      </c>
      <c r="B138">
        <f>'HKI SC'!AD134</f>
        <v>2.6109781484479146</v>
      </c>
      <c r="C138">
        <f t="shared" si="138"/>
        <v>0</v>
      </c>
      <c r="D138">
        <f t="shared" si="139"/>
        <v>0</v>
      </c>
      <c r="E138">
        <f t="shared" si="140"/>
        <v>0</v>
      </c>
      <c r="F138">
        <f t="shared" si="141"/>
        <v>0</v>
      </c>
      <c r="G138">
        <f t="shared" si="142"/>
        <v>0.92260520597778262</v>
      </c>
      <c r="K138">
        <f t="shared" si="143"/>
        <v>0</v>
      </c>
      <c r="L138">
        <f t="shared" si="144"/>
        <v>0</v>
      </c>
      <c r="M138">
        <f t="shared" si="145"/>
        <v>0</v>
      </c>
      <c r="N138">
        <f t="shared" si="146"/>
        <v>0</v>
      </c>
      <c r="O138">
        <f t="shared" si="147"/>
        <v>7.7394794022217425E-2</v>
      </c>
      <c r="AE138">
        <f t="shared" si="148"/>
        <v>2086</v>
      </c>
      <c r="AF138">
        <f t="shared" si="149"/>
        <v>2.3154368632018367</v>
      </c>
      <c r="AG138">
        <f t="shared" si="150"/>
        <v>4.2825693953840421E-2</v>
      </c>
      <c r="AH138">
        <f t="shared" si="151"/>
        <v>3.5007409453451523E-2</v>
      </c>
      <c r="AI138">
        <f t="shared" si="152"/>
        <v>3.2803426941029855E-2</v>
      </c>
      <c r="AJ138">
        <f t="shared" si="153"/>
        <v>5.5332819340628024E-2</v>
      </c>
      <c r="AK138">
        <f t="shared" si="154"/>
        <v>7.4340847144287389E-2</v>
      </c>
      <c r="AL138">
        <f t="shared" si="155"/>
        <v>8.1265667965239236E-2</v>
      </c>
      <c r="AM138">
        <f t="shared" si="156"/>
        <v>9.271441699761454E-2</v>
      </c>
      <c r="AN138">
        <f t="shared" si="157"/>
        <v>7.9455885993864217E-2</v>
      </c>
      <c r="AO138">
        <f t="shared" si="158"/>
        <v>8.5923699641116069E-2</v>
      </c>
      <c r="AP138">
        <f t="shared" si="159"/>
        <v>8.1623139336754025E-2</v>
      </c>
      <c r="AQ138">
        <f t="shared" si="160"/>
        <v>9.0160487955771043E-2</v>
      </c>
      <c r="AR138">
        <f t="shared" si="161"/>
        <v>9.860807532265968E-2</v>
      </c>
      <c r="AS138">
        <f t="shared" si="162"/>
        <v>0.10905929402646627</v>
      </c>
      <c r="AT138">
        <f t="shared" si="163"/>
        <v>0.11818482159328075</v>
      </c>
      <c r="AU138">
        <f t="shared" si="164"/>
        <v>0.12219967365420573</v>
      </c>
      <c r="AV138">
        <f t="shared" si="165"/>
        <v>0.12681671392821575</v>
      </c>
      <c r="AW138">
        <f t="shared" si="166"/>
        <v>0.15378600547446469</v>
      </c>
      <c r="AX138">
        <f t="shared" si="167"/>
        <v>0.15073242722355185</v>
      </c>
      <c r="AY138">
        <f t="shared" si="168"/>
        <v>0.12187476126515218</v>
      </c>
      <c r="AZ138">
        <f t="shared" si="169"/>
        <v>0.12902618592489096</v>
      </c>
      <c r="BA138">
        <f t="shared" si="170"/>
        <v>0.11744352417245831</v>
      </c>
      <c r="BB138">
        <f t="shared" si="171"/>
        <v>9.7256074206547666E-2</v>
      </c>
      <c r="BC138">
        <f t="shared" si="172"/>
        <v>7.7266049969435452E-2</v>
      </c>
      <c r="BD138">
        <f t="shared" si="173"/>
        <v>4.6617992597696098E-2</v>
      </c>
      <c r="BE138">
        <f t="shared" si="174"/>
        <v>3.9934461945858021E-2</v>
      </c>
      <c r="BF138">
        <f t="shared" si="175"/>
        <v>3.3767428337898711E-2</v>
      </c>
      <c r="BG138">
        <f t="shared" si="176"/>
        <v>2.1409878835458234E-2</v>
      </c>
      <c r="BI138">
        <f t="shared" si="177"/>
        <v>2.3154368632018367</v>
      </c>
    </row>
    <row r="139" spans="1:61" x14ac:dyDescent="0.25">
      <c r="A139">
        <f>'HKI SC'!A135</f>
        <v>2072</v>
      </c>
      <c r="B139">
        <f>'HKI SC'!AD135</f>
        <v>2.5740624799377025</v>
      </c>
      <c r="C139">
        <f t="shared" si="138"/>
        <v>0</v>
      </c>
      <c r="D139">
        <f t="shared" si="139"/>
        <v>0</v>
      </c>
      <c r="E139">
        <f t="shared" si="140"/>
        <v>0</v>
      </c>
      <c r="F139">
        <f t="shared" si="141"/>
        <v>0</v>
      </c>
      <c r="G139">
        <f t="shared" si="142"/>
        <v>0.92721455598836855</v>
      </c>
      <c r="K139">
        <f t="shared" si="143"/>
        <v>0</v>
      </c>
      <c r="L139">
        <f t="shared" si="144"/>
        <v>0</v>
      </c>
      <c r="M139">
        <f t="shared" si="145"/>
        <v>0</v>
      </c>
      <c r="N139">
        <f t="shared" si="146"/>
        <v>0</v>
      </c>
      <c r="O139">
        <f t="shared" si="147"/>
        <v>7.2785444011631423E-2</v>
      </c>
      <c r="AE139">
        <f t="shared" si="148"/>
        <v>2087</v>
      </c>
      <c r="AF139">
        <f t="shared" si="149"/>
        <v>2.3255052826136886</v>
      </c>
      <c r="AG139">
        <f t="shared" si="150"/>
        <v>4.3011916716025618E-2</v>
      </c>
      <c r="AH139">
        <f t="shared" si="151"/>
        <v>3.5159635275930815E-2</v>
      </c>
      <c r="AI139">
        <f t="shared" si="152"/>
        <v>3.2946068990932963E-2</v>
      </c>
      <c r="AJ139">
        <f t="shared" si="153"/>
        <v>5.5573427945084325E-2</v>
      </c>
      <c r="AK139">
        <f t="shared" si="154"/>
        <v>7.4664110041400472E-2</v>
      </c>
      <c r="AL139">
        <f t="shared" si="155"/>
        <v>8.1619042674721434E-2</v>
      </c>
      <c r="AM139">
        <f t="shared" si="156"/>
        <v>9.3117575317624379E-2</v>
      </c>
      <c r="AN139">
        <f t="shared" si="157"/>
        <v>7.9801391067934893E-2</v>
      </c>
      <c r="AO139">
        <f t="shared" si="158"/>
        <v>8.6297329282741642E-2</v>
      </c>
      <c r="AP139">
        <f t="shared" si="159"/>
        <v>8.19780684706964E-2</v>
      </c>
      <c r="AQ139">
        <f t="shared" si="160"/>
        <v>9.0552540799682599E-2</v>
      </c>
      <c r="AR139">
        <f t="shared" si="161"/>
        <v>9.9036861559729045E-2</v>
      </c>
      <c r="AS139">
        <f t="shared" si="162"/>
        <v>0.10953352622448895</v>
      </c>
      <c r="AT139">
        <f t="shared" si="163"/>
        <v>0.11869873513194257</v>
      </c>
      <c r="AU139">
        <f t="shared" si="164"/>
        <v>0.12273104533006329</v>
      </c>
      <c r="AV139">
        <f t="shared" si="165"/>
        <v>0.12736816228966943</v>
      </c>
      <c r="AW139">
        <f t="shared" si="166"/>
        <v>0.15445472679759722</v>
      </c>
      <c r="AX139">
        <f t="shared" si="167"/>
        <v>0.15138787040162863</v>
      </c>
      <c r="AY139">
        <f t="shared" si="168"/>
        <v>0.12240472009565989</v>
      </c>
      <c r="AZ139">
        <f t="shared" si="169"/>
        <v>0.12958724192933194</v>
      </c>
      <c r="BA139">
        <f t="shared" si="170"/>
        <v>0.11795421426181757</v>
      </c>
      <c r="BB139">
        <f t="shared" si="171"/>
        <v>9.7678981417287841E-2</v>
      </c>
      <c r="BC139">
        <f t="shared" si="172"/>
        <v>7.7602032785357988E-2</v>
      </c>
      <c r="BD139">
        <f t="shared" si="173"/>
        <v>4.6820705748320791E-2</v>
      </c>
      <c r="BE139">
        <f t="shared" si="174"/>
        <v>4.01081125075501E-2</v>
      </c>
      <c r="BF139">
        <f t="shared" si="175"/>
        <v>3.3914262240549574E-2</v>
      </c>
      <c r="BG139">
        <f t="shared" si="176"/>
        <v>2.1502977309918139E-2</v>
      </c>
      <c r="BI139">
        <f t="shared" si="177"/>
        <v>2.3255052826136891</v>
      </c>
    </row>
    <row r="140" spans="1:61" x14ac:dyDescent="0.25">
      <c r="A140">
        <f>'HKI SC'!A136</f>
        <v>2073</v>
      </c>
      <c r="B140">
        <f>'HKI SC'!AD136</f>
        <v>2.5330901352276709</v>
      </c>
      <c r="C140">
        <f t="shared" si="138"/>
        <v>0</v>
      </c>
      <c r="D140">
        <f t="shared" si="139"/>
        <v>0</v>
      </c>
      <c r="E140">
        <f t="shared" si="140"/>
        <v>0</v>
      </c>
      <c r="F140">
        <f t="shared" si="141"/>
        <v>0</v>
      </c>
      <c r="G140">
        <f t="shared" si="142"/>
        <v>0.93233042914316933</v>
      </c>
      <c r="K140">
        <f t="shared" si="143"/>
        <v>0</v>
      </c>
      <c r="L140">
        <f t="shared" si="144"/>
        <v>0</v>
      </c>
      <c r="M140">
        <f t="shared" si="145"/>
        <v>0</v>
      </c>
      <c r="N140">
        <f t="shared" si="146"/>
        <v>0</v>
      </c>
      <c r="O140">
        <f t="shared" si="147"/>
        <v>6.7669570856830674E-2</v>
      </c>
      <c r="AE140">
        <f t="shared" si="148"/>
        <v>2088</v>
      </c>
      <c r="AF140">
        <f t="shared" si="149"/>
        <v>2.3299101803047932</v>
      </c>
      <c r="AG140">
        <f t="shared" si="150"/>
        <v>4.3093388512305285E-2</v>
      </c>
      <c r="AH140">
        <f t="shared" si="151"/>
        <v>3.5226233531976472E-2</v>
      </c>
      <c r="AI140">
        <f t="shared" si="152"/>
        <v>3.3008474380554799E-2</v>
      </c>
      <c r="AJ140">
        <f t="shared" si="153"/>
        <v>5.567869335397084E-2</v>
      </c>
      <c r="AK140">
        <f t="shared" si="154"/>
        <v>7.4805536409419768E-2</v>
      </c>
      <c r="AL140">
        <f t="shared" si="155"/>
        <v>8.1773642853579756E-2</v>
      </c>
      <c r="AM140">
        <f t="shared" si="156"/>
        <v>9.3293955649066534E-2</v>
      </c>
      <c r="AN140">
        <f t="shared" si="157"/>
        <v>7.9952548309283736E-2</v>
      </c>
      <c r="AO140">
        <f t="shared" si="158"/>
        <v>8.6460790922389619E-2</v>
      </c>
      <c r="AP140">
        <f t="shared" si="159"/>
        <v>8.213334870472877E-2</v>
      </c>
      <c r="AQ140">
        <f t="shared" si="160"/>
        <v>9.0724062524820917E-2</v>
      </c>
      <c r="AR140">
        <f t="shared" si="161"/>
        <v>9.9224454013756236E-2</v>
      </c>
      <c r="AS140">
        <f t="shared" si="162"/>
        <v>0.10974100112483512</v>
      </c>
      <c r="AT140">
        <f t="shared" si="163"/>
        <v>0.11892357047771829</v>
      </c>
      <c r="AU140">
        <f t="shared" si="164"/>
        <v>0.12296351854878403</v>
      </c>
      <c r="AV140">
        <f t="shared" si="165"/>
        <v>0.12760941898694916</v>
      </c>
      <c r="AW140">
        <f t="shared" si="166"/>
        <v>0.15474728999860887</v>
      </c>
      <c r="AX140">
        <f t="shared" si="167"/>
        <v>0.15167462446139318</v>
      </c>
      <c r="AY140">
        <f t="shared" si="168"/>
        <v>0.12263657519956388</v>
      </c>
      <c r="AZ140">
        <f t="shared" si="169"/>
        <v>0.12983270193625551</v>
      </c>
      <c r="BA140">
        <f t="shared" si="170"/>
        <v>0.11817763935998547</v>
      </c>
      <c r="BB140">
        <f t="shared" si="171"/>
        <v>9.7864001818200833E-2</v>
      </c>
      <c r="BC140">
        <f t="shared" si="172"/>
        <v>7.7749024072626544E-2</v>
      </c>
      <c r="BD140">
        <f t="shared" si="173"/>
        <v>4.6909392030905744E-2</v>
      </c>
      <c r="BE140">
        <f t="shared" si="174"/>
        <v>4.0184084010818626E-2</v>
      </c>
      <c r="BF140">
        <f t="shared" si="175"/>
        <v>3.3978501550843039E-2</v>
      </c>
      <c r="BG140">
        <f t="shared" si="176"/>
        <v>2.1543707561452064E-2</v>
      </c>
      <c r="BI140">
        <f t="shared" si="177"/>
        <v>2.3299101803047928</v>
      </c>
    </row>
    <row r="141" spans="1:61" x14ac:dyDescent="0.25">
      <c r="A141">
        <f>'HKI SC'!A137</f>
        <v>2074</v>
      </c>
      <c r="B141">
        <f>'HKI SC'!AD137</f>
        <v>2.4904784428259692</v>
      </c>
      <c r="C141">
        <f t="shared" si="138"/>
        <v>0</v>
      </c>
      <c r="D141">
        <f t="shared" si="139"/>
        <v>0</v>
      </c>
      <c r="E141">
        <f t="shared" si="140"/>
        <v>0</v>
      </c>
      <c r="F141">
        <f t="shared" si="141"/>
        <v>0</v>
      </c>
      <c r="G141">
        <f t="shared" si="142"/>
        <v>0.93765099389925755</v>
      </c>
      <c r="K141">
        <f t="shared" si="143"/>
        <v>0</v>
      </c>
      <c r="L141">
        <f t="shared" si="144"/>
        <v>0</v>
      </c>
      <c r="M141">
        <f t="shared" si="145"/>
        <v>0</v>
      </c>
      <c r="N141">
        <f t="shared" si="146"/>
        <v>0</v>
      </c>
      <c r="O141">
        <f t="shared" si="147"/>
        <v>6.2349006100742434E-2</v>
      </c>
      <c r="AE141">
        <f t="shared" si="148"/>
        <v>2089</v>
      </c>
      <c r="AF141">
        <f t="shared" si="149"/>
        <v>2.3303325552229603</v>
      </c>
      <c r="AG141">
        <f t="shared" si="150"/>
        <v>4.3101200644549822E-2</v>
      </c>
      <c r="AH141">
        <f t="shared" si="151"/>
        <v>3.5232619476649865E-2</v>
      </c>
      <c r="AI141">
        <f t="shared" si="152"/>
        <v>3.3014458281472162E-2</v>
      </c>
      <c r="AJ141">
        <f t="shared" si="153"/>
        <v>5.5688786997815064E-2</v>
      </c>
      <c r="AK141">
        <f t="shared" si="154"/>
        <v>7.4819097439620189E-2</v>
      </c>
      <c r="AL141">
        <f t="shared" si="155"/>
        <v>8.1788467088436734E-2</v>
      </c>
      <c r="AM141">
        <f t="shared" si="156"/>
        <v>9.3310868329742308E-2</v>
      </c>
      <c r="AN141">
        <f t="shared" si="157"/>
        <v>7.9967042409242975E-2</v>
      </c>
      <c r="AO141">
        <f t="shared" si="158"/>
        <v>8.6476464861153096E-2</v>
      </c>
      <c r="AP141">
        <f t="shared" si="159"/>
        <v>8.2148238148421163E-2</v>
      </c>
      <c r="AQ141">
        <f t="shared" si="160"/>
        <v>9.0740509325563976E-2</v>
      </c>
      <c r="AR141">
        <f t="shared" si="161"/>
        <v>9.924244179757663E-2</v>
      </c>
      <c r="AS141">
        <f t="shared" si="162"/>
        <v>0.10976089538803956</v>
      </c>
      <c r="AT141">
        <f t="shared" si="163"/>
        <v>0.11894512939177998</v>
      </c>
      <c r="AU141">
        <f t="shared" si="164"/>
        <v>0.12298580983989198</v>
      </c>
      <c r="AV141">
        <f t="shared" si="165"/>
        <v>0.12763255250443736</v>
      </c>
      <c r="AW141">
        <f t="shared" si="166"/>
        <v>0.15477534317186092</v>
      </c>
      <c r="AX141">
        <f t="shared" si="167"/>
        <v>0.15170212061023036</v>
      </c>
      <c r="AY141">
        <f t="shared" si="168"/>
        <v>0.12265880722114654</v>
      </c>
      <c r="AZ141">
        <f t="shared" si="169"/>
        <v>0.12985623849887465</v>
      </c>
      <c r="BA141">
        <f t="shared" si="170"/>
        <v>0.11819906304883657</v>
      </c>
      <c r="BB141">
        <f t="shared" si="171"/>
        <v>9.7881742974108427E-2</v>
      </c>
      <c r="BC141">
        <f t="shared" si="172"/>
        <v>7.7763118709388873E-2</v>
      </c>
      <c r="BD141">
        <f t="shared" si="173"/>
        <v>4.691789594268217E-2</v>
      </c>
      <c r="BE141">
        <f t="shared" si="174"/>
        <v>4.0191368733353931E-2</v>
      </c>
      <c r="BF141">
        <f t="shared" si="175"/>
        <v>3.3984661301949881E-2</v>
      </c>
      <c r="BG141">
        <f t="shared" si="176"/>
        <v>2.1547613086135037E-2</v>
      </c>
      <c r="BI141">
        <f t="shared" si="177"/>
        <v>2.3303325552229608</v>
      </c>
    </row>
    <row r="142" spans="1:61" x14ac:dyDescent="0.25">
      <c r="A142">
        <f>'HKI SC'!A138</f>
        <v>2075</v>
      </c>
      <c r="B142">
        <f>'HKI SC'!AD138</f>
        <v>2.448763576271165</v>
      </c>
      <c r="C142">
        <f t="shared" si="138"/>
        <v>0</v>
      </c>
      <c r="D142">
        <f t="shared" si="139"/>
        <v>0</v>
      </c>
      <c r="E142">
        <f t="shared" si="140"/>
        <v>0</v>
      </c>
      <c r="F142">
        <f t="shared" si="141"/>
        <v>0</v>
      </c>
      <c r="G142">
        <f t="shared" si="142"/>
        <v>0.94285957953120381</v>
      </c>
      <c r="K142">
        <f t="shared" si="143"/>
        <v>0</v>
      </c>
      <c r="L142">
        <f t="shared" si="144"/>
        <v>0</v>
      </c>
      <c r="M142">
        <f t="shared" si="145"/>
        <v>0</v>
      </c>
      <c r="N142">
        <f t="shared" si="146"/>
        <v>0</v>
      </c>
      <c r="O142">
        <f t="shared" si="147"/>
        <v>5.7140420468796221E-2</v>
      </c>
      <c r="AE142">
        <f t="shared" si="148"/>
        <v>2090</v>
      </c>
      <c r="AF142">
        <f t="shared" si="149"/>
        <v>2.3245664960453327</v>
      </c>
      <c r="AG142">
        <f t="shared" si="150"/>
        <v>4.2994553173575666E-2</v>
      </c>
      <c r="AH142">
        <f t="shared" si="151"/>
        <v>3.514544163225599E-2</v>
      </c>
      <c r="AI142">
        <f t="shared" si="152"/>
        <v>3.2932768945011737E-2</v>
      </c>
      <c r="AJ142">
        <f t="shared" si="153"/>
        <v>5.5550993428120463E-2</v>
      </c>
      <c r="AK142">
        <f t="shared" si="154"/>
        <v>7.4633968779555512E-2</v>
      </c>
      <c r="AL142">
        <f t="shared" si="155"/>
        <v>8.1586093766130269E-2</v>
      </c>
      <c r="AM142">
        <f t="shared" si="156"/>
        <v>9.3079984549871833E-2</v>
      </c>
      <c r="AN142">
        <f t="shared" si="157"/>
        <v>7.9769175929732095E-2</v>
      </c>
      <c r="AO142">
        <f t="shared" si="158"/>
        <v>8.6262491789908871E-2</v>
      </c>
      <c r="AP142">
        <f t="shared" si="159"/>
        <v>8.1944974626465883E-2</v>
      </c>
      <c r="AQ142">
        <f t="shared" si="160"/>
        <v>9.0515985514399516E-2</v>
      </c>
      <c r="AR142">
        <f t="shared" si="161"/>
        <v>9.8996881226809788E-2</v>
      </c>
      <c r="AS142">
        <f t="shared" si="162"/>
        <v>0.10948930847793167</v>
      </c>
      <c r="AT142">
        <f t="shared" si="163"/>
        <v>0.11865081746903471</v>
      </c>
      <c r="AU142">
        <f t="shared" si="164"/>
        <v>0.12268149985805876</v>
      </c>
      <c r="AV142">
        <f t="shared" si="165"/>
        <v>0.12731674485325778</v>
      </c>
      <c r="AW142">
        <f t="shared" si="166"/>
        <v>0.15439237474704687</v>
      </c>
      <c r="AX142">
        <f t="shared" si="167"/>
        <v>0.15132675641474258</v>
      </c>
      <c r="AY142">
        <f t="shared" si="168"/>
        <v>0.12235530635835801</v>
      </c>
      <c r="AZ142">
        <f t="shared" si="169"/>
        <v>0.12953492866947264</v>
      </c>
      <c r="BA142">
        <f t="shared" si="170"/>
        <v>0.11790659715560935</v>
      </c>
      <c r="BB142">
        <f t="shared" si="171"/>
        <v>9.7639549248954016E-2</v>
      </c>
      <c r="BC142">
        <f t="shared" si="172"/>
        <v>7.7570705509259888E-2</v>
      </c>
      <c r="BD142">
        <f t="shared" si="173"/>
        <v>4.6801804630354694E-2</v>
      </c>
      <c r="BE142">
        <f t="shared" si="174"/>
        <v>4.009192120599267E-2</v>
      </c>
      <c r="BF142">
        <f t="shared" si="175"/>
        <v>3.3900571343304507E-2</v>
      </c>
      <c r="BG142">
        <f t="shared" si="176"/>
        <v>2.149429674211675E-2</v>
      </c>
      <c r="BI142">
        <f t="shared" si="177"/>
        <v>2.3245664960453327</v>
      </c>
    </row>
    <row r="143" spans="1:61" x14ac:dyDescent="0.25">
      <c r="A143">
        <f>'HKI SC'!A139</f>
        <v>2076</v>
      </c>
      <c r="B143">
        <f>'HKI SC'!AD139</f>
        <v>2.4101503692972579</v>
      </c>
      <c r="C143">
        <f t="shared" si="138"/>
        <v>0</v>
      </c>
      <c r="D143">
        <f t="shared" si="139"/>
        <v>0</v>
      </c>
      <c r="E143">
        <f t="shared" si="140"/>
        <v>0</v>
      </c>
      <c r="F143">
        <f t="shared" si="141"/>
        <v>0</v>
      </c>
      <c r="G143">
        <f t="shared" si="142"/>
        <v>0.94768088693688446</v>
      </c>
      <c r="K143">
        <f t="shared" si="143"/>
        <v>0</v>
      </c>
      <c r="L143">
        <f t="shared" si="144"/>
        <v>0</v>
      </c>
      <c r="M143">
        <f t="shared" si="145"/>
        <v>0</v>
      </c>
      <c r="N143">
        <f t="shared" si="146"/>
        <v>0</v>
      </c>
      <c r="O143">
        <f t="shared" si="147"/>
        <v>5.2319113063115555E-2</v>
      </c>
      <c r="AE143">
        <f t="shared" si="148"/>
        <v>2091</v>
      </c>
      <c r="AF143">
        <f t="shared" si="149"/>
        <v>2.3099692502940048</v>
      </c>
      <c r="AG143">
        <f t="shared" si="150"/>
        <v>4.2724566464350119E-2</v>
      </c>
      <c r="AH143">
        <f t="shared" si="151"/>
        <v>3.4924743859394786E-2</v>
      </c>
      <c r="AI143">
        <f t="shared" si="152"/>
        <v>3.2725965774450742E-2</v>
      </c>
      <c r="AJ143">
        <f t="shared" si="153"/>
        <v>5.5202157847731512E-2</v>
      </c>
      <c r="AK143">
        <f t="shared" si="154"/>
        <v>7.4165300584635926E-2</v>
      </c>
      <c r="AL143">
        <f t="shared" si="155"/>
        <v>8.1073769312249883E-2</v>
      </c>
      <c r="AM143">
        <f t="shared" si="156"/>
        <v>9.2495483563853231E-2</v>
      </c>
      <c r="AN143">
        <f t="shared" si="157"/>
        <v>7.9268260913358868E-2</v>
      </c>
      <c r="AO143">
        <f t="shared" si="158"/>
        <v>8.5720801632229393E-2</v>
      </c>
      <c r="AP143">
        <f t="shared" si="159"/>
        <v>8.1430396560084967E-2</v>
      </c>
      <c r="AQ143">
        <f t="shared" si="160"/>
        <v>8.9947585304198954E-2</v>
      </c>
      <c r="AR143">
        <f t="shared" si="161"/>
        <v>9.8375224756090965E-2</v>
      </c>
      <c r="AS143">
        <f t="shared" si="162"/>
        <v>0.10880176422152329</v>
      </c>
      <c r="AT143">
        <f t="shared" si="163"/>
        <v>0.11790574300283295</v>
      </c>
      <c r="AU143">
        <f t="shared" si="164"/>
        <v>0.1219111144956197</v>
      </c>
      <c r="AV143">
        <f t="shared" si="165"/>
        <v>0.12651725220977184</v>
      </c>
      <c r="AW143">
        <f t="shared" si="166"/>
        <v>0.1534228591663363</v>
      </c>
      <c r="AX143">
        <f t="shared" si="167"/>
        <v>0.15037649155637209</v>
      </c>
      <c r="AY143">
        <f t="shared" si="168"/>
        <v>0.12158696934630417</v>
      </c>
      <c r="AZ143">
        <f t="shared" si="169"/>
        <v>0.12872150681624286</v>
      </c>
      <c r="BA143">
        <f t="shared" si="170"/>
        <v>0.11716619606262652</v>
      </c>
      <c r="BB143">
        <f t="shared" si="171"/>
        <v>9.702641622055469E-2</v>
      </c>
      <c r="BC143">
        <f t="shared" si="172"/>
        <v>7.7083595911255742E-2</v>
      </c>
      <c r="BD143">
        <f t="shared" si="173"/>
        <v>4.6507910071968354E-2</v>
      </c>
      <c r="BE143">
        <f t="shared" si="174"/>
        <v>3.9840161737084212E-2</v>
      </c>
      <c r="BF143">
        <f t="shared" si="175"/>
        <v>3.3687690803276715E-2</v>
      </c>
      <c r="BG143">
        <f t="shared" si="176"/>
        <v>2.1359322099605803E-2</v>
      </c>
      <c r="BI143">
        <f t="shared" si="177"/>
        <v>2.3099692502940048</v>
      </c>
    </row>
    <row r="144" spans="1:61" x14ac:dyDescent="0.25">
      <c r="A144">
        <f>'HKI SC'!A140</f>
        <v>2077</v>
      </c>
      <c r="B144">
        <f>'HKI SC'!AD140</f>
        <v>2.3761372569373012</v>
      </c>
      <c r="C144">
        <f t="shared" si="138"/>
        <v>0</v>
      </c>
      <c r="D144">
        <f t="shared" si="139"/>
        <v>0</v>
      </c>
      <c r="E144">
        <f t="shared" si="140"/>
        <v>0</v>
      </c>
      <c r="F144">
        <f t="shared" si="141"/>
        <v>0</v>
      </c>
      <c r="G144">
        <f t="shared" si="142"/>
        <v>0.95192781909722335</v>
      </c>
      <c r="K144">
        <f t="shared" si="143"/>
        <v>0</v>
      </c>
      <c r="L144">
        <f t="shared" si="144"/>
        <v>0</v>
      </c>
      <c r="M144">
        <f t="shared" si="145"/>
        <v>0</v>
      </c>
      <c r="N144">
        <f t="shared" si="146"/>
        <v>0</v>
      </c>
      <c r="O144">
        <f t="shared" si="147"/>
        <v>4.8072180902776665E-2</v>
      </c>
      <c r="AE144">
        <f t="shared" si="148"/>
        <v>2092</v>
      </c>
      <c r="AF144">
        <f t="shared" si="149"/>
        <v>2.2852297160728088</v>
      </c>
      <c r="AG144">
        <f t="shared" si="150"/>
        <v>4.226699073082206E-2</v>
      </c>
      <c r="AH144">
        <f t="shared" si="151"/>
        <v>3.455070342757257E-2</v>
      </c>
      <c r="AI144">
        <f t="shared" si="152"/>
        <v>3.2375474030850407E-2</v>
      </c>
      <c r="AJ144">
        <f t="shared" si="153"/>
        <v>5.4610948387699094E-2</v>
      </c>
      <c r="AK144">
        <f t="shared" si="154"/>
        <v>7.3370997806966765E-2</v>
      </c>
      <c r="AL144">
        <f t="shared" si="155"/>
        <v>8.0205477541661824E-2</v>
      </c>
      <c r="AM144">
        <f t="shared" si="156"/>
        <v>9.1504866402762119E-2</v>
      </c>
      <c r="AN144">
        <f t="shared" si="157"/>
        <v>7.8419305952910315E-2</v>
      </c>
      <c r="AO144">
        <f t="shared" si="158"/>
        <v>8.4802740621166606E-2</v>
      </c>
      <c r="AP144">
        <f t="shared" si="159"/>
        <v>8.0558285348177119E-2</v>
      </c>
      <c r="AQ144">
        <f t="shared" si="160"/>
        <v>8.8984255872664786E-2</v>
      </c>
      <c r="AR144">
        <f t="shared" si="161"/>
        <v>9.7321636168683848E-2</v>
      </c>
      <c r="AS144">
        <f t="shared" si="162"/>
        <v>0.10763650846370648</v>
      </c>
      <c r="AT144">
        <f t="shared" si="163"/>
        <v>0.11664298456415552</v>
      </c>
      <c r="AU144">
        <f t="shared" si="164"/>
        <v>0.12060545893824609</v>
      </c>
      <c r="AV144">
        <f t="shared" si="165"/>
        <v>0.12516226538896594</v>
      </c>
      <c r="AW144">
        <f t="shared" si="166"/>
        <v>0.15177971604909515</v>
      </c>
      <c r="AX144">
        <f t="shared" si="167"/>
        <v>0.14876597472440617</v>
      </c>
      <c r="AY144">
        <f t="shared" si="168"/>
        <v>0.12028478535030009</v>
      </c>
      <c r="AZ144">
        <f t="shared" si="169"/>
        <v>0.12734291265423009</v>
      </c>
      <c r="BA144">
        <f t="shared" si="170"/>
        <v>0.11591135809597836</v>
      </c>
      <c r="BB144">
        <f t="shared" si="171"/>
        <v>9.5987273234498544E-2</v>
      </c>
      <c r="BC144">
        <f t="shared" si="172"/>
        <v>7.6258038489356444E-2</v>
      </c>
      <c r="BD144">
        <f t="shared" si="173"/>
        <v>4.6009815115667395E-2</v>
      </c>
      <c r="BE144">
        <f t="shared" si="174"/>
        <v>3.9413477682936252E-2</v>
      </c>
      <c r="BF144">
        <f t="shared" si="175"/>
        <v>3.3326899083060246E-2</v>
      </c>
      <c r="BG144">
        <f t="shared" si="176"/>
        <v>2.1130565946268488E-2</v>
      </c>
      <c r="BI144">
        <f t="shared" si="177"/>
        <v>2.2852297160728088</v>
      </c>
    </row>
    <row r="145" spans="1:61" x14ac:dyDescent="0.25">
      <c r="A145">
        <f>'HKI SC'!A141</f>
        <v>2078</v>
      </c>
      <c r="B145">
        <f>'HKI SC'!AD141</f>
        <v>2.3420115918672337</v>
      </c>
      <c r="C145">
        <f t="shared" si="138"/>
        <v>0</v>
      </c>
      <c r="D145">
        <f t="shared" si="139"/>
        <v>0</v>
      </c>
      <c r="E145">
        <f t="shared" si="140"/>
        <v>0</v>
      </c>
      <c r="F145">
        <f t="shared" si="141"/>
        <v>0</v>
      </c>
      <c r="G145">
        <f t="shared" si="142"/>
        <v>0.95618880477078516</v>
      </c>
      <c r="K145">
        <f t="shared" si="143"/>
        <v>0</v>
      </c>
      <c r="L145">
        <f t="shared" si="144"/>
        <v>0</v>
      </c>
      <c r="M145">
        <f t="shared" si="145"/>
        <v>0</v>
      </c>
      <c r="N145">
        <f t="shared" si="146"/>
        <v>0</v>
      </c>
      <c r="O145">
        <f t="shared" si="147"/>
        <v>4.381119522921488E-2</v>
      </c>
      <c r="AE145">
        <f t="shared" si="148"/>
        <v>2093</v>
      </c>
      <c r="AF145">
        <f t="shared" si="149"/>
        <v>2.2494787033543364</v>
      </c>
      <c r="AG145">
        <f t="shared" si="150"/>
        <v>4.1605749669338769E-2</v>
      </c>
      <c r="AH145">
        <f t="shared" si="151"/>
        <v>3.40101789328211E-2</v>
      </c>
      <c r="AI145">
        <f t="shared" si="152"/>
        <v>3.1868979661508583E-2</v>
      </c>
      <c r="AJ145">
        <f t="shared" si="153"/>
        <v>5.3756593704384514E-2</v>
      </c>
      <c r="AK145">
        <f t="shared" si="154"/>
        <v>7.2223153694265629E-2</v>
      </c>
      <c r="AL145">
        <f t="shared" si="155"/>
        <v>7.8950712199028869E-2</v>
      </c>
      <c r="AM145">
        <f t="shared" si="156"/>
        <v>9.007332907434458E-2</v>
      </c>
      <c r="AN145">
        <f t="shared" si="157"/>
        <v>7.71924841656835E-2</v>
      </c>
      <c r="AO145">
        <f t="shared" si="158"/>
        <v>8.34760539265271E-2</v>
      </c>
      <c r="AP145">
        <f t="shared" si="159"/>
        <v>7.9298000544507419E-2</v>
      </c>
      <c r="AQ145">
        <f t="shared" si="160"/>
        <v>8.7592151944962282E-2</v>
      </c>
      <c r="AR145">
        <f t="shared" si="161"/>
        <v>9.5799099056559978E-2</v>
      </c>
      <c r="AS145">
        <f t="shared" si="162"/>
        <v>0.10595260152166351</v>
      </c>
      <c r="AT145">
        <f t="shared" si="163"/>
        <v>0.11481817684555119</v>
      </c>
      <c r="AU145">
        <f t="shared" si="164"/>
        <v>0.11871866074632155</v>
      </c>
      <c r="AV145">
        <f t="shared" si="165"/>
        <v>0.12320417876409764</v>
      </c>
      <c r="AW145">
        <f t="shared" si="166"/>
        <v>0.14940521578738739</v>
      </c>
      <c r="AX145">
        <f t="shared" si="167"/>
        <v>0.14643862259125251</v>
      </c>
      <c r="AY145">
        <f t="shared" si="168"/>
        <v>0.11840300389933621</v>
      </c>
      <c r="AZ145">
        <f t="shared" si="169"/>
        <v>0.12535071114473265</v>
      </c>
      <c r="BA145">
        <f t="shared" si="170"/>
        <v>0.11409799622327083</v>
      </c>
      <c r="BB145">
        <f t="shared" si="171"/>
        <v>9.448561140939532E-2</v>
      </c>
      <c r="BC145">
        <f t="shared" si="172"/>
        <v>7.5065028401686176E-2</v>
      </c>
      <c r="BD145">
        <f t="shared" si="173"/>
        <v>4.5290019869786577E-2</v>
      </c>
      <c r="BE145">
        <f t="shared" si="174"/>
        <v>3.8796878077211112E-2</v>
      </c>
      <c r="BF145">
        <f t="shared" si="175"/>
        <v>3.2805520254224917E-2</v>
      </c>
      <c r="BG145">
        <f t="shared" si="176"/>
        <v>2.0799991244486737E-2</v>
      </c>
      <c r="BI145">
        <f t="shared" si="177"/>
        <v>2.2494787033543369</v>
      </c>
    </row>
    <row r="146" spans="1:61" x14ac:dyDescent="0.25">
      <c r="A146">
        <f>'HKI SC'!A142</f>
        <v>2079</v>
      </c>
      <c r="B146">
        <f>'HKI SC'!AD142</f>
        <v>2.3141628065229627</v>
      </c>
      <c r="C146">
        <f t="shared" si="138"/>
        <v>0</v>
      </c>
      <c r="D146">
        <f t="shared" si="139"/>
        <v>0</v>
      </c>
      <c r="E146">
        <f t="shared" si="140"/>
        <v>0</v>
      </c>
      <c r="F146">
        <f t="shared" si="141"/>
        <v>0</v>
      </c>
      <c r="G146">
        <f t="shared" si="142"/>
        <v>0.9596660491009511</v>
      </c>
      <c r="K146">
        <f t="shared" si="143"/>
        <v>0</v>
      </c>
      <c r="L146">
        <f t="shared" si="144"/>
        <v>0</v>
      </c>
      <c r="M146">
        <f t="shared" si="145"/>
        <v>0</v>
      </c>
      <c r="N146">
        <f t="shared" si="146"/>
        <v>0</v>
      </c>
      <c r="O146">
        <f t="shared" si="147"/>
        <v>4.0333950899048877E-2</v>
      </c>
      <c r="AE146">
        <f t="shared" si="148"/>
        <v>2094</v>
      </c>
      <c r="AF146">
        <f t="shared" si="149"/>
        <v>2.2036624831291811</v>
      </c>
      <c r="AG146">
        <f t="shared" si="150"/>
        <v>4.0758345252199527E-2</v>
      </c>
      <c r="AH146">
        <f t="shared" si="151"/>
        <v>3.3317477176827801E-2</v>
      </c>
      <c r="AI146">
        <f t="shared" si="152"/>
        <v>3.1219888746202112E-2</v>
      </c>
      <c r="AJ146">
        <f t="shared" si="153"/>
        <v>5.266170717265533E-2</v>
      </c>
      <c r="AK146">
        <f t="shared" si="154"/>
        <v>7.0752149807864081E-2</v>
      </c>
      <c r="AL146">
        <f t="shared" si="155"/>
        <v>7.7342684876231943E-2</v>
      </c>
      <c r="AM146">
        <f t="shared" si="156"/>
        <v>8.8238762036599652E-2</v>
      </c>
      <c r="AN146">
        <f t="shared" si="157"/>
        <v>7.5620267523228493E-2</v>
      </c>
      <c r="AO146">
        <f t="shared" si="158"/>
        <v>8.1775856781063277E-2</v>
      </c>
      <c r="AP146">
        <f t="shared" si="159"/>
        <v>7.7682899832087232E-2</v>
      </c>
      <c r="AQ146">
        <f t="shared" si="160"/>
        <v>8.5808120241296262E-2</v>
      </c>
      <c r="AR146">
        <f t="shared" si="161"/>
        <v>9.384791249355677E-2</v>
      </c>
      <c r="AS146">
        <f t="shared" si="162"/>
        <v>0.10379461366540771</v>
      </c>
      <c r="AT146">
        <f t="shared" si="163"/>
        <v>0.1124796195307554</v>
      </c>
      <c r="AU146">
        <f t="shared" si="164"/>
        <v>0.11630066039029319</v>
      </c>
      <c r="AV146">
        <f t="shared" si="165"/>
        <v>0.12069481969415041</v>
      </c>
      <c r="AW146">
        <f t="shared" si="166"/>
        <v>0.14636220752992105</v>
      </c>
      <c r="AX146">
        <f t="shared" si="167"/>
        <v>0.14345603637156318</v>
      </c>
      <c r="AY146">
        <f t="shared" si="168"/>
        <v>0.11599143267890957</v>
      </c>
      <c r="AZ146">
        <f t="shared" si="169"/>
        <v>0.12279763261208282</v>
      </c>
      <c r="BA146">
        <f t="shared" si="170"/>
        <v>0.11177410717536865</v>
      </c>
      <c r="BB146">
        <f t="shared" si="171"/>
        <v>9.2561177284286186E-2</v>
      </c>
      <c r="BC146">
        <f t="shared" si="172"/>
        <v>7.3536142679260452E-2</v>
      </c>
      <c r="BD146">
        <f t="shared" si="173"/>
        <v>4.4367576140374232E-2</v>
      </c>
      <c r="BE146">
        <f t="shared" si="174"/>
        <v>3.8006683305692075E-2</v>
      </c>
      <c r="BF146">
        <f t="shared" si="175"/>
        <v>3.2137354363911255E-2</v>
      </c>
      <c r="BG146">
        <f t="shared" si="176"/>
        <v>2.0376347767392392E-2</v>
      </c>
      <c r="BI146">
        <f t="shared" si="177"/>
        <v>2.2036624831291811</v>
      </c>
    </row>
    <row r="147" spans="1:61" x14ac:dyDescent="0.25">
      <c r="A147">
        <f>'HKI SC'!A143</f>
        <v>2080</v>
      </c>
      <c r="B147">
        <f>'HKI SC'!AD143</f>
        <v>2.2929844158488133</v>
      </c>
      <c r="C147">
        <f t="shared" si="138"/>
        <v>0</v>
      </c>
      <c r="D147">
        <f t="shared" si="139"/>
        <v>0</v>
      </c>
      <c r="E147">
        <f t="shared" si="140"/>
        <v>0</v>
      </c>
      <c r="F147">
        <f t="shared" si="141"/>
        <v>0</v>
      </c>
      <c r="G147">
        <f t="shared" si="142"/>
        <v>0.96231041717601606</v>
      </c>
      <c r="K147">
        <f t="shared" si="143"/>
        <v>0</v>
      </c>
      <c r="L147">
        <f t="shared" si="144"/>
        <v>0</v>
      </c>
      <c r="M147">
        <f t="shared" si="145"/>
        <v>0</v>
      </c>
      <c r="N147">
        <f t="shared" si="146"/>
        <v>0</v>
      </c>
      <c r="O147">
        <f t="shared" si="147"/>
        <v>3.7689582823983936E-2</v>
      </c>
      <c r="AE147">
        <f t="shared" si="148"/>
        <v>2095</v>
      </c>
      <c r="AF147">
        <f t="shared" si="149"/>
        <v>2.1522480658901797</v>
      </c>
      <c r="AG147">
        <f t="shared" si="150"/>
        <v>3.9807398097264905E-2</v>
      </c>
      <c r="AH147">
        <f t="shared" si="151"/>
        <v>3.2540135507658989E-2</v>
      </c>
      <c r="AI147">
        <f t="shared" si="152"/>
        <v>3.0491486643592851E-2</v>
      </c>
      <c r="AJ147">
        <f t="shared" si="153"/>
        <v>5.1433038533141948E-2</v>
      </c>
      <c r="AK147">
        <f t="shared" si="154"/>
        <v>6.9101406747786948E-2</v>
      </c>
      <c r="AL147">
        <f t="shared" si="155"/>
        <v>7.5538175746065805E-2</v>
      </c>
      <c r="AM147">
        <f t="shared" si="156"/>
        <v>8.618003273357111E-2</v>
      </c>
      <c r="AN147">
        <f t="shared" si="157"/>
        <v>7.3855944712485133E-2</v>
      </c>
      <c r="AO147">
        <f t="shared" si="158"/>
        <v>7.9867915772489168E-2</v>
      </c>
      <c r="AP147">
        <f t="shared" si="159"/>
        <v>7.5870453028241372E-2</v>
      </c>
      <c r="AQ147">
        <f t="shared" si="160"/>
        <v>8.3806101088927817E-2</v>
      </c>
      <c r="AR147">
        <f t="shared" si="161"/>
        <v>9.1658314146762149E-2</v>
      </c>
      <c r="AS147">
        <f t="shared" si="162"/>
        <v>0.10137294536773973</v>
      </c>
      <c r="AT147">
        <f t="shared" si="163"/>
        <v>0.10985531833503577</v>
      </c>
      <c r="AU147">
        <f t="shared" si="164"/>
        <v>0.11358720915887455</v>
      </c>
      <c r="AV147">
        <f t="shared" si="165"/>
        <v>0.11787884680091069</v>
      </c>
      <c r="AW147">
        <f t="shared" si="166"/>
        <v>0.1429473798675292</v>
      </c>
      <c r="AX147">
        <f t="shared" si="167"/>
        <v>0.14010901360109451</v>
      </c>
      <c r="AY147">
        <f t="shared" si="168"/>
        <v>0.11328519614697266</v>
      </c>
      <c r="AZ147">
        <f t="shared" si="169"/>
        <v>0.11993259825794977</v>
      </c>
      <c r="BA147">
        <f t="shared" si="170"/>
        <v>0.10916626653424157</v>
      </c>
      <c r="BB147">
        <f t="shared" si="171"/>
        <v>9.0401600205009605E-2</v>
      </c>
      <c r="BC147">
        <f t="shared" si="172"/>
        <v>7.1820445311445061E-2</v>
      </c>
      <c r="BD147">
        <f t="shared" si="173"/>
        <v>4.3332420761985624E-2</v>
      </c>
      <c r="BE147">
        <f t="shared" si="174"/>
        <v>3.7119936134421709E-2</v>
      </c>
      <c r="BF147">
        <f t="shared" si="175"/>
        <v>3.1387546551293104E-2</v>
      </c>
      <c r="BG147">
        <f t="shared" si="176"/>
        <v>1.9900940097687874E-2</v>
      </c>
      <c r="BI147">
        <f t="shared" si="177"/>
        <v>2.1522480658901801</v>
      </c>
    </row>
    <row r="148" spans="1:61" x14ac:dyDescent="0.25">
      <c r="A148">
        <f>'HKI SC'!A144</f>
        <v>2081</v>
      </c>
      <c r="B148">
        <f>'HKI SC'!AD144</f>
        <v>2.2795871202293476</v>
      </c>
      <c r="C148">
        <f t="shared" si="138"/>
        <v>0</v>
      </c>
      <c r="D148">
        <f t="shared" si="139"/>
        <v>0</v>
      </c>
      <c r="E148">
        <f t="shared" si="140"/>
        <v>0</v>
      </c>
      <c r="F148">
        <f t="shared" si="141"/>
        <v>0</v>
      </c>
      <c r="G148">
        <f t="shared" si="142"/>
        <v>0.96398322515153256</v>
      </c>
      <c r="K148">
        <f t="shared" si="143"/>
        <v>0</v>
      </c>
      <c r="L148">
        <f t="shared" si="144"/>
        <v>0</v>
      </c>
      <c r="M148">
        <f t="shared" si="145"/>
        <v>0</v>
      </c>
      <c r="N148">
        <f t="shared" si="146"/>
        <v>0</v>
      </c>
      <c r="O148">
        <f t="shared" si="147"/>
        <v>3.6016774848467388E-2</v>
      </c>
      <c r="AE148">
        <f t="shared" si="148"/>
        <v>2096</v>
      </c>
      <c r="AF148">
        <f t="shared" si="149"/>
        <v>2.1018474580900652</v>
      </c>
      <c r="AG148">
        <f t="shared" si="150"/>
        <v>3.8875202087501753E-2</v>
      </c>
      <c r="AH148">
        <f t="shared" si="151"/>
        <v>3.1778121763297335E-2</v>
      </c>
      <c r="AI148">
        <f t="shared" si="152"/>
        <v>2.9777447456418332E-2</v>
      </c>
      <c r="AJ148">
        <f t="shared" si="153"/>
        <v>5.0228597258848179E-2</v>
      </c>
      <c r="AK148">
        <f t="shared" si="154"/>
        <v>6.7483213680209056E-2</v>
      </c>
      <c r="AL148">
        <f t="shared" si="155"/>
        <v>7.3769248627462994E-2</v>
      </c>
      <c r="AM148">
        <f t="shared" si="156"/>
        <v>8.4161898254166076E-2</v>
      </c>
      <c r="AN148">
        <f t="shared" si="157"/>
        <v>7.212641150385786E-2</v>
      </c>
      <c r="AO148">
        <f t="shared" si="158"/>
        <v>7.7997596285410475E-2</v>
      </c>
      <c r="AP148">
        <f t="shared" si="159"/>
        <v>7.4093744754089988E-2</v>
      </c>
      <c r="AQ148">
        <f t="shared" si="160"/>
        <v>8.1843558527416552E-2</v>
      </c>
      <c r="AR148">
        <f t="shared" si="161"/>
        <v>8.9511891150201139E-2</v>
      </c>
      <c r="AS148">
        <f t="shared" si="162"/>
        <v>9.8999028465689379E-2</v>
      </c>
      <c r="AT148">
        <f t="shared" si="163"/>
        <v>0.10728276412908237</v>
      </c>
      <c r="AU148">
        <f t="shared" si="164"/>
        <v>0.11092726281223528</v>
      </c>
      <c r="AV148">
        <f t="shared" si="165"/>
        <v>0.11511840035437844</v>
      </c>
      <c r="AW148">
        <f t="shared" si="166"/>
        <v>0.13959988710266638</v>
      </c>
      <c r="AX148">
        <f t="shared" si="167"/>
        <v>0.13682798872497318</v>
      </c>
      <c r="AY148">
        <f t="shared" si="168"/>
        <v>0.11063232223756991</v>
      </c>
      <c r="AZ148">
        <f t="shared" si="169"/>
        <v>0.1171240577634564</v>
      </c>
      <c r="BA148">
        <f t="shared" si="170"/>
        <v>0.10660984830727507</v>
      </c>
      <c r="BB148">
        <f t="shared" si="171"/>
        <v>8.828460650495909E-2</v>
      </c>
      <c r="BC148">
        <f t="shared" si="172"/>
        <v>7.0138578730385065E-2</v>
      </c>
      <c r="BD148">
        <f t="shared" si="173"/>
        <v>4.2317676979209323E-2</v>
      </c>
      <c r="BE148">
        <f t="shared" si="174"/>
        <v>3.6250674188121619E-2</v>
      </c>
      <c r="BF148">
        <f t="shared" si="175"/>
        <v>3.0652523740209638E-2</v>
      </c>
      <c r="BG148">
        <f t="shared" si="176"/>
        <v>1.9434906700974249E-2</v>
      </c>
      <c r="BI148">
        <f t="shared" si="177"/>
        <v>2.1018474580900657</v>
      </c>
    </row>
    <row r="149" spans="1:61" x14ac:dyDescent="0.25">
      <c r="A149">
        <f>'HKI SC'!A145</f>
        <v>2082</v>
      </c>
      <c r="B149">
        <f>'HKI SC'!AD145</f>
        <v>2.2745502395540789</v>
      </c>
      <c r="C149">
        <f t="shared" si="138"/>
        <v>0</v>
      </c>
      <c r="D149">
        <f t="shared" si="139"/>
        <v>0</v>
      </c>
      <c r="E149">
        <f t="shared" si="140"/>
        <v>0</v>
      </c>
      <c r="F149">
        <f t="shared" si="141"/>
        <v>0</v>
      </c>
      <c r="G149">
        <f t="shared" si="142"/>
        <v>0.96461213821015557</v>
      </c>
      <c r="K149">
        <f t="shared" si="143"/>
        <v>0</v>
      </c>
      <c r="L149">
        <f t="shared" si="144"/>
        <v>0</v>
      </c>
      <c r="M149">
        <f t="shared" si="145"/>
        <v>0</v>
      </c>
      <c r="N149">
        <f t="shared" si="146"/>
        <v>0</v>
      </c>
      <c r="O149">
        <f t="shared" si="147"/>
        <v>3.5387861789844384E-2</v>
      </c>
      <c r="AE149">
        <f t="shared" si="148"/>
        <v>2097</v>
      </c>
      <c r="AF149">
        <f t="shared" si="149"/>
        <v>2.0565813618868951</v>
      </c>
      <c r="AG149">
        <f t="shared" si="150"/>
        <v>3.8037972615478331E-2</v>
      </c>
      <c r="AH149">
        <f t="shared" si="151"/>
        <v>3.1093737408306798E-2</v>
      </c>
      <c r="AI149">
        <f t="shared" si="152"/>
        <v>2.9136150298501882E-2</v>
      </c>
      <c r="AJ149">
        <f t="shared" si="153"/>
        <v>4.9146857236793795E-2</v>
      </c>
      <c r="AK149">
        <f t="shared" si="154"/>
        <v>6.6029872415699215E-2</v>
      </c>
      <c r="AL149">
        <f t="shared" si="155"/>
        <v>7.2180529192875362E-2</v>
      </c>
      <c r="AM149">
        <f t="shared" si="156"/>
        <v>8.2349359209835854E-2</v>
      </c>
      <c r="AN149">
        <f t="shared" si="157"/>
        <v>7.0573072764000003E-2</v>
      </c>
      <c r="AO149">
        <f t="shared" si="158"/>
        <v>7.6317813728649833E-2</v>
      </c>
      <c r="AP149">
        <f t="shared" si="159"/>
        <v>7.2498036861406157E-2</v>
      </c>
      <c r="AQ149">
        <f t="shared" si="160"/>
        <v>8.0080948029850607E-2</v>
      </c>
      <c r="AR149">
        <f t="shared" si="161"/>
        <v>8.7584132853309973E-2</v>
      </c>
      <c r="AS149">
        <f t="shared" si="162"/>
        <v>9.6866951977788399E-2</v>
      </c>
      <c r="AT149">
        <f t="shared" si="163"/>
        <v>0.10497228631428324</v>
      </c>
      <c r="AU149">
        <f t="shared" si="164"/>
        <v>0.10853829584382563</v>
      </c>
      <c r="AV149">
        <f t="shared" si="165"/>
        <v>0.11263917163340766</v>
      </c>
      <c r="AW149">
        <f t="shared" si="166"/>
        <v>0.1365934168209062</v>
      </c>
      <c r="AX149">
        <f t="shared" si="167"/>
        <v>0.13388121498215408</v>
      </c>
      <c r="AY149">
        <f t="shared" si="168"/>
        <v>0.10824970720891477</v>
      </c>
      <c r="AZ149">
        <f t="shared" si="169"/>
        <v>0.11460163452764084</v>
      </c>
      <c r="BA149">
        <f t="shared" si="170"/>
        <v>0.10431386263471457</v>
      </c>
      <c r="BB149">
        <f t="shared" si="171"/>
        <v>8.6383279424380233E-2</v>
      </c>
      <c r="BC149">
        <f t="shared" si="172"/>
        <v>6.8628050628004006E-2</v>
      </c>
      <c r="BD149">
        <f t="shared" si="173"/>
        <v>4.1406309206128297E-2</v>
      </c>
      <c r="BE149">
        <f t="shared" si="174"/>
        <v>3.5469967434682732E-2</v>
      </c>
      <c r="BF149">
        <f t="shared" si="175"/>
        <v>2.9992380644118775E-2</v>
      </c>
      <c r="BG149">
        <f t="shared" si="176"/>
        <v>1.9016349991237875E-2</v>
      </c>
      <c r="BI149">
        <f t="shared" si="177"/>
        <v>2.0565813618868951</v>
      </c>
    </row>
    <row r="150" spans="1:61" x14ac:dyDescent="0.25">
      <c r="A150">
        <f>'HKI SC'!A146</f>
        <v>2083</v>
      </c>
      <c r="B150">
        <f>'HKI SC'!AD146</f>
        <v>2.2753057233576421</v>
      </c>
      <c r="C150">
        <f t="shared" si="138"/>
        <v>0</v>
      </c>
      <c r="D150">
        <f t="shared" si="139"/>
        <v>0</v>
      </c>
      <c r="E150">
        <f t="shared" si="140"/>
        <v>0</v>
      </c>
      <c r="F150">
        <f t="shared" si="141"/>
        <v>0</v>
      </c>
      <c r="G150">
        <f t="shared" si="142"/>
        <v>0.9645178072818944</v>
      </c>
      <c r="K150">
        <f t="shared" si="143"/>
        <v>0</v>
      </c>
      <c r="L150">
        <f t="shared" si="144"/>
        <v>0</v>
      </c>
      <c r="M150">
        <f t="shared" si="145"/>
        <v>0</v>
      </c>
      <c r="N150">
        <f t="shared" si="146"/>
        <v>0</v>
      </c>
      <c r="O150">
        <f t="shared" si="147"/>
        <v>3.5482192718105605E-2</v>
      </c>
      <c r="AE150">
        <f t="shared" si="148"/>
        <v>2098</v>
      </c>
      <c r="AF150">
        <f t="shared" si="149"/>
        <v>2.0149454477089614</v>
      </c>
      <c r="AG150">
        <f t="shared" si="150"/>
        <v>3.7267886008319942E-2</v>
      </c>
      <c r="AH150">
        <f t="shared" si="151"/>
        <v>3.0464238276302767E-2</v>
      </c>
      <c r="AI150">
        <f t="shared" si="152"/>
        <v>2.8546282921608618E-2</v>
      </c>
      <c r="AJ150">
        <f t="shared" si="153"/>
        <v>4.8151868967451092E-2</v>
      </c>
      <c r="AK150">
        <f t="shared" si="154"/>
        <v>6.469308401917423E-2</v>
      </c>
      <c r="AL150">
        <f t="shared" si="155"/>
        <v>7.0719219480316717E-2</v>
      </c>
      <c r="AM150">
        <f t="shared" si="156"/>
        <v>8.0682179434598197E-2</v>
      </c>
      <c r="AN150">
        <f t="shared" si="157"/>
        <v>6.9144306338644934E-2</v>
      </c>
      <c r="AO150">
        <f t="shared" si="158"/>
        <v>7.477274383667229E-2</v>
      </c>
      <c r="AP150">
        <f t="shared" si="159"/>
        <v>7.103029914056018E-2</v>
      </c>
      <c r="AQ150">
        <f t="shared" si="160"/>
        <v>7.8459692707182865E-2</v>
      </c>
      <c r="AR150">
        <f t="shared" si="161"/>
        <v>8.5810974005131282E-2</v>
      </c>
      <c r="AS150">
        <f t="shared" si="162"/>
        <v>9.4905860540333745E-2</v>
      </c>
      <c r="AT150">
        <f t="shared" si="163"/>
        <v>0.10284710071013434</v>
      </c>
      <c r="AU150">
        <f t="shared" si="164"/>
        <v>0.10634091564067798</v>
      </c>
      <c r="AV150">
        <f t="shared" si="165"/>
        <v>0.11035876835342304</v>
      </c>
      <c r="AW150">
        <f t="shared" si="166"/>
        <v>0.13382805490261673</v>
      </c>
      <c r="AX150">
        <f t="shared" si="167"/>
        <v>0.13117076214992571</v>
      </c>
      <c r="AY150">
        <f t="shared" si="168"/>
        <v>0.10605816954224954</v>
      </c>
      <c r="AZ150">
        <f t="shared" si="169"/>
        <v>0.11228150078128327</v>
      </c>
      <c r="BA150">
        <f t="shared" si="170"/>
        <v>0.10220200695386619</v>
      </c>
      <c r="BB150">
        <f t="shared" si="171"/>
        <v>8.463443210174279E-2</v>
      </c>
      <c r="BC150">
        <f t="shared" si="172"/>
        <v>6.7238661577271389E-2</v>
      </c>
      <c r="BD150">
        <f t="shared" si="173"/>
        <v>4.0568029929421441E-2</v>
      </c>
      <c r="BE150">
        <f t="shared" si="174"/>
        <v>3.475187062248096E-2</v>
      </c>
      <c r="BF150">
        <f t="shared" si="175"/>
        <v>2.9385178707140837E-2</v>
      </c>
      <c r="BG150">
        <f t="shared" si="176"/>
        <v>1.8631360060430424E-2</v>
      </c>
      <c r="BI150">
        <f t="shared" si="177"/>
        <v>2.0149454477089614</v>
      </c>
    </row>
    <row r="151" spans="1:61" x14ac:dyDescent="0.25">
      <c r="A151">
        <f>'HKI SC'!A147</f>
        <v>2084</v>
      </c>
      <c r="B151">
        <f>'HKI SC'!AD147</f>
        <v>2.2854155039909569</v>
      </c>
      <c r="C151">
        <f t="shared" si="138"/>
        <v>0</v>
      </c>
      <c r="D151">
        <f t="shared" si="139"/>
        <v>0</v>
      </c>
      <c r="E151">
        <f t="shared" si="140"/>
        <v>0</v>
      </c>
      <c r="F151">
        <f t="shared" si="141"/>
        <v>0</v>
      </c>
      <c r="G151">
        <f t="shared" si="142"/>
        <v>0.96325548373880854</v>
      </c>
      <c r="K151">
        <f t="shared" si="143"/>
        <v>0</v>
      </c>
      <c r="L151">
        <f t="shared" si="144"/>
        <v>0</v>
      </c>
      <c r="M151">
        <f t="shared" si="145"/>
        <v>0</v>
      </c>
      <c r="N151">
        <f t="shared" si="146"/>
        <v>0</v>
      </c>
      <c r="O151">
        <f t="shared" si="147"/>
        <v>3.6744516261191407E-2</v>
      </c>
      <c r="AE151">
        <f t="shared" si="148"/>
        <v>2099</v>
      </c>
      <c r="AF151">
        <f t="shared" si="149"/>
        <v>1.9785261152854647</v>
      </c>
      <c r="AG151">
        <f t="shared" si="150"/>
        <v>3.6618703339385265E-2</v>
      </c>
      <c r="AH151">
        <f t="shared" si="151"/>
        <v>2.9931701936936402E-2</v>
      </c>
      <c r="AI151">
        <f t="shared" si="152"/>
        <v>2.803981696279741E-2</v>
      </c>
      <c r="AJ151">
        <f t="shared" si="153"/>
        <v>4.7241758627203465E-2</v>
      </c>
      <c r="AK151">
        <f t="shared" si="154"/>
        <v>6.3392475707341245E-2</v>
      </c>
      <c r="AL151">
        <f t="shared" si="155"/>
        <v>6.931032505861455E-2</v>
      </c>
      <c r="AM151">
        <f t="shared" si="156"/>
        <v>7.9102392497413396E-2</v>
      </c>
      <c r="AN151">
        <f t="shared" si="157"/>
        <v>6.798540058501211E-2</v>
      </c>
      <c r="AO151">
        <f t="shared" si="158"/>
        <v>7.3404886440872466E-2</v>
      </c>
      <c r="AP151">
        <f t="shared" si="159"/>
        <v>6.9755420640612312E-2</v>
      </c>
      <c r="AQ151">
        <f t="shared" si="160"/>
        <v>7.7062215737900508E-2</v>
      </c>
      <c r="AR151">
        <f t="shared" si="161"/>
        <v>8.4213517071012281E-2</v>
      </c>
      <c r="AS151">
        <f t="shared" si="162"/>
        <v>9.3153661930627019E-2</v>
      </c>
      <c r="AT151">
        <f t="shared" si="163"/>
        <v>0.10090549674802121</v>
      </c>
      <c r="AU151">
        <f t="shared" si="164"/>
        <v>0.1043698400410043</v>
      </c>
      <c r="AV151">
        <f t="shared" si="165"/>
        <v>0.10832175968229336</v>
      </c>
      <c r="AW151">
        <f t="shared" si="166"/>
        <v>0.13121279660688126</v>
      </c>
      <c r="AX151">
        <f t="shared" si="167"/>
        <v>0.12869801633989261</v>
      </c>
      <c r="AY151">
        <f t="shared" si="168"/>
        <v>0.10418351497222547</v>
      </c>
      <c r="AZ151">
        <f t="shared" si="169"/>
        <v>0.11023193444464803</v>
      </c>
      <c r="BA151">
        <f t="shared" si="170"/>
        <v>0.10037197562462677</v>
      </c>
      <c r="BB151">
        <f t="shared" si="171"/>
        <v>8.3164782421168593E-2</v>
      </c>
      <c r="BC151">
        <f t="shared" si="172"/>
        <v>6.6126835665157466E-2</v>
      </c>
      <c r="BD151">
        <f t="shared" si="173"/>
        <v>4.0120190681071137E-2</v>
      </c>
      <c r="BE151">
        <f t="shared" si="174"/>
        <v>3.4300483751019212E-2</v>
      </c>
      <c r="BF151">
        <f t="shared" si="175"/>
        <v>2.889029694713114E-2</v>
      </c>
      <c r="BG151">
        <f t="shared" si="176"/>
        <v>1.8415914824595661E-2</v>
      </c>
      <c r="BI151">
        <f t="shared" si="177"/>
        <v>1.9785261152854647</v>
      </c>
    </row>
    <row r="152" spans="1:61" x14ac:dyDescent="0.25">
      <c r="A152">
        <f>'HKI SC'!A148</f>
        <v>2085</v>
      </c>
      <c r="B152">
        <f>'HKI SC'!AD148</f>
        <v>2.3007277437727449</v>
      </c>
      <c r="C152">
        <f t="shared" si="138"/>
        <v>0</v>
      </c>
      <c r="D152">
        <f t="shared" si="139"/>
        <v>0</v>
      </c>
      <c r="E152">
        <f t="shared" si="140"/>
        <v>0</v>
      </c>
      <c r="F152">
        <f t="shared" si="141"/>
        <v>0</v>
      </c>
      <c r="G152">
        <f t="shared" si="142"/>
        <v>0.96134357274142934</v>
      </c>
      <c r="K152">
        <f t="shared" si="143"/>
        <v>0</v>
      </c>
      <c r="L152">
        <f t="shared" si="144"/>
        <v>0</v>
      </c>
      <c r="M152">
        <f t="shared" si="145"/>
        <v>0</v>
      </c>
      <c r="N152">
        <f t="shared" si="146"/>
        <v>0</v>
      </c>
      <c r="O152">
        <f t="shared" si="147"/>
        <v>3.865642725857061E-2</v>
      </c>
      <c r="AE152">
        <f t="shared" si="148"/>
        <v>2100</v>
      </c>
      <c r="AF152">
        <f t="shared" si="149"/>
        <v>1.9472789158737542</v>
      </c>
      <c r="AG152">
        <f t="shared" si="150"/>
        <v>3.6101286418715114E-2</v>
      </c>
      <c r="AH152">
        <f t="shared" si="151"/>
        <v>2.9504113077232576E-2</v>
      </c>
      <c r="AI152">
        <f t="shared" si="152"/>
        <v>2.7620666559430483E-2</v>
      </c>
      <c r="AJ152">
        <f t="shared" si="153"/>
        <v>4.6396428366775398E-2</v>
      </c>
      <c r="AK152">
        <f t="shared" si="154"/>
        <v>6.2063794347101797E-2</v>
      </c>
      <c r="AL152">
        <f t="shared" si="155"/>
        <v>6.7889763150442747E-2</v>
      </c>
      <c r="AM152">
        <f t="shared" si="156"/>
        <v>7.7550090089949467E-2</v>
      </c>
      <c r="AN152">
        <f t="shared" si="157"/>
        <v>6.7138298967182528E-2</v>
      </c>
      <c r="AO152">
        <f t="shared" si="158"/>
        <v>7.2204759581115996E-2</v>
      </c>
      <c r="AP152">
        <f t="shared" si="159"/>
        <v>6.867612427748139E-2</v>
      </c>
      <c r="AQ152">
        <f t="shared" si="160"/>
        <v>7.5896666971348864E-2</v>
      </c>
      <c r="AR152">
        <f t="shared" si="161"/>
        <v>8.2767640479177507E-2</v>
      </c>
      <c r="AS152">
        <f t="shared" si="162"/>
        <v>9.1590648654150897E-2</v>
      </c>
      <c r="AT152">
        <f t="shared" si="163"/>
        <v>9.9105644141182336E-2</v>
      </c>
      <c r="AU152">
        <f t="shared" si="164"/>
        <v>0.10259927536622017</v>
      </c>
      <c r="AV152">
        <f t="shared" si="165"/>
        <v>0.10650546330600322</v>
      </c>
      <c r="AW152">
        <f t="shared" si="166"/>
        <v>0.12865073313741315</v>
      </c>
      <c r="AX152">
        <f t="shared" si="167"/>
        <v>0.12641133443927716</v>
      </c>
      <c r="AY152">
        <f t="shared" si="168"/>
        <v>0.10264364519489555</v>
      </c>
      <c r="AZ152">
        <f t="shared" si="169"/>
        <v>0.10844083035970901</v>
      </c>
      <c r="BA152">
        <f t="shared" si="170"/>
        <v>9.8829757658506462E-2</v>
      </c>
      <c r="BB152">
        <f t="shared" si="171"/>
        <v>8.2001211551738673E-2</v>
      </c>
      <c r="BC152">
        <f t="shared" si="172"/>
        <v>6.5340604348482309E-2</v>
      </c>
      <c r="BD152">
        <f t="shared" si="173"/>
        <v>4.0198456835563487E-2</v>
      </c>
      <c r="BE152">
        <f t="shared" si="174"/>
        <v>3.4199604264628813E-2</v>
      </c>
      <c r="BF152">
        <f t="shared" si="175"/>
        <v>2.8524428528263836E-2</v>
      </c>
      <c r="BG152">
        <f t="shared" si="176"/>
        <v>1.8427645801765414E-2</v>
      </c>
      <c r="BI152">
        <f t="shared" si="177"/>
        <v>1.9472789158737547</v>
      </c>
    </row>
    <row r="153" spans="1:61" x14ac:dyDescent="0.25">
      <c r="A153">
        <f>'HKI SC'!A149</f>
        <v>2086</v>
      </c>
      <c r="B153">
        <f>'HKI SC'!AD149</f>
        <v>2.3154368632018367</v>
      </c>
      <c r="C153">
        <f t="shared" si="138"/>
        <v>0</v>
      </c>
      <c r="D153">
        <f t="shared" si="139"/>
        <v>0</v>
      </c>
      <c r="E153">
        <f t="shared" si="140"/>
        <v>0</v>
      </c>
      <c r="F153">
        <f t="shared" si="141"/>
        <v>0</v>
      </c>
      <c r="G153">
        <f t="shared" si="142"/>
        <v>0.95950696832568005</v>
      </c>
      <c r="K153">
        <f t="shared" si="143"/>
        <v>0</v>
      </c>
      <c r="L153">
        <f t="shared" si="144"/>
        <v>0</v>
      </c>
      <c r="M153">
        <f t="shared" si="145"/>
        <v>0</v>
      </c>
      <c r="N153">
        <f t="shared" si="146"/>
        <v>0</v>
      </c>
      <c r="O153">
        <f t="shared" si="147"/>
        <v>4.0493031674319967E-2</v>
      </c>
      <c r="BI153">
        <f t="shared" si="177"/>
        <v>0</v>
      </c>
    </row>
    <row r="154" spans="1:61" x14ac:dyDescent="0.25">
      <c r="A154">
        <f>'HKI SC'!A150</f>
        <v>2087</v>
      </c>
      <c r="B154">
        <f>'HKI SC'!AD150</f>
        <v>2.3255052826136886</v>
      </c>
      <c r="C154">
        <f t="shared" si="138"/>
        <v>0</v>
      </c>
      <c r="D154">
        <f t="shared" si="139"/>
        <v>0</v>
      </c>
      <c r="E154">
        <f t="shared" si="140"/>
        <v>0</v>
      </c>
      <c r="F154">
        <f t="shared" si="141"/>
        <v>0</v>
      </c>
      <c r="G154">
        <f t="shared" si="142"/>
        <v>0.95824980921152869</v>
      </c>
      <c r="K154">
        <f t="shared" si="143"/>
        <v>0</v>
      </c>
      <c r="L154">
        <f t="shared" si="144"/>
        <v>0</v>
      </c>
      <c r="M154">
        <f t="shared" si="145"/>
        <v>0</v>
      </c>
      <c r="N154">
        <f t="shared" si="146"/>
        <v>0</v>
      </c>
      <c r="O154">
        <f t="shared" si="147"/>
        <v>4.1750190788471336E-2</v>
      </c>
      <c r="BI154">
        <f t="shared" si="177"/>
        <v>0</v>
      </c>
    </row>
    <row r="155" spans="1:61" x14ac:dyDescent="0.25">
      <c r="A155">
        <f>'HKI SC'!A151</f>
        <v>2088</v>
      </c>
      <c r="B155">
        <f>'HKI SC'!AD151</f>
        <v>2.3299101803047932</v>
      </c>
      <c r="C155">
        <f t="shared" si="138"/>
        <v>0</v>
      </c>
      <c r="D155">
        <f t="shared" si="139"/>
        <v>0</v>
      </c>
      <c r="E155">
        <f t="shared" si="140"/>
        <v>0</v>
      </c>
      <c r="F155">
        <f t="shared" si="141"/>
        <v>0</v>
      </c>
      <c r="G155">
        <f t="shared" si="142"/>
        <v>0.95769980656933063</v>
      </c>
      <c r="K155">
        <f t="shared" si="143"/>
        <v>0</v>
      </c>
      <c r="L155">
        <f t="shared" si="144"/>
        <v>0</v>
      </c>
      <c r="M155">
        <f t="shared" si="145"/>
        <v>0</v>
      </c>
      <c r="N155">
        <f t="shared" si="146"/>
        <v>0</v>
      </c>
      <c r="O155">
        <f t="shared" si="147"/>
        <v>4.2300193430669368E-2</v>
      </c>
      <c r="BI155">
        <f t="shared" si="177"/>
        <v>0</v>
      </c>
    </row>
    <row r="156" spans="1:61" x14ac:dyDescent="0.25">
      <c r="A156">
        <f>'HKI SC'!A152</f>
        <v>2089</v>
      </c>
      <c r="B156">
        <f>'HKI SC'!AD152</f>
        <v>2.3303325552229603</v>
      </c>
      <c r="C156">
        <f t="shared" si="138"/>
        <v>0</v>
      </c>
      <c r="D156">
        <f t="shared" si="139"/>
        <v>0</v>
      </c>
      <c r="E156">
        <f t="shared" si="140"/>
        <v>0</v>
      </c>
      <c r="F156">
        <f t="shared" si="141"/>
        <v>0</v>
      </c>
      <c r="G156">
        <f t="shared" si="142"/>
        <v>0.95764706815466571</v>
      </c>
      <c r="K156">
        <f t="shared" si="143"/>
        <v>0</v>
      </c>
      <c r="L156">
        <f t="shared" si="144"/>
        <v>0</v>
      </c>
      <c r="M156">
        <f t="shared" si="145"/>
        <v>0</v>
      </c>
      <c r="N156">
        <f t="shared" si="146"/>
        <v>0</v>
      </c>
      <c r="O156">
        <f t="shared" si="147"/>
        <v>4.2352931845334299E-2</v>
      </c>
      <c r="BI156">
        <f t="shared" si="177"/>
        <v>0</v>
      </c>
    </row>
    <row r="157" spans="1:61" x14ac:dyDescent="0.25">
      <c r="A157">
        <f>'HKI SC'!A153</f>
        <v>2090</v>
      </c>
      <c r="B157">
        <f>'HKI SC'!AD153</f>
        <v>2.3245664960453327</v>
      </c>
      <c r="C157">
        <f t="shared" si="138"/>
        <v>0</v>
      </c>
      <c r="D157">
        <f t="shared" si="139"/>
        <v>0</v>
      </c>
      <c r="E157">
        <f t="shared" si="140"/>
        <v>0</v>
      </c>
      <c r="F157">
        <f t="shared" si="141"/>
        <v>0</v>
      </c>
      <c r="G157">
        <f t="shared" si="142"/>
        <v>0.95836702761914305</v>
      </c>
      <c r="K157">
        <f t="shared" si="143"/>
        <v>0</v>
      </c>
      <c r="L157">
        <f t="shared" si="144"/>
        <v>0</v>
      </c>
      <c r="M157">
        <f t="shared" si="145"/>
        <v>0</v>
      </c>
      <c r="N157">
        <f t="shared" si="146"/>
        <v>0</v>
      </c>
      <c r="O157">
        <f t="shared" si="147"/>
        <v>4.1632972380856906E-2</v>
      </c>
      <c r="BI157">
        <f t="shared" si="177"/>
        <v>0</v>
      </c>
    </row>
    <row r="158" spans="1:61" x14ac:dyDescent="0.25">
      <c r="A158">
        <f>'HKI SC'!A154</f>
        <v>2091</v>
      </c>
      <c r="B158">
        <f>'HKI SC'!AD154</f>
        <v>2.3099692502940048</v>
      </c>
      <c r="C158">
        <f t="shared" si="138"/>
        <v>0</v>
      </c>
      <c r="D158">
        <f t="shared" si="139"/>
        <v>0</v>
      </c>
      <c r="E158">
        <f t="shared" si="140"/>
        <v>0</v>
      </c>
      <c r="F158">
        <f t="shared" si="141"/>
        <v>0</v>
      </c>
      <c r="G158">
        <f t="shared" si="142"/>
        <v>0.96018966330674538</v>
      </c>
      <c r="K158">
        <f t="shared" si="143"/>
        <v>0</v>
      </c>
      <c r="L158">
        <f t="shared" si="144"/>
        <v>0</v>
      </c>
      <c r="M158">
        <f t="shared" si="145"/>
        <v>0</v>
      </c>
      <c r="N158">
        <f t="shared" si="146"/>
        <v>0</v>
      </c>
      <c r="O158">
        <f t="shared" si="147"/>
        <v>3.981033669325458E-2</v>
      </c>
      <c r="BI158">
        <f t="shared" si="177"/>
        <v>0</v>
      </c>
    </row>
    <row r="159" spans="1:61" x14ac:dyDescent="0.25">
      <c r="A159">
        <f>'HKI SC'!A155</f>
        <v>2092</v>
      </c>
      <c r="B159">
        <f>'HKI SC'!AD155</f>
        <v>2.2852297160728088</v>
      </c>
      <c r="C159">
        <f t="shared" si="138"/>
        <v>0</v>
      </c>
      <c r="D159">
        <f t="shared" si="139"/>
        <v>0</v>
      </c>
      <c r="E159">
        <f t="shared" si="140"/>
        <v>0</v>
      </c>
      <c r="F159">
        <f t="shared" si="141"/>
        <v>0</v>
      </c>
      <c r="G159">
        <f t="shared" si="142"/>
        <v>0.96327868151842477</v>
      </c>
      <c r="K159">
        <f t="shared" si="143"/>
        <v>0</v>
      </c>
      <c r="L159">
        <f t="shared" si="144"/>
        <v>0</v>
      </c>
      <c r="M159">
        <f t="shared" si="145"/>
        <v>0</v>
      </c>
      <c r="N159">
        <f t="shared" si="146"/>
        <v>0</v>
      </c>
      <c r="O159">
        <f t="shared" si="147"/>
        <v>3.6721318481575248E-2</v>
      </c>
      <c r="BI159">
        <f t="shared" si="177"/>
        <v>0</v>
      </c>
    </row>
    <row r="160" spans="1:61" x14ac:dyDescent="0.25">
      <c r="A160">
        <f>'HKI SC'!A156</f>
        <v>2093</v>
      </c>
      <c r="B160">
        <f>'HKI SC'!AD156</f>
        <v>2.2494787033543369</v>
      </c>
      <c r="C160">
        <f t="shared" si="138"/>
        <v>0</v>
      </c>
      <c r="D160">
        <f t="shared" si="139"/>
        <v>0</v>
      </c>
      <c r="E160">
        <f t="shared" si="140"/>
        <v>0</v>
      </c>
      <c r="F160">
        <f t="shared" si="141"/>
        <v>0</v>
      </c>
      <c r="G160">
        <f t="shared" si="142"/>
        <v>0.96774261072525358</v>
      </c>
      <c r="K160">
        <f t="shared" si="143"/>
        <v>0</v>
      </c>
      <c r="L160">
        <f t="shared" si="144"/>
        <v>0</v>
      </c>
      <c r="M160">
        <f t="shared" si="145"/>
        <v>0</v>
      </c>
      <c r="N160">
        <f t="shared" si="146"/>
        <v>0</v>
      </c>
      <c r="O160">
        <f t="shared" si="147"/>
        <v>3.2257389274746376E-2</v>
      </c>
      <c r="BI160">
        <f t="shared" si="177"/>
        <v>0</v>
      </c>
    </row>
    <row r="161" spans="1:61" x14ac:dyDescent="0.25">
      <c r="A161">
        <f>'HKI SC'!A157</f>
        <v>2094</v>
      </c>
      <c r="B161">
        <f>'HKI SC'!AD157</f>
        <v>2.2036624831291811</v>
      </c>
      <c r="C161">
        <f t="shared" si="138"/>
        <v>0</v>
      </c>
      <c r="D161">
        <f t="shared" si="139"/>
        <v>0</v>
      </c>
      <c r="E161">
        <f t="shared" si="140"/>
        <v>0</v>
      </c>
      <c r="F161">
        <f t="shared" si="141"/>
        <v>0</v>
      </c>
      <c r="G161">
        <f t="shared" si="142"/>
        <v>0.97346329800256548</v>
      </c>
      <c r="K161">
        <f t="shared" si="143"/>
        <v>0</v>
      </c>
      <c r="L161">
        <f t="shared" si="144"/>
        <v>0</v>
      </c>
      <c r="M161">
        <f t="shared" si="145"/>
        <v>0</v>
      </c>
      <c r="N161">
        <f t="shared" si="146"/>
        <v>0</v>
      </c>
      <c r="O161">
        <f t="shared" si="147"/>
        <v>2.6536701997434527E-2</v>
      </c>
      <c r="BI161">
        <f t="shared" si="177"/>
        <v>0</v>
      </c>
    </row>
    <row r="162" spans="1:61" x14ac:dyDescent="0.25">
      <c r="A162">
        <f>'HKI SC'!A158</f>
        <v>2095</v>
      </c>
      <c r="B162">
        <f>'HKI SC'!AD158</f>
        <v>2.1522480658901797</v>
      </c>
      <c r="C162">
        <f t="shared" si="138"/>
        <v>0</v>
      </c>
      <c r="D162">
        <f t="shared" si="139"/>
        <v>0</v>
      </c>
      <c r="E162">
        <f t="shared" si="140"/>
        <v>0</v>
      </c>
      <c r="F162">
        <f t="shared" si="141"/>
        <v>0</v>
      </c>
      <c r="G162">
        <f t="shared" si="142"/>
        <v>0.97988298520338935</v>
      </c>
      <c r="K162">
        <f t="shared" si="143"/>
        <v>0</v>
      </c>
      <c r="L162">
        <f t="shared" si="144"/>
        <v>0</v>
      </c>
      <c r="M162">
        <f t="shared" si="145"/>
        <v>0</v>
      </c>
      <c r="N162">
        <f t="shared" si="146"/>
        <v>0</v>
      </c>
      <c r="O162">
        <f t="shared" si="147"/>
        <v>2.011701479661069E-2</v>
      </c>
      <c r="BI162">
        <f t="shared" si="177"/>
        <v>0</v>
      </c>
    </row>
    <row r="163" spans="1:61" x14ac:dyDescent="0.25">
      <c r="A163">
        <f>'HKI SC'!A159</f>
        <v>2096</v>
      </c>
      <c r="B163">
        <f>'HKI SC'!AD159</f>
        <v>2.1018474580900652</v>
      </c>
      <c r="C163">
        <f t="shared" si="138"/>
        <v>0</v>
      </c>
      <c r="D163">
        <f t="shared" si="139"/>
        <v>0</v>
      </c>
      <c r="E163">
        <f t="shared" si="140"/>
        <v>0</v>
      </c>
      <c r="F163">
        <f t="shared" si="141"/>
        <v>0</v>
      </c>
      <c r="G163">
        <f t="shared" si="142"/>
        <v>0.98617608651977839</v>
      </c>
      <c r="K163">
        <f t="shared" si="143"/>
        <v>0</v>
      </c>
      <c r="L163">
        <f t="shared" si="144"/>
        <v>0</v>
      </c>
      <c r="M163">
        <f t="shared" si="145"/>
        <v>0</v>
      </c>
      <c r="N163">
        <f t="shared" si="146"/>
        <v>0</v>
      </c>
      <c r="O163">
        <f t="shared" si="147"/>
        <v>1.382391348022162E-2</v>
      </c>
      <c r="BI163">
        <f t="shared" si="177"/>
        <v>0</v>
      </c>
    </row>
    <row r="164" spans="1:61" x14ac:dyDescent="0.25">
      <c r="A164">
        <f>'HKI SC'!A160</f>
        <v>2097</v>
      </c>
      <c r="B164">
        <f>'HKI SC'!AD160</f>
        <v>2.0565813618868951</v>
      </c>
      <c r="C164">
        <f t="shared" si="138"/>
        <v>0</v>
      </c>
      <c r="D164">
        <f t="shared" si="139"/>
        <v>0</v>
      </c>
      <c r="E164">
        <f t="shared" si="140"/>
        <v>0</v>
      </c>
      <c r="F164">
        <f t="shared" si="141"/>
        <v>0</v>
      </c>
      <c r="G164">
        <f t="shared" si="142"/>
        <v>0.99182808442293302</v>
      </c>
      <c r="K164">
        <f t="shared" si="143"/>
        <v>0</v>
      </c>
      <c r="L164">
        <f t="shared" si="144"/>
        <v>0</v>
      </c>
      <c r="M164">
        <f t="shared" si="145"/>
        <v>0</v>
      </c>
      <c r="N164">
        <f t="shared" si="146"/>
        <v>0</v>
      </c>
      <c r="O164">
        <f t="shared" si="147"/>
        <v>8.1719155770670227E-3</v>
      </c>
      <c r="BI164">
        <f t="shared" si="177"/>
        <v>0</v>
      </c>
    </row>
    <row r="165" spans="1:61" x14ac:dyDescent="0.25">
      <c r="A165">
        <f>'HKI SC'!A161</f>
        <v>2098</v>
      </c>
      <c r="B165">
        <f>'HKI SC'!AD161</f>
        <v>2.0149454477089614</v>
      </c>
      <c r="C165">
        <f t="shared" si="138"/>
        <v>0</v>
      </c>
      <c r="D165">
        <f t="shared" si="139"/>
        <v>0</v>
      </c>
      <c r="E165">
        <f t="shared" si="140"/>
        <v>0</v>
      </c>
      <c r="F165">
        <f t="shared" si="141"/>
        <v>0</v>
      </c>
      <c r="G165">
        <f t="shared" si="142"/>
        <v>0.99702681193354892</v>
      </c>
      <c r="K165">
        <f t="shared" si="143"/>
        <v>0</v>
      </c>
      <c r="L165">
        <f t="shared" si="144"/>
        <v>0</v>
      </c>
      <c r="M165">
        <f t="shared" si="145"/>
        <v>0</v>
      </c>
      <c r="N165">
        <f t="shared" si="146"/>
        <v>0</v>
      </c>
      <c r="O165">
        <f t="shared" si="147"/>
        <v>2.9731880664511353E-3</v>
      </c>
      <c r="BI165">
        <f t="shared" si="177"/>
        <v>0</v>
      </c>
    </row>
    <row r="166" spans="1:61" x14ac:dyDescent="0.25">
      <c r="A166">
        <f>'HKI SC'!A162</f>
        <v>2099</v>
      </c>
      <c r="B166">
        <f>'HKI SC'!AD162</f>
        <v>1.9785261152854647</v>
      </c>
      <c r="C166">
        <f t="shared" si="138"/>
        <v>0</v>
      </c>
      <c r="D166">
        <f t="shared" si="139"/>
        <v>0</v>
      </c>
      <c r="E166">
        <f t="shared" si="140"/>
        <v>0</v>
      </c>
      <c r="F166">
        <f t="shared" si="141"/>
        <v>1.4365510061686515E-2</v>
      </c>
      <c r="G166">
        <f t="shared" si="142"/>
        <v>0</v>
      </c>
      <c r="K166">
        <f t="shared" si="143"/>
        <v>0</v>
      </c>
      <c r="L166">
        <f t="shared" si="144"/>
        <v>0</v>
      </c>
      <c r="M166">
        <f t="shared" si="145"/>
        <v>0</v>
      </c>
      <c r="N166">
        <f t="shared" si="146"/>
        <v>0.98563448993831348</v>
      </c>
      <c r="O166">
        <f t="shared" si="147"/>
        <v>0</v>
      </c>
      <c r="BI166">
        <f t="shared" si="177"/>
        <v>0</v>
      </c>
    </row>
    <row r="167" spans="1:61" x14ac:dyDescent="0.25">
      <c r="A167">
        <f>'HKI SC'!A163</f>
        <v>2100</v>
      </c>
      <c r="B167">
        <f>'HKI SC'!AD163</f>
        <v>1.9472789158737545</v>
      </c>
      <c r="C167">
        <f t="shared" si="138"/>
        <v>0</v>
      </c>
      <c r="D167">
        <f t="shared" si="139"/>
        <v>0</v>
      </c>
      <c r="E167">
        <f t="shared" si="140"/>
        <v>0</v>
      </c>
      <c r="F167">
        <f t="shared" si="141"/>
        <v>4.9969964171373227E-2</v>
      </c>
      <c r="G167">
        <f t="shared" si="142"/>
        <v>0</v>
      </c>
      <c r="K167">
        <f t="shared" si="143"/>
        <v>0</v>
      </c>
      <c r="L167">
        <f t="shared" si="144"/>
        <v>0</v>
      </c>
      <c r="M167">
        <f t="shared" si="145"/>
        <v>0</v>
      </c>
      <c r="N167">
        <f t="shared" si="146"/>
        <v>0.95003003582862677</v>
      </c>
      <c r="O167">
        <f t="shared" si="147"/>
        <v>0</v>
      </c>
      <c r="BI167">
        <f t="shared" si="177"/>
        <v>0</v>
      </c>
    </row>
    <row r="168" spans="1:61" x14ac:dyDescent="0.25">
      <c r="BI168">
        <f t="shared" si="177"/>
        <v>0</v>
      </c>
    </row>
    <row r="169" spans="1:61" x14ac:dyDescent="0.25">
      <c r="BI169">
        <f t="shared" si="177"/>
        <v>0</v>
      </c>
    </row>
    <row r="170" spans="1:61" x14ac:dyDescent="0.25">
      <c r="BI170">
        <f t="shared" si="177"/>
        <v>0</v>
      </c>
    </row>
    <row r="171" spans="1:61" x14ac:dyDescent="0.25">
      <c r="BI171">
        <f t="shared" si="177"/>
        <v>0</v>
      </c>
    </row>
    <row r="172" spans="1:61" x14ac:dyDescent="0.25">
      <c r="BI172">
        <f t="shared" ref="BI172:BI182" si="178">SUM(AG172:BG172)</f>
        <v>0</v>
      </c>
    </row>
    <row r="173" spans="1:61" x14ac:dyDescent="0.25">
      <c r="BI173">
        <f t="shared" si="178"/>
        <v>0</v>
      </c>
    </row>
    <row r="174" spans="1:61" x14ac:dyDescent="0.25">
      <c r="BI174">
        <f t="shared" si="178"/>
        <v>0</v>
      </c>
    </row>
    <row r="175" spans="1:61" x14ac:dyDescent="0.25">
      <c r="BI175">
        <f t="shared" si="178"/>
        <v>0</v>
      </c>
    </row>
    <row r="176" spans="1:61" x14ac:dyDescent="0.25">
      <c r="BI176">
        <f t="shared" si="178"/>
        <v>0</v>
      </c>
    </row>
    <row r="177" spans="61:61" x14ac:dyDescent="0.25">
      <c r="BI177">
        <f t="shared" si="178"/>
        <v>0</v>
      </c>
    </row>
    <row r="178" spans="61:61" x14ac:dyDescent="0.25">
      <c r="BI178">
        <f t="shared" si="178"/>
        <v>0</v>
      </c>
    </row>
    <row r="179" spans="61:61" x14ac:dyDescent="0.25">
      <c r="BI179">
        <f t="shared" si="178"/>
        <v>0</v>
      </c>
    </row>
    <row r="180" spans="61:61" x14ac:dyDescent="0.25">
      <c r="BI180">
        <f t="shared" si="178"/>
        <v>0</v>
      </c>
    </row>
    <row r="181" spans="61:61" x14ac:dyDescent="0.25">
      <c r="BI181">
        <f t="shared" si="178"/>
        <v>0</v>
      </c>
    </row>
    <row r="182" spans="61:61" x14ac:dyDescent="0.25">
      <c r="BI182">
        <f t="shared" si="178"/>
        <v>0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178"/>
  <sheetViews>
    <sheetView topLeftCell="A154" workbookViewId="0">
      <selection activeCell="B3" sqref="B3"/>
    </sheetView>
  </sheetViews>
  <sheetFormatPr defaultRowHeight="15" x14ac:dyDescent="0.25"/>
  <cols>
    <col min="2" max="2" width="12.85546875" customWidth="1"/>
    <col min="3" max="24" width="12.85546875" bestFit="1" customWidth="1"/>
    <col min="25" max="25" width="12.7109375" bestFit="1" customWidth="1"/>
    <col min="26" max="29" width="12.85546875" bestFit="1" customWidth="1"/>
    <col min="30" max="103" width="9.28515625" bestFit="1" customWidth="1"/>
  </cols>
  <sheetData>
    <row r="1" spans="1:29" x14ac:dyDescent="0.25">
      <c r="A1" t="str">
        <f>"Human capital investment (in YoLYs) by age, "&amp;country</f>
        <v>Human capital investment (in YoLYs) by age, Poor, Nigeria--&gt;China</v>
      </c>
    </row>
    <row r="2" spans="1:29" x14ac:dyDescent="0.25">
      <c r="C2">
        <f>'HKFI(x)'!AG1</f>
        <v>0</v>
      </c>
      <c r="D2">
        <f>'HKFI(x)'!AH1</f>
        <v>1</v>
      </c>
      <c r="E2">
        <f>'HKFI(x)'!AI1</f>
        <v>2</v>
      </c>
      <c r="F2">
        <f>'HKFI(x)'!AJ1</f>
        <v>3</v>
      </c>
      <c r="G2">
        <f>'HKFI(x)'!AK1</f>
        <v>4</v>
      </c>
      <c r="H2">
        <f>'HKFI(x)'!AL1</f>
        <v>5</v>
      </c>
      <c r="I2">
        <f>'HKFI(x)'!AM1</f>
        <v>6</v>
      </c>
      <c r="J2">
        <f>'HKFI(x)'!AN1</f>
        <v>7</v>
      </c>
      <c r="K2">
        <f>'HKFI(x)'!AO1</f>
        <v>8</v>
      </c>
      <c r="L2">
        <f>'HKFI(x)'!AP1</f>
        <v>9</v>
      </c>
      <c r="M2">
        <f>'HKFI(x)'!AQ1</f>
        <v>10</v>
      </c>
      <c r="N2">
        <f>'HKFI(x)'!AR1</f>
        <v>11</v>
      </c>
      <c r="O2">
        <f>'HKFI(x)'!AS1</f>
        <v>12</v>
      </c>
      <c r="P2">
        <f>'HKFI(x)'!AT1</f>
        <v>13</v>
      </c>
      <c r="Q2">
        <f>'HKFI(x)'!AU1</f>
        <v>14</v>
      </c>
      <c r="R2">
        <f>'HKFI(x)'!AV1</f>
        <v>15</v>
      </c>
      <c r="S2">
        <f>'HKFI(x)'!AW1</f>
        <v>16</v>
      </c>
      <c r="T2">
        <f>'HKFI(x)'!AX1</f>
        <v>17</v>
      </c>
      <c r="U2">
        <f>'HKFI(x)'!AY1</f>
        <v>18</v>
      </c>
      <c r="V2">
        <f>'HKFI(x)'!AZ1</f>
        <v>19</v>
      </c>
      <c r="W2">
        <f>'HKFI(x)'!BA1</f>
        <v>20</v>
      </c>
      <c r="X2">
        <f>'HKFI(x)'!BB1</f>
        <v>21</v>
      </c>
      <c r="Y2">
        <f>'HKFI(x)'!BC1</f>
        <v>22</v>
      </c>
      <c r="Z2">
        <f>'HKFI(x)'!BD1</f>
        <v>23</v>
      </c>
      <c r="AA2">
        <f>'HKFI(x)'!BE1</f>
        <v>24</v>
      </c>
      <c r="AB2">
        <f>'HKFI(x)'!BF1</f>
        <v>25</v>
      </c>
      <c r="AC2">
        <f>'HKFI(x)'!BG1</f>
        <v>26</v>
      </c>
    </row>
    <row r="3" spans="1:29" x14ac:dyDescent="0.25">
      <c r="A3">
        <f>'HKFI(x)'!AE2</f>
        <v>1950</v>
      </c>
      <c r="B3">
        <f>'HKFI(x)'!AF2+'HKGI(x)'!AE2</f>
        <v>1.7271799965783585</v>
      </c>
      <c r="C3">
        <f>'HKFI(x)'!AG2+'HKGI(x)'!AF2</f>
        <v>3.0202418090029041E-2</v>
      </c>
      <c r="D3">
        <f>'HKFI(x)'!AH2+'HKGI(x)'!AG2</f>
        <v>2.5348316762162586E-2</v>
      </c>
      <c r="E3">
        <f>'HKFI(x)'!AI2+'HKGI(x)'!AH2</f>
        <v>2.3302676333303209E-2</v>
      </c>
      <c r="F3">
        <f>'HKFI(x)'!AJ2+'HKGI(x)'!AI2</f>
        <v>3.2296645738558116E-2</v>
      </c>
      <c r="G3">
        <f>'HKFI(x)'!AK2+'HKGI(x)'!AJ2</f>
        <v>3.7329046912271929E-2</v>
      </c>
      <c r="H3">
        <f>'HKFI(x)'!AL2+'HKGI(x)'!AK2</f>
        <v>4.4080372960737094E-2</v>
      </c>
      <c r="I3">
        <f>'HKFI(x)'!AM2+'HKGI(x)'!AL2</f>
        <v>6.1983622912709133E-2</v>
      </c>
      <c r="J3">
        <f>'HKFI(x)'!AN2+'HKGI(x)'!AM2</f>
        <v>7.8314314024605605E-2</v>
      </c>
      <c r="K3">
        <f>'HKFI(x)'!AO2+'HKGI(x)'!AN2</f>
        <v>7.7767627784443488E-2</v>
      </c>
      <c r="L3">
        <f>'HKFI(x)'!AP2+'HKGI(x)'!AO2</f>
        <v>7.8588354279638478E-2</v>
      </c>
      <c r="M3">
        <f>'HKFI(x)'!AQ2+'HKGI(x)'!AP2</f>
        <v>8.3648589317601704E-2</v>
      </c>
      <c r="N3">
        <f>'HKFI(x)'!AR2+'HKGI(x)'!AQ2</f>
        <v>8.4509959130174062E-2</v>
      </c>
      <c r="O3">
        <f>'HKFI(x)'!AS2+'HKGI(x)'!AR2</f>
        <v>8.9679642403417775E-2</v>
      </c>
      <c r="P3">
        <f>'HKFI(x)'!AT2+'HKGI(x)'!AS2</f>
        <v>9.1306533289244513E-2</v>
      </c>
      <c r="Q3">
        <f>'HKFI(x)'!AU2+'HKGI(x)'!AT2</f>
        <v>9.4556772636556763E-2</v>
      </c>
      <c r="R3">
        <f>'HKFI(x)'!AV2+'HKGI(x)'!AU2</f>
        <v>9.5681798740709409E-2</v>
      </c>
      <c r="S3">
        <f>'HKFI(x)'!AW2+'HKGI(x)'!AV2</f>
        <v>9.8279989163964687E-2</v>
      </c>
      <c r="T3">
        <f>'HKFI(x)'!AX2+'HKGI(x)'!AW2</f>
        <v>0.10059384078635003</v>
      </c>
      <c r="U3">
        <f>'HKFI(x)'!AY2+'HKGI(x)'!AX2</f>
        <v>8.512583126725938E-2</v>
      </c>
      <c r="V3">
        <f>'HKFI(x)'!AZ2+'HKGI(x)'!AY2</f>
        <v>8.2213680618451343E-2</v>
      </c>
      <c r="W3">
        <f>'HKFI(x)'!BA2+'HKGI(x)'!AZ2</f>
        <v>7.4525851276200344E-2</v>
      </c>
      <c r="X3">
        <f>'HKFI(x)'!BB2+'HKGI(x)'!BA2</f>
        <v>6.6007421652674272E-2</v>
      </c>
      <c r="Y3">
        <f>'HKFI(x)'!BC2+'HKGI(x)'!BB2</f>
        <v>5.5697301543762325E-2</v>
      </c>
      <c r="Z3">
        <f>'HKFI(x)'!BD2+'HKGI(x)'!BC2</f>
        <v>5.0205928512242932E-2</v>
      </c>
      <c r="AA3">
        <f>'HKFI(x)'!BE2+'HKGI(x)'!BD2</f>
        <v>3.826065489604219E-2</v>
      </c>
      <c r="AB3">
        <f>'HKFI(x)'!BF2+'HKGI(x)'!BE2</f>
        <v>2.5036463652509222E-2</v>
      </c>
      <c r="AC3">
        <f>'HKFI(x)'!BG2+'HKGI(x)'!BF2</f>
        <v>2.2636341892738873E-2</v>
      </c>
    </row>
    <row r="4" spans="1:29" x14ac:dyDescent="0.25">
      <c r="A4">
        <f>'HKFI(x)'!AE3</f>
        <v>1951</v>
      </c>
      <c r="B4">
        <f>'HKFI(x)'!AF3+'HKGI(x)'!AE3</f>
        <v>1.7190899107214004</v>
      </c>
      <c r="C4">
        <f>'HKFI(x)'!AG3+'HKGI(x)'!AF3</f>
        <v>3.0071722285580395E-2</v>
      </c>
      <c r="D4">
        <f>'HKFI(x)'!AH3+'HKGI(x)'!AG3</f>
        <v>2.5239269067517861E-2</v>
      </c>
      <c r="E4">
        <f>'HKFI(x)'!AI3+'HKGI(x)'!AH3</f>
        <v>2.3196134555955025E-2</v>
      </c>
      <c r="F4">
        <f>'HKFI(x)'!AJ3+'HKGI(x)'!AI3</f>
        <v>3.2089587641732822E-2</v>
      </c>
      <c r="G4">
        <f>'HKFI(x)'!AK3+'HKGI(x)'!AJ3</f>
        <v>3.700732326190008E-2</v>
      </c>
      <c r="H4">
        <f>'HKFI(x)'!AL3+'HKGI(x)'!AK3</f>
        <v>4.3732582236516437E-2</v>
      </c>
      <c r="I4">
        <f>'HKFI(x)'!AM3+'HKGI(x)'!AL3</f>
        <v>6.1588434983335813E-2</v>
      </c>
      <c r="J4">
        <f>'HKFI(x)'!AN3+'HKGI(x)'!AM3</f>
        <v>7.8070154033999001E-2</v>
      </c>
      <c r="K4">
        <f>'HKFI(x)'!AO3+'HKGI(x)'!AN3</f>
        <v>7.7436597839707605E-2</v>
      </c>
      <c r="L4">
        <f>'HKFI(x)'!AP3+'HKGI(x)'!AO3</f>
        <v>7.8283539017336562E-2</v>
      </c>
      <c r="M4">
        <f>'HKFI(x)'!AQ3+'HKGI(x)'!AP3</f>
        <v>8.3323692783715875E-2</v>
      </c>
      <c r="N4">
        <f>'HKFI(x)'!AR3+'HKGI(x)'!AQ3</f>
        <v>8.4118330905666089E-2</v>
      </c>
      <c r="O4">
        <f>'HKFI(x)'!AS3+'HKGI(x)'!AR3</f>
        <v>8.9261784974596081E-2</v>
      </c>
      <c r="P4">
        <f>'HKFI(x)'!AT3+'HKGI(x)'!AS3</f>
        <v>9.0833471415516759E-2</v>
      </c>
      <c r="Q4">
        <f>'HKFI(x)'!AU3+'HKGI(x)'!AT3</f>
        <v>9.4091945193799792E-2</v>
      </c>
      <c r="R4">
        <f>'HKFI(x)'!AV3+'HKGI(x)'!AU3</f>
        <v>9.5208694288268919E-2</v>
      </c>
      <c r="S4">
        <f>'HKFI(x)'!AW3+'HKGI(x)'!AV3</f>
        <v>9.7634513570050555E-2</v>
      </c>
      <c r="T4">
        <f>'HKFI(x)'!AX3+'HKGI(x)'!AW3</f>
        <v>0.1000158760720678</v>
      </c>
      <c r="U4">
        <f>'HKFI(x)'!AY3+'HKGI(x)'!AX3</f>
        <v>8.4736816660256342E-2</v>
      </c>
      <c r="V4">
        <f>'HKFI(x)'!AZ3+'HKGI(x)'!AY3</f>
        <v>8.176967572468917E-2</v>
      </c>
      <c r="W4">
        <f>'HKFI(x)'!BA3+'HKGI(x)'!AZ3</f>
        <v>7.4146037942646709E-2</v>
      </c>
      <c r="X4">
        <f>'HKFI(x)'!BB3+'HKGI(x)'!BA3</f>
        <v>6.5717465466793717E-2</v>
      </c>
      <c r="Y4">
        <f>'HKFI(x)'!BC3+'HKGI(x)'!BB3</f>
        <v>5.5499690176097773E-2</v>
      </c>
      <c r="Z4">
        <f>'HKFI(x)'!BD3+'HKGI(x)'!BC3</f>
        <v>5.0212489866722679E-2</v>
      </c>
      <c r="AA4">
        <f>'HKFI(x)'!BE3+'HKGI(x)'!BD3</f>
        <v>3.8227622404506258E-2</v>
      </c>
      <c r="AB4">
        <f>'HKFI(x)'!BF3+'HKGI(x)'!BE3</f>
        <v>2.4943058001549064E-2</v>
      </c>
      <c r="AC4">
        <f>'HKFI(x)'!BG3+'HKGI(x)'!BF3</f>
        <v>2.2633400350874921E-2</v>
      </c>
    </row>
    <row r="5" spans="1:29" x14ac:dyDescent="0.25">
      <c r="A5">
        <f>'HKFI(x)'!AE4</f>
        <v>1952</v>
      </c>
      <c r="B5">
        <f>'HKFI(x)'!AF4+'HKGI(x)'!AE4</f>
        <v>1.7152670285844811</v>
      </c>
      <c r="C5">
        <f>'HKFI(x)'!AG4+'HKGI(x)'!AF4</f>
        <v>3.0003997166740178E-2</v>
      </c>
      <c r="D5">
        <f>'HKFI(x)'!AH4+'HKGI(x)'!AG4</f>
        <v>2.5184712175208998E-2</v>
      </c>
      <c r="E5">
        <f>'HKFI(x)'!AI4+'HKGI(x)'!AH4</f>
        <v>2.3142175230987536E-2</v>
      </c>
      <c r="F5">
        <f>'HKFI(x)'!AJ4+'HKGI(x)'!AI4</f>
        <v>3.1970186713901595E-2</v>
      </c>
      <c r="G5">
        <f>'HKFI(x)'!AK4+'HKGI(x)'!AJ4</f>
        <v>3.6814602443796772E-2</v>
      </c>
      <c r="H5">
        <f>'HKFI(x)'!AL4+'HKGI(x)'!AK4</f>
        <v>4.3531705629403457E-2</v>
      </c>
      <c r="I5">
        <f>'HKFI(x)'!AM4+'HKGI(x)'!AL4</f>
        <v>6.1389433131621485E-2</v>
      </c>
      <c r="J5">
        <f>'HKFI(x)'!AN4+'HKGI(x)'!AM4</f>
        <v>7.8000149366433846E-2</v>
      </c>
      <c r="K5">
        <f>'HKFI(x)'!AO4+'HKGI(x)'!AN4</f>
        <v>7.7317269050726403E-2</v>
      </c>
      <c r="L5">
        <f>'HKFI(x)'!AP4+'HKGI(x)'!AO4</f>
        <v>7.8185856233417228E-2</v>
      </c>
      <c r="M5">
        <f>'HKFI(x)'!AQ4+'HKGI(x)'!AP4</f>
        <v>8.3212411244821372E-2</v>
      </c>
      <c r="N5">
        <f>'HKFI(x)'!AR4+'HKGI(x)'!AQ4</f>
        <v>8.3964836852114449E-2</v>
      </c>
      <c r="O5">
        <f>'HKFI(x)'!AS4+'HKGI(x)'!AR4</f>
        <v>8.9088411335454087E-2</v>
      </c>
      <c r="P5">
        <f>'HKFI(x)'!AT4+'HKGI(x)'!AS4</f>
        <v>9.0622843175494641E-2</v>
      </c>
      <c r="Q5">
        <f>'HKFI(x)'!AU4+'HKGI(x)'!AT4</f>
        <v>9.3884017887496618E-2</v>
      </c>
      <c r="R5">
        <f>'HKFI(x)'!AV4+'HKGI(x)'!AU4</f>
        <v>9.4990347643845091E-2</v>
      </c>
      <c r="S5">
        <f>'HKFI(x)'!AW4+'HKGI(x)'!AV4</f>
        <v>9.7296883958699024E-2</v>
      </c>
      <c r="T5">
        <f>'HKFI(x)'!AX4+'HKGI(x)'!AW4</f>
        <v>9.9717064973511738E-2</v>
      </c>
      <c r="U5">
        <f>'HKFI(x)'!AY4+'HKGI(x)'!AX4</f>
        <v>8.4535335707162831E-2</v>
      </c>
      <c r="V5">
        <f>'HKFI(x)'!AZ4+'HKGI(x)'!AY4</f>
        <v>8.1523843007097183E-2</v>
      </c>
      <c r="W5">
        <f>'HKFI(x)'!BA4+'HKGI(x)'!AZ4</f>
        <v>7.39309885447577E-2</v>
      </c>
      <c r="X5">
        <f>'HKFI(x)'!BB4+'HKGI(x)'!BA4</f>
        <v>6.5559811951178243E-2</v>
      </c>
      <c r="Y5">
        <f>'HKFI(x)'!BC4+'HKGI(x)'!BB4</f>
        <v>5.5395446053134303E-2</v>
      </c>
      <c r="Z5">
        <f>'HKFI(x)'!BD4+'HKGI(x)'!BC4</f>
        <v>5.0240617244464658E-2</v>
      </c>
      <c r="AA5">
        <f>'HKFI(x)'!BE4+'HKGI(x)'!BD4</f>
        <v>3.8224641920143361E-2</v>
      </c>
      <c r="AB5">
        <f>'HKFI(x)'!BF4+'HKGI(x)'!BE4</f>
        <v>2.4896509474031148E-2</v>
      </c>
      <c r="AC5">
        <f>'HKFI(x)'!BG4+'HKGI(x)'!BF4</f>
        <v>2.2642930468836996E-2</v>
      </c>
    </row>
    <row r="6" spans="1:29" x14ac:dyDescent="0.25">
      <c r="A6">
        <f>'HKFI(x)'!AE5</f>
        <v>1953</v>
      </c>
      <c r="B6">
        <f>'HKFI(x)'!AF5+'HKGI(x)'!AE5</f>
        <v>1.7133517954486925</v>
      </c>
      <c r="C6">
        <f>'HKFI(x)'!AG5+'HKGI(x)'!AF5</f>
        <v>2.9965347088767337E-2</v>
      </c>
      <c r="D6">
        <f>'HKFI(x)'!AH5+'HKGI(x)'!AG5</f>
        <v>2.5154984257919219E-2</v>
      </c>
      <c r="E6">
        <f>'HKFI(x)'!AI5+'HKGI(x)'!AH5</f>
        <v>2.3112282605174412E-2</v>
      </c>
      <c r="F6">
        <f>'HKFI(x)'!AJ5+'HKGI(x)'!AI5</f>
        <v>3.1893311753595735E-2</v>
      </c>
      <c r="G6">
        <f>'HKFI(x)'!AK5+'HKGI(x)'!AJ5</f>
        <v>3.668585493499326E-2</v>
      </c>
      <c r="H6">
        <f>'HKFI(x)'!AL5+'HKGI(x)'!AK5</f>
        <v>4.3402164947016292E-2</v>
      </c>
      <c r="I6">
        <f>'HKFI(x)'!AM5+'HKGI(x)'!AL5</f>
        <v>6.1280034926766661E-2</v>
      </c>
      <c r="J6">
        <f>'HKFI(x)'!AN5+'HKGI(x)'!AM5</f>
        <v>7.8000973596762405E-2</v>
      </c>
      <c r="K6">
        <f>'HKFI(x)'!AO5+'HKGI(x)'!AN5</f>
        <v>7.7286835580276145E-2</v>
      </c>
      <c r="L6">
        <f>'HKFI(x)'!AP5+'HKGI(x)'!AO5</f>
        <v>7.8173592366561434E-2</v>
      </c>
      <c r="M6">
        <f>'HKFI(x)'!AQ5+'HKGI(x)'!AP5</f>
        <v>8.3190083122383865E-2</v>
      </c>
      <c r="N6">
        <f>'HKFI(x)'!AR5+'HKGI(x)'!AQ5</f>
        <v>8.3912911497046772E-2</v>
      </c>
      <c r="O6">
        <f>'HKFI(x)'!AS5+'HKGI(x)'!AR5</f>
        <v>8.902060431532105E-2</v>
      </c>
      <c r="P6">
        <f>'HKFI(x)'!AT5+'HKGI(x)'!AS5</f>
        <v>9.0527535785558111E-2</v>
      </c>
      <c r="Q6">
        <f>'HKFI(x)'!AU5+'HKGI(x)'!AT5</f>
        <v>9.3789122020663446E-2</v>
      </c>
      <c r="R6">
        <f>'HKFI(x)'!AV5+'HKGI(x)'!AU5</f>
        <v>9.4885082703183327E-2</v>
      </c>
      <c r="S6">
        <f>'HKFI(x)'!AW5+'HKGI(x)'!AV5</f>
        <v>9.710192837323578E-2</v>
      </c>
      <c r="T6">
        <f>'HKFI(x)'!AX5+'HKGI(x)'!AW5</f>
        <v>9.9547029694080233E-2</v>
      </c>
      <c r="U6">
        <f>'HKFI(x)'!AY5+'HKGI(x)'!AX5</f>
        <v>8.442042612250325E-2</v>
      </c>
      <c r="V6">
        <f>'HKFI(x)'!AZ5+'HKGI(x)'!AY5</f>
        <v>8.1372182264920531E-2</v>
      </c>
      <c r="W6">
        <f>'HKFI(x)'!BA5+'HKGI(x)'!AZ5</f>
        <v>7.3795106260415258E-2</v>
      </c>
      <c r="X6">
        <f>'HKFI(x)'!BB5+'HKGI(x)'!BA5</f>
        <v>6.5464500636488065E-2</v>
      </c>
      <c r="Y6">
        <f>'HKFI(x)'!BC5+'HKGI(x)'!BB5</f>
        <v>5.5334624453127049E-2</v>
      </c>
      <c r="Z6">
        <f>'HKFI(x)'!BD5+'HKGI(x)'!BC5</f>
        <v>5.0274509483908859E-2</v>
      </c>
      <c r="AA6">
        <f>'HKFI(x)'!BE5+'HKGI(x)'!BD5</f>
        <v>3.8233140205653063E-2</v>
      </c>
      <c r="AB6">
        <f>'HKFI(x)'!BF5+'HKGI(x)'!BE5</f>
        <v>2.4871281748756455E-2</v>
      </c>
      <c r="AC6">
        <f>'HKFI(x)'!BG5+'HKGI(x)'!BF5</f>
        <v>2.265634470361437E-2</v>
      </c>
    </row>
    <row r="7" spans="1:29" x14ac:dyDescent="0.25">
      <c r="A7">
        <f>'HKFI(x)'!AE6</f>
        <v>1954</v>
      </c>
      <c r="B7">
        <f>'HKFI(x)'!AF6+'HKGI(x)'!AE6</f>
        <v>1.7122050552686257</v>
      </c>
      <c r="C7">
        <f>'HKFI(x)'!AG6+'HKGI(x)'!AF6</f>
        <v>2.9938399613284792E-2</v>
      </c>
      <c r="D7">
        <f>'HKFI(x)'!AH6+'HKGI(x)'!AG6</f>
        <v>2.5135253459555924E-2</v>
      </c>
      <c r="E7">
        <f>'HKFI(x)'!AI6+'HKGI(x)'!AH6</f>
        <v>2.3092079011528523E-2</v>
      </c>
      <c r="F7">
        <f>'HKFI(x)'!AJ6+'HKGI(x)'!AI6</f>
        <v>3.1833531355593261E-2</v>
      </c>
      <c r="G7">
        <f>'HKFI(x)'!AK6+'HKGI(x)'!AJ6</f>
        <v>3.6582809215319138E-2</v>
      </c>
      <c r="H7">
        <f>'HKFI(x)'!AL6+'HKGI(x)'!AK6</f>
        <v>4.3301299202995316E-2</v>
      </c>
      <c r="I7">
        <f>'HKFI(x)'!AM6+'HKGI(x)'!AL6</f>
        <v>6.1206712377325452E-2</v>
      </c>
      <c r="J7">
        <f>'HKFI(x)'!AN6+'HKGI(x)'!AM6</f>
        <v>7.8030408878852847E-2</v>
      </c>
      <c r="K7">
        <f>'HKFI(x)'!AO6+'HKGI(x)'!AN6</f>
        <v>7.729227700499286E-2</v>
      </c>
      <c r="L7">
        <f>'HKFI(x)'!AP6+'HKGI(x)'!AO6</f>
        <v>7.8195818800556108E-2</v>
      </c>
      <c r="M7">
        <f>'HKFI(x)'!AQ6+'HKGI(x)'!AP6</f>
        <v>8.3203662124318262E-2</v>
      </c>
      <c r="N7">
        <f>'HKFI(x)'!AR6+'HKGI(x)'!AQ6</f>
        <v>8.3901957007442143E-2</v>
      </c>
      <c r="O7">
        <f>'HKFI(x)'!AS6+'HKGI(x)'!AR6</f>
        <v>8.8995365887114306E-2</v>
      </c>
      <c r="P7">
        <f>'HKFI(x)'!AT6+'HKGI(x)'!AS6</f>
        <v>9.0478707321081903E-2</v>
      </c>
      <c r="Q7">
        <f>'HKFI(x)'!AU6+'HKGI(x)'!AT6</f>
        <v>9.3739780754608842E-2</v>
      </c>
      <c r="R7">
        <f>'HKFI(x)'!AV6+'HKGI(x)'!AU6</f>
        <v>9.4825381458235575E-2</v>
      </c>
      <c r="S7">
        <f>'HKFI(x)'!AW6+'HKGI(x)'!AV6</f>
        <v>9.6964392860666618E-2</v>
      </c>
      <c r="T7">
        <f>'HKFI(x)'!AX6+'HKGI(x)'!AW6</f>
        <v>9.942882747469857E-2</v>
      </c>
      <c r="U7">
        <f>'HKFI(x)'!AY6+'HKGI(x)'!AX6</f>
        <v>8.4340361397034685E-2</v>
      </c>
      <c r="V7">
        <f>'HKFI(x)'!AZ6+'HKGI(x)'!AY6</f>
        <v>8.1258396794989363E-2</v>
      </c>
      <c r="W7">
        <f>'HKFI(x)'!BA6+'HKGI(x)'!AZ6</f>
        <v>7.3691055338545225E-2</v>
      </c>
      <c r="X7">
        <f>'HKFI(x)'!BB6+'HKGI(x)'!BA6</f>
        <v>6.539426839469295E-2</v>
      </c>
      <c r="Y7">
        <f>'HKFI(x)'!BC6+'HKGI(x)'!BB6</f>
        <v>5.5291276917094102E-2</v>
      </c>
      <c r="Z7">
        <f>'HKFI(x)'!BD6+'HKGI(x)'!BC6</f>
        <v>5.0310766979762812E-2</v>
      </c>
      <c r="AA7">
        <f>'HKFI(x)'!BE6+'HKGI(x)'!BD6</f>
        <v>3.8246284336490771E-2</v>
      </c>
      <c r="AB7">
        <f>'HKFI(x)'!BF6+'HKGI(x)'!BE6</f>
        <v>2.4854638938590669E-2</v>
      </c>
      <c r="AC7">
        <f>'HKFI(x)'!BG6+'HKGI(x)'!BF6</f>
        <v>2.2671342363254372E-2</v>
      </c>
    </row>
    <row r="8" spans="1:29" x14ac:dyDescent="0.25">
      <c r="A8">
        <f>'HKFI(x)'!AE7</f>
        <v>1955</v>
      </c>
      <c r="B8">
        <f>'HKFI(x)'!AF7+'HKGI(x)'!AE7</f>
        <v>1.7117536559573776</v>
      </c>
      <c r="C8">
        <f>'HKFI(x)'!AG7+'HKGI(x)'!AF7</f>
        <v>2.9922170129668343E-2</v>
      </c>
      <c r="D8">
        <f>'HKFI(x)'!AH7+'HKGI(x)'!AG7</f>
        <v>2.5124633802643528E-2</v>
      </c>
      <c r="E8">
        <f>'HKFI(x)'!AI7+'HKGI(x)'!AH7</f>
        <v>2.3080720516084997E-2</v>
      </c>
      <c r="F8">
        <f>'HKFI(x)'!AJ7+'HKGI(x)'!AI7</f>
        <v>3.1789685682078933E-2</v>
      </c>
      <c r="G8">
        <f>'HKFI(x)'!AK7+'HKGI(x)'!AJ7</f>
        <v>3.6503901002239339E-2</v>
      </c>
      <c r="H8">
        <f>'HKFI(x)'!AL7+'HKGI(x)'!AK7</f>
        <v>4.3227170872776097E-2</v>
      </c>
      <c r="I8">
        <f>'HKFI(x)'!AM7+'HKGI(x)'!AL7</f>
        <v>6.1166297277131521E-2</v>
      </c>
      <c r="J8">
        <f>'HKFI(x)'!AN7+'HKGI(x)'!AM7</f>
        <v>7.8084748118643174E-2</v>
      </c>
      <c r="K8">
        <f>'HKFI(x)'!AO7+'HKGI(x)'!AN7</f>
        <v>7.7329374188306627E-2</v>
      </c>
      <c r="L8">
        <f>'HKFI(x)'!AP7+'HKGI(x)'!AO7</f>
        <v>7.8248247470956517E-2</v>
      </c>
      <c r="M8">
        <f>'HKFI(x)'!AQ7+'HKGI(x)'!AP7</f>
        <v>8.3248814415967598E-2</v>
      </c>
      <c r="N8">
        <f>'HKFI(x)'!AR7+'HKGI(x)'!AQ7</f>
        <v>8.3927389061722119E-2</v>
      </c>
      <c r="O8">
        <f>'HKFI(x)'!AS7+'HKGI(x)'!AR7</f>
        <v>8.9008121924381539E-2</v>
      </c>
      <c r="P8">
        <f>'HKFI(x)'!AT7+'HKGI(x)'!AS7</f>
        <v>9.0471653565473847E-2</v>
      </c>
      <c r="Q8">
        <f>'HKFI(x)'!AU7+'HKGI(x)'!AT7</f>
        <v>9.3731403661012624E-2</v>
      </c>
      <c r="R8">
        <f>'HKFI(x)'!AV7+'HKGI(x)'!AU7</f>
        <v>9.4806793711742568E-2</v>
      </c>
      <c r="S8">
        <f>'HKFI(x)'!AW7+'HKGI(x)'!AV7</f>
        <v>9.6879518803367953E-2</v>
      </c>
      <c r="T8">
        <f>'HKFI(x)'!AX7+'HKGI(x)'!AW7</f>
        <v>9.935808155921276E-2</v>
      </c>
      <c r="U8">
        <f>'HKFI(x)'!AY7+'HKGI(x)'!AX7</f>
        <v>8.4292207473803754E-2</v>
      </c>
      <c r="V8">
        <f>'HKFI(x)'!AZ7+'HKGI(x)'!AY7</f>
        <v>8.1179662270121494E-2</v>
      </c>
      <c r="W8">
        <f>'HKFI(x)'!BA7+'HKGI(x)'!AZ7</f>
        <v>7.3616577003327438E-2</v>
      </c>
      <c r="X8">
        <f>'HKFI(x)'!BB7+'HKGI(x)'!BA7</f>
        <v>6.534717540453204E-2</v>
      </c>
      <c r="Y8">
        <f>'HKFI(x)'!BC7+'HKGI(x)'!BB7</f>
        <v>5.5263975660730082E-2</v>
      </c>
      <c r="Z8">
        <f>'HKFI(x)'!BD7+'HKGI(x)'!BC7</f>
        <v>5.0348622000505591E-2</v>
      </c>
      <c r="AA8">
        <f>'HKFI(x)'!BE7+'HKGI(x)'!BD7</f>
        <v>3.8263358288692442E-2</v>
      </c>
      <c r="AB8">
        <f>'HKFI(x)'!BF7+'HKGI(x)'!BE7</f>
        <v>2.4845816118178821E-2</v>
      </c>
      <c r="AC8">
        <f>'HKFI(x)'!BG7+'HKGI(x)'!BF7</f>
        <v>2.268753597407578E-2</v>
      </c>
    </row>
    <row r="9" spans="1:29" x14ac:dyDescent="0.25">
      <c r="A9">
        <f>'HKFI(x)'!AE8</f>
        <v>1956</v>
      </c>
      <c r="B9">
        <f>'HKFI(x)'!AF8+'HKGI(x)'!AE8</f>
        <v>1.7015778255774716</v>
      </c>
      <c r="C9">
        <f>'HKFI(x)'!AG8+'HKGI(x)'!AF8</f>
        <v>2.9754693146231657E-2</v>
      </c>
      <c r="D9">
        <f>'HKFI(x)'!AH8+'HKGI(x)'!AG8</f>
        <v>2.4985906060453485E-2</v>
      </c>
      <c r="E9">
        <f>'HKFI(x)'!AI8+'HKGI(x)'!AH8</f>
        <v>2.294484136493076E-2</v>
      </c>
      <c r="F9">
        <f>'HKFI(x)'!AJ8+'HKGI(x)'!AI8</f>
        <v>3.1518094767755224E-2</v>
      </c>
      <c r="G9">
        <f>'HKFI(x)'!AK8+'HKGI(x)'!AJ8</f>
        <v>3.6078184567499144E-2</v>
      </c>
      <c r="H9">
        <f>'HKFI(x)'!AL8+'HKGI(x)'!AK8</f>
        <v>4.2770819513680648E-2</v>
      </c>
      <c r="I9">
        <f>'HKFI(x)'!AM8+'HKGI(x)'!AL8</f>
        <v>6.0662882857301439E-2</v>
      </c>
      <c r="J9">
        <f>'HKFI(x)'!AN8+'HKGI(x)'!AM8</f>
        <v>7.7801106559119051E-2</v>
      </c>
      <c r="K9">
        <f>'HKFI(x)'!AO8+'HKGI(x)'!AN8</f>
        <v>7.6932186485512866E-2</v>
      </c>
      <c r="L9">
        <f>'HKFI(x)'!AP8+'HKGI(x)'!AO8</f>
        <v>7.7888821686637633E-2</v>
      </c>
      <c r="M9">
        <f>'HKFI(x)'!AQ8+'HKGI(x)'!AP8</f>
        <v>8.2862004559445118E-2</v>
      </c>
      <c r="N9">
        <f>'HKFI(x)'!AR8+'HKGI(x)'!AQ8</f>
        <v>8.3451119608956792E-2</v>
      </c>
      <c r="O9">
        <f>'HKFI(x)'!AS8+'HKGI(x)'!AR8</f>
        <v>8.8494989463608786E-2</v>
      </c>
      <c r="P9">
        <f>'HKFI(x)'!AT8+'HKGI(x)'!AS8</f>
        <v>8.9883307645977087E-2</v>
      </c>
      <c r="Q9">
        <f>'HKFI(x)'!AU8+'HKGI(x)'!AT8</f>
        <v>9.3152799558537516E-2</v>
      </c>
      <c r="R9">
        <f>'HKFI(x)'!AV8+'HKGI(x)'!AU8</f>
        <v>9.4214412531326869E-2</v>
      </c>
      <c r="S9">
        <f>'HKFI(x)'!AW8+'HKGI(x)'!AV8</f>
        <v>9.6050759768925756E-2</v>
      </c>
      <c r="T9">
        <f>'HKFI(x)'!AX8+'HKGI(x)'!AW8</f>
        <v>9.861781631278653E-2</v>
      </c>
      <c r="U9">
        <f>'HKFI(x)'!AY8+'HKGI(x)'!AX8</f>
        <v>8.379376690989708E-2</v>
      </c>
      <c r="V9">
        <f>'HKFI(x)'!AZ8+'HKGI(x)'!AY8</f>
        <v>8.0602554483848288E-2</v>
      </c>
      <c r="W9">
        <f>'HKFI(x)'!BA8+'HKGI(x)'!AZ8</f>
        <v>7.3120443218534045E-2</v>
      </c>
      <c r="X9">
        <f>'HKFI(x)'!BB8+'HKGI(x)'!BA8</f>
        <v>6.4971789883990938E-2</v>
      </c>
      <c r="Y9">
        <f>'HKFI(x)'!BC8+'HKGI(x)'!BB8</f>
        <v>5.5009797539207997E-2</v>
      </c>
      <c r="Z9">
        <f>'HKFI(x)'!BD8+'HKGI(x)'!BC8</f>
        <v>5.0369819367278156E-2</v>
      </c>
      <c r="AA9">
        <f>'HKFI(x)'!BE8+'HKGI(x)'!BD8</f>
        <v>3.8228341322058233E-2</v>
      </c>
      <c r="AB9">
        <f>'HKFI(x)'!BF8+'HKGI(x)'!BE8</f>
        <v>2.472708223748879E-2</v>
      </c>
      <c r="AC9">
        <f>'HKFI(x)'!BG8+'HKGI(x)'!BF8</f>
        <v>2.2689484156481698E-2</v>
      </c>
    </row>
    <row r="10" spans="1:29" x14ac:dyDescent="0.25">
      <c r="A10">
        <f>'HKFI(x)'!AE9</f>
        <v>1957</v>
      </c>
      <c r="B10">
        <f>'HKFI(x)'!AF9+'HKGI(x)'!AE9</f>
        <v>1.6938439291224507</v>
      </c>
      <c r="C10">
        <f>'HKFI(x)'!AG9+'HKGI(x)'!AF9</f>
        <v>2.9626626530554159E-2</v>
      </c>
      <c r="D10">
        <f>'HKFI(x)'!AH9+'HKGI(x)'!AG9</f>
        <v>2.4880073676230859E-2</v>
      </c>
      <c r="E10">
        <f>'HKFI(x)'!AI9+'HKGI(x)'!AH9</f>
        <v>2.2841097323175956E-2</v>
      </c>
      <c r="F10">
        <f>'HKFI(x)'!AJ9+'HKGI(x)'!AI9</f>
        <v>3.1308861143705645E-2</v>
      </c>
      <c r="G10">
        <f>'HKFI(x)'!AK9+'HKGI(x)'!AJ9</f>
        <v>3.574931061148455E-2</v>
      </c>
      <c r="H10">
        <f>'HKFI(x)'!AL9+'HKGI(x)'!AK9</f>
        <v>4.2419206147279051E-2</v>
      </c>
      <c r="I10">
        <f>'HKFI(x)'!AM9+'HKGI(x)'!AL9</f>
        <v>6.0278672471565944E-2</v>
      </c>
      <c r="J10">
        <f>'HKFI(x)'!AN9+'HKGI(x)'!AM9</f>
        <v>7.7591461146236662E-2</v>
      </c>
      <c r="K10">
        <f>'HKFI(x)'!AO9+'HKGI(x)'!AN9</f>
        <v>7.6635161607811336E-2</v>
      </c>
      <c r="L10">
        <f>'HKFI(x)'!AP9+'HKGI(x)'!AO9</f>
        <v>7.7621706871152329E-2</v>
      </c>
      <c r="M10">
        <f>'HKFI(x)'!AQ9+'HKGI(x)'!AP9</f>
        <v>8.2573540046333951E-2</v>
      </c>
      <c r="N10">
        <f>'HKFI(x)'!AR9+'HKGI(x)'!AQ9</f>
        <v>8.3093267784039249E-2</v>
      </c>
      <c r="O10">
        <f>'HKFI(x)'!AS9+'HKGI(x)'!AR9</f>
        <v>8.8108142525991001E-2</v>
      </c>
      <c r="P10">
        <f>'HKFI(x)'!AT9+'HKGI(x)'!AS9</f>
        <v>8.9437836903054874E-2</v>
      </c>
      <c r="Q10">
        <f>'HKFI(x)'!AU9+'HKGI(x)'!AT9</f>
        <v>9.2714577306317852E-2</v>
      </c>
      <c r="R10">
        <f>'HKFI(x)'!AV9+'HKGI(x)'!AU9</f>
        <v>9.3764868778982879E-2</v>
      </c>
      <c r="S10">
        <f>'HKFI(x)'!AW9+'HKGI(x)'!AV9</f>
        <v>9.5416618484340091E-2</v>
      </c>
      <c r="T10">
        <f>'HKFI(x)'!AX9+'HKGI(x)'!AW9</f>
        <v>9.8051836610395057E-2</v>
      </c>
      <c r="U10">
        <f>'HKFI(x)'!AY9+'HKGI(x)'!AX9</f>
        <v>8.3412631538060111E-2</v>
      </c>
      <c r="V10">
        <f>'HKFI(x)'!AZ9+'HKGI(x)'!AY9</f>
        <v>8.0159229586371936E-2</v>
      </c>
      <c r="W10">
        <f>'HKFI(x)'!BA9+'HKGI(x)'!AZ9</f>
        <v>7.2738719523970388E-2</v>
      </c>
      <c r="X10">
        <f>'HKFI(x)'!BB9+'HKGI(x)'!BA9</f>
        <v>6.4683789889706578E-2</v>
      </c>
      <c r="Y10">
        <f>'HKFI(x)'!BC9+'HKGI(x)'!BB9</f>
        <v>5.4815195564864944E-2</v>
      </c>
      <c r="Z10">
        <f>'HKFI(x)'!BD9+'HKGI(x)'!BC9</f>
        <v>5.0389200737537401E-2</v>
      </c>
      <c r="AA10">
        <f>'HKFI(x)'!BE9+'HKGI(x)'!BD9</f>
        <v>3.8203377981956603E-2</v>
      </c>
      <c r="AB10">
        <f>'HKFI(x)'!BF9+'HKGI(x)'!BE9</f>
        <v>2.4636526331750622E-2</v>
      </c>
      <c r="AC10">
        <f>'HKFI(x)'!BG9+'HKGI(x)'!BF9</f>
        <v>2.2692391999580484E-2</v>
      </c>
    </row>
    <row r="11" spans="1:29" x14ac:dyDescent="0.25">
      <c r="A11">
        <f>'HKFI(x)'!AE10</f>
        <v>1958</v>
      </c>
      <c r="B11">
        <f>'HKFI(x)'!AF10+'HKGI(x)'!AE10</f>
        <v>1.6887360778446725</v>
      </c>
      <c r="C11">
        <f>'HKFI(x)'!AG10+'HKGI(x)'!AF10</f>
        <v>2.9539204885735075E-2</v>
      </c>
      <c r="D11">
        <f>'HKFI(x)'!AH10+'HKGI(x)'!AG10</f>
        <v>2.4808735488106935E-2</v>
      </c>
      <c r="E11">
        <f>'HKFI(x)'!AI10+'HKGI(x)'!AH10</f>
        <v>2.2770859157382726E-2</v>
      </c>
      <c r="F11">
        <f>'HKFI(x)'!AJ10+'HKGI(x)'!AI10</f>
        <v>3.1160410795075734E-2</v>
      </c>
      <c r="G11">
        <f>'HKFI(x)'!AK10+'HKGI(x)'!AJ10</f>
        <v>3.5512734695519119E-2</v>
      </c>
      <c r="H11">
        <f>'HKFI(x)'!AL10+'HKGI(x)'!AK10</f>
        <v>4.2169593155954178E-2</v>
      </c>
      <c r="I11">
        <f>'HKFI(x)'!AM10+'HKGI(x)'!AL10</f>
        <v>6.0019084682966781E-2</v>
      </c>
      <c r="J11">
        <f>'HKFI(x)'!AN10+'HKGI(x)'!AM10</f>
        <v>7.747459819009242E-2</v>
      </c>
      <c r="K11">
        <f>'HKFI(x)'!AO10+'HKGI(x)'!AN10</f>
        <v>7.6456649968384499E-2</v>
      </c>
      <c r="L11">
        <f>'HKFI(x)'!AP10+'HKGI(x)'!AO10</f>
        <v>7.746735659780063E-2</v>
      </c>
      <c r="M11">
        <f>'HKFI(x)'!AQ10+'HKGI(x)'!AP10</f>
        <v>8.240313312272253E-2</v>
      </c>
      <c r="N11">
        <f>'HKFI(x)'!AR10+'HKGI(x)'!AQ10</f>
        <v>8.2871950493525789E-2</v>
      </c>
      <c r="O11">
        <f>'HKFI(x)'!AS10+'HKGI(x)'!AR10</f>
        <v>8.7864112268486283E-2</v>
      </c>
      <c r="P11">
        <f>'HKFI(x)'!AT10+'HKGI(x)'!AS10</f>
        <v>8.914977218437356E-2</v>
      </c>
      <c r="Q11">
        <f>'HKFI(x)'!AU10+'HKGI(x)'!AT10</f>
        <v>9.2430733311958418E-2</v>
      </c>
      <c r="R11">
        <f>'HKFI(x)'!AV10+'HKGI(x)'!AU10</f>
        <v>9.3470449490248797E-2</v>
      </c>
      <c r="S11">
        <f>'HKFI(x)'!AW10+'HKGI(x)'!AV10</f>
        <v>9.4982273456855171E-2</v>
      </c>
      <c r="T11">
        <f>'HKFI(x)'!AX10+'HKGI(x)'!AW10</f>
        <v>9.7665801527892587E-2</v>
      </c>
      <c r="U11">
        <f>'HKFI(x)'!AY10+'HKGI(x)'!AX10</f>
        <v>8.3152505915205233E-2</v>
      </c>
      <c r="V11">
        <f>'HKFI(x)'!AZ10+'HKGI(x)'!AY10</f>
        <v>7.9849287945376352E-2</v>
      </c>
      <c r="W11">
        <f>'HKFI(x)'!BA10+'HKGI(x)'!AZ10</f>
        <v>7.2469676742930506E-2</v>
      </c>
      <c r="X11">
        <f>'HKFI(x)'!BB10+'HKGI(x)'!BA10</f>
        <v>6.4483756239903767E-2</v>
      </c>
      <c r="Y11">
        <f>'HKFI(x)'!BC10+'HKGI(x)'!BB10</f>
        <v>5.4681498720724468E-2</v>
      </c>
      <c r="Z11">
        <f>'HKFI(x)'!BD10+'HKGI(x)'!BC10</f>
        <v>5.04139145034221E-2</v>
      </c>
      <c r="AA11">
        <f>'HKFI(x)'!BE10+'HKGI(x)'!BD10</f>
        <v>3.8192902464003073E-2</v>
      </c>
      <c r="AB11">
        <f>'HKFI(x)'!BF10+'HKGI(x)'!BE10</f>
        <v>2.4575571144291736E-2</v>
      </c>
      <c r="AC11">
        <f>'HKFI(x)'!BG10+'HKGI(x)'!BF10</f>
        <v>2.2699510695733775E-2</v>
      </c>
    </row>
    <row r="12" spans="1:29" x14ac:dyDescent="0.25">
      <c r="A12">
        <f>'HKFI(x)'!AE11</f>
        <v>1959</v>
      </c>
      <c r="B12">
        <f>'HKFI(x)'!AF11+'HKGI(x)'!AE11</f>
        <v>1.6866560587487478</v>
      </c>
      <c r="C12">
        <f>'HKFI(x)'!AG11+'HKGI(x)'!AF11</f>
        <v>2.9498540715003241E-2</v>
      </c>
      <c r="D12">
        <f>'HKFI(x)'!AH11+'HKGI(x)'!AG11</f>
        <v>2.4777115239057974E-2</v>
      </c>
      <c r="E12">
        <f>'HKFI(x)'!AI11+'HKGI(x)'!AH11</f>
        <v>2.2739188954644635E-2</v>
      </c>
      <c r="F12">
        <f>'HKFI(x)'!AJ11+'HKGI(x)'!AI11</f>
        <v>3.1081659842676714E-2</v>
      </c>
      <c r="G12">
        <f>'HKFI(x)'!AK11+'HKGI(x)'!AJ11</f>
        <v>3.538185407071779E-2</v>
      </c>
      <c r="H12">
        <f>'HKFI(x)'!AL11+'HKGI(x)'!AK11</f>
        <v>4.2036936345497974E-2</v>
      </c>
      <c r="I12">
        <f>'HKFI(x)'!AM11+'HKGI(x)'!AL11</f>
        <v>5.990296859659866E-2</v>
      </c>
      <c r="J12">
        <f>'HKFI(x)'!AN11+'HKGI(x)'!AM11</f>
        <v>7.7465521156296846E-2</v>
      </c>
      <c r="K12">
        <f>'HKFI(x)'!AO11+'HKGI(x)'!AN11</f>
        <v>7.6415444559003509E-2</v>
      </c>
      <c r="L12">
        <f>'HKFI(x)'!AP11+'HKGI(x)'!AO11</f>
        <v>7.7443849121881264E-2</v>
      </c>
      <c r="M12">
        <f>'HKFI(x)'!AQ11+'HKGI(x)'!AP11</f>
        <v>8.2369598726700938E-2</v>
      </c>
      <c r="N12">
        <f>'HKFI(x)'!AR11+'HKGI(x)'!AQ11</f>
        <v>8.2808619554286381E-2</v>
      </c>
      <c r="O12">
        <f>'HKFI(x)'!AS11+'HKGI(x)'!AR11</f>
        <v>8.7785178430233257E-2</v>
      </c>
      <c r="P12">
        <f>'HKFI(x)'!AT11+'HKGI(x)'!AS11</f>
        <v>8.9043426593895691E-2</v>
      </c>
      <c r="Q12">
        <f>'HKFI(x)'!AU11+'HKGI(x)'!AT11</f>
        <v>9.2325096241825444E-2</v>
      </c>
      <c r="R12">
        <f>'HKFI(x)'!AV11+'HKGI(x)'!AU11</f>
        <v>9.3354981645251578E-2</v>
      </c>
      <c r="S12">
        <f>'HKFI(x)'!AW11+'HKGI(x)'!AV11</f>
        <v>9.4777713029611924E-2</v>
      </c>
      <c r="T12">
        <f>'HKFI(x)'!AX11+'HKGI(x)'!AW11</f>
        <v>9.7486785226742131E-2</v>
      </c>
      <c r="U12">
        <f>'HKFI(x)'!AY11+'HKGI(x)'!AX11</f>
        <v>8.3031590315088832E-2</v>
      </c>
      <c r="V12">
        <f>'HKFI(x)'!AZ11+'HKGI(x)'!AY11</f>
        <v>7.9692496030947663E-2</v>
      </c>
      <c r="W12">
        <f>'HKFI(x)'!BA11+'HKGI(x)'!AZ11</f>
        <v>7.2329921886600673E-2</v>
      </c>
      <c r="X12">
        <f>'HKFI(x)'!BB11+'HKGI(x)'!BA11</f>
        <v>6.4384780464323096E-2</v>
      </c>
      <c r="Y12">
        <f>'HKFI(x)'!BC11+'HKGI(x)'!BB11</f>
        <v>5.4617832123448909E-2</v>
      </c>
      <c r="Z12">
        <f>'HKFI(x)'!BD11+'HKGI(x)'!BC11</f>
        <v>5.0445222048993862E-2</v>
      </c>
      <c r="AA12">
        <f>'HKFI(x)'!BE11+'HKGI(x)'!BD11</f>
        <v>3.8199356229293158E-2</v>
      </c>
      <c r="AB12">
        <f>'HKFI(x)'!BF11+'HKGI(x)'!BE11</f>
        <v>2.4548702693776871E-2</v>
      </c>
      <c r="AC12">
        <f>'HKFI(x)'!BG11+'HKGI(x)'!BF11</f>
        <v>2.2711678906348502E-2</v>
      </c>
    </row>
    <row r="13" spans="1:29" x14ac:dyDescent="0.25">
      <c r="A13">
        <f>'HKFI(x)'!AE12</f>
        <v>1960</v>
      </c>
      <c r="B13">
        <f>'HKFI(x)'!AF12+'HKGI(x)'!AE12</f>
        <v>1.6872324775919298</v>
      </c>
      <c r="C13">
        <f>'HKFI(x)'!AG12+'HKGI(x)'!AF12</f>
        <v>2.9498785206446353E-2</v>
      </c>
      <c r="D13">
        <f>'HKFI(x)'!AH12+'HKGI(x)'!AG12</f>
        <v>2.4780283508470013E-2</v>
      </c>
      <c r="E13">
        <f>'HKFI(x)'!AI12+'HKGI(x)'!AH12</f>
        <v>2.2741287188251566E-2</v>
      </c>
      <c r="F13">
        <f>'HKFI(x)'!AJ12+'HKGI(x)'!AI12</f>
        <v>3.1063648714019738E-2</v>
      </c>
      <c r="G13">
        <f>'HKFI(x)'!AK12+'HKGI(x)'!AJ12</f>
        <v>3.5342929755959228E-2</v>
      </c>
      <c r="H13">
        <f>'HKFI(x)'!AL12+'HKGI(x)'!AK12</f>
        <v>4.2006194672275586E-2</v>
      </c>
      <c r="I13">
        <f>'HKFI(x)'!AM12+'HKGI(x)'!AL12</f>
        <v>5.9912492653049765E-2</v>
      </c>
      <c r="J13">
        <f>'HKFI(x)'!AN12+'HKGI(x)'!AM12</f>
        <v>7.7551872390889343E-2</v>
      </c>
      <c r="K13">
        <f>'HKFI(x)'!AO12+'HKGI(x)'!AN12</f>
        <v>7.6495409298195274E-2</v>
      </c>
      <c r="L13">
        <f>'HKFI(x)'!AP12+'HKGI(x)'!AO12</f>
        <v>7.7536017353146663E-2</v>
      </c>
      <c r="M13">
        <f>'HKFI(x)'!AQ12+'HKGI(x)'!AP12</f>
        <v>8.2456951957412122E-2</v>
      </c>
      <c r="N13">
        <f>'HKFI(x)'!AR12+'HKGI(x)'!AQ12</f>
        <v>8.2884497021498499E-2</v>
      </c>
      <c r="O13">
        <f>'HKFI(x)'!AS12+'HKGI(x)'!AR12</f>
        <v>8.785154850355878E-2</v>
      </c>
      <c r="P13">
        <f>'HKFI(x)'!AT12+'HKGI(x)'!AS12</f>
        <v>8.9096756152121606E-2</v>
      </c>
      <c r="Q13">
        <f>'HKFI(x)'!AU12+'HKGI(x)'!AT12</f>
        <v>9.2376030275613114E-2</v>
      </c>
      <c r="R13">
        <f>'HKFI(x)'!AV12+'HKGI(x)'!AU12</f>
        <v>9.3396614254137061E-2</v>
      </c>
      <c r="S13">
        <f>'HKFI(x)'!AW12+'HKGI(x)'!AV12</f>
        <v>9.4774131107934617E-2</v>
      </c>
      <c r="T13">
        <f>'HKFI(x)'!AX12+'HKGI(x)'!AW12</f>
        <v>9.7488905697215966E-2</v>
      </c>
      <c r="U13">
        <f>'HKFI(x)'!AY12+'HKGI(x)'!AX12</f>
        <v>8.3032473228444204E-2</v>
      </c>
      <c r="V13">
        <f>'HKFI(x)'!AZ12+'HKGI(x)'!AY12</f>
        <v>7.9669382978159287E-2</v>
      </c>
      <c r="W13">
        <f>'HKFI(x)'!BA12+'HKGI(x)'!AZ12</f>
        <v>7.2302919550328762E-2</v>
      </c>
      <c r="X13">
        <f>'HKFI(x)'!BB12+'HKGI(x)'!BA12</f>
        <v>6.4374074063209566E-2</v>
      </c>
      <c r="Y13">
        <f>'HKFI(x)'!BC12+'HKGI(x)'!BB12</f>
        <v>5.4615399098552946E-2</v>
      </c>
      <c r="Z13">
        <f>'HKFI(x)'!BD12+'HKGI(x)'!BC12</f>
        <v>5.0482790830642409E-2</v>
      </c>
      <c r="AA13">
        <f>'HKFI(x)'!BE12+'HKGI(x)'!BD12</f>
        <v>3.8220903047667065E-2</v>
      </c>
      <c r="AB13">
        <f>'HKFI(x)'!BF12+'HKGI(x)'!BE12</f>
        <v>2.4551694022571735E-2</v>
      </c>
      <c r="AC13">
        <f>'HKFI(x)'!BG12+'HKGI(x)'!BF12</f>
        <v>2.2728485062158504E-2</v>
      </c>
    </row>
    <row r="14" spans="1:29" x14ac:dyDescent="0.25">
      <c r="A14">
        <f>'HKFI(x)'!AE13</f>
        <v>1961</v>
      </c>
      <c r="B14">
        <f>'HKFI(x)'!AF13+'HKGI(x)'!AE13</f>
        <v>1.6766450195570259</v>
      </c>
      <c r="C14">
        <f>'HKFI(x)'!AG13+'HKGI(x)'!AF13</f>
        <v>2.9325452859234422E-2</v>
      </c>
      <c r="D14">
        <f>'HKFI(x)'!AH13+'HKGI(x)'!AG13</f>
        <v>2.463641053893743E-2</v>
      </c>
      <c r="E14">
        <f>'HKFI(x)'!AI13+'HKGI(x)'!AH13</f>
        <v>2.26004684246345E-2</v>
      </c>
      <c r="F14">
        <f>'HKFI(x)'!AJ13+'HKGI(x)'!AI13</f>
        <v>3.0784393372624733E-2</v>
      </c>
      <c r="G14">
        <f>'HKFI(x)'!AK13+'HKGI(x)'!AJ13</f>
        <v>3.4906262923586388E-2</v>
      </c>
      <c r="H14">
        <f>'HKFI(x)'!AL13+'HKGI(x)'!AK13</f>
        <v>4.153701237958566E-2</v>
      </c>
      <c r="I14">
        <f>'HKFI(x)'!AM13+'HKGI(x)'!AL13</f>
        <v>5.9390603509021242E-2</v>
      </c>
      <c r="J14">
        <f>'HKFI(x)'!AN13+'HKGI(x)'!AM13</f>
        <v>7.7249766005185933E-2</v>
      </c>
      <c r="K14">
        <f>'HKFI(x)'!AO13+'HKGI(x)'!AN13</f>
        <v>7.6076438693353426E-2</v>
      </c>
      <c r="L14">
        <f>'HKFI(x)'!AP13+'HKGI(x)'!AO13</f>
        <v>7.7154909552553858E-2</v>
      </c>
      <c r="M14">
        <f>'HKFI(x)'!AQ13+'HKGI(x)'!AP13</f>
        <v>8.2047985597496598E-2</v>
      </c>
      <c r="N14">
        <f>'HKFI(x)'!AR13+'HKGI(x)'!AQ13</f>
        <v>8.238409783552797E-2</v>
      </c>
      <c r="O14">
        <f>'HKFI(x)'!AS13+'HKGI(x)'!AR13</f>
        <v>8.7313948542662542E-2</v>
      </c>
      <c r="P14">
        <f>'HKFI(x)'!AT13+'HKGI(x)'!AS13</f>
        <v>8.8482621154771179E-2</v>
      </c>
      <c r="Q14">
        <f>'HKFI(x)'!AU13+'HKGI(x)'!AT13</f>
        <v>9.177221455672438E-2</v>
      </c>
      <c r="R14">
        <f>'HKFI(x)'!AV13+'HKGI(x)'!AU13</f>
        <v>9.2779466985428993E-2</v>
      </c>
      <c r="S14">
        <f>'HKFI(x)'!AW13+'HKGI(x)'!AV13</f>
        <v>9.3916873469204576E-2</v>
      </c>
      <c r="T14">
        <f>'HKFI(x)'!AX13+'HKGI(x)'!AW13</f>
        <v>9.6722655721917641E-2</v>
      </c>
      <c r="U14">
        <f>'HKFI(x)'!AY13+'HKGI(x)'!AX13</f>
        <v>8.2516590641886892E-2</v>
      </c>
      <c r="V14">
        <f>'HKFI(x)'!AZ13+'HKGI(x)'!AY13</f>
        <v>7.9074481070871991E-2</v>
      </c>
      <c r="W14">
        <f>'HKFI(x)'!BA13+'HKGI(x)'!AZ13</f>
        <v>7.1792197779092931E-2</v>
      </c>
      <c r="X14">
        <f>'HKFI(x)'!BB13+'HKGI(x)'!BA13</f>
        <v>6.3986683705064468E-2</v>
      </c>
      <c r="Y14">
        <f>'HKFI(x)'!BC13+'HKGI(x)'!BB13</f>
        <v>5.435261327079409E-2</v>
      </c>
      <c r="Z14">
        <f>'HKFI(x)'!BD13+'HKGI(x)'!BC13</f>
        <v>5.0500989292454154E-2</v>
      </c>
      <c r="AA14">
        <f>'HKFI(x)'!BE13+'HKGI(x)'!BD13</f>
        <v>3.8182523652706205E-2</v>
      </c>
      <c r="AB14">
        <f>'HKFI(x)'!BF13+'HKGI(x)'!BE13</f>
        <v>2.442852864073812E-2</v>
      </c>
      <c r="AC14">
        <f>'HKFI(x)'!BG13+'HKGI(x)'!BF13</f>
        <v>2.2728829380965654E-2</v>
      </c>
    </row>
    <row r="15" spans="1:29" x14ac:dyDescent="0.25">
      <c r="A15">
        <f>'HKFI(x)'!AE14</f>
        <v>1962</v>
      </c>
      <c r="B15">
        <f>'HKFI(x)'!AF14+'HKGI(x)'!AE14</f>
        <v>1.6715361231446422</v>
      </c>
      <c r="C15">
        <f>'HKFI(x)'!AG14+'HKGI(x)'!AF14</f>
        <v>2.9238719935327208E-2</v>
      </c>
      <c r="D15">
        <f>'HKFI(x)'!AH14+'HKGI(x)'!AG14</f>
        <v>2.4565416325240678E-2</v>
      </c>
      <c r="E15">
        <f>'HKFI(x)'!AI14+'HKGI(x)'!AH14</f>
        <v>2.2530643929283011E-2</v>
      </c>
      <c r="F15">
        <f>'HKFI(x)'!AJ14+'HKGI(x)'!AI14</f>
        <v>3.0638465846086073E-2</v>
      </c>
      <c r="G15">
        <f>'HKFI(x)'!AK14+'HKGI(x)'!AJ14</f>
        <v>3.4674458153056073E-2</v>
      </c>
      <c r="H15">
        <f>'HKFI(x)'!AL14+'HKGI(x)'!AK14</f>
        <v>4.1291674950646173E-2</v>
      </c>
      <c r="I15">
        <f>'HKFI(x)'!AM14+'HKGI(x)'!AL14</f>
        <v>5.9132414623568552E-2</v>
      </c>
      <c r="J15">
        <f>'HKFI(x)'!AN14+'HKGI(x)'!AM14</f>
        <v>7.7127505705073457E-2</v>
      </c>
      <c r="K15">
        <f>'HKFI(x)'!AO14+'HKGI(x)'!AN14</f>
        <v>7.5893497102422047E-2</v>
      </c>
      <c r="L15">
        <f>'HKFI(x)'!AP14+'HKGI(x)'!AO14</f>
        <v>7.6995037740280881E-2</v>
      </c>
      <c r="M15">
        <f>'HKFI(x)'!AQ14+'HKGI(x)'!AP14</f>
        <v>8.1872540564403282E-2</v>
      </c>
      <c r="N15">
        <f>'HKFI(x)'!AR14+'HKGI(x)'!AQ14</f>
        <v>8.2158996802329784E-2</v>
      </c>
      <c r="O15">
        <f>'HKFI(x)'!AS14+'HKGI(x)'!AR14</f>
        <v>8.70670164084551E-2</v>
      </c>
      <c r="P15">
        <f>'HKFI(x)'!AT14+'HKGI(x)'!AS14</f>
        <v>8.8192968266632379E-2</v>
      </c>
      <c r="Q15">
        <f>'HKFI(x)'!AU14+'HKGI(x)'!AT14</f>
        <v>9.1486924212238335E-2</v>
      </c>
      <c r="R15">
        <f>'HKFI(x)'!AV14+'HKGI(x)'!AU14</f>
        <v>9.248436996977813E-2</v>
      </c>
      <c r="S15">
        <f>'HKFI(x)'!AW14+'HKGI(x)'!AV14</f>
        <v>9.3486302564402199E-2</v>
      </c>
      <c r="T15">
        <f>'HKFI(x)'!AX14+'HKGI(x)'!AW14</f>
        <v>9.6339585437551903E-2</v>
      </c>
      <c r="U15">
        <f>'HKFI(x)'!AY14+'HKGI(x)'!AX14</f>
        <v>8.2258502913075848E-2</v>
      </c>
      <c r="V15">
        <f>'HKFI(x)'!AZ14+'HKGI(x)'!AY14</f>
        <v>7.8768742382851878E-2</v>
      </c>
      <c r="W15">
        <f>'HKFI(x)'!BA14+'HKGI(x)'!AZ14</f>
        <v>7.1527312988922384E-2</v>
      </c>
      <c r="X15">
        <f>'HKFI(x)'!BB14+'HKGI(x)'!BA14</f>
        <v>6.3789053362570097E-2</v>
      </c>
      <c r="Y15">
        <f>'HKFI(x)'!BC14+'HKGI(x)'!BB14</f>
        <v>5.4220175864048807E-2</v>
      </c>
      <c r="Z15">
        <f>'HKFI(x)'!BD14+'HKGI(x)'!BC14</f>
        <v>5.052274406792908E-2</v>
      </c>
      <c r="AA15">
        <f>'HKFI(x)'!BE14+'HKGI(x)'!BD14</f>
        <v>3.8170550321709601E-2</v>
      </c>
      <c r="AB15">
        <f>'HKFI(x)'!BF14+'HKGI(x)'!BE14</f>
        <v>2.4367846491469964E-2</v>
      </c>
      <c r="AC15">
        <f>'HKFI(x)'!BG14+'HKGI(x)'!BF14</f>
        <v>2.2734656215289202E-2</v>
      </c>
    </row>
    <row r="16" spans="1:29" x14ac:dyDescent="0.25">
      <c r="A16">
        <f>'HKFI(x)'!AE15</f>
        <v>1963</v>
      </c>
      <c r="B16">
        <f>'HKFI(x)'!AF15+'HKGI(x)'!AE15</f>
        <v>1.6698009723806422</v>
      </c>
      <c r="C16">
        <f>'HKFI(x)'!AG15+'HKGI(x)'!AF15</f>
        <v>2.9203724074266635E-2</v>
      </c>
      <c r="D16">
        <f>'HKFI(x)'!AH15+'HKGI(x)'!AG15</f>
        <v>2.4538493810788799E-2</v>
      </c>
      <c r="E16">
        <f>'HKFI(x)'!AI15+'HKGI(x)'!AH15</f>
        <v>2.2503574168548923E-2</v>
      </c>
      <c r="F16">
        <f>'HKFI(x)'!AJ15+'HKGI(x)'!AI15</f>
        <v>3.0568891753612746E-2</v>
      </c>
      <c r="G16">
        <f>'HKFI(x)'!AK15+'HKGI(x)'!AJ15</f>
        <v>3.4557953338599096E-2</v>
      </c>
      <c r="H16">
        <f>'HKFI(x)'!AL15+'HKGI(x)'!AK15</f>
        <v>4.1174437526514326E-2</v>
      </c>
      <c r="I16">
        <f>'HKFI(x)'!AM15+'HKGI(x)'!AL15</f>
        <v>5.9033344018014994E-2</v>
      </c>
      <c r="J16">
        <f>'HKFI(x)'!AN15+'HKGI(x)'!AM15</f>
        <v>7.7128099650640825E-2</v>
      </c>
      <c r="K16">
        <f>'HKFI(x)'!AO15+'HKGI(x)'!AN15</f>
        <v>7.5865800259572819E-2</v>
      </c>
      <c r="L16">
        <f>'HKFI(x)'!AP15+'HKGI(x)'!AO15</f>
        <v>7.6983770901407789E-2</v>
      </c>
      <c r="M16">
        <f>'HKFI(x)'!AQ15+'HKGI(x)'!AP15</f>
        <v>8.1852169614115469E-2</v>
      </c>
      <c r="N16">
        <f>'HKFI(x)'!AR15+'HKGI(x)'!AQ15</f>
        <v>8.2111847501228588E-2</v>
      </c>
      <c r="O16">
        <f>'HKFI(x)'!AS15+'HKGI(x)'!AR15</f>
        <v>8.7005503943871618E-2</v>
      </c>
      <c r="P16">
        <f>'HKFI(x)'!AT15+'HKGI(x)'!AS15</f>
        <v>8.8106578800966923E-2</v>
      </c>
      <c r="Q16">
        <f>'HKFI(x)'!AU15+'HKGI(x)'!AT15</f>
        <v>9.1400911583524855E-2</v>
      </c>
      <c r="R16">
        <f>'HKFI(x)'!AV15+'HKGI(x)'!AU15</f>
        <v>9.2388985149511174E-2</v>
      </c>
      <c r="S16">
        <f>'HKFI(x)'!AW15+'HKGI(x)'!AV15</f>
        <v>9.3309787778515785E-2</v>
      </c>
      <c r="T16">
        <f>'HKFI(x)'!AX15+'HKGI(x)'!AW15</f>
        <v>9.6185624499425151E-2</v>
      </c>
      <c r="U16">
        <f>'HKFI(x)'!AY15+'HKGI(x)'!AX15</f>
        <v>8.2154457314483134E-2</v>
      </c>
      <c r="V16">
        <f>'HKFI(x)'!AZ15+'HKGI(x)'!AY15</f>
        <v>7.8631463053751946E-2</v>
      </c>
      <c r="W16">
        <f>'HKFI(x)'!BA15+'HKGI(x)'!AZ15</f>
        <v>7.1404327010561486E-2</v>
      </c>
      <c r="X16">
        <f>'HKFI(x)'!BB15+'HKGI(x)'!BA15</f>
        <v>6.3702773320615733E-2</v>
      </c>
      <c r="Y16">
        <f>'HKFI(x)'!BC15+'HKGI(x)'!BB15</f>
        <v>5.4165109684816901E-2</v>
      </c>
      <c r="Z16">
        <f>'HKFI(x)'!BD15+'HKGI(x)'!BC15</f>
        <v>5.0553365265785022E-2</v>
      </c>
      <c r="AA16">
        <f>'HKFI(x)'!BE15+'HKGI(x)'!BD15</f>
        <v>3.8178207017396257E-2</v>
      </c>
      <c r="AB16">
        <f>'HKFI(x)'!BF15+'HKGI(x)'!BE15</f>
        <v>2.4344998955054455E-2</v>
      </c>
      <c r="AC16">
        <f>'HKFI(x)'!BG15+'HKGI(x)'!BF15</f>
        <v>2.2746772385050663E-2</v>
      </c>
    </row>
    <row r="17" spans="1:29" x14ac:dyDescent="0.25">
      <c r="A17">
        <f>'HKFI(x)'!AE16</f>
        <v>1964</v>
      </c>
      <c r="B17">
        <f>'HKFI(x)'!AF16+'HKGI(x)'!AE16</f>
        <v>1.6699886476204049</v>
      </c>
      <c r="C17">
        <f>'HKFI(x)'!AG16+'HKGI(x)'!AF16</f>
        <v>2.9198102934939612E-2</v>
      </c>
      <c r="D17">
        <f>'HKFI(x)'!AH16+'HKGI(x)'!AG16</f>
        <v>2.4536632498805271E-2</v>
      </c>
      <c r="E17">
        <f>'HKFI(x)'!AI16+'HKGI(x)'!AH16</f>
        <v>2.2500803991098578E-2</v>
      </c>
      <c r="F17">
        <f>'HKFI(x)'!AJ16+'HKGI(x)'!AI16</f>
        <v>3.0542428978970953E-2</v>
      </c>
      <c r="G17">
        <f>'HKFI(x)'!AK16+'HKGI(x)'!AJ16</f>
        <v>3.4506397083614609E-2</v>
      </c>
      <c r="H17">
        <f>'HKFI(x)'!AL16+'HKGI(x)'!AK16</f>
        <v>4.1129522164176147E-2</v>
      </c>
      <c r="I17">
        <f>'HKFI(x)'!AM16+'HKGI(x)'!AL16</f>
        <v>5.902473041542549E-2</v>
      </c>
      <c r="J17">
        <f>'HKFI(x)'!AN16+'HKGI(x)'!AM16</f>
        <v>7.7199566125048275E-2</v>
      </c>
      <c r="K17">
        <f>'HKFI(x)'!AO16+'HKGI(x)'!AN16</f>
        <v>7.5927280914941622E-2</v>
      </c>
      <c r="L17">
        <f>'HKFI(x)'!AP16+'HKGI(x)'!AO16</f>
        <v>7.7058071413166188E-2</v>
      </c>
      <c r="M17">
        <f>'HKFI(x)'!AQ16+'HKGI(x)'!AP16</f>
        <v>8.1920975723052292E-2</v>
      </c>
      <c r="N17">
        <f>'HKFI(x)'!AR16+'HKGI(x)'!AQ16</f>
        <v>8.216671327349559E-2</v>
      </c>
      <c r="O17">
        <f>'HKFI(x)'!AS16+'HKGI(x)'!AR16</f>
        <v>8.7050122049418116E-2</v>
      </c>
      <c r="P17">
        <f>'HKFI(x)'!AT16+'HKGI(x)'!AS16</f>
        <v>8.8136279711497095E-2</v>
      </c>
      <c r="Q17">
        <f>'HKFI(x)'!AU16+'HKGI(x)'!AT16</f>
        <v>9.1428695343473199E-2</v>
      </c>
      <c r="R17">
        <f>'HKFI(x)'!AV16+'HKGI(x)'!AU16</f>
        <v>9.2407521954997129E-2</v>
      </c>
      <c r="S17">
        <f>'HKFI(x)'!AW16+'HKGI(x)'!AV16</f>
        <v>9.3277455855239208E-2</v>
      </c>
      <c r="T17">
        <f>'HKFI(x)'!AX16+'HKGI(x)'!AW16</f>
        <v>9.6161758387134949E-2</v>
      </c>
      <c r="U17">
        <f>'HKFI(x)'!AY16+'HKGI(x)'!AX16</f>
        <v>8.2137874148422635E-2</v>
      </c>
      <c r="V17">
        <f>'HKFI(x)'!AZ16+'HKGI(x)'!AY16</f>
        <v>7.858951768711242E-2</v>
      </c>
      <c r="W17">
        <f>'HKFI(x)'!BA16+'HKGI(x)'!AZ16</f>
        <v>7.1361545596419731E-2</v>
      </c>
      <c r="X17">
        <f>'HKFI(x)'!BB16+'HKGI(x)'!BA16</f>
        <v>6.3679567943430257E-2</v>
      </c>
      <c r="Y17">
        <f>'HKFI(x)'!BC16+'HKGI(x)'!BB16</f>
        <v>5.4153935988412318E-2</v>
      </c>
      <c r="Z17">
        <f>'HKFI(x)'!BD16+'HKGI(x)'!BC16</f>
        <v>5.0589510421118249E-2</v>
      </c>
      <c r="AA17">
        <f>'HKFI(x)'!BE16+'HKGI(x)'!BD16</f>
        <v>3.8197289101937391E-2</v>
      </c>
      <c r="AB17">
        <f>'HKFI(x)'!BF16+'HKGI(x)'!BE16</f>
        <v>2.4343669469218041E-2</v>
      </c>
      <c r="AC17">
        <f>'HKFI(x)'!BG16+'HKGI(x)'!BF16</f>
        <v>2.2762678445839402E-2</v>
      </c>
    </row>
    <row r="18" spans="1:29" x14ac:dyDescent="0.25">
      <c r="A18">
        <f>'HKFI(x)'!AE17</f>
        <v>1965</v>
      </c>
      <c r="B18">
        <f>'HKFI(x)'!AF17+'HKGI(x)'!AE17</f>
        <v>1.6713698992510801</v>
      </c>
      <c r="C18">
        <f>'HKFI(x)'!AG17+'HKGI(x)'!AF17</f>
        <v>2.9210718432805295E-2</v>
      </c>
      <c r="D18">
        <f>'HKFI(x)'!AH17+'HKGI(x)'!AG17</f>
        <v>2.4550328990302159E-2</v>
      </c>
      <c r="E18">
        <f>'HKFI(x)'!AI17+'HKGI(x)'!AH17</f>
        <v>2.2513119099932193E-2</v>
      </c>
      <c r="F18">
        <f>'HKFI(x)'!AJ17+'HKGI(x)'!AI17</f>
        <v>3.0542736373581281E-2</v>
      </c>
      <c r="G18">
        <f>'HKFI(x)'!AK17+'HKGI(x)'!AJ17</f>
        <v>3.4495174446128027E-2</v>
      </c>
      <c r="H18">
        <f>'HKFI(x)'!AL17+'HKGI(x)'!AK17</f>
        <v>4.1129515672656866E-2</v>
      </c>
      <c r="I18">
        <f>'HKFI(x)'!AM17+'HKGI(x)'!AL17</f>
        <v>5.9072272400517059E-2</v>
      </c>
      <c r="J18">
        <f>'HKFI(x)'!AN17+'HKGI(x)'!AM17</f>
        <v>7.7315006661687169E-2</v>
      </c>
      <c r="K18">
        <f>'HKFI(x)'!AO17+'HKGI(x)'!AN17</f>
        <v>7.6044101810898393E-2</v>
      </c>
      <c r="L18">
        <f>'HKFI(x)'!AP17+'HKGI(x)'!AO17</f>
        <v>7.7185467240620573E-2</v>
      </c>
      <c r="M18">
        <f>'HKFI(x)'!AQ17+'HKGI(x)'!AP17</f>
        <v>8.2045119598185529E-2</v>
      </c>
      <c r="N18">
        <f>'HKFI(x)'!AR17+'HKGI(x)'!AQ17</f>
        <v>8.2284890456864532E-2</v>
      </c>
      <c r="O18">
        <f>'HKFI(x)'!AS17+'HKGI(x)'!AR17</f>
        <v>8.7160609423447055E-2</v>
      </c>
      <c r="P18">
        <f>'HKFI(x)'!AT17+'HKGI(x)'!AS17</f>
        <v>8.8238037123654495E-2</v>
      </c>
      <c r="Q18">
        <f>'HKFI(x)'!AU17+'HKGI(x)'!AT17</f>
        <v>9.1527112142538794E-2</v>
      </c>
      <c r="R18">
        <f>'HKFI(x)'!AV17+'HKGI(x)'!AU17</f>
        <v>9.2496772322476578E-2</v>
      </c>
      <c r="S18">
        <f>'HKFI(x)'!AW17+'HKGI(x)'!AV17</f>
        <v>9.3334638053665597E-2</v>
      </c>
      <c r="T18">
        <f>'HKFI(x)'!AX17+'HKGI(x)'!AW17</f>
        <v>9.6218658420554326E-2</v>
      </c>
      <c r="U18">
        <f>'HKFI(x)'!AY17+'HKGI(x)'!AX17</f>
        <v>8.2175590025878112E-2</v>
      </c>
      <c r="V18">
        <f>'HKFI(x)'!AZ17+'HKGI(x)'!AY17</f>
        <v>7.8606765397392517E-2</v>
      </c>
      <c r="W18">
        <f>'HKFI(x)'!BA17+'HKGI(x)'!AZ17</f>
        <v>7.1368565633132972E-2</v>
      </c>
      <c r="X18">
        <f>'HKFI(x)'!BB17+'HKGI(x)'!BA17</f>
        <v>6.3695524404347517E-2</v>
      </c>
      <c r="Y18">
        <f>'HKFI(x)'!BC17+'HKGI(x)'!BB17</f>
        <v>5.4170012789520425E-2</v>
      </c>
      <c r="Z18">
        <f>'HKFI(x)'!BD17+'HKGI(x)'!BC17</f>
        <v>5.0629073819357731E-2</v>
      </c>
      <c r="AA18">
        <f>'HKFI(x)'!BE17+'HKGI(x)'!BD17</f>
        <v>3.8223457990060355E-2</v>
      </c>
      <c r="AB18">
        <f>'HKFI(x)'!BF17+'HKGI(x)'!BE17</f>
        <v>2.4355698144416703E-2</v>
      </c>
      <c r="AC18">
        <f>'HKFI(x)'!BG17+'HKGI(x)'!BF17</f>
        <v>2.2780932376457678E-2</v>
      </c>
    </row>
    <row r="19" spans="1:29" x14ac:dyDescent="0.25">
      <c r="A19">
        <f>'HKFI(x)'!AE18</f>
        <v>1966</v>
      </c>
      <c r="B19">
        <f>'HKFI(x)'!AF18+'HKGI(x)'!AE18</f>
        <v>1.6640506692958761</v>
      </c>
      <c r="C19">
        <f>'HKFI(x)'!AG18+'HKGI(x)'!AF18</f>
        <v>2.908829701398807E-2</v>
      </c>
      <c r="D19">
        <f>'HKFI(x)'!AH18+'HKGI(x)'!AG18</f>
        <v>2.4449551232270959E-2</v>
      </c>
      <c r="E19">
        <f>'HKFI(x)'!AI18+'HKGI(x)'!AH18</f>
        <v>2.2414197638828924E-2</v>
      </c>
      <c r="F19">
        <f>'HKFI(x)'!AJ18+'HKGI(x)'!AI18</f>
        <v>3.0340308167083226E-2</v>
      </c>
      <c r="G19">
        <f>'HKFI(x)'!AK18+'HKGI(x)'!AJ18</f>
        <v>3.4175603408026695E-2</v>
      </c>
      <c r="H19">
        <f>'HKFI(x)'!AL18+'HKGI(x)'!AK18</f>
        <v>4.0789276405743202E-2</v>
      </c>
      <c r="I19">
        <f>'HKFI(x)'!AM18+'HKGI(x)'!AL18</f>
        <v>5.8706152426072807E-2</v>
      </c>
      <c r="J19">
        <f>'HKFI(x)'!AN18+'HKGI(x)'!AM18</f>
        <v>7.7125889337722076E-2</v>
      </c>
      <c r="K19">
        <f>'HKFI(x)'!AO18+'HKGI(x)'!AN18</f>
        <v>7.5770596157284556E-2</v>
      </c>
      <c r="L19">
        <f>'HKFI(x)'!AP18+'HKGI(x)'!AO18</f>
        <v>7.6942163241504061E-2</v>
      </c>
      <c r="M19">
        <f>'HKFI(x)'!AQ18+'HKGI(x)'!AP18</f>
        <v>8.178076935251799E-2</v>
      </c>
      <c r="N19">
        <f>'HKFI(x)'!AR18+'HKGI(x)'!AQ18</f>
        <v>8.1952687137328353E-2</v>
      </c>
      <c r="O19">
        <f>'HKFI(x)'!AS18+'HKGI(x)'!AR18</f>
        <v>8.679943334252993E-2</v>
      </c>
      <c r="P19">
        <f>'HKFI(x)'!AT18+'HKGI(x)'!AS18</f>
        <v>8.7819094237134021E-2</v>
      </c>
      <c r="Q19">
        <f>'HKFI(x)'!AU18+'HKGI(x)'!AT18</f>
        <v>9.1114785474576798E-2</v>
      </c>
      <c r="R19">
        <f>'HKFI(x)'!AV18+'HKGI(x)'!AU18</f>
        <v>9.2072398928154192E-2</v>
      </c>
      <c r="S19">
        <f>'HKFI(x)'!AW18+'HKGI(x)'!AV18</f>
        <v>9.2727820470527453E-2</v>
      </c>
      <c r="T19">
        <f>'HKFI(x)'!AX18+'HKGI(x)'!AW18</f>
        <v>9.5677763759040163E-2</v>
      </c>
      <c r="U19">
        <f>'HKFI(x)'!AY18+'HKGI(x)'!AX18</f>
        <v>8.1811275554309532E-2</v>
      </c>
      <c r="V19">
        <f>'HKFI(x)'!AZ18+'HKGI(x)'!AY18</f>
        <v>7.8179836039130091E-2</v>
      </c>
      <c r="W19">
        <f>'HKFI(x)'!BA18+'HKGI(x)'!AZ18</f>
        <v>7.1000026798562585E-2</v>
      </c>
      <c r="X19">
        <f>'HKFI(x)'!BB18+'HKGI(x)'!BA18</f>
        <v>6.3418741355049615E-2</v>
      </c>
      <c r="Y19">
        <f>'HKFI(x)'!BC18+'HKGI(x)'!BB18</f>
        <v>5.398362061576447E-2</v>
      </c>
      <c r="Z19">
        <f>'HKFI(x)'!BD18+'HKGI(x)'!BC18</f>
        <v>5.0652539159646438E-2</v>
      </c>
      <c r="AA19">
        <f>'HKFI(x)'!BE18+'HKGI(x)'!BD18</f>
        <v>3.8202418257803905E-2</v>
      </c>
      <c r="AB19">
        <f>'HKFI(x)'!BF18+'HKGI(x)'!BE18</f>
        <v>2.4269504069612612E-2</v>
      </c>
      <c r="AC19">
        <f>'HKFI(x)'!BG18+'HKGI(x)'!BF18</f>
        <v>2.2785919715663072E-2</v>
      </c>
    </row>
    <row r="20" spans="1:29" x14ac:dyDescent="0.25">
      <c r="A20">
        <f>'HKFI(x)'!AE19</f>
        <v>1967</v>
      </c>
      <c r="B20">
        <f>'HKFI(x)'!AF19+'HKGI(x)'!AE19</f>
        <v>1.6601564458762632</v>
      </c>
      <c r="C20">
        <f>'HKFI(x)'!AG19+'HKGI(x)'!AF19</f>
        <v>2.9020235172091784E-2</v>
      </c>
      <c r="D20">
        <f>'HKFI(x)'!AH19+'HKGI(x)'!AG19</f>
        <v>2.4394446698753181E-2</v>
      </c>
      <c r="E20">
        <f>'HKFI(x)'!AI19+'HKGI(x)'!AH19</f>
        <v>2.2359792976884414E-2</v>
      </c>
      <c r="F20">
        <f>'HKFI(x)'!AJ19+'HKGI(x)'!AI19</f>
        <v>3.0222029064515626E-2</v>
      </c>
      <c r="G20">
        <f>'HKFI(x)'!AK19+'HKGI(x)'!AJ19</f>
        <v>3.3985609823901711E-2</v>
      </c>
      <c r="H20">
        <f>'HKFI(x)'!AL19+'HKGI(x)'!AK19</f>
        <v>4.0590328078961034E-2</v>
      </c>
      <c r="I20">
        <f>'HKFI(x)'!AM19+'HKGI(x)'!AL19</f>
        <v>5.8505342061293833E-2</v>
      </c>
      <c r="J20">
        <f>'HKFI(x)'!AN19+'HKGI(x)'!AM19</f>
        <v>7.7047527800665983E-2</v>
      </c>
      <c r="K20">
        <f>'HKFI(x)'!AO19+'HKGI(x)'!AN19</f>
        <v>7.5643275893611514E-2</v>
      </c>
      <c r="L20">
        <f>'HKFI(x)'!AP19+'HKGI(x)'!AO19</f>
        <v>7.6835454177248741E-2</v>
      </c>
      <c r="M20">
        <f>'HKFI(x)'!AQ19+'HKGI(x)'!AP19</f>
        <v>8.1660846375430557E-2</v>
      </c>
      <c r="N20">
        <f>'HKFI(x)'!AR19+'HKGI(x)'!AQ19</f>
        <v>8.1791423410048192E-2</v>
      </c>
      <c r="O20">
        <f>'HKFI(x)'!AS19+'HKGI(x)'!AR19</f>
        <v>8.6619082235777994E-2</v>
      </c>
      <c r="P20">
        <f>'HKFI(x)'!AT19+'HKGI(x)'!AS19</f>
        <v>8.7602528831270982E-2</v>
      </c>
      <c r="Q20">
        <f>'HKFI(x)'!AU19+'HKGI(x)'!AT19</f>
        <v>9.0901156353948076E-2</v>
      </c>
      <c r="R20">
        <f>'HKFI(x)'!AV19+'HKGI(x)'!AU19</f>
        <v>9.1849167375145258E-2</v>
      </c>
      <c r="S20">
        <f>'HKFI(x)'!AW19+'HKGI(x)'!AV19</f>
        <v>9.2388958760736301E-2</v>
      </c>
      <c r="T20">
        <f>'HKFI(x)'!AX19+'HKGI(x)'!AW19</f>
        <v>9.537737009687583E-2</v>
      </c>
      <c r="U20">
        <f>'HKFI(x)'!AY19+'HKGI(x)'!AX19</f>
        <v>8.1608778386782627E-2</v>
      </c>
      <c r="V20">
        <f>'HKFI(x)'!AZ19+'HKGI(x)'!AY19</f>
        <v>7.7935013572706352E-2</v>
      </c>
      <c r="W20">
        <f>'HKFI(x)'!BA19+'HKGI(x)'!AZ19</f>
        <v>7.0786492144440563E-2</v>
      </c>
      <c r="X20">
        <f>'HKFI(x)'!BB19+'HKGI(x)'!BA19</f>
        <v>6.3261352842010038E-2</v>
      </c>
      <c r="Y20">
        <f>'HKFI(x)'!BC19+'HKGI(x)'!BB19</f>
        <v>5.3879119524221308E-2</v>
      </c>
      <c r="Z20">
        <f>'HKFI(x)'!BD19+'HKGI(x)'!BC19</f>
        <v>5.0677302321748899E-2</v>
      </c>
      <c r="AA20">
        <f>'HKFI(x)'!BE19+'HKGI(x)'!BD19</f>
        <v>3.8197419688337536E-2</v>
      </c>
      <c r="AB20">
        <f>'HKFI(x)'!BF19+'HKGI(x)'!BE19</f>
        <v>2.4222461487364431E-2</v>
      </c>
      <c r="AC20">
        <f>'HKFI(x)'!BG19+'HKGI(x)'!BF19</f>
        <v>2.2793930721490226E-2</v>
      </c>
    </row>
    <row r="21" spans="1:29" x14ac:dyDescent="0.25">
      <c r="A21">
        <f>'HKFI(x)'!AE20</f>
        <v>1968</v>
      </c>
      <c r="B21">
        <f>'HKFI(x)'!AF20+'HKGI(x)'!AE20</f>
        <v>1.6581168556911772</v>
      </c>
      <c r="C21">
        <f>'HKFI(x)'!AG20+'HKGI(x)'!AF20</f>
        <v>2.8980571536919901E-2</v>
      </c>
      <c r="D21">
        <f>'HKFI(x)'!AH20+'HKGI(x)'!AG20</f>
        <v>2.4363547689682855E-2</v>
      </c>
      <c r="E21">
        <f>'HKFI(x)'!AI20+'HKGI(x)'!AH20</f>
        <v>2.2328865646596738E-2</v>
      </c>
      <c r="F21">
        <f>'HKFI(x)'!AJ20+'HKGI(x)'!AI20</f>
        <v>3.0145568131446365E-2</v>
      </c>
      <c r="G21">
        <f>'HKFI(x)'!AK20+'HKGI(x)'!AJ20</f>
        <v>3.3858706494892005E-2</v>
      </c>
      <c r="H21">
        <f>'HKFI(x)'!AL20+'HKGI(x)'!AK20</f>
        <v>4.0461536488376942E-2</v>
      </c>
      <c r="I21">
        <f>'HKFI(x)'!AM20+'HKGI(x)'!AL20</f>
        <v>5.8391914748373352E-2</v>
      </c>
      <c r="J21">
        <f>'HKFI(x)'!AN20+'HKGI(x)'!AM20</f>
        <v>7.7037029068846352E-2</v>
      </c>
      <c r="K21">
        <f>'HKFI(x)'!AO20+'HKGI(x)'!AN20</f>
        <v>7.5601564725270881E-2</v>
      </c>
      <c r="L21">
        <f>'HKFI(x)'!AP20+'HKGI(x)'!AO20</f>
        <v>7.6810770829023406E-2</v>
      </c>
      <c r="M21">
        <f>'HKFI(x)'!AQ20+'HKGI(x)'!AP20</f>
        <v>8.1626475753453831E-2</v>
      </c>
      <c r="N21">
        <f>'HKFI(x)'!AR20+'HKGI(x)'!AQ20</f>
        <v>8.172821155687246E-2</v>
      </c>
      <c r="O21">
        <f>'HKFI(x)'!AS20+'HKGI(x)'!AR20</f>
        <v>8.6540834414233297E-2</v>
      </c>
      <c r="P21">
        <f>'HKFI(x)'!AT20+'HKGI(x)'!AS20</f>
        <v>8.7497795446986562E-2</v>
      </c>
      <c r="Q21">
        <f>'HKFI(x)'!AU20+'HKGI(x)'!AT20</f>
        <v>9.0797159640648328E-2</v>
      </c>
      <c r="R21">
        <f>'HKFI(x)'!AV20+'HKGI(x)'!AU20</f>
        <v>9.173576020755396E-2</v>
      </c>
      <c r="S21">
        <f>'HKFI(x)'!AW20+'HKGI(x)'!AV20</f>
        <v>9.2189523236737694E-2</v>
      </c>
      <c r="T21">
        <f>'HKFI(x)'!AX20+'HKGI(x)'!AW20</f>
        <v>9.5202738559747591E-2</v>
      </c>
      <c r="U21">
        <f>'HKFI(x)'!AY20+'HKGI(x)'!AX20</f>
        <v>8.1490834923971356E-2</v>
      </c>
      <c r="V21">
        <f>'HKFI(x)'!AZ20+'HKGI(x)'!AY20</f>
        <v>7.7782538063609963E-2</v>
      </c>
      <c r="W21">
        <f>'HKFI(x)'!BA20+'HKGI(x)'!AZ20</f>
        <v>7.0650706686406911E-2</v>
      </c>
      <c r="X21">
        <f>'HKFI(x)'!BB20+'HKGI(x)'!BA20</f>
        <v>6.3165027785437866E-2</v>
      </c>
      <c r="Y21">
        <f>'HKFI(x)'!BC20+'HKGI(x)'!BB20</f>
        <v>5.3817073110357973E-2</v>
      </c>
      <c r="Z21">
        <f>'HKFI(x)'!BD20+'HKGI(x)'!BC20</f>
        <v>5.0707119803884482E-2</v>
      </c>
      <c r="AA21">
        <f>'HKFI(x)'!BE20+'HKGI(x)'!BD20</f>
        <v>3.8203303182096526E-2</v>
      </c>
      <c r="AB21">
        <f>'HKFI(x)'!BF20+'HKGI(x)'!BE20</f>
        <v>2.4196200187896019E-2</v>
      </c>
      <c r="AC21">
        <f>'HKFI(x)'!BG20+'HKGI(x)'!BF20</f>
        <v>2.2805477771853502E-2</v>
      </c>
    </row>
    <row r="22" spans="1:29" x14ac:dyDescent="0.25">
      <c r="A22">
        <f>'HKFI(x)'!AE21</f>
        <v>1969</v>
      </c>
      <c r="B22">
        <f>'HKFI(x)'!AF21+'HKGI(x)'!AE21</f>
        <v>1.6566966829525422</v>
      </c>
      <c r="C22">
        <f>'HKFI(x)'!AG21+'HKGI(x)'!AF21</f>
        <v>2.8950316559347433E-2</v>
      </c>
      <c r="D22">
        <f>'HKFI(x)'!AH21+'HKGI(x)'!AG21</f>
        <v>2.434069442628654E-2</v>
      </c>
      <c r="E22">
        <f>'HKFI(x)'!AI21+'HKGI(x)'!AH21</f>
        <v>2.2305733396851553E-2</v>
      </c>
      <c r="F22">
        <f>'HKFI(x)'!AJ21+'HKGI(x)'!AI21</f>
        <v>3.0082799599454611E-2</v>
      </c>
      <c r="G22">
        <f>'HKFI(x)'!AK21+'HKGI(x)'!AJ21</f>
        <v>3.3752356713158758E-2</v>
      </c>
      <c r="H22">
        <f>'HKFI(x)'!AL21+'HKGI(x)'!AK21</f>
        <v>4.0355711469831398E-2</v>
      </c>
      <c r="I22">
        <f>'HKFI(x)'!AM21+'HKGI(x)'!AL21</f>
        <v>5.8307516025341607E-2</v>
      </c>
      <c r="J22">
        <f>'HKFI(x)'!AN21+'HKGI(x)'!AM21</f>
        <v>7.7049772471487518E-2</v>
      </c>
      <c r="K22">
        <f>'HKFI(x)'!AO21+'HKGI(x)'!AN21</f>
        <v>7.5588917421010648E-2</v>
      </c>
      <c r="L22">
        <f>'HKFI(x)'!AP21+'HKGI(x)'!AO21</f>
        <v>7.6814072311622197E-2</v>
      </c>
      <c r="M22">
        <f>'HKFI(x)'!AQ21+'HKGI(x)'!AP21</f>
        <v>8.1621215533907138E-2</v>
      </c>
      <c r="N22">
        <f>'HKFI(x)'!AR21+'HKGI(x)'!AQ21</f>
        <v>8.1698148916775765E-2</v>
      </c>
      <c r="O22">
        <f>'HKFI(x)'!AS21+'HKGI(x)'!AR21</f>
        <v>8.6496993708041009E-2</v>
      </c>
      <c r="P22">
        <f>'HKFI(x)'!AT21+'HKGI(x)'!AS21</f>
        <v>8.7430576370677471E-2</v>
      </c>
      <c r="Q22">
        <f>'HKFI(x)'!AU21+'HKGI(x)'!AT21</f>
        <v>9.0729927462461196E-2</v>
      </c>
      <c r="R22">
        <f>'HKFI(x)'!AV21+'HKGI(x)'!AU21</f>
        <v>9.1659098917203821E-2</v>
      </c>
      <c r="S22">
        <f>'HKFI(x)'!AW21+'HKGI(x)'!AV21</f>
        <v>9.2036238949234087E-2</v>
      </c>
      <c r="T22">
        <f>'HKFI(x)'!AX21+'HKGI(x)'!AW21</f>
        <v>9.5069782659801635E-2</v>
      </c>
      <c r="U22">
        <f>'HKFI(x)'!AY21+'HKGI(x)'!AX21</f>
        <v>8.1400906461387285E-2</v>
      </c>
      <c r="V22">
        <f>'HKFI(x)'!AZ21+'HKGI(x)'!AY21</f>
        <v>7.7660446772767844E-2</v>
      </c>
      <c r="W22">
        <f>'HKFI(x)'!BA21+'HKGI(x)'!AZ21</f>
        <v>7.0540435758138592E-2</v>
      </c>
      <c r="X22">
        <f>'HKFI(x)'!BB21+'HKGI(x)'!BA21</f>
        <v>6.3088834445243894E-2</v>
      </c>
      <c r="Y22">
        <f>'HKFI(x)'!BC21+'HKGI(x)'!BB21</f>
        <v>5.3769067681076754E-2</v>
      </c>
      <c r="Z22">
        <f>'HKFI(x)'!BD21+'HKGI(x)'!BC21</f>
        <v>5.0738943658418058E-2</v>
      </c>
      <c r="AA22">
        <f>'HKFI(x)'!BE21+'HKGI(x)'!BD21</f>
        <v>3.8212981729794572E-2</v>
      </c>
      <c r="AB22">
        <f>'HKFI(x)'!BF21+'HKGI(x)'!BE21</f>
        <v>2.4176848838924944E-2</v>
      </c>
      <c r="AC22">
        <f>'HKFI(x)'!BG21+'HKGI(x)'!BF21</f>
        <v>2.2818344694295681E-2</v>
      </c>
    </row>
    <row r="23" spans="1:29" x14ac:dyDescent="0.25">
      <c r="A23">
        <f>'HKFI(x)'!AE22</f>
        <v>1970</v>
      </c>
      <c r="B23">
        <f>'HKFI(x)'!AF22+'HKGI(x)'!AE22</f>
        <v>1.6549391386921692</v>
      </c>
      <c r="C23">
        <f>'HKFI(x)'!AG22+'HKGI(x)'!AF22</f>
        <v>2.8914794963421749E-2</v>
      </c>
      <c r="D23">
        <f>'HKFI(x)'!AH22+'HKGI(x)'!AG22</f>
        <v>2.4313386860457364E-2</v>
      </c>
      <c r="E23">
        <f>'HKFI(x)'!AI22+'HKGI(x)'!AH22</f>
        <v>2.2278269400616137E-2</v>
      </c>
      <c r="F23">
        <f>'HKFI(x)'!AJ22+'HKGI(x)'!AI22</f>
        <v>3.0012059904030879E-2</v>
      </c>
      <c r="G23">
        <f>'HKFI(x)'!AK22+'HKGI(x)'!AJ22</f>
        <v>3.363384299787027E-2</v>
      </c>
      <c r="H23">
        <f>'HKFI(x)'!AL22+'HKGI(x)'!AK22</f>
        <v>4.0236507370491253E-2</v>
      </c>
      <c r="I23">
        <f>'HKFI(x)'!AM22+'HKGI(x)'!AL22</f>
        <v>5.8207014595837894E-2</v>
      </c>
      <c r="J23">
        <f>'HKFI(x)'!AN22+'HKGI(x)'!AM22</f>
        <v>7.7050937468698899E-2</v>
      </c>
      <c r="K23">
        <f>'HKFI(x)'!AO22+'HKGI(x)'!AN22</f>
        <v>7.5561323764351707E-2</v>
      </c>
      <c r="L23">
        <f>'HKFI(x)'!AP22+'HKGI(x)'!AO22</f>
        <v>7.6803235668772785E-2</v>
      </c>
      <c r="M23">
        <f>'HKFI(x)'!AQ22+'HKGI(x)'!AP22</f>
        <v>8.16011062534516E-2</v>
      </c>
      <c r="N23">
        <f>'HKFI(x)'!AR22+'HKGI(x)'!AQ22</f>
        <v>8.165078308133486E-2</v>
      </c>
      <c r="O23">
        <f>'HKFI(x)'!AS22+'HKGI(x)'!AR22</f>
        <v>8.6434986393159677E-2</v>
      </c>
      <c r="P23">
        <f>'HKFI(x)'!AT22+'HKGI(x)'!AS22</f>
        <v>8.7343232314830488E-2</v>
      </c>
      <c r="Q23">
        <f>'HKFI(x)'!AU22+'HKGI(x)'!AT22</f>
        <v>9.0642950328213096E-2</v>
      </c>
      <c r="R23">
        <f>'HKFI(x)'!AV22+'HKGI(x)'!AU22</f>
        <v>9.1562547821407769E-2</v>
      </c>
      <c r="S23">
        <f>'HKFI(x)'!AW22+'HKGI(x)'!AV22</f>
        <v>9.1857041077992627E-2</v>
      </c>
      <c r="T23">
        <f>'HKFI(x)'!AX22+'HKGI(x)'!AW22</f>
        <v>9.4913515602959686E-2</v>
      </c>
      <c r="U23">
        <f>'HKFI(x)'!AY22+'HKGI(x)'!AX22</f>
        <v>8.12952988250292E-2</v>
      </c>
      <c r="V23">
        <f>'HKFI(x)'!AZ22+'HKGI(x)'!AY22</f>
        <v>7.7520948430405828E-2</v>
      </c>
      <c r="W23">
        <f>'HKFI(x)'!BA22+'HKGI(x)'!AZ22</f>
        <v>7.0415420825069644E-2</v>
      </c>
      <c r="X23">
        <f>'HKFI(x)'!BB22+'HKGI(x)'!BA22</f>
        <v>6.3001184620920719E-2</v>
      </c>
      <c r="Y23">
        <f>'HKFI(x)'!BC22+'HKGI(x)'!BB22</f>
        <v>5.3713155913162974E-2</v>
      </c>
      <c r="Z23">
        <f>'HKFI(x)'!BD22+'HKGI(x)'!BC22</f>
        <v>5.0770270817492531E-2</v>
      </c>
      <c r="AA23">
        <f>'HKFI(x)'!BE22+'HKGI(x)'!BD22</f>
        <v>3.8220894057140284E-2</v>
      </c>
      <c r="AB23">
        <f>'HKFI(x)'!BF22+'HKGI(x)'!BE22</f>
        <v>2.4153676502127314E-2</v>
      </c>
      <c r="AC23">
        <f>'HKFI(x)'!BG22+'HKGI(x)'!BF22</f>
        <v>2.283075283292172E-2</v>
      </c>
    </row>
    <row r="24" spans="1:29" x14ac:dyDescent="0.25">
      <c r="A24">
        <f>'HKFI(x)'!AE23</f>
        <v>1971</v>
      </c>
      <c r="B24">
        <f>'HKFI(x)'!AF23+'HKGI(x)'!AE23</f>
        <v>1.6448461548643554</v>
      </c>
      <c r="C24">
        <f>'HKFI(x)'!AG23+'HKGI(x)'!AF23</f>
        <v>2.8750219927855751E-2</v>
      </c>
      <c r="D24">
        <f>'HKFI(x)'!AH23+'HKGI(x)'!AG23</f>
        <v>2.4176569254475845E-2</v>
      </c>
      <c r="E24">
        <f>'HKFI(x)'!AI23+'HKGI(x)'!AH23</f>
        <v>2.2144428446509698E-2</v>
      </c>
      <c r="F24">
        <f>'HKFI(x)'!AJ23+'HKGI(x)'!AI23</f>
        <v>2.9748238987968301E-2</v>
      </c>
      <c r="G24">
        <f>'HKFI(x)'!AK23+'HKGI(x)'!AJ23</f>
        <v>3.3222085700210069E-2</v>
      </c>
      <c r="H24">
        <f>'HKFI(x)'!AL23+'HKGI(x)'!AK23</f>
        <v>3.9793291383427805E-2</v>
      </c>
      <c r="I24">
        <f>'HKFI(x)'!AM23+'HKGI(x)'!AL23</f>
        <v>5.7710860071232058E-2</v>
      </c>
      <c r="J24">
        <f>'HKFI(x)'!AN23+'HKGI(x)'!AM23</f>
        <v>7.675790609998559E-2</v>
      </c>
      <c r="K24">
        <f>'HKFI(x)'!AO23+'HKGI(x)'!AN23</f>
        <v>7.515780436649519E-2</v>
      </c>
      <c r="L24">
        <f>'HKFI(x)'!AP23+'HKGI(x)'!AO23</f>
        <v>7.6434783374612569E-2</v>
      </c>
      <c r="M24">
        <f>'HKFI(x)'!AQ23+'HKGI(x)'!AP23</f>
        <v>8.1206552513869323E-2</v>
      </c>
      <c r="N24">
        <f>'HKFI(x)'!AR23+'HKGI(x)'!AQ23</f>
        <v>8.1170251777889862E-2</v>
      </c>
      <c r="O24">
        <f>'HKFI(x)'!AS23+'HKGI(x)'!AR23</f>
        <v>8.5919822325651901E-2</v>
      </c>
      <c r="P24">
        <f>'HKFI(x)'!AT23+'HKGI(x)'!AS23</f>
        <v>8.6756346969368403E-2</v>
      </c>
      <c r="Q24">
        <f>'HKFI(x)'!AU23+'HKGI(x)'!AT23</f>
        <v>9.0066034376600088E-2</v>
      </c>
      <c r="R24">
        <f>'HKFI(x)'!AV23+'HKGI(x)'!AU23</f>
        <v>9.0973645121443777E-2</v>
      </c>
      <c r="S24">
        <f>'HKFI(x)'!AW23+'HKGI(x)'!AV23</f>
        <v>9.1043439930874159E-2</v>
      </c>
      <c r="T24">
        <f>'HKFI(x)'!AX23+'HKGI(x)'!AW23</f>
        <v>9.4185904182449487E-2</v>
      </c>
      <c r="U24">
        <f>'HKFI(x)'!AY23+'HKGI(x)'!AX23</f>
        <v>8.0805469117147685E-2</v>
      </c>
      <c r="V24">
        <f>'HKFI(x)'!AZ23+'HKGI(x)'!AY23</f>
        <v>7.695782794475392E-2</v>
      </c>
      <c r="W24">
        <f>'HKFI(x)'!BA23+'HKGI(x)'!AZ23</f>
        <v>6.9932498979132091E-2</v>
      </c>
      <c r="X24">
        <f>'HKFI(x)'!BB23+'HKGI(x)'!BA23</f>
        <v>6.263417691385155E-2</v>
      </c>
      <c r="Y24">
        <f>'HKFI(x)'!BC23+'HKGI(x)'!BB23</f>
        <v>5.3463848800307072E-2</v>
      </c>
      <c r="Z24">
        <f>'HKFI(x)'!BD23+'HKGI(x)'!BC23</f>
        <v>5.0784842259676194E-2</v>
      </c>
      <c r="AA24">
        <f>'HKFI(x)'!BE23+'HKGI(x)'!BD23</f>
        <v>3.8182905797928851E-2</v>
      </c>
      <c r="AB24">
        <f>'HKFI(x)'!BF23+'HKGI(x)'!BE23</f>
        <v>2.4036530909170142E-2</v>
      </c>
      <c r="AC24">
        <f>'HKFI(x)'!BG23+'HKGI(x)'!BF23</f>
        <v>2.2829869331467741E-2</v>
      </c>
    </row>
    <row r="25" spans="1:29" x14ac:dyDescent="0.25">
      <c r="A25">
        <f>'HKFI(x)'!AE24</f>
        <v>1972</v>
      </c>
      <c r="B25">
        <f>'HKFI(x)'!AF24+'HKGI(x)'!AE24</f>
        <v>1.6355580159649385</v>
      </c>
      <c r="C25">
        <f>'HKFI(x)'!AG24+'HKGI(x)'!AF24</f>
        <v>2.8580426568031239E-2</v>
      </c>
      <c r="D25">
        <f>'HKFI(x)'!AH24+'HKGI(x)'!AG24</f>
        <v>2.4136020926241897E-2</v>
      </c>
      <c r="E25">
        <f>'HKFI(x)'!AI24+'HKGI(x)'!AH24</f>
        <v>2.2082577673063035E-2</v>
      </c>
      <c r="F25">
        <f>'HKFI(x)'!AJ24+'HKGI(x)'!AI24</f>
        <v>2.9619030883630007E-2</v>
      </c>
      <c r="G25">
        <f>'HKFI(x)'!AK24+'HKGI(x)'!AJ24</f>
        <v>3.3110527263883416E-2</v>
      </c>
      <c r="H25">
        <f>'HKFI(x)'!AL24+'HKGI(x)'!AK24</f>
        <v>3.9617850406530646E-2</v>
      </c>
      <c r="I25">
        <f>'HKFI(x)'!AM24+'HKGI(x)'!AL24</f>
        <v>5.7457716291975096E-2</v>
      </c>
      <c r="J25">
        <f>'HKFI(x)'!AN24+'HKGI(x)'!AM24</f>
        <v>7.6336593833472299E-2</v>
      </c>
      <c r="K25">
        <f>'HKFI(x)'!AO24+'HKGI(x)'!AN24</f>
        <v>7.4765852233759644E-2</v>
      </c>
      <c r="L25">
        <f>'HKFI(x)'!AP24+'HKGI(x)'!AO24</f>
        <v>7.6168006243313324E-2</v>
      </c>
      <c r="M25">
        <f>'HKFI(x)'!AQ24+'HKGI(x)'!AP24</f>
        <v>8.0726611696301437E-2</v>
      </c>
      <c r="N25">
        <f>'HKFI(x)'!AR24+'HKGI(x)'!AQ24</f>
        <v>8.0752417159713291E-2</v>
      </c>
      <c r="O25">
        <f>'HKFI(x)'!AS24+'HKGI(x)'!AR24</f>
        <v>8.550439625852195E-2</v>
      </c>
      <c r="P25">
        <f>'HKFI(x)'!AT24+'HKGI(x)'!AS24</f>
        <v>8.6391130412521305E-2</v>
      </c>
      <c r="Q25">
        <f>'HKFI(x)'!AU24+'HKGI(x)'!AT24</f>
        <v>8.9588005457173353E-2</v>
      </c>
      <c r="R25">
        <f>'HKFI(x)'!AV24+'HKGI(x)'!AU24</f>
        <v>9.0515760786896438E-2</v>
      </c>
      <c r="S25">
        <f>'HKFI(x)'!AW24+'HKGI(x)'!AV24</f>
        <v>9.0546654044934033E-2</v>
      </c>
      <c r="T25">
        <f>'HKFI(x)'!AX24+'HKGI(x)'!AW24</f>
        <v>9.3704917645223998E-2</v>
      </c>
      <c r="U25">
        <f>'HKFI(x)'!AY24+'HKGI(x)'!AX24</f>
        <v>8.0190349572861586E-2</v>
      </c>
      <c r="V25">
        <f>'HKFI(x)'!AZ24+'HKGI(x)'!AY24</f>
        <v>7.6318295247469789E-2</v>
      </c>
      <c r="W25">
        <f>'HKFI(x)'!BA24+'HKGI(x)'!AZ24</f>
        <v>6.938586769669805E-2</v>
      </c>
      <c r="X25">
        <f>'HKFI(x)'!BB24+'HKGI(x)'!BA24</f>
        <v>6.2214854792903999E-2</v>
      </c>
      <c r="Y25">
        <f>'HKFI(x)'!BC24+'HKGI(x)'!BB24</f>
        <v>5.3131223159857237E-2</v>
      </c>
      <c r="Z25">
        <f>'HKFI(x)'!BD24+'HKGI(x)'!BC24</f>
        <v>5.0382029368617569E-2</v>
      </c>
      <c r="AA25">
        <f>'HKFI(x)'!BE24+'HKGI(x)'!BD24</f>
        <v>3.7818398295756409E-2</v>
      </c>
      <c r="AB25">
        <f>'HKFI(x)'!BF24+'HKGI(x)'!BE24</f>
        <v>2.3915798511256248E-2</v>
      </c>
      <c r="AC25">
        <f>'HKFI(x)'!BG24+'HKGI(x)'!BF24</f>
        <v>2.2596703534331068E-2</v>
      </c>
    </row>
    <row r="26" spans="1:29" x14ac:dyDescent="0.25">
      <c r="A26">
        <f>'HKFI(x)'!AE25</f>
        <v>1973</v>
      </c>
      <c r="B26">
        <f>'HKFI(x)'!AF25+'HKGI(x)'!AE25</f>
        <v>1.626613030847218</v>
      </c>
      <c r="C26">
        <f>'HKFI(x)'!AG25+'HKGI(x)'!AF25</f>
        <v>2.8416335606146557E-2</v>
      </c>
      <c r="D26">
        <f>'HKFI(x)'!AH25+'HKGI(x)'!AG25</f>
        <v>2.4098954837173669E-2</v>
      </c>
      <c r="E26">
        <f>'HKFI(x)'!AI25+'HKGI(x)'!AH25</f>
        <v>2.2024405923544727E-2</v>
      </c>
      <c r="F26">
        <f>'HKFI(x)'!AJ25+'HKGI(x)'!AI25</f>
        <v>2.9496854121164401E-2</v>
      </c>
      <c r="G26">
        <f>'HKFI(x)'!AK25+'HKGI(x)'!AJ25</f>
        <v>3.300862450990457E-2</v>
      </c>
      <c r="H26">
        <f>'HKFI(x)'!AL25+'HKGI(x)'!AK25</f>
        <v>3.9453677026070139E-2</v>
      </c>
      <c r="I26">
        <f>'HKFI(x)'!AM25+'HKGI(x)'!AL25</f>
        <v>5.7218544074424851E-2</v>
      </c>
      <c r="J26">
        <f>'HKFI(x)'!AN25+'HKGI(x)'!AM25</f>
        <v>7.5928194330796686E-2</v>
      </c>
      <c r="K26">
        <f>'HKFI(x)'!AO25+'HKGI(x)'!AN25</f>
        <v>7.438869499534112E-2</v>
      </c>
      <c r="L26">
        <f>'HKFI(x)'!AP25+'HKGI(x)'!AO25</f>
        <v>7.5913832738290998E-2</v>
      </c>
      <c r="M26">
        <f>'HKFI(x)'!AQ25+'HKGI(x)'!AP25</f>
        <v>8.0262517321707666E-2</v>
      </c>
      <c r="N26">
        <f>'HKFI(x)'!AR25+'HKGI(x)'!AQ25</f>
        <v>8.0351293606072766E-2</v>
      </c>
      <c r="O26">
        <f>'HKFI(x)'!AS25+'HKGI(x)'!AR25</f>
        <v>8.5106252353840228E-2</v>
      </c>
      <c r="P26">
        <f>'HKFI(x)'!AT25+'HKGI(x)'!AS25</f>
        <v>8.6043888646190433E-2</v>
      </c>
      <c r="Q26">
        <f>'HKFI(x)'!AU25+'HKGI(x)'!AT25</f>
        <v>8.9129163316475801E-2</v>
      </c>
      <c r="R26">
        <f>'HKFI(x)'!AV25+'HKGI(x)'!AU25</f>
        <v>9.0076925820677112E-2</v>
      </c>
      <c r="S26">
        <f>'HKFI(x)'!AW25+'HKGI(x)'!AV25</f>
        <v>9.0073561823173845E-2</v>
      </c>
      <c r="T26">
        <f>'HKFI(x)'!AX25+'HKGI(x)'!AW25</f>
        <v>9.3245670753111964E-2</v>
      </c>
      <c r="U26">
        <f>'HKFI(x)'!AY25+'HKGI(x)'!AX25</f>
        <v>7.9593623281441594E-2</v>
      </c>
      <c r="V26">
        <f>'HKFI(x)'!AZ25+'HKGI(x)'!AY25</f>
        <v>7.5698690748244646E-2</v>
      </c>
      <c r="W26">
        <f>'HKFI(x)'!BA25+'HKGI(x)'!AZ25</f>
        <v>6.8856200864261155E-2</v>
      </c>
      <c r="X26">
        <f>'HKFI(x)'!BB25+'HKGI(x)'!BA25</f>
        <v>6.1808615091780789E-2</v>
      </c>
      <c r="Y26">
        <f>'HKFI(x)'!BC25+'HKGI(x)'!BB25</f>
        <v>5.2808170823953254E-2</v>
      </c>
      <c r="Z26">
        <f>'HKFI(x)'!BD25+'HKGI(x)'!BC25</f>
        <v>4.9984647356369157E-2</v>
      </c>
      <c r="AA26">
        <f>'HKFI(x)'!BE25+'HKGI(x)'!BD25</f>
        <v>3.745971782400085E-2</v>
      </c>
      <c r="AB26">
        <f>'HKFI(x)'!BF25+'HKGI(x)'!BE25</f>
        <v>2.3799163515869904E-2</v>
      </c>
      <c r="AC26">
        <f>'HKFI(x)'!BG25+'HKGI(x)'!BF25</f>
        <v>2.2366809537188909E-2</v>
      </c>
    </row>
    <row r="27" spans="1:29" x14ac:dyDescent="0.25">
      <c r="A27">
        <f>'HKFI(x)'!AE26</f>
        <v>1974</v>
      </c>
      <c r="B27">
        <f>'HKFI(x)'!AF26+'HKGI(x)'!AE26</f>
        <v>1.6178658187417481</v>
      </c>
      <c r="C27">
        <f>'HKFI(x)'!AG26+'HKGI(x)'!AF26</f>
        <v>2.8255957927659364E-2</v>
      </c>
      <c r="D27">
        <f>'HKFI(x)'!AH26+'HKGI(x)'!AG26</f>
        <v>2.4062607839084253E-2</v>
      </c>
      <c r="E27">
        <f>'HKFI(x)'!AI26+'HKGI(x)'!AH26</f>
        <v>2.1967462046232213E-2</v>
      </c>
      <c r="F27">
        <f>'HKFI(x)'!AJ26+'HKGI(x)'!AI26</f>
        <v>2.9377413694369758E-2</v>
      </c>
      <c r="G27">
        <f>'HKFI(x)'!AK26+'HKGI(x)'!AJ26</f>
        <v>3.2908960507320596E-2</v>
      </c>
      <c r="H27">
        <f>'HKFI(x)'!AL26+'HKGI(x)'!AK26</f>
        <v>3.9293132177904797E-2</v>
      </c>
      <c r="I27">
        <f>'HKFI(x)'!AM26+'HKGI(x)'!AL26</f>
        <v>5.698446908358068E-2</v>
      </c>
      <c r="J27">
        <f>'HKFI(x)'!AN26+'HKGI(x)'!AM26</f>
        <v>7.5528618184458385E-2</v>
      </c>
      <c r="K27">
        <f>'HKFI(x)'!AO26+'HKGI(x)'!AN26</f>
        <v>7.4019551058641997E-2</v>
      </c>
      <c r="L27">
        <f>'HKFI(x)'!AP26+'HKGI(x)'!AO26</f>
        <v>7.5664723275793544E-2</v>
      </c>
      <c r="M27">
        <f>'HKFI(x)'!AQ26+'HKGI(x)'!AP26</f>
        <v>7.9808454965915793E-2</v>
      </c>
      <c r="N27">
        <f>'HKFI(x)'!AR26+'HKGI(x)'!AQ26</f>
        <v>7.9958698166894882E-2</v>
      </c>
      <c r="O27">
        <f>'HKFI(x)'!AS26+'HKGI(x)'!AR26</f>
        <v>8.4716590667474681E-2</v>
      </c>
      <c r="P27">
        <f>'HKFI(x)'!AT26+'HKGI(x)'!AS26</f>
        <v>8.5703934709899815E-2</v>
      </c>
      <c r="Q27">
        <f>'HKFI(x)'!AU26+'HKGI(x)'!AT26</f>
        <v>8.8680273097051038E-2</v>
      </c>
      <c r="R27">
        <f>'HKFI(x)'!AV26+'HKGI(x)'!AU26</f>
        <v>8.9647615712769052E-2</v>
      </c>
      <c r="S27">
        <f>'HKFI(x)'!AW26+'HKGI(x)'!AV26</f>
        <v>8.961086103786392E-2</v>
      </c>
      <c r="T27">
        <f>'HKFI(x)'!AX26+'HKGI(x)'!AW26</f>
        <v>9.2796538762620659E-2</v>
      </c>
      <c r="U27">
        <f>'HKFI(x)'!AY26+'HKGI(x)'!AX26</f>
        <v>7.901050990931846E-2</v>
      </c>
      <c r="V27">
        <f>'HKFI(x)'!AZ26+'HKGI(x)'!AY26</f>
        <v>7.5093316392388684E-2</v>
      </c>
      <c r="W27">
        <f>'HKFI(x)'!BA26+'HKGI(x)'!AZ26</f>
        <v>6.8338742338177799E-2</v>
      </c>
      <c r="X27">
        <f>'HKFI(x)'!BB26+'HKGI(x)'!BA26</f>
        <v>6.141167971412536E-2</v>
      </c>
      <c r="Y27">
        <f>'HKFI(x)'!BC26+'HKGI(x)'!BB26</f>
        <v>5.2492522333023567E-2</v>
      </c>
      <c r="Z27">
        <f>'HKFI(x)'!BD26+'HKGI(x)'!BC26</f>
        <v>4.959644243075452E-2</v>
      </c>
      <c r="AA27">
        <f>'HKFI(x)'!BE26+'HKGI(x)'!BD26</f>
        <v>3.7109346473148806E-2</v>
      </c>
      <c r="AB27">
        <f>'HKFI(x)'!BF26+'HKGI(x)'!BE26</f>
        <v>2.3685150129955243E-2</v>
      </c>
      <c r="AC27">
        <f>'HKFI(x)'!BG26+'HKGI(x)'!BF26</f>
        <v>2.2142246105320083E-2</v>
      </c>
    </row>
    <row r="28" spans="1:29" x14ac:dyDescent="0.25">
      <c r="A28">
        <f>'HKFI(x)'!AE27</f>
        <v>1975</v>
      </c>
      <c r="B28">
        <f>'HKFI(x)'!AF27+'HKGI(x)'!AE27</f>
        <v>1.608941715004081</v>
      </c>
      <c r="C28">
        <f>'HKFI(x)'!AG27+'HKGI(x)'!AF27</f>
        <v>2.8092719743344596E-2</v>
      </c>
      <c r="D28">
        <f>'HKFI(x)'!AH27+'HKGI(x)'!AG27</f>
        <v>2.4025074832229733E-2</v>
      </c>
      <c r="E28">
        <f>'HKFI(x)'!AI27+'HKGI(x)'!AH27</f>
        <v>2.1909104834839661E-2</v>
      </c>
      <c r="F28">
        <f>'HKFI(x)'!AJ27+'HKGI(x)'!AI27</f>
        <v>2.9255715092836157E-2</v>
      </c>
      <c r="G28">
        <f>'HKFI(x)'!AK27+'HKGI(x)'!AJ27</f>
        <v>3.2807216775962662E-2</v>
      </c>
      <c r="H28">
        <f>'HKFI(x)'!AL27+'HKGI(x)'!AK27</f>
        <v>3.9129334718969309E-2</v>
      </c>
      <c r="I28">
        <f>'HKFI(x)'!AM27+'HKGI(x)'!AL27</f>
        <v>5.6744803521218135E-2</v>
      </c>
      <c r="J28">
        <f>'HKFI(x)'!AN27+'HKGI(x)'!AM27</f>
        <v>7.5120035117403533E-2</v>
      </c>
      <c r="K28">
        <f>'HKFI(x)'!AO27+'HKGI(x)'!AN27</f>
        <v>7.364147999353976E-2</v>
      </c>
      <c r="L28">
        <f>'HKFI(x)'!AP27+'HKGI(x)'!AO27</f>
        <v>7.5408080934820973E-2</v>
      </c>
      <c r="M28">
        <f>'HKFI(x)'!AQ27+'HKGI(x)'!AP27</f>
        <v>7.9344181696702612E-2</v>
      </c>
      <c r="N28">
        <f>'HKFI(x)'!AR27+'HKGI(x)'!AQ27</f>
        <v>7.9556633633496604E-2</v>
      </c>
      <c r="O28">
        <f>'HKFI(x)'!AS27+'HKGI(x)'!AR27</f>
        <v>8.4317608944134453E-2</v>
      </c>
      <c r="P28">
        <f>'HKFI(x)'!AT27+'HKGI(x)'!AS27</f>
        <v>8.5355356385063558E-2</v>
      </c>
      <c r="Q28">
        <f>'HKFI(x)'!AU27+'HKGI(x)'!AT27</f>
        <v>8.8221438332753727E-2</v>
      </c>
      <c r="R28">
        <f>'HKFI(x)'!AV27+'HKGI(x)'!AU27</f>
        <v>8.9208825694511079E-2</v>
      </c>
      <c r="S28">
        <f>'HKFI(x)'!AW27+'HKGI(x)'!AV27</f>
        <v>8.9138495202321533E-2</v>
      </c>
      <c r="T28">
        <f>'HKFI(x)'!AX27+'HKGI(x)'!AW27</f>
        <v>9.2338148956248603E-2</v>
      </c>
      <c r="U28">
        <f>'HKFI(x)'!AY27+'HKGI(x)'!AX27</f>
        <v>7.8417487343051387E-2</v>
      </c>
      <c r="V28">
        <f>'HKFI(x)'!AZ27+'HKGI(x)'!AY27</f>
        <v>7.4478082813647428E-2</v>
      </c>
      <c r="W28">
        <f>'HKFI(x)'!BA27+'HKGI(x)'!AZ27</f>
        <v>6.7813052861938963E-2</v>
      </c>
      <c r="X28">
        <f>'HKFI(x)'!BB27+'HKGI(x)'!BA27</f>
        <v>6.1008164833146999E-2</v>
      </c>
      <c r="Y28">
        <f>'HKFI(x)'!BC27+'HKGI(x)'!BB27</f>
        <v>5.2171663326716078E-2</v>
      </c>
      <c r="Z28">
        <f>'HKFI(x)'!BD27+'HKGI(x)'!BC27</f>
        <v>4.9202142603586047E-2</v>
      </c>
      <c r="AA28">
        <f>'HKFI(x)'!BE27+'HKGI(x)'!BD27</f>
        <v>3.6753590188623134E-2</v>
      </c>
      <c r="AB28">
        <f>'HKFI(x)'!BF27+'HKGI(x)'!BE27</f>
        <v>2.3569023349734784E-2</v>
      </c>
      <c r="AC28">
        <f>'HKFI(x)'!BG27+'HKGI(x)'!BF27</f>
        <v>2.191425327323929E-2</v>
      </c>
    </row>
    <row r="29" spans="1:29" x14ac:dyDescent="0.25">
      <c r="A29">
        <f>'HKFI(x)'!AE28</f>
        <v>1976</v>
      </c>
      <c r="B29">
        <f>'HKFI(x)'!AF28+'HKGI(x)'!AE28</f>
        <v>1.5922417692322295</v>
      </c>
      <c r="C29">
        <f>'HKFI(x)'!AG28+'HKGI(x)'!AF28</f>
        <v>2.7796100208136873E-2</v>
      </c>
      <c r="D29">
        <f>'HKFI(x)'!AH28+'HKGI(x)'!AG28</f>
        <v>2.3944407132625023E-2</v>
      </c>
      <c r="E29">
        <f>'HKFI(x)'!AI28+'HKGI(x)'!AH28</f>
        <v>2.1793844293666008E-2</v>
      </c>
      <c r="F29">
        <f>'HKFI(x)'!AJ28+'HKGI(x)'!AI28</f>
        <v>2.9031613404189475E-2</v>
      </c>
      <c r="G29">
        <f>'HKFI(x)'!AK28+'HKGI(x)'!AJ28</f>
        <v>3.2615334308636432E-2</v>
      </c>
      <c r="H29">
        <f>'HKFI(x)'!AL28+'HKGI(x)'!AK28</f>
        <v>3.882267744444997E-2</v>
      </c>
      <c r="I29">
        <f>'HKFI(x)'!AM28+'HKGI(x)'!AL28</f>
        <v>5.6276488707594594E-2</v>
      </c>
      <c r="J29">
        <f>'HKFI(x)'!AN28+'HKGI(x)'!AM28</f>
        <v>7.4334012779413594E-2</v>
      </c>
      <c r="K29">
        <f>'HKFI(x)'!AO28+'HKGI(x)'!AN28</f>
        <v>7.2900166694979451E-2</v>
      </c>
      <c r="L29">
        <f>'HKFI(x)'!AP28+'HKGI(x)'!AO28</f>
        <v>7.4870103943653524E-2</v>
      </c>
      <c r="M29">
        <f>'HKFI(x)'!AQ28+'HKGI(x)'!AP28</f>
        <v>7.8451582148756444E-2</v>
      </c>
      <c r="N29">
        <f>'HKFI(x)'!AR28+'HKGI(x)'!AQ28</f>
        <v>7.8768854395406818E-2</v>
      </c>
      <c r="O29">
        <f>'HKFI(x)'!AS28+'HKGI(x)'!AR28</f>
        <v>8.3537674085124691E-2</v>
      </c>
      <c r="P29">
        <f>'HKFI(x)'!AT28+'HKGI(x)'!AS28</f>
        <v>8.4662582543174728E-2</v>
      </c>
      <c r="Q29">
        <f>'HKFI(x)'!AU28+'HKGI(x)'!AT28</f>
        <v>8.7342757847087782E-2</v>
      </c>
      <c r="R29">
        <f>'HKFI(x)'!AV28+'HKGI(x)'!AU28</f>
        <v>8.8369243952705012E-2</v>
      </c>
      <c r="S29">
        <f>'HKFI(x)'!AW28+'HKGI(x)'!AV28</f>
        <v>8.8247418147855403E-2</v>
      </c>
      <c r="T29">
        <f>'HKFI(x)'!AX28+'HKGI(x)'!AW28</f>
        <v>9.1476298188900906E-2</v>
      </c>
      <c r="U29">
        <f>'HKFI(x)'!AY28+'HKGI(x)'!AX28</f>
        <v>7.7351297324770626E-2</v>
      </c>
      <c r="V29">
        <f>'HKFI(x)'!AZ28+'HKGI(x)'!AY28</f>
        <v>7.3381896998131746E-2</v>
      </c>
      <c r="W29">
        <f>'HKFI(x)'!BA28+'HKGI(x)'!AZ28</f>
        <v>6.6880973024490031E-2</v>
      </c>
      <c r="X29">
        <f>'HKFI(x)'!BB28+'HKGI(x)'!BA28</f>
        <v>6.0286537434910005E-2</v>
      </c>
      <c r="Y29">
        <f>'HKFI(x)'!BC28+'HKGI(x)'!BB28</f>
        <v>5.1598355197840867E-2</v>
      </c>
      <c r="Z29">
        <f>'HKFI(x)'!BD28+'HKGI(x)'!BC28</f>
        <v>4.8504884756473278E-2</v>
      </c>
      <c r="AA29">
        <f>'HKFI(x)'!BE28+'HKGI(x)'!BD28</f>
        <v>3.6127184971034003E-2</v>
      </c>
      <c r="AB29">
        <f>'HKFI(x)'!BF28+'HKGI(x)'!BE28</f>
        <v>2.3356158651534505E-2</v>
      </c>
      <c r="AC29">
        <f>'HKFI(x)'!BG28+'HKGI(x)'!BF28</f>
        <v>2.1513320646687588E-2</v>
      </c>
    </row>
    <row r="30" spans="1:29" x14ac:dyDescent="0.25">
      <c r="A30">
        <f>'HKFI(x)'!AE29</f>
        <v>1977</v>
      </c>
      <c r="B30">
        <f>'HKFI(x)'!AF29+'HKGI(x)'!AE29</f>
        <v>1.5791039331406957</v>
      </c>
      <c r="C30">
        <f>'HKFI(x)'!AG29+'HKGI(x)'!AF29</f>
        <v>2.7562402156787021E-2</v>
      </c>
      <c r="D30">
        <f>'HKFI(x)'!AH29+'HKGI(x)'!AG29</f>
        <v>2.3881355540095583E-2</v>
      </c>
      <c r="E30">
        <f>'HKFI(x)'!AI29+'HKGI(x)'!AH29</f>
        <v>2.1703406683410361E-2</v>
      </c>
      <c r="F30">
        <f>'HKFI(x)'!AJ29+'HKGI(x)'!AI29</f>
        <v>2.8855169945849905E-2</v>
      </c>
      <c r="G30">
        <f>'HKFI(x)'!AK29+'HKGI(x)'!AJ29</f>
        <v>3.2464438870116685E-2</v>
      </c>
      <c r="H30">
        <f>'HKFI(x)'!AL29+'HKGI(x)'!AK29</f>
        <v>3.8581435797379847E-2</v>
      </c>
      <c r="I30">
        <f>'HKFI(x)'!AM29+'HKGI(x)'!AL29</f>
        <v>5.5908844154789923E-2</v>
      </c>
      <c r="J30">
        <f>'HKFI(x)'!AN29+'HKGI(x)'!AM29</f>
        <v>7.3716491041949078E-2</v>
      </c>
      <c r="K30">
        <f>'HKFI(x)'!AO29+'HKGI(x)'!AN29</f>
        <v>7.2318304050746324E-2</v>
      </c>
      <c r="L30">
        <f>'HKFI(x)'!AP29+'HKGI(x)'!AO29</f>
        <v>7.4449144280469642E-2</v>
      </c>
      <c r="M30">
        <f>'HKFI(x)'!AQ29+'HKGI(x)'!AP29</f>
        <v>7.7750308966473364E-2</v>
      </c>
      <c r="N30">
        <f>'HKFI(x)'!AR29+'HKGI(x)'!AQ29</f>
        <v>7.8150498534680424E-2</v>
      </c>
      <c r="O30">
        <f>'HKFI(x)'!AS29+'HKGI(x)'!AR29</f>
        <v>8.2925407889228531E-2</v>
      </c>
      <c r="P30">
        <f>'HKFI(x)'!AT29+'HKGI(x)'!AS29</f>
        <v>8.4119167052849303E-2</v>
      </c>
      <c r="Q30">
        <f>'HKFI(x)'!AU29+'HKGI(x)'!AT29</f>
        <v>8.6652287838453274E-2</v>
      </c>
      <c r="R30">
        <f>'HKFI(x)'!AV29+'HKGI(x)'!AU29</f>
        <v>8.770947052214545E-2</v>
      </c>
      <c r="S30">
        <f>'HKFI(x)'!AW29+'HKGI(x)'!AV29</f>
        <v>8.7546688213932425E-2</v>
      </c>
      <c r="T30">
        <f>'HKFI(x)'!AX29+'HKGI(x)'!AW29</f>
        <v>9.0798439895963007E-2</v>
      </c>
      <c r="U30">
        <f>'HKFI(x)'!AY29+'HKGI(x)'!AX29</f>
        <v>7.6510816082648606E-2</v>
      </c>
      <c r="V30">
        <f>'HKFI(x)'!AZ29+'HKGI(x)'!AY29</f>
        <v>7.2517363787879069E-2</v>
      </c>
      <c r="W30">
        <f>'HKFI(x)'!BA29+'HKGI(x)'!AZ29</f>
        <v>6.6145677776729306E-2</v>
      </c>
      <c r="X30">
        <f>'HKFI(x)'!BB29+'HKGI(x)'!BA29</f>
        <v>5.971751878288159E-2</v>
      </c>
      <c r="Y30">
        <f>'HKFI(x)'!BC29+'HKGI(x)'!BB29</f>
        <v>5.1146268864530338E-2</v>
      </c>
      <c r="Z30">
        <f>'HKFI(x)'!BD29+'HKGI(x)'!BC29</f>
        <v>4.7954757806017642E-2</v>
      </c>
      <c r="AA30">
        <f>'HKFI(x)'!BE29+'HKGI(x)'!BD29</f>
        <v>3.5632847809140236E-2</v>
      </c>
      <c r="AB30">
        <f>'HKFI(x)'!BF29+'HKGI(x)'!BE29</f>
        <v>2.3188523506209209E-2</v>
      </c>
      <c r="AC30">
        <f>'HKFI(x)'!BG29+'HKGI(x)'!BF29</f>
        <v>2.1196897289339524E-2</v>
      </c>
    </row>
    <row r="31" spans="1:29" x14ac:dyDescent="0.25">
      <c r="A31">
        <f>'HKFI(x)'!AE30</f>
        <v>1978</v>
      </c>
      <c r="B31">
        <f>'HKFI(x)'!AF30+'HKGI(x)'!AE30</f>
        <v>1.5685994820011659</v>
      </c>
      <c r="C31">
        <f>'HKFI(x)'!AG30+'HKGI(x)'!AF30</f>
        <v>2.7372738150780233E-2</v>
      </c>
      <c r="D31">
        <f>'HKFI(x)'!AH30+'HKGI(x)'!AG30</f>
        <v>2.3834251941979547E-2</v>
      </c>
      <c r="E31">
        <f>'HKFI(x)'!AI30+'HKGI(x)'!AH30</f>
        <v>2.1633017860923386E-2</v>
      </c>
      <c r="F31">
        <f>'HKFI(x)'!AJ30+'HKGI(x)'!AI30</f>
        <v>2.8712939427075559E-2</v>
      </c>
      <c r="G31">
        <f>'HKFI(x)'!AK30+'HKGI(x)'!AJ30</f>
        <v>3.2344260952504221E-2</v>
      </c>
      <c r="H31">
        <f>'HKFI(x)'!AL30+'HKGI(x)'!AK30</f>
        <v>3.8388593134101645E-2</v>
      </c>
      <c r="I31">
        <f>'HKFI(x)'!AM30+'HKGI(x)'!AL30</f>
        <v>5.5621180608934423E-2</v>
      </c>
      <c r="J31">
        <f>'HKFI(x)'!AN30+'HKGI(x)'!AM30</f>
        <v>7.3229546323335726E-2</v>
      </c>
      <c r="K31">
        <f>'HKFI(x)'!AO30+'HKGI(x)'!AN30</f>
        <v>7.1863801825236107E-2</v>
      </c>
      <c r="L31">
        <f>'HKFI(x)'!AP30+'HKGI(x)'!AO30</f>
        <v>7.4130875652401451E-2</v>
      </c>
      <c r="M31">
        <f>'HKFI(x)'!AQ30+'HKGI(x)'!AP30</f>
        <v>7.7197149779893254E-2</v>
      </c>
      <c r="N31">
        <f>'HKFI(x)'!AR30+'HKGI(x)'!AQ30</f>
        <v>7.7667314860053099E-2</v>
      </c>
      <c r="O31">
        <f>'HKFI(x)'!AS30+'HKGI(x)'!AR30</f>
        <v>8.2446434721189135E-2</v>
      </c>
      <c r="P31">
        <f>'HKFI(x)'!AT30+'HKGI(x)'!AS30</f>
        <v>8.3697515941494161E-2</v>
      </c>
      <c r="Q31">
        <f>'HKFI(x)'!AU30+'HKGI(x)'!AT30</f>
        <v>8.6106579132064764E-2</v>
      </c>
      <c r="R31">
        <f>'HKFI(x)'!AV30+'HKGI(x)'!AU30</f>
        <v>8.7187801487164152E-2</v>
      </c>
      <c r="S31">
        <f>'HKFI(x)'!AW30+'HKGI(x)'!AV30</f>
        <v>8.6988675175311447E-2</v>
      </c>
      <c r="T31">
        <f>'HKFI(x)'!AX30+'HKGI(x)'!AW30</f>
        <v>9.0257739136047468E-2</v>
      </c>
      <c r="U31">
        <f>'HKFI(x)'!AY30+'HKGI(x)'!AX30</f>
        <v>7.5824984581011196E-2</v>
      </c>
      <c r="V31">
        <f>'HKFI(x)'!AZ30+'HKGI(x)'!AY30</f>
        <v>7.1808630744631397E-2</v>
      </c>
      <c r="W31">
        <f>'HKFI(x)'!BA30+'HKGI(x)'!AZ30</f>
        <v>6.5541375921725251E-2</v>
      </c>
      <c r="X31">
        <f>'HKFI(x)'!BB30+'HKGI(x)'!BA30</f>
        <v>5.9251931975768009E-2</v>
      </c>
      <c r="Y31">
        <f>'HKFI(x)'!BC30+'HKGI(x)'!BB30</f>
        <v>5.0776193253709807E-2</v>
      </c>
      <c r="Z31">
        <f>'HKFI(x)'!BD30+'HKGI(x)'!BC30</f>
        <v>4.7502015197833883E-2</v>
      </c>
      <c r="AA31">
        <f>'HKFI(x)'!BE30+'HKGI(x)'!BD30</f>
        <v>3.522511690456008E-2</v>
      </c>
      <c r="AB31">
        <f>'HKFI(x)'!BF30+'HKGI(x)'!BE30</f>
        <v>2.3053078639130045E-2</v>
      </c>
      <c r="AC31">
        <f>'HKFI(x)'!BG30+'HKGI(x)'!BF30</f>
        <v>2.0935738672306539E-2</v>
      </c>
    </row>
    <row r="32" spans="1:29" x14ac:dyDescent="0.25">
      <c r="A32">
        <f>'HKFI(x)'!AE31</f>
        <v>1979</v>
      </c>
      <c r="B32">
        <f>'HKFI(x)'!AF31+'HKGI(x)'!AE31</f>
        <v>1.5605321281081923</v>
      </c>
      <c r="C32">
        <f>'HKFI(x)'!AG31+'HKGI(x)'!AF31</f>
        <v>2.7223670492138717E-2</v>
      </c>
      <c r="D32">
        <f>'HKFI(x)'!AH31+'HKGI(x)'!AG31</f>
        <v>2.3802090798417233E-2</v>
      </c>
      <c r="E32">
        <f>'HKFI(x)'!AI31+'HKGI(x)'!AH31</f>
        <v>2.158128976533593E-2</v>
      </c>
      <c r="F32">
        <f>'HKFI(x)'!AJ31+'HKGI(x)'!AI31</f>
        <v>2.8602307810427278E-2</v>
      </c>
      <c r="G32">
        <f>'HKFI(x)'!AK31+'HKGI(x)'!AJ31</f>
        <v>3.2252537031616985E-2</v>
      </c>
      <c r="H32">
        <f>'HKFI(x)'!AL31+'HKGI(x)'!AK31</f>
        <v>3.8240544308568436E-2</v>
      </c>
      <c r="I32">
        <f>'HKFI(x)'!AM31+'HKGI(x)'!AL31</f>
        <v>5.5407884543484207E-2</v>
      </c>
      <c r="J32">
        <f>'HKFI(x)'!AN31+'HKGI(x)'!AM31</f>
        <v>7.2863821986904456E-2</v>
      </c>
      <c r="K32">
        <f>'HKFI(x)'!AO31+'HKGI(x)'!AN31</f>
        <v>7.1527760722125952E-2</v>
      </c>
      <c r="L32">
        <f>'HKFI(x)'!AP31+'HKGI(x)'!AO31</f>
        <v>7.3908657262333144E-2</v>
      </c>
      <c r="M32">
        <f>'HKFI(x)'!AQ31+'HKGI(x)'!AP31</f>
        <v>7.6781482268425905E-2</v>
      </c>
      <c r="N32">
        <f>'HKFI(x)'!AR31+'HKGI(x)'!AQ31</f>
        <v>7.7309849307222428E-2</v>
      </c>
      <c r="O32">
        <f>'HKFI(x)'!AS31+'HKGI(x)'!AR31</f>
        <v>8.2091404136253682E-2</v>
      </c>
      <c r="P32">
        <f>'HKFI(x)'!AT31+'HKGI(x)'!AS31</f>
        <v>8.3389263842638478E-2</v>
      </c>
      <c r="Q32">
        <f>'HKFI(x)'!AU31+'HKGI(x)'!AT31</f>
        <v>8.5695193595472216E-2</v>
      </c>
      <c r="R32">
        <f>'HKFI(x)'!AV31+'HKGI(x)'!AU31</f>
        <v>8.6794267012759219E-2</v>
      </c>
      <c r="S32">
        <f>'HKFI(x)'!AW31+'HKGI(x)'!AV31</f>
        <v>8.6562866299665739E-2</v>
      </c>
      <c r="T32">
        <f>'HKFI(x)'!AX31+'HKGI(x)'!AW31</f>
        <v>8.9844043600619705E-2</v>
      </c>
      <c r="U32">
        <f>'HKFI(x)'!AY31+'HKGI(x)'!AX31</f>
        <v>7.5281510647795244E-2</v>
      </c>
      <c r="V32">
        <f>'HKFI(x)'!AZ31+'HKGI(x)'!AY31</f>
        <v>7.1243116777412269E-2</v>
      </c>
      <c r="W32">
        <f>'HKFI(x)'!BA31+'HKGI(x)'!AZ31</f>
        <v>6.505739619695497E-2</v>
      </c>
      <c r="X32">
        <f>'HKFI(x)'!BB31+'HKGI(x)'!BA31</f>
        <v>5.8881479363462913E-2</v>
      </c>
      <c r="Y32">
        <f>'HKFI(x)'!BC31+'HKGI(x)'!BB31</f>
        <v>5.048153905404007E-2</v>
      </c>
      <c r="Z32">
        <f>'HKFI(x)'!BD31+'HKGI(x)'!BC31</f>
        <v>4.7138684916818663E-2</v>
      </c>
      <c r="AA32">
        <f>'HKFI(x)'!BE31+'HKGI(x)'!BD31</f>
        <v>3.4896846014286532E-2</v>
      </c>
      <c r="AB32">
        <f>'HKFI(x)'!BF31+'HKGI(x)'!BE31</f>
        <v>2.2947346547987371E-2</v>
      </c>
      <c r="AC32">
        <f>'HKFI(x)'!BG31+'HKGI(x)'!BF31</f>
        <v>2.0725273805024376E-2</v>
      </c>
    </row>
    <row r="33" spans="1:29" x14ac:dyDescent="0.25">
      <c r="A33">
        <f>'HKFI(x)'!AE32</f>
        <v>1980</v>
      </c>
      <c r="B33">
        <f>'HKFI(x)'!AF32+'HKGI(x)'!AE32</f>
        <v>1.5549381112490295</v>
      </c>
      <c r="C33">
        <f>'HKFI(x)'!AG32+'HKGI(x)'!AF32</f>
        <v>2.7116029758930293E-2</v>
      </c>
      <c r="D33">
        <f>'HKFI(x)'!AH32+'HKGI(x)'!AG32</f>
        <v>2.3784826951252946E-2</v>
      </c>
      <c r="E33">
        <f>'HKFI(x)'!AI32+'HKGI(x)'!AH32</f>
        <v>2.1548344691852569E-2</v>
      </c>
      <c r="F33">
        <f>'HKFI(x)'!AJ32+'HKGI(x)'!AI32</f>
        <v>2.8523838181380202E-2</v>
      </c>
      <c r="G33">
        <f>'HKFI(x)'!AK32+'HKGI(x)'!AJ32</f>
        <v>3.2189652124464369E-2</v>
      </c>
      <c r="H33">
        <f>'HKFI(x)'!AL32+'HKGI(x)'!AK32</f>
        <v>3.8137951867690284E-2</v>
      </c>
      <c r="I33">
        <f>'HKFI(x)'!AM32+'HKGI(x)'!AL32</f>
        <v>5.5269553774664984E-2</v>
      </c>
      <c r="J33">
        <f>'HKFI(x)'!AN32+'HKGI(x)'!AM32</f>
        <v>7.2620571364136716E-2</v>
      </c>
      <c r="K33">
        <f>'HKFI(x)'!AO32+'HKGI(x)'!AN32</f>
        <v>7.1311075505879395E-2</v>
      </c>
      <c r="L33">
        <f>'HKFI(x)'!AP32+'HKGI(x)'!AO32</f>
        <v>7.3782438131840752E-2</v>
      </c>
      <c r="M33">
        <f>'HKFI(x)'!AQ32+'HKGI(x)'!AP32</f>
        <v>7.6504741167890467E-2</v>
      </c>
      <c r="N33">
        <f>'HKFI(x)'!AR32+'HKGI(x)'!AQ32</f>
        <v>7.7079064409225378E-2</v>
      </c>
      <c r="O33">
        <f>'HKFI(x)'!AS32+'HKGI(x)'!AR32</f>
        <v>8.1861305459311626E-2</v>
      </c>
      <c r="P33">
        <f>'HKFI(x)'!AT32+'HKGI(x)'!AS32</f>
        <v>8.3195059772940658E-2</v>
      </c>
      <c r="Q33">
        <f>'HKFI(x)'!AU32+'HKGI(x)'!AT32</f>
        <v>8.5419614753584228E-2</v>
      </c>
      <c r="R33">
        <f>'HKFI(x)'!AV32+'HKGI(x)'!AU32</f>
        <v>8.6530299310470737E-2</v>
      </c>
      <c r="S33">
        <f>'HKFI(x)'!AW32+'HKGI(x)'!AV32</f>
        <v>8.6271044864985533E-2</v>
      </c>
      <c r="T33">
        <f>'HKFI(x)'!AX32+'HKGI(x)'!AW32</f>
        <v>8.955913800949214E-2</v>
      </c>
      <c r="U33">
        <f>'HKFI(x)'!AY32+'HKGI(x)'!AX32</f>
        <v>7.488362738673851E-2</v>
      </c>
      <c r="V33">
        <f>'HKFI(x)'!AZ32+'HKGI(x)'!AY32</f>
        <v>7.0824364303554738E-2</v>
      </c>
      <c r="W33">
        <f>'HKFI(x)'!BA32+'HKGI(x)'!AZ32</f>
        <v>6.4696851843316153E-2</v>
      </c>
      <c r="X33">
        <f>'HKFI(x)'!BB32+'HKGI(x)'!BA32</f>
        <v>5.860843376500191E-2</v>
      </c>
      <c r="Y33">
        <f>'HKFI(x)'!BC32+'HKGI(x)'!BB32</f>
        <v>5.026412301642505E-2</v>
      </c>
      <c r="Z33">
        <f>'HKFI(x)'!BD32+'HKGI(x)'!BC32</f>
        <v>4.6867137318729192E-2</v>
      </c>
      <c r="AA33">
        <f>'HKFI(x)'!BE32+'HKGI(x)'!BD32</f>
        <v>3.4650224821833504E-2</v>
      </c>
      <c r="AB33">
        <f>'HKFI(x)'!BF32+'HKGI(x)'!BE32</f>
        <v>2.2871883039163453E-2</v>
      </c>
      <c r="AC33">
        <f>'HKFI(x)'!BG32+'HKGI(x)'!BF32</f>
        <v>2.0566915654273769E-2</v>
      </c>
    </row>
    <row r="34" spans="1:29" x14ac:dyDescent="0.25">
      <c r="A34">
        <f>'HKFI(x)'!AE33</f>
        <v>1981</v>
      </c>
      <c r="B34">
        <f>'HKFI(x)'!AF33+'HKGI(x)'!AE33</f>
        <v>1.5388277788384812</v>
      </c>
      <c r="C34">
        <f>'HKFI(x)'!AG33+'HKGI(x)'!AF33</f>
        <v>2.6828668353921156E-2</v>
      </c>
      <c r="D34">
        <f>'HKFI(x)'!AH33+'HKGI(x)'!AG33</f>
        <v>2.3708438203360906E-2</v>
      </c>
      <c r="E34">
        <f>'HKFI(x)'!AI33+'HKGI(x)'!AH33</f>
        <v>2.1437984155300183E-2</v>
      </c>
      <c r="F34">
        <f>'HKFI(x)'!AJ33+'HKGI(x)'!AI33</f>
        <v>2.8307149847372856E-2</v>
      </c>
      <c r="G34">
        <f>'HKFI(x)'!AK33+'HKGI(x)'!AJ33</f>
        <v>3.2004748205697521E-2</v>
      </c>
      <c r="H34">
        <f>'HKFI(x)'!AL33+'HKGI(x)'!AK33</f>
        <v>3.7842140475431524E-2</v>
      </c>
      <c r="I34">
        <f>'HKFI(x)'!AM33+'HKGI(x)'!AL33</f>
        <v>5.4820492414229219E-2</v>
      </c>
      <c r="J34">
        <f>'HKFI(x)'!AN33+'HKGI(x)'!AM33</f>
        <v>7.186524000794986E-2</v>
      </c>
      <c r="K34">
        <f>'HKFI(x)'!AO33+'HKGI(x)'!AN33</f>
        <v>7.0600574132091268E-2</v>
      </c>
      <c r="L34">
        <f>'HKFI(x)'!AP33+'HKGI(x)'!AO33</f>
        <v>7.3271372062891166E-2</v>
      </c>
      <c r="M34">
        <f>'HKFI(x)'!AQ33+'HKGI(x)'!AP33</f>
        <v>7.5646919516552641E-2</v>
      </c>
      <c r="N34">
        <f>'HKFI(x)'!AR33+'HKGI(x)'!AQ33</f>
        <v>7.6323952483991375E-2</v>
      </c>
      <c r="O34">
        <f>'HKFI(x)'!AS33+'HKGI(x)'!AR33</f>
        <v>8.1113476262023906E-2</v>
      </c>
      <c r="P34">
        <f>'HKFI(x)'!AT33+'HKGI(x)'!AS33</f>
        <v>8.2532296482199619E-2</v>
      </c>
      <c r="Q34">
        <f>'HKFI(x)'!AU33+'HKGI(x)'!AT33</f>
        <v>8.4574707451221351E-2</v>
      </c>
      <c r="R34">
        <f>'HKFI(x)'!AV33+'HKGI(x)'!AU33</f>
        <v>8.5722892431455727E-2</v>
      </c>
      <c r="S34">
        <f>'HKFI(x)'!AW33+'HKGI(x)'!AV33</f>
        <v>8.5412405754469206E-2</v>
      </c>
      <c r="T34">
        <f>'HKFI(x)'!AX33+'HKGI(x)'!AW33</f>
        <v>8.8728271842552969E-2</v>
      </c>
      <c r="U34">
        <f>'HKFI(x)'!AY33+'HKGI(x)'!AX33</f>
        <v>7.3849106500230341E-2</v>
      </c>
      <c r="V34">
        <f>'HKFI(x)'!AZ33+'HKGI(x)'!AY33</f>
        <v>6.9759319779014783E-2</v>
      </c>
      <c r="W34">
        <f>'HKFI(x)'!BA33+'HKGI(x)'!AZ33</f>
        <v>6.3790594029318359E-2</v>
      </c>
      <c r="X34">
        <f>'HKFI(x)'!BB33+'HKGI(x)'!BA33</f>
        <v>5.7907691455850382E-2</v>
      </c>
      <c r="Y34">
        <f>'HKFI(x)'!BC33+'HKGI(x)'!BB33</f>
        <v>4.9707335413456635E-2</v>
      </c>
      <c r="Z34">
        <f>'HKFI(x)'!BD33+'HKGI(x)'!BC33</f>
        <v>4.6188926774305021E-2</v>
      </c>
      <c r="AA34">
        <f>'HKFI(x)'!BE33+'HKGI(x)'!BD33</f>
        <v>3.4040540269512427E-2</v>
      </c>
      <c r="AB34">
        <f>'HKFI(x)'!BF33+'HKGI(x)'!BE33</f>
        <v>2.2665923810309994E-2</v>
      </c>
      <c r="AC34">
        <f>'HKFI(x)'!BG33+'HKGI(x)'!BF33</f>
        <v>2.0176610723770614E-2</v>
      </c>
    </row>
    <row r="35" spans="1:29" x14ac:dyDescent="0.25">
      <c r="A35">
        <f>'HKFI(x)'!AE34</f>
        <v>1982</v>
      </c>
      <c r="B35">
        <f>'HKFI(x)'!AF34+'HKGI(x)'!AE34</f>
        <v>1.5255260040280656</v>
      </c>
      <c r="C35">
        <f>'HKFI(x)'!AG34+'HKGI(x)'!AF34</f>
        <v>2.659157680378638E-2</v>
      </c>
      <c r="D35">
        <f>'HKFI(x)'!AH34+'HKGI(x)'!AG34</f>
        <v>2.3645162241351093E-2</v>
      </c>
      <c r="E35">
        <f>'HKFI(x)'!AI34+'HKGI(x)'!AH34</f>
        <v>2.1346744495129258E-2</v>
      </c>
      <c r="F35">
        <f>'HKFI(x)'!AJ34+'HKGI(x)'!AI34</f>
        <v>2.8128308588726465E-2</v>
      </c>
      <c r="G35">
        <f>'HKFI(x)'!AK34+'HKGI(x)'!AJ34</f>
        <v>3.1852049977813712E-2</v>
      </c>
      <c r="H35">
        <f>'HKFI(x)'!AL34+'HKGI(x)'!AK34</f>
        <v>3.7597895974277935E-2</v>
      </c>
      <c r="I35">
        <f>'HKFI(x)'!AM34+'HKGI(x)'!AL34</f>
        <v>5.444932896904725E-2</v>
      </c>
      <c r="J35">
        <f>'HKFI(x)'!AN34+'HKGI(x)'!AM34</f>
        <v>7.1241167968257621E-2</v>
      </c>
      <c r="K35">
        <f>'HKFI(x)'!AO34+'HKGI(x)'!AN34</f>
        <v>7.0013274130950903E-2</v>
      </c>
      <c r="L35">
        <f>'HKFI(x)'!AP34+'HKGI(x)'!AO34</f>
        <v>7.2848271301885717E-2</v>
      </c>
      <c r="M35">
        <f>'HKFI(x)'!AQ34+'HKGI(x)'!AP34</f>
        <v>7.4938178327100924E-2</v>
      </c>
      <c r="N35">
        <f>'HKFI(x)'!AR34+'HKGI(x)'!AQ34</f>
        <v>7.5699788337460772E-2</v>
      </c>
      <c r="O35">
        <f>'HKFI(x)'!AS34+'HKGI(x)'!AR34</f>
        <v>8.049536586867502E-2</v>
      </c>
      <c r="P35">
        <f>'HKFI(x)'!AT34+'HKGI(x)'!AS34</f>
        <v>8.1984282005838821E-2</v>
      </c>
      <c r="Q35">
        <f>'HKFI(x)'!AU34+'HKGI(x)'!AT34</f>
        <v>8.3876702493269367E-2</v>
      </c>
      <c r="R35">
        <f>'HKFI(x)'!AV34+'HKGI(x)'!AU34</f>
        <v>8.5055881452672566E-2</v>
      </c>
      <c r="S35">
        <f>'HKFI(x)'!AW34+'HKGI(x)'!AV34</f>
        <v>8.4703315991244268E-2</v>
      </c>
      <c r="T35">
        <f>'HKFI(x)'!AX34+'HKGI(x)'!AW34</f>
        <v>8.8042173459758982E-2</v>
      </c>
      <c r="U35">
        <f>'HKFI(x)'!AY34+'HKGI(x)'!AX34</f>
        <v>7.2995789279917095E-2</v>
      </c>
      <c r="V35">
        <f>'HKFI(x)'!AZ34+'HKGI(x)'!AY34</f>
        <v>6.8881026730284178E-2</v>
      </c>
      <c r="W35">
        <f>'HKFI(x)'!BA34+'HKGI(x)'!AZ34</f>
        <v>6.3043338207751043E-2</v>
      </c>
      <c r="X35">
        <f>'HKFI(x)'!BB34+'HKGI(x)'!BA34</f>
        <v>5.7329767118019771E-2</v>
      </c>
      <c r="Y35">
        <f>'HKFI(x)'!BC34+'HKGI(x)'!BB34</f>
        <v>4.9248145278645308E-2</v>
      </c>
      <c r="Z35">
        <f>'HKFI(x)'!BD34+'HKGI(x)'!BC34</f>
        <v>4.5629745708930303E-2</v>
      </c>
      <c r="AA35">
        <f>'HKFI(x)'!BE34+'HKGI(x)'!BD34</f>
        <v>3.3537913906081726E-2</v>
      </c>
      <c r="AB35">
        <f>'HKFI(x)'!BF34+'HKGI(x)'!BE34</f>
        <v>2.2495957090524262E-2</v>
      </c>
      <c r="AC35">
        <f>'HKFI(x)'!BG34+'HKGI(x)'!BF34</f>
        <v>1.9854852320664751E-2</v>
      </c>
    </row>
    <row r="36" spans="1:29" x14ac:dyDescent="0.25">
      <c r="A36">
        <f>'HKFI(x)'!AE35</f>
        <v>1983</v>
      </c>
      <c r="B36">
        <f>'HKFI(x)'!AF35+'HKGI(x)'!AE35</f>
        <v>1.5142286859008236</v>
      </c>
      <c r="C36">
        <f>'HKFI(x)'!AG35+'HKGI(x)'!AF35</f>
        <v>2.6388562987831349E-2</v>
      </c>
      <c r="D36">
        <f>'HKFI(x)'!AH35+'HKGI(x)'!AG35</f>
        <v>2.3593365274575846E-2</v>
      </c>
      <c r="E36">
        <f>'HKFI(x)'!AI35+'HKGI(x)'!AH35</f>
        <v>2.1270382191154132E-2</v>
      </c>
      <c r="F36">
        <f>'HKFI(x)'!AJ35+'HKGI(x)'!AI35</f>
        <v>2.797573938505124E-2</v>
      </c>
      <c r="G36">
        <f>'HKFI(x)'!AK35+'HKGI(x)'!AJ35</f>
        <v>3.1722638973818072E-2</v>
      </c>
      <c r="H36">
        <f>'HKFI(x)'!AL35+'HKGI(x)'!AK35</f>
        <v>3.7390482642169758E-2</v>
      </c>
      <c r="I36">
        <f>'HKFI(x)'!AM35+'HKGI(x)'!AL35</f>
        <v>5.4137790307658765E-2</v>
      </c>
      <c r="J36">
        <f>'HKFI(x)'!AN35+'HKGI(x)'!AM35</f>
        <v>7.071513122900483E-2</v>
      </c>
      <c r="K36">
        <f>'HKFI(x)'!AO35+'HKGI(x)'!AN35</f>
        <v>6.9520776974526216E-2</v>
      </c>
      <c r="L36">
        <f>'HKFI(x)'!AP35+'HKGI(x)'!AO35</f>
        <v>7.2499683376700041E-2</v>
      </c>
      <c r="M36">
        <f>'HKFI(x)'!AQ35+'HKGI(x)'!AP35</f>
        <v>7.4340671565012173E-2</v>
      </c>
      <c r="N36">
        <f>'HKFI(x)'!AR35+'HKGI(x)'!AQ35</f>
        <v>7.5176274004082944E-2</v>
      </c>
      <c r="O36">
        <f>'HKFI(x)'!AS35+'HKGI(x)'!AR35</f>
        <v>7.9976606276428247E-2</v>
      </c>
      <c r="P36">
        <f>'HKFI(x)'!AT35+'HKGI(x)'!AS35</f>
        <v>8.1526389890033552E-2</v>
      </c>
      <c r="Q36">
        <f>'HKFI(x)'!AU35+'HKGI(x)'!AT35</f>
        <v>8.3287616800944986E-2</v>
      </c>
      <c r="R36">
        <f>'HKFI(x)'!AV35+'HKGI(x)'!AU35</f>
        <v>8.4492823220708696E-2</v>
      </c>
      <c r="S36">
        <f>'HKFI(x)'!AW35+'HKGI(x)'!AV35</f>
        <v>8.4102407315689742E-2</v>
      </c>
      <c r="T36">
        <f>'HKFI(x)'!AX35+'HKGI(x)'!AW35</f>
        <v>8.7460218991498306E-2</v>
      </c>
      <c r="U36">
        <f>'HKFI(x)'!AY35+'HKGI(x)'!AX35</f>
        <v>7.2262943235294905E-2</v>
      </c>
      <c r="V36">
        <f>'HKFI(x)'!AZ35+'HKGI(x)'!AY35</f>
        <v>6.8124812663990564E-2</v>
      </c>
      <c r="W36">
        <f>'HKFI(x)'!BA35+'HKGI(x)'!AZ35</f>
        <v>6.2399060152689527E-2</v>
      </c>
      <c r="X36">
        <f>'HKFI(x)'!BB35+'HKGI(x)'!BA35</f>
        <v>5.6832691134944907E-2</v>
      </c>
      <c r="Y36">
        <f>'HKFI(x)'!BC35+'HKGI(x)'!BB35</f>
        <v>4.8853096026268888E-2</v>
      </c>
      <c r="Z36">
        <f>'HKFI(x)'!BD35+'HKGI(x)'!BC35</f>
        <v>4.5147260748389997E-2</v>
      </c>
      <c r="AA36">
        <f>'HKFI(x)'!BE35+'HKGI(x)'!BD35</f>
        <v>3.3103698983641107E-2</v>
      </c>
      <c r="AB36">
        <f>'HKFI(x)'!BF35+'HKGI(x)'!BE35</f>
        <v>2.2350774114616306E-2</v>
      </c>
      <c r="AC36">
        <f>'HKFI(x)'!BG35+'HKGI(x)'!BF35</f>
        <v>1.9576787434098353E-2</v>
      </c>
    </row>
    <row r="37" spans="1:29" x14ac:dyDescent="0.25">
      <c r="A37">
        <f>'HKFI(x)'!AE36</f>
        <v>1984</v>
      </c>
      <c r="B37">
        <f>'HKFI(x)'!AF36+'HKGI(x)'!AE36</f>
        <v>1.5045620105700575</v>
      </c>
      <c r="C37">
        <f>'HKFI(x)'!AG36+'HKGI(x)'!AF36</f>
        <v>2.6213381308714642E-2</v>
      </c>
      <c r="D37">
        <f>'HKFI(x)'!AH36+'HKGI(x)'!AG36</f>
        <v>2.3550777426263804E-2</v>
      </c>
      <c r="E37">
        <f>'HKFI(x)'!AI36+'HKGI(x)'!AH36</f>
        <v>2.120604778084597E-2</v>
      </c>
      <c r="F37">
        <f>'HKFI(x)'!AJ36+'HKGI(x)'!AI36</f>
        <v>2.7844587748025371E-2</v>
      </c>
      <c r="G37">
        <f>'HKFI(x)'!AK36+'HKGI(x)'!AJ36</f>
        <v>3.1612153925414374E-2</v>
      </c>
      <c r="H37">
        <f>'HKFI(x)'!AL36+'HKGI(x)'!AK36</f>
        <v>3.7213030073594527E-2</v>
      </c>
      <c r="I37">
        <f>'HKFI(x)'!AM36+'HKGI(x)'!AL36</f>
        <v>5.38745115204066E-2</v>
      </c>
      <c r="J37">
        <f>'HKFI(x)'!AN36+'HKGI(x)'!AM36</f>
        <v>7.0268581753718223E-2</v>
      </c>
      <c r="K37">
        <f>'HKFI(x)'!AO36+'HKGI(x)'!AN36</f>
        <v>6.9104984067645703E-2</v>
      </c>
      <c r="L37">
        <f>'HKFI(x)'!AP36+'HKGI(x)'!AO36</f>
        <v>7.2210997744135003E-2</v>
      </c>
      <c r="M37">
        <f>'HKFI(x)'!AQ36+'HKGI(x)'!AP36</f>
        <v>7.3833360421828656E-2</v>
      </c>
      <c r="N37">
        <f>'HKFI(x)'!AR36+'HKGI(x)'!AQ36</f>
        <v>7.4734201088481E-2</v>
      </c>
      <c r="O37">
        <f>'HKFI(x)'!AS36+'HKGI(x)'!AR36</f>
        <v>7.9538257039542759E-2</v>
      </c>
      <c r="P37">
        <f>'HKFI(x)'!AT36+'HKGI(x)'!AS36</f>
        <v>8.1141312063337495E-2</v>
      </c>
      <c r="Q37">
        <f>'HKFI(x)'!AU36+'HKGI(x)'!AT36</f>
        <v>8.2786889649697437E-2</v>
      </c>
      <c r="R37">
        <f>'HKFI(x)'!AV36+'HKGI(x)'!AU36</f>
        <v>8.4014102889408887E-2</v>
      </c>
      <c r="S37">
        <f>'HKFI(x)'!AW36+'HKGI(x)'!AV36</f>
        <v>8.3589416681233819E-2</v>
      </c>
      <c r="T37">
        <f>'HKFI(x)'!AX36+'HKGI(x)'!AW36</f>
        <v>8.6962936328976115E-2</v>
      </c>
      <c r="U37">
        <f>'HKFI(x)'!AY36+'HKGI(x)'!AX36</f>
        <v>7.1628640721679362E-2</v>
      </c>
      <c r="V37">
        <f>'HKFI(x)'!AZ36+'HKGI(x)'!AY36</f>
        <v>6.746859331697927E-2</v>
      </c>
      <c r="W37">
        <f>'HKFI(x)'!BA36+'HKGI(x)'!AZ36</f>
        <v>6.1839194968376213E-2</v>
      </c>
      <c r="X37">
        <f>'HKFI(x)'!BB36+'HKGI(x)'!BA36</f>
        <v>5.6401800517399091E-2</v>
      </c>
      <c r="Y37">
        <f>'HKFI(x)'!BC36+'HKGI(x)'!BB36</f>
        <v>4.8510561760667377E-2</v>
      </c>
      <c r="Z37">
        <f>'HKFI(x)'!BD36+'HKGI(x)'!BC36</f>
        <v>4.472767147615439E-2</v>
      </c>
      <c r="AA37">
        <f>'HKFI(x)'!BE36+'HKGI(x)'!BD36</f>
        <v>3.2725624317832637E-2</v>
      </c>
      <c r="AB37">
        <f>'HKFI(x)'!BF36+'HKGI(x)'!BE36</f>
        <v>2.2225807983148677E-2</v>
      </c>
      <c r="AC37">
        <f>'HKFI(x)'!BG36+'HKGI(x)'!BF36</f>
        <v>1.933458599654999E-2</v>
      </c>
    </row>
    <row r="38" spans="1:29" x14ac:dyDescent="0.25">
      <c r="A38">
        <f>'HKFI(x)'!AE37</f>
        <v>1985</v>
      </c>
      <c r="B38">
        <f>'HKFI(x)'!AF37+'HKGI(x)'!AE37</f>
        <v>1.4962364925196174</v>
      </c>
      <c r="C38">
        <f>'HKFI(x)'!AG37+'HKGI(x)'!AF37</f>
        <v>2.6061002986824674E-2</v>
      </c>
      <c r="D38">
        <f>'HKFI(x)'!AH37+'HKGI(x)'!AG37</f>
        <v>2.3515867245761653E-2</v>
      </c>
      <c r="E38">
        <f>'HKFI(x)'!AI37+'HKGI(x)'!AH37</f>
        <v>2.1151666008842471E-2</v>
      </c>
      <c r="F38">
        <f>'HKFI(x)'!AJ37+'HKGI(x)'!AI37</f>
        <v>2.7731015390892812E-2</v>
      </c>
      <c r="G38">
        <f>'HKFI(x)'!AK37+'HKGI(x)'!AJ37</f>
        <v>3.1517249674656862E-2</v>
      </c>
      <c r="H38">
        <f>'HKFI(x)'!AL37+'HKGI(x)'!AK37</f>
        <v>3.706022074972553E-2</v>
      </c>
      <c r="I38">
        <f>'HKFI(x)'!AM37+'HKGI(x)'!AL37</f>
        <v>5.3651121646621502E-2</v>
      </c>
      <c r="J38">
        <f>'HKFI(x)'!AN37+'HKGI(x)'!AM37</f>
        <v>6.9887620766220376E-2</v>
      </c>
      <c r="K38">
        <f>'HKFI(x)'!AO37+'HKGI(x)'!AN37</f>
        <v>6.8752613542667804E-2</v>
      </c>
      <c r="L38">
        <f>'HKFI(x)'!AP37+'HKGI(x)'!AO37</f>
        <v>7.1972152314624546E-2</v>
      </c>
      <c r="M38">
        <f>'HKFI(x)'!AQ37+'HKGI(x)'!AP37</f>
        <v>7.3400468508601865E-2</v>
      </c>
      <c r="N38">
        <f>'HKFI(x)'!AR37+'HKGI(x)'!AQ37</f>
        <v>7.4359462270952137E-2</v>
      </c>
      <c r="O38">
        <f>'HKFI(x)'!AS37+'HKGI(x)'!AR37</f>
        <v>7.9166373302190049E-2</v>
      </c>
      <c r="P38">
        <f>'HKFI(x)'!AT37+'HKGI(x)'!AS37</f>
        <v>8.0816523187447184E-2</v>
      </c>
      <c r="Q38">
        <f>'HKFI(x)'!AU37+'HKGI(x)'!AT37</f>
        <v>8.2359033681785709E-2</v>
      </c>
      <c r="R38">
        <f>'HKFI(x)'!AV37+'HKGI(x)'!AU37</f>
        <v>8.3604931129199506E-2</v>
      </c>
      <c r="S38">
        <f>'HKFI(x)'!AW37+'HKGI(x)'!AV37</f>
        <v>8.3148806776968509E-2</v>
      </c>
      <c r="T38">
        <f>'HKFI(x)'!AX37+'HKGI(x)'!AW37</f>
        <v>8.6535333994606292E-2</v>
      </c>
      <c r="U38">
        <f>'HKFI(x)'!AY37+'HKGI(x)'!AX37</f>
        <v>7.1074955622175889E-2</v>
      </c>
      <c r="V38">
        <f>'HKFI(x)'!AZ37+'HKGI(x)'!AY37</f>
        <v>6.6894070238116846E-2</v>
      </c>
      <c r="W38">
        <f>'HKFI(x)'!BA37+'HKGI(x)'!AZ37</f>
        <v>6.134824473941624E-2</v>
      </c>
      <c r="X38">
        <f>'HKFI(x)'!BB37+'HKGI(x)'!BA37</f>
        <v>5.6025013482688332E-2</v>
      </c>
      <c r="Y38">
        <f>'HKFI(x)'!BC37+'HKGI(x)'!BB37</f>
        <v>4.8210950615693221E-2</v>
      </c>
      <c r="Z38">
        <f>'HKFI(x)'!BD37+'HKGI(x)'!BC37</f>
        <v>4.4359409470865807E-2</v>
      </c>
      <c r="AA38">
        <f>'HKFI(x)'!BE37+'HKGI(x)'!BD37</f>
        <v>3.2393333411805156E-2</v>
      </c>
      <c r="AB38">
        <f>'HKFI(x)'!BF37+'HKGI(x)'!BE37</f>
        <v>2.2117425537406001E-2</v>
      </c>
      <c r="AC38">
        <f>'HKFI(x)'!BG37+'HKGI(x)'!BF37</f>
        <v>1.9121626222860382E-2</v>
      </c>
    </row>
    <row r="39" spans="1:29" x14ac:dyDescent="0.25">
      <c r="A39">
        <f>'HKFI(x)'!AE38</f>
        <v>1986</v>
      </c>
      <c r="B39">
        <f>'HKFI(x)'!AF38+'HKGI(x)'!AE38</f>
        <v>1.4849245913641196</v>
      </c>
      <c r="C39">
        <f>'HKFI(x)'!AG38+'HKGI(x)'!AF38</f>
        <v>2.5857246034121286E-2</v>
      </c>
      <c r="D39">
        <f>'HKFI(x)'!AH38+'HKGI(x)'!AG38</f>
        <v>2.3464570246341569E-2</v>
      </c>
      <c r="E39">
        <f>'HKFI(x)'!AI38+'HKGI(x)'!AH38</f>
        <v>2.1075534161290627E-2</v>
      </c>
      <c r="F39">
        <f>'HKFI(x)'!AJ38+'HKGI(x)'!AI38</f>
        <v>2.7578051630324785E-2</v>
      </c>
      <c r="G39">
        <f>'HKFI(x)'!AK38+'HKGI(x)'!AJ38</f>
        <v>3.1387752390306597E-2</v>
      </c>
      <c r="H39">
        <f>'HKFI(x)'!AL38+'HKGI(x)'!AK38</f>
        <v>3.6852547186053686E-2</v>
      </c>
      <c r="I39">
        <f>'HKFI(x)'!AM38+'HKGI(x)'!AL38</f>
        <v>5.3340257943879803E-2</v>
      </c>
      <c r="J39">
        <f>'HKFI(x)'!AN38+'HKGI(x)'!AM38</f>
        <v>6.936206943251591E-2</v>
      </c>
      <c r="K39">
        <f>'HKFI(x)'!AO38+'HKGI(x)'!AN38</f>
        <v>6.826131831096599E-2</v>
      </c>
      <c r="L39">
        <f>'HKFI(x)'!AP38+'HKGI(x)'!AO38</f>
        <v>7.1626250651338236E-2</v>
      </c>
      <c r="M39">
        <f>'HKFI(x)'!AQ38+'HKGI(x)'!AP38</f>
        <v>7.2803483272408015E-2</v>
      </c>
      <c r="N39">
        <f>'HKFI(x)'!AR38+'HKGI(x)'!AQ38</f>
        <v>7.3837194934192107E-2</v>
      </c>
      <c r="O39">
        <f>'HKFI(x)'!AS38+'HKGI(x)'!AR38</f>
        <v>7.8648754064504084E-2</v>
      </c>
      <c r="P39">
        <f>'HKFI(x)'!AT38+'HKGI(x)'!AS38</f>
        <v>8.0360239095994393E-2</v>
      </c>
      <c r="Q39">
        <f>'HKFI(x)'!AU38+'HKGI(x)'!AT38</f>
        <v>8.1770277052825663E-2</v>
      </c>
      <c r="R39">
        <f>'HKFI(x)'!AV38+'HKGI(x)'!AU38</f>
        <v>8.304214924316082E-2</v>
      </c>
      <c r="S39">
        <f>'HKFI(x)'!AW38+'HKGI(x)'!AV38</f>
        <v>8.2547509576689188E-2</v>
      </c>
      <c r="T39">
        <f>'HKFI(x)'!AX38+'HKGI(x)'!AW38</f>
        <v>8.595284850598775E-2</v>
      </c>
      <c r="U39">
        <f>'HKFI(x)'!AY38+'HKGI(x)'!AX38</f>
        <v>7.0338797000357126E-2</v>
      </c>
      <c r="V39">
        <f>'HKFI(x)'!AZ38+'HKGI(x)'!AY38</f>
        <v>6.6133884799945322E-2</v>
      </c>
      <c r="W39">
        <f>'HKFI(x)'!BA38+'HKGI(x)'!AZ38</f>
        <v>6.0700327855687485E-2</v>
      </c>
      <c r="X39">
        <f>'HKFI(x)'!BB38+'HKGI(x)'!BA38</f>
        <v>5.5525476411034787E-2</v>
      </c>
      <c r="Y39">
        <f>'HKFI(x)'!BC38+'HKGI(x)'!BB38</f>
        <v>4.7813917427315285E-2</v>
      </c>
      <c r="Z39">
        <f>'HKFI(x)'!BD38+'HKGI(x)'!BC38</f>
        <v>4.3874095072205264E-2</v>
      </c>
      <c r="AA39">
        <f>'HKFI(x)'!BE38+'HKGI(x)'!BD38</f>
        <v>3.1956420648149256E-2</v>
      </c>
      <c r="AB39">
        <f>'HKFI(x)'!BF38+'HKGI(x)'!BE38</f>
        <v>2.1971813508385049E-2</v>
      </c>
      <c r="AC39">
        <f>'HKFI(x)'!BG38+'HKGI(x)'!BF38</f>
        <v>1.8841804908139453E-2</v>
      </c>
    </row>
    <row r="40" spans="1:29" x14ac:dyDescent="0.25">
      <c r="A40">
        <f>'HKFI(x)'!AE39</f>
        <v>1987</v>
      </c>
      <c r="B40">
        <f>'HKFI(x)'!AF39+'HKGI(x)'!AE39</f>
        <v>1.4769779952742628</v>
      </c>
      <c r="C40">
        <f>'HKFI(x)'!AG39+'HKGI(x)'!AF39</f>
        <v>2.57117369929377E-2</v>
      </c>
      <c r="D40">
        <f>'HKFI(x)'!AH39+'HKGI(x)'!AG39</f>
        <v>2.343132666410614E-2</v>
      </c>
      <c r="E40">
        <f>'HKFI(x)'!AI39+'HKGI(x)'!AH39</f>
        <v>2.1023672598509124E-2</v>
      </c>
      <c r="F40">
        <f>'HKFI(x)'!AJ39+'HKGI(x)'!AI39</f>
        <v>2.7469621232459399E-2</v>
      </c>
      <c r="G40">
        <f>'HKFI(x)'!AK39+'HKGI(x)'!AJ39</f>
        <v>3.1297178621488161E-2</v>
      </c>
      <c r="H40">
        <f>'HKFI(x)'!AL39+'HKGI(x)'!AK39</f>
        <v>3.6706693750872182E-2</v>
      </c>
      <c r="I40">
        <f>'HKFI(x)'!AM39+'HKGI(x)'!AL39</f>
        <v>5.3127182970723746E-2</v>
      </c>
      <c r="J40">
        <f>'HKFI(x)'!AN39+'HKGI(x)'!AM39</f>
        <v>6.8998606904132759E-2</v>
      </c>
      <c r="K40">
        <f>'HKFI(x)'!AO39+'HKGI(x)'!AN39</f>
        <v>6.7925237306695446E-2</v>
      </c>
      <c r="L40">
        <f>'HKFI(x)'!AP39+'HKGI(x)'!AO39</f>
        <v>7.139870589097938E-2</v>
      </c>
      <c r="M40">
        <f>'HKFI(x)'!AQ39+'HKGI(x)'!AP39</f>
        <v>7.2390470969314058E-2</v>
      </c>
      <c r="N40">
        <f>'HKFI(x)'!AR39+'HKGI(x)'!AQ39</f>
        <v>7.3479775362380276E-2</v>
      </c>
      <c r="O40">
        <f>'HKFI(x)'!AS39+'HKGI(x)'!AR39</f>
        <v>7.8294044165042848E-2</v>
      </c>
      <c r="P40">
        <f>'HKFI(x)'!AT39+'HKGI(x)'!AS39</f>
        <v>8.0050533965466783E-2</v>
      </c>
      <c r="Q40">
        <f>'HKFI(x)'!AU39+'HKGI(x)'!AT39</f>
        <v>8.1362043612726864E-2</v>
      </c>
      <c r="R40">
        <f>'HKFI(x)'!AV39+'HKGI(x)'!AU39</f>
        <v>8.2651737795514463E-2</v>
      </c>
      <c r="S40">
        <f>'HKFI(x)'!AW39+'HKGI(x)'!AV39</f>
        <v>8.2127006375546902E-2</v>
      </c>
      <c r="T40">
        <f>'HKFI(x)'!AX39+'HKGI(x)'!AW39</f>
        <v>8.5544737964198009E-2</v>
      </c>
      <c r="U40">
        <f>'HKFI(x)'!AY39+'HKGI(x)'!AX39</f>
        <v>6.9809987455301689E-2</v>
      </c>
      <c r="V40">
        <f>'HKFI(x)'!AZ39+'HKGI(x)'!AY39</f>
        <v>6.5585099487238271E-2</v>
      </c>
      <c r="W40">
        <f>'HKFI(x)'!BA39+'HKGI(x)'!AZ39</f>
        <v>6.0231337499580734E-2</v>
      </c>
      <c r="X40">
        <f>'HKFI(x)'!BB39+'HKGI(x)'!BA39</f>
        <v>5.516558873412563E-2</v>
      </c>
      <c r="Y40">
        <f>'HKFI(x)'!BC39+'HKGI(x)'!BB39</f>
        <v>4.7527740475535353E-2</v>
      </c>
      <c r="Z40">
        <f>'HKFI(x)'!BD39+'HKGI(x)'!BC39</f>
        <v>4.3522291334028768E-2</v>
      </c>
      <c r="AA40">
        <f>'HKFI(x)'!BE39+'HKGI(x)'!BD39</f>
        <v>3.1638960345455235E-2</v>
      </c>
      <c r="AB40">
        <f>'HKFI(x)'!BF39+'HKGI(x)'!BE39</f>
        <v>2.1868330774604483E-2</v>
      </c>
      <c r="AC40">
        <f>'HKFI(x)'!BG39+'HKGI(x)'!BF39</f>
        <v>1.8638346025298052E-2</v>
      </c>
    </row>
    <row r="41" spans="1:29" x14ac:dyDescent="0.25">
      <c r="A41">
        <f>'HKFI(x)'!AE40</f>
        <v>1988</v>
      </c>
      <c r="B41">
        <f>'HKFI(x)'!AF40+'HKGI(x)'!AE40</f>
        <v>1.471509272036593</v>
      </c>
      <c r="C41">
        <f>'HKFI(x)'!AG40+'HKGI(x)'!AF40</f>
        <v>2.5607680203167841E-2</v>
      </c>
      <c r="D41">
        <f>'HKFI(x)'!AH40+'HKGI(x)'!AG40</f>
        <v>2.341306737201411E-2</v>
      </c>
      <c r="E41">
        <f>'HKFI(x)'!AI40+'HKGI(x)'!AH40</f>
        <v>2.0990663142682674E-2</v>
      </c>
      <c r="F41">
        <f>'HKFI(x)'!AJ40+'HKGI(x)'!AI40</f>
        <v>2.7393390999443566E-2</v>
      </c>
      <c r="G41">
        <f>'HKFI(x)'!AK40+'HKGI(x)'!AJ40</f>
        <v>3.1235505256902742E-2</v>
      </c>
      <c r="H41">
        <f>'HKFI(x)'!AL40+'HKGI(x)'!AK40</f>
        <v>3.6606380852364846E-2</v>
      </c>
      <c r="I41">
        <f>'HKFI(x)'!AM40+'HKGI(x)'!AL40</f>
        <v>5.298932416593842E-2</v>
      </c>
      <c r="J41">
        <f>'HKFI(x)'!AN40+'HKGI(x)'!AM40</f>
        <v>6.8757965279933997E-2</v>
      </c>
      <c r="K41">
        <f>'HKFI(x)'!AO40+'HKGI(x)'!AN40</f>
        <v>6.7708924536875895E-2</v>
      </c>
      <c r="L41">
        <f>'HKFI(x)'!AP40+'HKGI(x)'!AO40</f>
        <v>7.1267666613730268E-2</v>
      </c>
      <c r="M41">
        <f>'HKFI(x)'!AQ40+'HKGI(x)'!AP40</f>
        <v>7.211677595510263E-2</v>
      </c>
      <c r="N41">
        <f>'HKFI(x)'!AR40+'HKGI(x)'!AQ40</f>
        <v>7.3249471185878323E-2</v>
      </c>
      <c r="O41">
        <f>'HKFI(x)'!AS40+'HKGI(x)'!AR40</f>
        <v>7.8064685833993536E-2</v>
      </c>
      <c r="P41">
        <f>'HKFI(x)'!AT40+'HKGI(x)'!AS40</f>
        <v>7.9855317527791639E-2</v>
      </c>
      <c r="Q41">
        <f>'HKFI(x)'!AU40+'HKGI(x)'!AT40</f>
        <v>8.1089980617903318E-2</v>
      </c>
      <c r="R41">
        <f>'HKFI(x)'!AV40+'HKGI(x)'!AU40</f>
        <v>8.2391236340331103E-2</v>
      </c>
      <c r="S41">
        <f>'HKFI(x)'!AW40+'HKGI(x)'!AV40</f>
        <v>8.1840777091118144E-2</v>
      </c>
      <c r="T41">
        <f>'HKFI(x)'!AX40+'HKGI(x)'!AW40</f>
        <v>8.5265676733604426E-2</v>
      </c>
      <c r="U41">
        <f>'HKFI(x)'!AY40+'HKGI(x)'!AX40</f>
        <v>6.9426786432626744E-2</v>
      </c>
      <c r="V41">
        <f>'HKFI(x)'!AZ40+'HKGI(x)'!AY40</f>
        <v>6.5183029485230942E-2</v>
      </c>
      <c r="W41">
        <f>'HKFI(x)'!BA40+'HKGI(x)'!AZ40</f>
        <v>5.9885713351933614E-2</v>
      </c>
      <c r="X41">
        <f>'HKFI(x)'!BB40+'HKGI(x)'!BA40</f>
        <v>5.4903095159719001E-2</v>
      </c>
      <c r="Y41">
        <f>'HKFI(x)'!BC40+'HKGI(x)'!BB40</f>
        <v>4.7318788155132865E-2</v>
      </c>
      <c r="Z41">
        <f>'HKFI(x)'!BD40+'HKGI(x)'!BC40</f>
        <v>4.3262206291632355E-2</v>
      </c>
      <c r="AA41">
        <f>'HKFI(x)'!BE40+'HKGI(x)'!BD40</f>
        <v>3.1403074465099684E-2</v>
      </c>
      <c r="AB41">
        <f>'HKFI(x)'!BF40+'HKGI(x)'!BE40</f>
        <v>2.1795146692705332E-2</v>
      </c>
      <c r="AC41">
        <f>'HKFI(x)'!BG40+'HKGI(x)'!BF40</f>
        <v>1.8486942293734942E-2</v>
      </c>
    </row>
    <row r="42" spans="1:29" x14ac:dyDescent="0.25">
      <c r="A42">
        <f>'HKFI(x)'!AE41</f>
        <v>1989</v>
      </c>
      <c r="B42">
        <f>'HKFI(x)'!AF41+'HKGI(x)'!AE41</f>
        <v>1.4677954240749176</v>
      </c>
      <c r="C42">
        <f>'HKFI(x)'!AG41+'HKGI(x)'!AF41</f>
        <v>2.5532852613894135E-2</v>
      </c>
      <c r="D42">
        <f>'HKFI(x)'!AH41+'HKGI(x)'!AG41</f>
        <v>2.3405571103781116E-2</v>
      </c>
      <c r="E42">
        <f>'HKFI(x)'!AI41+'HKGI(x)'!AH41</f>
        <v>2.0971092674358954E-2</v>
      </c>
      <c r="F42">
        <f>'HKFI(x)'!AJ41+'HKGI(x)'!AI41</f>
        <v>2.7339912918209031E-2</v>
      </c>
      <c r="G42">
        <f>'HKFI(x)'!AK41+'HKGI(x)'!AJ41</f>
        <v>3.1194321190060163E-2</v>
      </c>
      <c r="H42">
        <f>'HKFI(x)'!AL41+'HKGI(x)'!AK41</f>
        <v>3.6538322600079963E-2</v>
      </c>
      <c r="I42">
        <f>'HKFI(x)'!AM41+'HKGI(x)'!AL41</f>
        <v>5.2905021533005678E-2</v>
      </c>
      <c r="J42">
        <f>'HKFI(x)'!AN41+'HKGI(x)'!AM41</f>
        <v>6.8604617624445946E-2</v>
      </c>
      <c r="K42">
        <f>'HKFI(x)'!AO41+'HKGI(x)'!AN41</f>
        <v>6.7577922971287202E-2</v>
      </c>
      <c r="L42">
        <f>'HKFI(x)'!AP41+'HKGI(x)'!AO41</f>
        <v>7.1205809072769383E-2</v>
      </c>
      <c r="M42">
        <f>'HKFI(x)'!AQ41+'HKGI(x)'!AP41</f>
        <v>7.19420921237163E-2</v>
      </c>
      <c r="N42">
        <f>'HKFI(x)'!AR41+'HKGI(x)'!AQ41</f>
        <v>7.3109704262288508E-2</v>
      </c>
      <c r="O42">
        <f>'HKFI(x)'!AS41+'HKGI(x)'!AR41</f>
        <v>7.7924585562491849E-2</v>
      </c>
      <c r="P42">
        <f>'HKFI(x)'!AT41+'HKGI(x)'!AS41</f>
        <v>7.9741769427553677E-2</v>
      </c>
      <c r="Q42">
        <f>'HKFI(x)'!AU41+'HKGI(x)'!AT41</f>
        <v>8.0914646032027832E-2</v>
      </c>
      <c r="R42">
        <f>'HKFI(x)'!AV41+'HKGI(x)'!AU41</f>
        <v>8.2223006551471245E-2</v>
      </c>
      <c r="S42">
        <f>'HKFI(x)'!AW41+'HKGI(x)'!AV41</f>
        <v>8.1649746120585759E-2</v>
      </c>
      <c r="T42">
        <f>'HKFI(x)'!AX41+'HKGI(x)'!AW41</f>
        <v>8.5078069214404639E-2</v>
      </c>
      <c r="U42">
        <f>'HKFI(x)'!AY41+'HKGI(x)'!AX41</f>
        <v>6.9146078135994216E-2</v>
      </c>
      <c r="V42">
        <f>'HKFI(x)'!AZ41+'HKGI(x)'!AY41</f>
        <v>6.4884068734395117E-2</v>
      </c>
      <c r="W42">
        <f>'HKFI(x)'!BA41+'HKGI(x)'!AZ41</f>
        <v>5.9626712244219789E-2</v>
      </c>
      <c r="X42">
        <f>'HKFI(x)'!BB41+'HKGI(x)'!BA41</f>
        <v>5.4709093603935513E-2</v>
      </c>
      <c r="Y42">
        <f>'HKFI(x)'!BC41+'HKGI(x)'!BB41</f>
        <v>4.7164135410938966E-2</v>
      </c>
      <c r="Z42">
        <f>'HKFI(x)'!BD41+'HKGI(x)'!BC41</f>
        <v>4.3066490783117098E-2</v>
      </c>
      <c r="AA42">
        <f>'HKFI(x)'!BE41+'HKGI(x)'!BD41</f>
        <v>3.1224392199409593E-2</v>
      </c>
      <c r="AB42">
        <f>'HKFI(x)'!BF41+'HKGI(x)'!BE41</f>
        <v>2.174335635635875E-2</v>
      </c>
      <c r="AC42">
        <f>'HKFI(x)'!BG41+'HKGI(x)'!BF41</f>
        <v>1.837203301011707E-2</v>
      </c>
    </row>
    <row r="43" spans="1:29" x14ac:dyDescent="0.25">
      <c r="A43">
        <f>'HKFI(x)'!AE42</f>
        <v>1990</v>
      </c>
      <c r="B43">
        <f>'HKFI(x)'!AF42+'HKGI(x)'!AE42</f>
        <v>1.4654226025572856</v>
      </c>
      <c r="C43">
        <f>'HKFI(x)'!AG42+'HKGI(x)'!AF42</f>
        <v>2.5480350833864577E-2</v>
      </c>
      <c r="D43">
        <f>'HKFI(x)'!AH42+'HKGI(x)'!AG42</f>
        <v>2.3406311802474603E-2</v>
      </c>
      <c r="E43">
        <f>'HKFI(x)'!AI42+'HKGI(x)'!AH42</f>
        <v>2.0961798965260531E-2</v>
      </c>
      <c r="F43">
        <f>'HKFI(x)'!AJ42+'HKGI(x)'!AI42</f>
        <v>2.7303817151450929E-2</v>
      </c>
      <c r="G43">
        <f>'HKFI(x)'!AK42+'HKGI(x)'!AJ42</f>
        <v>3.116879620319327E-2</v>
      </c>
      <c r="H43">
        <f>'HKFI(x)'!AL42+'HKGI(x)'!AK42</f>
        <v>3.6494912604472546E-2</v>
      </c>
      <c r="I43">
        <f>'HKFI(x)'!AM42+'HKGI(x)'!AL42</f>
        <v>5.2861668142206386E-2</v>
      </c>
      <c r="J43">
        <f>'HKFI(x)'!AN42+'HKGI(x)'!AM42</f>
        <v>6.8518002563160041E-2</v>
      </c>
      <c r="K43">
        <f>'HKFI(x)'!AO42+'HKGI(x)'!AN42</f>
        <v>6.751215327665111E-2</v>
      </c>
      <c r="L43">
        <f>'HKFI(x)'!AP42+'HKGI(x)'!AO42</f>
        <v>7.1196885587817393E-2</v>
      </c>
      <c r="M43">
        <f>'HKFI(x)'!AQ42+'HKGI(x)'!AP42</f>
        <v>7.1843097608179668E-2</v>
      </c>
      <c r="N43">
        <f>'HKFI(x)'!AR42+'HKGI(x)'!AQ42</f>
        <v>7.3039164636166748E-2</v>
      </c>
      <c r="O43">
        <f>'HKFI(x)'!AS42+'HKGI(x)'!AR42</f>
        <v>7.7852732644142608E-2</v>
      </c>
      <c r="P43">
        <f>'HKFI(x)'!AT42+'HKGI(x)'!AS42</f>
        <v>7.969067717921946E-2</v>
      </c>
      <c r="Q43">
        <f>'HKFI(x)'!AU42+'HKGI(x)'!AT42</f>
        <v>8.0813251966036975E-2</v>
      </c>
      <c r="R43">
        <f>'HKFI(x)'!AV42+'HKGI(x)'!AU42</f>
        <v>8.212530971222709E-2</v>
      </c>
      <c r="S43">
        <f>'HKFI(x)'!AW42+'HKGI(x)'!AV42</f>
        <v>8.1531471339884601E-2</v>
      </c>
      <c r="T43">
        <f>'HKFI(x)'!AX42+'HKGI(x)'!AW42</f>
        <v>8.4960352781286608E-2</v>
      </c>
      <c r="U43">
        <f>'HKFI(x)'!AY42+'HKGI(x)'!AX42</f>
        <v>6.8943641109461662E-2</v>
      </c>
      <c r="V43">
        <f>'HKFI(x)'!AZ42+'HKGI(x)'!AY42</f>
        <v>6.4663836892288384E-2</v>
      </c>
      <c r="W43">
        <f>'HKFI(x)'!BA42+'HKGI(x)'!AZ42</f>
        <v>5.9433845781449786E-2</v>
      </c>
      <c r="X43">
        <f>'HKFI(x)'!BB42+'HKGI(x)'!BA42</f>
        <v>5.4567392675370266E-2</v>
      </c>
      <c r="Y43">
        <f>'HKFI(x)'!BC42+'HKGI(x)'!BB42</f>
        <v>4.7050945242310863E-2</v>
      </c>
      <c r="Z43">
        <f>'HKFI(x)'!BD42+'HKGI(x)'!BC42</f>
        <v>4.2919917304348576E-2</v>
      </c>
      <c r="AA43">
        <f>'HKFI(x)'!BE42+'HKGI(x)'!BD42</f>
        <v>3.1089377456237414E-2</v>
      </c>
      <c r="AB43">
        <f>'HKFI(x)'!BF42+'HKGI(x)'!BE42</f>
        <v>2.1707909333515771E-2</v>
      </c>
      <c r="AC43">
        <f>'HKFI(x)'!BG42+'HKGI(x)'!BF42</f>
        <v>1.8284981764607678E-2</v>
      </c>
    </row>
    <row r="44" spans="1:29" x14ac:dyDescent="0.25">
      <c r="A44">
        <f>'HKFI(x)'!AE43</f>
        <v>1991</v>
      </c>
      <c r="B44">
        <f>'HKFI(x)'!AF43+'HKGI(x)'!AE43</f>
        <v>1.4583340632084474</v>
      </c>
      <c r="C44">
        <f>'HKFI(x)'!AG43+'HKGI(x)'!AF43</f>
        <v>2.5347275498782542E-2</v>
      </c>
      <c r="D44">
        <f>'HKFI(x)'!AH43+'HKGI(x)'!AG43</f>
        <v>2.3380520148147607E-2</v>
      </c>
      <c r="E44">
        <f>'HKFI(x)'!AI43+'HKGI(x)'!AH43</f>
        <v>2.091777929164583E-2</v>
      </c>
      <c r="F44">
        <f>'HKFI(x)'!AJ43+'HKGI(x)'!AI43</f>
        <v>2.7205748300696667E-2</v>
      </c>
      <c r="G44">
        <f>'HKFI(x)'!AK43+'HKGI(x)'!AJ43</f>
        <v>3.1088552753887937E-2</v>
      </c>
      <c r="H44">
        <f>'HKFI(x)'!AL43+'HKGI(x)'!AK43</f>
        <v>3.6364859261107746E-2</v>
      </c>
      <c r="I44">
        <f>'HKFI(x)'!AM43+'HKGI(x)'!AL43</f>
        <v>5.2678939919690429E-2</v>
      </c>
      <c r="J44">
        <f>'HKFI(x)'!AN43+'HKGI(x)'!AM43</f>
        <v>6.8201720378587488E-2</v>
      </c>
      <c r="K44">
        <f>'HKFI(x)'!AO43+'HKGI(x)'!AN43</f>
        <v>6.7224883351791609E-2</v>
      </c>
      <c r="L44">
        <f>'HKFI(x)'!AP43+'HKGI(x)'!AO43</f>
        <v>7.1015280832497543E-2</v>
      </c>
      <c r="M44">
        <f>'HKFI(x)'!AQ43+'HKGI(x)'!AP43</f>
        <v>7.1483490684468409E-2</v>
      </c>
      <c r="N44">
        <f>'HKFI(x)'!AR43+'HKGI(x)'!AQ43</f>
        <v>7.2733440175172887E-2</v>
      </c>
      <c r="O44">
        <f>'HKFI(x)'!AS43+'HKGI(x)'!AR43</f>
        <v>7.7548656793439447E-2</v>
      </c>
      <c r="P44">
        <f>'HKFI(x)'!AT43+'HKGI(x)'!AS43</f>
        <v>7.9429397890553699E-2</v>
      </c>
      <c r="Q44">
        <f>'HKFI(x)'!AU43+'HKGI(x)'!AT43</f>
        <v>8.0456522390126198E-2</v>
      </c>
      <c r="R44">
        <f>'HKFI(x)'!AV43+'HKGI(x)'!AU43</f>
        <v>8.1783889601507356E-2</v>
      </c>
      <c r="S44">
        <f>'HKFI(x)'!AW43+'HKGI(x)'!AV43</f>
        <v>8.1159011233701353E-2</v>
      </c>
      <c r="T44">
        <f>'HKFI(x)'!AX43+'HKGI(x)'!AW43</f>
        <v>8.459780952371973E-2</v>
      </c>
      <c r="U44">
        <f>'HKFI(x)'!AY43+'HKGI(x)'!AX43</f>
        <v>6.8455805430412214E-2</v>
      </c>
      <c r="V44">
        <f>'HKFI(x)'!AZ43+'HKGI(x)'!AY43</f>
        <v>6.4153898918518748E-2</v>
      </c>
      <c r="W44">
        <f>'HKFI(x)'!BA43+'HKGI(x)'!AZ43</f>
        <v>5.8996368051700589E-2</v>
      </c>
      <c r="X44">
        <f>'HKFI(x)'!BB43+'HKGI(x)'!BA43</f>
        <v>5.42339672814105E-2</v>
      </c>
      <c r="Y44">
        <f>'HKFI(x)'!BC43+'HKGI(x)'!BB43</f>
        <v>4.6785625346905724E-2</v>
      </c>
      <c r="Z44">
        <f>'HKFI(x)'!BD43+'HKGI(x)'!BC43</f>
        <v>4.2591064700536641E-2</v>
      </c>
      <c r="AA44">
        <f>'HKFI(x)'!BE43+'HKGI(x)'!BD43</f>
        <v>3.0791632082452874E-2</v>
      </c>
      <c r="AB44">
        <f>'HKFI(x)'!BF43+'HKGI(x)'!BE43</f>
        <v>2.1613953884873222E-2</v>
      </c>
      <c r="AC44">
        <f>'HKFI(x)'!BG43+'HKGI(x)'!BF43</f>
        <v>1.8093969482112317E-2</v>
      </c>
    </row>
    <row r="45" spans="1:29" x14ac:dyDescent="0.25">
      <c r="A45">
        <f>'HKFI(x)'!AE44</f>
        <v>1992</v>
      </c>
      <c r="B45">
        <f>'HKFI(x)'!AF44+'HKGI(x)'!AE44</f>
        <v>1.4534957855986024</v>
      </c>
      <c r="C45">
        <f>'HKFI(x)'!AG44+'HKGI(x)'!AF44</f>
        <v>2.5253710892622079E-2</v>
      </c>
      <c r="D45">
        <f>'HKFI(x)'!AH44+'HKGI(x)'!AG44</f>
        <v>2.3366137549695368E-2</v>
      </c>
      <c r="E45">
        <f>'HKFI(x)'!AI44+'HKGI(x)'!AH44</f>
        <v>2.088960366906812E-2</v>
      </c>
      <c r="F45">
        <f>'HKFI(x)'!AJ44+'HKGI(x)'!AI44</f>
        <v>2.7137688365901198E-2</v>
      </c>
      <c r="G45">
        <f>'HKFI(x)'!AK44+'HKGI(x)'!AJ44</f>
        <v>3.103424167766133E-2</v>
      </c>
      <c r="H45">
        <f>'HKFI(x)'!AL44+'HKGI(x)'!AK44</f>
        <v>3.6276134100023644E-2</v>
      </c>
      <c r="I45">
        <f>'HKFI(x)'!AM44+'HKGI(x)'!AL44</f>
        <v>5.2560340444966699E-2</v>
      </c>
      <c r="J45">
        <f>'HKFI(x)'!AN44+'HKGI(x)'!AM44</f>
        <v>6.7992460062754709E-2</v>
      </c>
      <c r="K45">
        <f>'HKFI(x)'!AO44+'HKGI(x)'!AN44</f>
        <v>6.7039251494820068E-2</v>
      </c>
      <c r="L45">
        <f>'HKFI(x)'!AP44+'HKGI(x)'!AO44</f>
        <v>7.0909150887939448E-2</v>
      </c>
      <c r="M45">
        <f>'HKFI(x)'!AQ44+'HKGI(x)'!AP44</f>
        <v>7.1245388705476503E-2</v>
      </c>
      <c r="N45">
        <f>'HKFI(x)'!AR44+'HKGI(x)'!AQ44</f>
        <v>7.2535695896381758E-2</v>
      </c>
      <c r="O45">
        <f>'HKFI(x)'!AS44+'HKGI(x)'!AR44</f>
        <v>7.7351396808126124E-2</v>
      </c>
      <c r="P45">
        <f>'HKFI(x)'!AT44+'HKGI(x)'!AS44</f>
        <v>7.9263560051463511E-2</v>
      </c>
      <c r="Q45">
        <f>'HKFI(x)'!AU44+'HKGI(x)'!AT44</f>
        <v>8.0219228735084525E-2</v>
      </c>
      <c r="R45">
        <f>'HKFI(x)'!AV44+'HKGI(x)'!AU44</f>
        <v>8.1556554856045418E-2</v>
      </c>
      <c r="S45">
        <f>'HKFI(x)'!AW44+'HKGI(x)'!AV44</f>
        <v>8.0906989161129414E-2</v>
      </c>
      <c r="T45">
        <f>'HKFI(x)'!AX44+'HKGI(x)'!AW44</f>
        <v>8.435160728601851E-2</v>
      </c>
      <c r="U45">
        <f>'HKFI(x)'!AY44+'HKGI(x)'!AX44</f>
        <v>6.8109383406961349E-2</v>
      </c>
      <c r="V45">
        <f>'HKFI(x)'!AZ44+'HKGI(x)'!AY44</f>
        <v>6.3788818274158429E-2</v>
      </c>
      <c r="W45">
        <f>'HKFI(x)'!BA44+'HKGI(x)'!AZ44</f>
        <v>5.868181385717073E-2</v>
      </c>
      <c r="X45">
        <f>'HKFI(x)'!BB44+'HKGI(x)'!BA44</f>
        <v>5.3996047510399596E-2</v>
      </c>
      <c r="Y45">
        <f>'HKFI(x)'!BC44+'HKGI(x)'!BB44</f>
        <v>4.6596154257505483E-2</v>
      </c>
      <c r="Z45">
        <f>'HKFI(x)'!BD44+'HKGI(x)'!BC44</f>
        <v>4.235406558767392E-2</v>
      </c>
      <c r="AA45">
        <f>'HKFI(x)'!BE44+'HKGI(x)'!BD44</f>
        <v>3.0576258974674475E-2</v>
      </c>
      <c r="AB45">
        <f>'HKFI(x)'!BF44+'HKGI(x)'!BE44</f>
        <v>2.1548451308971813E-2</v>
      </c>
      <c r="AC45">
        <f>'HKFI(x)'!BG44+'HKGI(x)'!BF44</f>
        <v>1.7955651775907966E-2</v>
      </c>
    </row>
    <row r="46" spans="1:29" x14ac:dyDescent="0.25">
      <c r="A46">
        <f>'HKFI(x)'!AE45</f>
        <v>1993</v>
      </c>
      <c r="B46">
        <f>'HKFI(x)'!AF45+'HKGI(x)'!AE45</f>
        <v>1.4508252002956885</v>
      </c>
      <c r="C46">
        <f>'HKFI(x)'!AG45+'HKGI(x)'!AF45</f>
        <v>2.519642858696421E-2</v>
      </c>
      <c r="D46">
        <f>'HKFI(x)'!AH45+'HKGI(x)'!AG45</f>
        <v>2.3364841061010902E-2</v>
      </c>
      <c r="E46">
        <f>'HKFI(x)'!AI45+'HKGI(x)'!AH45</f>
        <v>2.0877907215167493E-2</v>
      </c>
      <c r="F46">
        <f>'HKFI(x)'!AJ45+'HKGI(x)'!AI45</f>
        <v>2.7097805598662809E-2</v>
      </c>
      <c r="G46">
        <f>'HKFI(x)'!AK45+'HKGI(x)'!AJ45</f>
        <v>3.1005210050005498E-2</v>
      </c>
      <c r="H46">
        <f>'HKFI(x)'!AL45+'HKGI(x)'!AK45</f>
        <v>3.622724840628018E-2</v>
      </c>
      <c r="I46">
        <f>'HKFI(x)'!AM45+'HKGI(x)'!AL45</f>
        <v>5.2507498916371409E-2</v>
      </c>
      <c r="J46">
        <f>'HKFI(x)'!AN45+'HKGI(x)'!AM45</f>
        <v>6.7890599801998311E-2</v>
      </c>
      <c r="K46">
        <f>'HKFI(x)'!AO45+'HKGI(x)'!AN45</f>
        <v>6.6958322499623663E-2</v>
      </c>
      <c r="L46">
        <f>'HKFI(x)'!AP45+'HKGI(x)'!AO45</f>
        <v>7.0887321670153658E-2</v>
      </c>
      <c r="M46">
        <f>'HKFI(x)'!AQ45+'HKGI(x)'!AP45</f>
        <v>7.1129113062760541E-2</v>
      </c>
      <c r="N46">
        <f>'HKFI(x)'!AR45+'HKGI(x)'!AQ45</f>
        <v>7.2449078551324472E-2</v>
      </c>
      <c r="O46">
        <f>'HKFI(x)'!AS45+'HKGI(x)'!AR45</f>
        <v>7.7263725191468735E-2</v>
      </c>
      <c r="P46">
        <f>'HKFI(x)'!AT45+'HKGI(x)'!AS45</f>
        <v>7.9197792115135945E-2</v>
      </c>
      <c r="Q46">
        <f>'HKFI(x)'!AU45+'HKGI(x)'!AT45</f>
        <v>8.0101016546376039E-2</v>
      </c>
      <c r="R46">
        <f>'HKFI(x)'!AV45+'HKGI(x)'!AU45</f>
        <v>8.1442828226404945E-2</v>
      </c>
      <c r="S46">
        <f>'HKFI(x)'!AW45+'HKGI(x)'!AV45</f>
        <v>8.0772417243698796E-2</v>
      </c>
      <c r="T46">
        <f>'HKFI(x)'!AX45+'HKGI(x)'!AW45</f>
        <v>8.4218291226062017E-2</v>
      </c>
      <c r="U46">
        <f>'HKFI(x)'!AY45+'HKGI(x)'!AX45</f>
        <v>6.7890436314742036E-2</v>
      </c>
      <c r="V46">
        <f>'HKFI(x)'!AZ45+'HKGI(x)'!AY45</f>
        <v>6.3552205692896213E-2</v>
      </c>
      <c r="W46">
        <f>'HKFI(x)'!BA45+'HKGI(x)'!AZ45</f>
        <v>5.8475294021917881E-2</v>
      </c>
      <c r="X46">
        <f>'HKFI(x)'!BB45+'HKGI(x)'!BA45</f>
        <v>5.3843402074965595E-2</v>
      </c>
      <c r="Y46">
        <f>'HKFI(x)'!BC45+'HKGI(x)'!BB45</f>
        <v>4.6474299171712474E-2</v>
      </c>
      <c r="Z46">
        <f>'HKFI(x)'!BD45+'HKGI(x)'!BC45</f>
        <v>4.2197391183146096E-2</v>
      </c>
      <c r="AA46">
        <f>'HKFI(x)'!BE45+'HKGI(x)'!BD45</f>
        <v>3.0432333420108787E-2</v>
      </c>
      <c r="AB46">
        <f>'HKFI(x)'!BF45+'HKGI(x)'!BE45</f>
        <v>2.1509464162831778E-2</v>
      </c>
      <c r="AC46">
        <f>'HKFI(x)'!BG45+'HKGI(x)'!BF45</f>
        <v>1.7862928283897746E-2</v>
      </c>
    </row>
    <row r="47" spans="1:29" x14ac:dyDescent="0.25">
      <c r="A47">
        <f>'HKFI(x)'!AE46</f>
        <v>1994</v>
      </c>
      <c r="B47">
        <f>'HKFI(x)'!AF46+'HKGI(x)'!AE46</f>
        <v>1.4505223481412484</v>
      </c>
      <c r="C47">
        <f>'HKFI(x)'!AG46+'HKGI(x)'!AF46</f>
        <v>2.5178720351648819E-2</v>
      </c>
      <c r="D47">
        <f>'HKFI(x)'!AH46+'HKGI(x)'!AG46</f>
        <v>2.3377904834857986E-2</v>
      </c>
      <c r="E47">
        <f>'HKFI(x)'!AI46+'HKGI(x)'!AH46</f>
        <v>2.0884249292991656E-2</v>
      </c>
      <c r="F47">
        <f>'HKFI(x)'!AJ46+'HKGI(x)'!AI46</f>
        <v>2.7088677074370755E-2</v>
      </c>
      <c r="G47">
        <f>'HKFI(x)'!AK46+'HKGI(x)'!AJ46</f>
        <v>3.1003800210549895E-2</v>
      </c>
      <c r="H47">
        <f>'HKFI(x)'!AL46+'HKGI(x)'!AK46</f>
        <v>3.6221879560753137E-2</v>
      </c>
      <c r="I47">
        <f>'HKFI(x)'!AM46+'HKGI(x)'!AL46</f>
        <v>5.2526610085784346E-2</v>
      </c>
      <c r="J47">
        <f>'HKFI(x)'!AN46+'HKGI(x)'!AM46</f>
        <v>6.790618745096752E-2</v>
      </c>
      <c r="K47">
        <f>'HKFI(x)'!AO46+'HKGI(x)'!AN46</f>
        <v>6.6991974333079379E-2</v>
      </c>
      <c r="L47">
        <f>'HKFI(x)'!AP46+'HKGI(x)'!AO46</f>
        <v>7.0957940793257013E-2</v>
      </c>
      <c r="M47">
        <f>'HKFI(x)'!AQ46+'HKGI(x)'!AP46</f>
        <v>7.1146057977103216E-2</v>
      </c>
      <c r="N47">
        <f>'HKFI(x)'!AR46+'HKGI(x)'!AQ46</f>
        <v>7.248406892803777E-2</v>
      </c>
      <c r="O47">
        <f>'HKFI(x)'!AS46+'HKGI(x)'!AR46</f>
        <v>7.7295967511284286E-2</v>
      </c>
      <c r="P47">
        <f>'HKFI(x)'!AT46+'HKGI(x)'!AS46</f>
        <v>7.9241586927076224E-2</v>
      </c>
      <c r="Q47">
        <f>'HKFI(x)'!AU46+'HKGI(x)'!AT46</f>
        <v>8.0113002875013425E-2</v>
      </c>
      <c r="R47">
        <f>'HKFI(x)'!AV46+'HKGI(x)'!AU46</f>
        <v>8.145331153634422E-2</v>
      </c>
      <c r="S47">
        <f>'HKFI(x)'!AW46+'HKGI(x)'!AV46</f>
        <v>8.0766179557755086E-2</v>
      </c>
      <c r="T47">
        <f>'HKFI(x)'!AX46+'HKGI(x)'!AW46</f>
        <v>8.4208304646801735E-2</v>
      </c>
      <c r="U47">
        <f>'HKFI(x)'!AY46+'HKGI(x)'!AX46</f>
        <v>6.7810450136198769E-2</v>
      </c>
      <c r="V47">
        <f>'HKFI(x)'!AZ46+'HKGI(x)'!AY46</f>
        <v>6.3455565023396387E-2</v>
      </c>
      <c r="W47">
        <f>'HKFI(x)'!BA46+'HKGI(x)'!AZ46</f>
        <v>5.8386448785796095E-2</v>
      </c>
      <c r="X47">
        <f>'HKFI(x)'!BB46+'HKGI(x)'!BA46</f>
        <v>5.3783686785068147E-2</v>
      </c>
      <c r="Y47">
        <f>'HKFI(x)'!BC46+'HKGI(x)'!BB46</f>
        <v>4.6426126884160535E-2</v>
      </c>
      <c r="Z47">
        <f>'HKFI(x)'!BD46+'HKGI(x)'!BC46</f>
        <v>4.2128195087052581E-2</v>
      </c>
      <c r="AA47">
        <f>'HKFI(x)'!BE46+'HKGI(x)'!BD46</f>
        <v>3.0366197941997214E-2</v>
      </c>
      <c r="AB47">
        <f>'HKFI(x)'!BF46+'HKGI(x)'!BE46</f>
        <v>2.1499411004016776E-2</v>
      </c>
      <c r="AC47">
        <f>'HKFI(x)'!BG46+'HKGI(x)'!BF46</f>
        <v>1.7819842545885339E-2</v>
      </c>
    </row>
    <row r="48" spans="1:29" x14ac:dyDescent="0.25">
      <c r="A48">
        <f>'HKFI(x)'!AE47</f>
        <v>1995</v>
      </c>
      <c r="B48">
        <f>'HKFI(x)'!AF47+'HKGI(x)'!AE47</f>
        <v>1.4524764251688325</v>
      </c>
      <c r="C48">
        <f>'HKFI(x)'!AG47+'HKGI(x)'!AF47</f>
        <v>2.5198637007382521E-2</v>
      </c>
      <c r="D48">
        <f>'HKFI(x)'!AH47+'HKGI(x)'!AG47</f>
        <v>2.3404771386891437E-2</v>
      </c>
      <c r="E48">
        <f>'HKFI(x)'!AI47+'HKGI(x)'!AH47</f>
        <v>2.0907852231661986E-2</v>
      </c>
      <c r="F48">
        <f>'HKFI(x)'!AJ47+'HKGI(x)'!AI47</f>
        <v>2.7108823639448051E-2</v>
      </c>
      <c r="G48">
        <f>'HKFI(x)'!AK47+'HKGI(x)'!AJ47</f>
        <v>3.1028735849963605E-2</v>
      </c>
      <c r="H48">
        <f>'HKFI(x)'!AL47+'HKGI(x)'!AK47</f>
        <v>3.6257992600920608E-2</v>
      </c>
      <c r="I48">
        <f>'HKFI(x)'!AM47+'HKGI(x)'!AL47</f>
        <v>5.2614524399683366E-2</v>
      </c>
      <c r="J48">
        <f>'HKFI(x)'!AN47+'HKGI(x)'!AM47</f>
        <v>6.8033962041263482E-2</v>
      </c>
      <c r="K48">
        <f>'HKFI(x)'!AO47+'HKGI(x)'!AN47</f>
        <v>6.7135216238452505E-2</v>
      </c>
      <c r="L48">
        <f>'HKFI(x)'!AP47+'HKGI(x)'!AO47</f>
        <v>7.1117315649844109E-2</v>
      </c>
      <c r="M48">
        <f>'HKFI(x)'!AQ47+'HKGI(x)'!AP47</f>
        <v>7.1290250301064367E-2</v>
      </c>
      <c r="N48">
        <f>'HKFI(x)'!AR47+'HKGI(x)'!AQ47</f>
        <v>7.2635364627144761E-2</v>
      </c>
      <c r="O48">
        <f>'HKFI(x)'!AS47+'HKGI(x)'!AR47</f>
        <v>7.7442877843556496E-2</v>
      </c>
      <c r="P48">
        <f>'HKFI(x)'!AT47+'HKGI(x)'!AS47</f>
        <v>7.9390261598770689E-2</v>
      </c>
      <c r="Q48">
        <f>'HKFI(x)'!AU47+'HKGI(x)'!AT47</f>
        <v>8.0249314909698929E-2</v>
      </c>
      <c r="R48">
        <f>'HKFI(x)'!AV47+'HKGI(x)'!AU47</f>
        <v>8.1582394783237117E-2</v>
      </c>
      <c r="S48">
        <f>'HKFI(x)'!AW47+'HKGI(x)'!AV47</f>
        <v>8.0882348615836763E-2</v>
      </c>
      <c r="T48">
        <f>'HKFI(x)'!AX47+'HKGI(x)'!AW47</f>
        <v>8.4315920532214914E-2</v>
      </c>
      <c r="U48">
        <f>'HKFI(x)'!AY47+'HKGI(x)'!AX47</f>
        <v>6.7862443629388744E-2</v>
      </c>
      <c r="V48">
        <f>'HKFI(x)'!AZ47+'HKGI(x)'!AY47</f>
        <v>6.3491740683373751E-2</v>
      </c>
      <c r="W48">
        <f>'HKFI(x)'!BA47+'HKGI(x)'!AZ47</f>
        <v>5.8409204024636577E-2</v>
      </c>
      <c r="X48">
        <f>'HKFI(x)'!BB47+'HKGI(x)'!BA47</f>
        <v>5.3812185085914996E-2</v>
      </c>
      <c r="Y48">
        <f>'HKFI(x)'!BC47+'HKGI(x)'!BB47</f>
        <v>4.6447891373616768E-2</v>
      </c>
      <c r="Z48">
        <f>'HKFI(x)'!BD47+'HKGI(x)'!BC47</f>
        <v>4.2141937638054933E-2</v>
      </c>
      <c r="AA48">
        <f>'HKFI(x)'!BE47+'HKGI(x)'!BD47</f>
        <v>3.0373780265055408E-2</v>
      </c>
      <c r="AB48">
        <f>'HKFI(x)'!BF47+'HKGI(x)'!BE47</f>
        <v>2.1516888965008585E-2</v>
      </c>
      <c r="AC48">
        <f>'HKFI(x)'!BG47+'HKGI(x)'!BF47</f>
        <v>1.7823789246746932E-2</v>
      </c>
    </row>
    <row r="49" spans="1:29" x14ac:dyDescent="0.25">
      <c r="A49">
        <f>'HKFI(x)'!AE48</f>
        <v>1996</v>
      </c>
      <c r="B49">
        <f>'HKFI(x)'!AF48+'HKGI(x)'!AE48</f>
        <v>1.4494501403323405</v>
      </c>
      <c r="C49">
        <f>'HKFI(x)'!AG48+'HKGI(x)'!AF48</f>
        <v>2.5133456950974301E-2</v>
      </c>
      <c r="D49">
        <f>'HKFI(x)'!AH48+'HKGI(x)'!AG48</f>
        <v>2.3403618256335107E-2</v>
      </c>
      <c r="E49">
        <f>'HKFI(x)'!AI48+'HKGI(x)'!AH48</f>
        <v>2.0894781360208482E-2</v>
      </c>
      <c r="F49">
        <f>'HKFI(x)'!AJ48+'HKGI(x)'!AI48</f>
        <v>2.7063518641195702E-2</v>
      </c>
      <c r="G49">
        <f>'HKFI(x)'!AK48+'HKGI(x)'!AJ48</f>
        <v>3.0995882486393157E-2</v>
      </c>
      <c r="H49">
        <f>'HKFI(x)'!AL48+'HKGI(x)'!AK48</f>
        <v>3.6202599928262282E-2</v>
      </c>
      <c r="I49">
        <f>'HKFI(x)'!AM48+'HKGI(x)'!AL48</f>
        <v>5.2555245370954073E-2</v>
      </c>
      <c r="J49">
        <f>'HKFI(x)'!AN48+'HKGI(x)'!AM48</f>
        <v>6.7919184088154061E-2</v>
      </c>
      <c r="K49">
        <f>'HKFI(x)'!AO48+'HKGI(x)'!AN48</f>
        <v>6.7044532781069949E-2</v>
      </c>
      <c r="L49">
        <f>'HKFI(x)'!AP48+'HKGI(x)'!AO48</f>
        <v>7.1094327592770831E-2</v>
      </c>
      <c r="M49">
        <f>'HKFI(x)'!AQ48+'HKGI(x)'!AP48</f>
        <v>7.115920853553212E-2</v>
      </c>
      <c r="N49">
        <f>'HKFI(x)'!AR48+'HKGI(x)'!AQ48</f>
        <v>7.2538282633219694E-2</v>
      </c>
      <c r="O49">
        <f>'HKFI(x)'!AS48+'HKGI(x)'!AR48</f>
        <v>7.7344538276798686E-2</v>
      </c>
      <c r="P49">
        <f>'HKFI(x)'!AT48+'HKGI(x)'!AS48</f>
        <v>7.9316960043887219E-2</v>
      </c>
      <c r="Q49">
        <f>'HKFI(x)'!AU48+'HKGI(x)'!AT48</f>
        <v>8.0115965296864183E-2</v>
      </c>
      <c r="R49">
        <f>'HKFI(x)'!AV48+'HKGI(x)'!AU48</f>
        <v>8.1454080042875909E-2</v>
      </c>
      <c r="S49">
        <f>'HKFI(x)'!AW48+'HKGI(x)'!AV48</f>
        <v>8.0730068708639469E-2</v>
      </c>
      <c r="T49">
        <f>'HKFI(x)'!AX48+'HKGI(x)'!AW48</f>
        <v>8.4164970661035496E-2</v>
      </c>
      <c r="U49">
        <f>'HKFI(x)'!AY48+'HKGI(x)'!AX48</f>
        <v>6.761301511393214E-2</v>
      </c>
      <c r="V49">
        <f>'HKFI(x)'!AZ48+'HKGI(x)'!AY48</f>
        <v>6.3221943286770818E-2</v>
      </c>
      <c r="W49">
        <f>'HKFI(x)'!BA48+'HKGI(x)'!AZ48</f>
        <v>5.8173612324676841E-2</v>
      </c>
      <c r="X49">
        <f>'HKFI(x)'!BB48+'HKGI(x)'!BA48</f>
        <v>5.3638194116949402E-2</v>
      </c>
      <c r="Y49">
        <f>'HKFI(x)'!BC48+'HKGI(x)'!BB48</f>
        <v>4.6308984379735275E-2</v>
      </c>
      <c r="Z49">
        <f>'HKFI(x)'!BD48+'HKGI(x)'!BC48</f>
        <v>4.1963165197820451E-2</v>
      </c>
      <c r="AA49">
        <f>'HKFI(x)'!BE48+'HKGI(x)'!BD48</f>
        <v>3.0209493346557044E-2</v>
      </c>
      <c r="AB49">
        <f>'HKFI(x)'!BF48+'HKGI(x)'!BE48</f>
        <v>2.1472574327455137E-2</v>
      </c>
      <c r="AC49">
        <f>'HKFI(x)'!BG48+'HKGI(x)'!BF48</f>
        <v>1.7717936583272677E-2</v>
      </c>
    </row>
    <row r="50" spans="1:29" x14ac:dyDescent="0.25">
      <c r="A50">
        <f>'HKFI(x)'!AE49</f>
        <v>1997</v>
      </c>
      <c r="B50">
        <f>'HKFI(x)'!AF49+'HKGI(x)'!AE49</f>
        <v>1.4493531531279702</v>
      </c>
      <c r="C50">
        <f>'HKFI(x)'!AG49+'HKGI(x)'!AF49</f>
        <v>2.5119174438012041E-2</v>
      </c>
      <c r="D50">
        <f>'HKFI(x)'!AH49+'HKGI(x)'!AG49</f>
        <v>2.3417948371752612E-2</v>
      </c>
      <c r="E50">
        <f>'HKFI(x)'!AI49+'HKGI(x)'!AH49</f>
        <v>2.0902702133712984E-2</v>
      </c>
      <c r="F50">
        <f>'HKFI(x)'!AJ49+'HKGI(x)'!AI49</f>
        <v>2.705705787902693E-2</v>
      </c>
      <c r="G50">
        <f>'HKFI(x)'!AK49+'HKGI(x)'!AJ49</f>
        <v>3.0996876783867887E-2</v>
      </c>
      <c r="H50">
        <f>'HKFI(x)'!AL49+'HKGI(x)'!AK49</f>
        <v>3.6201014934416659E-2</v>
      </c>
      <c r="I50">
        <f>'HKFI(x)'!AM49+'HKGI(x)'!AL49</f>
        <v>5.2580646315127912E-2</v>
      </c>
      <c r="J50">
        <f>'HKFI(x)'!AN49+'HKGI(x)'!AM49</f>
        <v>6.7945019877409224E-2</v>
      </c>
      <c r="K50">
        <f>'HKFI(x)'!AO49+'HKGI(x)'!AN49</f>
        <v>6.7088204583848871E-2</v>
      </c>
      <c r="L50">
        <f>'HKFI(x)'!AP49+'HKGI(x)'!AO49</f>
        <v>7.1173083073026888E-2</v>
      </c>
      <c r="M50">
        <f>'HKFI(x)'!AQ49+'HKGI(x)'!AP49</f>
        <v>7.1187776984418721E-2</v>
      </c>
      <c r="N50">
        <f>'HKFI(x)'!AR49+'HKGI(x)'!AQ49</f>
        <v>7.2583906608370996E-2</v>
      </c>
      <c r="O50">
        <f>'HKFI(x)'!AS49+'HKGI(x)'!AR49</f>
        <v>7.7387263390749708E-2</v>
      </c>
      <c r="P50">
        <f>'HKFI(x)'!AT49+'HKGI(x)'!AS49</f>
        <v>7.9370349856436401E-2</v>
      </c>
      <c r="Q50">
        <f>'HKFI(x)'!AU49+'HKGI(x)'!AT49</f>
        <v>8.0139306029849561E-2</v>
      </c>
      <c r="R50">
        <f>'HKFI(x)'!AV49+'HKGI(x)'!AU49</f>
        <v>8.1475394367652221E-2</v>
      </c>
      <c r="S50">
        <f>'HKFI(x)'!AW49+'HKGI(x)'!AV49</f>
        <v>8.0735001311992738E-2</v>
      </c>
      <c r="T50">
        <f>'HKFI(x)'!AX49+'HKGI(x)'!AW49</f>
        <v>8.4165713992521651E-2</v>
      </c>
      <c r="U50">
        <f>'HKFI(x)'!AY49+'HKGI(x)'!AX49</f>
        <v>6.754503682327162E-2</v>
      </c>
      <c r="V50">
        <f>'HKFI(x)'!AZ49+'HKGI(x)'!AY49</f>
        <v>6.3137378695459351E-2</v>
      </c>
      <c r="W50">
        <f>'HKFI(x)'!BA49+'HKGI(x)'!AZ49</f>
        <v>5.8094910401109555E-2</v>
      </c>
      <c r="X50">
        <f>'HKFI(x)'!BB49+'HKGI(x)'!BA49</f>
        <v>5.3586501680187901E-2</v>
      </c>
      <c r="Y50">
        <f>'HKFI(x)'!BC49+'HKGI(x)'!BB49</f>
        <v>4.6267172297610501E-2</v>
      </c>
      <c r="Z50">
        <f>'HKFI(x)'!BD49+'HKGI(x)'!BC49</f>
        <v>4.1901505798454218E-2</v>
      </c>
      <c r="AA50">
        <f>'HKFI(x)'!BE49+'HKGI(x)'!BD49</f>
        <v>3.0150054384720397E-2</v>
      </c>
      <c r="AB50">
        <f>'HKFI(x)'!BF49+'HKGI(x)'!BE49</f>
        <v>2.1465029286131747E-2</v>
      </c>
      <c r="AC50">
        <f>'HKFI(x)'!BG49+'HKGI(x)'!BF49</f>
        <v>1.7679122828830753E-2</v>
      </c>
    </row>
    <row r="51" spans="1:29" x14ac:dyDescent="0.25">
      <c r="A51">
        <f>'HKFI(x)'!AE50</f>
        <v>1998</v>
      </c>
      <c r="B51">
        <f>'HKFI(x)'!AF50+'HKGI(x)'!AE50</f>
        <v>1.4515622014977738</v>
      </c>
      <c r="C51">
        <f>'HKFI(x)'!AG50+'HKGI(x)'!AF50</f>
        <v>2.5143230127334867E-2</v>
      </c>
      <c r="D51">
        <f>'HKFI(x)'!AH50+'HKGI(x)'!AG50</f>
        <v>2.3446505695520117E-2</v>
      </c>
      <c r="E51">
        <f>'HKFI(x)'!AI50+'HKGI(x)'!AH50</f>
        <v>2.0928331372288909E-2</v>
      </c>
      <c r="F51">
        <f>'HKFI(x)'!AJ50+'HKGI(x)'!AI50</f>
        <v>2.7080465907109601E-2</v>
      </c>
      <c r="G51">
        <f>'HKFI(x)'!AK50+'HKGI(x)'!AJ50</f>
        <v>3.1024807471083365E-2</v>
      </c>
      <c r="H51">
        <f>'HKFI(x)'!AL50+'HKGI(x)'!AK50</f>
        <v>3.6241816034887589E-2</v>
      </c>
      <c r="I51">
        <f>'HKFI(x)'!AM50+'HKGI(x)'!AL50</f>
        <v>5.2676583261202489E-2</v>
      </c>
      <c r="J51">
        <f>'HKFI(x)'!AN50+'HKGI(x)'!AM50</f>
        <v>6.8085738533513823E-2</v>
      </c>
      <c r="K51">
        <f>'HKFI(x)'!AO50+'HKGI(x)'!AN50</f>
        <v>6.7244253285432765E-2</v>
      </c>
      <c r="L51">
        <f>'HKFI(x)'!AP50+'HKGI(x)'!AO50</f>
        <v>7.1343212124668334E-2</v>
      </c>
      <c r="M51">
        <f>'HKFI(x)'!AQ50+'HKGI(x)'!AP50</f>
        <v>7.1346644563345302E-2</v>
      </c>
      <c r="N51">
        <f>'HKFI(x)'!AR50+'HKGI(x)'!AQ50</f>
        <v>7.2748787478659746E-2</v>
      </c>
      <c r="O51">
        <f>'HKFI(x)'!AS50+'HKGI(x)'!AR50</f>
        <v>7.7547547771844472E-2</v>
      </c>
      <c r="P51">
        <f>'HKFI(x)'!AT50+'HKGI(x)'!AS50</f>
        <v>7.9531383006534367E-2</v>
      </c>
      <c r="Q51">
        <f>'HKFI(x)'!AU50+'HKGI(x)'!AT50</f>
        <v>8.028991609851964E-2</v>
      </c>
      <c r="R51">
        <f>'HKFI(x)'!AV50+'HKGI(x)'!AU50</f>
        <v>8.1618108778599846E-2</v>
      </c>
      <c r="S51">
        <f>'HKFI(x)'!AW50+'HKGI(x)'!AV50</f>
        <v>8.0865088760071757E-2</v>
      </c>
      <c r="T51">
        <f>'HKFI(x)'!AX50+'HKGI(x)'!AW50</f>
        <v>8.4286666800771126E-2</v>
      </c>
      <c r="U51">
        <f>'HKFI(x)'!AY50+'HKGI(x)'!AX50</f>
        <v>6.7611391654913228E-2</v>
      </c>
      <c r="V51">
        <f>'HKFI(x)'!AZ50+'HKGI(x)'!AY50</f>
        <v>6.318786444814592E-2</v>
      </c>
      <c r="W51">
        <f>'HKFI(x)'!BA50+'HKGI(x)'!AZ50</f>
        <v>5.8129622525644492E-2</v>
      </c>
      <c r="X51">
        <f>'HKFI(x)'!BB50+'HKGI(x)'!BA50</f>
        <v>5.3624543819068067E-2</v>
      </c>
      <c r="Y51">
        <f>'HKFI(x)'!BC50+'HKGI(x)'!BB50</f>
        <v>4.6296495947072309E-2</v>
      </c>
      <c r="Z51">
        <f>'HKFI(x)'!BD50+'HKGI(x)'!BC50</f>
        <v>4.1924106483659997E-2</v>
      </c>
      <c r="AA51">
        <f>'HKFI(x)'!BE50+'HKGI(x)'!BD50</f>
        <v>3.0165469204620449E-2</v>
      </c>
      <c r="AB51">
        <f>'HKFI(x)'!BF50+'HKGI(x)'!BE50</f>
        <v>2.148556147949273E-2</v>
      </c>
      <c r="AC51">
        <f>'HKFI(x)'!BG50+'HKGI(x)'!BF50</f>
        <v>1.7688058863768449E-2</v>
      </c>
    </row>
    <row r="52" spans="1:29" x14ac:dyDescent="0.25">
      <c r="A52">
        <f>'HKFI(x)'!AE51</f>
        <v>1999</v>
      </c>
      <c r="B52">
        <f>'HKFI(x)'!AF51+'HKGI(x)'!AE51</f>
        <v>1.4556521479235056</v>
      </c>
      <c r="C52">
        <f>'HKFI(x)'!AG51+'HKGI(x)'!AF51</f>
        <v>2.5198467664828542E-2</v>
      </c>
      <c r="D52">
        <f>'HKFI(x)'!AH51+'HKGI(x)'!AG51</f>
        <v>2.3486771448363541E-2</v>
      </c>
      <c r="E52">
        <f>'HKFI(x)'!AI51+'HKGI(x)'!AH51</f>
        <v>2.0968464811851353E-2</v>
      </c>
      <c r="F52">
        <f>'HKFI(x)'!AJ51+'HKGI(x)'!AI51</f>
        <v>2.7128199854022955E-2</v>
      </c>
      <c r="G52">
        <f>'HKFI(x)'!AK51+'HKGI(x)'!AJ51</f>
        <v>3.1074723430161665E-2</v>
      </c>
      <c r="H52">
        <f>'HKFI(x)'!AL51+'HKGI(x)'!AK51</f>
        <v>3.6317190367003725E-2</v>
      </c>
      <c r="I52">
        <f>'HKFI(x)'!AM51+'HKGI(x)'!AL51</f>
        <v>5.2830250158982128E-2</v>
      </c>
      <c r="J52">
        <f>'HKFI(x)'!AN51+'HKGI(x)'!AM51</f>
        <v>6.8320374322640015E-2</v>
      </c>
      <c r="K52">
        <f>'HKFI(x)'!AO51+'HKGI(x)'!AN51</f>
        <v>6.7492298823338681E-2</v>
      </c>
      <c r="L52">
        <f>'HKFI(x)'!AP51+'HKGI(x)'!AO51</f>
        <v>7.1588445383483329E-2</v>
      </c>
      <c r="M52">
        <f>'HKFI(x)'!AQ51+'HKGI(x)'!AP51</f>
        <v>7.1612027000992895E-2</v>
      </c>
      <c r="N52">
        <f>'HKFI(x)'!AR51+'HKGI(x)'!AQ51</f>
        <v>7.301129243014863E-2</v>
      </c>
      <c r="O52">
        <f>'HKFI(x)'!AS51+'HKGI(x)'!AR51</f>
        <v>7.7804050860337357E-2</v>
      </c>
      <c r="P52">
        <f>'HKFI(x)'!AT51+'HKGI(x)'!AS51</f>
        <v>7.9780618500866457E-2</v>
      </c>
      <c r="Q52">
        <f>'HKFI(x)'!AU51+'HKGI(x)'!AT51</f>
        <v>8.0544532447060169E-2</v>
      </c>
      <c r="R52">
        <f>'HKFI(x)'!AV51+'HKGI(x)'!AU51</f>
        <v>8.1860026410183917E-2</v>
      </c>
      <c r="S52">
        <f>'HKFI(x)'!AW51+'HKGI(x)'!AV51</f>
        <v>8.1097328801034138E-2</v>
      </c>
      <c r="T52">
        <f>'HKFI(x)'!AX51+'HKGI(x)'!AW51</f>
        <v>8.4505707883332087E-2</v>
      </c>
      <c r="U52">
        <f>'HKFI(x)'!AY51+'HKGI(x)'!AX51</f>
        <v>6.7786879387198767E-2</v>
      </c>
      <c r="V52">
        <f>'HKFI(x)'!AZ51+'HKGI(x)'!AY51</f>
        <v>6.3347952614864131E-2</v>
      </c>
      <c r="W52">
        <f>'HKFI(x)'!BA51+'HKGI(x)'!AZ51</f>
        <v>5.825632415178169E-2</v>
      </c>
      <c r="X52">
        <f>'HKFI(x)'!BB51+'HKGI(x)'!BA51</f>
        <v>5.3735442951593611E-2</v>
      </c>
      <c r="Y52">
        <f>'HKFI(x)'!BC51+'HKGI(x)'!BB51</f>
        <v>4.638357006441822E-2</v>
      </c>
      <c r="Z52">
        <f>'HKFI(x)'!BD51+'HKGI(x)'!BC51</f>
        <v>4.201502781347663E-2</v>
      </c>
      <c r="AA52">
        <f>'HKFI(x)'!BE51+'HKGI(x)'!BD51</f>
        <v>3.024154522776417E-2</v>
      </c>
      <c r="AB52">
        <f>'HKFI(x)'!BF51+'HKGI(x)'!BE51</f>
        <v>2.1528950236178904E-2</v>
      </c>
      <c r="AC52">
        <f>'HKFI(x)'!BG51+'HKGI(x)'!BF51</f>
        <v>1.7735684877597774E-2</v>
      </c>
    </row>
    <row r="53" spans="1:29" x14ac:dyDescent="0.25">
      <c r="A53">
        <f>'HKFI(x)'!AE52</f>
        <v>2000</v>
      </c>
      <c r="B53">
        <f>'HKFI(x)'!AF52+'HKGI(x)'!AE52</f>
        <v>1.4611982176378784</v>
      </c>
      <c r="C53">
        <f>'HKFI(x)'!AG52+'HKGI(x)'!AF52</f>
        <v>2.5277760169039008E-2</v>
      </c>
      <c r="D53">
        <f>'HKFI(x)'!AH52+'HKGI(x)'!AG52</f>
        <v>2.3536201468721714E-2</v>
      </c>
      <c r="E53">
        <f>'HKFI(x)'!AI52+'HKGI(x)'!AH52</f>
        <v>2.1019884941155614E-2</v>
      </c>
      <c r="F53">
        <f>'HKFI(x)'!AJ52+'HKGI(x)'!AI52</f>
        <v>2.7194731176165797E-2</v>
      </c>
      <c r="G53">
        <f>'HKFI(x)'!AK52+'HKGI(x)'!AJ52</f>
        <v>3.114167384478567E-2</v>
      </c>
      <c r="H53">
        <f>'HKFI(x)'!AL52+'HKGI(x)'!AK52</f>
        <v>3.6419331369896876E-2</v>
      </c>
      <c r="I53">
        <f>'HKFI(x)'!AM52+'HKGI(x)'!AL52</f>
        <v>5.3028799569028388E-2</v>
      </c>
      <c r="J53">
        <f>'HKFI(x)'!AN52+'HKGI(x)'!AM52</f>
        <v>6.8627922842328326E-2</v>
      </c>
      <c r="K53">
        <f>'HKFI(x)'!AO52+'HKGI(x)'!AN52</f>
        <v>6.781188926751483E-2</v>
      </c>
      <c r="L53">
        <f>'HKFI(x)'!AP52+'HKGI(x)'!AO52</f>
        <v>7.1892375037203693E-2</v>
      </c>
      <c r="M53">
        <f>'HKFI(x)'!AQ52+'HKGI(x)'!AP52</f>
        <v>7.1960097526958949E-2</v>
      </c>
      <c r="N53">
        <f>'HKFI(x)'!AR52+'HKGI(x)'!AQ52</f>
        <v>7.3349713716365658E-2</v>
      </c>
      <c r="O53">
        <f>'HKFI(x)'!AS52+'HKGI(x)'!AR52</f>
        <v>7.8135362392401986E-2</v>
      </c>
      <c r="P53">
        <f>'HKFI(x)'!AT52+'HKGI(x)'!AS52</f>
        <v>8.0098525122262787E-2</v>
      </c>
      <c r="Q53">
        <f>'HKFI(x)'!AU52+'HKGI(x)'!AT52</f>
        <v>8.0879858951920194E-2</v>
      </c>
      <c r="R53">
        <f>'HKFI(x)'!AV52+'HKGI(x)'!AU52</f>
        <v>8.2178920611792466E-2</v>
      </c>
      <c r="S53">
        <f>'HKFI(x)'!AW52+'HKGI(x)'!AV52</f>
        <v>8.1408720005470364E-2</v>
      </c>
      <c r="T53">
        <f>'HKFI(x)'!AX52+'HKGI(x)'!AW52</f>
        <v>8.4800724217960213E-2</v>
      </c>
      <c r="U53">
        <f>'HKFI(x)'!AY52+'HKGI(x)'!AX52</f>
        <v>6.8046436248362596E-2</v>
      </c>
      <c r="V53">
        <f>'HKFI(x)'!AZ52+'HKGI(x)'!AY52</f>
        <v>6.3592362460102372E-2</v>
      </c>
      <c r="W53">
        <f>'HKFI(x)'!BA52+'HKGI(x)'!AZ52</f>
        <v>5.8453745360639811E-2</v>
      </c>
      <c r="X53">
        <f>'HKFI(x)'!BB52+'HKGI(x)'!BA52</f>
        <v>5.3902424268833002E-2</v>
      </c>
      <c r="Y53">
        <f>'HKFI(x)'!BC52+'HKGI(x)'!BB52</f>
        <v>4.6515092400200901E-2</v>
      </c>
      <c r="Z53">
        <f>'HKFI(x)'!BD52+'HKGI(x)'!BC52</f>
        <v>4.2158451126457941E-2</v>
      </c>
      <c r="AA53">
        <f>'HKFI(x)'!BE52+'HKGI(x)'!BD52</f>
        <v>3.0364205798265799E-2</v>
      </c>
      <c r="AB53">
        <f>'HKFI(x)'!BF52+'HKGI(x)'!BE52</f>
        <v>2.1589991076344756E-2</v>
      </c>
      <c r="AC53">
        <f>'HKFI(x)'!BG52+'HKGI(x)'!BF52</f>
        <v>1.7813016667698502E-2</v>
      </c>
    </row>
    <row r="54" spans="1:29" x14ac:dyDescent="0.25">
      <c r="A54">
        <f>'HKFI(x)'!AE53</f>
        <v>2001</v>
      </c>
      <c r="B54">
        <f>'HKFI(x)'!AF53+'HKGI(x)'!AE53</f>
        <v>1.4610288831738512</v>
      </c>
      <c r="C54">
        <f>'HKFI(x)'!AG53+'HKGI(x)'!AF53</f>
        <v>2.5259804651543125E-2</v>
      </c>
      <c r="D54">
        <f>'HKFI(x)'!AH53+'HKGI(x)'!AG53</f>
        <v>2.355299576183275E-2</v>
      </c>
      <c r="E54">
        <f>'HKFI(x)'!AI53+'HKGI(x)'!AH53</f>
        <v>2.1028939624843878E-2</v>
      </c>
      <c r="F54">
        <f>'HKFI(x)'!AJ53+'HKGI(x)'!AI53</f>
        <v>2.718631863832683E-2</v>
      </c>
      <c r="G54">
        <f>'HKFI(x)'!AK53+'HKGI(x)'!AJ53</f>
        <v>3.1142237793450159E-2</v>
      </c>
      <c r="H54">
        <f>'HKFI(x)'!AL53+'HKGI(x)'!AK53</f>
        <v>3.6416455137599398E-2</v>
      </c>
      <c r="I54">
        <f>'HKFI(x)'!AM53+'HKGI(x)'!AL53</f>
        <v>5.3057518258505805E-2</v>
      </c>
      <c r="J54">
        <f>'HKFI(x)'!AN53+'HKGI(x)'!AM53</f>
        <v>6.8656133498533486E-2</v>
      </c>
      <c r="K54">
        <f>'HKFI(x)'!AO53+'HKGI(x)'!AN53</f>
        <v>6.786147140235825E-2</v>
      </c>
      <c r="L54">
        <f>'HKFI(x)'!AP53+'HKGI(x)'!AO53</f>
        <v>7.1984367643692815E-2</v>
      </c>
      <c r="M54">
        <f>'HKFI(x)'!AQ53+'HKGI(x)'!AP53</f>
        <v>7.1991216371272218E-2</v>
      </c>
      <c r="N54">
        <f>'HKFI(x)'!AR53+'HKGI(x)'!AQ53</f>
        <v>7.3401469196992031E-2</v>
      </c>
      <c r="O54">
        <f>'HKFI(x)'!AS53+'HKGI(x)'!AR53</f>
        <v>7.8183693175523108E-2</v>
      </c>
      <c r="P54">
        <f>'HKFI(x)'!AT53+'HKGI(x)'!AS53</f>
        <v>8.015982962785545E-2</v>
      </c>
      <c r="Q54">
        <f>'HKFI(x)'!AU53+'HKGI(x)'!AT53</f>
        <v>8.0904801069987764E-2</v>
      </c>
      <c r="R54">
        <f>'HKFI(x)'!AV53+'HKGI(x)'!AU53</f>
        <v>8.2201577252652827E-2</v>
      </c>
      <c r="S54">
        <f>'HKFI(x)'!AW53+'HKGI(x)'!AV53</f>
        <v>8.1411714057039772E-2</v>
      </c>
      <c r="T54">
        <f>'HKFI(x)'!AX53+'HKGI(x)'!AW53</f>
        <v>8.4798826837225769E-2</v>
      </c>
      <c r="U54">
        <f>'HKFI(x)'!AY53+'HKGI(x)'!AX53</f>
        <v>6.7962091662025964E-2</v>
      </c>
      <c r="V54">
        <f>'HKFI(x)'!AZ53+'HKGI(x)'!AY53</f>
        <v>6.3488181208893074E-2</v>
      </c>
      <c r="W54">
        <f>'HKFI(x)'!BA53+'HKGI(x)'!AZ53</f>
        <v>5.8357071172455761E-2</v>
      </c>
      <c r="X54">
        <f>'HKFI(x)'!BB53+'HKGI(x)'!BA53</f>
        <v>5.3838574193865882E-2</v>
      </c>
      <c r="Y54">
        <f>'HKFI(x)'!BC53+'HKGI(x)'!BB53</f>
        <v>4.6463479995047838E-2</v>
      </c>
      <c r="Z54">
        <f>'HKFI(x)'!BD53+'HKGI(x)'!BC53</f>
        <v>4.2082817743898777E-2</v>
      </c>
      <c r="AA54">
        <f>'HKFI(x)'!BE53+'HKGI(x)'!BD53</f>
        <v>3.0291443734212223E-2</v>
      </c>
      <c r="AB54">
        <f>'HKFI(x)'!BF53+'HKGI(x)'!BE53</f>
        <v>2.1580324379176626E-2</v>
      </c>
      <c r="AC54">
        <f>'HKFI(x)'!BG53+'HKGI(x)'!BF53</f>
        <v>1.7765529085039262E-2</v>
      </c>
    </row>
    <row r="55" spans="1:29" x14ac:dyDescent="0.25">
      <c r="A55">
        <f>'HKFI(x)'!AE54</f>
        <v>2002</v>
      </c>
      <c r="B55">
        <f>'HKFI(x)'!AF54+'HKGI(x)'!AE54</f>
        <v>1.4632224408753816</v>
      </c>
      <c r="C55">
        <f>'HKFI(x)'!AG54+'HKGI(x)'!AF54</f>
        <v>2.5283188554325296E-2</v>
      </c>
      <c r="D55">
        <f>'HKFI(x)'!AH54+'HKGI(x)'!AG54</f>
        <v>2.358194560575946E-2</v>
      </c>
      <c r="E55">
        <f>'HKFI(x)'!AI54+'HKGI(x)'!AH54</f>
        <v>2.1054733230382875E-2</v>
      </c>
      <c r="F55">
        <f>'HKFI(x)'!AJ54+'HKGI(x)'!AI54</f>
        <v>2.7209355860607715E-2</v>
      </c>
      <c r="G55">
        <f>'HKFI(x)'!AK54+'HKGI(x)'!AJ54</f>
        <v>3.1170057085893134E-2</v>
      </c>
      <c r="H55">
        <f>'HKFI(x)'!AL54+'HKGI(x)'!AK54</f>
        <v>3.6456977974984088E-2</v>
      </c>
      <c r="I55">
        <f>'HKFI(x)'!AM54+'HKGI(x)'!AL54</f>
        <v>5.3153908867165339E-2</v>
      </c>
      <c r="J55">
        <f>'HKFI(x)'!AN54+'HKGI(x)'!AM54</f>
        <v>6.8797083118177782E-2</v>
      </c>
      <c r="K55">
        <f>'HKFI(x)'!AO54+'HKGI(x)'!AN54</f>
        <v>6.8018347608359814E-2</v>
      </c>
      <c r="L55">
        <f>'HKFI(x)'!AP54+'HKGI(x)'!AO54</f>
        <v>7.215658347685458E-2</v>
      </c>
      <c r="M55">
        <f>'HKFI(x)'!AQ54+'HKGI(x)'!AP54</f>
        <v>7.2150321899704675E-2</v>
      </c>
      <c r="N55">
        <f>'HKFI(x)'!AR54+'HKGI(x)'!AQ54</f>
        <v>7.3567204643144424E-2</v>
      </c>
      <c r="O55">
        <f>'HKFI(x)'!AS54+'HKGI(x)'!AR54</f>
        <v>7.8344746422777889E-2</v>
      </c>
      <c r="P55">
        <f>'HKFI(x)'!AT54+'HKGI(x)'!AS54</f>
        <v>8.032203330357493E-2</v>
      </c>
      <c r="Q55">
        <f>'HKFI(x)'!AU54+'HKGI(x)'!AT54</f>
        <v>8.1055494352844426E-2</v>
      </c>
      <c r="R55">
        <f>'HKFI(x)'!AV54+'HKGI(x)'!AU54</f>
        <v>8.2344339979418993E-2</v>
      </c>
      <c r="S55">
        <f>'HKFI(x)'!AW54+'HKGI(x)'!AV54</f>
        <v>8.1541294157045169E-2</v>
      </c>
      <c r="T55">
        <f>'HKFI(x)'!AX54+'HKGI(x)'!AW54</f>
        <v>8.4919161747943631E-2</v>
      </c>
      <c r="U55">
        <f>'HKFI(x)'!AY54+'HKGI(x)'!AX54</f>
        <v>6.8025506271302688E-2</v>
      </c>
      <c r="V55">
        <f>'HKFI(x)'!AZ54+'HKGI(x)'!AY54</f>
        <v>6.3535180614132533E-2</v>
      </c>
      <c r="W55">
        <f>'HKFI(x)'!BA54+'HKGI(x)'!AZ54</f>
        <v>5.8388604219635883E-2</v>
      </c>
      <c r="X55">
        <f>'HKFI(x)'!BB54+'HKGI(x)'!BA54</f>
        <v>5.3874446841620217E-2</v>
      </c>
      <c r="Y55">
        <f>'HKFI(x)'!BC54+'HKGI(x)'!BB54</f>
        <v>4.6491056555671831E-2</v>
      </c>
      <c r="Z55">
        <f>'HKFI(x)'!BD54+'HKGI(x)'!BC54</f>
        <v>4.2102952312172551E-2</v>
      </c>
      <c r="AA55">
        <f>'HKFI(x)'!BE54+'HKGI(x)'!BD54</f>
        <v>3.0304515286715773E-2</v>
      </c>
      <c r="AB55">
        <f>'HKFI(x)'!BF54+'HKGI(x)'!BE54</f>
        <v>2.1600459887060202E-2</v>
      </c>
      <c r="AC55">
        <f>'HKFI(x)'!BG54+'HKGI(x)'!BF54</f>
        <v>1.7772940998105474E-2</v>
      </c>
    </row>
    <row r="56" spans="1:29" x14ac:dyDescent="0.25">
      <c r="A56">
        <f>'HKFI(x)'!AE55</f>
        <v>2003</v>
      </c>
      <c r="B56">
        <f>'HKFI(x)'!AF55+'HKGI(x)'!AE55</f>
        <v>1.466889974261069</v>
      </c>
      <c r="C56">
        <f>'HKFI(x)'!AG55+'HKGI(x)'!AF55</f>
        <v>2.5330897228715375E-2</v>
      </c>
      <c r="D56">
        <f>'HKFI(x)'!AH55+'HKGI(x)'!AG55</f>
        <v>2.3620201664056938E-2</v>
      </c>
      <c r="E56">
        <f>'HKFI(x)'!AI55+'HKGI(x)'!AH55</f>
        <v>2.1091969079657505E-2</v>
      </c>
      <c r="F56">
        <f>'HKFI(x)'!AJ55+'HKGI(x)'!AI55</f>
        <v>2.7251410601798802E-2</v>
      </c>
      <c r="G56">
        <f>'HKFI(x)'!AK55+'HKGI(x)'!AJ55</f>
        <v>3.1215123896559789E-2</v>
      </c>
      <c r="H56">
        <f>'HKFI(x)'!AL55+'HKGI(x)'!AK55</f>
        <v>3.65245960403216E-2</v>
      </c>
      <c r="I56">
        <f>'HKFI(x)'!AM55+'HKGI(x)'!AL55</f>
        <v>5.3295788487178558E-2</v>
      </c>
      <c r="J56">
        <f>'HKFI(x)'!AN55+'HKGI(x)'!AM55</f>
        <v>6.9011900183161543E-2</v>
      </c>
      <c r="K56">
        <f>'HKFI(x)'!AO55+'HKGI(x)'!AN55</f>
        <v>6.8247741810802703E-2</v>
      </c>
      <c r="L56">
        <f>'HKFI(x)'!AP55+'HKGI(x)'!AO55</f>
        <v>7.2388379060575159E-2</v>
      </c>
      <c r="M56">
        <f>'HKFI(x)'!AQ55+'HKGI(x)'!AP55</f>
        <v>7.2393196781107338E-2</v>
      </c>
      <c r="N56">
        <f>'HKFI(x)'!AR55+'HKGI(x)'!AQ55</f>
        <v>7.3809887551993303E-2</v>
      </c>
      <c r="O56">
        <f>'HKFI(x)'!AS55+'HKGI(x)'!AR55</f>
        <v>7.8581619770999311E-2</v>
      </c>
      <c r="P56">
        <f>'HKFI(x)'!AT55+'HKGI(x)'!AS55</f>
        <v>8.0553864831553801E-2</v>
      </c>
      <c r="Q56">
        <f>'HKFI(x)'!AU55+'HKGI(x)'!AT55</f>
        <v>8.1287944191944295E-2</v>
      </c>
      <c r="R56">
        <f>'HKFI(x)'!AV55+'HKGI(x)'!AU55</f>
        <v>8.2565075395536688E-2</v>
      </c>
      <c r="S56">
        <f>'HKFI(x)'!AW55+'HKGI(x)'!AV55</f>
        <v>8.1751016042398705E-2</v>
      </c>
      <c r="T56">
        <f>'HKFI(x)'!AX55+'HKGI(x)'!AW55</f>
        <v>8.5116414879066335E-2</v>
      </c>
      <c r="U56">
        <f>'HKFI(x)'!AY55+'HKGI(x)'!AX55</f>
        <v>6.8173897169538145E-2</v>
      </c>
      <c r="V56">
        <f>'HKFI(x)'!AZ55+'HKGI(x)'!AY55</f>
        <v>6.366737913709429E-2</v>
      </c>
      <c r="W56">
        <f>'HKFI(x)'!BA55+'HKGI(x)'!AZ55</f>
        <v>5.8491577341124368E-2</v>
      </c>
      <c r="X56">
        <f>'HKFI(x)'!BB55+'HKGI(x)'!BA55</f>
        <v>5.3966994271433644E-2</v>
      </c>
      <c r="Y56">
        <f>'HKFI(x)'!BC55+'HKGI(x)'!BB55</f>
        <v>4.6563549331157139E-2</v>
      </c>
      <c r="Z56">
        <f>'HKFI(x)'!BD55+'HKGI(x)'!BC55</f>
        <v>4.217611735421526E-2</v>
      </c>
      <c r="AA56">
        <f>'HKFI(x)'!BE55+'HKGI(x)'!BD55</f>
        <v>3.0364630945232896E-2</v>
      </c>
      <c r="AB56">
        <f>'HKFI(x)'!BF55+'HKGI(x)'!BE55</f>
        <v>2.16384512819837E-2</v>
      </c>
      <c r="AC56">
        <f>'HKFI(x)'!BG55+'HKGI(x)'!BF55</f>
        <v>1.7810349931861709E-2</v>
      </c>
    </row>
    <row r="57" spans="1:29" x14ac:dyDescent="0.25">
      <c r="A57">
        <f>'HKFI(x)'!AE56</f>
        <v>2004</v>
      </c>
      <c r="B57">
        <f>'HKFI(x)'!AF56+'HKGI(x)'!AE56</f>
        <v>1.4714452218353609</v>
      </c>
      <c r="C57">
        <f>'HKFI(x)'!AG56+'HKGI(x)'!AF56</f>
        <v>2.5393166634893421E-2</v>
      </c>
      <c r="D57">
        <f>'HKFI(x)'!AH56+'HKGI(x)'!AG56</f>
        <v>2.3664167408861229E-2</v>
      </c>
      <c r="E57">
        <f>'HKFI(x)'!AI56+'HKGI(x)'!AH56</f>
        <v>2.1136157031218374E-2</v>
      </c>
      <c r="F57">
        <f>'HKFI(x)'!AJ56+'HKGI(x)'!AI56</f>
        <v>2.7304882217111442E-2</v>
      </c>
      <c r="G57">
        <f>'HKFI(x)'!AK56+'HKGI(x)'!AJ56</f>
        <v>3.1270593122633472E-2</v>
      </c>
      <c r="H57">
        <f>'HKFI(x)'!AL56+'HKGI(x)'!AK56</f>
        <v>3.6608533823007411E-2</v>
      </c>
      <c r="I57">
        <f>'HKFI(x)'!AM56+'HKGI(x)'!AL56</f>
        <v>5.3465263656956516E-2</v>
      </c>
      <c r="J57">
        <f>'HKFI(x)'!AN56+'HKGI(x)'!AM56</f>
        <v>6.9271420115159368E-2</v>
      </c>
      <c r="K57">
        <f>'HKFI(x)'!AO56+'HKGI(x)'!AN56</f>
        <v>6.8521150802247882E-2</v>
      </c>
      <c r="L57">
        <f>'HKFI(x)'!AP56+'HKGI(x)'!AO56</f>
        <v>7.2656637680506078E-2</v>
      </c>
      <c r="M57">
        <f>'HKFI(x)'!AQ56+'HKGI(x)'!AP56</f>
        <v>7.2686761803527275E-2</v>
      </c>
      <c r="N57">
        <f>'HKFI(x)'!AR56+'HKGI(x)'!AQ56</f>
        <v>7.4099268689991227E-2</v>
      </c>
      <c r="O57">
        <f>'HKFI(x)'!AS56+'HKGI(x)'!AR56</f>
        <v>7.8864491505640955E-2</v>
      </c>
      <c r="P57">
        <f>'HKFI(x)'!AT56+'HKGI(x)'!AS56</f>
        <v>8.0828037449114182E-2</v>
      </c>
      <c r="Q57">
        <f>'HKFI(x)'!AU56+'HKGI(x)'!AT56</f>
        <v>8.1569834303960503E-2</v>
      </c>
      <c r="R57">
        <f>'HKFI(x)'!AV56+'HKGI(x)'!AU56</f>
        <v>8.2832956239022759E-2</v>
      </c>
      <c r="S57">
        <f>'HKFI(x)'!AW56+'HKGI(x)'!AV56</f>
        <v>8.2009075664730063E-2</v>
      </c>
      <c r="T57">
        <f>'HKFI(x)'!AX56+'HKGI(x)'!AW56</f>
        <v>8.5360033417267833E-2</v>
      </c>
      <c r="U57">
        <f>'HKFI(x)'!AY56+'HKGI(x)'!AX56</f>
        <v>6.8373027605255085E-2</v>
      </c>
      <c r="V57">
        <f>'HKFI(x)'!AZ56+'HKGI(x)'!AY56</f>
        <v>6.3850335015266102E-2</v>
      </c>
      <c r="W57">
        <f>'HKFI(x)'!BA56+'HKGI(x)'!AZ56</f>
        <v>5.8637056134149684E-2</v>
      </c>
      <c r="X57">
        <f>'HKFI(x)'!BB56+'HKGI(x)'!BA56</f>
        <v>5.4093337716620657E-2</v>
      </c>
      <c r="Y57">
        <f>'HKFI(x)'!BC56+'HKGI(x)'!BB56</f>
        <v>4.6662820382575458E-2</v>
      </c>
      <c r="Z57">
        <f>'HKFI(x)'!BD56+'HKGI(x)'!BC56</f>
        <v>4.2280811914329697E-2</v>
      </c>
      <c r="AA57">
        <f>'HKFI(x)'!BE56+'HKGI(x)'!BD56</f>
        <v>3.0452683609531718E-2</v>
      </c>
      <c r="AB57">
        <f>'HKFI(x)'!BF56+'HKGI(x)'!BE56</f>
        <v>2.168715179680962E-2</v>
      </c>
      <c r="AC57">
        <f>'HKFI(x)'!BG56+'HKGI(x)'!BF56</f>
        <v>1.7865566094972793E-2</v>
      </c>
    </row>
    <row r="58" spans="1:29" x14ac:dyDescent="0.25">
      <c r="A58">
        <f>'HKFI(x)'!AE57</f>
        <v>2005</v>
      </c>
      <c r="B58">
        <f>'HKFI(x)'!AF57+'HKGI(x)'!AE57</f>
        <v>1.4764497863511234</v>
      </c>
      <c r="C58">
        <f>'HKFI(x)'!AG57+'HKGI(x)'!AF57</f>
        <v>2.5462690603977878E-2</v>
      </c>
      <c r="D58">
        <f>'HKFI(x)'!AH57+'HKGI(x)'!AG57</f>
        <v>2.3711159034400346E-2</v>
      </c>
      <c r="E58">
        <f>'HKFI(x)'!AI57+'HKGI(x)'!AH57</f>
        <v>2.1183942690357088E-2</v>
      </c>
      <c r="F58">
        <f>'HKFI(x)'!AJ57+'HKGI(x)'!AI57</f>
        <v>2.7364085102353393E-2</v>
      </c>
      <c r="G58">
        <f>'HKFI(x)'!AK57+'HKGI(x)'!AJ57</f>
        <v>3.1331346903550626E-2</v>
      </c>
      <c r="H58">
        <f>'HKFI(x)'!AL57+'HKGI(x)'!AK57</f>
        <v>3.6700733637900496E-2</v>
      </c>
      <c r="I58">
        <f>'HKFI(x)'!AM57+'HKGI(x)'!AL57</f>
        <v>5.3648964606627811E-2</v>
      </c>
      <c r="J58">
        <f>'HKFI(x)'!AN57+'HKGI(x)'!AM57</f>
        <v>6.9553845644296175E-2</v>
      </c>
      <c r="K58">
        <f>'HKFI(x)'!AO57+'HKGI(x)'!AN57</f>
        <v>6.8817278552908645E-2</v>
      </c>
      <c r="L58">
        <f>'HKFI(x)'!AP57+'HKGI(x)'!AO57</f>
        <v>7.2944104122349862E-2</v>
      </c>
      <c r="M58">
        <f>'HKFI(x)'!AQ57+'HKGI(x)'!AP57</f>
        <v>7.3006293668091471E-2</v>
      </c>
      <c r="N58">
        <f>'HKFI(x)'!AR57+'HKGI(x)'!AQ57</f>
        <v>7.4412747220269415E-2</v>
      </c>
      <c r="O58">
        <f>'HKFI(x)'!AS57+'HKGI(x)'!AR57</f>
        <v>7.9171079363332161E-2</v>
      </c>
      <c r="P58">
        <f>'HKFI(x)'!AT57+'HKGI(x)'!AS57</f>
        <v>8.1124168349730547E-2</v>
      </c>
      <c r="Q58">
        <f>'HKFI(x)'!AU57+'HKGI(x)'!AT57</f>
        <v>8.1877009879502721E-2</v>
      </c>
      <c r="R58">
        <f>'HKFI(x)'!AV57+'HKGI(x)'!AU57</f>
        <v>8.3124940311447057E-2</v>
      </c>
      <c r="S58">
        <f>'HKFI(x)'!AW57+'HKGI(x)'!AV57</f>
        <v>8.2291694290158382E-2</v>
      </c>
      <c r="T58">
        <f>'HKFI(x)'!AX57+'HKGI(x)'!AW57</f>
        <v>8.562717262683972E-2</v>
      </c>
      <c r="U58">
        <f>'HKFI(x)'!AY57+'HKGI(x)'!AX57</f>
        <v>6.8597272394676667E-2</v>
      </c>
      <c r="V58">
        <f>'HKFI(x)'!AZ57+'HKGI(x)'!AY57</f>
        <v>6.4058263525896789E-2</v>
      </c>
      <c r="W58">
        <f>'HKFI(x)'!BA57+'HKGI(x)'!AZ57</f>
        <v>5.8803376059237952E-2</v>
      </c>
      <c r="X58">
        <f>'HKFI(x)'!BB57+'HKGI(x)'!BA57</f>
        <v>5.4236350744882637E-2</v>
      </c>
      <c r="Y58">
        <f>'HKFI(x)'!BC57+'HKGI(x)'!BB57</f>
        <v>4.6775291821322507E-2</v>
      </c>
      <c r="Z58">
        <f>'HKFI(x)'!BD57+'HKGI(x)'!BC57</f>
        <v>4.2400936025704827E-2</v>
      </c>
      <c r="AA58">
        <f>'HKFI(x)'!BE57+'HKGI(x)'!BD57</f>
        <v>3.0554364087978608E-2</v>
      </c>
      <c r="AB58">
        <f>'HKFI(x)'!BF57+'HKGI(x)'!BE57</f>
        <v>2.1741214793302193E-2</v>
      </c>
      <c r="AC58">
        <f>'HKFI(x)'!BG57+'HKGI(x)'!BF57</f>
        <v>1.7929460290027441E-2</v>
      </c>
    </row>
    <row r="59" spans="1:29" x14ac:dyDescent="0.25">
      <c r="A59">
        <f>'HKFI(x)'!AE58</f>
        <v>2006</v>
      </c>
      <c r="B59">
        <f>'HKFI(x)'!AF58+'HKGI(x)'!AE58</f>
        <v>1.4771680258938749</v>
      </c>
      <c r="C59">
        <f>'HKFI(x)'!AG58+'HKGI(x)'!AF58</f>
        <v>2.5459556795707904E-2</v>
      </c>
      <c r="D59">
        <f>'HKFI(x)'!AH58+'HKGI(x)'!AG58</f>
        <v>2.3733351907466751E-2</v>
      </c>
      <c r="E59">
        <f>'HKFI(x)'!AI58+'HKGI(x)'!AH58</f>
        <v>2.1199768313455054E-2</v>
      </c>
      <c r="F59">
        <f>'HKFI(x)'!AJ58+'HKGI(x)'!AI58</f>
        <v>2.7367195782999908E-2</v>
      </c>
      <c r="G59">
        <f>'HKFI(x)'!AK58+'HKGI(x)'!AJ58</f>
        <v>3.1342267423259886E-2</v>
      </c>
      <c r="H59">
        <f>'HKFI(x)'!AL58+'HKGI(x)'!AK58</f>
        <v>3.6714170438184757E-2</v>
      </c>
      <c r="I59">
        <f>'HKFI(x)'!AM58+'HKGI(x)'!AL58</f>
        <v>5.3704685027589585E-2</v>
      </c>
      <c r="J59">
        <f>'HKFI(x)'!AN58+'HKGI(x)'!AM58</f>
        <v>6.9626114855460525E-2</v>
      </c>
      <c r="K59">
        <f>'HKFI(x)'!AO58+'HKGI(x)'!AN58</f>
        <v>6.8909862841767977E-2</v>
      </c>
      <c r="L59">
        <f>'HKFI(x)'!AP58+'HKGI(x)'!AO58</f>
        <v>7.3070837660469887E-2</v>
      </c>
      <c r="M59">
        <f>'HKFI(x)'!AQ58+'HKGI(x)'!AP58</f>
        <v>7.3087387139987386E-2</v>
      </c>
      <c r="N59">
        <f>'HKFI(x)'!AR58+'HKGI(x)'!AQ58</f>
        <v>7.4510141293636339E-2</v>
      </c>
      <c r="O59">
        <f>'HKFI(x)'!AS58+'HKGI(x)'!AR58</f>
        <v>7.9264410727199225E-2</v>
      </c>
      <c r="P59">
        <f>'HKFI(x)'!AT58+'HKGI(x)'!AS58</f>
        <v>8.1226603776655693E-2</v>
      </c>
      <c r="Q59">
        <f>'HKFI(x)'!AU58+'HKGI(x)'!AT58</f>
        <v>8.1950788231077987E-2</v>
      </c>
      <c r="R59">
        <f>'HKFI(x)'!AV58+'HKGI(x)'!AU58</f>
        <v>8.319418593956944E-2</v>
      </c>
      <c r="S59">
        <f>'HKFI(x)'!AW58+'HKGI(x)'!AV58</f>
        <v>8.2342806571221672E-2</v>
      </c>
      <c r="T59">
        <f>'HKFI(x)'!AX58+'HKGI(x)'!AW58</f>
        <v>8.5671512829664495E-2</v>
      </c>
      <c r="U59">
        <f>'HKFI(x)'!AY58+'HKGI(x)'!AX58</f>
        <v>6.8564954482405613E-2</v>
      </c>
      <c r="V59">
        <f>'HKFI(x)'!AZ58+'HKGI(x)'!AY58</f>
        <v>6.4006470790229281E-2</v>
      </c>
      <c r="W59">
        <f>'HKFI(x)'!BA58+'HKGI(x)'!AZ58</f>
        <v>5.8750737092073013E-2</v>
      </c>
      <c r="X59">
        <f>'HKFI(x)'!BB58+'HKGI(x)'!BA58</f>
        <v>5.4207287063650508E-2</v>
      </c>
      <c r="Y59">
        <f>'HKFI(x)'!BC58+'HKGI(x)'!BB58</f>
        <v>4.6751260125087235E-2</v>
      </c>
      <c r="Z59">
        <f>'HKFI(x)'!BD58+'HKGI(x)'!BC58</f>
        <v>4.2358034789362599E-2</v>
      </c>
      <c r="AA59">
        <f>'HKFI(x)'!BE58+'HKGI(x)'!BD58</f>
        <v>3.0510704306339221E-2</v>
      </c>
      <c r="AB59">
        <f>'HKFI(x)'!BF58+'HKGI(x)'!BE58</f>
        <v>2.1742387768545455E-2</v>
      </c>
      <c r="AC59">
        <f>'HKFI(x)'!BG58+'HKGI(x)'!BF58</f>
        <v>1.7900541920807402E-2</v>
      </c>
    </row>
    <row r="60" spans="1:29" x14ac:dyDescent="0.25">
      <c r="A60">
        <f>'HKFI(x)'!AE59</f>
        <v>2007</v>
      </c>
      <c r="B60">
        <f>'HKFI(x)'!AF59+'HKGI(x)'!AE59</f>
        <v>1.4793212645671545</v>
      </c>
      <c r="C60">
        <f>'HKFI(x)'!AG59+'HKGI(x)'!AF59</f>
        <v>2.5481606740822171E-2</v>
      </c>
      <c r="D60">
        <f>'HKFI(x)'!AH59+'HKGI(x)'!AG59</f>
        <v>2.3762834941335815E-2</v>
      </c>
      <c r="E60">
        <f>'HKFI(x)'!AI59+'HKGI(x)'!AH59</f>
        <v>2.1225706195773582E-2</v>
      </c>
      <c r="F60">
        <f>'HKFI(x)'!AJ59+'HKGI(x)'!AI59</f>
        <v>2.7389438166324571E-2</v>
      </c>
      <c r="G60">
        <f>'HKFI(x)'!AK59+'HKGI(x)'!AJ59</f>
        <v>3.1369727176483321E-2</v>
      </c>
      <c r="H60">
        <f>'HKFI(x)'!AL59+'HKGI(x)'!AK59</f>
        <v>3.6753962545826808E-2</v>
      </c>
      <c r="I60">
        <f>'HKFI(x)'!AM59+'HKGI(x)'!AL59</f>
        <v>5.3801328241718092E-2</v>
      </c>
      <c r="J60">
        <f>'HKFI(x)'!AN59+'HKGI(x)'!AM59</f>
        <v>6.9766662185276482E-2</v>
      </c>
      <c r="K60">
        <f>'HKFI(x)'!AO59+'HKGI(x)'!AN59</f>
        <v>6.9067309286178324E-2</v>
      </c>
      <c r="L60">
        <f>'HKFI(x)'!AP59+'HKGI(x)'!AO59</f>
        <v>7.3245782338508064E-2</v>
      </c>
      <c r="M60">
        <f>'HKFI(x)'!AQ59+'HKGI(x)'!AP59</f>
        <v>7.3245997934234072E-2</v>
      </c>
      <c r="N60">
        <f>'HKFI(x)'!AR59+'HKGI(x)'!AQ59</f>
        <v>7.4676444096794845E-2</v>
      </c>
      <c r="O60">
        <f>'HKFI(x)'!AS59+'HKGI(x)'!AR59</f>
        <v>7.9425905433502461E-2</v>
      </c>
      <c r="P60">
        <f>'HKFI(x)'!AT59+'HKGI(x)'!AS59</f>
        <v>8.1389959045630428E-2</v>
      </c>
      <c r="Q60">
        <f>'HKFI(x)'!AU59+'HKGI(x)'!AT59</f>
        <v>8.2100759255571545E-2</v>
      </c>
      <c r="R60">
        <f>'HKFI(x)'!AV59+'HKGI(x)'!AU59</f>
        <v>8.3336209955573476E-2</v>
      </c>
      <c r="S60">
        <f>'HKFI(x)'!AW59+'HKGI(x)'!AV59</f>
        <v>8.2470732523737572E-2</v>
      </c>
      <c r="T60">
        <f>'HKFI(x)'!AX59+'HKGI(x)'!AW59</f>
        <v>8.5790049733676543E-2</v>
      </c>
      <c r="U60">
        <f>'HKFI(x)'!AY59+'HKGI(x)'!AX59</f>
        <v>6.8622755683276374E-2</v>
      </c>
      <c r="V60">
        <f>'HKFI(x)'!AZ59+'HKGI(x)'!AY59</f>
        <v>6.4046977051786386E-2</v>
      </c>
      <c r="W60">
        <f>'HKFI(x)'!BA59+'HKGI(x)'!AZ59</f>
        <v>5.8776414704722016E-2</v>
      </c>
      <c r="X60">
        <f>'HKFI(x)'!BB59+'HKGI(x)'!BA59</f>
        <v>5.423908085923769E-2</v>
      </c>
      <c r="Y60">
        <f>'HKFI(x)'!BC59+'HKGI(x)'!BB59</f>
        <v>4.6775559569642321E-2</v>
      </c>
      <c r="Z60">
        <f>'HKFI(x)'!BD59+'HKGI(x)'!BC59</f>
        <v>4.2373652101707321E-2</v>
      </c>
      <c r="AA60">
        <f>'HKFI(x)'!BE59+'HKGI(x)'!BD59</f>
        <v>3.0519518646739349E-2</v>
      </c>
      <c r="AB60">
        <f>'HKFI(x)'!BF59+'HKGI(x)'!BE59</f>
        <v>2.1761699020989785E-2</v>
      </c>
      <c r="AC60">
        <f>'HKFI(x)'!BG59+'HKGI(x)'!BF59</f>
        <v>1.7905191132084899E-2</v>
      </c>
    </row>
    <row r="61" spans="1:29" x14ac:dyDescent="0.25">
      <c r="A61">
        <f>'HKFI(x)'!AE60</f>
        <v>2008</v>
      </c>
      <c r="B61">
        <f>'HKFI(x)'!AF60+'HKGI(x)'!AE60</f>
        <v>1.4819830574145403</v>
      </c>
      <c r="C61">
        <f>'HKFI(x)'!AG60+'HKGI(x)'!AF60</f>
        <v>2.5511824515883564E-2</v>
      </c>
      <c r="D61">
        <f>'HKFI(x)'!AH60+'HKGI(x)'!AG60</f>
        <v>2.3795793639931603E-2</v>
      </c>
      <c r="E61">
        <f>'HKFI(x)'!AI60+'HKGI(x)'!AH60</f>
        <v>2.1255745622569374E-2</v>
      </c>
      <c r="F61">
        <f>'HKFI(x)'!AJ60+'HKGI(x)'!AI60</f>
        <v>2.7418149690867075E-2</v>
      </c>
      <c r="G61">
        <f>'HKFI(x)'!AK60+'HKGI(x)'!AJ60</f>
        <v>3.1403175438539564E-2</v>
      </c>
      <c r="H61">
        <f>'HKFI(x)'!AL60+'HKGI(x)'!AK60</f>
        <v>3.6803106612326247E-2</v>
      </c>
      <c r="I61">
        <f>'HKFI(x)'!AM60+'HKGI(x)'!AL60</f>
        <v>5.3914169379354282E-2</v>
      </c>
      <c r="J61">
        <f>'HKFI(x)'!AN60+'HKGI(x)'!AM60</f>
        <v>6.9933239424508603E-2</v>
      </c>
      <c r="K61">
        <f>'HKFI(x)'!AO60+'HKGI(x)'!AN60</f>
        <v>6.9250634572339542E-2</v>
      </c>
      <c r="L61">
        <f>'HKFI(x)'!AP60+'HKGI(x)'!AO60</f>
        <v>7.3442748554393839E-2</v>
      </c>
      <c r="M61">
        <f>'HKFI(x)'!AQ60+'HKGI(x)'!AP60</f>
        <v>7.34341149907215E-2</v>
      </c>
      <c r="N61">
        <f>'HKFI(x)'!AR60+'HKGI(x)'!AQ60</f>
        <v>7.4870193767760815E-2</v>
      </c>
      <c r="O61">
        <f>'HKFI(x)'!AS60+'HKGI(x)'!AR60</f>
        <v>7.9614405353704315E-2</v>
      </c>
      <c r="P61">
        <f>'HKFI(x)'!AT60+'HKGI(x)'!AS60</f>
        <v>8.1578364848231597E-2</v>
      </c>
      <c r="Q61">
        <f>'HKFI(x)'!AU60+'HKGI(x)'!AT60</f>
        <v>8.2279447088513064E-2</v>
      </c>
      <c r="R61">
        <f>'HKFI(x)'!AV60+'HKGI(x)'!AU60</f>
        <v>8.3505604937229277E-2</v>
      </c>
      <c r="S61">
        <f>'HKFI(x)'!AW60+'HKGI(x)'!AV60</f>
        <v>8.2626490035175887E-2</v>
      </c>
      <c r="T61">
        <f>'HKFI(x)'!AX60+'HKGI(x)'!AW60</f>
        <v>8.5935227992772548E-2</v>
      </c>
      <c r="U61">
        <f>'HKFI(x)'!AY60+'HKGI(x)'!AX60</f>
        <v>6.8708769940636974E-2</v>
      </c>
      <c r="V61">
        <f>'HKFI(x)'!AZ60+'HKGI(x)'!AY60</f>
        <v>6.4115479562702471E-2</v>
      </c>
      <c r="W61">
        <f>'HKFI(x)'!BA60+'HKGI(x)'!AZ60</f>
        <v>5.8825429248140326E-2</v>
      </c>
      <c r="X61">
        <f>'HKFI(x)'!BB60+'HKGI(x)'!BA60</f>
        <v>5.4289578686330962E-2</v>
      </c>
      <c r="Y61">
        <f>'HKFI(x)'!BC60+'HKGI(x)'!BB60</f>
        <v>4.6814667471162683E-2</v>
      </c>
      <c r="Z61">
        <f>'HKFI(x)'!BD60+'HKGI(x)'!BC60</f>
        <v>4.2406535191213651E-2</v>
      </c>
      <c r="AA61">
        <f>'HKFI(x)'!BE60+'HKGI(x)'!BD60</f>
        <v>3.0543565705643053E-2</v>
      </c>
      <c r="AB61">
        <f>'HKFI(x)'!BF60+'HKGI(x)'!BE60</f>
        <v>2.1787058055438444E-2</v>
      </c>
      <c r="AC61">
        <f>'HKFI(x)'!BG60+'HKGI(x)'!BF60</f>
        <v>1.7919537088449091E-2</v>
      </c>
    </row>
    <row r="62" spans="1:29" x14ac:dyDescent="0.25">
      <c r="A62">
        <f>'HKFI(x)'!AE61</f>
        <v>2009</v>
      </c>
      <c r="B62">
        <f>'HKFI(x)'!AF61+'HKGI(x)'!AE61</f>
        <v>1.4843796526188116</v>
      </c>
      <c r="C62">
        <f>'HKFI(x)'!AG61+'HKGI(x)'!AF61</f>
        <v>2.5537358873339307E-2</v>
      </c>
      <c r="D62">
        <f>'HKFI(x)'!AH61+'HKGI(x)'!AG61</f>
        <v>2.3827439575400861E-2</v>
      </c>
      <c r="E62">
        <f>'HKFI(x)'!AI61+'HKGI(x)'!AH61</f>
        <v>2.1283936265907945E-2</v>
      </c>
      <c r="F62">
        <f>'HKFI(x)'!AJ61+'HKGI(x)'!AI61</f>
        <v>2.7443313515330955E-2</v>
      </c>
      <c r="G62">
        <f>'HKFI(x)'!AK61+'HKGI(x)'!AJ61</f>
        <v>3.143357205441405E-2</v>
      </c>
      <c r="H62">
        <f>'HKFI(x)'!AL61+'HKGI(x)'!AK61</f>
        <v>3.6847380494921519E-2</v>
      </c>
      <c r="I62">
        <f>'HKFI(x)'!AM61+'HKGI(x)'!AL61</f>
        <v>5.4019513279108394E-2</v>
      </c>
      <c r="J62">
        <f>'HKFI(x)'!AN61+'HKGI(x)'!AM61</f>
        <v>7.0087269291420493E-2</v>
      </c>
      <c r="K62">
        <f>'HKFI(x)'!AO61+'HKGI(x)'!AN61</f>
        <v>6.9422084765254966E-2</v>
      </c>
      <c r="L62">
        <f>'HKFI(x)'!AP61+'HKGI(x)'!AO61</f>
        <v>7.363099595528548E-2</v>
      </c>
      <c r="M62">
        <f>'HKFI(x)'!AQ61+'HKGI(x)'!AP61</f>
        <v>7.3607985022462963E-2</v>
      </c>
      <c r="N62">
        <f>'HKFI(x)'!AR61+'HKGI(x)'!AQ61</f>
        <v>7.5051325692395948E-2</v>
      </c>
      <c r="O62">
        <f>'HKFI(x)'!AS61+'HKGI(x)'!AR61</f>
        <v>7.9790418414254938E-2</v>
      </c>
      <c r="P62">
        <f>'HKFI(x)'!AT61+'HKGI(x)'!AS61</f>
        <v>8.1755646127822018E-2</v>
      </c>
      <c r="Q62">
        <f>'HKFI(x)'!AU61+'HKGI(x)'!AT61</f>
        <v>8.2444120322127834E-2</v>
      </c>
      <c r="R62">
        <f>'HKFI(x)'!AV61+'HKGI(x)'!AU61</f>
        <v>8.3661611047941814E-2</v>
      </c>
      <c r="S62">
        <f>'HKFI(x)'!AW61+'HKGI(x)'!AV61</f>
        <v>8.2768075425064119E-2</v>
      </c>
      <c r="T62">
        <f>'HKFI(x)'!AX61+'HKGI(x)'!AW61</f>
        <v>8.6066707599671055E-2</v>
      </c>
      <c r="U62">
        <f>'HKFI(x)'!AY61+'HKGI(x)'!AX61</f>
        <v>6.8777985492811833E-2</v>
      </c>
      <c r="V62">
        <f>'HKFI(x)'!AZ61+'HKGI(x)'!AY61</f>
        <v>6.416674224011526E-2</v>
      </c>
      <c r="W62">
        <f>'HKFI(x)'!BA61+'HKGI(x)'!AZ61</f>
        <v>5.8859799452860052E-2</v>
      </c>
      <c r="X62">
        <f>'HKFI(x)'!BB61+'HKGI(x)'!BA61</f>
        <v>5.4328718868722065E-2</v>
      </c>
      <c r="Y62">
        <f>'HKFI(x)'!BC61+'HKGI(x)'!BB61</f>
        <v>4.6844753711508827E-2</v>
      </c>
      <c r="Z62">
        <f>'HKFI(x)'!BD61+'HKGI(x)'!BC61</f>
        <v>4.2428469314243815E-2</v>
      </c>
      <c r="AA62">
        <f>'HKFI(x)'!BE61+'HKGI(x)'!BD61</f>
        <v>3.0557785067646146E-2</v>
      </c>
      <c r="AB62">
        <f>'HKFI(x)'!BF61+'HKGI(x)'!BE61</f>
        <v>2.1809050301048915E-2</v>
      </c>
      <c r="AC62">
        <f>'HKFI(x)'!BG61+'HKGI(x)'!BF61</f>
        <v>1.7927594447730132E-2</v>
      </c>
    </row>
    <row r="63" spans="1:29" x14ac:dyDescent="0.25">
      <c r="A63">
        <f>'HKFI(x)'!AE62</f>
        <v>2010</v>
      </c>
      <c r="B63">
        <f>'HKFI(x)'!AF62+'HKGI(x)'!AE62</f>
        <v>1.4860904029519486</v>
      </c>
      <c r="C63">
        <f>'HKFI(x)'!AG62+'HKGI(x)'!AF62</f>
        <v>2.5551278610515954E-2</v>
      </c>
      <c r="D63">
        <f>'HKFI(x)'!AH62+'HKGI(x)'!AG62</f>
        <v>2.3855104345860658E-2</v>
      </c>
      <c r="E63">
        <f>'HKFI(x)'!AI62+'HKGI(x)'!AH62</f>
        <v>2.1307005410983987E-2</v>
      </c>
      <c r="F63">
        <f>'HKFI(x)'!AJ62+'HKGI(x)'!AI62</f>
        <v>2.7459506749857195E-2</v>
      </c>
      <c r="G63">
        <f>'HKFI(x)'!AK62+'HKGI(x)'!AJ62</f>
        <v>3.1455993089035163E-2</v>
      </c>
      <c r="H63">
        <f>'HKFI(x)'!AL62+'HKGI(x)'!AK62</f>
        <v>3.6879051516626453E-2</v>
      </c>
      <c r="I63">
        <f>'HKFI(x)'!AM62+'HKGI(x)'!AL62</f>
        <v>5.4104354278271309E-2</v>
      </c>
      <c r="J63">
        <f>'HKFI(x)'!AN62+'HKGI(x)'!AM62</f>
        <v>7.0207645471443064E-2</v>
      </c>
      <c r="K63">
        <f>'HKFI(x)'!AO62+'HKGI(x)'!AN62</f>
        <v>6.9560923731688498E-2</v>
      </c>
      <c r="L63">
        <f>'HKFI(x)'!AP62+'HKGI(x)'!AO62</f>
        <v>7.3793451965498719E-2</v>
      </c>
      <c r="M63">
        <f>'HKFI(x)'!AQ62+'HKGI(x)'!AP62</f>
        <v>7.3743673034674231E-2</v>
      </c>
      <c r="N63">
        <f>'HKFI(x)'!AR62+'HKGI(x)'!AQ62</f>
        <v>7.5197837756989128E-2</v>
      </c>
      <c r="O63">
        <f>'HKFI(x)'!AS62+'HKGI(x)'!AR62</f>
        <v>7.9932266731806978E-2</v>
      </c>
      <c r="P63">
        <f>'HKFI(x)'!AT62+'HKGI(x)'!AS62</f>
        <v>8.190188353409289E-2</v>
      </c>
      <c r="Q63">
        <f>'HKFI(x)'!AU62+'HKGI(x)'!AT62</f>
        <v>8.2571422887792165E-2</v>
      </c>
      <c r="R63">
        <f>'HKFI(x)'!AV62+'HKGI(x)'!AU62</f>
        <v>8.378195398335464E-2</v>
      </c>
      <c r="S63">
        <f>'HKFI(x)'!AW62+'HKGI(x)'!AV62</f>
        <v>8.2872609025928023E-2</v>
      </c>
      <c r="T63">
        <f>'HKFI(x)'!AX62+'HKGI(x)'!AW62</f>
        <v>8.6162532538940892E-2</v>
      </c>
      <c r="U63">
        <f>'HKFI(x)'!AY62+'HKGI(x)'!AX62</f>
        <v>6.8806204049933831E-2</v>
      </c>
      <c r="V63">
        <f>'HKFI(x)'!AZ62+'HKGI(x)'!AY62</f>
        <v>6.4176517141930178E-2</v>
      </c>
      <c r="W63">
        <f>'HKFI(x)'!BA62+'HKGI(x)'!AZ62</f>
        <v>5.8859199800513975E-2</v>
      </c>
      <c r="X63">
        <f>'HKFI(x)'!BB62+'HKGI(x)'!BA62</f>
        <v>5.4340367745843797E-2</v>
      </c>
      <c r="Y63">
        <f>'HKFI(x)'!BC62+'HKGI(x)'!BB62</f>
        <v>4.685303266224105E-2</v>
      </c>
      <c r="Z63">
        <f>'HKFI(x)'!BD62+'HKGI(x)'!BC62</f>
        <v>4.2424369418365082E-2</v>
      </c>
      <c r="AA63">
        <f>'HKFI(x)'!BE62+'HKGI(x)'!BD62</f>
        <v>3.0548798549989986E-2</v>
      </c>
      <c r="AB63">
        <f>'HKFI(x)'!BF62+'HKGI(x)'!BE62</f>
        <v>2.1822585353991342E-2</v>
      </c>
      <c r="AC63">
        <f>'HKFI(x)'!BG62+'HKGI(x)'!BF62</f>
        <v>1.792083356577949E-2</v>
      </c>
    </row>
    <row r="64" spans="1:29" x14ac:dyDescent="0.25">
      <c r="A64">
        <f>'HKFI(x)'!AE63</f>
        <v>2011</v>
      </c>
      <c r="B64">
        <f>'HKFI(x)'!AF63+'HKGI(x)'!AE63</f>
        <v>1.4844853597496854</v>
      </c>
      <c r="C64">
        <f>'HKFI(x)'!AG63+'HKGI(x)'!AF63</f>
        <v>2.5509280664145203E-2</v>
      </c>
      <c r="D64">
        <f>'HKFI(x)'!AH63+'HKGI(x)'!AG63</f>
        <v>2.3863245438498274E-2</v>
      </c>
      <c r="E64">
        <f>'HKFI(x)'!AI63+'HKGI(x)'!AH63</f>
        <v>2.1305153722132757E-2</v>
      </c>
      <c r="F64">
        <f>'HKFI(x)'!AJ63+'HKGI(x)'!AI63</f>
        <v>2.7432426990607356E-2</v>
      </c>
      <c r="G64">
        <f>'HKFI(x)'!AK63+'HKGI(x)'!AJ63</f>
        <v>3.1439815917117364E-2</v>
      </c>
      <c r="H64">
        <f>'HKFI(x)'!AL63+'HKGI(x)'!AK63</f>
        <v>3.6849788942916947E-2</v>
      </c>
      <c r="I64">
        <f>'HKFI(x)'!AM63+'HKGI(x)'!AL63</f>
        <v>5.4089546700159204E-2</v>
      </c>
      <c r="J64">
        <f>'HKFI(x)'!AN63+'HKGI(x)'!AM63</f>
        <v>7.0164751563497885E-2</v>
      </c>
      <c r="K64">
        <f>'HKFI(x)'!AO63+'HKGI(x)'!AN63</f>
        <v>6.9541204348805938E-2</v>
      </c>
      <c r="L64">
        <f>'HKFI(x)'!AP63+'HKGI(x)'!AO63</f>
        <v>7.3829687914998221E-2</v>
      </c>
      <c r="M64">
        <f>'HKFI(x)'!AQ63+'HKGI(x)'!AP63</f>
        <v>7.3694135654510884E-2</v>
      </c>
      <c r="N64">
        <f>'HKFI(x)'!AR63+'HKGI(x)'!AQ63</f>
        <v>7.5176039023731794E-2</v>
      </c>
      <c r="O64">
        <f>'HKFI(x)'!AS63+'HKGI(x)'!AR63</f>
        <v>7.990805953822433E-2</v>
      </c>
      <c r="P64">
        <f>'HKFI(x)'!AT63+'HKGI(x)'!AS63</f>
        <v>8.1896963961583136E-2</v>
      </c>
      <c r="Q64">
        <f>'HKFI(x)'!AU63+'HKGI(x)'!AT63</f>
        <v>8.2517521742035568E-2</v>
      </c>
      <c r="R64">
        <f>'HKFI(x)'!AV63+'HKGI(x)'!AU63</f>
        <v>8.3729390343734444E-2</v>
      </c>
      <c r="S64">
        <f>'HKFI(x)'!AW63+'HKGI(x)'!AV63</f>
        <v>8.2797822908666246E-2</v>
      </c>
      <c r="T64">
        <f>'HKFI(x)'!AX63+'HKGI(x)'!AW63</f>
        <v>8.6085873682447134E-2</v>
      </c>
      <c r="U64">
        <f>'HKFI(x)'!AY63+'HKGI(x)'!AX63</f>
        <v>6.8637371616963067E-2</v>
      </c>
      <c r="V64">
        <f>'HKFI(x)'!AZ63+'HKGI(x)'!AY63</f>
        <v>6.3987174735909563E-2</v>
      </c>
      <c r="W64">
        <f>'HKFI(x)'!BA63+'HKGI(x)'!AZ63</f>
        <v>5.8690902781803458E-2</v>
      </c>
      <c r="X64">
        <f>'HKFI(x)'!BB63+'HKGI(x)'!BA63</f>
        <v>5.4219993698731601E-2</v>
      </c>
      <c r="Y64">
        <f>'HKFI(x)'!BC63+'HKGI(x)'!BB63</f>
        <v>4.675660031135738E-2</v>
      </c>
      <c r="Z64">
        <f>'HKFI(x)'!BD63+'HKGI(x)'!BC63</f>
        <v>4.2295480738326785E-2</v>
      </c>
      <c r="AA64">
        <f>'HKFI(x)'!BE63+'HKGI(x)'!BD63</f>
        <v>3.0428662429546043E-2</v>
      </c>
      <c r="AB64">
        <f>'HKFI(x)'!BF63+'HKGI(x)'!BE63</f>
        <v>2.179535095154974E-2</v>
      </c>
      <c r="AC64">
        <f>'HKFI(x)'!BG63+'HKGI(x)'!BF63</f>
        <v>1.7843113427685329E-2</v>
      </c>
    </row>
    <row r="65" spans="1:29" x14ac:dyDescent="0.25">
      <c r="A65">
        <f>'HKFI(x)'!AE64</f>
        <v>2012</v>
      </c>
      <c r="B65">
        <f>'HKFI(x)'!AF64+'HKGI(x)'!AE64</f>
        <v>1.4827709964338307</v>
      </c>
      <c r="C65">
        <f>'HKFI(x)'!AG64+'HKGI(x)'!AF64</f>
        <v>2.5466255113478397E-2</v>
      </c>
      <c r="D65">
        <f>'HKFI(x)'!AH64+'HKGI(x)'!AG64</f>
        <v>2.3869781425541373E-2</v>
      </c>
      <c r="E65">
        <f>'HKFI(x)'!AI64+'HKGI(x)'!AH64</f>
        <v>2.1301922329075781E-2</v>
      </c>
      <c r="F65">
        <f>'HKFI(x)'!AJ64+'HKGI(x)'!AI64</f>
        <v>2.7404255722801522E-2</v>
      </c>
      <c r="G65">
        <f>'HKFI(x)'!AK64+'HKGI(x)'!AJ64</f>
        <v>3.142222918649118E-2</v>
      </c>
      <c r="H65">
        <f>'HKFI(x)'!AL64+'HKGI(x)'!AK64</f>
        <v>3.6818504687046789E-2</v>
      </c>
      <c r="I65">
        <f>'HKFI(x)'!AM64+'HKGI(x)'!AL64</f>
        <v>5.406962683896141E-2</v>
      </c>
      <c r="J65">
        <f>'HKFI(x)'!AN64+'HKGI(x)'!AM64</f>
        <v>7.0114499679068548E-2</v>
      </c>
      <c r="K65">
        <f>'HKFI(x)'!AO64+'HKGI(x)'!AN64</f>
        <v>6.9513140451676905E-2</v>
      </c>
      <c r="L65">
        <f>'HKFI(x)'!AP64+'HKGI(x)'!AO64</f>
        <v>7.3856442970058778E-2</v>
      </c>
      <c r="M65">
        <f>'HKFI(x)'!AQ64+'HKGI(x)'!AP64</f>
        <v>7.363629869764049E-2</v>
      </c>
      <c r="N65">
        <f>'HKFI(x)'!AR64+'HKGI(x)'!AQ64</f>
        <v>7.5145429884338186E-2</v>
      </c>
      <c r="O65">
        <f>'HKFI(x)'!AS64+'HKGI(x)'!AR64</f>
        <v>7.987530758394773E-2</v>
      </c>
      <c r="P65">
        <f>'HKFI(x)'!AT64+'HKGI(x)'!AS64</f>
        <v>8.1883330859659015E-2</v>
      </c>
      <c r="Q65">
        <f>'HKFI(x)'!AU64+'HKGI(x)'!AT64</f>
        <v>8.245579849264148E-2</v>
      </c>
      <c r="R65">
        <f>'HKFI(x)'!AV64+'HKGI(x)'!AU64</f>
        <v>8.3669424554625893E-2</v>
      </c>
      <c r="S65">
        <f>'HKFI(x)'!AW64+'HKGI(x)'!AV64</f>
        <v>8.2716468043864122E-2</v>
      </c>
      <c r="T65">
        <f>'HKFI(x)'!AX64+'HKGI(x)'!AW64</f>
        <v>8.6003154646658336E-2</v>
      </c>
      <c r="U65">
        <f>'HKFI(x)'!AY64+'HKGI(x)'!AX64</f>
        <v>6.8466056568520478E-2</v>
      </c>
      <c r="V65">
        <f>'HKFI(x)'!AZ64+'HKGI(x)'!AY64</f>
        <v>6.3796347831832231E-2</v>
      </c>
      <c r="W65">
        <f>'HKFI(x)'!BA64+'HKGI(x)'!AZ64</f>
        <v>5.8521838203886511E-2</v>
      </c>
      <c r="X65">
        <f>'HKFI(x)'!BB64+'HKGI(x)'!BA64</f>
        <v>5.4098352943635325E-2</v>
      </c>
      <c r="Y65">
        <f>'HKFI(x)'!BC64+'HKGI(x)'!BB64</f>
        <v>4.6659215769017374E-2</v>
      </c>
      <c r="Z65">
        <f>'HKFI(x)'!BD64+'HKGI(x)'!BC64</f>
        <v>4.2166220573756144E-2</v>
      </c>
      <c r="AA65">
        <f>'HKFI(x)'!BE64+'HKGI(x)'!BD64</f>
        <v>3.0308486979855088E-2</v>
      </c>
      <c r="AB65">
        <f>'HKFI(x)'!BF64+'HKGI(x)'!BE64</f>
        <v>2.1767182263017517E-2</v>
      </c>
      <c r="AC65">
        <f>'HKFI(x)'!BG64+'HKGI(x)'!BF64</f>
        <v>1.7765424132734044E-2</v>
      </c>
    </row>
    <row r="66" spans="1:29" x14ac:dyDescent="0.25">
      <c r="A66">
        <f>'HKFI(x)'!AE65</f>
        <v>2013</v>
      </c>
      <c r="B66">
        <f>'HKFI(x)'!AF65+'HKGI(x)'!AE65</f>
        <v>1.4810753506089767</v>
      </c>
      <c r="C66">
        <f>'HKFI(x)'!AG65+'HKGI(x)'!AF65</f>
        <v>2.5422060355047568E-2</v>
      </c>
      <c r="D66">
        <f>'HKFI(x)'!AH65+'HKGI(x)'!AG65</f>
        <v>2.387817715417536E-2</v>
      </c>
      <c r="E66">
        <f>'HKFI(x)'!AI65+'HKGI(x)'!AH65</f>
        <v>2.1299847165639239E-2</v>
      </c>
      <c r="F66">
        <f>'HKFI(x)'!AJ65+'HKGI(x)'!AI65</f>
        <v>2.7375718786964983E-2</v>
      </c>
      <c r="G66">
        <f>'HKFI(x)'!AK65+'HKGI(x)'!AJ65</f>
        <v>3.1405109634862628E-2</v>
      </c>
      <c r="H66">
        <f>'HKFI(x)'!AL65+'HKGI(x)'!AK65</f>
        <v>3.67875875652382E-2</v>
      </c>
      <c r="I66">
        <f>'HKFI(x)'!AM65+'HKGI(x)'!AL65</f>
        <v>5.4053594000482874E-2</v>
      </c>
      <c r="J66">
        <f>'HKFI(x)'!AN65+'HKGI(x)'!AM65</f>
        <v>7.0068763502486003E-2</v>
      </c>
      <c r="K66">
        <f>'HKFI(x)'!AO65+'HKGI(x)'!AN65</f>
        <v>6.9491643590115795E-2</v>
      </c>
      <c r="L66">
        <f>'HKFI(x)'!AP65+'HKGI(x)'!AO65</f>
        <v>7.3893590591218458E-2</v>
      </c>
      <c r="M66">
        <f>'HKFI(x)'!AQ65+'HKGI(x)'!AP65</f>
        <v>7.3583497623047889E-2</v>
      </c>
      <c r="N66">
        <f>'HKFI(x)'!AR65+'HKGI(x)'!AQ65</f>
        <v>7.51217055270159E-2</v>
      </c>
      <c r="O66">
        <f>'HKFI(x)'!AS65+'HKGI(x)'!AR65</f>
        <v>7.9849079583562688E-2</v>
      </c>
      <c r="P66">
        <f>'HKFI(x)'!AT65+'HKGI(x)'!AS65</f>
        <v>8.1877338575662983E-2</v>
      </c>
      <c r="Q66">
        <f>'HKFI(x)'!AU65+'HKGI(x)'!AT65</f>
        <v>8.2398460831728609E-2</v>
      </c>
      <c r="R66">
        <f>'HKFI(x)'!AV65+'HKGI(x)'!AU65</f>
        <v>8.3613531104573674E-2</v>
      </c>
      <c r="S66">
        <f>'HKFI(x)'!AW65+'HKGI(x)'!AV65</f>
        <v>8.2637320384544258E-2</v>
      </c>
      <c r="T66">
        <f>'HKFI(x)'!AX65+'HKGI(x)'!AW65</f>
        <v>8.5922088894133802E-2</v>
      </c>
      <c r="U66">
        <f>'HKFI(x)'!AY65+'HKGI(x)'!AX65</f>
        <v>6.8288549324282202E-2</v>
      </c>
      <c r="V66">
        <f>'HKFI(x)'!AZ65+'HKGI(x)'!AY65</f>
        <v>6.3597400113404562E-2</v>
      </c>
      <c r="W66">
        <f>'HKFI(x)'!BA65+'HKGI(x)'!AZ65</f>
        <v>5.8345055873918708E-2</v>
      </c>
      <c r="X66">
        <f>'HKFI(x)'!BB65+'HKGI(x)'!BA65</f>
        <v>5.397184169582403E-2</v>
      </c>
      <c r="Y66">
        <f>'HKFI(x)'!BC65+'HKGI(x)'!BB65</f>
        <v>4.6557872808506477E-2</v>
      </c>
      <c r="Z66">
        <f>'HKFI(x)'!BD65+'HKGI(x)'!BC65</f>
        <v>4.2030854026561086E-2</v>
      </c>
      <c r="AA66">
        <f>'HKFI(x)'!BE65+'HKGI(x)'!BD65</f>
        <v>3.0182342014191996E-2</v>
      </c>
      <c r="AB66">
        <f>'HKFI(x)'!BF65+'HKGI(x)'!BE65</f>
        <v>2.1738497872403749E-2</v>
      </c>
      <c r="AC66">
        <f>'HKFI(x)'!BG65+'HKGI(x)'!BF65</f>
        <v>1.7683822009382809E-2</v>
      </c>
    </row>
    <row r="67" spans="1:29" x14ac:dyDescent="0.25">
      <c r="A67">
        <f>'HKFI(x)'!AE66</f>
        <v>2014</v>
      </c>
      <c r="B67">
        <f>'HKFI(x)'!AF66+'HKGI(x)'!AE66</f>
        <v>1.4881651199591837</v>
      </c>
      <c r="C67">
        <f>'HKFI(x)'!AG66+'HKGI(x)'!AF66</f>
        <v>2.5527744464846513E-2</v>
      </c>
      <c r="D67">
        <f>'HKFI(x)'!AH66+'HKGI(x)'!AG66</f>
        <v>2.3936274104552846E-2</v>
      </c>
      <c r="E67">
        <f>'HKFI(x)'!AI66+'HKGI(x)'!AH66</f>
        <v>2.1362624176545116E-2</v>
      </c>
      <c r="F67">
        <f>'HKFI(x)'!AJ66+'HKGI(x)'!AI66</f>
        <v>2.7462543567465011E-2</v>
      </c>
      <c r="G67">
        <f>'HKFI(x)'!AK66+'HKGI(x)'!AJ66</f>
        <v>3.1489969612799248E-2</v>
      </c>
      <c r="H67">
        <f>'HKFI(x)'!AL66+'HKGI(x)'!AK66</f>
        <v>3.6918091195975694E-2</v>
      </c>
      <c r="I67">
        <f>'HKFI(x)'!AM66+'HKGI(x)'!AL66</f>
        <v>5.4297732906941253E-2</v>
      </c>
      <c r="J67">
        <f>'HKFI(x)'!AN66+'HKGI(x)'!AM66</f>
        <v>7.0451456031798365E-2</v>
      </c>
      <c r="K67">
        <f>'HKFI(x)'!AO66+'HKGI(x)'!AN66</f>
        <v>6.9883682636142863E-2</v>
      </c>
      <c r="L67">
        <f>'HKFI(x)'!AP66+'HKGI(x)'!AO66</f>
        <v>7.4253945506463637E-2</v>
      </c>
      <c r="M67">
        <f>'HKFI(x)'!AQ66+'HKGI(x)'!AP66</f>
        <v>7.4016837972003757E-2</v>
      </c>
      <c r="N67">
        <f>'HKFI(x)'!AR66+'HKGI(x)'!AQ66</f>
        <v>7.553705232160958E-2</v>
      </c>
      <c r="O67">
        <f>'HKFI(x)'!AS66+'HKGI(x)'!AR66</f>
        <v>8.0256350717920477E-2</v>
      </c>
      <c r="P67">
        <f>'HKFI(x)'!AT66+'HKGI(x)'!AS66</f>
        <v>8.2263978614625061E-2</v>
      </c>
      <c r="Q67">
        <f>'HKFI(x)'!AU66+'HKGI(x)'!AT66</f>
        <v>8.2817336388657736E-2</v>
      </c>
      <c r="R67">
        <f>'HKFI(x)'!AV66+'HKGI(x)'!AU66</f>
        <v>8.4012175884227047E-2</v>
      </c>
      <c r="S67">
        <f>'HKFI(x)'!AW66+'HKGI(x)'!AV66</f>
        <v>8.3031907034149088E-2</v>
      </c>
      <c r="T67">
        <f>'HKFI(x)'!AX66+'HKGI(x)'!AW66</f>
        <v>8.6297242595885629E-2</v>
      </c>
      <c r="U67">
        <f>'HKFI(x)'!AY66+'HKGI(x)'!AX66</f>
        <v>6.8641609196182757E-2</v>
      </c>
      <c r="V67">
        <f>'HKFI(x)'!AZ66+'HKGI(x)'!AY66</f>
        <v>6.3936743535736557E-2</v>
      </c>
      <c r="W67">
        <f>'HKFI(x)'!BA66+'HKGI(x)'!AZ66</f>
        <v>5.8622642632177265E-2</v>
      </c>
      <c r="X67">
        <f>'HKFI(x)'!BB66+'HKGI(x)'!BA66</f>
        <v>5.4201643745167331E-2</v>
      </c>
      <c r="Y67">
        <f>'HKFI(x)'!BC66+'HKGI(x)'!BB66</f>
        <v>4.673924319188949E-2</v>
      </c>
      <c r="Z67">
        <f>'HKFI(x)'!BD66+'HKGI(x)'!BC66</f>
        <v>4.2234018749701993E-2</v>
      </c>
      <c r="AA67">
        <f>'HKFI(x)'!BE66+'HKGI(x)'!BD66</f>
        <v>3.0358342496203734E-2</v>
      </c>
      <c r="AB67">
        <f>'HKFI(x)'!BF66+'HKGI(x)'!BE66</f>
        <v>2.1818699444335485E-2</v>
      </c>
      <c r="AC67">
        <f>'HKFI(x)'!BG66+'HKGI(x)'!BF66</f>
        <v>1.7795231235180023E-2</v>
      </c>
    </row>
    <row r="68" spans="1:29" x14ac:dyDescent="0.25">
      <c r="A68">
        <f>'HKFI(x)'!AE67</f>
        <v>2015</v>
      </c>
      <c r="B68">
        <f>'HKFI(x)'!AF67+'HKGI(x)'!AE67</f>
        <v>1.5001752386016416</v>
      </c>
      <c r="C68">
        <f>'HKFI(x)'!AG67+'HKGI(x)'!AF67</f>
        <v>2.5713238573344354E-2</v>
      </c>
      <c r="D68">
        <f>'HKFI(x)'!AH67+'HKGI(x)'!AG67</f>
        <v>2.4027073979913285E-2</v>
      </c>
      <c r="E68">
        <f>'HKFI(x)'!AI67+'HKGI(x)'!AH67</f>
        <v>2.1464547557827732E-2</v>
      </c>
      <c r="F68">
        <f>'HKFI(x)'!AJ67+'HKGI(x)'!AI67</f>
        <v>2.7612280794538153E-2</v>
      </c>
      <c r="G68">
        <f>'HKFI(x)'!AK67+'HKGI(x)'!AJ67</f>
        <v>3.1632637679344135E-2</v>
      </c>
      <c r="H68">
        <f>'HKFI(x)'!AL67+'HKGI(x)'!AK67</f>
        <v>3.713906439554298E-2</v>
      </c>
      <c r="I68">
        <f>'HKFI(x)'!AM67+'HKGI(x)'!AL67</f>
        <v>5.4696832315319632E-2</v>
      </c>
      <c r="J68">
        <f>'HKFI(x)'!AN67+'HKGI(x)'!AM67</f>
        <v>7.1084092751087152E-2</v>
      </c>
      <c r="K68">
        <f>'HKFI(x)'!AO67+'HKGI(x)'!AN67</f>
        <v>7.0523105960620086E-2</v>
      </c>
      <c r="L68">
        <f>'HKFI(x)'!AP67+'HKGI(x)'!AO67</f>
        <v>7.4822246114539692E-2</v>
      </c>
      <c r="M68">
        <f>'HKFI(x)'!AQ67+'HKGI(x)'!AP67</f>
        <v>7.4733547388706231E-2</v>
      </c>
      <c r="N68">
        <f>'HKFI(x)'!AR67+'HKGI(x)'!AQ67</f>
        <v>7.6214815467564853E-2</v>
      </c>
      <c r="O68">
        <f>'HKFI(x)'!AS67+'HKGI(x)'!AR67</f>
        <v>8.092194911580701E-2</v>
      </c>
      <c r="P68">
        <f>'HKFI(x)'!AT67+'HKGI(x)'!AS67</f>
        <v>8.2889399267583597E-2</v>
      </c>
      <c r="Q68">
        <f>'HKFI(x)'!AU67+'HKGI(x)'!AT67</f>
        <v>8.3512274630923394E-2</v>
      </c>
      <c r="R68">
        <f>'HKFI(x)'!AV67+'HKGI(x)'!AU67</f>
        <v>8.4674002902874621E-2</v>
      </c>
      <c r="S68">
        <f>'HKFI(x)'!AW67+'HKGI(x)'!AV67</f>
        <v>8.3695137209751025E-2</v>
      </c>
      <c r="T68">
        <f>'HKFI(x)'!AX67+'HKGI(x)'!AW67</f>
        <v>8.6929796780583407E-2</v>
      </c>
      <c r="U68">
        <f>'HKFI(x)'!AY67+'HKGI(x)'!AX67</f>
        <v>6.9271496131452323E-2</v>
      </c>
      <c r="V68">
        <f>'HKFI(x)'!AZ67+'HKGI(x)'!AY67</f>
        <v>6.4551841928770171E-2</v>
      </c>
      <c r="W68">
        <f>'HKFI(x)'!BA67+'HKGI(x)'!AZ67</f>
        <v>5.9130597861191403E-2</v>
      </c>
      <c r="X68">
        <f>'HKFI(x)'!BB67+'HKGI(x)'!BA67</f>
        <v>5.4615378780726753E-2</v>
      </c>
      <c r="Y68">
        <f>'HKFI(x)'!BC67+'HKGI(x)'!BB67</f>
        <v>4.706629263186668E-2</v>
      </c>
      <c r="Z68">
        <f>'HKFI(x)'!BD67+'HKGI(x)'!BC67</f>
        <v>4.2607832756521018E-2</v>
      </c>
      <c r="AA68">
        <f>'HKFI(x)'!BE67+'HKGI(x)'!BD67</f>
        <v>3.0685209031790513E-2</v>
      </c>
      <c r="AB68">
        <f>'HKFI(x)'!BF67+'HKGI(x)'!BE67</f>
        <v>2.1957808571870359E-2</v>
      </c>
      <c r="AC68">
        <f>'HKFI(x)'!BG67+'HKGI(x)'!BF67</f>
        <v>1.8002738021581081E-2</v>
      </c>
    </row>
    <row r="69" spans="1:29" x14ac:dyDescent="0.25">
      <c r="A69">
        <f>'HKFI(x)'!AE68</f>
        <v>2016</v>
      </c>
      <c r="B69">
        <f>'HKFI(x)'!AF68+'HKGI(x)'!AE68</f>
        <v>1.5126006101306115</v>
      </c>
      <c r="C69">
        <f>'HKFI(x)'!AG68+'HKGI(x)'!AF68</f>
        <v>2.590349261100526E-2</v>
      </c>
      <c r="D69">
        <f>'HKFI(x)'!AH68+'HKGI(x)'!AG68</f>
        <v>2.4122961604529231E-2</v>
      </c>
      <c r="E69">
        <f>'HKFI(x)'!AI68+'HKGI(x)'!AH68</f>
        <v>2.1571125909952988E-2</v>
      </c>
      <c r="F69">
        <f>'HKFI(x)'!AJ68+'HKGI(x)'!AI68</f>
        <v>2.7766515977913041E-2</v>
      </c>
      <c r="G69">
        <f>'HKFI(x)'!AK68+'HKGI(x)'!AJ68</f>
        <v>3.1780516150213232E-2</v>
      </c>
      <c r="H69">
        <f>'HKFI(x)'!AL68+'HKGI(x)'!AK68</f>
        <v>3.7367703598560502E-2</v>
      </c>
      <c r="I69">
        <f>'HKFI(x)'!AM68+'HKGI(x)'!AL68</f>
        <v>5.5113432943182786E-2</v>
      </c>
      <c r="J69">
        <f>'HKFI(x)'!AN68+'HKGI(x)'!AM68</f>
        <v>7.1742605473063298E-2</v>
      </c>
      <c r="K69">
        <f>'HKFI(x)'!AO68+'HKGI(x)'!AN68</f>
        <v>7.1190953964372083E-2</v>
      </c>
      <c r="L69">
        <f>'HKFI(x)'!AP68+'HKGI(x)'!AO68</f>
        <v>7.5420975809588453E-2</v>
      </c>
      <c r="M69">
        <f>'HKFI(x)'!AQ68+'HKGI(x)'!AP68</f>
        <v>7.5479480902905072E-2</v>
      </c>
      <c r="N69">
        <f>'HKFI(x)'!AR68+'HKGI(x)'!AQ68</f>
        <v>7.6922621444683148E-2</v>
      </c>
      <c r="O69">
        <f>'HKFI(x)'!AS68+'HKGI(x)'!AR68</f>
        <v>8.1616782096130353E-2</v>
      </c>
      <c r="P69">
        <f>'HKFI(x)'!AT68+'HKGI(x)'!AS68</f>
        <v>8.3544002771646725E-2</v>
      </c>
      <c r="Q69">
        <f>'HKFI(x)'!AU68+'HKGI(x)'!AT68</f>
        <v>8.4234985325583128E-2</v>
      </c>
      <c r="R69">
        <f>'HKFI(x)'!AV68+'HKGI(x)'!AU68</f>
        <v>8.5362160861568392E-2</v>
      </c>
      <c r="S69">
        <f>'HKFI(x)'!AW68+'HKGI(x)'!AV68</f>
        <v>8.438262946659783E-2</v>
      </c>
      <c r="T69">
        <f>'HKFI(x)'!AX68+'HKGI(x)'!AW68</f>
        <v>8.758497852819172E-2</v>
      </c>
      <c r="U69">
        <f>'HKFI(x)'!AY68+'HKGI(x)'!AX68</f>
        <v>6.9915027054817669E-2</v>
      </c>
      <c r="V69">
        <f>'HKFI(x)'!AZ68+'HKGI(x)'!AY68</f>
        <v>6.517791224627581E-2</v>
      </c>
      <c r="W69">
        <f>'HKFI(x)'!BA68+'HKGI(x)'!AZ68</f>
        <v>5.9646466889549013E-2</v>
      </c>
      <c r="X69">
        <f>'HKFI(x)'!BB68+'HKGI(x)'!BA68</f>
        <v>5.5037164967917065E-2</v>
      </c>
      <c r="Y69">
        <f>'HKFI(x)'!BC68+'HKGI(x)'!BB68</f>
        <v>4.7399583445987097E-2</v>
      </c>
      <c r="Z69">
        <f>'HKFI(x)'!BD68+'HKGI(x)'!BC68</f>
        <v>4.2986986794680992E-2</v>
      </c>
      <c r="AA69">
        <f>'HKFI(x)'!BE68+'HKGI(x)'!BD68</f>
        <v>3.1016030536788589E-2</v>
      </c>
      <c r="AB69">
        <f>'HKFI(x)'!BF68+'HKGI(x)'!BE68</f>
        <v>2.2100896843048331E-2</v>
      </c>
      <c r="AC69">
        <f>'HKFI(x)'!BG68+'HKGI(x)'!BF68</f>
        <v>1.8212615911859631E-2</v>
      </c>
    </row>
    <row r="70" spans="1:29" x14ac:dyDescent="0.25">
      <c r="A70">
        <f>'HKFI(x)'!AE69</f>
        <v>2017</v>
      </c>
      <c r="B70">
        <f>'HKFI(x)'!AF69+'HKGI(x)'!AE69</f>
        <v>1.5245499705606071</v>
      </c>
      <c r="C70">
        <f>'HKFI(x)'!AG69+'HKGI(x)'!AF69</f>
        <v>2.6084795415445027E-2</v>
      </c>
      <c r="D70">
        <f>'HKFI(x)'!AH69+'HKGI(x)'!AG69</f>
        <v>2.4217134853804549E-2</v>
      </c>
      <c r="E70">
        <f>'HKFI(x)'!AI69+'HKGI(x)'!AH69</f>
        <v>2.167475845485967E-2</v>
      </c>
      <c r="F70">
        <f>'HKFI(x)'!AJ69+'HKGI(x)'!AI69</f>
        <v>2.7914159488120788E-2</v>
      </c>
      <c r="G70">
        <f>'HKFI(x)'!AK69+'HKGI(x)'!AJ69</f>
        <v>3.1923008602560254E-2</v>
      </c>
      <c r="H70">
        <f>'HKFI(x)'!AL69+'HKGI(x)'!AK69</f>
        <v>3.7587609664799432E-2</v>
      </c>
      <c r="I70">
        <f>'HKFI(x)'!AM69+'HKGI(x)'!AL69</f>
        <v>5.5517796394181272E-2</v>
      </c>
      <c r="J70">
        <f>'HKFI(x)'!AN69+'HKGI(x)'!AM69</f>
        <v>7.2379915284403906E-2</v>
      </c>
      <c r="K70">
        <f>'HKFI(x)'!AO69+'HKGI(x)'!AN69</f>
        <v>7.1839568188172831E-2</v>
      </c>
      <c r="L70">
        <f>'HKFI(x)'!AP69+'HKGI(x)'!AO69</f>
        <v>7.6007607675276145E-2</v>
      </c>
      <c r="M70">
        <f>'HKFI(x)'!AQ69+'HKGI(x)'!AP69</f>
        <v>7.6201306138508146E-2</v>
      </c>
      <c r="N70">
        <f>'HKFI(x)'!AR69+'HKGI(x)'!AQ69</f>
        <v>7.7609957020279841E-2</v>
      </c>
      <c r="O70">
        <f>'HKFI(x)'!AS69+'HKGI(x)'!AR69</f>
        <v>8.2291251882689348E-2</v>
      </c>
      <c r="P70">
        <f>'HKFI(x)'!AT69+'HKGI(x)'!AS69</f>
        <v>8.418112904131192E-2</v>
      </c>
      <c r="Q70">
        <f>'HKFI(x)'!AU69+'HKGI(x)'!AT69</f>
        <v>8.4933774651567262E-2</v>
      </c>
      <c r="R70">
        <f>'HKFI(x)'!AV69+'HKGI(x)'!AU69</f>
        <v>8.6027422837300457E-2</v>
      </c>
      <c r="S70">
        <f>'HKFI(x)'!AW69+'HKGI(x)'!AV69</f>
        <v>8.5045122218444069E-2</v>
      </c>
      <c r="T70">
        <f>'HKFI(x)'!AX69+'HKGI(x)'!AW69</f>
        <v>8.8215821527510174E-2</v>
      </c>
      <c r="U70">
        <f>'HKFI(x)'!AY69+'HKGI(x)'!AX69</f>
        <v>7.0525725286948324E-2</v>
      </c>
      <c r="V70">
        <f>'HKFI(x)'!AZ69+'HKGI(x)'!AY69</f>
        <v>6.5769646145274752E-2</v>
      </c>
      <c r="W70">
        <f>'HKFI(x)'!BA69+'HKGI(x)'!AZ69</f>
        <v>6.0132871201196272E-2</v>
      </c>
      <c r="X70">
        <f>'HKFI(x)'!BB69+'HKGI(x)'!BA69</f>
        <v>5.5436504436603667E-2</v>
      </c>
      <c r="Y70">
        <f>'HKFI(x)'!BC69+'HKGI(x)'!BB69</f>
        <v>4.7715011697473671E-2</v>
      </c>
      <c r="Z70">
        <f>'HKFI(x)'!BD69+'HKGI(x)'!BC69</f>
        <v>4.3343989171207561E-2</v>
      </c>
      <c r="AA70">
        <f>'HKFI(x)'!BE69+'HKGI(x)'!BD69</f>
        <v>3.1326791449792293E-2</v>
      </c>
      <c r="AB70">
        <f>'HKFI(x)'!BF69+'HKGI(x)'!BE69</f>
        <v>2.2237668298637377E-2</v>
      </c>
      <c r="AC70">
        <f>'HKFI(x)'!BG69+'HKGI(x)'!BF69</f>
        <v>1.8409623534238188E-2</v>
      </c>
    </row>
    <row r="71" spans="1:29" x14ac:dyDescent="0.25">
      <c r="A71">
        <f>'HKFI(x)'!AE70</f>
        <v>2018</v>
      </c>
      <c r="B71">
        <f>'HKFI(x)'!AF70+'HKGI(x)'!AE70</f>
        <v>1.5370696710006633</v>
      </c>
      <c r="C71">
        <f>'HKFI(x)'!AG70+'HKGI(x)'!AF70</f>
        <v>2.6275144831437617E-2</v>
      </c>
      <c r="D71">
        <f>'HKFI(x)'!AH70+'HKGI(x)'!AG70</f>
        <v>2.431533983127834E-2</v>
      </c>
      <c r="E71">
        <f>'HKFI(x)'!AI70+'HKGI(x)'!AH70</f>
        <v>2.1783068517335108E-2</v>
      </c>
      <c r="F71">
        <f>'HKFI(x)'!AJ70+'HKGI(x)'!AI70</f>
        <v>2.8069011450877188E-2</v>
      </c>
      <c r="G71">
        <f>'HKFI(x)'!AK70+'HKGI(x)'!AJ70</f>
        <v>3.2072236190967295E-2</v>
      </c>
      <c r="H71">
        <f>'HKFI(x)'!AL70+'HKGI(x)'!AK70</f>
        <v>3.7818005660277078E-2</v>
      </c>
      <c r="I71">
        <f>'HKFI(x)'!AM70+'HKGI(x)'!AL70</f>
        <v>5.594057994455498E-2</v>
      </c>
      <c r="J71">
        <f>'HKFI(x)'!AN70+'HKGI(x)'!AM70</f>
        <v>7.3046692312962708E-2</v>
      </c>
      <c r="K71">
        <f>'HKFI(x)'!AO70+'HKGI(x)'!AN70</f>
        <v>7.2517639115619967E-2</v>
      </c>
      <c r="L71">
        <f>'HKFI(x)'!AP70+'HKGI(x)'!AO70</f>
        <v>7.661967681960577E-2</v>
      </c>
      <c r="M71">
        <f>'HKFI(x)'!AQ70+'HKGI(x)'!AP70</f>
        <v>7.6956527599113284E-2</v>
      </c>
      <c r="N71">
        <f>'HKFI(x)'!AR70+'HKGI(x)'!AQ70</f>
        <v>7.832852791932389E-2</v>
      </c>
      <c r="O71">
        <f>'HKFI(x)'!AS70+'HKGI(x)'!AR70</f>
        <v>8.2996435060400914E-2</v>
      </c>
      <c r="P71">
        <f>'HKFI(x)'!AT70+'HKGI(x)'!AS70</f>
        <v>8.4846868384580165E-2</v>
      </c>
      <c r="Q71">
        <f>'HKFI(x)'!AU70+'HKGI(x)'!AT70</f>
        <v>8.5665026840954561E-2</v>
      </c>
      <c r="R71">
        <f>'HKFI(x)'!AV70+'HKGI(x)'!AU70</f>
        <v>8.6723617949295895E-2</v>
      </c>
      <c r="S71">
        <f>'HKFI(x)'!AW70+'HKGI(x)'!AV70</f>
        <v>8.5738919255536783E-2</v>
      </c>
      <c r="T71">
        <f>'HKFI(x)'!AX70+'HKGI(x)'!AW70</f>
        <v>8.8876594596888639E-2</v>
      </c>
      <c r="U71">
        <f>'HKFI(x)'!AY70+'HKGI(x)'!AX70</f>
        <v>7.1167505658834868E-2</v>
      </c>
      <c r="V71">
        <f>'HKFI(x)'!AZ70+'HKGI(x)'!AY70</f>
        <v>6.6392070654648749E-2</v>
      </c>
      <c r="W71">
        <f>'HKFI(x)'!BA70+'HKGI(x)'!AZ70</f>
        <v>6.0644785117119848E-2</v>
      </c>
      <c r="X71">
        <f>'HKFI(x)'!BB70+'HKGI(x)'!BA70</f>
        <v>5.5856390887336939E-2</v>
      </c>
      <c r="Y71">
        <f>'HKFI(x)'!BC70+'HKGI(x)'!BB70</f>
        <v>4.8046699611404224E-2</v>
      </c>
      <c r="Z71">
        <f>'HKFI(x)'!BD70+'HKGI(x)'!BC70</f>
        <v>4.3719834146596956E-2</v>
      </c>
      <c r="AA71">
        <f>'HKFI(x)'!BE70+'HKGI(x)'!BD70</f>
        <v>3.1654131255069551E-2</v>
      </c>
      <c r="AB71">
        <f>'HKFI(x)'!BF70+'HKGI(x)'!BE70</f>
        <v>2.2381165262333212E-2</v>
      </c>
      <c r="AC71">
        <f>'HKFI(x)'!BG70+'HKGI(x)'!BF70</f>
        <v>1.8617176126308727E-2</v>
      </c>
    </row>
    <row r="72" spans="1:29" x14ac:dyDescent="0.25">
      <c r="A72">
        <f>'HKFI(x)'!AE71</f>
        <v>2019</v>
      </c>
      <c r="B72">
        <f>'HKFI(x)'!AF71+'HKGI(x)'!AE71</f>
        <v>1.5528727165111897</v>
      </c>
      <c r="C72">
        <f>'HKFI(x)'!AG71+'HKGI(x)'!AF71</f>
        <v>2.6520251955357173E-2</v>
      </c>
      <c r="D72">
        <f>'HKFI(x)'!AH71+'HKGI(x)'!AG71</f>
        <v>2.4433599413422269E-2</v>
      </c>
      <c r="E72">
        <f>'HKFI(x)'!AI71+'HKGI(x)'!AH71</f>
        <v>2.1916474629896598E-2</v>
      </c>
      <c r="F72">
        <f>'HKFI(x)'!AJ71+'HKGI(x)'!AI71</f>
        <v>2.8266461229252225E-2</v>
      </c>
      <c r="G72">
        <f>'HKFI(x)'!AK71+'HKGI(x)'!AJ71</f>
        <v>3.2259787139765315E-2</v>
      </c>
      <c r="H72">
        <f>'HKFI(x)'!AL71+'HKGI(x)'!AK71</f>
        <v>3.8108748513380919E-2</v>
      </c>
      <c r="I72">
        <f>'HKFI(x)'!AM71+'HKGI(x)'!AL71</f>
        <v>5.6463408847524738E-2</v>
      </c>
      <c r="J72">
        <f>'HKFI(x)'!AN71+'HKGI(x)'!AM71</f>
        <v>7.3876624836766908E-2</v>
      </c>
      <c r="K72">
        <f>'HKFI(x)'!AO71+'HKGI(x)'!AN71</f>
        <v>7.3355057414718233E-2</v>
      </c>
      <c r="L72">
        <f>'HKFI(x)'!AP71+'HKGI(x)'!AO71</f>
        <v>7.7360725540557229E-2</v>
      </c>
      <c r="M72">
        <f>'HKFI(x)'!AQ71+'HKGI(x)'!AP71</f>
        <v>7.7896808521103006E-2</v>
      </c>
      <c r="N72">
        <f>'HKFI(x)'!AR71+'HKGI(x)'!AQ71</f>
        <v>7.9216211607937154E-2</v>
      </c>
      <c r="O72">
        <f>'HKFI(x)'!AS71+'HKGI(x)'!AR71</f>
        <v>8.3868354160596209E-2</v>
      </c>
      <c r="P72">
        <f>'HKFI(x)'!AT71+'HKGI(x)'!AS71</f>
        <v>8.566508652280963E-2</v>
      </c>
      <c r="Q72">
        <f>'HKFI(x)'!AU71+'HKGI(x)'!AT71</f>
        <v>8.6577097176306198E-2</v>
      </c>
      <c r="R72">
        <f>'HKFI(x)'!AV71+'HKGI(x)'!AU71</f>
        <v>8.7592305325393527E-2</v>
      </c>
      <c r="S72">
        <f>'HKFI(x)'!AW71+'HKGI(x)'!AV71</f>
        <v>8.6610774308795879E-2</v>
      </c>
      <c r="T72">
        <f>'HKFI(x)'!AX71+'HKGI(x)'!AW71</f>
        <v>8.9708443991758438E-2</v>
      </c>
      <c r="U72">
        <f>'HKFI(x)'!AY71+'HKGI(x)'!AX71</f>
        <v>7.2001394279674058E-2</v>
      </c>
      <c r="V72">
        <f>'HKFI(x)'!AZ71+'HKGI(x)'!AY71</f>
        <v>6.7207848805298773E-2</v>
      </c>
      <c r="W72">
        <f>'HKFI(x)'!BA71+'HKGI(x)'!AZ71</f>
        <v>6.1319179736311603E-2</v>
      </c>
      <c r="X72">
        <f>'HKFI(x)'!BB71+'HKGI(x)'!BA71</f>
        <v>5.6404690805006263E-2</v>
      </c>
      <c r="Y72">
        <f>'HKFI(x)'!BC71+'HKGI(x)'!BB71</f>
        <v>4.8480196654686045E-2</v>
      </c>
      <c r="Z72">
        <f>'HKFI(x)'!BD71+'HKGI(x)'!BC71</f>
        <v>4.4216436074796306E-2</v>
      </c>
      <c r="AA72">
        <f>'HKFI(x)'!BE71+'HKGI(x)'!BD71</f>
        <v>3.2088810559388711E-2</v>
      </c>
      <c r="AB72">
        <f>'HKFI(x)'!BF71+'HKGI(x)'!BE71</f>
        <v>2.2564724919860134E-2</v>
      </c>
      <c r="AC72">
        <f>'HKFI(x)'!BG71+'HKGI(x)'!BF71</f>
        <v>1.8893213540826147E-2</v>
      </c>
    </row>
    <row r="73" spans="1:29" x14ac:dyDescent="0.25">
      <c r="A73">
        <f>'HKFI(x)'!AE72</f>
        <v>2020</v>
      </c>
      <c r="B73">
        <f>'HKFI(x)'!AF72+'HKGI(x)'!AE72</f>
        <v>1.5720090597302177</v>
      </c>
      <c r="C73">
        <f>'HKFI(x)'!AG72+'HKGI(x)'!AF72</f>
        <v>2.6819787776417067E-2</v>
      </c>
      <c r="D73">
        <f>'HKFI(x)'!AH72+'HKGI(x)'!AG72</f>
        <v>2.4573587940281128E-2</v>
      </c>
      <c r="E73">
        <f>'HKFI(x)'!AI72+'HKGI(x)'!AH72</f>
        <v>2.207615340142766E-2</v>
      </c>
      <c r="F73">
        <f>'HKFI(x)'!AJ72+'HKGI(x)'!AI72</f>
        <v>2.850667954717457E-2</v>
      </c>
      <c r="G73">
        <f>'HKFI(x)'!AK72+'HKGI(x)'!AJ72</f>
        <v>3.2486439602742931E-2</v>
      </c>
      <c r="H73">
        <f>'HKFI(x)'!AL72+'HKGI(x)'!AK72</f>
        <v>3.8460774469062362E-2</v>
      </c>
      <c r="I73">
        <f>'HKFI(x)'!AM72+'HKGI(x)'!AL72</f>
        <v>5.7090407039889712E-2</v>
      </c>
      <c r="J73">
        <f>'HKFI(x)'!AN72+'HKGI(x)'!AM72</f>
        <v>7.4875007900027352E-2</v>
      </c>
      <c r="K73">
        <f>'HKFI(x)'!AO72+'HKGI(x)'!AN72</f>
        <v>7.4358686433312698E-2</v>
      </c>
      <c r="L73">
        <f>'HKFI(x)'!AP72+'HKGI(x)'!AO72</f>
        <v>7.8240292002109663E-2</v>
      </c>
      <c r="M73">
        <f>'HKFI(x)'!AQ72+'HKGI(x)'!AP72</f>
        <v>7.9028087300850897E-2</v>
      </c>
      <c r="N73">
        <f>'HKFI(x)'!AR72+'HKGI(x)'!AQ72</f>
        <v>8.028022559623256E-2</v>
      </c>
      <c r="O73">
        <f>'HKFI(x)'!AS72+'HKGI(x)'!AR72</f>
        <v>8.4913918101623367E-2</v>
      </c>
      <c r="P73">
        <f>'HKFI(x)'!AT72+'HKGI(x)'!AS72</f>
        <v>8.6643415375099508E-2</v>
      </c>
      <c r="Q73">
        <f>'HKFI(x)'!AU72+'HKGI(x)'!AT72</f>
        <v>8.767536835676687E-2</v>
      </c>
      <c r="R73">
        <f>'HKFI(x)'!AV72+'HKGI(x)'!AU72</f>
        <v>8.8638532493620706E-2</v>
      </c>
      <c r="S73">
        <f>'HKFI(x)'!AW72+'HKGI(x)'!AV72</f>
        <v>8.7664331547013183E-2</v>
      </c>
      <c r="T73">
        <f>'HKFI(x)'!AX72+'HKGI(x)'!AW72</f>
        <v>9.0714504347759378E-2</v>
      </c>
      <c r="U73">
        <f>'HKFI(x)'!AY72+'HKGI(x)'!AX72</f>
        <v>7.3024597145454007E-2</v>
      </c>
      <c r="V73">
        <f>'HKFI(x)'!AZ72+'HKGI(x)'!AY72</f>
        <v>6.8212687022996418E-2</v>
      </c>
      <c r="W73">
        <f>'HKFI(x)'!BA72+'HKGI(x)'!AZ72</f>
        <v>6.2151746042557535E-2</v>
      </c>
      <c r="X73">
        <f>'HKFI(x)'!BB72+'HKGI(x)'!BA72</f>
        <v>5.7078962823823132E-2</v>
      </c>
      <c r="Y73">
        <f>'HKFI(x)'!BC72+'HKGI(x)'!BB72</f>
        <v>4.9013491178384966E-2</v>
      </c>
      <c r="Z73">
        <f>'HKFI(x)'!BD72+'HKGI(x)'!BC72</f>
        <v>4.4830301823150502E-2</v>
      </c>
      <c r="AA73">
        <f>'HKFI(x)'!BE72+'HKGI(x)'!BD72</f>
        <v>3.2627299469596457E-2</v>
      </c>
      <c r="AB73">
        <f>'HKFI(x)'!BF72+'HKGI(x)'!BE72</f>
        <v>2.2788373065610289E-2</v>
      </c>
      <c r="AC73">
        <f>'HKFI(x)'!BG72+'HKGI(x)'!BF72</f>
        <v>1.9235401927232627E-2</v>
      </c>
    </row>
    <row r="74" spans="1:29" x14ac:dyDescent="0.25">
      <c r="A74">
        <f>'HKFI(x)'!AE73</f>
        <v>2021</v>
      </c>
      <c r="B74">
        <f>'HKFI(x)'!AF73+'HKGI(x)'!AE73</f>
        <v>1.5962247637348985</v>
      </c>
      <c r="C74">
        <f>'HKFI(x)'!AG73+'HKGI(x)'!AF73</f>
        <v>2.7202943858317424E-2</v>
      </c>
      <c r="D74">
        <f>'HKFI(x)'!AH73+'HKGI(x)'!AG73</f>
        <v>2.4745885795774678E-2</v>
      </c>
      <c r="E74">
        <f>'HKFI(x)'!AI73+'HKGI(x)'!AH73</f>
        <v>2.2275401690390342E-2</v>
      </c>
      <c r="F74">
        <f>'HKFI(x)'!AJ73+'HKGI(x)'!AI73</f>
        <v>2.8812349136825451E-2</v>
      </c>
      <c r="G74">
        <f>'HKFI(x)'!AK73+'HKGI(x)'!AJ73</f>
        <v>3.277256166611562E-2</v>
      </c>
      <c r="H74">
        <f>'HKFI(x)'!AL73+'HKGI(x)'!AK73</f>
        <v>3.8906174502336133E-2</v>
      </c>
      <c r="I74">
        <f>'HKFI(x)'!AM73+'HKGI(x)'!AL73</f>
        <v>5.7874617402418831E-2</v>
      </c>
      <c r="J74">
        <f>'HKFI(x)'!AN73+'HKGI(x)'!AM73</f>
        <v>7.6128432952344754E-2</v>
      </c>
      <c r="K74">
        <f>'HKFI(x)'!AO73+'HKGI(x)'!AN73</f>
        <v>7.5612992082855476E-2</v>
      </c>
      <c r="L74">
        <f>'HKFI(x)'!AP73+'HKGI(x)'!AO73</f>
        <v>7.9326499043727072E-2</v>
      </c>
      <c r="M74">
        <f>'HKFI(x)'!AQ73+'HKGI(x)'!AP73</f>
        <v>8.044858463946454E-2</v>
      </c>
      <c r="N74">
        <f>'HKFI(x)'!AR73+'HKGI(x)'!AQ73</f>
        <v>8.1610216293081073E-2</v>
      </c>
      <c r="O74">
        <f>'HKFI(x)'!AS73+'HKGI(x)'!AR73</f>
        <v>8.6221526108125418E-2</v>
      </c>
      <c r="P74">
        <f>'HKFI(x)'!AT73+'HKGI(x)'!AS73</f>
        <v>8.7862614283635537E-2</v>
      </c>
      <c r="Q74">
        <f>'HKFI(x)'!AU73+'HKGI(x)'!AT73</f>
        <v>8.905583590144095E-2</v>
      </c>
      <c r="R74">
        <f>'HKFI(x)'!AV73+'HKGI(x)'!AU73</f>
        <v>8.9953880191892988E-2</v>
      </c>
      <c r="S74">
        <f>'HKFI(x)'!AW73+'HKGI(x)'!AV73</f>
        <v>8.8994223410005471E-2</v>
      </c>
      <c r="T74">
        <f>'HKFI(x)'!AX73+'HKGI(x)'!AW73</f>
        <v>9.1985720183631547E-2</v>
      </c>
      <c r="U74">
        <f>'HKFI(x)'!AY73+'HKGI(x)'!AX73</f>
        <v>7.4339629202751598E-2</v>
      </c>
      <c r="V74">
        <f>'HKFI(x)'!AZ73+'HKGI(x)'!AY73</f>
        <v>6.9509856296860184E-2</v>
      </c>
      <c r="W74">
        <f>'HKFI(x)'!BA73+'HKGI(x)'!AZ73</f>
        <v>6.3229308938024031E-2</v>
      </c>
      <c r="X74">
        <f>'HKFI(x)'!BB73+'HKGI(x)'!BA73</f>
        <v>5.7947767791509529E-2</v>
      </c>
      <c r="Y74">
        <f>'HKFI(x)'!BC73+'HKGI(x)'!BB73</f>
        <v>4.9700944485334915E-2</v>
      </c>
      <c r="Z74">
        <f>'HKFI(x)'!BD73+'HKGI(x)'!BC73</f>
        <v>4.5625978293913731E-2</v>
      </c>
      <c r="AA74">
        <f>'HKFI(x)'!BE73+'HKGI(x)'!BD73</f>
        <v>3.3326999233844939E-2</v>
      </c>
      <c r="AB74">
        <f>'HKFI(x)'!BF73+'HKGI(x)'!BE73</f>
        <v>2.3073450835797579E-2</v>
      </c>
      <c r="AC74">
        <f>'HKFI(x)'!BG73+'HKGI(x)'!BF73</f>
        <v>1.9680369514478664E-2</v>
      </c>
    </row>
    <row r="75" spans="1:29" x14ac:dyDescent="0.25">
      <c r="A75">
        <f>'HKFI(x)'!AE74</f>
        <v>2022</v>
      </c>
      <c r="B75">
        <f>'HKFI(x)'!AF74+'HKGI(x)'!AE74</f>
        <v>1.6267688737294366</v>
      </c>
      <c r="C75">
        <f>'HKFI(x)'!AG74+'HKGI(x)'!AF74</f>
        <v>2.7690251216782646E-2</v>
      </c>
      <c r="D75">
        <f>'HKFI(x)'!AH74+'HKGI(x)'!AG74</f>
        <v>2.4958475395374179E-2</v>
      </c>
      <c r="E75">
        <f>'HKFI(x)'!AI74+'HKGI(x)'!AH74</f>
        <v>2.2523971563247425E-2</v>
      </c>
      <c r="F75">
        <f>'HKFI(x)'!AJ74+'HKGI(x)'!AI74</f>
        <v>2.9199551833207538E-2</v>
      </c>
      <c r="G75">
        <f>'HKFI(x)'!AK74+'HKGI(x)'!AJ74</f>
        <v>3.3132782583644785E-2</v>
      </c>
      <c r="H75">
        <f>'HKFI(x)'!AL74+'HKGI(x)'!AK74</f>
        <v>3.9467910352177955E-2</v>
      </c>
      <c r="I75">
        <f>'HKFI(x)'!AM74+'HKGI(x)'!AL74</f>
        <v>5.8854770337563284E-2</v>
      </c>
      <c r="J75">
        <f>'HKFI(x)'!AN74+'HKGI(x)'!AM74</f>
        <v>7.769969308957006E-2</v>
      </c>
      <c r="K75">
        <f>'HKFI(x)'!AO74+'HKGI(x)'!AN74</f>
        <v>7.7179738362087233E-2</v>
      </c>
      <c r="L75">
        <f>'HKFI(x)'!AP74+'HKGI(x)'!AO74</f>
        <v>8.0670367521504333E-2</v>
      </c>
      <c r="M75">
        <f>'HKFI(x)'!AQ74+'HKGI(x)'!AP74</f>
        <v>8.2229506316755963E-2</v>
      </c>
      <c r="N75">
        <f>'HKFI(x)'!AR74+'HKGI(x)'!AQ74</f>
        <v>8.3271715687231226E-2</v>
      </c>
      <c r="O75">
        <f>'HKFI(x)'!AS74+'HKGI(x)'!AR74</f>
        <v>8.7855735675366753E-2</v>
      </c>
      <c r="P75">
        <f>'HKFI(x)'!AT74+'HKGI(x)'!AS74</f>
        <v>8.9382059572719025E-2</v>
      </c>
      <c r="Q75">
        <f>'HKFI(x)'!AU74+'HKGI(x)'!AT74</f>
        <v>9.0787965389312802E-2</v>
      </c>
      <c r="R75">
        <f>'HKFI(x)'!AV74+'HKGI(x)'!AU74</f>
        <v>9.1604592884560826E-2</v>
      </c>
      <c r="S75">
        <f>'HKFI(x)'!AW74+'HKGI(x)'!AV74</f>
        <v>9.0668427751386366E-2</v>
      </c>
      <c r="T75">
        <f>'HKFI(x)'!AX74+'HKGI(x)'!AW74</f>
        <v>9.3587309330300683E-2</v>
      </c>
      <c r="U75">
        <f>'HKFI(x)'!AY74+'HKGI(x)'!AX74</f>
        <v>7.6018097019593014E-2</v>
      </c>
      <c r="V75">
        <f>'HKFI(x)'!AZ74+'HKGI(x)'!AY74</f>
        <v>7.1171045174991926E-2</v>
      </c>
      <c r="W75">
        <f>'HKFI(x)'!BA74+'HKGI(x)'!AZ74</f>
        <v>6.4611929536233167E-2</v>
      </c>
      <c r="X75">
        <f>'HKFI(x)'!BB74+'HKGI(x)'!BA74</f>
        <v>5.9058822609053645E-2</v>
      </c>
      <c r="Y75">
        <f>'HKFI(x)'!BC74+'HKGI(x)'!BB74</f>
        <v>5.0580367995562245E-2</v>
      </c>
      <c r="Z75">
        <f>'HKFI(x)'!BD74+'HKGI(x)'!BC74</f>
        <v>4.6648028398138988E-2</v>
      </c>
      <c r="AA75">
        <f>'HKFI(x)'!BE74+'HKGI(x)'!BD74</f>
        <v>3.4227411698916771E-2</v>
      </c>
      <c r="AB75">
        <f>'HKFI(x)'!BF74+'HKGI(x)'!BE74</f>
        <v>2.3435048216346465E-2</v>
      </c>
      <c r="AC75">
        <f>'HKFI(x)'!BG74+'HKGI(x)'!BF74</f>
        <v>2.0253298217807379E-2</v>
      </c>
    </row>
    <row r="76" spans="1:29" x14ac:dyDescent="0.25">
      <c r="A76">
        <f>'HKFI(x)'!AE75</f>
        <v>2023</v>
      </c>
      <c r="B76">
        <f>'HKFI(x)'!AF75+'HKGI(x)'!AE75</f>
        <v>1.6611266866419832</v>
      </c>
      <c r="C76">
        <f>'HKFI(x)'!AG75+'HKGI(x)'!AF75</f>
        <v>2.8239093002772091E-2</v>
      </c>
      <c r="D76">
        <f>'HKFI(x)'!AH75+'HKGI(x)'!AG75</f>
        <v>2.519679595603936E-2</v>
      </c>
      <c r="E76">
        <f>'HKFI(x)'!AI75+'HKGI(x)'!AH75</f>
        <v>2.2803105818987958E-2</v>
      </c>
      <c r="F76">
        <f>'HKFI(x)'!AJ75+'HKGI(x)'!AI75</f>
        <v>2.963538356409055E-2</v>
      </c>
      <c r="G76">
        <f>'HKFI(x)'!AK75+'HKGI(x)'!AJ75</f>
        <v>3.353786446806277E-2</v>
      </c>
      <c r="H76">
        <f>'HKFI(x)'!AL75+'HKGI(x)'!AK75</f>
        <v>4.0099773140810556E-2</v>
      </c>
      <c r="I76">
        <f>'HKFI(x)'!AM75+'HKGI(x)'!AL75</f>
        <v>5.9955759672699505E-2</v>
      </c>
      <c r="J76">
        <f>'HKFI(x)'!AN75+'HKGI(x)'!AM75</f>
        <v>7.9465469385794602E-2</v>
      </c>
      <c r="K76">
        <f>'HKFI(x)'!AO75+'HKGI(x)'!AN75</f>
        <v>7.893947191644643E-2</v>
      </c>
      <c r="L76">
        <f>'HKFI(x)'!AP75+'HKGI(x)'!AO75</f>
        <v>8.2177533074265646E-2</v>
      </c>
      <c r="M76">
        <f>'HKFI(x)'!AQ75+'HKGI(x)'!AP75</f>
        <v>8.4230938184965451E-2</v>
      </c>
      <c r="N76">
        <f>'HKFI(x)'!AR75+'HKGI(x)'!AQ75</f>
        <v>8.5137911089692542E-2</v>
      </c>
      <c r="O76">
        <f>'HKFI(x)'!AS75+'HKGI(x)'!AR75</f>
        <v>8.9691395580722796E-2</v>
      </c>
      <c r="P76">
        <f>'HKFI(x)'!AT75+'HKGI(x)'!AS75</f>
        <v>9.1088067960471364E-2</v>
      </c>
      <c r="Q76">
        <f>'HKFI(x)'!AU75+'HKGI(x)'!AT75</f>
        <v>9.2734804474901872E-2</v>
      </c>
      <c r="R76">
        <f>'HKFI(x)'!AV75+'HKGI(x)'!AU75</f>
        <v>9.3459973326726759E-2</v>
      </c>
      <c r="S76">
        <f>'HKFI(x)'!AW75+'HKGI(x)'!AV75</f>
        <v>9.2551116237737513E-2</v>
      </c>
      <c r="T76">
        <f>'HKFI(x)'!AX75+'HKGI(x)'!AW75</f>
        <v>9.5388555366573188E-2</v>
      </c>
      <c r="U76">
        <f>'HKFI(x)'!AY75+'HKGI(x)'!AX75</f>
        <v>7.790952970678014E-2</v>
      </c>
      <c r="V76">
        <f>'HKFI(x)'!AZ75+'HKGI(x)'!AY75</f>
        <v>7.3043942842438425E-2</v>
      </c>
      <c r="W76">
        <f>'HKFI(x)'!BA75+'HKGI(x)'!AZ75</f>
        <v>6.6171207570557916E-2</v>
      </c>
      <c r="X76">
        <f>'HKFI(x)'!BB75+'HKGI(x)'!BA75</f>
        <v>6.0311211238703796E-2</v>
      </c>
      <c r="Y76">
        <f>'HKFI(x)'!BC75+'HKGI(x)'!BB75</f>
        <v>5.1571708776387774E-2</v>
      </c>
      <c r="Z76">
        <f>'HKFI(x)'!BD75+'HKGI(x)'!BC75</f>
        <v>4.7800854442466761E-2</v>
      </c>
      <c r="AA76">
        <f>'HKFI(x)'!BE75+'HKGI(x)'!BD75</f>
        <v>3.5243313219389415E-2</v>
      </c>
      <c r="AB76">
        <f>'HKFI(x)'!BF75+'HKGI(x)'!BE75</f>
        <v>2.3842140713096736E-2</v>
      </c>
      <c r="AC76">
        <f>'HKFI(x)'!BG75+'HKGI(x)'!BF75</f>
        <v>2.0899765910401227E-2</v>
      </c>
    </row>
    <row r="77" spans="1:29" x14ac:dyDescent="0.25">
      <c r="A77">
        <f>'HKFI(x)'!AE76</f>
        <v>2024</v>
      </c>
      <c r="B77">
        <f>'HKFI(x)'!AF76+'HKGI(x)'!AE76</f>
        <v>1.7037333846610925</v>
      </c>
      <c r="C77">
        <f>'HKFI(x)'!AG76+'HKGI(x)'!AF76</f>
        <v>2.8924726345542884E-2</v>
      </c>
      <c r="D77">
        <f>'HKFI(x)'!AH76+'HKGI(x)'!AG76</f>
        <v>2.5486417829823742E-2</v>
      </c>
      <c r="E77">
        <f>'HKFI(x)'!AI76+'HKGI(x)'!AH76</f>
        <v>2.3145822391940449E-2</v>
      </c>
      <c r="F77">
        <f>'HKFI(x)'!AJ76+'HKGI(x)'!AI76</f>
        <v>3.0177915771557096E-2</v>
      </c>
      <c r="G77">
        <f>'HKFI(x)'!AK76+'HKGI(x)'!AJ76</f>
        <v>3.4039358439761157E-2</v>
      </c>
      <c r="H77">
        <f>'HKFI(x)'!AL76+'HKGI(x)'!AK76</f>
        <v>4.0883260009706199E-2</v>
      </c>
      <c r="I77">
        <f>'HKFI(x)'!AM76+'HKGI(x)'!AL76</f>
        <v>6.1309840194400222E-2</v>
      </c>
      <c r="J77">
        <f>'HKFI(x)'!AN76+'HKGI(x)'!AM76</f>
        <v>8.1643032442976882E-2</v>
      </c>
      <c r="K77">
        <f>'HKFI(x)'!AO76+'HKGI(x)'!AN76</f>
        <v>8.1102514394041036E-2</v>
      </c>
      <c r="L77">
        <f>'HKFI(x)'!AP76+'HKGI(x)'!AO76</f>
        <v>8.4013814732036729E-2</v>
      </c>
      <c r="M77">
        <f>'HKFI(x)'!AQ76+'HKGI(x)'!AP76</f>
        <v>8.6699394814328729E-2</v>
      </c>
      <c r="N77">
        <f>'HKFI(x)'!AR76+'HKGI(x)'!AQ76</f>
        <v>8.7432087215620638E-2</v>
      </c>
      <c r="O77">
        <f>'HKFI(x)'!AS76+'HKGI(x)'!AR76</f>
        <v>9.1948882197243426E-2</v>
      </c>
      <c r="P77">
        <f>'HKFI(x)'!AT76+'HKGI(x)'!AS76</f>
        <v>9.3180713956210859E-2</v>
      </c>
      <c r="Q77">
        <f>'HKFI(x)'!AU76+'HKGI(x)'!AT76</f>
        <v>9.5137683637004672E-2</v>
      </c>
      <c r="R77">
        <f>'HKFI(x)'!AV76+'HKGI(x)'!AU76</f>
        <v>9.5750336702381172E-2</v>
      </c>
      <c r="S77">
        <f>'HKFI(x)'!AW76+'HKGI(x)'!AV76</f>
        <v>9.4881773846036521E-2</v>
      </c>
      <c r="T77">
        <f>'HKFI(x)'!AX76+'HKGI(x)'!AW76</f>
        <v>9.7619959938366752E-2</v>
      </c>
      <c r="U77">
        <f>'HKFI(x)'!AY76+'HKGI(x)'!AX76</f>
        <v>8.027977416072693E-2</v>
      </c>
      <c r="V77">
        <f>'HKFI(x)'!AZ76+'HKGI(x)'!AY76</f>
        <v>7.5397763824310488E-2</v>
      </c>
      <c r="W77">
        <f>'HKFI(x)'!BA76+'HKGI(x)'!AZ76</f>
        <v>6.8134149867751945E-2</v>
      </c>
      <c r="X77">
        <f>'HKFI(x)'!BB76+'HKGI(x)'!BA76</f>
        <v>6.1883274011622191E-2</v>
      </c>
      <c r="Y77">
        <f>'HKFI(x)'!BC76+'HKGI(x)'!BB76</f>
        <v>5.2816443551514422E-2</v>
      </c>
      <c r="Z77">
        <f>'HKFI(x)'!BD76+'HKGI(x)'!BC76</f>
        <v>4.9253492274741614E-2</v>
      </c>
      <c r="AA77">
        <f>'HKFI(x)'!BE76+'HKGI(x)'!BD76</f>
        <v>3.6525429425504095E-2</v>
      </c>
      <c r="AB77">
        <f>'HKFI(x)'!BF76+'HKGI(x)'!BE76</f>
        <v>2.4349493339772821E-2</v>
      </c>
      <c r="AC77">
        <f>'HKFI(x)'!BG76+'HKGI(x)'!BF76</f>
        <v>2.1716029346168612E-2</v>
      </c>
    </row>
    <row r="78" spans="1:29" x14ac:dyDescent="0.25">
      <c r="A78">
        <f>'HKFI(x)'!AE77</f>
        <v>2025</v>
      </c>
      <c r="B78">
        <f>'HKFI(x)'!AF77+'HKGI(x)'!AE77</f>
        <v>1.7534840102582732</v>
      </c>
      <c r="C78">
        <f>'HKFI(x)'!AG77+'HKGI(x)'!AF77</f>
        <v>2.9727718665428674E-2</v>
      </c>
      <c r="D78">
        <f>'HKFI(x)'!AH77+'HKGI(x)'!AG77</f>
        <v>2.5821775795373102E-2</v>
      </c>
      <c r="E78">
        <f>'HKFI(x)'!AI77+'HKGI(x)'!AH77</f>
        <v>2.3544362789056576E-2</v>
      </c>
      <c r="F78">
        <f>'HKFI(x)'!AJ77+'HKGI(x)'!AI77</f>
        <v>3.0812400115825436E-2</v>
      </c>
      <c r="G78">
        <f>'HKFI(x)'!AK77+'HKGI(x)'!AJ77</f>
        <v>3.462453606884168E-2</v>
      </c>
      <c r="H78">
        <f>'HKFI(x)'!AL77+'HKGI(x)'!AK77</f>
        <v>4.1798077860472765E-2</v>
      </c>
      <c r="I78">
        <f>'HKFI(x)'!AM77+'HKGI(x)'!AL77</f>
        <v>6.2885592793031034E-2</v>
      </c>
      <c r="J78">
        <f>'HKFI(x)'!AN77+'HKGI(x)'!AM77</f>
        <v>8.4179906827400869E-2</v>
      </c>
      <c r="K78">
        <f>'HKFI(x)'!AO77+'HKGI(x)'!AN77</f>
        <v>8.3619077971976985E-2</v>
      </c>
      <c r="L78">
        <f>'HKFI(x)'!AP77+'HKGI(x)'!AO77</f>
        <v>8.614235657364791E-2</v>
      </c>
      <c r="M78">
        <f>'HKFI(x)'!AQ77+'HKGI(x)'!AP77</f>
        <v>8.9575297457934286E-2</v>
      </c>
      <c r="N78">
        <f>'HKFI(x)'!AR77+'HKGI(x)'!AQ77</f>
        <v>9.010134760075468E-2</v>
      </c>
      <c r="O78">
        <f>'HKFI(x)'!AS77+'HKGI(x)'!AR77</f>
        <v>9.4575863414253628E-2</v>
      </c>
      <c r="P78">
        <f>'HKFI(x)'!AT77+'HKGI(x)'!AS77</f>
        <v>9.5613276103103439E-2</v>
      </c>
      <c r="Q78">
        <f>'HKFI(x)'!AU77+'HKGI(x)'!AT77</f>
        <v>9.7938026810220707E-2</v>
      </c>
      <c r="R78">
        <f>'HKFI(x)'!AV77+'HKGI(x)'!AU77</f>
        <v>9.8419728618663174E-2</v>
      </c>
      <c r="S78">
        <f>'HKFI(x)'!AW77+'HKGI(x)'!AV77</f>
        <v>9.7601286561843165E-2</v>
      </c>
      <c r="T78">
        <f>'HKFI(x)'!AX77+'HKGI(x)'!AW77</f>
        <v>0.10022440990273637</v>
      </c>
      <c r="U78">
        <f>'HKFI(x)'!AY77+'HKGI(x)'!AX77</f>
        <v>8.3059236723542096E-2</v>
      </c>
      <c r="V78">
        <f>'HKFI(x)'!AZ77+'HKGI(x)'!AY77</f>
        <v>7.8161182435352028E-2</v>
      </c>
      <c r="W78">
        <f>'HKFI(x)'!BA77+'HKGI(x)'!AZ77</f>
        <v>7.0440213289360981E-2</v>
      </c>
      <c r="X78">
        <f>'HKFI(x)'!BB77+'HKGI(x)'!BA77</f>
        <v>6.3727995466010171E-2</v>
      </c>
      <c r="Y78">
        <f>'HKFI(x)'!BC77+'HKGI(x)'!BB77</f>
        <v>5.4277231611694357E-2</v>
      </c>
      <c r="Z78">
        <f>'HKFI(x)'!BD77+'HKGI(x)'!BC77</f>
        <v>5.0960694467052078E-2</v>
      </c>
      <c r="AA78">
        <f>'HKFI(x)'!BE77+'HKGI(x)'!BD77</f>
        <v>3.8033173029661069E-2</v>
      </c>
      <c r="AB78">
        <f>'HKFI(x)'!BF77+'HKGI(x)'!BE77</f>
        <v>2.4943118952335416E-2</v>
      </c>
      <c r="AC78">
        <f>'HKFI(x)'!BG77+'HKGI(x)'!BF77</f>
        <v>2.2676122352700407E-2</v>
      </c>
    </row>
    <row r="79" spans="1:29" x14ac:dyDescent="0.25">
      <c r="A79">
        <f>'HKFI(x)'!AE78</f>
        <v>2026</v>
      </c>
      <c r="B79">
        <f>'HKFI(x)'!AF78+'HKGI(x)'!AE78</f>
        <v>1.8069670574432464</v>
      </c>
      <c r="C79">
        <f>'HKFI(x)'!AG78+'HKGI(x)'!AF78</f>
        <v>3.0591307931061087E-2</v>
      </c>
      <c r="D79">
        <f>'HKFI(x)'!AH78+'HKGI(x)'!AG78</f>
        <v>2.6181875655201407E-2</v>
      </c>
      <c r="E79">
        <f>'HKFI(x)'!AI78+'HKGI(x)'!AH78</f>
        <v>2.3972560358744587E-2</v>
      </c>
      <c r="F79">
        <f>'HKFI(x)'!AJ78+'HKGI(x)'!AI78</f>
        <v>3.1494630694782255E-2</v>
      </c>
      <c r="G79">
        <f>'HKFI(x)'!AK78+'HKGI(x)'!AJ78</f>
        <v>3.5253555753446027E-2</v>
      </c>
      <c r="H79">
        <f>'HKFI(x)'!AL78+'HKGI(x)'!AK78</f>
        <v>4.2781522201618259E-2</v>
      </c>
      <c r="I79">
        <f>'HKFI(x)'!AM78+'HKGI(x)'!AL78</f>
        <v>6.4578769047184487E-2</v>
      </c>
      <c r="J79">
        <f>'HKFI(x)'!AN78+'HKGI(x)'!AM78</f>
        <v>8.6906246400302978E-2</v>
      </c>
      <c r="K79">
        <f>'HKFI(x)'!AO78+'HKGI(x)'!AN78</f>
        <v>8.6323087061669745E-2</v>
      </c>
      <c r="L79">
        <f>'HKFI(x)'!AP78+'HKGI(x)'!AO78</f>
        <v>8.8428276977455963E-2</v>
      </c>
      <c r="M79">
        <f>'HKFI(x)'!AQ78+'HKGI(x)'!AP78</f>
        <v>9.26660055094604E-2</v>
      </c>
      <c r="N79">
        <f>'HKFI(x)'!AR78+'HKGI(x)'!AQ78</f>
        <v>9.2969446516751736E-2</v>
      </c>
      <c r="O79">
        <f>'HKFI(x)'!AS78+'HKGI(x)'!AR78</f>
        <v>9.7398594343859141E-2</v>
      </c>
      <c r="P79">
        <f>'HKFI(x)'!AT78+'HKGI(x)'!AS78</f>
        <v>9.8226715520943961E-2</v>
      </c>
      <c r="Q79">
        <f>'HKFI(x)'!AU78+'HKGI(x)'!AT78</f>
        <v>0.10094765650079748</v>
      </c>
      <c r="R79">
        <f>'HKFI(x)'!AV78+'HKGI(x)'!AU78</f>
        <v>0.10128864632839146</v>
      </c>
      <c r="S79">
        <f>'HKFI(x)'!AW78+'HKGI(x)'!AV78</f>
        <v>0.1005245390271577</v>
      </c>
      <c r="T79">
        <f>'HKFI(x)'!AX78+'HKGI(x)'!AW78</f>
        <v>0.10302409029607587</v>
      </c>
      <c r="U79">
        <f>'HKFI(x)'!AY78+'HKGI(x)'!AX78</f>
        <v>8.6048965075554318E-2</v>
      </c>
      <c r="V79">
        <f>'HKFI(x)'!AZ78+'HKGI(x)'!AY78</f>
        <v>8.1134126234557846E-2</v>
      </c>
      <c r="W79">
        <f>'HKFI(x)'!BA78+'HKGI(x)'!AZ78</f>
        <v>7.2921351399308942E-2</v>
      </c>
      <c r="X79">
        <f>'HKFI(x)'!BB78+'HKGI(x)'!BA78</f>
        <v>6.5712452959159146E-2</v>
      </c>
      <c r="Y79">
        <f>'HKFI(x)'!BC78+'HKGI(x)'!BB78</f>
        <v>5.5848697561663559E-2</v>
      </c>
      <c r="Z79">
        <f>'HKFI(x)'!BD78+'HKGI(x)'!BC78</f>
        <v>5.2797600850101496E-2</v>
      </c>
      <c r="AA79">
        <f>'HKFI(x)'!BE78+'HKGI(x)'!BD78</f>
        <v>3.9655605882922634E-2</v>
      </c>
      <c r="AB79">
        <f>'HKFI(x)'!BF78+'HKGI(x)'!BE78</f>
        <v>2.5581457904661101E-2</v>
      </c>
      <c r="AC79">
        <f>'HKFI(x)'!BG78+'HKGI(x)'!BF78</f>
        <v>2.3709273450412724E-2</v>
      </c>
    </row>
    <row r="80" spans="1:29" x14ac:dyDescent="0.25">
      <c r="A80">
        <f>'HKFI(x)'!AE79</f>
        <v>2027</v>
      </c>
      <c r="B80">
        <f>'HKFI(x)'!AF79+'HKGI(x)'!AE79</f>
        <v>1.8615917593042983</v>
      </c>
      <c r="C80">
        <f>'HKFI(x)'!AG79+'HKGI(x)'!AF79</f>
        <v>3.1442259931075585E-2</v>
      </c>
      <c r="D80">
        <f>'HKFI(x)'!AH79+'HKGI(x)'!AG79</f>
        <v>2.6687338806437359E-2</v>
      </c>
      <c r="E80">
        <f>'HKFI(x)'!AI79+'HKGI(x)'!AH79</f>
        <v>2.4508474101412808E-2</v>
      </c>
      <c r="F80">
        <f>'HKFI(x)'!AJ79+'HKGI(x)'!AI79</f>
        <v>3.237066994137551E-2</v>
      </c>
      <c r="G80">
        <f>'HKFI(x)'!AK79+'HKGI(x)'!AJ79</f>
        <v>3.6320221037009701E-2</v>
      </c>
      <c r="H80">
        <f>'HKFI(x)'!AL79+'HKGI(x)'!AK79</f>
        <v>4.4154491825309346E-2</v>
      </c>
      <c r="I80">
        <f>'HKFI(x)'!AM79+'HKGI(x)'!AL79</f>
        <v>6.6635094326450137E-2</v>
      </c>
      <c r="J80">
        <f>'HKFI(x)'!AN79+'HKGI(x)'!AM79</f>
        <v>8.9455177841615413E-2</v>
      </c>
      <c r="K80">
        <f>'HKFI(x)'!AO79+'HKGI(x)'!AN79</f>
        <v>8.9059747939509368E-2</v>
      </c>
      <c r="L80">
        <f>'HKFI(x)'!AP79+'HKGI(x)'!AO79</f>
        <v>9.0890593023417482E-2</v>
      </c>
      <c r="M80">
        <f>'HKFI(x)'!AQ79+'HKGI(x)'!AP79</f>
        <v>9.5642784369890876E-2</v>
      </c>
      <c r="N80">
        <f>'HKFI(x)'!AR79+'HKGI(x)'!AQ79</f>
        <v>9.5945377501697446E-2</v>
      </c>
      <c r="O80">
        <f>'HKFI(x)'!AS79+'HKGI(x)'!AR79</f>
        <v>0.10038206950701285</v>
      </c>
      <c r="P80">
        <f>'HKFI(x)'!AT79+'HKGI(x)'!AS79</f>
        <v>0.1011822864716749</v>
      </c>
      <c r="Q80">
        <f>'HKFI(x)'!AU79+'HKGI(x)'!AT79</f>
        <v>0.10410988078707906</v>
      </c>
      <c r="R80">
        <f>'HKFI(x)'!AV79+'HKGI(x)'!AU79</f>
        <v>0.10435622381272987</v>
      </c>
      <c r="S80">
        <f>'HKFI(x)'!AW79+'HKGI(x)'!AV79</f>
        <v>0.10391121890191073</v>
      </c>
      <c r="T80">
        <f>'HKFI(x)'!AX79+'HKGI(x)'!AW79</f>
        <v>0.10618345926313144</v>
      </c>
      <c r="U80">
        <f>'HKFI(x)'!AY79+'HKGI(x)'!AX79</f>
        <v>8.8832150372783691E-2</v>
      </c>
      <c r="V80">
        <f>'HKFI(x)'!AZ79+'HKGI(x)'!AY79</f>
        <v>8.3965791729555705E-2</v>
      </c>
      <c r="W80">
        <f>'HKFI(x)'!BA79+'HKGI(x)'!AZ79</f>
        <v>7.5281770047012711E-2</v>
      </c>
      <c r="X80">
        <f>'HKFI(x)'!BB79+'HKGI(x)'!BA79</f>
        <v>6.7602398557958784E-2</v>
      </c>
      <c r="Y80">
        <f>'HKFI(x)'!BC79+'HKGI(x)'!BB79</f>
        <v>5.7283991990327049E-2</v>
      </c>
      <c r="Z80">
        <f>'HKFI(x)'!BD79+'HKGI(x)'!BC79</f>
        <v>5.4004695512038549E-2</v>
      </c>
      <c r="AA80">
        <f>'HKFI(x)'!BE79+'HKGI(x)'!BD79</f>
        <v>4.0781350016350117E-2</v>
      </c>
      <c r="AB80">
        <f>'HKFI(x)'!BF79+'HKGI(x)'!BE79</f>
        <v>2.6211925618827823E-2</v>
      </c>
      <c r="AC80">
        <f>'HKFI(x)'!BG79+'HKGI(x)'!BF79</f>
        <v>2.4390316070703778E-2</v>
      </c>
    </row>
    <row r="81" spans="1:29" x14ac:dyDescent="0.25">
      <c r="A81">
        <f>'HKFI(x)'!AE80</f>
        <v>2028</v>
      </c>
      <c r="B81">
        <f>'HKFI(x)'!AF80+'HKGI(x)'!AE80</f>
        <v>1.9243928627851754</v>
      </c>
      <c r="C81">
        <f>'HKFI(x)'!AG80+'HKGI(x)'!AF80</f>
        <v>3.2373870236626141E-2</v>
      </c>
      <c r="D81">
        <f>'HKFI(x)'!AH80+'HKGI(x)'!AG80</f>
        <v>2.7491755131478147E-2</v>
      </c>
      <c r="E81">
        <f>'HKFI(x)'!AI80+'HKGI(x)'!AH80</f>
        <v>2.5285282845735731E-2</v>
      </c>
      <c r="F81">
        <f>'HKFI(x)'!AJ80+'HKGI(x)'!AI80</f>
        <v>3.3678298105411321E-2</v>
      </c>
      <c r="G81">
        <f>'HKFI(x)'!AK80+'HKGI(x)'!AJ80</f>
        <v>3.8251930463940875E-2</v>
      </c>
      <c r="H81">
        <f>'HKFI(x)'!AL80+'HKGI(x)'!AK80</f>
        <v>4.6346413570200841E-2</v>
      </c>
      <c r="I81">
        <f>'HKFI(x)'!AM80+'HKGI(x)'!AL80</f>
        <v>6.9532384171696202E-2</v>
      </c>
      <c r="J81">
        <f>'HKFI(x)'!AN80+'HKGI(x)'!AM80</f>
        <v>9.1981284079501541E-2</v>
      </c>
      <c r="K81">
        <f>'HKFI(x)'!AO80+'HKGI(x)'!AN80</f>
        <v>9.2145163709159275E-2</v>
      </c>
      <c r="L81">
        <f>'HKFI(x)'!AP80+'HKGI(x)'!AO80</f>
        <v>9.390122761174538E-2</v>
      </c>
      <c r="M81">
        <f>'HKFI(x)'!AQ80+'HKGI(x)'!AP80</f>
        <v>9.8752171369911101E-2</v>
      </c>
      <c r="N81">
        <f>'HKFI(x)'!AR80+'HKGI(x)'!AQ80</f>
        <v>9.9424317727153849E-2</v>
      </c>
      <c r="O81">
        <f>'HKFI(x)'!AS80+'HKGI(x)'!AR80</f>
        <v>0.10396055655402889</v>
      </c>
      <c r="P81">
        <f>'HKFI(x)'!AT80+'HKGI(x)'!AS80</f>
        <v>0.10503404339586862</v>
      </c>
      <c r="Q81">
        <f>'HKFI(x)'!AU80+'HKGI(x)'!AT80</f>
        <v>0.10788117002888786</v>
      </c>
      <c r="R81">
        <f>'HKFI(x)'!AV80+'HKGI(x)'!AU80</f>
        <v>0.10810128646081113</v>
      </c>
      <c r="S81">
        <f>'HKFI(x)'!AW80+'HKGI(x)'!AV80</f>
        <v>0.10846841056693643</v>
      </c>
      <c r="T81">
        <f>'HKFI(x)'!AX80+'HKGI(x)'!AW80</f>
        <v>0.11031274539023361</v>
      </c>
      <c r="U81">
        <f>'HKFI(x)'!AY80+'HKGI(x)'!AX80</f>
        <v>9.1606497641624249E-2</v>
      </c>
      <c r="V81">
        <f>'HKFI(x)'!AZ80+'HKGI(x)'!AY80</f>
        <v>8.6911671757021053E-2</v>
      </c>
      <c r="W81">
        <f>'HKFI(x)'!BA80+'HKGI(x)'!AZ80</f>
        <v>7.7735608911291165E-2</v>
      </c>
      <c r="X81">
        <f>'HKFI(x)'!BB80+'HKGI(x)'!BA80</f>
        <v>6.9566331978425738E-2</v>
      </c>
      <c r="Y81">
        <f>'HKFI(x)'!BC80+'HKGI(x)'!BB80</f>
        <v>5.8666944403777545E-2</v>
      </c>
      <c r="Z81">
        <f>'HKFI(x)'!BD80+'HKGI(x)'!BC80</f>
        <v>5.4301695808730566E-2</v>
      </c>
      <c r="AA81">
        <f>'HKFI(x)'!BE80+'HKGI(x)'!BD80</f>
        <v>4.1213341107429038E-2</v>
      </c>
      <c r="AB81">
        <f>'HKFI(x)'!BF80+'HKGI(x)'!BE80</f>
        <v>2.6903493301092297E-2</v>
      </c>
      <c r="AC81">
        <f>'HKFI(x)'!BG80+'HKGI(x)'!BF80</f>
        <v>2.4564966456456505E-2</v>
      </c>
    </row>
    <row r="82" spans="1:29" x14ac:dyDescent="0.25">
      <c r="A82">
        <f>'HKFI(x)'!AE81</f>
        <v>2029</v>
      </c>
      <c r="B82">
        <f>'HKFI(x)'!AF81+'HKGI(x)'!AE81</f>
        <v>1.9778962351706786</v>
      </c>
      <c r="C82">
        <f>'HKFI(x)'!AG81+'HKGI(x)'!AF81</f>
        <v>3.3162803602265242E-2</v>
      </c>
      <c r="D82">
        <f>'HKFI(x)'!AH81+'HKGI(x)'!AG81</f>
        <v>2.8174666035505641E-2</v>
      </c>
      <c r="E82">
        <f>'HKFI(x)'!AI81+'HKGI(x)'!AH81</f>
        <v>2.5944206322939846E-2</v>
      </c>
      <c r="F82">
        <f>'HKFI(x)'!AJ81+'HKGI(x)'!AI81</f>
        <v>3.4775162247339009E-2</v>
      </c>
      <c r="G82">
        <f>'HKFI(x)'!AK81+'HKGI(x)'!AJ81</f>
        <v>3.9865240149874769E-2</v>
      </c>
      <c r="H82">
        <f>'HKFI(x)'!AL81+'HKGI(x)'!AK81</f>
        <v>4.8184725659272246E-2</v>
      </c>
      <c r="I82">
        <f>'HKFI(x)'!AM81+'HKGI(x)'!AL81</f>
        <v>7.199096481010861E-2</v>
      </c>
      <c r="J82">
        <f>'HKFI(x)'!AN81+'HKGI(x)'!AM81</f>
        <v>9.4169533075153883E-2</v>
      </c>
      <c r="K82">
        <f>'HKFI(x)'!AO81+'HKGI(x)'!AN81</f>
        <v>9.4803326112289074E-2</v>
      </c>
      <c r="L82">
        <f>'HKFI(x)'!AP81+'HKGI(x)'!AO81</f>
        <v>9.6503053896526664E-2</v>
      </c>
      <c r="M82">
        <f>'HKFI(x)'!AQ81+'HKGI(x)'!AP81</f>
        <v>0.10143485679104497</v>
      </c>
      <c r="N82">
        <f>'HKFI(x)'!AR81+'HKGI(x)'!AQ81</f>
        <v>0.10241333875696157</v>
      </c>
      <c r="O82">
        <f>'HKFI(x)'!AS81+'HKGI(x)'!AR81</f>
        <v>0.10702842505314453</v>
      </c>
      <c r="P82">
        <f>'HKFI(x)'!AT81+'HKGI(x)'!AS81</f>
        <v>0.10832582937072274</v>
      </c>
      <c r="Q82">
        <f>'HKFI(x)'!AU81+'HKGI(x)'!AT81</f>
        <v>0.11110345373383297</v>
      </c>
      <c r="R82">
        <f>'HKFI(x)'!AV81+'HKGI(x)'!AU81</f>
        <v>0.11129604323647552</v>
      </c>
      <c r="S82">
        <f>'HKFI(x)'!AW81+'HKGI(x)'!AV81</f>
        <v>0.11232493109669214</v>
      </c>
      <c r="T82">
        <f>'HKFI(x)'!AX81+'HKGI(x)'!AW81</f>
        <v>0.11381022079859729</v>
      </c>
      <c r="U82">
        <f>'HKFI(x)'!AY81+'HKGI(x)'!AX81</f>
        <v>9.3956039741546094E-2</v>
      </c>
      <c r="V82">
        <f>'HKFI(x)'!AZ81+'HKGI(x)'!AY81</f>
        <v>8.9392723529382351E-2</v>
      </c>
      <c r="W82">
        <f>'HKFI(x)'!BA81+'HKGI(x)'!AZ81</f>
        <v>7.9797825055788529E-2</v>
      </c>
      <c r="X82">
        <f>'HKFI(x)'!BB81+'HKGI(x)'!BA81</f>
        <v>7.1223067801557544E-2</v>
      </c>
      <c r="Y82">
        <f>'HKFI(x)'!BC81+'HKGI(x)'!BB81</f>
        <v>5.9836496997225597E-2</v>
      </c>
      <c r="Z82">
        <f>'HKFI(x)'!BD81+'HKGI(x)'!BC81</f>
        <v>5.4574656957025389E-2</v>
      </c>
      <c r="AA82">
        <f>'HKFI(x)'!BE81+'HKGI(x)'!BD81</f>
        <v>4.1591433428423086E-2</v>
      </c>
      <c r="AB82">
        <f>'HKFI(x)'!BF81+'HKGI(x)'!BE81</f>
        <v>2.7490754154138257E-2</v>
      </c>
      <c r="AC82">
        <f>'HKFI(x)'!BG81+'HKGI(x)'!BF81</f>
        <v>2.4722456756844841E-2</v>
      </c>
    </row>
    <row r="83" spans="1:29" x14ac:dyDescent="0.25">
      <c r="A83">
        <f>'HKFI(x)'!AE82</f>
        <v>2030</v>
      </c>
      <c r="B83">
        <f>'HKFI(x)'!AF82+'HKGI(x)'!AE82</f>
        <v>2.0289507717998241</v>
      </c>
      <c r="C83">
        <f>'HKFI(x)'!AG82+'HKGI(x)'!AF82</f>
        <v>3.3914940596040215E-2</v>
      </c>
      <c r="D83">
        <f>'HKFI(x)'!AH82+'HKGI(x)'!AG82</f>
        <v>2.8825971613474558E-2</v>
      </c>
      <c r="E83">
        <f>'HKFI(x)'!AI82+'HKGI(x)'!AH82</f>
        <v>2.657255482034665E-2</v>
      </c>
      <c r="F83">
        <f>'HKFI(x)'!AJ82+'HKGI(x)'!AI82</f>
        <v>3.5819340517804943E-2</v>
      </c>
      <c r="G83">
        <f>'HKFI(x)'!AK82+'HKGI(x)'!AJ82</f>
        <v>4.1400022624110418E-2</v>
      </c>
      <c r="H83">
        <f>'HKFI(x)'!AL82+'HKGI(x)'!AK82</f>
        <v>4.9934691535143814E-2</v>
      </c>
      <c r="I83">
        <f>'HKFI(x)'!AM82+'HKGI(x)'!AL82</f>
        <v>7.4335604923592202E-2</v>
      </c>
      <c r="J83">
        <f>'HKFI(x)'!AN82+'HKGI(x)'!AM82</f>
        <v>9.6262851490009932E-2</v>
      </c>
      <c r="K83">
        <f>'HKFI(x)'!AO82+'HKGI(x)'!AN82</f>
        <v>9.7344097178281463E-2</v>
      </c>
      <c r="L83">
        <f>'HKFI(x)'!AP82+'HKGI(x)'!AO82</f>
        <v>9.8991133579270474E-2</v>
      </c>
      <c r="M83">
        <f>'HKFI(x)'!AQ82+'HKGI(x)'!AP82</f>
        <v>0.10399962143609967</v>
      </c>
      <c r="N83">
        <f>'HKFI(x)'!AR82+'HKGI(x)'!AQ82</f>
        <v>0.10526918825695915</v>
      </c>
      <c r="O83">
        <f>'HKFI(x)'!AS82+'HKGI(x)'!AR82</f>
        <v>0.10995865116570346</v>
      </c>
      <c r="P83">
        <f>'HKFI(x)'!AT82+'HKGI(x)'!AS82</f>
        <v>0.11146843812884918</v>
      </c>
      <c r="Q83">
        <f>'HKFI(x)'!AU82+'HKGI(x)'!AT82</f>
        <v>0.11417960426072223</v>
      </c>
      <c r="R83">
        <f>'HKFI(x)'!AV82+'HKGI(x)'!AU82</f>
        <v>0.11434517723650117</v>
      </c>
      <c r="S83">
        <f>'HKFI(x)'!AW82+'HKGI(x)'!AV82</f>
        <v>0.1160011833612678</v>
      </c>
      <c r="T83">
        <f>'HKFI(x)'!AX82+'HKGI(x)'!AW82</f>
        <v>0.1171446579288152</v>
      </c>
      <c r="U83">
        <f>'HKFI(x)'!AY82+'HKGI(x)'!AX82</f>
        <v>9.6196010533572296E-2</v>
      </c>
      <c r="V83">
        <f>'HKFI(x)'!AZ82+'HKGI(x)'!AY82</f>
        <v>9.1756069657440417E-2</v>
      </c>
      <c r="W83">
        <f>'HKFI(x)'!BA82+'HKGI(x)'!AZ82</f>
        <v>8.1761557413808736E-2</v>
      </c>
      <c r="X83">
        <f>'HKFI(x)'!BB82+'HKGI(x)'!BA82</f>
        <v>7.2801598519371014E-2</v>
      </c>
      <c r="Y83">
        <f>'HKFI(x)'!BC82+'HKGI(x)'!BB82</f>
        <v>6.0951268213021249E-2</v>
      </c>
      <c r="Z83">
        <f>'HKFI(x)'!BD82+'HKGI(x)'!BC82</f>
        <v>5.4838006923983412E-2</v>
      </c>
      <c r="AA83">
        <f>'HKFI(x)'!BE82+'HKGI(x)'!BD82</f>
        <v>4.1953674919625206E-2</v>
      </c>
      <c r="AB83">
        <f>'HKFI(x)'!BF82+'HKGI(x)'!BE82</f>
        <v>2.8050858602470481E-2</v>
      </c>
      <c r="AC83">
        <f>'HKFI(x)'!BG82+'HKGI(x)'!BF82</f>
        <v>2.4873996363538736E-2</v>
      </c>
    </row>
    <row r="84" spans="1:29" x14ac:dyDescent="0.25">
      <c r="A84">
        <f>'HKFI(x)'!AE83</f>
        <v>2031</v>
      </c>
      <c r="B84">
        <f>'HKFI(x)'!AF83+'HKGI(x)'!AE83</f>
        <v>2.0887007851193582</v>
      </c>
      <c r="C84">
        <f>'HKFI(x)'!AG83+'HKGI(x)'!AF83</f>
        <v>3.479826496403244E-2</v>
      </c>
      <c r="D84">
        <f>'HKFI(x)'!AH83+'HKGI(x)'!AG83</f>
        <v>2.9589771544113859E-2</v>
      </c>
      <c r="E84">
        <f>'HKFI(x)'!AI83+'HKGI(x)'!AH83</f>
        <v>2.7309791018719422E-2</v>
      </c>
      <c r="F84">
        <f>'HKFI(x)'!AJ83+'HKGI(x)'!AI83</f>
        <v>3.7052508848611491E-2</v>
      </c>
      <c r="G84">
        <f>'HKFI(x)'!AK83+'HKGI(x)'!AJ83</f>
        <v>4.3217249443993376E-2</v>
      </c>
      <c r="H84">
        <f>'HKFI(x)'!AL83+'HKGI(x)'!AK83</f>
        <v>5.2001598963928419E-2</v>
      </c>
      <c r="I84">
        <f>'HKFI(x)'!AM83+'HKGI(x)'!AL83</f>
        <v>7.7085918193566666E-2</v>
      </c>
      <c r="J84">
        <f>'HKFI(x)'!AN83+'HKGI(x)'!AM83</f>
        <v>9.8689235852451776E-2</v>
      </c>
      <c r="K84">
        <f>'HKFI(x)'!AO83+'HKGI(x)'!AN83</f>
        <v>0.10029842228580468</v>
      </c>
      <c r="L84">
        <f>'HKFI(x)'!AP83+'HKGI(x)'!AO83</f>
        <v>0.10187900513370776</v>
      </c>
      <c r="M84">
        <f>'HKFI(x)'!AQ83+'HKGI(x)'!AP83</f>
        <v>0.10697936393619065</v>
      </c>
      <c r="N84">
        <f>'HKFI(x)'!AR83+'HKGI(x)'!AQ83</f>
        <v>0.10859511500216384</v>
      </c>
      <c r="O84">
        <f>'HKFI(x)'!AS83+'HKGI(x)'!AR83</f>
        <v>0.11337549304072533</v>
      </c>
      <c r="P84">
        <f>'HKFI(x)'!AT83+'HKGI(x)'!AS83</f>
        <v>0.11513961064465429</v>
      </c>
      <c r="Q84">
        <f>'HKFI(x)'!AU83+'HKGI(x)'!AT83</f>
        <v>0.11777361502224756</v>
      </c>
      <c r="R84">
        <f>'HKFI(x)'!AV83+'HKGI(x)'!AU83</f>
        <v>0.11791093566202054</v>
      </c>
      <c r="S84">
        <f>'HKFI(x)'!AW83+'HKGI(x)'!AV83</f>
        <v>0.12032043284746277</v>
      </c>
      <c r="T84">
        <f>'HKFI(x)'!AX83+'HKGI(x)'!AW83</f>
        <v>0.12106029820271927</v>
      </c>
      <c r="U84">
        <f>'HKFI(x)'!AY83+'HKGI(x)'!AX83</f>
        <v>9.8826618053563714E-2</v>
      </c>
      <c r="V84">
        <f>'HKFI(x)'!AZ83+'HKGI(x)'!AY83</f>
        <v>9.4540563533669325E-2</v>
      </c>
      <c r="W84">
        <f>'HKFI(x)'!BA83+'HKGI(x)'!AZ83</f>
        <v>8.4078143472451489E-2</v>
      </c>
      <c r="X84">
        <f>'HKFI(x)'!BB83+'HKGI(x)'!BA83</f>
        <v>7.4659653059734488E-2</v>
      </c>
      <c r="Y84">
        <f>'HKFI(x)'!BC83+'HKGI(x)'!BB83</f>
        <v>6.2261523054527729E-2</v>
      </c>
      <c r="Z84">
        <f>'HKFI(x)'!BD83+'HKGI(x)'!BC83</f>
        <v>5.5133267717576179E-2</v>
      </c>
      <c r="AA84">
        <f>'HKFI(x)'!BE83+'HKGI(x)'!BD83</f>
        <v>4.2371081731471624E-2</v>
      </c>
      <c r="AB84">
        <f>'HKFI(x)'!BF83+'HKGI(x)'!BE83</f>
        <v>2.8707605249380021E-2</v>
      </c>
      <c r="AC84">
        <f>'HKFI(x)'!BG83+'HKGI(x)'!BF83</f>
        <v>2.5045698639869114E-2</v>
      </c>
    </row>
    <row r="85" spans="1:29" x14ac:dyDescent="0.25">
      <c r="A85">
        <f>'HKFI(x)'!AE84</f>
        <v>2032</v>
      </c>
      <c r="B85">
        <f>'HKFI(x)'!AF84+'HKGI(x)'!AE84</f>
        <v>2.1614791306215015</v>
      </c>
      <c r="C85">
        <f>'HKFI(x)'!AG84+'HKGI(x)'!AF84</f>
        <v>3.6087657729528891E-2</v>
      </c>
      <c r="D85">
        <f>'HKFI(x)'!AH84+'HKGI(x)'!AG84</f>
        <v>3.0714096606160549E-2</v>
      </c>
      <c r="E85">
        <f>'HKFI(x)'!AI84+'HKGI(x)'!AH84</f>
        <v>2.8390110137494727E-2</v>
      </c>
      <c r="F85">
        <f>'HKFI(x)'!AJ84+'HKGI(x)'!AI84</f>
        <v>3.8843440165044804E-2</v>
      </c>
      <c r="G85">
        <f>'HKFI(x)'!AK84+'HKGI(x)'!AJ84</f>
        <v>4.5834873679900315E-2</v>
      </c>
      <c r="H85">
        <f>'HKFI(x)'!AL84+'HKGI(x)'!AK84</f>
        <v>5.4924168679129901E-2</v>
      </c>
      <c r="I85">
        <f>'HKFI(x)'!AM84+'HKGI(x)'!AL84</f>
        <v>8.0700718983075501E-2</v>
      </c>
      <c r="J85">
        <f>'HKFI(x)'!AN84+'HKGI(x)'!AM84</f>
        <v>0.10157437927847485</v>
      </c>
      <c r="K85">
        <f>'HKFI(x)'!AO84+'HKGI(x)'!AN84</f>
        <v>0.1036816974106308</v>
      </c>
      <c r="L85">
        <f>'HKFI(x)'!AP84+'HKGI(x)'!AO84</f>
        <v>0.10508766466763431</v>
      </c>
      <c r="M85">
        <f>'HKFI(x)'!AQ84+'HKGI(x)'!AP84</f>
        <v>0.11031789606319159</v>
      </c>
      <c r="N85">
        <f>'HKFI(x)'!AR84+'HKGI(x)'!AQ84</f>
        <v>0.11233835180103049</v>
      </c>
      <c r="O85">
        <f>'HKFI(x)'!AS84+'HKGI(x)'!AR84</f>
        <v>0.11741252886155597</v>
      </c>
      <c r="P85">
        <f>'HKFI(x)'!AT84+'HKGI(x)'!AS84</f>
        <v>0.11955968826822075</v>
      </c>
      <c r="Q85">
        <f>'HKFI(x)'!AU84+'HKGI(x)'!AT84</f>
        <v>0.12209458525706016</v>
      </c>
      <c r="R85">
        <f>'HKFI(x)'!AV84+'HKGI(x)'!AU84</f>
        <v>0.12211726139089957</v>
      </c>
      <c r="S85">
        <f>'HKFI(x)'!AW84+'HKGI(x)'!AV84</f>
        <v>0.12546808378134511</v>
      </c>
      <c r="T85">
        <f>'HKFI(x)'!AX84+'HKGI(x)'!AW84</f>
        <v>0.12565240408607176</v>
      </c>
      <c r="U85">
        <f>'HKFI(x)'!AY84+'HKGI(x)'!AX84</f>
        <v>0.10203150872381039</v>
      </c>
      <c r="V85">
        <f>'HKFI(x)'!AZ84+'HKGI(x)'!AY84</f>
        <v>9.7961979074337097E-2</v>
      </c>
      <c r="W85">
        <f>'HKFI(x)'!BA84+'HKGI(x)'!AZ84</f>
        <v>8.7102484232822908E-2</v>
      </c>
      <c r="X85">
        <f>'HKFI(x)'!BB84+'HKGI(x)'!BA84</f>
        <v>7.6964798516005808E-2</v>
      </c>
      <c r="Y85">
        <f>'HKFI(x)'!BC84+'HKGI(x)'!BB84</f>
        <v>6.3929234412417879E-2</v>
      </c>
      <c r="Z85">
        <f>'HKFI(x)'!BD84+'HKGI(x)'!BC84</f>
        <v>5.5380621854242251E-2</v>
      </c>
      <c r="AA85">
        <f>'HKFI(x)'!BE84+'HKGI(x)'!BD84</f>
        <v>4.2739011153179247E-2</v>
      </c>
      <c r="AB85">
        <f>'HKFI(x)'!BF84+'HKGI(x)'!BE84</f>
        <v>2.9402092282766978E-2</v>
      </c>
      <c r="AC85">
        <f>'HKFI(x)'!BG84+'HKGI(x)'!BF84</f>
        <v>2.516779352546894E-2</v>
      </c>
    </row>
    <row r="86" spans="1:29" x14ac:dyDescent="0.25">
      <c r="A86">
        <f>'HKFI(x)'!AE85</f>
        <v>2033</v>
      </c>
      <c r="B86">
        <f>'HKFI(x)'!AF85+'HKGI(x)'!AE85</f>
        <v>2.2235958260526854</v>
      </c>
      <c r="C86">
        <f>'HKFI(x)'!AG85+'HKGI(x)'!AF85</f>
        <v>3.7332128802849085E-2</v>
      </c>
      <c r="D86">
        <f>'HKFI(x)'!AH85+'HKGI(x)'!AG85</f>
        <v>3.18078222639352E-2</v>
      </c>
      <c r="E86">
        <f>'HKFI(x)'!AI85+'HKGI(x)'!AH85</f>
        <v>2.9437169597458422E-2</v>
      </c>
      <c r="F86">
        <f>'HKFI(x)'!AJ85+'HKGI(x)'!AI85</f>
        <v>4.0548366609506538E-2</v>
      </c>
      <c r="G86">
        <f>'HKFI(x)'!AK85+'HKGI(x)'!AJ85</f>
        <v>4.8301337694308361E-2</v>
      </c>
      <c r="H86">
        <f>'HKFI(x)'!AL85+'HKGI(x)'!AK85</f>
        <v>5.7657192966074799E-2</v>
      </c>
      <c r="I86">
        <f>'HKFI(x)'!AM85+'HKGI(x)'!AL85</f>
        <v>8.395789838679675E-2</v>
      </c>
      <c r="J86">
        <f>'HKFI(x)'!AN85+'HKGI(x)'!AM85</f>
        <v>0.1040489063680328</v>
      </c>
      <c r="K86">
        <f>'HKFI(x)'!AO85+'HKGI(x)'!AN85</f>
        <v>0.10646675455999074</v>
      </c>
      <c r="L86">
        <f>'HKFI(x)'!AP85+'HKGI(x)'!AO85</f>
        <v>0.10766960680019555</v>
      </c>
      <c r="M86">
        <f>'HKFI(x)'!AQ85+'HKGI(x)'!AP85</f>
        <v>0.11301786282887331</v>
      </c>
      <c r="N86">
        <f>'HKFI(x)'!AR85+'HKGI(x)'!AQ85</f>
        <v>0.11535701594698285</v>
      </c>
      <c r="O86">
        <f>'HKFI(x)'!AS85+'HKGI(x)'!AR85</f>
        <v>0.12080217049645221</v>
      </c>
      <c r="P86">
        <f>'HKFI(x)'!AT85+'HKGI(x)'!AS85</f>
        <v>0.12331316975833462</v>
      </c>
      <c r="Q86">
        <f>'HKFI(x)'!AU85+'HKGI(x)'!AT85</f>
        <v>0.12575819800052185</v>
      </c>
      <c r="R86">
        <f>'HKFI(x)'!AV85+'HKGI(x)'!AU85</f>
        <v>0.12561692537621449</v>
      </c>
      <c r="S86">
        <f>'HKFI(x)'!AW85+'HKGI(x)'!AV85</f>
        <v>0.12973612541526691</v>
      </c>
      <c r="T86">
        <f>'HKFI(x)'!AX85+'HKGI(x)'!AW85</f>
        <v>0.12941019584770747</v>
      </c>
      <c r="U86">
        <f>'HKFI(x)'!AY85+'HKGI(x)'!AX85</f>
        <v>0.10474320133939657</v>
      </c>
      <c r="V86">
        <f>'HKFI(x)'!AZ85+'HKGI(x)'!AY85</f>
        <v>0.10085404547330427</v>
      </c>
      <c r="W86">
        <f>'HKFI(x)'!BA85+'HKGI(x)'!AZ85</f>
        <v>8.9779464031811848E-2</v>
      </c>
      <c r="X86">
        <f>'HKFI(x)'!BB85+'HKGI(x)'!BA85</f>
        <v>7.8933877431900903E-2</v>
      </c>
      <c r="Y86">
        <f>'HKFI(x)'!BC85+'HKGI(x)'!BB85</f>
        <v>6.5388895583196327E-2</v>
      </c>
      <c r="Z86">
        <f>'HKFI(x)'!BD85+'HKGI(x)'!BC85</f>
        <v>5.5545993270517638E-2</v>
      </c>
      <c r="AA86">
        <f>'HKFI(x)'!BE85+'HKGI(x)'!BD85</f>
        <v>4.2970207901854435E-2</v>
      </c>
      <c r="AB86">
        <f>'HKFI(x)'!BF85+'HKGI(x)'!BE85</f>
        <v>2.991637257002322E-2</v>
      </c>
      <c r="AC86">
        <f>'HKFI(x)'!BG85+'HKGI(x)'!BF85</f>
        <v>2.5224920731177724E-2</v>
      </c>
    </row>
    <row r="87" spans="1:29" x14ac:dyDescent="0.25">
      <c r="A87">
        <f>'HKFI(x)'!AE86</f>
        <v>2034</v>
      </c>
      <c r="B87">
        <f>'HKFI(x)'!AF86+'HKGI(x)'!AE86</f>
        <v>2.2896799491558628</v>
      </c>
      <c r="C87">
        <f>'HKFI(x)'!AG86+'HKGI(x)'!AF86</f>
        <v>3.865029686531004E-2</v>
      </c>
      <c r="D87">
        <f>'HKFI(x)'!AH86+'HKGI(x)'!AG86</f>
        <v>3.2964870730480197E-2</v>
      </c>
      <c r="E87">
        <f>'HKFI(x)'!AI86+'HKGI(x)'!AH86</f>
        <v>3.0545372657592062E-2</v>
      </c>
      <c r="F87">
        <f>'HKFI(x)'!AJ86+'HKGI(x)'!AI86</f>
        <v>4.2361531232647444E-2</v>
      </c>
      <c r="G87">
        <f>'HKFI(x)'!AK86+'HKGI(x)'!AJ86</f>
        <v>5.0930023550378692E-2</v>
      </c>
      <c r="H87">
        <f>'HKFI(x)'!AL86+'HKGI(x)'!AK86</f>
        <v>6.0567214819856288E-2</v>
      </c>
      <c r="I87">
        <f>'HKFI(x)'!AM86+'HKGI(x)'!AL86</f>
        <v>8.7418522051882996E-2</v>
      </c>
      <c r="J87">
        <f>'HKFI(x)'!AN86+'HKGI(x)'!AM86</f>
        <v>0.10666028781960021</v>
      </c>
      <c r="K87">
        <f>'HKFI(x)'!AO86+'HKGI(x)'!AN86</f>
        <v>0.10941898932076305</v>
      </c>
      <c r="L87">
        <f>'HKFI(x)'!AP86+'HKGI(x)'!AO86</f>
        <v>0.11040475921315522</v>
      </c>
      <c r="M87">
        <f>'HKFI(x)'!AQ86+'HKGI(x)'!AP86</f>
        <v>0.11588001083864935</v>
      </c>
      <c r="N87">
        <f>'HKFI(x)'!AR86+'HKGI(x)'!AQ86</f>
        <v>0.11856461278570443</v>
      </c>
      <c r="O87">
        <f>'HKFI(x)'!AS86+'HKGI(x)'!AR86</f>
        <v>0.12440073635497972</v>
      </c>
      <c r="P87">
        <f>'HKFI(x)'!AT86+'HKGI(x)'!AS86</f>
        <v>0.12730168215771029</v>
      </c>
      <c r="Q87">
        <f>'HKFI(x)'!AU86+'HKGI(x)'!AT86</f>
        <v>0.12965195014218203</v>
      </c>
      <c r="R87">
        <f>'HKFI(x)'!AV86+'HKGI(x)'!AU86</f>
        <v>0.12934309005777375</v>
      </c>
      <c r="S87">
        <f>'HKFI(x)'!AW86+'HKGI(x)'!AV86</f>
        <v>0.13429889064269571</v>
      </c>
      <c r="T87">
        <f>'HKFI(x)'!AX86+'HKGI(x)'!AW86</f>
        <v>0.13342912434093396</v>
      </c>
      <c r="U87">
        <f>'HKFI(x)'!AY86+'HKGI(x)'!AX86</f>
        <v>0.10763745959856491</v>
      </c>
      <c r="V87">
        <f>'HKFI(x)'!AZ86+'HKGI(x)'!AY86</f>
        <v>0.10394875205449527</v>
      </c>
      <c r="W87">
        <f>'HKFI(x)'!BA86+'HKGI(x)'!AZ86</f>
        <v>9.2637848149595109E-2</v>
      </c>
      <c r="X87">
        <f>'HKFI(x)'!BB86+'HKGI(x)'!BA86</f>
        <v>8.1037945115968568E-2</v>
      </c>
      <c r="Y87">
        <f>'HKFI(x)'!BC86+'HKGI(x)'!BB86</f>
        <v>6.6944555540799505E-2</v>
      </c>
      <c r="Z87">
        <f>'HKFI(x)'!BD86+'HKGI(x)'!BC86</f>
        <v>5.5713322155109324E-2</v>
      </c>
      <c r="AA87">
        <f>'HKFI(x)'!BE86+'HKGI(x)'!BD86</f>
        <v>4.3215349394116198E-2</v>
      </c>
      <c r="AB87">
        <f>'HKFI(x)'!BF86+'HKGI(x)'!BE86</f>
        <v>3.0469211680621399E-2</v>
      </c>
      <c r="AC87">
        <f>'HKFI(x)'!BG86+'HKGI(x)'!BF86</f>
        <v>2.528353988429681E-2</v>
      </c>
    </row>
    <row r="88" spans="1:29" x14ac:dyDescent="0.25">
      <c r="A88">
        <f>'HKFI(x)'!AE87</f>
        <v>2035</v>
      </c>
      <c r="B88">
        <f>'HKFI(x)'!AF87+'HKGI(x)'!AE87</f>
        <v>2.3543514836227892</v>
      </c>
      <c r="C88">
        <f>'HKFI(x)'!AG87+'HKGI(x)'!AF87</f>
        <v>3.9943619257560237E-2</v>
      </c>
      <c r="D88">
        <f>'HKFI(x)'!AH87+'HKGI(x)'!AG87</f>
        <v>3.4100946865950214E-2</v>
      </c>
      <c r="E88">
        <f>'HKFI(x)'!AI87+'HKGI(x)'!AH87</f>
        <v>3.1633186295993043E-2</v>
      </c>
      <c r="F88">
        <f>'HKFI(x)'!AJ87+'HKGI(x)'!AI87</f>
        <v>4.4136316111973967E-2</v>
      </c>
      <c r="G88">
        <f>'HKFI(x)'!AK87+'HKGI(x)'!AJ87</f>
        <v>5.3499822065999979E-2</v>
      </c>
      <c r="H88">
        <f>'HKFI(x)'!AL87+'HKGI(x)'!AK87</f>
        <v>6.3413630243786545E-2</v>
      </c>
      <c r="I88">
        <f>'HKFI(x)'!AM87+'HKGI(x)'!AL87</f>
        <v>9.0807816333354482E-2</v>
      </c>
      <c r="J88">
        <f>'HKFI(x)'!AN87+'HKGI(x)'!AM87</f>
        <v>0.10922804695338824</v>
      </c>
      <c r="K88">
        <f>'HKFI(x)'!AO87+'HKGI(x)'!AN87</f>
        <v>0.11231427918923924</v>
      </c>
      <c r="L88">
        <f>'HKFI(x)'!AP87+'HKGI(x)'!AO87</f>
        <v>0.11308817919126071</v>
      </c>
      <c r="M88">
        <f>'HKFI(x)'!AQ87+'HKGI(x)'!AP87</f>
        <v>0.11868688731893826</v>
      </c>
      <c r="N88">
        <f>'HKFI(x)'!AR87+'HKGI(x)'!AQ87</f>
        <v>0.12170587303320526</v>
      </c>
      <c r="O88">
        <f>'HKFI(x)'!AS87+'HKGI(x)'!AR87</f>
        <v>0.1279267394667597</v>
      </c>
      <c r="P88">
        <f>'HKFI(x)'!AT87+'HKGI(x)'!AS87</f>
        <v>0.13120764593682382</v>
      </c>
      <c r="Q88">
        <f>'HKFI(x)'!AU87+'HKGI(x)'!AT87</f>
        <v>0.13346469094367885</v>
      </c>
      <c r="R88">
        <f>'HKFI(x)'!AV87+'HKGI(x)'!AU87</f>
        <v>0.13298789347125001</v>
      </c>
      <c r="S88">
        <f>'HKFI(x)'!AW87+'HKGI(x)'!AV87</f>
        <v>0.13875139329111363</v>
      </c>
      <c r="T88">
        <f>'HKFI(x)'!AX87+'HKGI(x)'!AW87</f>
        <v>0.13734998881748395</v>
      </c>
      <c r="U88">
        <f>'HKFI(x)'!AY87+'HKGI(x)'!AX87</f>
        <v>0.11046445991952764</v>
      </c>
      <c r="V88">
        <f>'HKFI(x)'!AZ87+'HKGI(x)'!AY87</f>
        <v>0.10696699326153472</v>
      </c>
      <c r="W88">
        <f>'HKFI(x)'!BA87+'HKGI(x)'!AZ87</f>
        <v>9.5429133556374321E-2</v>
      </c>
      <c r="X88">
        <f>'HKFI(x)'!BB87+'HKGI(x)'!BA87</f>
        <v>8.3091729534820274E-2</v>
      </c>
      <c r="Y88">
        <f>'HKFI(x)'!BC87+'HKGI(x)'!BB87</f>
        <v>6.8465368536391097E-2</v>
      </c>
      <c r="Z88">
        <f>'HKFI(x)'!BD87+'HKGI(x)'!BC87</f>
        <v>5.5882026322222084E-2</v>
      </c>
      <c r="AA88">
        <f>'HKFI(x)'!BE87+'HKGI(x)'!BD87</f>
        <v>4.3455723844612312E-2</v>
      </c>
      <c r="AB88">
        <f>'HKFI(x)'!BF87+'HKGI(x)'!BE87</f>
        <v>3.1006946624136698E-2</v>
      </c>
      <c r="AC88">
        <f>'HKFI(x)'!BG87+'HKGI(x)'!BF87</f>
        <v>2.5342147235409777E-2</v>
      </c>
    </row>
    <row r="89" spans="1:29" x14ac:dyDescent="0.25">
      <c r="A89">
        <f>'HKFI(x)'!AE88</f>
        <v>2036</v>
      </c>
      <c r="B89">
        <f>'HKFI(x)'!AF88+'HKGI(x)'!AE88</f>
        <v>2.4143849293209376</v>
      </c>
      <c r="C89">
        <f>'HKFI(x)'!AG88+'HKGI(x)'!AF88</f>
        <v>4.1149468086696235E-2</v>
      </c>
      <c r="D89">
        <f>'HKFI(x)'!AH88+'HKGI(x)'!AG88</f>
        <v>3.5161507329487043E-2</v>
      </c>
      <c r="E89">
        <f>'HKFI(x)'!AI88+'HKGI(x)'!AH88</f>
        <v>3.2648214429489911E-2</v>
      </c>
      <c r="F89">
        <f>'HKFI(x)'!AJ88+'HKGI(x)'!AI88</f>
        <v>4.5784416484523208E-2</v>
      </c>
      <c r="G89">
        <f>'HKFI(x)'!AK88+'HKGI(x)'!AJ88</f>
        <v>5.5881044409953617E-2</v>
      </c>
      <c r="H89">
        <f>'HKFI(x)'!AL88+'HKGI(x)'!AK88</f>
        <v>6.6053683520382864E-2</v>
      </c>
      <c r="I89">
        <f>'HKFI(x)'!AM88+'HKGI(x)'!AL88</f>
        <v>9.3958229207258603E-2</v>
      </c>
      <c r="J89">
        <f>'HKFI(x)'!AN88+'HKGI(x)'!AM88</f>
        <v>0.11163098872219737</v>
      </c>
      <c r="K89">
        <f>'HKFI(x)'!AO88+'HKGI(x)'!AN88</f>
        <v>0.11501169238838133</v>
      </c>
      <c r="L89">
        <f>'HKFI(x)'!AP88+'HKGI(x)'!AO88</f>
        <v>0.11558982436961757</v>
      </c>
      <c r="M89">
        <f>'HKFI(x)'!AQ88+'HKGI(x)'!AP88</f>
        <v>0.12130182797392693</v>
      </c>
      <c r="N89">
        <f>'HKFI(x)'!AR88+'HKGI(x)'!AQ88</f>
        <v>0.12462538111891733</v>
      </c>
      <c r="O89">
        <f>'HKFI(x)'!AS88+'HKGI(x)'!AR88</f>
        <v>0.13120677582087387</v>
      </c>
      <c r="P89">
        <f>'HKFI(x)'!AT88+'HKGI(x)'!AS88</f>
        <v>0.13483777657929408</v>
      </c>
      <c r="Q89">
        <f>'HKFI(x)'!AU88+'HKGI(x)'!AT88</f>
        <v>0.13700751029411398</v>
      </c>
      <c r="R89">
        <f>'HKFI(x)'!AV88+'HKGI(x)'!AU88</f>
        <v>0.13636858595305493</v>
      </c>
      <c r="S89">
        <f>'HKFI(x)'!AW88+'HKGI(x)'!AV88</f>
        <v>0.14286439169129786</v>
      </c>
      <c r="T89">
        <f>'HKFI(x)'!AX88+'HKGI(x)'!AW88</f>
        <v>0.14097038636146048</v>
      </c>
      <c r="U89">
        <f>'HKFI(x)'!AY88+'HKGI(x)'!AX88</f>
        <v>0.11308016777316554</v>
      </c>
      <c r="V89">
        <f>'HKFI(x)'!AZ88+'HKGI(x)'!AY88</f>
        <v>0.10975242288756486</v>
      </c>
      <c r="W89">
        <f>'HKFI(x)'!BA88+'HKGI(x)'!AZ88</f>
        <v>9.8010724677779326E-2</v>
      </c>
      <c r="X89">
        <f>'HKFI(x)'!BB88+'HKGI(x)'!BA88</f>
        <v>8.4989807640811793E-2</v>
      </c>
      <c r="Y89">
        <f>'HKFI(x)'!BC88+'HKGI(x)'!BB88</f>
        <v>6.9874585898654584E-2</v>
      </c>
      <c r="Z89">
        <f>'HKFI(x)'!BD88+'HKGI(x)'!BC88</f>
        <v>5.6046481662589014E-2</v>
      </c>
      <c r="AA89">
        <f>'HKFI(x)'!BE88+'HKGI(x)'!BD88</f>
        <v>4.3679609047807801E-2</v>
      </c>
      <c r="AB89">
        <f>'HKFI(x)'!BF88+'HKGI(x)'!BE88</f>
        <v>3.1500905940255952E-2</v>
      </c>
      <c r="AC89">
        <f>'HKFI(x)'!BG88+'HKGI(x)'!BF88</f>
        <v>2.5398519051381685E-2</v>
      </c>
    </row>
    <row r="90" spans="1:29" x14ac:dyDescent="0.25">
      <c r="A90">
        <f>'HKFI(x)'!AE89</f>
        <v>2037</v>
      </c>
      <c r="B90">
        <f>'HKFI(x)'!AF89+'HKGI(x)'!AE89</f>
        <v>2.4691696622408434</v>
      </c>
      <c r="C90">
        <f>'HKFI(x)'!AG89+'HKGI(x)'!AF89</f>
        <v>4.2255490268574482E-2</v>
      </c>
      <c r="D90">
        <f>'HKFI(x)'!AH89+'HKGI(x)'!AG89</f>
        <v>3.6135665491527809E-2</v>
      </c>
      <c r="E90">
        <f>'HKFI(x)'!AI89+'HKGI(x)'!AH89</f>
        <v>3.358004572847878E-2</v>
      </c>
      <c r="F90">
        <f>'HKFI(x)'!AJ89+'HKGI(x)'!AI89</f>
        <v>4.7289058896580242E-2</v>
      </c>
      <c r="G90">
        <f>'HKFI(x)'!AK89+'HKGI(x)'!AJ89</f>
        <v>5.804954142333775E-2</v>
      </c>
      <c r="H90">
        <f>'HKFI(x)'!AL89+'HKGI(x)'!AK89</f>
        <v>6.8460558648196418E-2</v>
      </c>
      <c r="I90">
        <f>'HKFI(x)'!AM89+'HKGI(x)'!AL89</f>
        <v>9.6837646799918589E-2</v>
      </c>
      <c r="J90">
        <f>'HKFI(x)'!AN89+'HKGI(x)'!AM89</f>
        <v>0.11384434991221801</v>
      </c>
      <c r="K90">
        <f>'HKFI(x)'!AO89+'HKGI(x)'!AN89</f>
        <v>0.11748362984762195</v>
      </c>
      <c r="L90">
        <f>'HKFI(x)'!AP89+'HKGI(x)'!AO89</f>
        <v>0.11788407180971179</v>
      </c>
      <c r="M90">
        <f>'HKFI(x)'!AQ89+'HKGI(x)'!AP89</f>
        <v>0.12369807925308682</v>
      </c>
      <c r="N90">
        <f>'HKFI(x)'!AR89+'HKGI(x)'!AQ89</f>
        <v>0.12729338276823887</v>
      </c>
      <c r="O90">
        <f>'HKFI(x)'!AS89+'HKGI(x)'!AR89</f>
        <v>0.13420736782030121</v>
      </c>
      <c r="P90">
        <f>'HKFI(x)'!AT89+'HKGI(x)'!AS89</f>
        <v>0.13815507910367097</v>
      </c>
      <c r="Q90">
        <f>'HKFI(x)'!AU89+'HKGI(x)'!AT89</f>
        <v>0.14024431417734073</v>
      </c>
      <c r="R90">
        <f>'HKFI(x)'!AV89+'HKGI(x)'!AU89</f>
        <v>0.1394508263295352</v>
      </c>
      <c r="S90">
        <f>'HKFI(x)'!AW89+'HKGI(x)'!AV89</f>
        <v>0.14659638691364502</v>
      </c>
      <c r="T90">
        <f>'HKFI(x)'!AX89+'HKGI(x)'!AW89</f>
        <v>0.14425381333955317</v>
      </c>
      <c r="U90">
        <f>'HKFI(x)'!AY89+'HKGI(x)'!AX89</f>
        <v>0.11545812005544673</v>
      </c>
      <c r="V90">
        <f>'HKFI(x)'!AZ89+'HKGI(x)'!AY89</f>
        <v>0.11227698145022727</v>
      </c>
      <c r="W90">
        <f>'HKFI(x)'!BA89+'HKGI(x)'!AZ89</f>
        <v>0.10035652146155531</v>
      </c>
      <c r="X90">
        <f>'HKFI(x)'!BB89+'HKGI(x)'!BA89</f>
        <v>8.6713013413460396E-2</v>
      </c>
      <c r="Y90">
        <f>'HKFI(x)'!BC89+'HKGI(x)'!BB89</f>
        <v>7.1157915984052855E-2</v>
      </c>
      <c r="Z90">
        <f>'HKFI(x)'!BD89+'HKGI(x)'!BC89</f>
        <v>5.620488473285986E-2</v>
      </c>
      <c r="AA90">
        <f>'HKFI(x)'!BE89+'HKGI(x)'!BD89</f>
        <v>4.3884715293977278E-2</v>
      </c>
      <c r="AB90">
        <f>'HKFI(x)'!BF89+'HKGI(x)'!BE89</f>
        <v>3.1946152126011651E-2</v>
      </c>
      <c r="AC90">
        <f>'HKFI(x)'!BG89+'HKGI(x)'!BF89</f>
        <v>2.5452049191714406E-2</v>
      </c>
    </row>
    <row r="91" spans="1:29" x14ac:dyDescent="0.25">
      <c r="A91">
        <f>'HKFI(x)'!AE90</f>
        <v>2038</v>
      </c>
      <c r="B91">
        <f>'HKFI(x)'!AF90+'HKGI(x)'!AE90</f>
        <v>2.518197457668724</v>
      </c>
      <c r="C91">
        <f>'HKFI(x)'!AG90+'HKGI(x)'!AF90</f>
        <v>4.3256363759768712E-2</v>
      </c>
      <c r="D91">
        <f>'HKFI(x)'!AH90+'HKGI(x)'!AG90</f>
        <v>3.7019959040037562E-2</v>
      </c>
      <c r="E91">
        <f>'HKFI(x)'!AI90+'HKGI(x)'!AH90</f>
        <v>3.4424926810185968E-2</v>
      </c>
      <c r="F91">
        <f>'HKFI(x)'!AJ90+'HKGI(x)'!AI90</f>
        <v>4.8636845184629726E-2</v>
      </c>
      <c r="G91">
        <f>'HKFI(x)'!AK90+'HKGI(x)'!AJ90</f>
        <v>5.9981197273963109E-2</v>
      </c>
      <c r="H91">
        <f>'HKFI(x)'!AL90+'HKGI(x)'!AK90</f>
        <v>7.0609847753361432E-2</v>
      </c>
      <c r="I91">
        <f>'HKFI(x)'!AM90+'HKGI(x)'!AL90</f>
        <v>9.9423276603553185E-2</v>
      </c>
      <c r="J91">
        <f>'HKFI(x)'!AN90+'HKGI(x)'!AM90</f>
        <v>0.11586568088051474</v>
      </c>
      <c r="K91">
        <f>'HKFI(x)'!AO90+'HKGI(x)'!AN90</f>
        <v>0.11971629373344879</v>
      </c>
      <c r="L91">
        <f>'HKFI(x)'!AP90+'HKGI(x)'!AO90</f>
        <v>0.11995962034938477</v>
      </c>
      <c r="M91">
        <f>'HKFI(x)'!AQ90+'HKGI(x)'!AP90</f>
        <v>0.12586217140944395</v>
      </c>
      <c r="N91">
        <f>'HKFI(x)'!AR90+'HKGI(x)'!AQ90</f>
        <v>0.12968843027814186</v>
      </c>
      <c r="O91">
        <f>'HKFI(x)'!AS90+'HKGI(x)'!AR90</f>
        <v>0.13690714172927287</v>
      </c>
      <c r="P91">
        <f>'HKFI(x)'!AT90+'HKGI(x)'!AS90</f>
        <v>0.14113279478163573</v>
      </c>
      <c r="Q91">
        <f>'HKFI(x)'!AU90+'HKGI(x)'!AT90</f>
        <v>0.14314836674704062</v>
      </c>
      <c r="R91">
        <f>'HKFI(x)'!AV90+'HKGI(x)'!AU90</f>
        <v>0.14220348300439115</v>
      </c>
      <c r="S91">
        <f>'HKFI(x)'!AW90+'HKGI(x)'!AV90</f>
        <v>0.14989388461341649</v>
      </c>
      <c r="T91">
        <f>'HKFI(x)'!AX90+'HKGI(x)'!AW90</f>
        <v>0.14715178721781763</v>
      </c>
      <c r="U91">
        <f>'HKFI(x)'!AY90+'HKGI(x)'!AX90</f>
        <v>0.11756826420920925</v>
      </c>
      <c r="V91">
        <f>'HKFI(x)'!AZ90+'HKGI(x)'!AY90</f>
        <v>0.11450195829733308</v>
      </c>
      <c r="W91">
        <f>'HKFI(x)'!BA90+'HKGI(x)'!AZ90</f>
        <v>0.10243586886118219</v>
      </c>
      <c r="X91">
        <f>'HKFI(x)'!BB90+'HKGI(x)'!BA90</f>
        <v>8.8237492552596622E-2</v>
      </c>
      <c r="Y91">
        <f>'HKFI(x)'!BC90+'HKGI(x)'!BB90</f>
        <v>7.2301090837861154E-2</v>
      </c>
      <c r="Z91">
        <f>'HKFI(x)'!BD90+'HKGI(x)'!BC90</f>
        <v>5.6363107582558039E-2</v>
      </c>
      <c r="AA91">
        <f>'HKFI(x)'!BE90+'HKGI(x)'!BD90</f>
        <v>4.4069841107479912E-2</v>
      </c>
      <c r="AB91">
        <f>'HKFI(x)'!BF90+'HKGI(x)'!BE90</f>
        <v>3.233368184471215E-2</v>
      </c>
      <c r="AC91">
        <f>'HKFI(x)'!BG90+'HKGI(x)'!BF90</f>
        <v>2.5504081205783263E-2</v>
      </c>
    </row>
    <row r="92" spans="1:29" x14ac:dyDescent="0.25">
      <c r="A92">
        <f>'HKFI(x)'!AE91</f>
        <v>2039</v>
      </c>
      <c r="B92">
        <f>'HKFI(x)'!AF91+'HKGI(x)'!AE91</f>
        <v>2.5942100071279102</v>
      </c>
      <c r="C92">
        <f>'HKFI(x)'!AG91+'HKGI(x)'!AF91</f>
        <v>4.4775078248593392E-2</v>
      </c>
      <c r="D92">
        <f>'HKFI(x)'!AH91+'HKGI(x)'!AG91</f>
        <v>3.8353670421998248E-2</v>
      </c>
      <c r="E92">
        <f>'HKFI(x)'!AI91+'HKGI(x)'!AH91</f>
        <v>3.5702107335931862E-2</v>
      </c>
      <c r="F92">
        <f>'HKFI(x)'!AJ91+'HKGI(x)'!AI91</f>
        <v>5.0722702416076591E-2</v>
      </c>
      <c r="G92">
        <f>'HKFI(x)'!AK91+'HKGI(x)'!AJ91</f>
        <v>6.3002785428612845E-2</v>
      </c>
      <c r="H92">
        <f>'HKFI(x)'!AL91+'HKGI(x)'!AK91</f>
        <v>7.3956013562412909E-2</v>
      </c>
      <c r="I92">
        <f>'HKFI(x)'!AM91+'HKGI(x)'!AL91</f>
        <v>0.10340581038862839</v>
      </c>
      <c r="J92">
        <f>'HKFI(x)'!AN91+'HKGI(x)'!AM91</f>
        <v>0.11887857045312394</v>
      </c>
      <c r="K92">
        <f>'HKFI(x)'!AO91+'HKGI(x)'!AN91</f>
        <v>0.12311670478642245</v>
      </c>
      <c r="L92">
        <f>'HKFI(x)'!AP91+'HKGI(x)'!AO91</f>
        <v>0.1231107652329559</v>
      </c>
      <c r="M92">
        <f>'HKFI(x)'!AQ91+'HKGI(x)'!AP91</f>
        <v>0.12915877134616199</v>
      </c>
      <c r="N92">
        <f>'HKFI(x)'!AR91+'HKGI(x)'!AQ91</f>
        <v>0.1333796098715655</v>
      </c>
      <c r="O92">
        <f>'HKFI(x)'!AS91+'HKGI(x)'!AR91</f>
        <v>0.14104963240748691</v>
      </c>
      <c r="P92">
        <f>'HKFI(x)'!AT91+'HKGI(x)'!AS91</f>
        <v>0.14572257556702245</v>
      </c>
      <c r="Q92">
        <f>'HKFI(x)'!AU91+'HKGI(x)'!AT91</f>
        <v>0.14762878323615619</v>
      </c>
      <c r="R92">
        <f>'HKFI(x)'!AV91+'HKGI(x)'!AU91</f>
        <v>0.14648817561829691</v>
      </c>
      <c r="S92">
        <f>'HKFI(x)'!AW91+'HKGI(x)'!AV91</f>
        <v>0.15513257877679121</v>
      </c>
      <c r="T92">
        <f>'HKFI(x)'!AX91+'HKGI(x)'!AW91</f>
        <v>0.15176537065570672</v>
      </c>
      <c r="U92">
        <f>'HKFI(x)'!AY91+'HKGI(x)'!AX91</f>
        <v>0.12089329758730646</v>
      </c>
      <c r="V92">
        <f>'HKFI(x)'!AZ91+'HKGI(x)'!AY91</f>
        <v>0.11805385181953708</v>
      </c>
      <c r="W92">
        <f>'HKFI(x)'!BA91+'HKGI(x)'!AZ91</f>
        <v>0.10571918129372573</v>
      </c>
      <c r="X92">
        <f>'HKFI(x)'!BB91+'HKGI(x)'!BA91</f>
        <v>9.0653680840763223E-2</v>
      </c>
      <c r="Y92">
        <f>'HKFI(x)'!BC91+'HKGI(x)'!BB91</f>
        <v>7.4089272916276872E-2</v>
      </c>
      <c r="Z92">
        <f>'HKFI(x)'!BD91+'HKGI(x)'!BC91</f>
        <v>5.6559301251313074E-2</v>
      </c>
      <c r="AA92">
        <f>'HKFI(x)'!BE91+'HKGI(x)'!BD91</f>
        <v>4.4352168307871073E-2</v>
      </c>
      <c r="AB92">
        <f>'HKFI(x)'!BF91+'HKGI(x)'!BE91</f>
        <v>3.2967106333229627E-2</v>
      </c>
      <c r="AC92">
        <f>'HKFI(x)'!BG91+'HKGI(x)'!BF91</f>
        <v>2.5572441023942689E-2</v>
      </c>
    </row>
    <row r="93" spans="1:29" x14ac:dyDescent="0.25">
      <c r="A93">
        <f>'HKFI(x)'!AE92</f>
        <v>2040</v>
      </c>
      <c r="B93">
        <f>'HKFI(x)'!AF92+'HKGI(x)'!AE92</f>
        <v>2.6874238473246375</v>
      </c>
      <c r="C93">
        <f>'HKFI(x)'!AG92+'HKGI(x)'!AF92</f>
        <v>4.6631679199703735E-2</v>
      </c>
      <c r="D93">
        <f>'HKFI(x)'!AH92+'HKGI(x)'!AG92</f>
        <v>3.9982656463889037E-2</v>
      </c>
      <c r="E93">
        <f>'HKFI(x)'!AI92+'HKGI(x)'!AH92</f>
        <v>3.7262571731926701E-2</v>
      </c>
      <c r="F93">
        <f>'HKFI(x)'!AJ92+'HKGI(x)'!AI92</f>
        <v>5.3279922734379759E-2</v>
      </c>
      <c r="G93">
        <f>'HKFI(x)'!AK92+'HKGI(x)'!AJ92</f>
        <v>6.6712835424990735E-2</v>
      </c>
      <c r="H93">
        <f>'HKFI(x)'!AL92+'HKGI(x)'!AK92</f>
        <v>7.8061840625776868E-2</v>
      </c>
      <c r="I93">
        <f>'HKFI(x)'!AM92+'HKGI(x)'!AL92</f>
        <v>0.10828497684196092</v>
      </c>
      <c r="J93">
        <f>'HKFI(x)'!AN92+'HKGI(x)'!AM92</f>
        <v>0.1225520549221456</v>
      </c>
      <c r="K93">
        <f>'HKFI(x)'!AO92+'HKGI(x)'!AN92</f>
        <v>0.12727590108326553</v>
      </c>
      <c r="L93">
        <f>'HKFI(x)'!AP92+'HKGI(x)'!AO92</f>
        <v>0.12696329269324813</v>
      </c>
      <c r="M93">
        <f>'HKFI(x)'!AQ92+'HKGI(x)'!AP92</f>
        <v>0.13319110322198302</v>
      </c>
      <c r="N93">
        <f>'HKFI(x)'!AR92+'HKGI(x)'!AQ92</f>
        <v>0.13790221299823535</v>
      </c>
      <c r="O93">
        <f>'HKFI(x)'!AS92+'HKGI(x)'!AR92</f>
        <v>0.14612197094520393</v>
      </c>
      <c r="P93">
        <f>'HKFI(x)'!AT92+'HKGI(x)'!AS92</f>
        <v>0.15134629371681607</v>
      </c>
      <c r="Q93">
        <f>'HKFI(x)'!AU92+'HKGI(x)'!AT92</f>
        <v>0.15311923743258277</v>
      </c>
      <c r="R93">
        <f>'HKFI(x)'!AV92+'HKGI(x)'!AU92</f>
        <v>0.15174545155164812</v>
      </c>
      <c r="S93">
        <f>'HKFI(x)'!AW92+'HKGI(x)'!AV92</f>
        <v>0.16157890047277196</v>
      </c>
      <c r="T93">
        <f>'HKFI(x)'!AX92+'HKGI(x)'!AW92</f>
        <v>0.1574441244030988</v>
      </c>
      <c r="U93">
        <f>'HKFI(x)'!AY92+'HKGI(x)'!AX92</f>
        <v>0.12498014488065341</v>
      </c>
      <c r="V93">
        <f>'HKFI(x)'!AZ92+'HKGI(x)'!AY92</f>
        <v>0.12242745592642137</v>
      </c>
      <c r="W93">
        <f>'HKFI(x)'!BA92+'HKGI(x)'!AZ92</f>
        <v>0.10975592283883456</v>
      </c>
      <c r="X93">
        <f>'HKFI(x)'!BB92+'HKGI(x)'!BA92</f>
        <v>9.3625869757452601E-2</v>
      </c>
      <c r="Y93">
        <f>'HKFI(x)'!BC92+'HKGI(x)'!BB92</f>
        <v>7.6284883519579294E-2</v>
      </c>
      <c r="Z93">
        <f>'HKFI(x)'!BD92+'HKGI(x)'!BC92</f>
        <v>5.6791282423376221E-2</v>
      </c>
      <c r="AA93">
        <f>'HKFI(x)'!BE92+'HKGI(x)'!BD92</f>
        <v>4.4697562427303932E-2</v>
      </c>
      <c r="AB93">
        <f>'HKFI(x)'!BF92+'HKGI(x)'!BE92</f>
        <v>3.3749586866521665E-2</v>
      </c>
      <c r="AC93">
        <f>'HKFI(x)'!BG92+'HKGI(x)'!BF92</f>
        <v>2.5654112220867237E-2</v>
      </c>
    </row>
    <row r="94" spans="1:29" x14ac:dyDescent="0.25">
      <c r="A94">
        <f>'HKFI(x)'!AE93</f>
        <v>2041</v>
      </c>
      <c r="B94">
        <f>'HKFI(x)'!AF93+'HKGI(x)'!AE93</f>
        <v>2.7837405392604078</v>
      </c>
      <c r="C94">
        <f>'HKFI(x)'!AG93+'HKGI(x)'!AF93</f>
        <v>4.8553080829317329E-2</v>
      </c>
      <c r="D94">
        <f>'HKFI(x)'!AH93+'HKGI(x)'!AG93</f>
        <v>4.1669253004642248E-2</v>
      </c>
      <c r="E94">
        <f>'HKFI(x)'!AI93+'HKGI(x)'!AH93</f>
        <v>3.8877950467353435E-2</v>
      </c>
      <c r="F94">
        <f>'HKFI(x)'!AJ93+'HKGI(x)'!AI93</f>
        <v>5.5922606544599046E-2</v>
      </c>
      <c r="G94">
        <f>'HKFI(x)'!AK93+'HKGI(x)'!AJ93</f>
        <v>7.0543954711041468E-2</v>
      </c>
      <c r="H94">
        <f>'HKFI(x)'!AL93+'HKGI(x)'!AK93</f>
        <v>8.2303077061184504E-2</v>
      </c>
      <c r="I94">
        <f>'HKFI(x)'!AM93+'HKGI(x)'!AL93</f>
        <v>0.11332893856142844</v>
      </c>
      <c r="J94">
        <f>'HKFI(x)'!AN93+'HKGI(x)'!AM93</f>
        <v>0.12635880280957884</v>
      </c>
      <c r="K94">
        <f>'HKFI(x)'!AO93+'HKGI(x)'!AN93</f>
        <v>0.13157909364291054</v>
      </c>
      <c r="L94">
        <f>'HKFI(x)'!AP93+'HKGI(x)'!AO93</f>
        <v>0.13095012337915513</v>
      </c>
      <c r="M94">
        <f>'HKFI(x)'!AQ93+'HKGI(x)'!AP93</f>
        <v>0.13736298120325999</v>
      </c>
      <c r="N94">
        <f>'HKFI(x)'!AR93+'HKGI(x)'!AQ93</f>
        <v>0.1425773679157839</v>
      </c>
      <c r="O94">
        <f>'HKFI(x)'!AS93+'HKGI(x)'!AR93</f>
        <v>0.15136707932344384</v>
      </c>
      <c r="P94">
        <f>'HKFI(x)'!AT93+'HKGI(x)'!AS93</f>
        <v>0.15715964962810036</v>
      </c>
      <c r="Q94">
        <f>'HKFI(x)'!AU93+'HKGI(x)'!AT93</f>
        <v>0.15879445373532708</v>
      </c>
      <c r="R94">
        <f>'HKFI(x)'!AV93+'HKGI(x)'!AU93</f>
        <v>0.15717618718772031</v>
      </c>
      <c r="S94">
        <f>'HKFI(x)'!AW93+'HKGI(x)'!AV93</f>
        <v>0.16822834136111611</v>
      </c>
      <c r="T94">
        <f>'HKFI(x)'!AX93+'HKGI(x)'!AW93</f>
        <v>0.16330096352331669</v>
      </c>
      <c r="U94">
        <f>'HKFI(x)'!AY93+'HKGI(x)'!AX93</f>
        <v>0.12919817861717403</v>
      </c>
      <c r="V94">
        <f>'HKFI(x)'!AZ93+'HKGI(x)'!AY93</f>
        <v>0.12693735954574192</v>
      </c>
      <c r="W94">
        <f>'HKFI(x)'!BA93+'HKGI(x)'!AZ93</f>
        <v>0.11392163585815651</v>
      </c>
      <c r="X94">
        <f>'HKFI(x)'!BB93+'HKGI(x)'!BA93</f>
        <v>9.6692216484646043E-2</v>
      </c>
      <c r="Y94">
        <f>'HKFI(x)'!BC93+'HKGI(x)'!BB93</f>
        <v>7.855214540992024E-2</v>
      </c>
      <c r="Z94">
        <f>'HKFI(x)'!BD93+'HKGI(x)'!BC93</f>
        <v>5.7035444384794326E-2</v>
      </c>
      <c r="AA94">
        <f>'HKFI(x)'!BE93+'HKGI(x)'!BD93</f>
        <v>4.505487972641304E-2</v>
      </c>
      <c r="AB94">
        <f>'HKFI(x)'!BF93+'HKGI(x)'!BE93</f>
        <v>3.455515472979237E-2</v>
      </c>
      <c r="AC94">
        <f>'HKFI(x)'!BG93+'HKGI(x)'!BF93</f>
        <v>2.5739619614490214E-2</v>
      </c>
    </row>
    <row r="95" spans="1:29" x14ac:dyDescent="0.25">
      <c r="A95">
        <f>'HKFI(x)'!AE94</f>
        <v>2042</v>
      </c>
      <c r="B95">
        <f>'HKFI(x)'!AF94+'HKGI(x)'!AE94</f>
        <v>2.8750142585242142</v>
      </c>
      <c r="C95">
        <f>'HKFI(x)'!AG94+'HKGI(x)'!AF94</f>
        <v>5.037983119159696E-2</v>
      </c>
      <c r="D95">
        <f>'HKFI(x)'!AH94+'HKGI(x)'!AG94</f>
        <v>4.3274259110549204E-2</v>
      </c>
      <c r="E95">
        <f>'HKFI(x)'!AI94+'HKGI(x)'!AH94</f>
        <v>4.0414643806926664E-2</v>
      </c>
      <c r="F95">
        <f>'HKFI(x)'!AJ94+'HKGI(x)'!AI94</f>
        <v>5.8427598850233242E-2</v>
      </c>
      <c r="G95">
        <f>'HKFI(x)'!AK94+'HKGI(x)'!AJ94</f>
        <v>7.4169664808601654E-2</v>
      </c>
      <c r="H95">
        <f>'HKFI(x)'!AL94+'HKGI(x)'!AK94</f>
        <v>8.6319743838473698E-2</v>
      </c>
      <c r="I95">
        <f>'HKFI(x)'!AM94+'HKGI(x)'!AL94</f>
        <v>0.11811352937118988</v>
      </c>
      <c r="J95">
        <f>'HKFI(x)'!AN94+'HKGI(x)'!AM94</f>
        <v>0.12998802389456868</v>
      </c>
      <c r="K95">
        <f>'HKFI(x)'!AO94+'HKGI(x)'!AN94</f>
        <v>0.135667983540538</v>
      </c>
      <c r="L95">
        <f>'HKFI(x)'!AP94+'HKGI(x)'!AO94</f>
        <v>0.1347402376243364</v>
      </c>
      <c r="M95">
        <f>'HKFI(x)'!AQ94+'HKGI(x)'!AP94</f>
        <v>0.14132698125942925</v>
      </c>
      <c r="N95">
        <f>'HKFI(x)'!AR94+'HKGI(x)'!AQ94</f>
        <v>0.14701171925920078</v>
      </c>
      <c r="O95">
        <f>'HKFI(x)'!AS94+'HKGI(x)'!AR94</f>
        <v>0.15634534893677354</v>
      </c>
      <c r="P95">
        <f>'HKFI(x)'!AT94+'HKGI(x)'!AS94</f>
        <v>0.16267346608771738</v>
      </c>
      <c r="Q95">
        <f>'HKFI(x)'!AU94+'HKGI(x)'!AT94</f>
        <v>0.1641764911487745</v>
      </c>
      <c r="R95">
        <f>'HKFI(x)'!AV94+'HKGI(x)'!AU94</f>
        <v>0.16231952061990995</v>
      </c>
      <c r="S95">
        <f>'HKFI(x)'!AW94+'HKGI(x)'!AV94</f>
        <v>0.1745068891164632</v>
      </c>
      <c r="T95">
        <f>'HKFI(x)'!AX94+'HKGI(x)'!AW94</f>
        <v>0.16882943354775412</v>
      </c>
      <c r="U95">
        <f>'HKFI(x)'!AY94+'HKGI(x)'!AX94</f>
        <v>0.13318573317531998</v>
      </c>
      <c r="V95">
        <f>'HKFI(x)'!AZ94+'HKGI(x)'!AY94</f>
        <v>0.13119270899373092</v>
      </c>
      <c r="W95">
        <f>'HKFI(x)'!BA94+'HKGI(x)'!AZ94</f>
        <v>0.11785852378967362</v>
      </c>
      <c r="X95">
        <f>'HKFI(x)'!BB94+'HKGI(x)'!BA94</f>
        <v>9.9588534144278984E-2</v>
      </c>
      <c r="Y95">
        <f>'HKFI(x)'!BC94+'HKGI(x)'!BB94</f>
        <v>8.0697850578379027E-2</v>
      </c>
      <c r="Z95">
        <f>'HKFI(x)'!BD94+'HKGI(x)'!BC94</f>
        <v>5.7275668008554576E-2</v>
      </c>
      <c r="AA95">
        <f>'HKFI(x)'!BE94+'HKGI(x)'!BD94</f>
        <v>4.5394333427539665E-2</v>
      </c>
      <c r="AB95">
        <f>'HKFI(x)'!BF94+'HKGI(x)'!BE94</f>
        <v>3.5312673283195567E-2</v>
      </c>
      <c r="AC95">
        <f>'HKFI(x)'!BG94+'HKGI(x)'!BF94</f>
        <v>2.5822867110504702E-2</v>
      </c>
    </row>
    <row r="96" spans="1:29" x14ac:dyDescent="0.25">
      <c r="A96">
        <f>'HKFI(x)'!AE95</f>
        <v>2043</v>
      </c>
      <c r="B96">
        <f>'HKFI(x)'!AF95+'HKGI(x)'!AE95</f>
        <v>2.9984850337701001</v>
      </c>
      <c r="C96">
        <f>'HKFI(x)'!AG95+'HKGI(x)'!AF95</f>
        <v>5.2826280206587355E-2</v>
      </c>
      <c r="D96">
        <f>'HKFI(x)'!AH95+'HKGI(x)'!AG95</f>
        <v>4.5417560501873649E-2</v>
      </c>
      <c r="E96">
        <f>'HKFI(x)'!AI95+'HKGI(x)'!AH95</f>
        <v>4.2468953727637454E-2</v>
      </c>
      <c r="F96">
        <f>'HKFI(x)'!AJ95+'HKGI(x)'!AI95</f>
        <v>6.1813433747684887E-2</v>
      </c>
      <c r="G96">
        <f>'HKFI(x)'!AK95+'HKGI(x)'!AJ95</f>
        <v>7.9094351226586909E-2</v>
      </c>
      <c r="H96">
        <f>'HKFI(x)'!AL95+'HKGI(x)'!AK95</f>
        <v>9.1763700809789989E-2</v>
      </c>
      <c r="I96">
        <f>'HKFI(x)'!AM95+'HKGI(x)'!AL95</f>
        <v>0.12456630098849303</v>
      </c>
      <c r="J96">
        <f>'HKFI(x)'!AN95+'HKGI(x)'!AM95</f>
        <v>0.13480704213676198</v>
      </c>
      <c r="K96">
        <f>'HKFI(x)'!AO95+'HKGI(x)'!AN95</f>
        <v>0.14115356957420966</v>
      </c>
      <c r="L96">
        <f>'HKFI(x)'!AP95+'HKGI(x)'!AO95</f>
        <v>0.13981741242955048</v>
      </c>
      <c r="M96">
        <f>'HKFI(x)'!AQ95+'HKGI(x)'!AP95</f>
        <v>0.14664549249265743</v>
      </c>
      <c r="N96">
        <f>'HKFI(x)'!AR95+'HKGI(x)'!AQ95</f>
        <v>0.15299378588303997</v>
      </c>
      <c r="O96">
        <f>'HKFI(x)'!AS95+'HKGI(x)'!AR95</f>
        <v>0.16304740503802495</v>
      </c>
      <c r="P96">
        <f>'HKFI(x)'!AT95+'HKGI(x)'!AS95</f>
        <v>0.17011222002708565</v>
      </c>
      <c r="Q96">
        <f>'HKFI(x)'!AU95+'HKGI(x)'!AT95</f>
        <v>0.17144060023112337</v>
      </c>
      <c r="R96">
        <f>'HKFI(x)'!AV95+'HKGI(x)'!AU95</f>
        <v>0.16928987174482818</v>
      </c>
      <c r="S96">
        <f>'HKFI(x)'!AW95+'HKGI(x)'!AV95</f>
        <v>0.18309458445338328</v>
      </c>
      <c r="T96">
        <f>'HKFI(x)'!AX95+'HKGI(x)'!AW95</f>
        <v>0.17639820618700144</v>
      </c>
      <c r="U96">
        <f>'HKFI(x)'!AY95+'HKGI(x)'!AX95</f>
        <v>0.1386198750211724</v>
      </c>
      <c r="V96">
        <f>'HKFI(x)'!AZ95+'HKGI(x)'!AY95</f>
        <v>0.13702560333750755</v>
      </c>
      <c r="W96">
        <f>'HKFI(x)'!BA95+'HKGI(x)'!AZ95</f>
        <v>0.12322863039226728</v>
      </c>
      <c r="X96">
        <f>'HKFI(x)'!BB95+'HKGI(x)'!BA95</f>
        <v>0.10354588057617331</v>
      </c>
      <c r="Y96">
        <f>'HKFI(x)'!BC95+'HKGI(x)'!BB95</f>
        <v>8.3612273833580636E-2</v>
      </c>
      <c r="Z96">
        <f>'HKFI(x)'!BD95+'HKGI(x)'!BC95</f>
        <v>5.7563921681190476E-2</v>
      </c>
      <c r="AA96">
        <f>'HKFI(x)'!BE95+'HKGI(x)'!BD95</f>
        <v>4.585002394738695E-2</v>
      </c>
      <c r="AB96">
        <f>'HKFI(x)'!BF95+'HKGI(x)'!BE95</f>
        <v>3.6361774341777904E-2</v>
      </c>
      <c r="AC96">
        <f>'HKFI(x)'!BG95+'HKGI(x)'!BF95</f>
        <v>2.5926279232723993E-2</v>
      </c>
    </row>
    <row r="97" spans="1:29" x14ac:dyDescent="0.25">
      <c r="A97">
        <f>'HKFI(x)'!AE96</f>
        <v>2044</v>
      </c>
      <c r="B97">
        <f>'HKFI(x)'!AF96+'HKGI(x)'!AE96</f>
        <v>3.1058846462721261</v>
      </c>
      <c r="C97">
        <f>'HKFI(x)'!AG96+'HKGI(x)'!AF96</f>
        <v>5.4973214045941299E-2</v>
      </c>
      <c r="D97">
        <f>'HKFI(x)'!AH96+'HKGI(x)'!AG96</f>
        <v>4.7303243234449899E-2</v>
      </c>
      <c r="E97">
        <f>'HKFI(x)'!AI96+'HKGI(x)'!AH96</f>
        <v>4.42746088748504E-2</v>
      </c>
      <c r="F97">
        <f>'HKFI(x)'!AJ96+'HKGI(x)'!AI96</f>
        <v>6.4760708251767579E-2</v>
      </c>
      <c r="G97">
        <f>'HKFI(x)'!AK96+'HKGI(x)'!AJ96</f>
        <v>8.3362711033912337E-2</v>
      </c>
      <c r="H97">
        <f>'HKFI(x)'!AL96+'HKGI(x)'!AK96</f>
        <v>9.64910951176947E-2</v>
      </c>
      <c r="I97">
        <f>'HKFI(x)'!AM96+'HKGI(x)'!AL96</f>
        <v>0.13019418353355311</v>
      </c>
      <c r="J97">
        <f>'HKFI(x)'!AN96+'HKGI(x)'!AM96</f>
        <v>0.13906808649147309</v>
      </c>
      <c r="K97">
        <f>'HKFI(x)'!AO96+'HKGI(x)'!AN96</f>
        <v>0.14596013435981431</v>
      </c>
      <c r="L97">
        <f>'HKFI(x)'!AP96+'HKGI(x)'!AO96</f>
        <v>0.14427197529661812</v>
      </c>
      <c r="M97">
        <f>'HKFI(x)'!AQ96+'HKGI(x)'!AP96</f>
        <v>0.1513052962623892</v>
      </c>
      <c r="N97">
        <f>'HKFI(x)'!AR96+'HKGI(x)'!AQ96</f>
        <v>0.15820986953258728</v>
      </c>
      <c r="O97">
        <f>'HKFI(x)'!AS96+'HKGI(x)'!AR96</f>
        <v>0.168901866680015</v>
      </c>
      <c r="P97">
        <f>'HKFI(x)'!AT96+'HKGI(x)'!AS96</f>
        <v>0.17659811530576752</v>
      </c>
      <c r="Q97">
        <f>'HKFI(x)'!AU96+'HKGI(x)'!AT96</f>
        <v>0.17777180948022703</v>
      </c>
      <c r="R97">
        <f>'HKFI(x)'!AV96+'HKGI(x)'!AU96</f>
        <v>0.17534322556521631</v>
      </c>
      <c r="S97">
        <f>'HKFI(x)'!AW96+'HKGI(x)'!AV96</f>
        <v>0.190492185511203</v>
      </c>
      <c r="T97">
        <f>'HKFI(x)'!AX96+'HKGI(x)'!AW96</f>
        <v>0.18291276773923026</v>
      </c>
      <c r="U97">
        <f>'HKFI(x)'!AY96+'HKGI(x)'!AX96</f>
        <v>0.14331607876633815</v>
      </c>
      <c r="V97">
        <f>'HKFI(x)'!AZ96+'HKGI(x)'!AY96</f>
        <v>0.14204069801950323</v>
      </c>
      <c r="W97">
        <f>'HKFI(x)'!BA96+'HKGI(x)'!AZ96</f>
        <v>0.1278656828616859</v>
      </c>
      <c r="X97">
        <f>'HKFI(x)'!BB96+'HKGI(x)'!BA96</f>
        <v>0.10695798739252099</v>
      </c>
      <c r="Y97">
        <f>'HKFI(x)'!BC96+'HKGI(x)'!BB96</f>
        <v>8.6138298822906162E-2</v>
      </c>
      <c r="Z97">
        <f>'HKFI(x)'!BD96+'HKGI(x)'!BC96</f>
        <v>5.784278151065049E-2</v>
      </c>
      <c r="AA97">
        <f>'HKFI(x)'!BE96+'HKGI(x)'!BD96</f>
        <v>4.6249087534633887E-2</v>
      </c>
      <c r="AB97">
        <f>'HKFI(x)'!BF96+'HKGI(x)'!BE96</f>
        <v>3.7255654330732288E-2</v>
      </c>
      <c r="AC97">
        <f>'HKFI(x)'!BG96+'HKGI(x)'!BF96</f>
        <v>2.6023280716444473E-2</v>
      </c>
    </row>
    <row r="98" spans="1:29" x14ac:dyDescent="0.25">
      <c r="A98">
        <f>'HKFI(x)'!AE97</f>
        <v>2045</v>
      </c>
      <c r="B98">
        <f>'HKFI(x)'!AF97+'HKGI(x)'!AE97</f>
        <v>3.2019235373746948</v>
      </c>
      <c r="C98">
        <f>'HKFI(x)'!AG97+'HKGI(x)'!AF97</f>
        <v>5.6900158403933226E-2</v>
      </c>
      <c r="D98">
        <f>'HKFI(x)'!AH97+'HKGI(x)'!AG97</f>
        <v>4.8997488352538802E-2</v>
      </c>
      <c r="E98">
        <f>'HKFI(x)'!AI97+'HKGI(x)'!AH97</f>
        <v>4.5896306888966537E-2</v>
      </c>
      <c r="F98">
        <f>'HKFI(x)'!AJ97+'HKGI(x)'!AI97</f>
        <v>6.7397026995633852E-2</v>
      </c>
      <c r="G98">
        <f>'HKFI(x)'!AK97+'HKGI(x)'!AJ97</f>
        <v>8.7173803723091761E-2</v>
      </c>
      <c r="H98">
        <f>'HKFI(x)'!AL97+'HKGI(x)'!AK97</f>
        <v>0.10071543025842158</v>
      </c>
      <c r="I98">
        <f>'HKFI(x)'!AM97+'HKGI(x)'!AL97</f>
        <v>0.13523239425294759</v>
      </c>
      <c r="J98">
        <f>'HKFI(x)'!AN97+'HKGI(x)'!AM97</f>
        <v>0.1429044446764835</v>
      </c>
      <c r="K98">
        <f>'HKFI(x)'!AO97+'HKGI(x)'!AN97</f>
        <v>0.15027141723803022</v>
      </c>
      <c r="L98">
        <f>'HKFI(x)'!AP97+'HKGI(x)'!AO97</f>
        <v>0.14826971284282772</v>
      </c>
      <c r="M98">
        <f>'HKFI(x)'!AQ97+'HKGI(x)'!AP97</f>
        <v>0.15548480373646256</v>
      </c>
      <c r="N98">
        <f>'HKFI(x)'!AR97+'HKGI(x)'!AQ97</f>
        <v>0.16287895348209902</v>
      </c>
      <c r="O98">
        <f>'HKFI(x)'!AS97+'HKGI(x)'!AR97</f>
        <v>0.17414635170106929</v>
      </c>
      <c r="P98">
        <f>'HKFI(x)'!AT97+'HKGI(x)'!AS97</f>
        <v>0.18240371642761874</v>
      </c>
      <c r="Q98">
        <f>'HKFI(x)'!AU97+'HKGI(x)'!AT97</f>
        <v>0.18343804457504082</v>
      </c>
      <c r="R98">
        <f>'HKFI(x)'!AV97+'HKGI(x)'!AU97</f>
        <v>0.18075259989133269</v>
      </c>
      <c r="S98">
        <f>'HKFI(x)'!AW97+'HKGI(x)'!AV97</f>
        <v>0.19708008385595358</v>
      </c>
      <c r="T98">
        <f>'HKFI(x)'!AX97+'HKGI(x)'!AW97</f>
        <v>0.1887122595396839</v>
      </c>
      <c r="U98">
        <f>'HKFI(x)'!AY97+'HKGI(x)'!AX97</f>
        <v>0.14750400569561167</v>
      </c>
      <c r="V98">
        <f>'HKFI(x)'!AZ97+'HKGI(x)'!AY97</f>
        <v>0.14650327161326368</v>
      </c>
      <c r="W98">
        <f>'HKFI(x)'!BA97+'HKGI(x)'!AZ97</f>
        <v>0.13199941805068449</v>
      </c>
      <c r="X98">
        <f>'HKFI(x)'!BB97+'HKGI(x)'!BA97</f>
        <v>0.10999782813709547</v>
      </c>
      <c r="Y98">
        <f>'HKFI(x)'!BC97+'HKGI(x)'!BB97</f>
        <v>8.8393717757385706E-2</v>
      </c>
      <c r="Z98">
        <f>'HKFI(x)'!BD97+'HKGI(x)'!BC97</f>
        <v>5.8102718178124797E-2</v>
      </c>
      <c r="AA98">
        <f>'HKFI(x)'!BE97+'HKGI(x)'!BD97</f>
        <v>4.6606948274247516E-2</v>
      </c>
      <c r="AB98">
        <f>'HKFI(x)'!BF97+'HKGI(x)'!BE97</f>
        <v>3.8047960931726521E-2</v>
      </c>
      <c r="AC98">
        <f>'HKFI(x)'!BG97+'HKGI(x)'!BF97</f>
        <v>2.6112671894419612E-2</v>
      </c>
    </row>
    <row r="99" spans="1:29" x14ac:dyDescent="0.25">
      <c r="A99">
        <f>'HKFI(x)'!AE98</f>
        <v>2046</v>
      </c>
      <c r="B99">
        <f>'HKFI(x)'!AF98+'HKGI(x)'!AE98</f>
        <v>3.2940660766710725</v>
      </c>
      <c r="C99">
        <f>'HKFI(x)'!AG98+'HKGI(x)'!AF98</f>
        <v>5.8750650054471686E-2</v>
      </c>
      <c r="D99">
        <f>'HKFI(x)'!AH98+'HKGI(x)'!AG98</f>
        <v>5.0624943763190267E-2</v>
      </c>
      <c r="E99">
        <f>'HKFI(x)'!AI98+'HKGI(x)'!AH98</f>
        <v>4.74539197054537E-2</v>
      </c>
      <c r="F99">
        <f>'HKFI(x)'!AJ98+'HKGI(x)'!AI98</f>
        <v>6.992658437976064E-2</v>
      </c>
      <c r="G99">
        <f>'HKFI(x)'!AK98+'HKGI(x)'!AJ98</f>
        <v>9.0828881659034022E-2</v>
      </c>
      <c r="H99">
        <f>'HKFI(x)'!AL98+'HKGI(x)'!AK98</f>
        <v>0.1047676554258104</v>
      </c>
      <c r="I99">
        <f>'HKFI(x)'!AM98+'HKGI(x)'!AL98</f>
        <v>0.14006757055396127</v>
      </c>
      <c r="J99">
        <f>'HKFI(x)'!AN98+'HKGI(x)'!AM98</f>
        <v>0.14659147455073623</v>
      </c>
      <c r="K99">
        <f>'HKFI(x)'!AO98+'HKGI(x)'!AN98</f>
        <v>0.15441097857338681</v>
      </c>
      <c r="L99">
        <f>'HKFI(x)'!AP98+'HKGI(x)'!AO98</f>
        <v>0.15210874578925282</v>
      </c>
      <c r="M99">
        <f>'HKFI(x)'!AQ98+'HKGI(x)'!AP98</f>
        <v>0.15949780525134782</v>
      </c>
      <c r="N99">
        <f>'HKFI(x)'!AR98+'HKGI(x)'!AQ98</f>
        <v>0.16735976342089648</v>
      </c>
      <c r="O99">
        <f>'HKFI(x)'!AS98+'HKGI(x)'!AR98</f>
        <v>0.17918032164788603</v>
      </c>
      <c r="P99">
        <f>'HKFI(x)'!AT98+'HKGI(x)'!AS98</f>
        <v>0.18797518317183942</v>
      </c>
      <c r="Q99">
        <f>'HKFI(x)'!AU98+'HKGI(x)'!AT98</f>
        <v>0.18887554665970666</v>
      </c>
      <c r="R99">
        <f>'HKFI(x)'!AV98+'HKGI(x)'!AU98</f>
        <v>0.1859416264156647</v>
      </c>
      <c r="S99">
        <f>'HKFI(x)'!AW98+'HKGI(x)'!AV98</f>
        <v>0.20339411656052925</v>
      </c>
      <c r="T99">
        <f>'HKFI(x)'!AX98+'HKGI(x)'!AW98</f>
        <v>0.19427016882129705</v>
      </c>
      <c r="U99">
        <f>'HKFI(x)'!AY98+'HKGI(x)'!AX98</f>
        <v>0.15151923485291607</v>
      </c>
      <c r="V99">
        <f>'HKFI(x)'!AZ98+'HKGI(x)'!AY98</f>
        <v>0.15077945627919442</v>
      </c>
      <c r="W99">
        <f>'HKFI(x)'!BA98+'HKGI(x)'!AZ98</f>
        <v>0.13596233948923772</v>
      </c>
      <c r="X99">
        <f>'HKFI(x)'!BB98+'HKGI(x)'!BA98</f>
        <v>0.11291159303016521</v>
      </c>
      <c r="Y99">
        <f>'HKFI(x)'!BC98+'HKGI(x)'!BB98</f>
        <v>9.0556807950600962E-2</v>
      </c>
      <c r="Z99">
        <f>'HKFI(x)'!BD98+'HKGI(x)'!BC98</f>
        <v>5.8354672829339475E-2</v>
      </c>
      <c r="AA99">
        <f>'HKFI(x)'!BE98+'HKGI(x)'!BD98</f>
        <v>4.6950535287181204E-2</v>
      </c>
      <c r="AB99">
        <f>'HKFI(x)'!BF98+'HKGI(x)'!BE98</f>
        <v>3.880642152503766E-2</v>
      </c>
      <c r="AC99">
        <f>'HKFI(x)'!BG98+'HKGI(x)'!BF98</f>
        <v>2.6199079023174431E-2</v>
      </c>
    </row>
    <row r="100" spans="1:29" x14ac:dyDescent="0.25">
      <c r="A100">
        <f>'HKFI(x)'!AE99</f>
        <v>2047</v>
      </c>
      <c r="B100">
        <f>'HKFI(x)'!AF99+'HKGI(x)'!AE99</f>
        <v>3.3829941599793214</v>
      </c>
      <c r="C100">
        <f>'HKFI(x)'!AG99+'HKGI(x)'!AF99</f>
        <v>6.0605777683547385E-2</v>
      </c>
      <c r="D100">
        <f>'HKFI(x)'!AH99+'HKGI(x)'!AG99</f>
        <v>5.2248174848708945E-2</v>
      </c>
      <c r="E100">
        <f>'HKFI(x)'!AI99+'HKGI(x)'!AH99</f>
        <v>4.8986096351356215E-2</v>
      </c>
      <c r="F100">
        <f>'HKFI(x)'!AJ99+'HKGI(x)'!AI99</f>
        <v>7.2260943994651342E-2</v>
      </c>
      <c r="G100">
        <f>'HKFI(x)'!AK99+'HKGI(x)'!AJ99</f>
        <v>9.3999534683223404E-2</v>
      </c>
      <c r="H100">
        <f>'HKFI(x)'!AL99+'HKGI(x)'!AK99</f>
        <v>0.10832459916098856</v>
      </c>
      <c r="I100">
        <f>'HKFI(x)'!AM99+'HKGI(x)'!AL99</f>
        <v>0.14440895401225762</v>
      </c>
      <c r="J100">
        <f>'HKFI(x)'!AN99+'HKGI(x)'!AM99</f>
        <v>0.15040710582126032</v>
      </c>
      <c r="K100">
        <f>'HKFI(x)'!AO99+'HKGI(x)'!AN99</f>
        <v>0.15836809687578873</v>
      </c>
      <c r="L100">
        <f>'HKFI(x)'!AP99+'HKGI(x)'!AO99</f>
        <v>0.15584473823194483</v>
      </c>
      <c r="M100">
        <f>'HKFI(x)'!AQ99+'HKGI(x)'!AP99</f>
        <v>0.16343239949034613</v>
      </c>
      <c r="N100">
        <f>'HKFI(x)'!AR99+'HKGI(x)'!AQ99</f>
        <v>0.17156114267670219</v>
      </c>
      <c r="O100">
        <f>'HKFI(x)'!AS99+'HKGI(x)'!AR99</f>
        <v>0.18394370300559593</v>
      </c>
      <c r="P100">
        <f>'HKFI(x)'!AT99+'HKGI(x)'!AS99</f>
        <v>0.19313192125245271</v>
      </c>
      <c r="Q100">
        <f>'HKFI(x)'!AU99+'HKGI(x)'!AT99</f>
        <v>0.19399336113731225</v>
      </c>
      <c r="R100">
        <f>'HKFI(x)'!AV99+'HKGI(x)'!AU99</f>
        <v>0.19083376339190716</v>
      </c>
      <c r="S100">
        <f>'HKFI(x)'!AW99+'HKGI(x)'!AV99</f>
        <v>0.2089454587086419</v>
      </c>
      <c r="T100">
        <f>'HKFI(x)'!AX99+'HKGI(x)'!AW99</f>
        <v>0.19934722643915359</v>
      </c>
      <c r="U100">
        <f>'HKFI(x)'!AY99+'HKGI(x)'!AX99</f>
        <v>0.15550315146297045</v>
      </c>
      <c r="V100">
        <f>'HKFI(x)'!AZ99+'HKGI(x)'!AY99</f>
        <v>0.15484191349632018</v>
      </c>
      <c r="W100">
        <f>'HKFI(x)'!BA99+'HKGI(x)'!AZ99</f>
        <v>0.13982752190255948</v>
      </c>
      <c r="X100">
        <f>'HKFI(x)'!BB99+'HKGI(x)'!BA99</f>
        <v>0.11588051831961679</v>
      </c>
      <c r="Y100">
        <f>'HKFI(x)'!BC99+'HKGI(x)'!BB99</f>
        <v>9.2922029251726171E-2</v>
      </c>
      <c r="Z100">
        <f>'HKFI(x)'!BD99+'HKGI(x)'!BC99</f>
        <v>5.9372730567753246E-2</v>
      </c>
      <c r="AA100">
        <f>'HKFI(x)'!BE99+'HKGI(x)'!BD99</f>
        <v>4.7759402594906665E-2</v>
      </c>
      <c r="AB100">
        <f>'HKFI(x)'!BF99+'HKGI(x)'!BE99</f>
        <v>3.963292776404298E-2</v>
      </c>
      <c r="AC100">
        <f>'HKFI(x)'!BG99+'HKGI(x)'!BF99</f>
        <v>2.6610966853585764E-2</v>
      </c>
    </row>
    <row r="101" spans="1:29" x14ac:dyDescent="0.25">
      <c r="A101">
        <f>'HKFI(x)'!AE100</f>
        <v>2048</v>
      </c>
      <c r="B101">
        <f>'HKFI(x)'!AF100+'HKGI(x)'!AE100</f>
        <v>3.4479672897975773</v>
      </c>
      <c r="C101">
        <f>'HKFI(x)'!AG100+'HKGI(x)'!AF100</f>
        <v>6.2004435131216451E-2</v>
      </c>
      <c r="D101">
        <f>'HKFI(x)'!AH100+'HKGI(x)'!AG100</f>
        <v>5.3475726660207487E-2</v>
      </c>
      <c r="E101">
        <f>'HKFI(x)'!AI100+'HKGI(x)'!AH100</f>
        <v>5.0137141660693246E-2</v>
      </c>
      <c r="F101">
        <f>'HKFI(x)'!AJ100+'HKGI(x)'!AI100</f>
        <v>7.3938824500842951E-2</v>
      </c>
      <c r="G101">
        <f>'HKFI(x)'!AK100+'HKGI(x)'!AJ100</f>
        <v>9.6195708680276992E-2</v>
      </c>
      <c r="H101">
        <f>'HKFI(x)'!AL100+'HKGI(x)'!AK100</f>
        <v>0.11081303972383134</v>
      </c>
      <c r="I101">
        <f>'HKFI(x)'!AM100+'HKGI(x)'!AL100</f>
        <v>0.14750739672780683</v>
      </c>
      <c r="J101">
        <f>'HKFI(x)'!AN100+'HKGI(x)'!AM100</f>
        <v>0.15335438660082204</v>
      </c>
      <c r="K101">
        <f>'HKFI(x)'!AO100+'HKGI(x)'!AN100</f>
        <v>0.1612921752979935</v>
      </c>
      <c r="L101">
        <f>'HKFI(x)'!AP100+'HKGI(x)'!AO100</f>
        <v>0.15863086623191891</v>
      </c>
      <c r="M101">
        <f>'HKFI(x)'!AQ100+'HKGI(x)'!AP100</f>
        <v>0.16636649340950135</v>
      </c>
      <c r="N101">
        <f>'HKFI(x)'!AR100+'HKGI(x)'!AQ100</f>
        <v>0.17461165131977485</v>
      </c>
      <c r="O101">
        <f>'HKFI(x)'!AS100+'HKGI(x)'!AR100</f>
        <v>0.18742792195163727</v>
      </c>
      <c r="P101">
        <f>'HKFI(x)'!AT100+'HKGI(x)'!AS100</f>
        <v>0.19685625858548617</v>
      </c>
      <c r="Q101">
        <f>'HKFI(x)'!AU100+'HKGI(x)'!AT100</f>
        <v>0.19771143335713848</v>
      </c>
      <c r="R101">
        <f>'HKFI(x)'!AV100+'HKGI(x)'!AU100</f>
        <v>0.19436306947911747</v>
      </c>
      <c r="S101">
        <f>'HKFI(x)'!AW100+'HKGI(x)'!AV100</f>
        <v>0.21275723945619635</v>
      </c>
      <c r="T101">
        <f>'HKFI(x)'!AX100+'HKGI(x)'!AW100</f>
        <v>0.20288902401385542</v>
      </c>
      <c r="U101">
        <f>'HKFI(x)'!AY100+'HKGI(x)'!AX100</f>
        <v>0.15840651944156162</v>
      </c>
      <c r="V101">
        <f>'HKFI(x)'!AZ100+'HKGI(x)'!AY100</f>
        <v>0.15771858421225504</v>
      </c>
      <c r="W101">
        <f>'HKFI(x)'!BA100+'HKGI(x)'!AZ100</f>
        <v>0.14262046793857819</v>
      </c>
      <c r="X101">
        <f>'HKFI(x)'!BB100+'HKGI(x)'!BA100</f>
        <v>0.1180565332191581</v>
      </c>
      <c r="Y101">
        <f>'HKFI(x)'!BC100+'HKGI(x)'!BB100</f>
        <v>9.4717567183497248E-2</v>
      </c>
      <c r="Z101">
        <f>'HKFI(x)'!BD100+'HKGI(x)'!BC100</f>
        <v>6.0371502135984946E-2</v>
      </c>
      <c r="AA101">
        <f>'HKFI(x)'!BE100+'HKGI(x)'!BD100</f>
        <v>4.8489133054071383E-2</v>
      </c>
      <c r="AB101">
        <f>'HKFI(x)'!BF100+'HKGI(x)'!BE100</f>
        <v>4.0240292629353761E-2</v>
      </c>
      <c r="AC101">
        <f>'HKFI(x)'!BG100+'HKGI(x)'!BF100</f>
        <v>2.7013897194799748E-2</v>
      </c>
    </row>
    <row r="102" spans="1:29" x14ac:dyDescent="0.25">
      <c r="A102">
        <f>'HKFI(x)'!AE101</f>
        <v>2049</v>
      </c>
      <c r="B102">
        <f>'HKFI(x)'!AF101+'HKGI(x)'!AE101</f>
        <v>3.5022612791453778</v>
      </c>
      <c r="C102">
        <f>'HKFI(x)'!AG101+'HKGI(x)'!AF101</f>
        <v>6.3181442914274605E-2</v>
      </c>
      <c r="D102">
        <f>'HKFI(x)'!AH101+'HKGI(x)'!AG101</f>
        <v>5.451177163105056E-2</v>
      </c>
      <c r="E102">
        <f>'HKFI(x)'!AI101+'HKGI(x)'!AH101</f>
        <v>5.1108641704172134E-2</v>
      </c>
      <c r="F102">
        <f>'HKFI(x)'!AJ101+'HKGI(x)'!AI101</f>
        <v>7.5346161010023546E-2</v>
      </c>
      <c r="G102">
        <f>'HKFI(x)'!AK101+'HKGI(x)'!AJ101</f>
        <v>9.8035519629043388E-2</v>
      </c>
      <c r="H102">
        <f>'HKFI(x)'!AL101+'HKGI(x)'!AK101</f>
        <v>0.11290117655042074</v>
      </c>
      <c r="I102">
        <f>'HKFI(x)'!AM101+'HKGI(x)'!AL101</f>
        <v>0.15011735139283322</v>
      </c>
      <c r="J102">
        <f>'HKFI(x)'!AN101+'HKGI(x)'!AM101</f>
        <v>0.15584726354615705</v>
      </c>
      <c r="K102">
        <f>'HKFI(x)'!AO101+'HKGI(x)'!AN101</f>
        <v>0.16375710174182767</v>
      </c>
      <c r="L102">
        <f>'HKFI(x)'!AP101+'HKGI(x)'!AO101</f>
        <v>0.16097979364078505</v>
      </c>
      <c r="M102">
        <f>'HKFI(x)'!AQ101+'HKGI(x)'!AP101</f>
        <v>0.16883523538750772</v>
      </c>
      <c r="N102">
        <f>'HKFI(x)'!AR101+'HKGI(x)'!AQ101</f>
        <v>0.17717262816704965</v>
      </c>
      <c r="O102">
        <f>'HKFI(x)'!AS101+'HKGI(x)'!AR101</f>
        <v>0.19035719760401379</v>
      </c>
      <c r="P102">
        <f>'HKFI(x)'!AT101+'HKGI(x)'!AS101</f>
        <v>0.19998551897795402</v>
      </c>
      <c r="Q102">
        <f>'HKFI(x)'!AU101+'HKGI(x)'!AT101</f>
        <v>0.20083048411307211</v>
      </c>
      <c r="R102">
        <f>'HKFI(x)'!AV101+'HKGI(x)'!AU101</f>
        <v>0.19731106565361367</v>
      </c>
      <c r="S102">
        <f>'HKFI(x)'!AW101+'HKGI(x)'!AV101</f>
        <v>0.21592144331161583</v>
      </c>
      <c r="T102">
        <f>'HKFI(x)'!AX101+'HKGI(x)'!AW101</f>
        <v>0.20581991120849868</v>
      </c>
      <c r="U102">
        <f>'HKFI(x)'!AY101+'HKGI(x)'!AX101</f>
        <v>0.16081107753119381</v>
      </c>
      <c r="V102">
        <f>'HKFI(x)'!AZ101+'HKGI(x)'!AY101</f>
        <v>0.16009132279257415</v>
      </c>
      <c r="W102">
        <f>'HKFI(x)'!BA101+'HKGI(x)'!AZ101</f>
        <v>0.14493333563075392</v>
      </c>
      <c r="X102">
        <f>'HKFI(x)'!BB101+'HKGI(x)'!BA101</f>
        <v>0.11985175972853465</v>
      </c>
      <c r="Y102">
        <f>'HKFI(x)'!BC101+'HKGI(x)'!BB101</f>
        <v>9.6202400920874051E-2</v>
      </c>
      <c r="Z102">
        <f>'HKFI(x)'!BD101+'HKGI(x)'!BC101</f>
        <v>6.1193173260756892E-2</v>
      </c>
      <c r="AA102">
        <f>'HKFI(x)'!BE101+'HKGI(x)'!BD101</f>
        <v>4.9082574612106487E-2</v>
      </c>
      <c r="AB102">
        <f>'HKFI(x)'!BF101+'HKGI(x)'!BE101</f>
        <v>4.0733600960704018E-2</v>
      </c>
      <c r="AC102">
        <f>'HKFI(x)'!BG101+'HKGI(x)'!BF101</f>
        <v>2.7342325523966274E-2</v>
      </c>
    </row>
    <row r="103" spans="1:29" x14ac:dyDescent="0.25">
      <c r="A103">
        <f>'HKFI(x)'!AE102</f>
        <v>2050</v>
      </c>
      <c r="B103">
        <f>'HKFI(x)'!AF102+'HKGI(x)'!AE102</f>
        <v>3.5507212650310893</v>
      </c>
      <c r="C103">
        <f>'HKFI(x)'!AG102+'HKGI(x)'!AF102</f>
        <v>6.4239637928268631E-2</v>
      </c>
      <c r="D103">
        <f>'HKFI(x)'!AH102+'HKGI(x)'!AG102</f>
        <v>5.5446028398864054E-2</v>
      </c>
      <c r="E103">
        <f>'HKFI(x)'!AI102+'HKGI(x)'!AH102</f>
        <v>5.1984718833562246E-2</v>
      </c>
      <c r="F103">
        <f>'HKFI(x)'!AJ102+'HKGI(x)'!AI102</f>
        <v>7.6607145385594655E-2</v>
      </c>
      <c r="G103">
        <f>'HKFI(x)'!AK102+'HKGI(x)'!AJ102</f>
        <v>9.9681921345643437E-2</v>
      </c>
      <c r="H103">
        <f>'HKFI(x)'!AL102+'HKGI(x)'!AK102</f>
        <v>0.11477303054294274</v>
      </c>
      <c r="I103">
        <f>'HKFI(x)'!AM102+'HKGI(x)'!AL102</f>
        <v>0.1524661826634468</v>
      </c>
      <c r="J103">
        <f>'HKFI(x)'!AN102+'HKGI(x)'!AM102</f>
        <v>0.15810018808411103</v>
      </c>
      <c r="K103">
        <f>'HKFI(x)'!AO102+'HKGI(x)'!AN102</f>
        <v>0.16597711801170351</v>
      </c>
      <c r="L103">
        <f>'HKFI(x)'!AP102+'HKGI(x)'!AO102</f>
        <v>0.16309560342308316</v>
      </c>
      <c r="M103">
        <f>'HKFI(x)'!AQ102+'HKGI(x)'!AP102</f>
        <v>0.17105442287556893</v>
      </c>
      <c r="N103">
        <f>'HKFI(x)'!AR102+'HKGI(x)'!AQ102</f>
        <v>0.17946944801200082</v>
      </c>
      <c r="O103">
        <f>'HKFI(x)'!AS102+'HKGI(x)'!AR102</f>
        <v>0.19298820385491777</v>
      </c>
      <c r="P103">
        <f>'HKFI(x)'!AT102+'HKGI(x)'!AS102</f>
        <v>0.20279440078526234</v>
      </c>
      <c r="Q103">
        <f>'HKFI(x)'!AU102+'HKGI(x)'!AT102</f>
        <v>0.20362562801909417</v>
      </c>
      <c r="R103">
        <f>'HKFI(x)'!AV102+'HKGI(x)'!AU102</f>
        <v>0.19994115470124832</v>
      </c>
      <c r="S103">
        <f>'HKFI(x)'!AW102+'HKGI(x)'!AV102</f>
        <v>0.2187260610585611</v>
      </c>
      <c r="T103">
        <f>'HKFI(x)'!AX102+'HKGI(x)'!AW102</f>
        <v>0.20840911486765631</v>
      </c>
      <c r="U103">
        <f>'HKFI(x)'!AY102+'HKGI(x)'!AX102</f>
        <v>0.16293717115349293</v>
      </c>
      <c r="V103">
        <f>'HKFI(x)'!AZ102+'HKGI(x)'!AY102</f>
        <v>0.16218017288102968</v>
      </c>
      <c r="W103">
        <f>'HKFI(x)'!BA102+'HKGI(x)'!AZ102</f>
        <v>0.14697813265776938</v>
      </c>
      <c r="X103">
        <f>'HKFI(x)'!BB102+'HKGI(x)'!BA102</f>
        <v>0.12143257491714012</v>
      </c>
      <c r="Y103">
        <f>'HKFI(x)'!BC102+'HKGI(x)'!BB102</f>
        <v>9.7513194255525876E-2</v>
      </c>
      <c r="Z103">
        <f>'HKFI(x)'!BD102+'HKGI(x)'!BC102</f>
        <v>6.1914521933007317E-2</v>
      </c>
      <c r="AA103">
        <f>'HKFI(x)'!BE102+'HKGI(x)'!BD102</f>
        <v>4.9597047892441598E-2</v>
      </c>
      <c r="AB103">
        <f>'HKFI(x)'!BF102+'HKGI(x)'!BE102</f>
        <v>4.1160671874100524E-2</v>
      </c>
      <c r="AC103">
        <f>'HKFI(x)'!BG102+'HKGI(x)'!BF102</f>
        <v>2.7627768675051824E-2</v>
      </c>
    </row>
    <row r="104" spans="1:29" x14ac:dyDescent="0.25">
      <c r="A104">
        <f>'HKFI(x)'!AE103</f>
        <v>2051</v>
      </c>
      <c r="B104">
        <f>'HKFI(x)'!AF103+'HKGI(x)'!AE103</f>
        <v>3.5978729881509199</v>
      </c>
      <c r="C104">
        <f>'HKFI(x)'!AG103+'HKGI(x)'!AF103</f>
        <v>6.5273381614286058E-2</v>
      </c>
      <c r="D104">
        <f>'HKFI(x)'!AH103+'HKGI(x)'!AG103</f>
        <v>5.6360189020988459E-2</v>
      </c>
      <c r="E104">
        <f>'HKFI(x)'!AI103+'HKGI(x)'!AH103</f>
        <v>5.2841964019730694E-2</v>
      </c>
      <c r="F104">
        <f>'HKFI(x)'!AJ103+'HKGI(x)'!AI103</f>
        <v>7.7836704231783474E-2</v>
      </c>
      <c r="G104">
        <f>'HKFI(x)'!AK103+'HKGI(x)'!AJ103</f>
        <v>0.10128617712541438</v>
      </c>
      <c r="H104">
        <f>'HKFI(x)'!AL103+'HKGI(x)'!AK103</f>
        <v>0.11659869959100448</v>
      </c>
      <c r="I104">
        <f>'HKFI(x)'!AM103+'HKGI(x)'!AL103</f>
        <v>0.15476198775198519</v>
      </c>
      <c r="J104">
        <f>'HKFI(x)'!AN103+'HKGI(x)'!AM103</f>
        <v>0.16030729279160563</v>
      </c>
      <c r="K104">
        <f>'HKFI(x)'!AO103+'HKGI(x)'!AN103</f>
        <v>0.1681479240901031</v>
      </c>
      <c r="L104">
        <f>'HKFI(x)'!AP103+'HKGI(x)'!AO103</f>
        <v>0.16516465518973406</v>
      </c>
      <c r="M104">
        <f>'HKFI(x)'!AQ103+'HKGI(x)'!AP103</f>
        <v>0.17322214676354225</v>
      </c>
      <c r="N104">
        <f>'HKFI(x)'!AR103+'HKGI(x)'!AQ103</f>
        <v>0.18171018684262003</v>
      </c>
      <c r="O104">
        <f>'HKFI(x)'!AS103+'HKGI(x)'!AR103</f>
        <v>0.19555704279213021</v>
      </c>
      <c r="P104">
        <f>'HKFI(x)'!AT103+'HKGI(x)'!AS103</f>
        <v>0.2055359797730596</v>
      </c>
      <c r="Q104">
        <f>'HKFI(x)'!AU103+'HKGI(x)'!AT103</f>
        <v>0.20635135406371152</v>
      </c>
      <c r="R104">
        <f>'HKFI(x)'!AV103+'HKGI(x)'!AU103</f>
        <v>0.20249962783477993</v>
      </c>
      <c r="S104">
        <f>'HKFI(x)'!AW103+'HKGI(x)'!AV103</f>
        <v>0.22144443664788599</v>
      </c>
      <c r="T104">
        <f>'HKFI(x)'!AX103+'HKGI(x)'!AW103</f>
        <v>0.21091403944892312</v>
      </c>
      <c r="U104">
        <f>'HKFI(x)'!AY103+'HKGI(x)'!AX103</f>
        <v>0.16499506974946021</v>
      </c>
      <c r="V104">
        <f>'HKFI(x)'!AZ103+'HKGI(x)'!AY103</f>
        <v>0.16419708058526228</v>
      </c>
      <c r="W104">
        <f>'HKFI(x)'!BA103+'HKGI(x)'!AZ103</f>
        <v>0.14895722042512727</v>
      </c>
      <c r="X104">
        <f>'HKFI(x)'!BB103+'HKGI(x)'!BA103</f>
        <v>0.12295915220096031</v>
      </c>
      <c r="Y104">
        <f>'HKFI(x)'!BC103+'HKGI(x)'!BB103</f>
        <v>9.8780811598489129E-2</v>
      </c>
      <c r="Z104">
        <f>'HKFI(x)'!BD103+'HKGI(x)'!BC103</f>
        <v>6.2609929719147112E-2</v>
      </c>
      <c r="AA104">
        <f>'HKFI(x)'!BE103+'HKGI(x)'!BD103</f>
        <v>5.0089461733634315E-2</v>
      </c>
      <c r="AB104">
        <f>'HKFI(x)'!BF103+'HKGI(x)'!BE103</f>
        <v>4.156910244270165E-2</v>
      </c>
      <c r="AC104">
        <f>'HKFI(x)'!BG103+'HKGI(x)'!BF103</f>
        <v>2.7901370102849418E-2</v>
      </c>
    </row>
    <row r="105" spans="1:29" x14ac:dyDescent="0.25">
      <c r="A105">
        <f>'HKFI(x)'!AE104</f>
        <v>2052</v>
      </c>
      <c r="B105">
        <f>'HKFI(x)'!AF104+'HKGI(x)'!AE104</f>
        <v>3.6481681621693722</v>
      </c>
      <c r="C105">
        <f>'HKFI(x)'!AG104+'HKGI(x)'!AF104</f>
        <v>6.637446908784056E-2</v>
      </c>
      <c r="D105">
        <f>'HKFI(x)'!AH104+'HKGI(x)'!AG104</f>
        <v>5.7333335683434163E-2</v>
      </c>
      <c r="E105">
        <f>'HKFI(x)'!AI104+'HKGI(x)'!AH104</f>
        <v>5.3754517948794864E-2</v>
      </c>
      <c r="F105">
        <f>'HKFI(x)'!AJ104+'HKGI(x)'!AI104</f>
        <v>7.9147234050351428E-2</v>
      </c>
      <c r="G105">
        <f>'HKFI(x)'!AK104+'HKGI(x)'!AJ104</f>
        <v>0.10299650417298004</v>
      </c>
      <c r="H105">
        <f>'HKFI(x)'!AL104+'HKGI(x)'!AK104</f>
        <v>0.11854441866422583</v>
      </c>
      <c r="I105">
        <f>'HKFI(x)'!AM104+'HKGI(x)'!AL104</f>
        <v>0.15720687968016622</v>
      </c>
      <c r="J105">
        <f>'HKFI(x)'!AN104+'HKGI(x)'!AM104</f>
        <v>0.16265580720143746</v>
      </c>
      <c r="K105">
        <f>'HKFI(x)'!AO104+'HKGI(x)'!AN104</f>
        <v>0.17045935446312629</v>
      </c>
      <c r="L105">
        <f>'HKFI(x)'!AP104+'HKGI(x)'!AO104</f>
        <v>0.16736768555095272</v>
      </c>
      <c r="M105">
        <f>'HKFI(x)'!AQ104+'HKGI(x)'!AP104</f>
        <v>0.17553115882097042</v>
      </c>
      <c r="N105">
        <f>'HKFI(x)'!AR104+'HKGI(x)'!AQ104</f>
        <v>0.18409804476361896</v>
      </c>
      <c r="O105">
        <f>'HKFI(x)'!AS104+'HKGI(x)'!AR104</f>
        <v>0.19829375275307998</v>
      </c>
      <c r="P105">
        <f>'HKFI(x)'!AT104+'HKGI(x)'!AS104</f>
        <v>0.20845707317325929</v>
      </c>
      <c r="Q105">
        <f>'HKFI(x)'!AU104+'HKGI(x)'!AT104</f>
        <v>0.20925648728441221</v>
      </c>
      <c r="R105">
        <f>'HKFI(x)'!AV104+'HKGI(x)'!AU104</f>
        <v>0.20522889978398368</v>
      </c>
      <c r="S105">
        <f>'HKFI(x)'!AW104+'HKGI(x)'!AV104</f>
        <v>0.22434805860040519</v>
      </c>
      <c r="T105">
        <f>'HKFI(x)'!AX104+'HKGI(x)'!AW104</f>
        <v>0.21359145194098275</v>
      </c>
      <c r="U105">
        <f>'HKFI(x)'!AY104+'HKGI(x)'!AX104</f>
        <v>0.16719428632671529</v>
      </c>
      <c r="V105">
        <f>'HKFI(x)'!AZ104+'HKGI(x)'!AY104</f>
        <v>0.16635438912776193</v>
      </c>
      <c r="W105">
        <f>'HKFI(x)'!BA104+'HKGI(x)'!AZ104</f>
        <v>0.15107226094305981</v>
      </c>
      <c r="X105">
        <f>'HKFI(x)'!BB104+'HKGI(x)'!BA104</f>
        <v>0.12459191772383095</v>
      </c>
      <c r="Y105">
        <f>'HKFI(x)'!BC104+'HKGI(x)'!BB104</f>
        <v>0.10013591218170212</v>
      </c>
      <c r="Z105">
        <f>'HKFI(x)'!BD104+'HKGI(x)'!BC104</f>
        <v>6.3354168399151783E-2</v>
      </c>
      <c r="AA105">
        <f>'HKFI(x)'!BE104+'HKGI(x)'!BD104</f>
        <v>5.0617824275635298E-2</v>
      </c>
      <c r="AB105">
        <f>'HKFI(x)'!BF104+'HKGI(x)'!BE104</f>
        <v>4.2007478085940061E-2</v>
      </c>
      <c r="AC105">
        <f>'HKFI(x)'!BG104+'HKGI(x)'!BF104</f>
        <v>2.8194791481552801E-2</v>
      </c>
    </row>
    <row r="106" spans="1:29" x14ac:dyDescent="0.25">
      <c r="A106">
        <f>'HKFI(x)'!AE105</f>
        <v>2053</v>
      </c>
      <c r="B106">
        <f>'HKFI(x)'!AF105+'HKGI(x)'!AE105</f>
        <v>3.6900122484194116</v>
      </c>
      <c r="C106">
        <f>'HKFI(x)'!AG105+'HKGI(x)'!AF105</f>
        <v>6.7304557598254447E-2</v>
      </c>
      <c r="D106">
        <f>'HKFI(x)'!AH105+'HKGI(x)'!AG105</f>
        <v>5.8160417704520115E-2</v>
      </c>
      <c r="E106">
        <f>'HKFI(x)'!AI105+'HKGI(x)'!AH105</f>
        <v>5.4530145140395593E-2</v>
      </c>
      <c r="F106">
        <f>'HKFI(x)'!AJ105+'HKGI(x)'!AI105</f>
        <v>8.0246466468214539E-2</v>
      </c>
      <c r="G106">
        <f>'HKFI(x)'!AK105+'HKGI(x)'!AJ105</f>
        <v>0.10442728209584554</v>
      </c>
      <c r="H106">
        <f>'HKFI(x)'!AL105+'HKGI(x)'!AK105</f>
        <v>0.12017800729609976</v>
      </c>
      <c r="I106">
        <f>'HKFI(x)'!AM105+'HKGI(x)'!AL105</f>
        <v>0.15927631621814198</v>
      </c>
      <c r="J106">
        <f>'HKFI(x)'!AN105+'HKGI(x)'!AM105</f>
        <v>0.16466078180668645</v>
      </c>
      <c r="K106">
        <f>'HKFI(x)'!AO105+'HKGI(x)'!AN105</f>
        <v>0.17241890720902336</v>
      </c>
      <c r="L106">
        <f>'HKFI(x)'!AP105+'HKGI(x)'!AO105</f>
        <v>0.16923582331676898</v>
      </c>
      <c r="M106">
        <f>'HKFI(x)'!AQ105+'HKGI(x)'!AP105</f>
        <v>0.17748095066152111</v>
      </c>
      <c r="N106">
        <f>'HKFI(x)'!AR105+'HKGI(x)'!AQ105</f>
        <v>0.1861048481065809</v>
      </c>
      <c r="O106">
        <f>'HKFI(x)'!AS105+'HKGI(x)'!AR105</f>
        <v>0.2006007863619908</v>
      </c>
      <c r="P106">
        <f>'HKFI(x)'!AT105+'HKGI(x)'!AS105</f>
        <v>0.21091637295653981</v>
      </c>
      <c r="Q106">
        <f>'HKFI(x)'!AU105+'HKGI(x)'!AT105</f>
        <v>0.21169404422556165</v>
      </c>
      <c r="R106">
        <f>'HKFI(x)'!AV105+'HKGI(x)'!AU105</f>
        <v>0.20749748881770372</v>
      </c>
      <c r="S106">
        <f>'HKFI(x)'!AW105+'HKGI(x)'!AV105</f>
        <v>0.22672794310165093</v>
      </c>
      <c r="T106">
        <f>'HKFI(x)'!AX105+'HKGI(x)'!AW105</f>
        <v>0.21577001965078968</v>
      </c>
      <c r="U106">
        <f>'HKFI(x)'!AY105+'HKGI(x)'!AX105</f>
        <v>0.16898720440027953</v>
      </c>
      <c r="V106">
        <f>'HKFI(x)'!AZ105+'HKGI(x)'!AY105</f>
        <v>0.16809625785151106</v>
      </c>
      <c r="W106">
        <f>'HKFI(x)'!BA105+'HKGI(x)'!AZ105</f>
        <v>0.15279613795919741</v>
      </c>
      <c r="X106">
        <f>'HKFI(x)'!BB105+'HKGI(x)'!BA105</f>
        <v>0.12591096526745268</v>
      </c>
      <c r="Y106">
        <f>'HKFI(x)'!BC105+'HKGI(x)'!BB105</f>
        <v>0.10123679492962839</v>
      </c>
      <c r="Z106">
        <f>'HKFI(x)'!BD105+'HKGI(x)'!BC105</f>
        <v>6.3951333620415274E-2</v>
      </c>
      <c r="AA106">
        <f>'HKFI(x)'!BE105+'HKGI(x)'!BD105</f>
        <v>5.102958657650121E-2</v>
      </c>
      <c r="AB106">
        <f>'HKFI(x)'!BF105+'HKGI(x)'!BE105</f>
        <v>4.2347981563413323E-2</v>
      </c>
      <c r="AC106">
        <f>'HKFI(x)'!BG105+'HKGI(x)'!BF105</f>
        <v>2.8424827514723368E-2</v>
      </c>
    </row>
    <row r="107" spans="1:29" x14ac:dyDescent="0.25">
      <c r="A107">
        <f>'HKFI(x)'!AE106</f>
        <v>2054</v>
      </c>
      <c r="B107">
        <f>'HKFI(x)'!AF106+'HKGI(x)'!AE106</f>
        <v>3.7391774390218311</v>
      </c>
      <c r="C107">
        <f>'HKFI(x)'!AG106+'HKGI(x)'!AF106</f>
        <v>6.8386055226548656E-2</v>
      </c>
      <c r="D107">
        <f>'HKFI(x)'!AH106+'HKGI(x)'!AG106</f>
        <v>5.911811119406598E-2</v>
      </c>
      <c r="E107">
        <f>'HKFI(x)'!AI106+'HKGI(x)'!AH106</f>
        <v>5.5428223961405843E-2</v>
      </c>
      <c r="F107">
        <f>'HKFI(x)'!AJ106+'HKGI(x)'!AI106</f>
        <v>8.153082548382945E-2</v>
      </c>
      <c r="G107">
        <f>'HKFI(x)'!AK106+'HKGI(x)'!AJ106</f>
        <v>0.106102061643153</v>
      </c>
      <c r="H107">
        <f>'HKFI(x)'!AL106+'HKGI(x)'!AK106</f>
        <v>0.12208545098623462</v>
      </c>
      <c r="I107">
        <f>'HKFI(x)'!AM106+'HKGI(x)'!AL106</f>
        <v>0.16167926627211637</v>
      </c>
      <c r="J107">
        <f>'HKFI(x)'!AN106+'HKGI(x)'!AM106</f>
        <v>0.16697529414598769</v>
      </c>
      <c r="K107">
        <f>'HKFI(x)'!AO106+'HKGI(x)'!AN106</f>
        <v>0.17469181741707718</v>
      </c>
      <c r="L107">
        <f>'HKFI(x)'!AP106+'HKGI(x)'!AO106</f>
        <v>0.17140231737679715</v>
      </c>
      <c r="M107">
        <f>'HKFI(x)'!AQ106+'HKGI(x)'!AP106</f>
        <v>0.17974865067330476</v>
      </c>
      <c r="N107">
        <f>'HKFI(x)'!AR106+'HKGI(x)'!AQ106</f>
        <v>0.18844646891475925</v>
      </c>
      <c r="O107">
        <f>'HKFI(x)'!AS106+'HKGI(x)'!AR106</f>
        <v>0.20328709301878456</v>
      </c>
      <c r="P107">
        <f>'HKFI(x)'!AT106+'HKGI(x)'!AS106</f>
        <v>0.21378250348408076</v>
      </c>
      <c r="Q107">
        <f>'HKFI(x)'!AU106+'HKGI(x)'!AT106</f>
        <v>0.21454146412924741</v>
      </c>
      <c r="R107">
        <f>'HKFI(x)'!AV106+'HKGI(x)'!AU106</f>
        <v>0.21016467669191166</v>
      </c>
      <c r="S107">
        <f>'HKFI(x)'!AW106+'HKGI(x)'!AV106</f>
        <v>0.22955316421846139</v>
      </c>
      <c r="T107">
        <f>'HKFI(x)'!AX106+'HKGI(x)'!AW106</f>
        <v>0.21836929554614876</v>
      </c>
      <c r="U107">
        <f>'HKFI(x)'!AY106+'HKGI(x)'!AX106</f>
        <v>0.17112350733532308</v>
      </c>
      <c r="V107">
        <f>'HKFI(x)'!AZ106+'HKGI(x)'!AY106</f>
        <v>0.17018565018535331</v>
      </c>
      <c r="W107">
        <f>'HKFI(x)'!BA106+'HKGI(x)'!AZ106</f>
        <v>0.15485051998833438</v>
      </c>
      <c r="X107">
        <f>'HKFI(x)'!BB106+'HKGI(x)'!BA106</f>
        <v>0.12749258858648618</v>
      </c>
      <c r="Y107">
        <f>'HKFI(x)'!BC106+'HKGI(x)'!BB106</f>
        <v>0.10255170932332343</v>
      </c>
      <c r="Z107">
        <f>'HKFI(x)'!BD106+'HKGI(x)'!BC106</f>
        <v>6.4670763738115172E-2</v>
      </c>
      <c r="AA107">
        <f>'HKFI(x)'!BE106+'HKGI(x)'!BD106</f>
        <v>5.1535860143074028E-2</v>
      </c>
      <c r="AB107">
        <f>'HKFI(x)'!BF106+'HKGI(x)'!BE106</f>
        <v>4.2767615052679064E-2</v>
      </c>
      <c r="AC107">
        <f>'HKFI(x)'!BG106+'HKGI(x)'!BF106</f>
        <v>2.8706484285227707E-2</v>
      </c>
    </row>
    <row r="108" spans="1:29" x14ac:dyDescent="0.25">
      <c r="A108">
        <f>'HKFI(x)'!AE107</f>
        <v>2055</v>
      </c>
      <c r="B108">
        <f>'HKFI(x)'!AF107+'HKGI(x)'!AE107</f>
        <v>3.7968177167751387</v>
      </c>
      <c r="C108">
        <f>'HKFI(x)'!AG107+'HKGI(x)'!AF107</f>
        <v>6.9646314380560653E-2</v>
      </c>
      <c r="D108">
        <f>'HKFI(x)'!AH107+'HKGI(x)'!AG107</f>
        <v>6.0231345181097407E-2</v>
      </c>
      <c r="E108">
        <f>'HKFI(x)'!AI107+'HKGI(x)'!AH107</f>
        <v>5.6472137682836515E-2</v>
      </c>
      <c r="F108">
        <f>'HKFI(x)'!AJ107+'HKGI(x)'!AI107</f>
        <v>8.3031708083088934E-2</v>
      </c>
      <c r="G108">
        <f>'HKFI(x)'!AK107+'HKGI(x)'!AJ107</f>
        <v>0.10806125279465023</v>
      </c>
      <c r="H108">
        <f>'HKFI(x)'!AL107+'HKGI(x)'!AK107</f>
        <v>0.12431359954162442</v>
      </c>
      <c r="I108">
        <f>'HKFI(x)'!AM107+'HKGI(x)'!AL107</f>
        <v>0.16447709540442257</v>
      </c>
      <c r="J108">
        <f>'HKFI(x)'!AN107+'HKGI(x)'!AM107</f>
        <v>0.16966084135950027</v>
      </c>
      <c r="K108">
        <f>'HKFI(x)'!AO107+'HKGI(x)'!AN107</f>
        <v>0.17733656019498276</v>
      </c>
      <c r="L108">
        <f>'HKFI(x)'!AP107+'HKGI(x)'!AO107</f>
        <v>0.17392297247386151</v>
      </c>
      <c r="M108">
        <f>'HKFI(x)'!AQ107+'HKGI(x)'!AP107</f>
        <v>0.18239152368320477</v>
      </c>
      <c r="N108">
        <f>'HKFI(x)'!AR107+'HKGI(x)'!AQ107</f>
        <v>0.19118070154611261</v>
      </c>
      <c r="O108">
        <f>'HKFI(x)'!AS107+'HKGI(x)'!AR107</f>
        <v>0.20641996084422537</v>
      </c>
      <c r="P108">
        <f>'HKFI(x)'!AT107+'HKGI(x)'!AS107</f>
        <v>0.21712681421078694</v>
      </c>
      <c r="Q108">
        <f>'HKFI(x)'!AU107+'HKGI(x)'!AT107</f>
        <v>0.21786846883263544</v>
      </c>
      <c r="R108">
        <f>'HKFI(x)'!AV107+'HKGI(x)'!AU107</f>
        <v>0.21329277382547118</v>
      </c>
      <c r="S108">
        <f>'HKFI(x)'!AW107+'HKGI(x)'!AV107</f>
        <v>0.23288500178681185</v>
      </c>
      <c r="T108">
        <f>'HKFI(x)'!AX107+'HKGI(x)'!AW107</f>
        <v>0.22144341445201066</v>
      </c>
      <c r="U108">
        <f>'HKFI(x)'!AY107+'HKGI(x)'!AX107</f>
        <v>0.17364817552284806</v>
      </c>
      <c r="V108">
        <f>'HKFI(x)'!AZ107+'HKGI(x)'!AY107</f>
        <v>0.17266417326670996</v>
      </c>
      <c r="W108">
        <f>'HKFI(x)'!BA107+'HKGI(x)'!AZ107</f>
        <v>0.15727860374106628</v>
      </c>
      <c r="X108">
        <f>'HKFI(x)'!BB107+'HKGI(x)'!BA107</f>
        <v>0.12936838381529958</v>
      </c>
      <c r="Y108">
        <f>'HKFI(x)'!BC107+'HKGI(x)'!BB107</f>
        <v>0.10410779481159597</v>
      </c>
      <c r="Z108">
        <f>'HKFI(x)'!BD107+'HKGI(x)'!BC107</f>
        <v>6.5526253282900307E-2</v>
      </c>
      <c r="AA108">
        <f>'HKFI(x)'!BE107+'HKGI(x)'!BD107</f>
        <v>5.2144621987491015E-2</v>
      </c>
      <c r="AB108">
        <f>'HKFI(x)'!BF107+'HKGI(x)'!BE107</f>
        <v>4.3272828514006323E-2</v>
      </c>
      <c r="AC108">
        <f>'HKFI(x)'!BG107+'HKGI(x)'!BF107</f>
        <v>2.9044395555336666E-2</v>
      </c>
    </row>
    <row r="109" spans="1:29" x14ac:dyDescent="0.25">
      <c r="A109">
        <f>'HKFI(x)'!AE108</f>
        <v>2056</v>
      </c>
      <c r="B109">
        <f>'HKFI(x)'!AF108+'HKGI(x)'!AE108</f>
        <v>3.8683760701560432</v>
      </c>
      <c r="C109">
        <f>'HKFI(x)'!AG108+'HKGI(x)'!AF108</f>
        <v>7.1198440764411813E-2</v>
      </c>
      <c r="D109">
        <f>'HKFI(x)'!AH108+'HKGI(x)'!AG108</f>
        <v>6.1597894998281312E-2</v>
      </c>
      <c r="E109">
        <f>'HKFI(x)'!AI108+'HKGI(x)'!AH108</f>
        <v>5.7753555007860058E-2</v>
      </c>
      <c r="F109">
        <f>'HKFI(x)'!AJ108+'HKGI(x)'!AI108</f>
        <v>8.4887091681933258E-2</v>
      </c>
      <c r="G109">
        <f>'HKFI(x)'!AK108+'HKGI(x)'!AJ108</f>
        <v>0.11048656327919729</v>
      </c>
      <c r="H109">
        <f>'HKFI(x)'!AL108+'HKGI(x)'!AK108</f>
        <v>0.12706662340392755</v>
      </c>
      <c r="I109">
        <f>'HKFI(x)'!AM108+'HKGI(x)'!AL108</f>
        <v>0.1679191172393022</v>
      </c>
      <c r="J109">
        <f>'HKFI(x)'!AN108+'HKGI(x)'!AM108</f>
        <v>0.17294951561828548</v>
      </c>
      <c r="K109">
        <f>'HKFI(x)'!AO108+'HKGI(x)'!AN108</f>
        <v>0.18058750808380375</v>
      </c>
      <c r="L109">
        <f>'HKFI(x)'!AP108+'HKGI(x)'!AO108</f>
        <v>0.17702096108806253</v>
      </c>
      <c r="M109">
        <f>'HKFI(x)'!AQ108+'HKGI(x)'!AP108</f>
        <v>0.18564702796039789</v>
      </c>
      <c r="N109">
        <f>'HKFI(x)'!AR108+'HKGI(x)'!AQ108</f>
        <v>0.19455724603896796</v>
      </c>
      <c r="O109">
        <f>'HKFI(x)'!AS108+'HKGI(x)'!AR108</f>
        <v>0.2102825249158139</v>
      </c>
      <c r="P109">
        <f>'HKFI(x)'!AT108+'HKGI(x)'!AS108</f>
        <v>0.22125288481184135</v>
      </c>
      <c r="Q109">
        <f>'HKFI(x)'!AU108+'HKGI(x)'!AT108</f>
        <v>0.22198056731722005</v>
      </c>
      <c r="R109">
        <f>'HKFI(x)'!AV108+'HKGI(x)'!AU108</f>
        <v>0.21717804467868213</v>
      </c>
      <c r="S109">
        <f>'HKFI(x)'!AW108+'HKGI(x)'!AV108</f>
        <v>0.23705317182811592</v>
      </c>
      <c r="T109">
        <f>'HKFI(x)'!AX108+'HKGI(x)'!AW108</f>
        <v>0.22530327828583935</v>
      </c>
      <c r="U109">
        <f>'HKFI(x)'!AY108+'HKGI(x)'!AX108</f>
        <v>0.17681509196165185</v>
      </c>
      <c r="V109">
        <f>'HKFI(x)'!AZ108+'HKGI(x)'!AY108</f>
        <v>0.1757881656632867</v>
      </c>
      <c r="W109">
        <f>'HKFI(x)'!BA108+'HKGI(x)'!AZ108</f>
        <v>0.16032473454542612</v>
      </c>
      <c r="X109">
        <f>'HKFI(x)'!BB108+'HKGI(x)'!BA108</f>
        <v>0.13173205533784332</v>
      </c>
      <c r="Y109">
        <f>'HKFI(x)'!BC108+'HKGI(x)'!BB108</f>
        <v>0.10606315812172791</v>
      </c>
      <c r="Z109">
        <f>'HKFI(x)'!BD108+'HKGI(x)'!BC108</f>
        <v>6.6607856427658166E-2</v>
      </c>
      <c r="AA109">
        <f>'HKFI(x)'!BE108+'HKGI(x)'!BD108</f>
        <v>5.2925069674387176E-2</v>
      </c>
      <c r="AB109">
        <f>'HKFI(x)'!BF108+'HKGI(x)'!BE108</f>
        <v>4.392152261575917E-2</v>
      </c>
      <c r="AC109">
        <f>'HKFI(x)'!BG108+'HKGI(x)'!BF108</f>
        <v>2.9476398806359001E-2</v>
      </c>
    </row>
    <row r="110" spans="1:29" x14ac:dyDescent="0.25">
      <c r="A110">
        <f>'HKFI(x)'!AE109</f>
        <v>2057</v>
      </c>
      <c r="B110">
        <f>'HKFI(x)'!AF109+'HKGI(x)'!AE109</f>
        <v>3.957857121452538</v>
      </c>
      <c r="C110">
        <f>'HKFI(x)'!AG109+'HKGI(x)'!AF109</f>
        <v>7.3125788839209671E-2</v>
      </c>
      <c r="D110">
        <f>'HKFI(x)'!AH109+'HKGI(x)'!AG109</f>
        <v>6.3289869806373134E-2</v>
      </c>
      <c r="E110">
        <f>'HKFI(x)'!AI109+'HKGI(x)'!AH109</f>
        <v>5.9340081925935678E-2</v>
      </c>
      <c r="F110">
        <f>'HKFI(x)'!AJ109+'HKGI(x)'!AI109</f>
        <v>8.7198579534127726E-2</v>
      </c>
      <c r="G110">
        <f>'HKFI(x)'!AK109+'HKGI(x)'!AJ109</f>
        <v>0.11351175989295062</v>
      </c>
      <c r="H110">
        <f>'HKFI(x)'!AL109+'HKGI(x)'!AK109</f>
        <v>0.13049488477190815</v>
      </c>
      <c r="I110">
        <f>'HKFI(x)'!AM109+'HKGI(x)'!AL109</f>
        <v>0.17218911010412516</v>
      </c>
      <c r="J110">
        <f>'HKFI(x)'!AN109+'HKGI(x)'!AM109</f>
        <v>0.1770125796551883</v>
      </c>
      <c r="K110">
        <f>'HKFI(x)'!AO109+'HKGI(x)'!AN109</f>
        <v>0.18461745801774804</v>
      </c>
      <c r="L110">
        <f>'HKFI(x)'!AP109+'HKGI(x)'!AO109</f>
        <v>0.1808608277109944</v>
      </c>
      <c r="M110">
        <f>'HKFI(x)'!AQ109+'HKGI(x)'!AP109</f>
        <v>0.18969015437677</v>
      </c>
      <c r="N110">
        <f>'HKFI(x)'!AR109+'HKGI(x)'!AQ109</f>
        <v>0.198760015417938</v>
      </c>
      <c r="O110">
        <f>'HKFI(x)'!AS109+'HKGI(x)'!AR109</f>
        <v>0.21508339623527817</v>
      </c>
      <c r="P110">
        <f>'HKFI(x)'!AT109+'HKGI(x)'!AS109</f>
        <v>0.2263843570022645</v>
      </c>
      <c r="Q110">
        <f>'HKFI(x)'!AU109+'HKGI(x)'!AT109</f>
        <v>0.22710273736003217</v>
      </c>
      <c r="R110">
        <f>'HKFI(x)'!AV109+'HKGI(x)'!AU109</f>
        <v>0.22203844221980715</v>
      </c>
      <c r="S110">
        <f>'HKFI(x)'!AW109+'HKGI(x)'!AV109</f>
        <v>0.24229990630723391</v>
      </c>
      <c r="T110">
        <f>'HKFI(x)'!AX109+'HKGI(x)'!AW109</f>
        <v>0.23017714747883075</v>
      </c>
      <c r="U110">
        <f>'HKFI(x)'!AY109+'HKGI(x)'!AX109</f>
        <v>0.18081068617074297</v>
      </c>
      <c r="V110">
        <f>'HKFI(x)'!AZ109+'HKGI(x)'!AY109</f>
        <v>0.17974570409189053</v>
      </c>
      <c r="W110">
        <f>'HKFI(x)'!BA109+'HKGI(x)'!AZ109</f>
        <v>0.16416833444219886</v>
      </c>
      <c r="X110">
        <f>'HKFI(x)'!BB109+'HKGI(x)'!BA109</f>
        <v>0.13472573126116716</v>
      </c>
      <c r="Y110">
        <f>'HKFI(x)'!BC109+'HKGI(x)'!BB109</f>
        <v>0.10853386331520554</v>
      </c>
      <c r="Z110">
        <f>'HKFI(x)'!BD109+'HKGI(x)'!BC109</f>
        <v>6.7981612627838653E-2</v>
      </c>
      <c r="AA110">
        <f>'HKFI(x)'!BE109+'HKGI(x)'!BD109</f>
        <v>5.3927840471388239E-2</v>
      </c>
      <c r="AB110">
        <f>'HKFI(x)'!BF109+'HKGI(x)'!BE109</f>
        <v>4.4756058599078566E-2</v>
      </c>
      <c r="AC110">
        <f>'HKFI(x)'!BG109+'HKGI(x)'!BF109</f>
        <v>3.0030193816311793E-2</v>
      </c>
    </row>
    <row r="111" spans="1:29" x14ac:dyDescent="0.25">
      <c r="A111">
        <f>'HKFI(x)'!AE110</f>
        <v>2058</v>
      </c>
      <c r="B111">
        <f>'HKFI(x)'!AF110+'HKGI(x)'!AE110</f>
        <v>4.0631882152957344</v>
      </c>
      <c r="C111">
        <f>'HKFI(x)'!AG110+'HKGI(x)'!AF110</f>
        <v>7.5386880366770326E-2</v>
      </c>
      <c r="D111">
        <f>'HKFI(x)'!AH110+'HKGI(x)'!AG110</f>
        <v>6.5272019312817772E-2</v>
      </c>
      <c r="E111">
        <f>'HKFI(x)'!AI110+'HKGI(x)'!AH110</f>
        <v>6.1198675014284609E-2</v>
      </c>
      <c r="F111">
        <f>'HKFI(x)'!AJ110+'HKGI(x)'!AI110</f>
        <v>8.9914642596604782E-2</v>
      </c>
      <c r="G111">
        <f>'HKFI(x)'!AK110+'HKGI(x)'!AJ110</f>
        <v>0.11706853942031456</v>
      </c>
      <c r="H111">
        <f>'HKFI(x)'!AL110+'HKGI(x)'!AK110</f>
        <v>0.13452231844993681</v>
      </c>
      <c r="I111">
        <f>'HKFI(x)'!AM110+'HKGI(x)'!AL110</f>
        <v>0.17719615229871577</v>
      </c>
      <c r="J111">
        <f>'HKFI(x)'!AN110+'HKGI(x)'!AM110</f>
        <v>0.18176745487255064</v>
      </c>
      <c r="K111">
        <f>'HKFI(x)'!AO110+'HKGI(x)'!AN110</f>
        <v>0.18934130861301862</v>
      </c>
      <c r="L111">
        <f>'HKFI(x)'!AP110+'HKGI(x)'!AO110</f>
        <v>0.18536159626223953</v>
      </c>
      <c r="M111">
        <f>'HKFI(x)'!AQ110+'HKGI(x)'!AP110</f>
        <v>0.19443374656673779</v>
      </c>
      <c r="N111">
        <f>'HKFI(x)'!AR110+'HKGI(x)'!AQ110</f>
        <v>0.20369621672884897</v>
      </c>
      <c r="O111">
        <f>'HKFI(x)'!AS110+'HKGI(x)'!AR110</f>
        <v>0.22071818509994279</v>
      </c>
      <c r="P111">
        <f>'HKFI(x)'!AT110+'HKGI(x)'!AS110</f>
        <v>0.2324089269779262</v>
      </c>
      <c r="Q111">
        <f>'HKFI(x)'!AU110+'HKGI(x)'!AT110</f>
        <v>0.23312097928119027</v>
      </c>
      <c r="R111">
        <f>'HKFI(x)'!AV110+'HKGI(x)'!AU110</f>
        <v>0.22776091418276964</v>
      </c>
      <c r="S111">
        <f>'HKFI(x)'!AW110+'HKGI(x)'!AV110</f>
        <v>0.24849558125474885</v>
      </c>
      <c r="T111">
        <f>'HKFI(x)'!AX110+'HKGI(x)'!AW110</f>
        <v>0.2359410727791065</v>
      </c>
      <c r="U111">
        <f>'HKFI(x)'!AY110+'HKGI(x)'!AX110</f>
        <v>0.18553410619608224</v>
      </c>
      <c r="V111">
        <f>'HKFI(x)'!AZ110+'HKGI(x)'!AY110</f>
        <v>0.18443316380694122</v>
      </c>
      <c r="W111">
        <f>'HKFI(x)'!BA110+'HKGI(x)'!AZ110</f>
        <v>0.16871229588837516</v>
      </c>
      <c r="X111">
        <f>'HKFI(x)'!BB110+'HKGI(x)'!BA110</f>
        <v>0.13827117999845989</v>
      </c>
      <c r="Y111">
        <f>'HKFI(x)'!BC110+'HKGI(x)'!BB110</f>
        <v>0.11145669272714782</v>
      </c>
      <c r="Z111">
        <f>'HKFI(x)'!BD110+'HKGI(x)'!BC110</f>
        <v>6.9610729366688842E-2</v>
      </c>
      <c r="AA111">
        <f>'HKFI(x)'!BE110+'HKGI(x)'!BD110</f>
        <v>5.5123425241342137E-2</v>
      </c>
      <c r="AB111">
        <f>'HKFI(x)'!BF110+'HKGI(x)'!BE110</f>
        <v>4.5751638785319196E-2</v>
      </c>
      <c r="AC111">
        <f>'HKFI(x)'!BG110+'HKGI(x)'!BF110</f>
        <v>3.0689773206853121E-2</v>
      </c>
    </row>
    <row r="112" spans="1:29" x14ac:dyDescent="0.25">
      <c r="A112">
        <f>'HKFI(x)'!AE111</f>
        <v>2059</v>
      </c>
      <c r="B112">
        <f>'HKFI(x)'!AF111+'HKGI(x)'!AE111</f>
        <v>4.1937825791031269</v>
      </c>
      <c r="C112">
        <f>'HKFI(x)'!AG111+'HKGI(x)'!AF111</f>
        <v>7.8175834439414588E-2</v>
      </c>
      <c r="D112">
        <f>'HKFI(x)'!AH111+'HKGI(x)'!AG111</f>
        <v>6.7711584988190812E-2</v>
      </c>
      <c r="E112">
        <f>'HKFI(x)'!AI111+'HKGI(x)'!AH111</f>
        <v>6.3486125611586064E-2</v>
      </c>
      <c r="F112">
        <f>'HKFI(x)'!AJ111+'HKGI(x)'!AI111</f>
        <v>9.3272955876633923E-2</v>
      </c>
      <c r="G112">
        <f>'HKFI(x)'!AK111+'HKGI(x)'!AJ111</f>
        <v>0.12147031910039517</v>
      </c>
      <c r="H112">
        <f>'HKFI(x)'!AL111+'HKGI(x)'!AK111</f>
        <v>0.13950044886379703</v>
      </c>
      <c r="I112">
        <f>'HKFI(x)'!AM111+'HKGI(x)'!AL111</f>
        <v>0.18336765750258818</v>
      </c>
      <c r="J112">
        <f>'HKFI(x)'!AN111+'HKGI(x)'!AM111</f>
        <v>0.18761010227345309</v>
      </c>
      <c r="K112">
        <f>'HKFI(x)'!AO111+'HKGI(x)'!AN111</f>
        <v>0.1951605117403819</v>
      </c>
      <c r="L112">
        <f>'HKFI(x)'!AP111+'HKGI(x)'!AO111</f>
        <v>0.19090547952855541</v>
      </c>
      <c r="M112">
        <f>'HKFI(x)'!AQ111+'HKGI(x)'!AP111</f>
        <v>0.20028541581934636</v>
      </c>
      <c r="N112">
        <f>'HKFI(x)'!AR111+'HKGI(x)'!AQ111</f>
        <v>0.209795544224474</v>
      </c>
      <c r="O112">
        <f>'HKFI(x)'!AS111+'HKGI(x)'!AR111</f>
        <v>0.22767334758646435</v>
      </c>
      <c r="P112">
        <f>'HKFI(x)'!AT111+'HKGI(x)'!AS111</f>
        <v>0.23984852873290902</v>
      </c>
      <c r="Q112">
        <f>'HKFI(x)'!AU111+'HKGI(x)'!AT111</f>
        <v>0.24056146253379276</v>
      </c>
      <c r="R112">
        <f>'HKFI(x)'!AV111+'HKGI(x)'!AU111</f>
        <v>0.23485804832669113</v>
      </c>
      <c r="S112">
        <f>'HKFI(x)'!AW111+'HKGI(x)'!AV111</f>
        <v>0.2562142212684877</v>
      </c>
      <c r="T112">
        <f>'HKFI(x)'!AX111+'HKGI(x)'!AW111</f>
        <v>0.24313793422086957</v>
      </c>
      <c r="U112">
        <f>'HKFI(x)'!AY111+'HKGI(x)'!AX111</f>
        <v>0.19142832721648168</v>
      </c>
      <c r="V112">
        <f>'HKFI(x)'!AZ111+'HKGI(x)'!AY111</f>
        <v>0.19029948525210169</v>
      </c>
      <c r="W112">
        <f>'HKFI(x)'!BA111+'HKGI(x)'!AZ111</f>
        <v>0.17438299416990444</v>
      </c>
      <c r="X112">
        <f>'HKFI(x)'!BB111+'HKGI(x)'!BA111</f>
        <v>0.14270757858851552</v>
      </c>
      <c r="Y112">
        <f>'HKFI(x)'!BC111+'HKGI(x)'!BB111</f>
        <v>0.11510789603157363</v>
      </c>
      <c r="Z112">
        <f>'HKFI(x)'!BD111+'HKGI(x)'!BC111</f>
        <v>7.1653286672149805E-2</v>
      </c>
      <c r="AA112">
        <f>'HKFI(x)'!BE111+'HKGI(x)'!BD111</f>
        <v>5.6634450089865264E-2</v>
      </c>
      <c r="AB112">
        <f>'HKFI(x)'!BF111+'HKGI(x)'!BE111</f>
        <v>4.7010969067382016E-2</v>
      </c>
      <c r="AC112">
        <f>'HKFI(x)'!BG111+'HKGI(x)'!BF111</f>
        <v>3.1522069377121049E-2</v>
      </c>
    </row>
    <row r="113" spans="1:29" x14ac:dyDescent="0.25">
      <c r="A113">
        <f>'HKFI(x)'!AE112</f>
        <v>2060</v>
      </c>
      <c r="B113">
        <f>'HKFI(x)'!AF112+'HKGI(x)'!AE112</f>
        <v>4.338154976598644</v>
      </c>
      <c r="C113">
        <f>'HKFI(x)'!AG112+'HKGI(x)'!AF112</f>
        <v>8.1255401548654183E-2</v>
      </c>
      <c r="D113">
        <f>'HKFI(x)'!AH112+'HKGI(x)'!AG112</f>
        <v>7.0404012710020197E-2</v>
      </c>
      <c r="E113">
        <f>'HKFI(x)'!AI112+'HKGI(x)'!AH112</f>
        <v>6.6010659870534089E-2</v>
      </c>
      <c r="F113">
        <f>'HKFI(x)'!AJ112+'HKGI(x)'!AI112</f>
        <v>9.6983272842135176E-2</v>
      </c>
      <c r="G113">
        <f>'HKFI(x)'!AK112+'HKGI(x)'!AJ112</f>
        <v>0.12633446880193533</v>
      </c>
      <c r="H113">
        <f>'HKFI(x)'!AL112+'HKGI(x)'!AK112</f>
        <v>0.1449999509399591</v>
      </c>
      <c r="I113">
        <f>'HKFI(x)'!AM112+'HKGI(x)'!AL112</f>
        <v>0.19018111813513447</v>
      </c>
      <c r="J113">
        <f>'HKFI(x)'!AN112+'HKGI(x)'!AM112</f>
        <v>0.19405593981920705</v>
      </c>
      <c r="K113">
        <f>'HKFI(x)'!AO112+'HKGI(x)'!AN112</f>
        <v>0.20158420324612619</v>
      </c>
      <c r="L113">
        <f>'HKFI(x)'!AP112+'HKGI(x)'!AO112</f>
        <v>0.19702512250527907</v>
      </c>
      <c r="M113">
        <f>'HKFI(x)'!AQ112+'HKGI(x)'!AP112</f>
        <v>0.20674700476876323</v>
      </c>
      <c r="N113">
        <f>'HKFI(x)'!AR112+'HKGI(x)'!AQ112</f>
        <v>0.21653314272068513</v>
      </c>
      <c r="O113">
        <f>'HKFI(x)'!AS112+'HKGI(x)'!AR112</f>
        <v>0.23535448609383464</v>
      </c>
      <c r="P113">
        <f>'HKFI(x)'!AT112+'HKGI(x)'!AS112</f>
        <v>0.24806550999195259</v>
      </c>
      <c r="Q113">
        <f>'HKFI(x)'!AU112+'HKGI(x)'!AT112</f>
        <v>0.24878160958377851</v>
      </c>
      <c r="R113">
        <f>'HKFI(x)'!AV112+'HKGI(x)'!AU112</f>
        <v>0.24270448745130183</v>
      </c>
      <c r="S113">
        <f>'HKFI(x)'!AW112+'HKGI(x)'!AV112</f>
        <v>0.26475647617229048</v>
      </c>
      <c r="T113">
        <f>'HKFI(x)'!AX112+'HKGI(x)'!AW112</f>
        <v>0.25110675742387434</v>
      </c>
      <c r="U113">
        <f>'HKFI(x)'!AY112+'HKGI(x)'!AX112</f>
        <v>0.19795392106288504</v>
      </c>
      <c r="V113">
        <f>'HKFI(x)'!AZ112+'HKGI(x)'!AY112</f>
        <v>0.19679842556435395</v>
      </c>
      <c r="W113">
        <f>'HKFI(x)'!BA112+'HKGI(x)'!AZ112</f>
        <v>0.1806612265362916</v>
      </c>
      <c r="X113">
        <f>'HKFI(x)'!BB112+'HKGI(x)'!BA112</f>
        <v>0.14762221920008142</v>
      </c>
      <c r="Y113">
        <f>'HKFI(x)'!BC112+'HKGI(x)'!BB112</f>
        <v>0.11915117615912471</v>
      </c>
      <c r="Z113">
        <f>'HKFI(x)'!BD112+'HKGI(x)'!BC112</f>
        <v>7.3917039278609376E-2</v>
      </c>
      <c r="AA113">
        <f>'HKFI(x)'!BE112+'HKGI(x)'!BD112</f>
        <v>5.8312093849392801E-2</v>
      </c>
      <c r="AB113">
        <f>'HKFI(x)'!BF112+'HKGI(x)'!BE112</f>
        <v>4.8409429909558016E-2</v>
      </c>
      <c r="AC113">
        <f>'HKFI(x)'!BG112+'HKGI(x)'!BF112</f>
        <v>3.2445820412880882E-2</v>
      </c>
    </row>
    <row r="114" spans="1:29" x14ac:dyDescent="0.25">
      <c r="A114">
        <f>'HKFI(x)'!AE113</f>
        <v>2061</v>
      </c>
      <c r="B114">
        <f>'HKFI(x)'!AF113+'HKGI(x)'!AE113</f>
        <v>4.4769957751247693</v>
      </c>
      <c r="C114">
        <f>'HKFI(x)'!AG113+'HKGI(x)'!AF113</f>
        <v>8.422458419329748E-2</v>
      </c>
      <c r="D114">
        <f>'HKFI(x)'!AH113+'HKGI(x)'!AG113</f>
        <v>7.3002754525210545E-2</v>
      </c>
      <c r="E114">
        <f>'HKFI(x)'!AI113+'HKGI(x)'!AH113</f>
        <v>6.8447374599740263E-2</v>
      </c>
      <c r="F114">
        <f>'HKFI(x)'!AJ113+'HKGI(x)'!AI113</f>
        <v>0.10055626669222062</v>
      </c>
      <c r="G114">
        <f>'HKFI(x)'!AK113+'HKGI(x)'!AJ113</f>
        <v>0.13101650359493808</v>
      </c>
      <c r="H114">
        <f>'HKFI(x)'!AL113+'HKGI(x)'!AK113</f>
        <v>0.15029677904311259</v>
      </c>
      <c r="I114">
        <f>'HKFI(x)'!AM113+'HKGI(x)'!AL113</f>
        <v>0.19675271630760011</v>
      </c>
      <c r="J114">
        <f>'HKFI(x)'!AN113+'HKGI(x)'!AM113</f>
        <v>0.2002825342108476</v>
      </c>
      <c r="K114">
        <f>'HKFI(x)'!AO113+'HKGI(x)'!AN113</f>
        <v>0.20778159168344232</v>
      </c>
      <c r="L114">
        <f>'HKFI(x)'!AP113+'HKGI(x)'!AO113</f>
        <v>0.20292944462248003</v>
      </c>
      <c r="M114">
        <f>'HKFI(x)'!AQ113+'HKGI(x)'!AP113</f>
        <v>0.21297663230286584</v>
      </c>
      <c r="N114">
        <f>'HKFI(x)'!AR113+'HKGI(x)'!AQ113</f>
        <v>0.22302354391122864</v>
      </c>
      <c r="O114">
        <f>'HKFI(x)'!AS113+'HKGI(x)'!AR113</f>
        <v>0.24275770169757516</v>
      </c>
      <c r="P114">
        <f>'HKFI(x)'!AT113+'HKGI(x)'!AS113</f>
        <v>0.25598342134391971</v>
      </c>
      <c r="Q114">
        <f>'HKFI(x)'!AU113+'HKGI(x)'!AT113</f>
        <v>0.25669797071989059</v>
      </c>
      <c r="R114">
        <f>'HKFI(x)'!AV113+'HKGI(x)'!AU113</f>
        <v>0.25024916066346109</v>
      </c>
      <c r="S114">
        <f>'HKFI(x)'!AW113+'HKGI(x)'!AV113</f>
        <v>0.27295198016013367</v>
      </c>
      <c r="T114">
        <f>'HKFI(x)'!AX113+'HKGI(x)'!AW113</f>
        <v>0.25874368025902583</v>
      </c>
      <c r="U114">
        <f>'HKFI(x)'!AY113+'HKGI(x)'!AX113</f>
        <v>0.20420953138863074</v>
      </c>
      <c r="V114">
        <f>'HKFI(x)'!AZ113+'HKGI(x)'!AY113</f>
        <v>0.20301961898970589</v>
      </c>
      <c r="W114">
        <f>'HKFI(x)'!BA113+'HKGI(x)'!AZ113</f>
        <v>0.18667949088015384</v>
      </c>
      <c r="X114">
        <f>'HKFI(x)'!BB113+'HKGI(x)'!BA113</f>
        <v>0.15232718822134764</v>
      </c>
      <c r="Y114">
        <f>'HKFI(x)'!BC113+'HKGI(x)'!BB113</f>
        <v>0.123025142821338</v>
      </c>
      <c r="Z114">
        <f>'HKFI(x)'!BD113+'HKGI(x)'!BC113</f>
        <v>7.608210411129096E-2</v>
      </c>
      <c r="AA114">
        <f>'HKFI(x)'!BE113+'HKGI(x)'!BD113</f>
        <v>5.9910357873682471E-2</v>
      </c>
      <c r="AB114">
        <f>'HKFI(x)'!BF113+'HKGI(x)'!BE113</f>
        <v>4.9741166144225635E-2</v>
      </c>
      <c r="AC114">
        <f>'HKFI(x)'!BG113+'HKGI(x)'!BF113</f>
        <v>3.3326534163404455E-2</v>
      </c>
    </row>
    <row r="115" spans="1:29" x14ac:dyDescent="0.25">
      <c r="A115">
        <f>'HKFI(x)'!AE114</f>
        <v>2062</v>
      </c>
      <c r="B115">
        <f>'HKFI(x)'!AF114+'HKGI(x)'!AE114</f>
        <v>4.5957478344124159</v>
      </c>
      <c r="C115">
        <f>'HKFI(x)'!AG114+'HKGI(x)'!AF114</f>
        <v>8.6868516069795176E-2</v>
      </c>
      <c r="D115">
        <f>'HKFI(x)'!AH114+'HKGI(x)'!AG114</f>
        <v>7.4972189954457563E-2</v>
      </c>
      <c r="E115">
        <f>'HKFI(x)'!AI114+'HKGI(x)'!AH114</f>
        <v>7.0340733176351228E-2</v>
      </c>
      <c r="F115">
        <f>'HKFI(x)'!AJ114+'HKGI(x)'!AI114</f>
        <v>0.10348913611577538</v>
      </c>
      <c r="G115">
        <f>'HKFI(x)'!AK114+'HKGI(x)'!AJ114</f>
        <v>0.13482456430187995</v>
      </c>
      <c r="H115">
        <f>'HKFI(x)'!AL114+'HKGI(x)'!AK114</f>
        <v>0.15537046826451606</v>
      </c>
      <c r="I115">
        <f>'HKFI(x)'!AM114+'HKGI(x)'!AL114</f>
        <v>0.20235384759462607</v>
      </c>
      <c r="J115">
        <f>'HKFI(x)'!AN114+'HKGI(x)'!AM114</f>
        <v>0.20549113125157006</v>
      </c>
      <c r="K115">
        <f>'HKFI(x)'!AO114+'HKGI(x)'!AN114</f>
        <v>0.21306623143668069</v>
      </c>
      <c r="L115">
        <f>'HKFI(x)'!AP114+'HKGI(x)'!AO114</f>
        <v>0.20799372443507286</v>
      </c>
      <c r="M115">
        <f>'HKFI(x)'!AQ114+'HKGI(x)'!AP114</f>
        <v>0.2184336136322218</v>
      </c>
      <c r="N115">
        <f>'HKFI(x)'!AR114+'HKGI(x)'!AQ114</f>
        <v>0.2287400393019875</v>
      </c>
      <c r="O115">
        <f>'HKFI(x)'!AS114+'HKGI(x)'!AR114</f>
        <v>0.24877211667975724</v>
      </c>
      <c r="P115">
        <f>'HKFI(x)'!AT114+'HKGI(x)'!AS114</f>
        <v>0.26229729567491045</v>
      </c>
      <c r="Q115">
        <f>'HKFI(x)'!AU114+'HKGI(x)'!AT114</f>
        <v>0.26314889337166081</v>
      </c>
      <c r="R115">
        <f>'HKFI(x)'!AV114+'HKGI(x)'!AU114</f>
        <v>0.25677919131150473</v>
      </c>
      <c r="S115">
        <f>'HKFI(x)'!AW114+'HKGI(x)'!AV114</f>
        <v>0.28022129567232168</v>
      </c>
      <c r="T115">
        <f>'HKFI(x)'!AX114+'HKGI(x)'!AW114</f>
        <v>0.26576002521483155</v>
      </c>
      <c r="U115">
        <f>'HKFI(x)'!AY114+'HKGI(x)'!AX114</f>
        <v>0.20949927440241323</v>
      </c>
      <c r="V115">
        <f>'HKFI(x)'!AZ114+'HKGI(x)'!AY114</f>
        <v>0.20821761693080665</v>
      </c>
      <c r="W115">
        <f>'HKFI(x)'!BA114+'HKGI(x)'!AZ114</f>
        <v>0.19143236803980049</v>
      </c>
      <c r="X115">
        <f>'HKFI(x)'!BB114+'HKGI(x)'!BA114</f>
        <v>0.15639619777244346</v>
      </c>
      <c r="Y115">
        <f>'HKFI(x)'!BC114+'HKGI(x)'!BB114</f>
        <v>0.12617733841804882</v>
      </c>
      <c r="Z115">
        <f>'HKFI(x)'!BD114+'HKGI(x)'!BC114</f>
        <v>7.8076868538467403E-2</v>
      </c>
      <c r="AA115">
        <f>'HKFI(x)'!BE114+'HKGI(x)'!BD114</f>
        <v>6.1588021529147996E-2</v>
      </c>
      <c r="AB115">
        <f>'HKFI(x)'!BF114+'HKGI(x)'!BE114</f>
        <v>5.115474911145914E-2</v>
      </c>
      <c r="AC115">
        <f>'HKFI(x)'!BG114+'HKGI(x)'!BF114</f>
        <v>3.4282386209907784E-2</v>
      </c>
    </row>
    <row r="116" spans="1:29" x14ac:dyDescent="0.25">
      <c r="A116">
        <f>'HKFI(x)'!AE115</f>
        <v>2063</v>
      </c>
      <c r="B116">
        <f>'HKFI(x)'!AF115+'HKGI(x)'!AE115</f>
        <v>4.6908899155093433</v>
      </c>
      <c r="C116">
        <f>'HKFI(x)'!AG115+'HKGI(x)'!AF115</f>
        <v>8.913091541692969E-2</v>
      </c>
      <c r="D116">
        <f>'HKFI(x)'!AH115+'HKGI(x)'!AG115</f>
        <v>7.6202013110723416E-2</v>
      </c>
      <c r="E116">
        <f>'HKFI(x)'!AI115+'HKGI(x)'!AH115</f>
        <v>7.1595607409566997E-2</v>
      </c>
      <c r="F116">
        <f>'HKFI(x)'!AJ115+'HKGI(x)'!AI115</f>
        <v>0.10566969281458874</v>
      </c>
      <c r="G116">
        <f>'HKFI(x)'!AK115+'HKGI(x)'!AJ115</f>
        <v>0.13760526184879568</v>
      </c>
      <c r="H116">
        <f>'HKFI(x)'!AL115+'HKGI(x)'!AK115</f>
        <v>0.16018370125032599</v>
      </c>
      <c r="I116">
        <f>'HKFI(x)'!AM115+'HKGI(x)'!AL115</f>
        <v>0.20681557554129337</v>
      </c>
      <c r="J116">
        <f>'HKFI(x)'!AN115+'HKGI(x)'!AM115</f>
        <v>0.20950477388613095</v>
      </c>
      <c r="K116">
        <f>'HKFI(x)'!AO115+'HKGI(x)'!AN115</f>
        <v>0.21727935127318201</v>
      </c>
      <c r="L116">
        <f>'HKFI(x)'!AP115+'HKGI(x)'!AO115</f>
        <v>0.21207196436394213</v>
      </c>
      <c r="M116">
        <f>'HKFI(x)'!AQ115+'HKGI(x)'!AP115</f>
        <v>0.22298381101570511</v>
      </c>
      <c r="N116">
        <f>'HKFI(x)'!AR115+'HKGI(x)'!AQ115</f>
        <v>0.23354806102839354</v>
      </c>
      <c r="O116">
        <f>'HKFI(x)'!AS115+'HKGI(x)'!AR115</f>
        <v>0.25315458352347497</v>
      </c>
      <c r="P116">
        <f>'HKFI(x)'!AT115+'HKGI(x)'!AS115</f>
        <v>0.26672588574330658</v>
      </c>
      <c r="Q116">
        <f>'HKFI(x)'!AU115+'HKGI(x)'!AT115</f>
        <v>0.26787746040736249</v>
      </c>
      <c r="R116">
        <f>'HKFI(x)'!AV115+'HKGI(x)'!AU115</f>
        <v>0.26211683898706634</v>
      </c>
      <c r="S116">
        <f>'HKFI(x)'!AW115+'HKGI(x)'!AV115</f>
        <v>0.28640145663440902</v>
      </c>
      <c r="T116">
        <f>'HKFI(x)'!AX115+'HKGI(x)'!AW115</f>
        <v>0.27204647517734853</v>
      </c>
      <c r="U116">
        <f>'HKFI(x)'!AY115+'HKGI(x)'!AX115</f>
        <v>0.21365243915012411</v>
      </c>
      <c r="V116">
        <f>'HKFI(x)'!AZ115+'HKGI(x)'!AY115</f>
        <v>0.21221095504268447</v>
      </c>
      <c r="W116">
        <f>'HKFI(x)'!BA115+'HKGI(x)'!AZ115</f>
        <v>0.19469589007367394</v>
      </c>
      <c r="X116">
        <f>'HKFI(x)'!BB115+'HKGI(x)'!BA115</f>
        <v>0.15971652475882531</v>
      </c>
      <c r="Y116">
        <f>'HKFI(x)'!BC115+'HKGI(x)'!BB115</f>
        <v>0.12847995313390922</v>
      </c>
      <c r="Z116">
        <f>'HKFI(x)'!BD115+'HKGI(x)'!BC115</f>
        <v>7.9871061685083761E-2</v>
      </c>
      <c r="AA116">
        <f>'HKFI(x)'!BE115+'HKGI(x)'!BD115</f>
        <v>6.3358779489768813E-2</v>
      </c>
      <c r="AB116">
        <f>'HKFI(x)'!BF115+'HKGI(x)'!BE115</f>
        <v>5.2664341182286162E-2</v>
      </c>
      <c r="AC116">
        <f>'HKFI(x)'!BG115+'HKGI(x)'!BF115</f>
        <v>3.5326541560441876E-2</v>
      </c>
    </row>
    <row r="117" spans="1:29" x14ac:dyDescent="0.25">
      <c r="A117">
        <f>'HKFI(x)'!AE116</f>
        <v>2064</v>
      </c>
      <c r="B117">
        <f>'HKFI(x)'!AF116+'HKGI(x)'!AE116</f>
        <v>4.7678797862599751</v>
      </c>
      <c r="C117">
        <f>'HKFI(x)'!AG116+'HKGI(x)'!AF116</f>
        <v>9.0994860892524884E-2</v>
      </c>
      <c r="D117">
        <f>'HKFI(x)'!AH116+'HKGI(x)'!AG116</f>
        <v>7.7183421428234977E-2</v>
      </c>
      <c r="E117">
        <f>'HKFI(x)'!AI116+'HKGI(x)'!AH116</f>
        <v>7.2604920971612544E-2</v>
      </c>
      <c r="F117">
        <f>'HKFI(x)'!AJ116+'HKGI(x)'!AI116</f>
        <v>0.10742807355149336</v>
      </c>
      <c r="G117">
        <f>'HKFI(x)'!AK116+'HKGI(x)'!AJ116</f>
        <v>0.13983733748285229</v>
      </c>
      <c r="H117">
        <f>'HKFI(x)'!AL116+'HKGI(x)'!AK116</f>
        <v>0.16417593944764525</v>
      </c>
      <c r="I117">
        <f>'HKFI(x)'!AM116+'HKGI(x)'!AL116</f>
        <v>0.21046910196828561</v>
      </c>
      <c r="J117">
        <f>'HKFI(x)'!AN116+'HKGI(x)'!AM116</f>
        <v>0.21280209111757847</v>
      </c>
      <c r="K117">
        <f>'HKFI(x)'!AO116+'HKGI(x)'!AN116</f>
        <v>0.22073371054179852</v>
      </c>
      <c r="L117">
        <f>'HKFI(x)'!AP116+'HKGI(x)'!AO116</f>
        <v>0.21541993957396449</v>
      </c>
      <c r="M117">
        <f>'HKFI(x)'!AQ116+'HKGI(x)'!AP116</f>
        <v>0.22672169822186061</v>
      </c>
      <c r="N117">
        <f>'HKFI(x)'!AR116+'HKGI(x)'!AQ116</f>
        <v>0.23748868653479993</v>
      </c>
      <c r="O117">
        <f>'HKFI(x)'!AS116+'HKGI(x)'!AR116</f>
        <v>0.25669439248994352</v>
      </c>
      <c r="P117">
        <f>'HKFI(x)'!AT116+'HKGI(x)'!AS116</f>
        <v>0.27028130503764736</v>
      </c>
      <c r="Q117">
        <f>'HKFI(x)'!AU116+'HKGI(x)'!AT116</f>
        <v>0.27168453797262482</v>
      </c>
      <c r="R117">
        <f>'HKFI(x)'!AV116+'HKGI(x)'!AU116</f>
        <v>0.26644448000670207</v>
      </c>
      <c r="S117">
        <f>'HKFI(x)'!AW116+'HKGI(x)'!AV116</f>
        <v>0.29139332621492486</v>
      </c>
      <c r="T117">
        <f>'HKFI(x)'!AX116+'HKGI(x)'!AW116</f>
        <v>0.27713965747471209</v>
      </c>
      <c r="U117">
        <f>'HKFI(x)'!AY116+'HKGI(x)'!AX116</f>
        <v>0.21695678484940686</v>
      </c>
      <c r="V117">
        <f>'HKFI(x)'!AZ116+'HKGI(x)'!AY116</f>
        <v>0.21535601205681279</v>
      </c>
      <c r="W117">
        <f>'HKFI(x)'!BA116+'HKGI(x)'!AZ116</f>
        <v>0.19723360990309358</v>
      </c>
      <c r="X117">
        <f>'HKFI(x)'!BB116+'HKGI(x)'!BA116</f>
        <v>0.16235873286110558</v>
      </c>
      <c r="Y117">
        <f>'HKFI(x)'!BC116+'HKGI(x)'!BB116</f>
        <v>0.13028565662124503</v>
      </c>
      <c r="Z117">
        <f>'HKFI(x)'!BD116+'HKGI(x)'!BC116</f>
        <v>8.1314926893060496E-2</v>
      </c>
      <c r="AA117">
        <f>'HKFI(x)'!BE116+'HKGI(x)'!BD116</f>
        <v>6.4800266410922153E-2</v>
      </c>
      <c r="AB117">
        <f>'HKFI(x)'!BF116+'HKGI(x)'!BE116</f>
        <v>5.38939777979935E-2</v>
      </c>
      <c r="AC117">
        <f>'HKFI(x)'!BG116+'HKGI(x)'!BF116</f>
        <v>3.6182337937128564E-2</v>
      </c>
    </row>
    <row r="118" spans="1:29" x14ac:dyDescent="0.25">
      <c r="A118">
        <f>'HKFI(x)'!AE117</f>
        <v>2065</v>
      </c>
      <c r="B118">
        <f>'HKFI(x)'!AF117+'HKGI(x)'!AE117</f>
        <v>4.8231412964489522</v>
      </c>
      <c r="C118">
        <f>'HKFI(x)'!AG117+'HKGI(x)'!AF117</f>
        <v>9.2381325206649323E-2</v>
      </c>
      <c r="D118">
        <f>'HKFI(x)'!AH117+'HKGI(x)'!AG117</f>
        <v>7.7867694190488085E-2</v>
      </c>
      <c r="E118">
        <f>'HKFI(x)'!AI117+'HKGI(x)'!AH117</f>
        <v>7.3320393945445178E-2</v>
      </c>
      <c r="F118">
        <f>'HKFI(x)'!AJ117+'HKGI(x)'!AI117</f>
        <v>0.10868120365474752</v>
      </c>
      <c r="G118">
        <f>'HKFI(x)'!AK117+'HKGI(x)'!AJ117</f>
        <v>0.14141299564452689</v>
      </c>
      <c r="H118">
        <f>'HKFI(x)'!AL117+'HKGI(x)'!AK117</f>
        <v>0.16718389041392004</v>
      </c>
      <c r="I118">
        <f>'HKFI(x)'!AM117+'HKGI(x)'!AL117</f>
        <v>0.21315451859262224</v>
      </c>
      <c r="J118">
        <f>'HKFI(x)'!AN117+'HKGI(x)'!AM117</f>
        <v>0.21524117345766275</v>
      </c>
      <c r="K118">
        <f>'HKFI(x)'!AO117+'HKGI(x)'!AN117</f>
        <v>0.22327910930266975</v>
      </c>
      <c r="L118">
        <f>'HKFI(x)'!AP117+'HKGI(x)'!AO117</f>
        <v>0.21789302010568284</v>
      </c>
      <c r="M118">
        <f>'HKFI(x)'!AQ117+'HKGI(x)'!AP117</f>
        <v>0.22948635427019237</v>
      </c>
      <c r="N118">
        <f>'HKFI(x)'!AR117+'HKGI(x)'!AQ117</f>
        <v>0.24039023622442304</v>
      </c>
      <c r="O118">
        <f>'HKFI(x)'!AS117+'HKGI(x)'!AR117</f>
        <v>0.25922563617353234</v>
      </c>
      <c r="P118">
        <f>'HKFI(x)'!AT117+'HKGI(x)'!AS117</f>
        <v>0.27279198041871833</v>
      </c>
      <c r="Q118">
        <f>'HKFI(x)'!AU117+'HKGI(x)'!AT117</f>
        <v>0.27438889183016296</v>
      </c>
      <c r="R118">
        <f>'HKFI(x)'!AV117+'HKGI(x)'!AU117</f>
        <v>0.26956300073612693</v>
      </c>
      <c r="S118">
        <f>'HKFI(x)'!AW117+'HKGI(x)'!AV117</f>
        <v>0.29496294625487213</v>
      </c>
      <c r="T118">
        <f>'HKFI(x)'!AX117+'HKGI(x)'!AW117</f>
        <v>0.2808043900181173</v>
      </c>
      <c r="U118">
        <f>'HKFI(x)'!AY117+'HKGI(x)'!AX117</f>
        <v>0.21924598465220729</v>
      </c>
      <c r="V118">
        <f>'HKFI(x)'!AZ117+'HKGI(x)'!AY117</f>
        <v>0.21748704387691195</v>
      </c>
      <c r="W118">
        <f>'HKFI(x)'!BA117+'HKGI(x)'!AZ117</f>
        <v>0.19890417968709762</v>
      </c>
      <c r="X118">
        <f>'HKFI(x)'!BB117+'HKGI(x)'!BA117</f>
        <v>0.1641899368633743</v>
      </c>
      <c r="Y118">
        <f>'HKFI(x)'!BC117+'HKGI(x)'!BB117</f>
        <v>0.13149746952387395</v>
      </c>
      <c r="Z118">
        <f>'HKFI(x)'!BD117+'HKGI(x)'!BC117</f>
        <v>8.2339573910509681E-2</v>
      </c>
      <c r="AA118">
        <f>'HKFI(x)'!BE117+'HKGI(x)'!BD117</f>
        <v>6.584747646349462E-2</v>
      </c>
      <c r="AB118">
        <f>'HKFI(x)'!BF117+'HKGI(x)'!BE117</f>
        <v>5.4788376902603714E-2</v>
      </c>
      <c r="AC118">
        <f>'HKFI(x)'!BG117+'HKGI(x)'!BF117</f>
        <v>3.6812494128319183E-2</v>
      </c>
    </row>
    <row r="119" spans="1:29" x14ac:dyDescent="0.25">
      <c r="A119">
        <f>'HKFI(x)'!AE118</f>
        <v>2066</v>
      </c>
      <c r="B119">
        <f>'HKFI(x)'!AF118+'HKGI(x)'!AE118</f>
        <v>4.8537974475665937</v>
      </c>
      <c r="C119">
        <f>'HKFI(x)'!AG118+'HKGI(x)'!AF118</f>
        <v>9.3224520003031885E-2</v>
      </c>
      <c r="D119">
        <f>'HKFI(x)'!AH118+'HKGI(x)'!AG118</f>
        <v>7.8216553573146247E-2</v>
      </c>
      <c r="E119">
        <f>'HKFI(x)'!AI118+'HKGI(x)'!AH118</f>
        <v>7.3703594557942717E-2</v>
      </c>
      <c r="F119">
        <f>'HKFI(x)'!AJ118+'HKGI(x)'!AI118</f>
        <v>0.10936265936510856</v>
      </c>
      <c r="G119">
        <f>'HKFI(x)'!AK118+'HKGI(x)'!AJ118</f>
        <v>0.14224672050140524</v>
      </c>
      <c r="H119">
        <f>'HKFI(x)'!AL118+'HKGI(x)'!AK118</f>
        <v>0.16906970208215277</v>
      </c>
      <c r="I119">
        <f>'HKFI(x)'!AM118+'HKGI(x)'!AL118</f>
        <v>0.21474031149987108</v>
      </c>
      <c r="J119">
        <f>'HKFI(x)'!AN118+'HKGI(x)'!AM118</f>
        <v>0.21670456152443351</v>
      </c>
      <c r="K119">
        <f>'HKFI(x)'!AO118+'HKGI(x)'!AN118</f>
        <v>0.22479171012951654</v>
      </c>
      <c r="L119">
        <f>'HKFI(x)'!AP118+'HKGI(x)'!AO118</f>
        <v>0.21937166554752585</v>
      </c>
      <c r="M119">
        <f>'HKFI(x)'!AQ118+'HKGI(x)'!AP118</f>
        <v>0.23114459974159307</v>
      </c>
      <c r="N119">
        <f>'HKFI(x)'!AR118+'HKGI(x)'!AQ118</f>
        <v>0.24211126819025022</v>
      </c>
      <c r="O119">
        <f>'HKFI(x)'!AS118+'HKGI(x)'!AR118</f>
        <v>0.26061527741306267</v>
      </c>
      <c r="P119">
        <f>'HKFI(x)'!AT118+'HKGI(x)'!AS118</f>
        <v>0.27412176322856519</v>
      </c>
      <c r="Q119">
        <f>'HKFI(x)'!AU118+'HKGI(x)'!AT118</f>
        <v>0.27584600713454149</v>
      </c>
      <c r="R119">
        <f>'HKFI(x)'!AV118+'HKGI(x)'!AU118</f>
        <v>0.27131165768923371</v>
      </c>
      <c r="S119">
        <f>'HKFI(x)'!AW118+'HKGI(x)'!AV118</f>
        <v>0.29692270961276374</v>
      </c>
      <c r="T119">
        <f>'HKFI(x)'!AX118+'HKGI(x)'!AW118</f>
        <v>0.2828510615272754</v>
      </c>
      <c r="U119">
        <f>'HKFI(x)'!AY118+'HKGI(x)'!AX118</f>
        <v>0.22038998904733442</v>
      </c>
      <c r="V119">
        <f>'HKFI(x)'!AZ118+'HKGI(x)'!AY118</f>
        <v>0.21847646550364758</v>
      </c>
      <c r="W119">
        <f>'HKFI(x)'!BA118+'HKGI(x)'!AZ118</f>
        <v>0.19960075790721657</v>
      </c>
      <c r="X119">
        <f>'HKFI(x)'!BB118+'HKGI(x)'!BA118</f>
        <v>0.16510620460243042</v>
      </c>
      <c r="Y119">
        <f>'HKFI(x)'!BC118+'HKGI(x)'!BB118</f>
        <v>0.13204120936758354</v>
      </c>
      <c r="Z119">
        <f>'HKFI(x)'!BD118+'HKGI(x)'!BC118</f>
        <v>8.2890114636426399E-2</v>
      </c>
      <c r="AA119">
        <f>'HKFI(x)'!BE118+'HKGI(x)'!BD118</f>
        <v>6.6447541578702515E-2</v>
      </c>
      <c r="AB119">
        <f>'HKFI(x)'!BF118+'HKGI(x)'!BE118</f>
        <v>5.530252730093304E-2</v>
      </c>
      <c r="AC119">
        <f>'HKFI(x)'!BG118+'HKGI(x)'!BF118</f>
        <v>3.7186294300899536E-2</v>
      </c>
    </row>
    <row r="120" spans="1:29" x14ac:dyDescent="0.25">
      <c r="A120">
        <f>'HKFI(x)'!AE119</f>
        <v>2067</v>
      </c>
      <c r="B120">
        <f>'HKFI(x)'!AF119+'HKGI(x)'!AE119</f>
        <v>4.8600015343293013</v>
      </c>
      <c r="C120">
        <f>'HKFI(x)'!AG119+'HKGI(x)'!AF119</f>
        <v>9.3524764734874408E-2</v>
      </c>
      <c r="D120">
        <f>'HKFI(x)'!AH119+'HKGI(x)'!AG119</f>
        <v>7.8233361496169065E-2</v>
      </c>
      <c r="E120">
        <f>'HKFI(x)'!AI119+'HKGI(x)'!AH119</f>
        <v>7.3757160180454126E-2</v>
      </c>
      <c r="F120">
        <f>'HKFI(x)'!AJ119+'HKGI(x)'!AI119</f>
        <v>0.10947656991379867</v>
      </c>
      <c r="G120">
        <f>'HKFI(x)'!AK119+'HKGI(x)'!AJ119</f>
        <v>0.1423448051331348</v>
      </c>
      <c r="H120">
        <f>'HKFI(x)'!AL119+'HKGI(x)'!AK119</f>
        <v>0.16983137748262855</v>
      </c>
      <c r="I120">
        <f>'HKFI(x)'!AM119+'HKGI(x)'!AL119</f>
        <v>0.21522935540096905</v>
      </c>
      <c r="J120">
        <f>'HKFI(x)'!AN119+'HKGI(x)'!AM119</f>
        <v>0.21719376820679254</v>
      </c>
      <c r="K120">
        <f>'HKFI(x)'!AO119+'HKGI(x)'!AN119</f>
        <v>0.22527378587767288</v>
      </c>
      <c r="L120">
        <f>'HKFI(x)'!AP119+'HKGI(x)'!AO119</f>
        <v>0.21985765467154086</v>
      </c>
      <c r="M120">
        <f>'HKFI(x)'!AQ119+'HKGI(x)'!AP119</f>
        <v>0.23169817226057099</v>
      </c>
      <c r="N120">
        <f>'HKFI(x)'!AR119+'HKGI(x)'!AQ119</f>
        <v>0.24265452621983363</v>
      </c>
      <c r="O120">
        <f>'HKFI(x)'!AS119+'HKGI(x)'!AR119</f>
        <v>0.26087103110135484</v>
      </c>
      <c r="P120">
        <f>'HKFI(x)'!AT119+'HKGI(x)'!AS119</f>
        <v>0.27428061836770029</v>
      </c>
      <c r="Q120">
        <f>'HKFI(x)'!AU119+'HKGI(x)'!AT119</f>
        <v>0.2760654389046211</v>
      </c>
      <c r="R120">
        <f>'HKFI(x)'!AV119+'HKGI(x)'!AU119</f>
        <v>0.27169821268279615</v>
      </c>
      <c r="S120">
        <f>'HKFI(x)'!AW119+'HKGI(x)'!AV119</f>
        <v>0.29728349324088199</v>
      </c>
      <c r="T120">
        <f>'HKFI(x)'!AX119+'HKGI(x)'!AW119</f>
        <v>0.28328918684933435</v>
      </c>
      <c r="U120">
        <f>'HKFI(x)'!AY119+'HKGI(x)'!AX119</f>
        <v>0.22040114454937071</v>
      </c>
      <c r="V120">
        <f>'HKFI(x)'!AZ119+'HKGI(x)'!AY119</f>
        <v>0.21833936753988309</v>
      </c>
      <c r="W120">
        <f>'HKFI(x)'!BA119+'HKGI(x)'!AZ119</f>
        <v>0.19933893897487603</v>
      </c>
      <c r="X120">
        <f>'HKFI(x)'!BB119+'HKGI(x)'!BA119</f>
        <v>0.16511735806347969</v>
      </c>
      <c r="Y120">
        <f>'HKFI(x)'!BC119+'HKGI(x)'!BB119</f>
        <v>0.1319263572248954</v>
      </c>
      <c r="Z120">
        <f>'HKFI(x)'!BD119+'HKGI(x)'!BC119</f>
        <v>8.2970242812526074E-2</v>
      </c>
      <c r="AA120">
        <f>'HKFI(x)'!BE119+'HKGI(x)'!BD119</f>
        <v>6.660245581626778E-2</v>
      </c>
      <c r="AB120">
        <f>'HKFI(x)'!BF119+'HKGI(x)'!BE119</f>
        <v>5.5438053600955869E-2</v>
      </c>
      <c r="AC120">
        <f>'HKFI(x)'!BG119+'HKGI(x)'!BF119</f>
        <v>3.7304333021918525E-2</v>
      </c>
    </row>
    <row r="121" spans="1:29" x14ac:dyDescent="0.25">
      <c r="A121">
        <f>'HKFI(x)'!AE120</f>
        <v>2068</v>
      </c>
      <c r="B121">
        <f>'HKFI(x)'!AF120+'HKGI(x)'!AE120</f>
        <v>4.8516228975365951</v>
      </c>
      <c r="C121">
        <f>'HKFI(x)'!AG120+'HKGI(x)'!AF120</f>
        <v>9.3499875830888896E-2</v>
      </c>
      <c r="D121">
        <f>'HKFI(x)'!AH120+'HKGI(x)'!AG120</f>
        <v>7.8052692188928796E-2</v>
      </c>
      <c r="E121">
        <f>'HKFI(x)'!AI120+'HKGI(x)'!AH120</f>
        <v>7.3614384032718805E-2</v>
      </c>
      <c r="F121">
        <f>'HKFI(x)'!AJ120+'HKGI(x)'!AI120</f>
        <v>0.10925225396326273</v>
      </c>
      <c r="G121">
        <f>'HKFI(x)'!AK120+'HKGI(x)'!AJ120</f>
        <v>0.14200489302383734</v>
      </c>
      <c r="H121">
        <f>'HKFI(x)'!AL120+'HKGI(x)'!AK120</f>
        <v>0.16991874327467149</v>
      </c>
      <c r="I121">
        <f>'HKFI(x)'!AM120+'HKGI(x)'!AL120</f>
        <v>0.21506259605962477</v>
      </c>
      <c r="J121">
        <f>'HKFI(x)'!AN120+'HKGI(x)'!AM120</f>
        <v>0.21710001283145211</v>
      </c>
      <c r="K121">
        <f>'HKFI(x)'!AO120+'HKGI(x)'!AN120</f>
        <v>0.22513947257205369</v>
      </c>
      <c r="L121">
        <f>'HKFI(x)'!AP120+'HKGI(x)'!AO120</f>
        <v>0.21974972831570388</v>
      </c>
      <c r="M121">
        <f>'HKFI(x)'!AQ120+'HKGI(x)'!AP120</f>
        <v>0.23159070448712571</v>
      </c>
      <c r="N121">
        <f>'HKFI(x)'!AR120+'HKGI(x)'!AQ120</f>
        <v>0.24249338406449952</v>
      </c>
      <c r="O121">
        <f>'HKFI(x)'!AS120+'HKGI(x)'!AR120</f>
        <v>0.26045081812993398</v>
      </c>
      <c r="P121">
        <f>'HKFI(x)'!AT120+'HKGI(x)'!AS120</f>
        <v>0.2737422863101559</v>
      </c>
      <c r="Q121">
        <f>'HKFI(x)'!AU120+'HKGI(x)'!AT120</f>
        <v>0.27554751466709404</v>
      </c>
      <c r="R121">
        <f>'HKFI(x)'!AV120+'HKGI(x)'!AU120</f>
        <v>0.27127210222823417</v>
      </c>
      <c r="S121">
        <f>'HKFI(x)'!AW120+'HKGI(x)'!AV120</f>
        <v>0.29669104464046153</v>
      </c>
      <c r="T121">
        <f>'HKFI(x)'!AX120+'HKGI(x)'!AW120</f>
        <v>0.282767761936349</v>
      </c>
      <c r="U121">
        <f>'HKFI(x)'!AY120+'HKGI(x)'!AX120</f>
        <v>0.21973895136000732</v>
      </c>
      <c r="V121">
        <f>'HKFI(x)'!AZ120+'HKGI(x)'!AY120</f>
        <v>0.21753389505714429</v>
      </c>
      <c r="W121">
        <f>'HKFI(x)'!BA120+'HKGI(x)'!AZ120</f>
        <v>0.19850968163630006</v>
      </c>
      <c r="X121">
        <f>'HKFI(x)'!BB120+'HKGI(x)'!BA120</f>
        <v>0.1645905066066464</v>
      </c>
      <c r="Y121">
        <f>'HKFI(x)'!BC120+'HKGI(x)'!BB120</f>
        <v>0.13142104018780831</v>
      </c>
      <c r="Z121">
        <f>'HKFI(x)'!BD120+'HKGI(x)'!BC120</f>
        <v>8.2770147181804851E-2</v>
      </c>
      <c r="AA121">
        <f>'HKFI(x)'!BE120+'HKGI(x)'!BD120</f>
        <v>6.649154766605854E-2</v>
      </c>
      <c r="AB121">
        <f>'HKFI(x)'!BF120+'HKGI(x)'!BE120</f>
        <v>5.5347453275697317E-2</v>
      </c>
      <c r="AC121">
        <f>'HKFI(x)'!BG120+'HKGI(x)'!BF120</f>
        <v>3.726940600813082E-2</v>
      </c>
    </row>
    <row r="122" spans="1:29" x14ac:dyDescent="0.25">
      <c r="A122">
        <f>'HKFI(x)'!AE121</f>
        <v>2069</v>
      </c>
      <c r="B122">
        <f>'HKFI(x)'!AF121+'HKGI(x)'!AE121</f>
        <v>4.8197080704149018</v>
      </c>
      <c r="C122">
        <f>'HKFI(x)'!AG121+'HKGI(x)'!AF121</f>
        <v>9.2949826777355055E-2</v>
      </c>
      <c r="D122">
        <f>'HKFI(x)'!AH121+'HKGI(x)'!AG121</f>
        <v>7.7553465778539082E-2</v>
      </c>
      <c r="E122">
        <f>'HKFI(x)'!AI121+'HKGI(x)'!AH121</f>
        <v>7.3154790995555455E-2</v>
      </c>
      <c r="F122">
        <f>'HKFI(x)'!AJ121+'HKGI(x)'!AI121</f>
        <v>0.10848212238386333</v>
      </c>
      <c r="G122">
        <f>'HKFI(x)'!AK121+'HKGI(x)'!AJ121</f>
        <v>0.14095828291428364</v>
      </c>
      <c r="H122">
        <f>'HKFI(x)'!AL121+'HKGI(x)'!AK121</f>
        <v>0.16891661045137313</v>
      </c>
      <c r="I122">
        <f>'HKFI(x)'!AM121+'HKGI(x)'!AL121</f>
        <v>0.21383686382275646</v>
      </c>
      <c r="J122">
        <f>'HKFI(x)'!AN121+'HKGI(x)'!AM121</f>
        <v>0.21606477131862489</v>
      </c>
      <c r="K122">
        <f>'HKFI(x)'!AO121+'HKGI(x)'!AN121</f>
        <v>0.22400977567750494</v>
      </c>
      <c r="L122">
        <f>'HKFI(x)'!AP121+'HKGI(x)'!AO121</f>
        <v>0.21868265678761317</v>
      </c>
      <c r="M122">
        <f>'HKFI(x)'!AQ121+'HKGI(x)'!AP121</f>
        <v>0.2304156567702732</v>
      </c>
      <c r="N122">
        <f>'HKFI(x)'!AR121+'HKGI(x)'!AQ121</f>
        <v>0.2411947514237712</v>
      </c>
      <c r="O122">
        <f>'HKFI(x)'!AS121+'HKGI(x)'!AR121</f>
        <v>0.25893968902727654</v>
      </c>
      <c r="P122">
        <f>'HKFI(x)'!AT121+'HKGI(x)'!AS121</f>
        <v>0.27207905144963107</v>
      </c>
      <c r="Q122">
        <f>'HKFI(x)'!AU121+'HKGI(x)'!AT121</f>
        <v>0.27383974817175105</v>
      </c>
      <c r="R122">
        <f>'HKFI(x)'!AV121+'HKGI(x)'!AU121</f>
        <v>0.26953426662104607</v>
      </c>
      <c r="S122">
        <f>'HKFI(x)'!AW121+'HKGI(x)'!AV121</f>
        <v>0.29456021154876288</v>
      </c>
      <c r="T122">
        <f>'HKFI(x)'!AX121+'HKGI(x)'!AW121</f>
        <v>0.28069757019654251</v>
      </c>
      <c r="U122">
        <f>'HKFI(x)'!AY121+'HKGI(x)'!AX121</f>
        <v>0.21799067146040213</v>
      </c>
      <c r="V122">
        <f>'HKFI(x)'!AZ121+'HKGI(x)'!AY121</f>
        <v>0.2156507266302195</v>
      </c>
      <c r="W122">
        <f>'HKFI(x)'!BA121+'HKGI(x)'!AZ121</f>
        <v>0.19676583987725177</v>
      </c>
      <c r="X122">
        <f>'HKFI(x)'!BB121+'HKGI(x)'!BA121</f>
        <v>0.16319586741775874</v>
      </c>
      <c r="Y122">
        <f>'HKFI(x)'!BC121+'HKGI(x)'!BB121</f>
        <v>0.13028621861046141</v>
      </c>
      <c r="Z122">
        <f>'HKFI(x)'!BD121+'HKGI(x)'!BC121</f>
        <v>8.2117873564030081E-2</v>
      </c>
      <c r="AA122">
        <f>'HKFI(x)'!BE121+'HKGI(x)'!BD121</f>
        <v>6.5951504354571755E-2</v>
      </c>
      <c r="AB122">
        <f>'HKFI(x)'!BF121+'HKGI(x)'!BE121</f>
        <v>5.4891792065591929E-2</v>
      </c>
      <c r="AC122">
        <f>'HKFI(x)'!BG121+'HKGI(x)'!BF121</f>
        <v>3.6987464318090357E-2</v>
      </c>
    </row>
    <row r="123" spans="1:29" x14ac:dyDescent="0.25">
      <c r="A123">
        <f>'HKFI(x)'!AE122</f>
        <v>2070</v>
      </c>
      <c r="B123">
        <f>'HKFI(x)'!AF122+'HKGI(x)'!AE122</f>
        <v>4.7754284536084795</v>
      </c>
      <c r="C123">
        <f>'HKFI(x)'!AG122+'HKGI(x)'!AF122</f>
        <v>9.211927471976665E-2</v>
      </c>
      <c r="D123">
        <f>'HKFI(x)'!AH122+'HKGI(x)'!AG122</f>
        <v>7.6888797700241096E-2</v>
      </c>
      <c r="E123">
        <f>'HKFI(x)'!AI122+'HKGI(x)'!AH122</f>
        <v>7.252961047641561E-2</v>
      </c>
      <c r="F123">
        <f>'HKFI(x)'!AJ122+'HKGI(x)'!AI122</f>
        <v>0.10742609885837576</v>
      </c>
      <c r="G123">
        <f>'HKFI(x)'!AK122+'HKGI(x)'!AJ122</f>
        <v>0.13954291963825741</v>
      </c>
      <c r="H123">
        <f>'HKFI(x)'!AL122+'HKGI(x)'!AK122</f>
        <v>0.16732859228239785</v>
      </c>
      <c r="I123">
        <f>'HKFI(x)'!AM122+'HKGI(x)'!AL122</f>
        <v>0.21204881919751761</v>
      </c>
      <c r="J123">
        <f>'HKFI(x)'!AN122+'HKGI(x)'!AM122</f>
        <v>0.21452805260894409</v>
      </c>
      <c r="K123">
        <f>'HKFI(x)'!AO122+'HKGI(x)'!AN122</f>
        <v>0.22235089421840676</v>
      </c>
      <c r="L123">
        <f>'HKFI(x)'!AP122+'HKGI(x)'!AO122</f>
        <v>0.21710505508123085</v>
      </c>
      <c r="M123">
        <f>'HKFI(x)'!AQ122+'HKGI(x)'!AP122</f>
        <v>0.22867200158022433</v>
      </c>
      <c r="N123">
        <f>'HKFI(x)'!AR122+'HKGI(x)'!AQ122</f>
        <v>0.23929160233475177</v>
      </c>
      <c r="O123">
        <f>'HKFI(x)'!AS122+'HKGI(x)'!AR122</f>
        <v>0.25685635074949087</v>
      </c>
      <c r="P123">
        <f>'HKFI(x)'!AT122+'HKGI(x)'!AS122</f>
        <v>0.26982876758736163</v>
      </c>
      <c r="Q123">
        <f>'HKFI(x)'!AU122+'HKGI(x)'!AT122</f>
        <v>0.27150957874842507</v>
      </c>
      <c r="R123">
        <f>'HKFI(x)'!AV122+'HKGI(x)'!AU122</f>
        <v>0.2671061515553721</v>
      </c>
      <c r="S123">
        <f>'HKFI(x)'!AW122+'HKGI(x)'!AV122</f>
        <v>0.29162245883907711</v>
      </c>
      <c r="T123">
        <f>'HKFI(x)'!AX122+'HKGI(x)'!AW122</f>
        <v>0.27781287947539768</v>
      </c>
      <c r="U123">
        <f>'HKFI(x)'!AY122+'HKGI(x)'!AX122</f>
        <v>0.21567965018957133</v>
      </c>
      <c r="V123">
        <f>'HKFI(x)'!AZ122+'HKGI(x)'!AY122</f>
        <v>0.21321338466051687</v>
      </c>
      <c r="W123">
        <f>'HKFI(x)'!BA122+'HKGI(x)'!AZ122</f>
        <v>0.1945558433613932</v>
      </c>
      <c r="X123">
        <f>'HKFI(x)'!BB122+'HKGI(x)'!BA122</f>
        <v>0.16135153176027578</v>
      </c>
      <c r="Y123">
        <f>'HKFI(x)'!BC122+'HKGI(x)'!BB122</f>
        <v>0.12882868314796678</v>
      </c>
      <c r="Z123">
        <f>'HKFI(x)'!BD122+'HKGI(x)'!BC122</f>
        <v>8.122915993032144E-2</v>
      </c>
      <c r="AA123">
        <f>'HKFI(x)'!BE122+'HKGI(x)'!BD122</f>
        <v>6.5184823479748383E-2</v>
      </c>
      <c r="AB123">
        <f>'HKFI(x)'!BF122+'HKGI(x)'!BE122</f>
        <v>5.42432260088219E-2</v>
      </c>
      <c r="AC123">
        <f>'HKFI(x)'!BG122+'HKGI(x)'!BF122</f>
        <v>3.6574245418209139E-2</v>
      </c>
    </row>
    <row r="124" spans="1:29" x14ac:dyDescent="0.25">
      <c r="A124">
        <f>'HKFI(x)'!AE123</f>
        <v>2071</v>
      </c>
      <c r="B124">
        <f>'HKFI(x)'!AF123+'HKGI(x)'!AE123</f>
        <v>4.7316596635374513</v>
      </c>
      <c r="C124">
        <f>'HKFI(x)'!AG123+'HKGI(x)'!AF123</f>
        <v>9.1295485643049276E-2</v>
      </c>
      <c r="D124">
        <f>'HKFI(x)'!AH123+'HKGI(x)'!AG123</f>
        <v>7.6232967383097261E-2</v>
      </c>
      <c r="E124">
        <f>'HKFI(x)'!AI123+'HKGI(x)'!AH123</f>
        <v>7.1912163912290356E-2</v>
      </c>
      <c r="F124">
        <f>'HKFI(x)'!AJ123+'HKGI(x)'!AI123</f>
        <v>0.10638277998341097</v>
      </c>
      <c r="G124">
        <f>'HKFI(x)'!AK123+'HKGI(x)'!AJ123</f>
        <v>0.13814542085916318</v>
      </c>
      <c r="H124">
        <f>'HKFI(x)'!AL123+'HKGI(x)'!AK123</f>
        <v>0.16575062916301808</v>
      </c>
      <c r="I124">
        <f>'HKFI(x)'!AM123+'HKGI(x)'!AL123</f>
        <v>0.21027774593675946</v>
      </c>
      <c r="J124">
        <f>'HKFI(x)'!AN123+'HKGI(x)'!AM123</f>
        <v>0.21300486359093138</v>
      </c>
      <c r="K124">
        <f>'HKFI(x)'!AO123+'HKGI(x)'!AN123</f>
        <v>0.22070732345142302</v>
      </c>
      <c r="L124">
        <f>'HKFI(x)'!AP123+'HKGI(x)'!AO123</f>
        <v>0.21554159183638449</v>
      </c>
      <c r="M124">
        <f>'HKFI(x)'!AQ123+'HKGI(x)'!AP123</f>
        <v>0.22694372117448222</v>
      </c>
      <c r="N124">
        <f>'HKFI(x)'!AR123+'HKGI(x)'!AQ123</f>
        <v>0.23740616867517114</v>
      </c>
      <c r="O124">
        <f>'HKFI(x)'!AS123+'HKGI(x)'!AR123</f>
        <v>0.25479760074368707</v>
      </c>
      <c r="P124">
        <f>'HKFI(x)'!AT123+'HKGI(x)'!AS123</f>
        <v>0.26760684184570638</v>
      </c>
      <c r="Q124">
        <f>'HKFI(x)'!AU123+'HKGI(x)'!AT123</f>
        <v>0.26920793204066462</v>
      </c>
      <c r="R124">
        <f>'HKFI(x)'!AV123+'HKGI(x)'!AU123</f>
        <v>0.26470533770058474</v>
      </c>
      <c r="S124">
        <f>'HKFI(x)'!AW123+'HKGI(x)'!AV123</f>
        <v>0.28871937633547456</v>
      </c>
      <c r="T124">
        <f>'HKFI(x)'!AX123+'HKGI(x)'!AW123</f>
        <v>0.27496094729412057</v>
      </c>
      <c r="U124">
        <f>'HKFI(x)'!AY123+'HKGI(x)'!AX123</f>
        <v>0.2134000822430564</v>
      </c>
      <c r="V124">
        <f>'HKFI(x)'!AZ123+'HKGI(x)'!AY123</f>
        <v>0.21081149715893399</v>
      </c>
      <c r="W124">
        <f>'HKFI(x)'!BA123+'HKGI(x)'!AZ123</f>
        <v>0.19238010211634859</v>
      </c>
      <c r="X124">
        <f>'HKFI(x)'!BB123+'HKGI(x)'!BA123</f>
        <v>0.15953226326981848</v>
      </c>
      <c r="Y124">
        <f>'HKFI(x)'!BC123+'HKGI(x)'!BB123</f>
        <v>0.12739285334708389</v>
      </c>
      <c r="Z124">
        <f>'HKFI(x)'!BD123+'HKGI(x)'!BC123</f>
        <v>8.0351379300873174E-2</v>
      </c>
      <c r="AA124">
        <f>'HKFI(x)'!BE123+'HKGI(x)'!BD123</f>
        <v>6.4426259312584666E-2</v>
      </c>
      <c r="AB124">
        <f>'HKFI(x)'!BF123+'HKGI(x)'!BE123</f>
        <v>5.3601457555377097E-2</v>
      </c>
      <c r="AC124">
        <f>'HKFI(x)'!BG123+'HKGI(x)'!BF123</f>
        <v>3.616487166395644E-2</v>
      </c>
    </row>
    <row r="125" spans="1:29" x14ac:dyDescent="0.25">
      <c r="A125">
        <f>'HKFI(x)'!AE124</f>
        <v>2072</v>
      </c>
      <c r="B125">
        <f>'HKFI(x)'!AF124+'HKGI(x)'!AE124</f>
        <v>4.6961078507369045</v>
      </c>
      <c r="C125">
        <f>'HKFI(x)'!AG124+'HKGI(x)'!AF124</f>
        <v>9.0652153530822011E-2</v>
      </c>
      <c r="D125">
        <f>'HKFI(x)'!AH124+'HKGI(x)'!AG124</f>
        <v>7.5689550501993733E-2</v>
      </c>
      <c r="E125">
        <f>'HKFI(x)'!AI124+'HKGI(x)'!AH124</f>
        <v>7.140585913896573E-2</v>
      </c>
      <c r="F125">
        <f>'HKFI(x)'!AJ124+'HKGI(x)'!AI124</f>
        <v>0.10553055149046675</v>
      </c>
      <c r="G125">
        <f>'HKFI(x)'!AK124+'HKGI(x)'!AJ124</f>
        <v>0.13699621901587056</v>
      </c>
      <c r="H125">
        <f>'HKFI(x)'!AL124+'HKGI(x)'!AK124</f>
        <v>0.16454456598031048</v>
      </c>
      <c r="I125">
        <f>'HKFI(x)'!AM124+'HKGI(x)'!AL124</f>
        <v>0.2088726367729114</v>
      </c>
      <c r="J125">
        <f>'HKFI(x)'!AN124+'HKGI(x)'!AM124</f>
        <v>0.21180606605193109</v>
      </c>
      <c r="K125">
        <f>'HKFI(x)'!AO124+'HKGI(x)'!AN124</f>
        <v>0.21940734165771603</v>
      </c>
      <c r="L125">
        <f>'HKFI(x)'!AP124+'HKGI(x)'!AO124</f>
        <v>0.21430882568768148</v>
      </c>
      <c r="M125">
        <f>'HKFI(x)'!AQ124+'HKGI(x)'!AP124</f>
        <v>0.22558329878475966</v>
      </c>
      <c r="N125">
        <f>'HKFI(x)'!AR124+'HKGI(x)'!AQ124</f>
        <v>0.23591351316057493</v>
      </c>
      <c r="O125">
        <f>'HKFI(x)'!AS124+'HKGI(x)'!AR124</f>
        <v>0.25312028003554637</v>
      </c>
      <c r="P125">
        <f>'HKFI(x)'!AT124+'HKGI(x)'!AS124</f>
        <v>0.26578009980945072</v>
      </c>
      <c r="Q125">
        <f>'HKFI(x)'!AU124+'HKGI(x)'!AT124</f>
        <v>0.26732336527297651</v>
      </c>
      <c r="R125">
        <f>'HKFI(x)'!AV124+'HKGI(x)'!AU124</f>
        <v>0.26276174676702457</v>
      </c>
      <c r="S125">
        <f>'HKFI(x)'!AW124+'HKGI(x)'!AV124</f>
        <v>0.28635417428986898</v>
      </c>
      <c r="T125">
        <f>'HKFI(x)'!AX124+'HKGI(x)'!AW124</f>
        <v>0.27264918899039492</v>
      </c>
      <c r="U125">
        <f>'HKFI(x)'!AY124+'HKGI(x)'!AX124</f>
        <v>0.21150459950454759</v>
      </c>
      <c r="V125">
        <f>'HKFI(x)'!AZ124+'HKGI(x)'!AY124</f>
        <v>0.2087933714817575</v>
      </c>
      <c r="W125">
        <f>'HKFI(x)'!BA124+'HKGI(x)'!AZ124</f>
        <v>0.19053263537088574</v>
      </c>
      <c r="X125">
        <f>'HKFI(x)'!BB124+'HKGI(x)'!BA124</f>
        <v>0.15801984046025669</v>
      </c>
      <c r="Y125">
        <f>'HKFI(x)'!BC124+'HKGI(x)'!BB124</f>
        <v>0.12618180723514349</v>
      </c>
      <c r="Z125">
        <f>'HKFI(x)'!BD124+'HKGI(x)'!BC124</f>
        <v>7.9632160568028493E-2</v>
      </c>
      <c r="AA125">
        <f>'HKFI(x)'!BE124+'HKGI(x)'!BD124</f>
        <v>6.381676941838757E-2</v>
      </c>
      <c r="AB125">
        <f>'HKFI(x)'!BF124+'HKGI(x)'!BE124</f>
        <v>5.3086438279093338E-2</v>
      </c>
      <c r="AC125">
        <f>'HKFI(x)'!BG124+'HKGI(x)'!BF124</f>
        <v>3.5840791479537532E-2</v>
      </c>
    </row>
    <row r="126" spans="1:29" x14ac:dyDescent="0.25">
      <c r="A126">
        <f>'HKFI(x)'!AE125</f>
        <v>2073</v>
      </c>
      <c r="B126">
        <f>'HKFI(x)'!AF125+'HKGI(x)'!AE125</f>
        <v>4.6538484442836339</v>
      </c>
      <c r="C126">
        <f>'HKFI(x)'!AG125+'HKGI(x)'!AF125</f>
        <v>8.9857111315506888E-2</v>
      </c>
      <c r="D126">
        <f>'HKFI(x)'!AH125+'HKGI(x)'!AG125</f>
        <v>7.5056196381345613E-2</v>
      </c>
      <c r="E126">
        <f>'HKFI(x)'!AI125+'HKGI(x)'!AH125</f>
        <v>7.0809642872009929E-2</v>
      </c>
      <c r="F126">
        <f>'HKFI(x)'!AJ125+'HKGI(x)'!AI125</f>
        <v>0.10452314924474582</v>
      </c>
      <c r="G126">
        <f>'HKFI(x)'!AK125+'HKGI(x)'!AJ125</f>
        <v>0.13564672919218668</v>
      </c>
      <c r="H126">
        <f>'HKFI(x)'!AL125+'HKGI(x)'!AK125</f>
        <v>0.16302201116437495</v>
      </c>
      <c r="I126">
        <f>'HKFI(x)'!AM125+'HKGI(x)'!AL125</f>
        <v>0.20716307833275693</v>
      </c>
      <c r="J126">
        <f>'HKFI(x)'!AN125+'HKGI(x)'!AM125</f>
        <v>0.21033590853408463</v>
      </c>
      <c r="K126">
        <f>'HKFI(x)'!AO125+'HKGI(x)'!AN125</f>
        <v>0.21782090920695041</v>
      </c>
      <c r="L126">
        <f>'HKFI(x)'!AP125+'HKGI(x)'!AO125</f>
        <v>0.21279976636251274</v>
      </c>
      <c r="M126">
        <f>'HKFI(x)'!AQ125+'HKGI(x)'!AP125</f>
        <v>0.22391518758933907</v>
      </c>
      <c r="N126">
        <f>'HKFI(x)'!AR125+'HKGI(x)'!AQ125</f>
        <v>0.23409360813197033</v>
      </c>
      <c r="O126">
        <f>'HKFI(x)'!AS125+'HKGI(x)'!AR125</f>
        <v>0.25113246033936165</v>
      </c>
      <c r="P126">
        <f>'HKFI(x)'!AT125+'HKGI(x)'!AS125</f>
        <v>0.26363451032257473</v>
      </c>
      <c r="Q126">
        <f>'HKFI(x)'!AU125+'HKGI(x)'!AT125</f>
        <v>0.26510089485342064</v>
      </c>
      <c r="R126">
        <f>'HKFI(x)'!AV125+'HKGI(x)'!AU125</f>
        <v>0.26044381114643811</v>
      </c>
      <c r="S126">
        <f>'HKFI(x)'!AW125+'HKGI(x)'!AV125</f>
        <v>0.28355111222263191</v>
      </c>
      <c r="T126">
        <f>'HKFI(x)'!AX125+'HKGI(x)'!AW125</f>
        <v>0.26989566922497638</v>
      </c>
      <c r="U126">
        <f>'HKFI(x)'!AY125+'HKGI(x)'!AX125</f>
        <v>0.20930306833023202</v>
      </c>
      <c r="V126">
        <f>'HKFI(x)'!AZ125+'HKGI(x)'!AY125</f>
        <v>0.20647343377449018</v>
      </c>
      <c r="W126">
        <f>'HKFI(x)'!BA125+'HKGI(x)'!AZ125</f>
        <v>0.18843087438048672</v>
      </c>
      <c r="X126">
        <f>'HKFI(x)'!BB125+'HKGI(x)'!BA125</f>
        <v>0.1562628553936703</v>
      </c>
      <c r="Y126">
        <f>'HKFI(x)'!BC125+'HKGI(x)'!BB125</f>
        <v>0.12479490575529453</v>
      </c>
      <c r="Z126">
        <f>'HKFI(x)'!BD125+'HKGI(x)'!BC125</f>
        <v>7.87845688999219E-2</v>
      </c>
      <c r="AA126">
        <f>'HKFI(x)'!BE125+'HKGI(x)'!BD125</f>
        <v>6.3084451977726122E-2</v>
      </c>
      <c r="AB126">
        <f>'HKFI(x)'!BF125+'HKGI(x)'!BE125</f>
        <v>5.2466883586060581E-2</v>
      </c>
      <c r="AC126">
        <f>'HKFI(x)'!BG125+'HKGI(x)'!BF125</f>
        <v>3.5445645748563487E-2</v>
      </c>
    </row>
    <row r="127" spans="1:29" x14ac:dyDescent="0.25">
      <c r="A127">
        <f>'HKFI(x)'!AE126</f>
        <v>2074</v>
      </c>
      <c r="B127">
        <f>'HKFI(x)'!AF126+'HKGI(x)'!AE126</f>
        <v>4.608430809092213</v>
      </c>
      <c r="C127">
        <f>'HKFI(x)'!AG126+'HKGI(x)'!AF126</f>
        <v>8.8987813886969941E-2</v>
      </c>
      <c r="D127">
        <f>'HKFI(x)'!AH126+'HKGI(x)'!AG126</f>
        <v>7.4381667785080846E-2</v>
      </c>
      <c r="E127">
        <f>'HKFI(x)'!AI126+'HKGI(x)'!AH126</f>
        <v>7.0171614869892832E-2</v>
      </c>
      <c r="F127">
        <f>'HKFI(x)'!AJ126+'HKGI(x)'!AI126</f>
        <v>0.10344320726019066</v>
      </c>
      <c r="G127">
        <f>'HKFI(x)'!AK126+'HKGI(x)'!AJ126</f>
        <v>0.13420447399236224</v>
      </c>
      <c r="H127">
        <f>'HKFI(x)'!AL126+'HKGI(x)'!AK126</f>
        <v>0.16134215901978993</v>
      </c>
      <c r="I127">
        <f>'HKFI(x)'!AM126+'HKGI(x)'!AL126</f>
        <v>0.20530650932368438</v>
      </c>
      <c r="J127">
        <f>'HKFI(x)'!AN126+'HKGI(x)'!AM126</f>
        <v>0.20873377712061625</v>
      </c>
      <c r="K127">
        <f>'HKFI(x)'!AO126+'HKGI(x)'!AN126</f>
        <v>0.21609576983429907</v>
      </c>
      <c r="L127">
        <f>'HKFI(x)'!AP126+'HKGI(x)'!AO126</f>
        <v>0.21115654774096038</v>
      </c>
      <c r="M127">
        <f>'HKFI(x)'!AQ126+'HKGI(x)'!AP126</f>
        <v>0.22209745415352106</v>
      </c>
      <c r="N127">
        <f>'HKFI(x)'!AR126+'HKGI(x)'!AQ126</f>
        <v>0.23211537235171184</v>
      </c>
      <c r="O127">
        <f>'HKFI(x)'!AS126+'HKGI(x)'!AR126</f>
        <v>0.24899899916149132</v>
      </c>
      <c r="P127">
        <f>'HKFI(x)'!AT126+'HKGI(x)'!AS126</f>
        <v>0.26134119561638414</v>
      </c>
      <c r="Q127">
        <f>'HKFI(x)'!AU126+'HKGI(x)'!AT126</f>
        <v>0.26272096841788967</v>
      </c>
      <c r="R127">
        <f>'HKFI(x)'!AV126+'HKGI(x)'!AU126</f>
        <v>0.25794890597135128</v>
      </c>
      <c r="S127">
        <f>'HKFI(x)'!AW126+'HKGI(x)'!AV126</f>
        <v>0.28054266699184566</v>
      </c>
      <c r="T127">
        <f>'HKFI(x)'!AX126+'HKGI(x)'!AW126</f>
        <v>0.26693362756056283</v>
      </c>
      <c r="U127">
        <f>'HKFI(x)'!AY126+'HKGI(x)'!AX126</f>
        <v>0.20696223692147014</v>
      </c>
      <c r="V127">
        <f>'HKFI(x)'!AZ126+'HKGI(x)'!AY126</f>
        <v>0.20401873877029006</v>
      </c>
      <c r="W127">
        <f>'HKFI(x)'!BA126+'HKGI(x)'!AZ126</f>
        <v>0.18621815555235172</v>
      </c>
      <c r="X127">
        <f>'HKFI(x)'!BB126+'HKGI(x)'!BA126</f>
        <v>0.1543945164545239</v>
      </c>
      <c r="Y127">
        <f>'HKFI(x)'!BC126+'HKGI(x)'!BB126</f>
        <v>0.1233301032857558</v>
      </c>
      <c r="Z127">
        <f>'HKFI(x)'!BD126+'HKGI(x)'!BC126</f>
        <v>7.7877215270035618E-2</v>
      </c>
      <c r="AA127">
        <f>'HKFI(x)'!BE126+'HKGI(x)'!BD126</f>
        <v>6.2293572675303943E-2</v>
      </c>
      <c r="AB127">
        <f>'HKFI(x)'!BF126+'HKGI(x)'!BE126</f>
        <v>5.1797423355629479E-2</v>
      </c>
      <c r="AC127">
        <f>'HKFI(x)'!BG126+'HKGI(x)'!BF126</f>
        <v>3.5016115748247811E-2</v>
      </c>
    </row>
    <row r="128" spans="1:29" x14ac:dyDescent="0.25">
      <c r="A128">
        <f>'HKFI(x)'!AE127</f>
        <v>2075</v>
      </c>
      <c r="B128">
        <f>'HKFI(x)'!AF127+'HKGI(x)'!AE127</f>
        <v>4.5639557725488773</v>
      </c>
      <c r="C128">
        <f>'HKFI(x)'!AG127+'HKGI(x)'!AF127</f>
        <v>8.8136427904513995E-2</v>
      </c>
      <c r="D128">
        <f>'HKFI(x)'!AH127+'HKGI(x)'!AG127</f>
        <v>7.3721192317862796E-2</v>
      </c>
      <c r="E128">
        <f>'HKFI(x)'!AI127+'HKGI(x)'!AH127</f>
        <v>6.9546852569496886E-2</v>
      </c>
      <c r="F128">
        <f>'HKFI(x)'!AJ127+'HKGI(x)'!AI127</f>
        <v>0.1023857024852993</v>
      </c>
      <c r="G128">
        <f>'HKFI(x)'!AK127+'HKGI(x)'!AJ127</f>
        <v>0.13279222223414527</v>
      </c>
      <c r="H128">
        <f>'HKFI(x)'!AL127+'HKGI(x)'!AK127</f>
        <v>0.15969678944635263</v>
      </c>
      <c r="I128">
        <f>'HKFI(x)'!AM127+'HKGI(x)'!AL127</f>
        <v>0.20348830299289811</v>
      </c>
      <c r="J128">
        <f>'HKFI(x)'!AN127+'HKGI(x)'!AM127</f>
        <v>0.20716470277568833</v>
      </c>
      <c r="K128">
        <f>'HKFI(x)'!AO127+'HKGI(x)'!AN127</f>
        <v>0.21440625757956847</v>
      </c>
      <c r="L128">
        <f>'HKFI(x)'!AP127+'HKGI(x)'!AO127</f>
        <v>0.20954724523615265</v>
      </c>
      <c r="M128">
        <f>'HKFI(x)'!AQ127+'HKGI(x)'!AP127</f>
        <v>0.22031722739296755</v>
      </c>
      <c r="N128">
        <f>'HKFI(x)'!AR127+'HKGI(x)'!AQ127</f>
        <v>0.2301779974029694</v>
      </c>
      <c r="O128">
        <f>'HKFI(x)'!AS127+'HKGI(x)'!AR127</f>
        <v>0.24690984143616418</v>
      </c>
      <c r="P128">
        <f>'HKFI(x)'!AT127+'HKGI(x)'!AS127</f>
        <v>0.25909558699381918</v>
      </c>
      <c r="Q128">
        <f>'HKFI(x)'!AU127+'HKGI(x)'!AT127</f>
        <v>0.26039051070067165</v>
      </c>
      <c r="R128">
        <f>'HKFI(x)'!AV127+'HKGI(x)'!AU127</f>
        <v>0.25550574735450643</v>
      </c>
      <c r="S128">
        <f>'HKFI(x)'!AW127+'HKGI(x)'!AV127</f>
        <v>0.27759669503185491</v>
      </c>
      <c r="T128">
        <f>'HKFI(x)'!AX127+'HKGI(x)'!AW127</f>
        <v>0.26403303618171581</v>
      </c>
      <c r="U128">
        <f>'HKFI(x)'!AY127+'HKGI(x)'!AX127</f>
        <v>0.2046702081766405</v>
      </c>
      <c r="V128">
        <f>'HKFI(x)'!AZ127+'HKGI(x)'!AY127</f>
        <v>0.20161532686202427</v>
      </c>
      <c r="W128">
        <f>'HKFI(x)'!BA127+'HKGI(x)'!AZ127</f>
        <v>0.18405176348468133</v>
      </c>
      <c r="X128">
        <f>'HKFI(x)'!BB127+'HKGI(x)'!BA127</f>
        <v>0.15256512784127158</v>
      </c>
      <c r="Y128">
        <f>'HKFI(x)'!BC127+'HKGI(x)'!BB127</f>
        <v>0.12189592689646653</v>
      </c>
      <c r="Z128">
        <f>'HKFI(x)'!BD127+'HKGI(x)'!BC127</f>
        <v>7.6988724256227228E-2</v>
      </c>
      <c r="AA128">
        <f>'HKFI(x)'!BE127+'HKGI(x)'!BD127</f>
        <v>6.151907372923493E-2</v>
      </c>
      <c r="AB128">
        <f>'HKFI(x)'!BF127+'HKGI(x)'!BE127</f>
        <v>5.1141825553869813E-2</v>
      </c>
      <c r="AC128">
        <f>'HKFI(x)'!BG127+'HKGI(x)'!BF127</f>
        <v>3.4595457711813465E-2</v>
      </c>
    </row>
    <row r="129" spans="1:29" x14ac:dyDescent="0.25">
      <c r="A129">
        <f>'HKFI(x)'!AE128</f>
        <v>2076</v>
      </c>
      <c r="B129">
        <f>'HKFI(x)'!AF128+'HKGI(x)'!AE128</f>
        <v>4.5242230052619394</v>
      </c>
      <c r="C129">
        <f>'HKFI(x)'!AG128+'HKGI(x)'!AF128</f>
        <v>8.7389864712947518E-2</v>
      </c>
      <c r="D129">
        <f>'HKFI(x)'!AH128+'HKGI(x)'!AG128</f>
        <v>7.3125313691458055E-2</v>
      </c>
      <c r="E129">
        <f>'HKFI(x)'!AI128+'HKGI(x)'!AH128</f>
        <v>6.8986108577828054E-2</v>
      </c>
      <c r="F129">
        <f>'HKFI(x)'!AJ128+'HKGI(x)'!AI128</f>
        <v>0.10143835672207263</v>
      </c>
      <c r="G129">
        <f>'HKFI(x)'!AK128+'HKGI(x)'!AJ128</f>
        <v>0.13152290202250999</v>
      </c>
      <c r="H129">
        <f>'HKFI(x)'!AL128+'HKGI(x)'!AK128</f>
        <v>0.15826803562985658</v>
      </c>
      <c r="I129">
        <f>'HKFI(x)'!AM128+'HKGI(x)'!AL128</f>
        <v>0.20188218205880692</v>
      </c>
      <c r="J129">
        <f>'HKFI(x)'!AN128+'HKGI(x)'!AM128</f>
        <v>0.20578385096821405</v>
      </c>
      <c r="K129">
        <f>'HKFI(x)'!AO128+'HKGI(x)'!AN128</f>
        <v>0.21291595824030102</v>
      </c>
      <c r="L129">
        <f>'HKFI(x)'!AP128+'HKGI(x)'!AO128</f>
        <v>0.20812977156724005</v>
      </c>
      <c r="M129">
        <f>'HKFI(x)'!AQ128+'HKGI(x)'!AP128</f>
        <v>0.21875043899387175</v>
      </c>
      <c r="N129">
        <f>'HKFI(x)'!AR128+'HKGI(x)'!AQ128</f>
        <v>0.22846832298841244</v>
      </c>
      <c r="O129">
        <f>'HKFI(x)'!AS128+'HKGI(x)'!AR128</f>
        <v>0.24504068544154795</v>
      </c>
      <c r="P129">
        <f>'HKFI(x)'!AT128+'HKGI(x)'!AS128</f>
        <v>0.25707747625228017</v>
      </c>
      <c r="Q129">
        <f>'HKFI(x)'!AU128+'HKGI(x)'!AT128</f>
        <v>0.25830036928630484</v>
      </c>
      <c r="R129">
        <f>'HKFI(x)'!AV128+'HKGI(x)'!AU128</f>
        <v>0.25332663637039354</v>
      </c>
      <c r="S129">
        <f>'HKFI(x)'!AW128+'HKGI(x)'!AV128</f>
        <v>0.27496096361272626</v>
      </c>
      <c r="T129">
        <f>'HKFI(x)'!AX128+'HKGI(x)'!AW128</f>
        <v>0.2614443204115614</v>
      </c>
      <c r="U129">
        <f>'HKFI(x)'!AY128+'HKGI(x)'!AX128</f>
        <v>0.20259869812121578</v>
      </c>
      <c r="V129">
        <f>'HKFI(x)'!AZ128+'HKGI(x)'!AY128</f>
        <v>0.19943163730500418</v>
      </c>
      <c r="W129">
        <f>'HKFI(x)'!BA128+'HKGI(x)'!AZ128</f>
        <v>0.18207272914258757</v>
      </c>
      <c r="X129">
        <f>'HKFI(x)'!BB128+'HKGI(x)'!BA128</f>
        <v>0.15091192084654978</v>
      </c>
      <c r="Y129">
        <f>'HKFI(x)'!BC128+'HKGI(x)'!BB128</f>
        <v>0.12059030780772206</v>
      </c>
      <c r="Z129">
        <f>'HKFI(x)'!BD128+'HKGI(x)'!BC128</f>
        <v>7.6191581078871876E-2</v>
      </c>
      <c r="AA129">
        <f>'HKFI(x)'!BE128+'HKGI(x)'!BD128</f>
        <v>6.0830784601025964E-2</v>
      </c>
      <c r="AB129">
        <f>'HKFI(x)'!BF128+'HKGI(x)'!BE128</f>
        <v>5.0559542644168017E-2</v>
      </c>
      <c r="AC129">
        <f>'HKFI(x)'!BG128+'HKGI(x)'!BF128</f>
        <v>3.4224246166460831E-2</v>
      </c>
    </row>
    <row r="130" spans="1:29" x14ac:dyDescent="0.25">
      <c r="A130">
        <f>'HKFI(x)'!AE129</f>
        <v>2077</v>
      </c>
      <c r="B130">
        <f>'HKFI(x)'!AF129+'HKGI(x)'!AE129</f>
        <v>4.4917227454537105</v>
      </c>
      <c r="C130">
        <f>'HKFI(x)'!AG129+'HKGI(x)'!AF129</f>
        <v>8.6804527291375527E-2</v>
      </c>
      <c r="D130">
        <f>'HKFI(x)'!AH129+'HKGI(x)'!AG129</f>
        <v>7.2627388655341046E-2</v>
      </c>
      <c r="E130">
        <f>'HKFI(x)'!AI129+'HKGI(x)'!AH129</f>
        <v>6.8522748395126079E-2</v>
      </c>
      <c r="F130">
        <f>'HKFI(x)'!AJ129+'HKGI(x)'!AI129</f>
        <v>0.10065876450416378</v>
      </c>
      <c r="G130">
        <f>'HKFI(x)'!AK129+'HKGI(x)'!AJ129</f>
        <v>0.13047082819552402</v>
      </c>
      <c r="H130">
        <f>'HKFI(x)'!AL129+'HKGI(x)'!AK129</f>
        <v>0.15717363059858425</v>
      </c>
      <c r="I130">
        <f>'HKFI(x)'!AM129+'HKGI(x)'!AL129</f>
        <v>0.20060127857948845</v>
      </c>
      <c r="J130">
        <f>'HKFI(x)'!AN129+'HKGI(x)'!AM129</f>
        <v>0.20469208445295312</v>
      </c>
      <c r="K130">
        <f>'HKFI(x)'!AO129+'HKGI(x)'!AN129</f>
        <v>0.21173132658711213</v>
      </c>
      <c r="L130">
        <f>'HKFI(x)'!AP129+'HKGI(x)'!AO129</f>
        <v>0.20700681709806645</v>
      </c>
      <c r="M130">
        <f>'HKFI(x)'!AQ129+'HKGI(x)'!AP129</f>
        <v>0.21751145434042263</v>
      </c>
      <c r="N130">
        <f>'HKFI(x)'!AR129+'HKGI(x)'!AQ129</f>
        <v>0.22710796239335884</v>
      </c>
      <c r="O130">
        <f>'HKFI(x)'!AS129+'HKGI(x)'!AR129</f>
        <v>0.24350679031836203</v>
      </c>
      <c r="P130">
        <f>'HKFI(x)'!AT129+'HKGI(x)'!AS129</f>
        <v>0.25540516987616063</v>
      </c>
      <c r="Q130">
        <f>'HKFI(x)'!AU129+'HKGI(x)'!AT129</f>
        <v>0.2565759467792198</v>
      </c>
      <c r="R130">
        <f>'HKFI(x)'!AV129+'HKGI(x)'!AU129</f>
        <v>0.25155057100986294</v>
      </c>
      <c r="S130">
        <f>'HKFI(x)'!AW129+'HKGI(x)'!AV129</f>
        <v>0.27279800913884106</v>
      </c>
      <c r="T130">
        <f>'HKFI(x)'!AX129+'HKGI(x)'!AW129</f>
        <v>0.25933150179261949</v>
      </c>
      <c r="U130">
        <f>'HKFI(x)'!AY129+'HKGI(x)'!AX129</f>
        <v>0.20086119389213991</v>
      </c>
      <c r="V130">
        <f>'HKFI(x)'!AZ129+'HKGI(x)'!AY129</f>
        <v>0.19757951259558942</v>
      </c>
      <c r="W130">
        <f>'HKFI(x)'!BA129+'HKGI(x)'!AZ129</f>
        <v>0.18037521352667421</v>
      </c>
      <c r="X130">
        <f>'HKFI(x)'!BB129+'HKGI(x)'!BA129</f>
        <v>0.14952558376746464</v>
      </c>
      <c r="Y130">
        <f>'HKFI(x)'!BC129+'HKGI(x)'!BB129</f>
        <v>0.11947839534308041</v>
      </c>
      <c r="Z130">
        <f>'HKFI(x)'!BD129+'HKGI(x)'!BC129</f>
        <v>7.5533425815282051E-2</v>
      </c>
      <c r="AA130">
        <f>'HKFI(x)'!BE129+'HKGI(x)'!BD129</f>
        <v>6.0274326386145036E-2</v>
      </c>
      <c r="AB130">
        <f>'HKFI(x)'!BF129+'HKGI(x)'!BE129</f>
        <v>5.0089403419654704E-2</v>
      </c>
      <c r="AC130">
        <f>'HKFI(x)'!BG129+'HKGI(x)'!BF129</f>
        <v>3.392889070109726E-2</v>
      </c>
    </row>
    <row r="131" spans="1:29" x14ac:dyDescent="0.25">
      <c r="A131">
        <f>'HKFI(x)'!AE130</f>
        <v>2078</v>
      </c>
      <c r="B131">
        <f>'HKFI(x)'!AF130+'HKGI(x)'!AE130</f>
        <v>4.4591046607694995</v>
      </c>
      <c r="C131">
        <f>'HKFI(x)'!AG130+'HKGI(x)'!AF130</f>
        <v>8.6216955625674843E-2</v>
      </c>
      <c r="D131">
        <f>'HKFI(x)'!AH130+'HKGI(x)'!AG130</f>
        <v>7.2127705031816869E-2</v>
      </c>
      <c r="E131">
        <f>'HKFI(x)'!AI130+'HKGI(x)'!AH130</f>
        <v>6.805772913157071E-2</v>
      </c>
      <c r="F131">
        <f>'HKFI(x)'!AJ130+'HKGI(x)'!AI130</f>
        <v>9.987636676593159E-2</v>
      </c>
      <c r="G131">
        <f>'HKFI(x)'!AK130+'HKGI(x)'!AJ130</f>
        <v>0.12941500138190989</v>
      </c>
      <c r="H131">
        <f>'HKFI(x)'!AL130+'HKGI(x)'!AK130</f>
        <v>0.15607492898938</v>
      </c>
      <c r="I131">
        <f>'HKFI(x)'!AM130+'HKGI(x)'!AL130</f>
        <v>0.19931558584405365</v>
      </c>
      <c r="J131">
        <f>'HKFI(x)'!AN130+'HKGI(x)'!AM130</f>
        <v>0.20359619278489252</v>
      </c>
      <c r="K131">
        <f>'HKFI(x)'!AO130+'HKGI(x)'!AN130</f>
        <v>0.21054224790669512</v>
      </c>
      <c r="L131">
        <f>'HKFI(x)'!AP130+'HKGI(x)'!AO130</f>
        <v>0.20587962986697458</v>
      </c>
      <c r="M131">
        <f>'HKFI(x)'!AQ130+'HKGI(x)'!AP130</f>
        <v>0.21626778923484385</v>
      </c>
      <c r="N131">
        <f>'HKFI(x)'!AR130+'HKGI(x)'!AQ130</f>
        <v>0.2257425012438522</v>
      </c>
      <c r="O131">
        <f>'HKFI(x)'!AS130+'HKGI(x)'!AR130</f>
        <v>0.24196735634002819</v>
      </c>
      <c r="P131">
        <f>'HKFI(x)'!AT130+'HKGI(x)'!AS130</f>
        <v>0.25372689624932593</v>
      </c>
      <c r="Q131">
        <f>'HKFI(x)'!AU130+'HKGI(x)'!AT130</f>
        <v>0.25484533795093017</v>
      </c>
      <c r="R131">
        <f>'HKFI(x)'!AV130+'HKGI(x)'!AU130</f>
        <v>0.24976803850862367</v>
      </c>
      <c r="S131">
        <f>'HKFI(x)'!AW130+'HKGI(x)'!AV130</f>
        <v>0.27062724420733814</v>
      </c>
      <c r="T131">
        <f>'HKFI(x)'!AX130+'HKGI(x)'!AW130</f>
        <v>0.25721100275044873</v>
      </c>
      <c r="U131">
        <f>'HKFI(x)'!AY130+'HKGI(x)'!AX130</f>
        <v>0.19911758135753421</v>
      </c>
      <c r="V131">
        <f>'HKFI(x)'!AZ130+'HKGI(x)'!AY130</f>
        <v>0.19572096529593058</v>
      </c>
      <c r="W131">
        <f>'HKFI(x)'!BA130+'HKGI(x)'!AZ130</f>
        <v>0.17867189249523949</v>
      </c>
      <c r="X131">
        <f>'HKFI(x)'!BB130+'HKGI(x)'!BA130</f>
        <v>0.14813437159244819</v>
      </c>
      <c r="Y131">
        <f>'HKFI(x)'!BC130+'HKGI(x)'!BB130</f>
        <v>0.11836264648296027</v>
      </c>
      <c r="Z131">
        <f>'HKFI(x)'!BD130+'HKGI(x)'!BC130</f>
        <v>7.4872911592133773E-2</v>
      </c>
      <c r="AA131">
        <f>'HKFI(x)'!BE130+'HKGI(x)'!BD130</f>
        <v>5.9715821836678361E-2</v>
      </c>
      <c r="AB131">
        <f>'HKFI(x)'!BF130+'HKGI(x)'!BE130</f>
        <v>4.9617532529269918E-2</v>
      </c>
      <c r="AC131">
        <f>'HKFI(x)'!BG130+'HKGI(x)'!BF130</f>
        <v>3.3632427773013493E-2</v>
      </c>
    </row>
    <row r="132" spans="1:29" x14ac:dyDescent="0.25">
      <c r="A132">
        <f>'HKFI(x)'!AE131</f>
        <v>2079</v>
      </c>
      <c r="B132">
        <f>'HKFI(x)'!AF131+'HKGI(x)'!AE131</f>
        <v>4.4365843588227056</v>
      </c>
      <c r="C132">
        <f>'HKFI(x)'!AG131+'HKGI(x)'!AF131</f>
        <v>8.5856000677981742E-2</v>
      </c>
      <c r="D132">
        <f>'HKFI(x)'!AH131+'HKGI(x)'!AG131</f>
        <v>7.1764150528936171E-2</v>
      </c>
      <c r="E132">
        <f>'HKFI(x)'!AI131+'HKGI(x)'!AH131</f>
        <v>6.7728392782910846E-2</v>
      </c>
      <c r="F132">
        <f>'HKFI(x)'!AJ131+'HKGI(x)'!AI131</f>
        <v>9.9327899617649387E-2</v>
      </c>
      <c r="G132">
        <f>'HKFI(x)'!AK131+'HKGI(x)'!AJ131</f>
        <v>0.1286616588186924</v>
      </c>
      <c r="H132">
        <f>'HKFI(x)'!AL131+'HKGI(x)'!AK131</f>
        <v>0.15544748726843732</v>
      </c>
      <c r="I132">
        <f>'HKFI(x)'!AM131+'HKGI(x)'!AL131</f>
        <v>0.19848592081507208</v>
      </c>
      <c r="J132">
        <f>'HKFI(x)'!AN131+'HKGI(x)'!AM131</f>
        <v>0.20290617451509377</v>
      </c>
      <c r="K132">
        <f>'HKFI(x)'!AO131+'HKGI(x)'!AN131</f>
        <v>0.20978199412828219</v>
      </c>
      <c r="L132">
        <f>'HKFI(x)'!AP131+'HKGI(x)'!AO131</f>
        <v>0.20516582878366163</v>
      </c>
      <c r="M132">
        <f>'HKFI(x)'!AQ131+'HKGI(x)'!AP131</f>
        <v>0.21548434708233963</v>
      </c>
      <c r="N132">
        <f>'HKFI(x)'!AR131+'HKGI(x)'!AQ131</f>
        <v>0.22486702491419913</v>
      </c>
      <c r="O132">
        <f>'HKFI(x)'!AS131+'HKGI(x)'!AR131</f>
        <v>0.24089570371602326</v>
      </c>
      <c r="P132">
        <f>'HKFI(x)'!AT131+'HKGI(x)'!AS131</f>
        <v>0.25253013089722054</v>
      </c>
      <c r="Q132">
        <f>'HKFI(x)'!AU131+'HKGI(x)'!AT131</f>
        <v>0.25362444930081762</v>
      </c>
      <c r="R132">
        <f>'HKFI(x)'!AV131+'HKGI(x)'!AU131</f>
        <v>0.2485486075163956</v>
      </c>
      <c r="S132">
        <f>'HKFI(x)'!AW131+'HKGI(x)'!AV131</f>
        <v>0.26911613464935441</v>
      </c>
      <c r="T132">
        <f>'HKFI(x)'!AX131+'HKGI(x)'!AW131</f>
        <v>0.25575521563070897</v>
      </c>
      <c r="U132">
        <f>'HKFI(x)'!AY131+'HKGI(x)'!AX131</f>
        <v>0.19783771413839726</v>
      </c>
      <c r="V132">
        <f>'HKFI(x)'!AZ131+'HKGI(x)'!AY131</f>
        <v>0.19432138459005785</v>
      </c>
      <c r="W132">
        <f>'HKFI(x)'!BA131+'HKGI(x)'!AZ131</f>
        <v>0.17735689830155837</v>
      </c>
      <c r="X132">
        <f>'HKFI(x)'!BB131+'HKGI(x)'!BA131</f>
        <v>0.14711371190693351</v>
      </c>
      <c r="Y132">
        <f>'HKFI(x)'!BC131+'HKGI(x)'!BB131</f>
        <v>0.11751470886595546</v>
      </c>
      <c r="Z132">
        <f>'HKFI(x)'!BD131+'HKGI(x)'!BC131</f>
        <v>7.4406080947978057E-2</v>
      </c>
      <c r="AA132">
        <f>'HKFI(x)'!BE131+'HKGI(x)'!BD131</f>
        <v>5.9341767435904746E-2</v>
      </c>
      <c r="AB132">
        <f>'HKFI(x)'!BF131+'HKGI(x)'!BE131</f>
        <v>4.9302601697838191E-2</v>
      </c>
      <c r="AC132">
        <f>'HKFI(x)'!BG131+'HKGI(x)'!BF131</f>
        <v>3.3442369294305371E-2</v>
      </c>
    </row>
    <row r="133" spans="1:29" x14ac:dyDescent="0.25">
      <c r="A133">
        <f>'HKFI(x)'!AE132</f>
        <v>2080</v>
      </c>
      <c r="B133">
        <f>'HKFI(x)'!AF132+'HKGI(x)'!AE132</f>
        <v>4.4250980793001231</v>
      </c>
      <c r="C133">
        <f>'HKFI(x)'!AG132+'HKGI(x)'!AF132</f>
        <v>8.5744639338792436E-2</v>
      </c>
      <c r="D133">
        <f>'HKFI(x)'!AH132+'HKGI(x)'!AG132</f>
        <v>7.154853083386789E-2</v>
      </c>
      <c r="E133">
        <f>'HKFI(x)'!AI132+'HKGI(x)'!AH132</f>
        <v>6.754695574167055E-2</v>
      </c>
      <c r="F133">
        <f>'HKFI(x)'!AJ132+'HKGI(x)'!AI132</f>
        <v>9.903468848996104E-2</v>
      </c>
      <c r="G133">
        <f>'HKFI(x)'!AK132+'HKGI(x)'!AJ132</f>
        <v>0.12823777466685446</v>
      </c>
      <c r="H133">
        <f>'HKFI(x)'!AL132+'HKGI(x)'!AK132</f>
        <v>0.1553407630960793</v>
      </c>
      <c r="I133">
        <f>'HKFI(x)'!AM132+'HKGI(x)'!AL132</f>
        <v>0.19815711489052962</v>
      </c>
      <c r="J133">
        <f>'HKFI(x)'!AN132+'HKGI(x)'!AM132</f>
        <v>0.20266258903473169</v>
      </c>
      <c r="K133">
        <f>'HKFI(x)'!AO132+'HKGI(x)'!AN132</f>
        <v>0.2094929934459262</v>
      </c>
      <c r="L133">
        <f>'HKFI(x)'!AP132+'HKGI(x)'!AO132</f>
        <v>0.20490657417320907</v>
      </c>
      <c r="M133">
        <f>'HKFI(x)'!AQ132+'HKGI(x)'!AP132</f>
        <v>0.21520710453741626</v>
      </c>
      <c r="N133">
        <f>'HKFI(x)'!AR132+'HKGI(x)'!AQ132</f>
        <v>0.22452992035560421</v>
      </c>
      <c r="O133">
        <f>'HKFI(x)'!AS132+'HKGI(x)'!AR132</f>
        <v>0.24033481749985336</v>
      </c>
      <c r="P133">
        <f>'HKFI(x)'!AT132+'HKGI(x)'!AS132</f>
        <v>0.25185784572336456</v>
      </c>
      <c r="Q133">
        <f>'HKFI(x)'!AU132+'HKGI(x)'!AT132</f>
        <v>0.2529593963686948</v>
      </c>
      <c r="R133">
        <f>'HKFI(x)'!AV132+'HKGI(x)'!AU132</f>
        <v>0.24794498276605431</v>
      </c>
      <c r="S133">
        <f>'HKFI(x)'!AW132+'HKGI(x)'!AV132</f>
        <v>0.26832529860655774</v>
      </c>
      <c r="T133">
        <f>'HKFI(x)'!AX132+'HKGI(x)'!AW132</f>
        <v>0.25502613364820126</v>
      </c>
      <c r="U133">
        <f>'HKFI(x)'!AY132+'HKGI(x)'!AX132</f>
        <v>0.19706124735064412</v>
      </c>
      <c r="V133">
        <f>'HKFI(x)'!AZ132+'HKGI(x)'!AY132</f>
        <v>0.19341820852157129</v>
      </c>
      <c r="W133">
        <f>'HKFI(x)'!BA132+'HKGI(x)'!AZ132</f>
        <v>0.17646012672396633</v>
      </c>
      <c r="X133">
        <f>'HKFI(x)'!BB132+'HKGI(x)'!BA132</f>
        <v>0.14649531819941153</v>
      </c>
      <c r="Y133">
        <f>'HKFI(x)'!BC132+'HKGI(x)'!BB132</f>
        <v>0.11695600244368683</v>
      </c>
      <c r="Z133">
        <f>'HKFI(x)'!BD132+'HKGI(x)'!BC132</f>
        <v>7.4150417180971873E-2</v>
      </c>
      <c r="AA133">
        <f>'HKFI(x)'!BE132+'HKGI(x)'!BD132</f>
        <v>5.9169772608993643E-2</v>
      </c>
      <c r="AB133">
        <f>'HKFI(x)'!BF132+'HKGI(x)'!BE132</f>
        <v>4.9159639342799794E-2</v>
      </c>
      <c r="AC133">
        <f>'HKFI(x)'!BG132+'HKGI(x)'!BF132</f>
        <v>3.3369223710708724E-2</v>
      </c>
    </row>
    <row r="134" spans="1:29" x14ac:dyDescent="0.25">
      <c r="A134">
        <f>'HKFI(x)'!AE133</f>
        <v>2081</v>
      </c>
      <c r="B134">
        <f>'HKFI(x)'!AF133+'HKGI(x)'!AE133</f>
        <v>4.4266592317156208</v>
      </c>
      <c r="C134">
        <f>'HKFI(x)'!AG133+'HKGI(x)'!AF133</f>
        <v>8.5929526068363959E-2</v>
      </c>
      <c r="D134">
        <f>'HKFI(x)'!AH133+'HKGI(x)'!AG133</f>
        <v>7.1507379144316652E-2</v>
      </c>
      <c r="E134">
        <f>'HKFI(x)'!AI133+'HKGI(x)'!AH133</f>
        <v>6.7540200115408122E-2</v>
      </c>
      <c r="F134">
        <f>'HKFI(x)'!AJ133+'HKGI(x)'!AI133</f>
        <v>9.9043105047982791E-2</v>
      </c>
      <c r="G134">
        <f>'HKFI(x)'!AK133+'HKGI(x)'!AJ133</f>
        <v>0.12820286089692215</v>
      </c>
      <c r="H134">
        <f>'HKFI(x)'!AL133+'HKGI(x)'!AK133</f>
        <v>0.15585302932075787</v>
      </c>
      <c r="I134">
        <f>'HKFI(x)'!AM133+'HKGI(x)'!AL133</f>
        <v>0.19842200164818977</v>
      </c>
      <c r="J134">
        <f>'HKFI(x)'!AN133+'HKGI(x)'!AM133</f>
        <v>0.20294855223199207</v>
      </c>
      <c r="K134">
        <f>'HKFI(x)'!AO133+'HKGI(x)'!AN133</f>
        <v>0.20976274435232234</v>
      </c>
      <c r="L134">
        <f>'HKFI(x)'!AP133+'HKGI(x)'!AO133</f>
        <v>0.20518640842822009</v>
      </c>
      <c r="M134">
        <f>'HKFI(x)'!AQ133+'HKGI(x)'!AP133</f>
        <v>0.21553029691604147</v>
      </c>
      <c r="N134">
        <f>'HKFI(x)'!AR133+'HKGI(x)'!AQ133</f>
        <v>0.22483109619093289</v>
      </c>
      <c r="O134">
        <f>'HKFI(x)'!AS133+'HKGI(x)'!AR133</f>
        <v>0.24037768041027105</v>
      </c>
      <c r="P134">
        <f>'HKFI(x)'!AT133+'HKGI(x)'!AS133</f>
        <v>0.25180479941942857</v>
      </c>
      <c r="Q134">
        <f>'HKFI(x)'!AU133+'HKGI(x)'!AT133</f>
        <v>0.25295095760488989</v>
      </c>
      <c r="R134">
        <f>'HKFI(x)'!AV133+'HKGI(x)'!AU133</f>
        <v>0.24806981206858134</v>
      </c>
      <c r="S134">
        <f>'HKFI(x)'!AW133+'HKGI(x)'!AV133</f>
        <v>0.26838585948478516</v>
      </c>
      <c r="T134">
        <f>'HKFI(x)'!AX133+'HKGI(x)'!AW133</f>
        <v>0.25515656576159096</v>
      </c>
      <c r="U134">
        <f>'HKFI(x)'!AY133+'HKGI(x)'!AX133</f>
        <v>0.19687814986839769</v>
      </c>
      <c r="V134">
        <f>'HKFI(x)'!AZ133+'HKGI(x)'!AY133</f>
        <v>0.1930991272501236</v>
      </c>
      <c r="W134">
        <f>'HKFI(x)'!BA133+'HKGI(x)'!AZ133</f>
        <v>0.17605444100897749</v>
      </c>
      <c r="X134">
        <f>'HKFI(x)'!BB133+'HKGI(x)'!BA133</f>
        <v>0.14635109991238143</v>
      </c>
      <c r="Y134">
        <f>'HKFI(x)'!BC133+'HKGI(x)'!BB133</f>
        <v>0.11673737722296887</v>
      </c>
      <c r="Z134">
        <f>'HKFI(x)'!BD133+'HKGI(x)'!BC133</f>
        <v>7.4144184440324709E-2</v>
      </c>
      <c r="AA134">
        <f>'HKFI(x)'!BE133+'HKGI(x)'!BD133</f>
        <v>5.9236994550395217E-2</v>
      </c>
      <c r="AB134">
        <f>'HKFI(x)'!BF133+'HKGI(x)'!BE133</f>
        <v>4.9220294707741662E-2</v>
      </c>
      <c r="AC134">
        <f>'HKFI(x)'!BG133+'HKGI(x)'!BF133</f>
        <v>3.3434687643312533E-2</v>
      </c>
    </row>
    <row r="135" spans="1:29" x14ac:dyDescent="0.25">
      <c r="A135">
        <f>'HKFI(x)'!AE134</f>
        <v>2082</v>
      </c>
      <c r="B135">
        <f>'HKFI(x)'!AF134+'HKGI(x)'!AE134</f>
        <v>4.4424198429570261</v>
      </c>
      <c r="C135">
        <f>'HKFI(x)'!AG134+'HKGI(x)'!AF134</f>
        <v>8.643794160473392E-2</v>
      </c>
      <c r="D135">
        <f>'HKFI(x)'!AH134+'HKGI(x)'!AG134</f>
        <v>7.1655633871042915E-2</v>
      </c>
      <c r="E135">
        <f>'HKFI(x)'!AI134+'HKGI(x)'!AH134</f>
        <v>6.7723341540951401E-2</v>
      </c>
      <c r="F135">
        <f>'HKFI(x)'!AJ134+'HKGI(x)'!AI134</f>
        <v>9.9379573558001338E-2</v>
      </c>
      <c r="G135">
        <f>'HKFI(x)'!AK134+'HKGI(x)'!AJ134</f>
        <v>0.12859064942138515</v>
      </c>
      <c r="H135">
        <f>'HKFI(x)'!AL134+'HKGI(x)'!AK134</f>
        <v>0.1570422341056793</v>
      </c>
      <c r="I135">
        <f>'HKFI(x)'!AM134+'HKGI(x)'!AL134</f>
        <v>0.19933445864349672</v>
      </c>
      <c r="J135">
        <f>'HKFI(x)'!AN134+'HKGI(x)'!AM134</f>
        <v>0.20381249418915925</v>
      </c>
      <c r="K135">
        <f>'HKFI(x)'!AO134+'HKGI(x)'!AN134</f>
        <v>0.21064210726455218</v>
      </c>
      <c r="L135">
        <f>'HKFI(x)'!AP134+'HKGI(x)'!AO134</f>
        <v>0.20605454932858699</v>
      </c>
      <c r="M135">
        <f>'HKFI(x)'!AQ134+'HKGI(x)'!AP134</f>
        <v>0.21650882933412688</v>
      </c>
      <c r="N135">
        <f>'HKFI(x)'!AR134+'HKGI(x)'!AQ134</f>
        <v>0.22582859956040863</v>
      </c>
      <c r="O135">
        <f>'HKFI(x)'!AS134+'HKGI(x)'!AR134</f>
        <v>0.24107737981290384</v>
      </c>
      <c r="P135">
        <f>'HKFI(x)'!AT134+'HKGI(x)'!AS134</f>
        <v>0.25242471208493122</v>
      </c>
      <c r="Q135">
        <f>'HKFI(x)'!AU134+'HKGI(x)'!AT134</f>
        <v>0.25365645489370092</v>
      </c>
      <c r="R135">
        <f>'HKFI(x)'!AV134+'HKGI(x)'!AU134</f>
        <v>0.24898769766541043</v>
      </c>
      <c r="S135">
        <f>'HKFI(x)'!AW134+'HKGI(x)'!AV134</f>
        <v>0.26937268107363033</v>
      </c>
      <c r="T135">
        <f>'HKFI(x)'!AX134+'HKGI(x)'!AW134</f>
        <v>0.25622261042972927</v>
      </c>
      <c r="U135">
        <f>'HKFI(x)'!AY134+'HKGI(x)'!AX134</f>
        <v>0.19733890323033776</v>
      </c>
      <c r="V135">
        <f>'HKFI(x)'!AZ134+'HKGI(x)'!AY134</f>
        <v>0.19341278949297153</v>
      </c>
      <c r="W135">
        <f>'HKFI(x)'!BA134+'HKGI(x)'!AZ134</f>
        <v>0.17617971022784362</v>
      </c>
      <c r="X135">
        <f>'HKFI(x)'!BB134+'HKGI(x)'!BA134</f>
        <v>0.14672141381633336</v>
      </c>
      <c r="Y135">
        <f>'HKFI(x)'!BC134+'HKGI(x)'!BB134</f>
        <v>0.1168869113424954</v>
      </c>
      <c r="Z135">
        <f>'HKFI(x)'!BD134+'HKGI(x)'!BC134</f>
        <v>7.440913509610167E-2</v>
      </c>
      <c r="AA135">
        <f>'HKFI(x)'!BE134+'HKGI(x)'!BD134</f>
        <v>5.9564845147938583E-2</v>
      </c>
      <c r="AB135">
        <f>'HKFI(x)'!BF134+'HKGI(x)'!BE134</f>
        <v>4.9502819108303439E-2</v>
      </c>
      <c r="AC135">
        <f>'HKFI(x)'!BG134+'HKGI(x)'!BF134</f>
        <v>3.3651367112269598E-2</v>
      </c>
    </row>
    <row r="136" spans="1:29" x14ac:dyDescent="0.25">
      <c r="A136">
        <f>'HKFI(x)'!AE135</f>
        <v>2083</v>
      </c>
      <c r="B136">
        <f>'HKFI(x)'!AF135+'HKGI(x)'!AE135</f>
        <v>4.4684469528941371</v>
      </c>
      <c r="C136">
        <f>'HKFI(x)'!AG135+'HKGI(x)'!AF135</f>
        <v>8.7182907387216207E-2</v>
      </c>
      <c r="D136">
        <f>'HKFI(x)'!AH135+'HKGI(x)'!AG135</f>
        <v>7.1939740727070212E-2</v>
      </c>
      <c r="E136">
        <f>'HKFI(x)'!AI135+'HKGI(x)'!AH135</f>
        <v>6.8043295255123717E-2</v>
      </c>
      <c r="F136">
        <f>'HKFI(x)'!AJ135+'HKGI(x)'!AI135</f>
        <v>9.9952742867727332E-2</v>
      </c>
      <c r="G136">
        <f>'HKFI(x)'!AK135+'HKGI(x)'!AJ135</f>
        <v>0.12928262554916992</v>
      </c>
      <c r="H136">
        <f>'HKFI(x)'!AL135+'HKGI(x)'!AK135</f>
        <v>0.15872859801725842</v>
      </c>
      <c r="I136">
        <f>'HKFI(x)'!AM135+'HKGI(x)'!AL135</f>
        <v>0.20071853671957346</v>
      </c>
      <c r="J136">
        <f>'HKFI(x)'!AN135+'HKGI(x)'!AM135</f>
        <v>0.20509824760929521</v>
      </c>
      <c r="K136">
        <f>'HKFI(x)'!AO135+'HKGI(x)'!AN135</f>
        <v>0.21196580600265474</v>
      </c>
      <c r="L136">
        <f>'HKFI(x)'!AP135+'HKGI(x)'!AO135</f>
        <v>0.20735184089871064</v>
      </c>
      <c r="M136">
        <f>'HKFI(x)'!AQ135+'HKGI(x)'!AP135</f>
        <v>0.2179656133729429</v>
      </c>
      <c r="N136">
        <f>'HKFI(x)'!AR135+'HKGI(x)'!AQ135</f>
        <v>0.22733352177220134</v>
      </c>
      <c r="O136">
        <f>'HKFI(x)'!AS135+'HKGI(x)'!AR135</f>
        <v>0.24225146795247748</v>
      </c>
      <c r="P136">
        <f>'HKFI(x)'!AT135+'HKGI(x)'!AS135</f>
        <v>0.25352894832799733</v>
      </c>
      <c r="Q136">
        <f>'HKFI(x)'!AU135+'HKGI(x)'!AT135</f>
        <v>0.25487660999507489</v>
      </c>
      <c r="R136">
        <f>'HKFI(x)'!AV135+'HKGI(x)'!AU135</f>
        <v>0.250479642665562</v>
      </c>
      <c r="S136">
        <f>'HKFI(x)'!AW135+'HKGI(x)'!AV135</f>
        <v>0.27102848040661637</v>
      </c>
      <c r="T136">
        <f>'HKFI(x)'!AX135+'HKGI(x)'!AW135</f>
        <v>0.25796560805560625</v>
      </c>
      <c r="U136">
        <f>'HKFI(x)'!AY135+'HKGI(x)'!AX135</f>
        <v>0.198260698136835</v>
      </c>
      <c r="V136">
        <f>'HKFI(x)'!AZ135+'HKGI(x)'!AY135</f>
        <v>0.19417708671406558</v>
      </c>
      <c r="W136">
        <f>'HKFI(x)'!BA135+'HKGI(x)'!AZ135</f>
        <v>0.17668068973510387</v>
      </c>
      <c r="X136">
        <f>'HKFI(x)'!BB135+'HKGI(x)'!BA135</f>
        <v>0.14746020529001541</v>
      </c>
      <c r="Y136">
        <f>'HKFI(x)'!BC135+'HKGI(x)'!BB135</f>
        <v>0.11729806444896304</v>
      </c>
      <c r="Z136">
        <f>'HKFI(x)'!BD135+'HKGI(x)'!BC135</f>
        <v>7.4869521394782673E-2</v>
      </c>
      <c r="AA136">
        <f>'HKFI(x)'!BE135+'HKGI(x)'!BD135</f>
        <v>6.0081815491135858E-2</v>
      </c>
      <c r="AB136">
        <f>'HKFI(x)'!BF135+'HKGI(x)'!BE135</f>
        <v>4.9946398619375644E-2</v>
      </c>
      <c r="AC136">
        <f>'HKFI(x)'!BG135+'HKGI(x)'!BF135</f>
        <v>3.3978239481580769E-2</v>
      </c>
    </row>
    <row r="137" spans="1:29" x14ac:dyDescent="0.25">
      <c r="A137">
        <f>'HKFI(x)'!AE136</f>
        <v>2084</v>
      </c>
      <c r="B137">
        <f>'HKFI(x)'!AF136+'HKGI(x)'!AE136</f>
        <v>4.5108055468409223</v>
      </c>
      <c r="C137">
        <f>'HKFI(x)'!AG136+'HKGI(x)'!AF136</f>
        <v>8.8302705827086436E-2</v>
      </c>
      <c r="D137">
        <f>'HKFI(x)'!AH136+'HKGI(x)'!AG136</f>
        <v>7.2440561371655082E-2</v>
      </c>
      <c r="E137">
        <f>'HKFI(x)'!AI136+'HKGI(x)'!AH136</f>
        <v>6.8581154152626056E-2</v>
      </c>
      <c r="F137">
        <f>'HKFI(x)'!AJ136+'HKGI(x)'!AI136</f>
        <v>0.10090271567617751</v>
      </c>
      <c r="G137">
        <f>'HKFI(x)'!AK136+'HKGI(x)'!AJ136</f>
        <v>0.13045928587312675</v>
      </c>
      <c r="H137">
        <f>'HKFI(x)'!AL136+'HKGI(x)'!AK136</f>
        <v>0.16120153671039275</v>
      </c>
      <c r="I137">
        <f>'HKFI(x)'!AM136+'HKGI(x)'!AL136</f>
        <v>0.20285095343156229</v>
      </c>
      <c r="J137">
        <f>'HKFI(x)'!AN136+'HKGI(x)'!AM136</f>
        <v>0.20705282371274289</v>
      </c>
      <c r="K137">
        <f>'HKFI(x)'!AO136+'HKGI(x)'!AN136</f>
        <v>0.21399435080417636</v>
      </c>
      <c r="L137">
        <f>'HKFI(x)'!AP136+'HKGI(x)'!AO136</f>
        <v>0.20932970110300153</v>
      </c>
      <c r="M137">
        <f>'HKFI(x)'!AQ136+'HKGI(x)'!AP136</f>
        <v>0.22018072154113499</v>
      </c>
      <c r="N137">
        <f>'HKFI(x)'!AR136+'HKGI(x)'!AQ136</f>
        <v>0.22964342550125694</v>
      </c>
      <c r="O137">
        <f>'HKFI(x)'!AS136+'HKGI(x)'!AR136</f>
        <v>0.244180479510969</v>
      </c>
      <c r="P137">
        <f>'HKFI(x)'!AT136+'HKGI(x)'!AS136</f>
        <v>0.25540486754947739</v>
      </c>
      <c r="Q137">
        <f>'HKFI(x)'!AU136+'HKGI(x)'!AT136</f>
        <v>0.25691631007241678</v>
      </c>
      <c r="R137">
        <f>'HKFI(x)'!AV136+'HKGI(x)'!AU136</f>
        <v>0.25288440730509054</v>
      </c>
      <c r="S137">
        <f>'HKFI(x)'!AW136+'HKGI(x)'!AV136</f>
        <v>0.27374886324735437</v>
      </c>
      <c r="T137">
        <f>'HKFI(x)'!AX136+'HKGI(x)'!AW136</f>
        <v>0.26078520227940494</v>
      </c>
      <c r="U137">
        <f>'HKFI(x)'!AY136+'HKGI(x)'!AX136</f>
        <v>0.19991838104753107</v>
      </c>
      <c r="V137">
        <f>'HKFI(x)'!AZ136+'HKGI(x)'!AY136</f>
        <v>0.19566203608150762</v>
      </c>
      <c r="W137">
        <f>'HKFI(x)'!BA136+'HKGI(x)'!AZ136</f>
        <v>0.17778387236524135</v>
      </c>
      <c r="X137">
        <f>'HKFI(x)'!BB136+'HKGI(x)'!BA136</f>
        <v>0.14878711869217187</v>
      </c>
      <c r="Y137">
        <f>'HKFI(x)'!BC136+'HKGI(x)'!BB136</f>
        <v>0.11812792417123449</v>
      </c>
      <c r="Z137">
        <f>'HKFI(x)'!BD136+'HKGI(x)'!BC136</f>
        <v>7.5641150588724004E-2</v>
      </c>
      <c r="AA137">
        <f>'HKFI(x)'!BE136+'HKGI(x)'!BD136</f>
        <v>6.0899251693334384E-2</v>
      </c>
      <c r="AB137">
        <f>'HKFI(x)'!BF136+'HKGI(x)'!BE136</f>
        <v>5.0645822583552574E-2</v>
      </c>
      <c r="AC137">
        <f>'HKFI(x)'!BG136+'HKGI(x)'!BF136</f>
        <v>3.4479923947971551E-2</v>
      </c>
    </row>
    <row r="138" spans="1:29" x14ac:dyDescent="0.25">
      <c r="A138">
        <f>'HKFI(x)'!AE137</f>
        <v>2085</v>
      </c>
      <c r="B138">
        <f>'HKFI(x)'!AF137+'HKGI(x)'!AE137</f>
        <v>4.5625407943871981</v>
      </c>
      <c r="C138">
        <f>'HKFI(x)'!AG137+'HKGI(x)'!AF137</f>
        <v>8.9639467898051314E-2</v>
      </c>
      <c r="D138">
        <f>'HKFI(x)'!AH137+'HKGI(x)'!AG137</f>
        <v>7.3065078890911822E-2</v>
      </c>
      <c r="E138">
        <f>'HKFI(x)'!AI137+'HKGI(x)'!AH137</f>
        <v>6.9243797605848242E-2</v>
      </c>
      <c r="F138">
        <f>'HKFI(x)'!AJ137+'HKGI(x)'!AI137</f>
        <v>0.10206870364504467</v>
      </c>
      <c r="G138">
        <f>'HKFI(x)'!AK137+'HKGI(x)'!AJ137</f>
        <v>0.13191326900754446</v>
      </c>
      <c r="H138">
        <f>'HKFI(x)'!AL137+'HKGI(x)'!AK137</f>
        <v>0.16413123028477294</v>
      </c>
      <c r="I138">
        <f>'HKFI(x)'!AM137+'HKGI(x)'!AL137</f>
        <v>0.20541530223020357</v>
      </c>
      <c r="J138">
        <f>'HKFI(x)'!AN137+'HKGI(x)'!AM137</f>
        <v>0.20939401580529254</v>
      </c>
      <c r="K138">
        <f>'HKFI(x)'!AO137+'HKGI(x)'!AN137</f>
        <v>0.21642996283617005</v>
      </c>
      <c r="L138">
        <f>'HKFI(x)'!AP137+'HKGI(x)'!AO137</f>
        <v>0.21170083580126467</v>
      </c>
      <c r="M138">
        <f>'HKFI(x)'!AQ137+'HKGI(x)'!AP137</f>
        <v>0.2228341701912428</v>
      </c>
      <c r="N138">
        <f>'HKFI(x)'!AR137+'HKGI(x)'!AQ137</f>
        <v>0.23241814611546732</v>
      </c>
      <c r="O138">
        <f>'HKFI(x)'!AS137+'HKGI(x)'!AR137</f>
        <v>0.24654258220769112</v>
      </c>
      <c r="P138">
        <f>'HKFI(x)'!AT137+'HKGI(x)'!AS137</f>
        <v>0.25772235221888434</v>
      </c>
      <c r="Q138">
        <f>'HKFI(x)'!AU137+'HKGI(x)'!AT137</f>
        <v>0.25942552671494012</v>
      </c>
      <c r="R138">
        <f>'HKFI(x)'!AV137+'HKGI(x)'!AU137</f>
        <v>0.25581370591806885</v>
      </c>
      <c r="S138">
        <f>'HKFI(x)'!AW137+'HKGI(x)'!AV137</f>
        <v>0.27707998713002963</v>
      </c>
      <c r="T138">
        <f>'HKFI(x)'!AX137+'HKGI(x)'!AW137</f>
        <v>0.26422324397087982</v>
      </c>
      <c r="U138">
        <f>'HKFI(x)'!AY137+'HKGI(x)'!AX137</f>
        <v>0.201995586904265</v>
      </c>
      <c r="V138">
        <f>'HKFI(x)'!AZ137+'HKGI(x)'!AY137</f>
        <v>0.19755617683255144</v>
      </c>
      <c r="W138">
        <f>'HKFI(x)'!BA137+'HKGI(x)'!AZ137</f>
        <v>0.17922735297969605</v>
      </c>
      <c r="X138">
        <f>'HKFI(x)'!BB137+'HKGI(x)'!BA137</f>
        <v>0.15044933984933534</v>
      </c>
      <c r="Y138">
        <f>'HKFI(x)'!BC137+'HKGI(x)'!BB137</f>
        <v>0.11919513714628249</v>
      </c>
      <c r="Z138">
        <f>'HKFI(x)'!BD137+'HKGI(x)'!BC137</f>
        <v>7.6591054900624178E-2</v>
      </c>
      <c r="AA138">
        <f>'HKFI(x)'!BE137+'HKGI(x)'!BD137</f>
        <v>6.188965242604496E-2</v>
      </c>
      <c r="AB138">
        <f>'HKFI(x)'!BF137+'HKGI(x)'!BE137</f>
        <v>5.1492564789437284E-2</v>
      </c>
      <c r="AC138">
        <f>'HKFI(x)'!BG137+'HKGI(x)'!BF137</f>
        <v>3.5082550086652939E-2</v>
      </c>
    </row>
    <row r="139" spans="1:29" x14ac:dyDescent="0.25">
      <c r="A139">
        <f>'HKFI(x)'!AE138</f>
        <v>2086</v>
      </c>
      <c r="B139">
        <f>'HKFI(x)'!AF138+'HKGI(x)'!AE138</f>
        <v>4.6136369319650061</v>
      </c>
      <c r="C139">
        <f>'HKFI(x)'!AG138+'HKGI(x)'!AF138</f>
        <v>9.0964033803124317E-2</v>
      </c>
      <c r="D139">
        <f>'HKFI(x)'!AH138+'HKGI(x)'!AG138</f>
        <v>7.3680089417039407E-2</v>
      </c>
      <c r="E139">
        <f>'HKFI(x)'!AI138+'HKGI(x)'!AH138</f>
        <v>6.989745608085704E-2</v>
      </c>
      <c r="F139">
        <f>'HKFI(x)'!AJ138+'HKGI(x)'!AI138</f>
        <v>0.10321948808599268</v>
      </c>
      <c r="G139">
        <f>'HKFI(x)'!AK138+'HKGI(x)'!AJ138</f>
        <v>0.13334693707918593</v>
      </c>
      <c r="H139">
        <f>'HKFI(x)'!AL138+'HKGI(x)'!AK138</f>
        <v>0.16703739213145324</v>
      </c>
      <c r="I139">
        <f>'HKFI(x)'!AM138+'HKGI(x)'!AL138</f>
        <v>0.207953572962497</v>
      </c>
      <c r="J139">
        <f>'HKFI(x)'!AN138+'HKGI(x)'!AM138</f>
        <v>0.21171271725163265</v>
      </c>
      <c r="K139">
        <f>'HKFI(x)'!AO138+'HKGI(x)'!AN138</f>
        <v>0.21884134846579412</v>
      </c>
      <c r="L139">
        <f>'HKFI(x)'!AP138+'HKGI(x)'!AO138</f>
        <v>0.21404889990693693</v>
      </c>
      <c r="M139">
        <f>'HKFI(x)'!AQ138+'HKGI(x)'!AP138</f>
        <v>0.22546210128920435</v>
      </c>
      <c r="N139">
        <f>'HKFI(x)'!AR138+'HKGI(x)'!AQ138</f>
        <v>0.2351650841380421</v>
      </c>
      <c r="O139">
        <f>'HKFI(x)'!AS138+'HKGI(x)'!AR138</f>
        <v>0.24887465600119157</v>
      </c>
      <c r="P139">
        <f>'HKFI(x)'!AT138+'HKGI(x)'!AS138</f>
        <v>0.26000753470311416</v>
      </c>
      <c r="Q139">
        <f>'HKFI(x)'!AU138+'HKGI(x)'!AT138</f>
        <v>0.26190123217582473</v>
      </c>
      <c r="R139">
        <f>'HKFI(x)'!AV138+'HKGI(x)'!AU138</f>
        <v>0.25870790579822572</v>
      </c>
      <c r="S139">
        <f>'HKFI(x)'!AW138+'HKGI(x)'!AV138</f>
        <v>0.28036876655760629</v>
      </c>
      <c r="T139">
        <f>'HKFI(x)'!AX138+'HKGI(x)'!AW138</f>
        <v>0.26761961099821918</v>
      </c>
      <c r="U139">
        <f>'HKFI(x)'!AY138+'HKGI(x)'!AX138</f>
        <v>0.20403979095912658</v>
      </c>
      <c r="V139">
        <f>'HKFI(x)'!AZ138+'HKGI(x)'!AY138</f>
        <v>0.19941568061023102</v>
      </c>
      <c r="W139">
        <f>'HKFI(x)'!BA138+'HKGI(x)'!AZ138</f>
        <v>0.18063958326109947</v>
      </c>
      <c r="X139">
        <f>'HKFI(x)'!BB138+'HKGI(x)'!BA138</f>
        <v>0.15208522100884814</v>
      </c>
      <c r="Y139">
        <f>'HKFI(x)'!BC138+'HKGI(x)'!BB138</f>
        <v>0.12024167439013431</v>
      </c>
      <c r="Z139">
        <f>'HKFI(x)'!BD138+'HKGI(x)'!BC138</f>
        <v>7.7528182271359186E-2</v>
      </c>
      <c r="AA139">
        <f>'HKFI(x)'!BE138+'HKGI(x)'!BD138</f>
        <v>6.2868933442687069E-2</v>
      </c>
      <c r="AB139">
        <f>'HKFI(x)'!BF138+'HKGI(x)'!BE138</f>
        <v>5.2329895306960354E-2</v>
      </c>
      <c r="AC139">
        <f>'HKFI(x)'!BG138+'HKGI(x)'!BF138</f>
        <v>3.5679143868617813E-2</v>
      </c>
    </row>
    <row r="140" spans="1:29" x14ac:dyDescent="0.25">
      <c r="A140">
        <f>'HKFI(x)'!AE139</f>
        <v>2087</v>
      </c>
      <c r="B140">
        <f>'HKFI(x)'!AF139+'HKGI(x)'!AE139</f>
        <v>4.6570189312928694</v>
      </c>
      <c r="C140">
        <f>'HKFI(x)'!AG139+'HKGI(x)'!AF139</f>
        <v>9.211386606488367E-2</v>
      </c>
      <c r="D140">
        <f>'HKFI(x)'!AH139+'HKGI(x)'!AG139</f>
        <v>7.4191773705087602E-2</v>
      </c>
      <c r="E140">
        <f>'HKFI(x)'!AI139+'HKGI(x)'!AH139</f>
        <v>7.0447758622312145E-2</v>
      </c>
      <c r="F140">
        <f>'HKFI(x)'!AJ139+'HKGI(x)'!AI139</f>
        <v>0.10419186107921415</v>
      </c>
      <c r="G140">
        <f>'HKFI(x)'!AK139+'HKGI(x)'!AJ139</f>
        <v>0.13455040241053656</v>
      </c>
      <c r="H140">
        <f>'HKFI(x)'!AL139+'HKGI(x)'!AK139</f>
        <v>0.16957881336495384</v>
      </c>
      <c r="I140">
        <f>'HKFI(x)'!AM139+'HKGI(x)'!AL139</f>
        <v>0.21014137413970468</v>
      </c>
      <c r="J140">
        <f>'HKFI(x)'!AN139+'HKGI(x)'!AM139</f>
        <v>0.21371895422630677</v>
      </c>
      <c r="K140">
        <f>'HKFI(x)'!AO139+'HKGI(x)'!AN139</f>
        <v>0.22092294843406943</v>
      </c>
      <c r="L140">
        <f>'HKFI(x)'!AP139+'HKGI(x)'!AO139</f>
        <v>0.21607883861024696</v>
      </c>
      <c r="M140">
        <f>'HKFI(x)'!AQ139+'HKGI(x)'!AP139</f>
        <v>0.22773573796560109</v>
      </c>
      <c r="N140">
        <f>'HKFI(x)'!AR139+'HKGI(x)'!AQ139</f>
        <v>0.2375352775437691</v>
      </c>
      <c r="O140">
        <f>'HKFI(x)'!AS139+'HKGI(x)'!AR139</f>
        <v>0.25084968787389128</v>
      </c>
      <c r="P140">
        <f>'HKFI(x)'!AT139+'HKGI(x)'!AS139</f>
        <v>0.26192624271486842</v>
      </c>
      <c r="Q140">
        <f>'HKFI(x)'!AU139+'HKGI(x)'!AT139</f>
        <v>0.26398847812858889</v>
      </c>
      <c r="R140">
        <f>'HKFI(x)'!AV139+'HKGI(x)'!AU139</f>
        <v>0.26117152166004776</v>
      </c>
      <c r="S140">
        <f>'HKFI(x)'!AW139+'HKGI(x)'!AV139</f>
        <v>0.28315405176626518</v>
      </c>
      <c r="T140">
        <f>'HKFI(x)'!AX139+'HKGI(x)'!AW139</f>
        <v>0.27050787803077514</v>
      </c>
      <c r="U140">
        <f>'HKFI(x)'!AY139+'HKGI(x)'!AX139</f>
        <v>0.20573245923908112</v>
      </c>
      <c r="V140">
        <f>'HKFI(x)'!AZ139+'HKGI(x)'!AY139</f>
        <v>0.20092875345498468</v>
      </c>
      <c r="W140">
        <f>'HKFI(x)'!BA139+'HKGI(x)'!AZ139</f>
        <v>0.1817601611655337</v>
      </c>
      <c r="X140">
        <f>'HKFI(x)'!BB139+'HKGI(x)'!BA139</f>
        <v>0.15344018752414434</v>
      </c>
      <c r="Y140">
        <f>'HKFI(x)'!BC139+'HKGI(x)'!BB139</f>
        <v>0.12108641476789815</v>
      </c>
      <c r="Z140">
        <f>'HKFI(x)'!BD139+'HKGI(x)'!BC139</f>
        <v>7.8317735255409082E-2</v>
      </c>
      <c r="AA140">
        <f>'HKFI(x)'!BE139+'HKGI(x)'!BD139</f>
        <v>6.3706888753448626E-2</v>
      </c>
      <c r="AB140">
        <f>'HKFI(x)'!BF139+'HKGI(x)'!BE139</f>
        <v>5.3046941154498227E-2</v>
      </c>
      <c r="AC140">
        <f>'HKFI(x)'!BG139+'HKGI(x)'!BF139</f>
        <v>3.6193923636748893E-2</v>
      </c>
    </row>
    <row r="141" spans="1:29" x14ac:dyDescent="0.25">
      <c r="A141">
        <f>'HKFI(x)'!AE140</f>
        <v>2088</v>
      </c>
      <c r="B141">
        <f>'HKFI(x)'!AF140+'HKGI(x)'!AE140</f>
        <v>4.6912182006052809</v>
      </c>
      <c r="C141">
        <f>'HKFI(x)'!AG140+'HKGI(x)'!AF140</f>
        <v>9.3057152760688266E-2</v>
      </c>
      <c r="D141">
        <f>'HKFI(x)'!AH140+'HKGI(x)'!AG140</f>
        <v>7.4579857647528586E-2</v>
      </c>
      <c r="E141">
        <f>'HKFI(x)'!AI140+'HKGI(x)'!AH140</f>
        <v>7.08747597176866E-2</v>
      </c>
      <c r="F141">
        <f>'HKFI(x)'!AJ140+'HKGI(x)'!AI140</f>
        <v>0.10495158812786061</v>
      </c>
      <c r="G141">
        <f>'HKFI(x)'!AK140+'HKGI(x)'!AJ140</f>
        <v>0.1354790476392658</v>
      </c>
      <c r="H141">
        <f>'HKFI(x)'!AL140+'HKGI(x)'!AK140</f>
        <v>0.1716903173477764</v>
      </c>
      <c r="I141">
        <f>'HKFI(x)'!AM140+'HKGI(x)'!AL140</f>
        <v>0.21191386970801773</v>
      </c>
      <c r="J141">
        <f>'HKFI(x)'!AN140+'HKGI(x)'!AM140</f>
        <v>0.2153554055589747</v>
      </c>
      <c r="K141">
        <f>'HKFI(x)'!AO140+'HKGI(x)'!AN140</f>
        <v>0.22261395237804679</v>
      </c>
      <c r="L141">
        <f>'HKFI(x)'!AP140+'HKGI(x)'!AO140</f>
        <v>0.2177321823278438</v>
      </c>
      <c r="M141">
        <f>'HKFI(x)'!AQ140+'HKGI(x)'!AP140</f>
        <v>0.22959007516968344</v>
      </c>
      <c r="N141">
        <f>'HKFI(x)'!AR140+'HKGI(x)'!AQ140</f>
        <v>0.23945918914443509</v>
      </c>
      <c r="O141">
        <f>'HKFI(x)'!AS140+'HKGI(x)'!AR140</f>
        <v>0.25239941969616531</v>
      </c>
      <c r="P141">
        <f>'HKFI(x)'!AT140+'HKGI(x)'!AS140</f>
        <v>0.26340747166014311</v>
      </c>
      <c r="Q141">
        <f>'HKFI(x)'!AU140+'HKGI(x)'!AT140</f>
        <v>0.26561246485378531</v>
      </c>
      <c r="R141">
        <f>'HKFI(x)'!AV140+'HKGI(x)'!AU140</f>
        <v>0.26312294668062969</v>
      </c>
      <c r="S141">
        <f>'HKFI(x)'!AW140+'HKGI(x)'!AV140</f>
        <v>0.28533958747652366</v>
      </c>
      <c r="T141">
        <f>'HKFI(x)'!AX140+'HKGI(x)'!AW140</f>
        <v>0.27279158299923795</v>
      </c>
      <c r="U141">
        <f>'HKFI(x)'!AY140+'HKGI(x)'!AX140</f>
        <v>0.20700419650250568</v>
      </c>
      <c r="V141">
        <f>'HKFI(x)'!AZ140+'HKGI(x)'!AY140</f>
        <v>0.20202566033737249</v>
      </c>
      <c r="W141">
        <f>'HKFI(x)'!BA140+'HKGI(x)'!AZ140</f>
        <v>0.18252904623094207</v>
      </c>
      <c r="X141">
        <f>'HKFI(x)'!BB140+'HKGI(x)'!BA140</f>
        <v>0.15445880555590491</v>
      </c>
      <c r="Y141">
        <f>'HKFI(x)'!BC140+'HKGI(x)'!BB140</f>
        <v>0.12168841905289512</v>
      </c>
      <c r="Z141">
        <f>'HKFI(x)'!BD140+'HKGI(x)'!BC140</f>
        <v>7.893126828587696E-2</v>
      </c>
      <c r="AA141">
        <f>'HKFI(x)'!BE140+'HKGI(x)'!BD140</f>
        <v>6.4376988615586841E-2</v>
      </c>
      <c r="AB141">
        <f>'HKFI(x)'!BF140+'HKGI(x)'!BE140</f>
        <v>5.3621155875170988E-2</v>
      </c>
      <c r="AC141">
        <f>'HKFI(x)'!BG140+'HKGI(x)'!BF140</f>
        <v>3.6611789254732983E-2</v>
      </c>
    </row>
    <row r="142" spans="1:29" x14ac:dyDescent="0.25">
      <c r="A142">
        <f>'HKFI(x)'!AE141</f>
        <v>2089</v>
      </c>
      <c r="B142">
        <f>'HKFI(x)'!AF141+'HKGI(x)'!AE141</f>
        <v>4.7187386318534656</v>
      </c>
      <c r="C142">
        <f>'HKFI(x)'!AG141+'HKGI(x)'!AF141</f>
        <v>9.3848787723305044E-2</v>
      </c>
      <c r="D142">
        <f>'HKFI(x)'!AH141+'HKGI(x)'!AG141</f>
        <v>7.4878635636913021E-2</v>
      </c>
      <c r="E142">
        <f>'HKFI(x)'!AI141+'HKGI(x)'!AH141</f>
        <v>7.1212344334931926E-2</v>
      </c>
      <c r="F142">
        <f>'HKFI(x)'!AJ141+'HKGI(x)'!AI141</f>
        <v>0.10555691628799074</v>
      </c>
      <c r="G142">
        <f>'HKFI(x)'!AK141+'HKGI(x)'!AJ141</f>
        <v>0.13620858621390672</v>
      </c>
      <c r="H142">
        <f>'HKFI(x)'!AL141+'HKGI(x)'!AK141</f>
        <v>0.17348495054072288</v>
      </c>
      <c r="I142">
        <f>'HKFI(x)'!AM141+'HKGI(x)'!AL141</f>
        <v>0.21338245323269267</v>
      </c>
      <c r="J142">
        <f>'HKFI(x)'!AN141+'HKGI(x)'!AM141</f>
        <v>0.21672077839082249</v>
      </c>
      <c r="K142">
        <f>'HKFI(x)'!AO141+'HKGI(x)'!AN141</f>
        <v>0.22401892990526392</v>
      </c>
      <c r="L142">
        <f>'HKFI(x)'!AP141+'HKGI(x)'!AO141</f>
        <v>0.21910956429796158</v>
      </c>
      <c r="M142">
        <f>'HKFI(x)'!AQ141+'HKGI(x)'!AP141</f>
        <v>0.23113704690382836</v>
      </c>
      <c r="N142">
        <f>'HKFI(x)'!AR141+'HKGI(x)'!AQ141</f>
        <v>0.24105636358271945</v>
      </c>
      <c r="O142">
        <f>'HKFI(x)'!AS141+'HKGI(x)'!AR141</f>
        <v>0.25364010002400172</v>
      </c>
      <c r="P142">
        <f>'HKFI(x)'!AT141+'HKGI(x)'!AS141</f>
        <v>0.26457172372996673</v>
      </c>
      <c r="Q142">
        <f>'HKFI(x)'!AU141+'HKGI(x)'!AT141</f>
        <v>0.2669003411977256</v>
      </c>
      <c r="R142">
        <f>'HKFI(x)'!AV141+'HKGI(x)'!AU141</f>
        <v>0.2647014826126301</v>
      </c>
      <c r="S142">
        <f>'HKFI(x)'!AW141+'HKGI(x)'!AV141</f>
        <v>0.28708930393365795</v>
      </c>
      <c r="T142">
        <f>'HKFI(x)'!AX141+'HKGI(x)'!AW141</f>
        <v>0.27463531104918648</v>
      </c>
      <c r="U142">
        <f>'HKFI(x)'!AY141+'HKGI(x)'!AX141</f>
        <v>0.20797220397770178</v>
      </c>
      <c r="V142">
        <f>'HKFI(x)'!AZ141+'HKGI(x)'!AY141</f>
        <v>0.20282358998626326</v>
      </c>
      <c r="W142">
        <f>'HKFI(x)'!BA141+'HKGI(x)'!AZ141</f>
        <v>0.18304656713929221</v>
      </c>
      <c r="X142">
        <f>'HKFI(x)'!BB141+'HKGI(x)'!BA141</f>
        <v>0.15523470586497023</v>
      </c>
      <c r="Y142">
        <f>'HKFI(x)'!BC141+'HKGI(x)'!BB141</f>
        <v>0.12211634916167383</v>
      </c>
      <c r="Z142">
        <f>'HKFI(x)'!BD141+'HKGI(x)'!BC141</f>
        <v>7.9417121642022498E-2</v>
      </c>
      <c r="AA142">
        <f>'HKFI(x)'!BE141+'HKGI(x)'!BD141</f>
        <v>6.4924634582874771E-2</v>
      </c>
      <c r="AB142">
        <f>'HKFI(x)'!BF141+'HKGI(x)'!BE141</f>
        <v>5.409113955158254E-2</v>
      </c>
      <c r="AC142">
        <f>'HKFI(x)'!BG141+'HKGI(x)'!BF141</f>
        <v>3.6958700348857135E-2</v>
      </c>
    </row>
    <row r="143" spans="1:29" x14ac:dyDescent="0.25">
      <c r="A143">
        <f>'HKFI(x)'!AE142</f>
        <v>2090</v>
      </c>
      <c r="B143">
        <f>'HKFI(x)'!AF142+'HKGI(x)'!AE142</f>
        <v>4.735586375941649</v>
      </c>
      <c r="C143">
        <f>'HKFI(x)'!AG142+'HKGI(x)'!AF142</f>
        <v>9.4396254151328629E-2</v>
      </c>
      <c r="D143">
        <f>'HKFI(x)'!AH142+'HKGI(x)'!AG142</f>
        <v>7.5035464081939229E-2</v>
      </c>
      <c r="E143">
        <f>'HKFI(x)'!AI142+'HKGI(x)'!AH142</f>
        <v>7.1407381612015958E-2</v>
      </c>
      <c r="F143">
        <f>'HKFI(x)'!AJ142+'HKGI(x)'!AI142</f>
        <v>0.1059158563616386</v>
      </c>
      <c r="G143">
        <f>'HKFI(x)'!AK142+'HKGI(x)'!AJ142</f>
        <v>0.13662095337182731</v>
      </c>
      <c r="H143">
        <f>'HKFI(x)'!AL142+'HKGI(x)'!AK142</f>
        <v>0.17476785900906569</v>
      </c>
      <c r="I143">
        <f>'HKFI(x)'!AM142+'HKGI(x)'!AL142</f>
        <v>0.21436301423222304</v>
      </c>
      <c r="J143">
        <f>'HKFI(x)'!AN142+'HKGI(x)'!AM142</f>
        <v>0.21765024390541685</v>
      </c>
      <c r="K143">
        <f>'HKFI(x)'!AO142+'HKGI(x)'!AN142</f>
        <v>0.22496435504484164</v>
      </c>
      <c r="L143">
        <f>'HKFI(x)'!AP142+'HKGI(x)'!AO142</f>
        <v>0.22004332468534077</v>
      </c>
      <c r="M143">
        <f>'HKFI(x)'!AQ142+'HKGI(x)'!AP142</f>
        <v>0.23218977299265131</v>
      </c>
      <c r="N143">
        <f>'HKFI(x)'!AR142+'HKGI(x)'!AQ142</f>
        <v>0.24212866197161836</v>
      </c>
      <c r="O143">
        <f>'HKFI(x)'!AS142+'HKGI(x)'!AR142</f>
        <v>0.25438728049554726</v>
      </c>
      <c r="P143">
        <f>'HKFI(x)'!AT142+'HKGI(x)'!AS142</f>
        <v>0.26523100928679294</v>
      </c>
      <c r="Q143">
        <f>'HKFI(x)'!AU142+'HKGI(x)'!AT142</f>
        <v>0.26765218413890474</v>
      </c>
      <c r="R143">
        <f>'HKFI(x)'!AV142+'HKGI(x)'!AU142</f>
        <v>0.2656836855557374</v>
      </c>
      <c r="S143">
        <f>'HKFI(x)'!AW142+'HKGI(x)'!AV142</f>
        <v>0.28814309371458113</v>
      </c>
      <c r="T143">
        <f>'HKFI(x)'!AX142+'HKGI(x)'!AW142</f>
        <v>0.27577562422910229</v>
      </c>
      <c r="U143">
        <f>'HKFI(x)'!AY142+'HKGI(x)'!AX142</f>
        <v>0.20845796931840677</v>
      </c>
      <c r="V143">
        <f>'HKFI(x)'!AZ142+'HKGI(x)'!AY142</f>
        <v>0.20314852476902379</v>
      </c>
      <c r="W143">
        <f>'HKFI(x)'!BA142+'HKGI(x)'!AZ142</f>
        <v>0.18316810307652245</v>
      </c>
      <c r="X143">
        <f>'HKFI(x)'!BB142+'HKGI(x)'!BA142</f>
        <v>0.1556252092500765</v>
      </c>
      <c r="Y143">
        <f>'HKFI(x)'!BC142+'HKGI(x)'!BB142</f>
        <v>0.12226928892098295</v>
      </c>
      <c r="Z143">
        <f>'HKFI(x)'!BD142+'HKGI(x)'!BC142</f>
        <v>7.9699386812999318E-2</v>
      </c>
      <c r="AA143">
        <f>'HKFI(x)'!BE142+'HKGI(x)'!BD142</f>
        <v>6.5276127991368324E-2</v>
      </c>
      <c r="AB143">
        <f>'HKFI(x)'!BF142+'HKGI(x)'!BE142</f>
        <v>5.4394118793365316E-2</v>
      </c>
      <c r="AC143">
        <f>'HKFI(x)'!BG142+'HKGI(x)'!BF142</f>
        <v>3.7191628168329938E-2</v>
      </c>
    </row>
    <row r="144" spans="1:29" x14ac:dyDescent="0.25">
      <c r="A144">
        <f>'HKFI(x)'!AE143</f>
        <v>2091</v>
      </c>
      <c r="B144">
        <f>'HKFI(x)'!AF143+'HKGI(x)'!AE143</f>
        <v>4.7368880060439809</v>
      </c>
      <c r="C144">
        <f>'HKFI(x)'!AG143+'HKGI(x)'!AF143</f>
        <v>9.4586149203347625E-2</v>
      </c>
      <c r="D144">
        <f>'HKFI(x)'!AH143+'HKGI(x)'!AG143</f>
        <v>7.4986317536326341E-2</v>
      </c>
      <c r="E144">
        <f>'HKFI(x)'!AI143+'HKGI(x)'!AH143</f>
        <v>7.1395134041962849E-2</v>
      </c>
      <c r="F144">
        <f>'HKFI(x)'!AJ143+'HKGI(x)'!AI143</f>
        <v>0.10591625467326719</v>
      </c>
      <c r="G144">
        <f>'HKFI(x)'!AK143+'HKGI(x)'!AJ143</f>
        <v>0.136572360991735</v>
      </c>
      <c r="H144">
        <f>'HKFI(x)'!AL143+'HKGI(x)'!AK143</f>
        <v>0.17529977777777211</v>
      </c>
      <c r="I144">
        <f>'HKFI(x)'!AM143+'HKGI(x)'!AL143</f>
        <v>0.21463023243403243</v>
      </c>
      <c r="J144">
        <f>'HKFI(x)'!AN143+'HKGI(x)'!AM143</f>
        <v>0.21794191168502275</v>
      </c>
      <c r="K144">
        <f>'HKFI(x)'!AO143+'HKGI(x)'!AN143</f>
        <v>0.22523779217920342</v>
      </c>
      <c r="L144">
        <f>'HKFI(x)'!AP143+'HKGI(x)'!AO143</f>
        <v>0.22032814341943005</v>
      </c>
      <c r="M144">
        <f>'HKFI(x)'!AQ143+'HKGI(x)'!AP143</f>
        <v>0.23251935696296677</v>
      </c>
      <c r="N144">
        <f>'HKFI(x)'!AR143+'HKGI(x)'!AQ143</f>
        <v>0.24243354031444136</v>
      </c>
      <c r="O144">
        <f>'HKFI(x)'!AS143+'HKGI(x)'!AR143</f>
        <v>0.2544159915250932</v>
      </c>
      <c r="P144">
        <f>'HKFI(x)'!AT143+'HKGI(x)'!AS143</f>
        <v>0.26515637171100981</v>
      </c>
      <c r="Q144">
        <f>'HKFI(x)'!AU143+'HKGI(x)'!AT143</f>
        <v>0.26762433836647087</v>
      </c>
      <c r="R144">
        <f>'HKFI(x)'!AV143+'HKGI(x)'!AU143</f>
        <v>0.26579677312057509</v>
      </c>
      <c r="S144">
        <f>'HKFI(x)'!AW143+'HKGI(x)'!AV143</f>
        <v>0.28818370633195561</v>
      </c>
      <c r="T144">
        <f>'HKFI(x)'!AX143+'HKGI(x)'!AW143</f>
        <v>0.27589097253374084</v>
      </c>
      <c r="U144">
        <f>'HKFI(x)'!AY143+'HKGI(x)'!AX143</f>
        <v>0.20824453433841425</v>
      </c>
      <c r="V144">
        <f>'HKFI(x)'!AZ143+'HKGI(x)'!AY143</f>
        <v>0.20278945209090168</v>
      </c>
      <c r="W144">
        <f>'HKFI(x)'!BA143+'HKGI(x)'!AZ143</f>
        <v>0.18271877039110745</v>
      </c>
      <c r="X144">
        <f>'HKFI(x)'!BB143+'HKGI(x)'!BA143</f>
        <v>0.15545690068091406</v>
      </c>
      <c r="Y144">
        <f>'HKFI(x)'!BC143+'HKGI(x)'!BB143</f>
        <v>0.12202498340875156</v>
      </c>
      <c r="Z144">
        <f>'HKFI(x)'!BD143+'HKGI(x)'!BC143</f>
        <v>7.9685561033805488E-2</v>
      </c>
      <c r="AA144">
        <f>'HKFI(x)'!BE143+'HKGI(x)'!BD143</f>
        <v>6.5341407362508874E-2</v>
      </c>
      <c r="AB144">
        <f>'HKFI(x)'!BF143+'HKGI(x)'!BE143</f>
        <v>5.4453371387779642E-2</v>
      </c>
      <c r="AC144">
        <f>'HKFI(x)'!BG143+'HKGI(x)'!BF143</f>
        <v>3.7257900541444178E-2</v>
      </c>
    </row>
    <row r="145" spans="1:102" x14ac:dyDescent="0.25">
      <c r="A145">
        <f>'HKFI(x)'!AE144</f>
        <v>2092</v>
      </c>
      <c r="B145">
        <f>'HKFI(x)'!AF144+'HKGI(x)'!AE144</f>
        <v>4.7199642560373931</v>
      </c>
      <c r="C145">
        <f>'HKFI(x)'!AG144+'HKGI(x)'!AF144</f>
        <v>9.4354648359843585E-2</v>
      </c>
      <c r="D145">
        <f>'HKFI(x)'!AH144+'HKGI(x)'!AG144</f>
        <v>7.469661057476111E-2</v>
      </c>
      <c r="E145">
        <f>'HKFI(x)'!AI144+'HKGI(x)'!AH144</f>
        <v>7.1140284569256973E-2</v>
      </c>
      <c r="F145">
        <f>'HKFI(x)'!AJ144+'HKGI(x)'!AI144</f>
        <v>0.10549672632865206</v>
      </c>
      <c r="G145">
        <f>'HKFI(x)'!AK144+'HKGI(x)'!AJ144</f>
        <v>0.13598456475909998</v>
      </c>
      <c r="H145">
        <f>'HKFI(x)'!AL144+'HKGI(x)'!AK144</f>
        <v>0.1749448292001512</v>
      </c>
      <c r="I145">
        <f>'HKFI(x)'!AM144+'HKGI(x)'!AL144</f>
        <v>0.21405831489955504</v>
      </c>
      <c r="J145">
        <f>'HKFI(x)'!AN144+'HKGI(x)'!AM144</f>
        <v>0.21748258528464359</v>
      </c>
      <c r="K145">
        <f>'HKFI(x)'!AO144+'HKGI(x)'!AN144</f>
        <v>0.22472044245620104</v>
      </c>
      <c r="L145">
        <f>'HKFI(x)'!AP144+'HKGI(x)'!AO144</f>
        <v>0.21984901048798883</v>
      </c>
      <c r="M145">
        <f>'HKFI(x)'!AQ144+'HKGI(x)'!AP144</f>
        <v>0.23199747072827531</v>
      </c>
      <c r="N145">
        <f>'HKFI(x)'!AR144+'HKGI(x)'!AQ144</f>
        <v>0.24183543022983028</v>
      </c>
      <c r="O145">
        <f>'HKFI(x)'!AS144+'HKGI(x)'!AR144</f>
        <v>0.25360284221864554</v>
      </c>
      <c r="P145">
        <f>'HKFI(x)'!AT144+'HKGI(x)'!AS144</f>
        <v>0.26422319569773506</v>
      </c>
      <c r="Q145">
        <f>'HKFI(x)'!AU144+'HKGI(x)'!AT144</f>
        <v>0.26668371045380013</v>
      </c>
      <c r="R145">
        <f>'HKFI(x)'!AV144+'HKGI(x)'!AU144</f>
        <v>0.26489040480918025</v>
      </c>
      <c r="S145">
        <f>'HKFI(x)'!AW144+'HKGI(x)'!AV144</f>
        <v>0.28703713568298161</v>
      </c>
      <c r="T145">
        <f>'HKFI(x)'!AX144+'HKGI(x)'!AW144</f>
        <v>0.2748043042188012</v>
      </c>
      <c r="U145">
        <f>'HKFI(x)'!AY144+'HKGI(x)'!AX144</f>
        <v>0.20721513658105739</v>
      </c>
      <c r="V145">
        <f>'HKFI(x)'!AZ144+'HKGI(x)'!AY144</f>
        <v>0.20163421303546455</v>
      </c>
      <c r="W145">
        <f>'HKFI(x)'!BA144+'HKGI(x)'!AZ144</f>
        <v>0.18160701976511023</v>
      </c>
      <c r="X145">
        <f>'HKFI(x)'!BB144+'HKGI(x)'!BA144</f>
        <v>0.15463643051290971</v>
      </c>
      <c r="Y145">
        <f>'HKFI(x)'!BC144+'HKGI(x)'!BB144</f>
        <v>0.12131878690005723</v>
      </c>
      <c r="Z145">
        <f>'HKFI(x)'!BD144+'HKGI(x)'!BC144</f>
        <v>7.9325146072213942E-2</v>
      </c>
      <c r="AA145">
        <f>'HKFI(x)'!BE144+'HKGI(x)'!BD144</f>
        <v>6.5070577545118302E-2</v>
      </c>
      <c r="AB145">
        <f>'HKFI(x)'!BF144+'HKGI(x)'!BE144</f>
        <v>5.422635855080133E-2</v>
      </c>
      <c r="AC145">
        <f>'HKFI(x)'!BG144+'HKGI(x)'!BF144</f>
        <v>3.7128076115257772E-2</v>
      </c>
    </row>
    <row r="146" spans="1:102" x14ac:dyDescent="0.25">
      <c r="A146">
        <f>'HKFI(x)'!AE145</f>
        <v>2093</v>
      </c>
      <c r="B146">
        <f>'HKFI(x)'!AF145+'HKGI(x)'!AE145</f>
        <v>4.6832740341507826</v>
      </c>
      <c r="C146">
        <f>'HKFI(x)'!AG145+'HKGI(x)'!AF145</f>
        <v>9.3666240272817364E-2</v>
      </c>
      <c r="D146">
        <f>'HKFI(x)'!AH145+'HKGI(x)'!AG145</f>
        <v>7.4145951873860722E-2</v>
      </c>
      <c r="E146">
        <f>'HKFI(x)'!AI145+'HKGI(x)'!AH145</f>
        <v>7.0622297034901999E-2</v>
      </c>
      <c r="F146">
        <f>'HKFI(x)'!AJ145+'HKGI(x)'!AI145</f>
        <v>0.10462174102489447</v>
      </c>
      <c r="G146">
        <f>'HKFI(x)'!AK145+'HKGI(x)'!AJ145</f>
        <v>0.13481190511477065</v>
      </c>
      <c r="H146">
        <f>'HKFI(x)'!AL145+'HKGI(x)'!AK145</f>
        <v>0.17362837630064648</v>
      </c>
      <c r="I146">
        <f>'HKFI(x)'!AM145+'HKGI(x)'!AL145</f>
        <v>0.21257646316669468</v>
      </c>
      <c r="J146">
        <f>'HKFI(x)'!AN145+'HKGI(x)'!AM145</f>
        <v>0.2162089425123771</v>
      </c>
      <c r="K146">
        <f>'HKFI(x)'!AO145+'HKGI(x)'!AN145</f>
        <v>0.22334560298441355</v>
      </c>
      <c r="L146">
        <f>'HKFI(x)'!AP145+'HKGI(x)'!AO145</f>
        <v>0.21854150216921703</v>
      </c>
      <c r="M146">
        <f>'HKFI(x)'!AQ145+'HKGI(x)'!AP145</f>
        <v>0.23055231934093184</v>
      </c>
      <c r="N146">
        <f>'HKFI(x)'!AR145+'HKGI(x)'!AQ145</f>
        <v>0.24025815905980905</v>
      </c>
      <c r="O146">
        <f>'HKFI(x)'!AS145+'HKGI(x)'!AR145</f>
        <v>0.25187662325797389</v>
      </c>
      <c r="P146">
        <f>'HKFI(x)'!AT145+'HKGI(x)'!AS145</f>
        <v>0.26235878263344875</v>
      </c>
      <c r="Q146">
        <f>'HKFI(x)'!AU145+'HKGI(x)'!AT145</f>
        <v>0.26475304752596229</v>
      </c>
      <c r="R146">
        <f>'HKFI(x)'!AV145+'HKGI(x)'!AU145</f>
        <v>0.26287840847986438</v>
      </c>
      <c r="S146">
        <f>'HKFI(x)'!AW145+'HKGI(x)'!AV145</f>
        <v>0.28460296317316214</v>
      </c>
      <c r="T146">
        <f>'HKFI(x)'!AX145+'HKGI(x)'!AW145</f>
        <v>0.27241400212229172</v>
      </c>
      <c r="U146">
        <f>'HKFI(x)'!AY145+'HKGI(x)'!AX145</f>
        <v>0.20530057488319259</v>
      </c>
      <c r="V146">
        <f>'HKFI(x)'!AZ145+'HKGI(x)'!AY145</f>
        <v>0.19961517133206128</v>
      </c>
      <c r="W146">
        <f>'HKFI(x)'!BA145+'HKGI(x)'!AZ145</f>
        <v>0.17977646333604164</v>
      </c>
      <c r="X146">
        <f>'HKFI(x)'!BB145+'HKGI(x)'!BA145</f>
        <v>0.1531084911563525</v>
      </c>
      <c r="Y146">
        <f>'HKFI(x)'!BC145+'HKGI(x)'!BB145</f>
        <v>0.12011143341946295</v>
      </c>
      <c r="Z146">
        <f>'HKFI(x)'!BD145+'HKGI(x)'!BC145</f>
        <v>7.8588806061310246E-2</v>
      </c>
      <c r="AA146">
        <f>'HKFI(x)'!BE145+'HKGI(x)'!BD145</f>
        <v>6.4435249207376477E-2</v>
      </c>
      <c r="AB146">
        <f>'HKFI(x)'!BF145+'HKGI(x)'!BE145</f>
        <v>5.3688903746709968E-2</v>
      </c>
      <c r="AC146">
        <f>'HKFI(x)'!BG145+'HKGI(x)'!BF145</f>
        <v>3.6785612960237218E-2</v>
      </c>
    </row>
    <row r="147" spans="1:102" x14ac:dyDescent="0.25">
      <c r="A147">
        <f>'HKFI(x)'!AE146</f>
        <v>2094</v>
      </c>
      <c r="B147">
        <f>'HKFI(x)'!AF146+'HKGI(x)'!AE146</f>
        <v>4.6276907939739713</v>
      </c>
      <c r="C147">
        <f>'HKFI(x)'!AG146+'HKGI(x)'!AF146</f>
        <v>9.2536320640211209E-2</v>
      </c>
      <c r="D147">
        <f>'HKFI(x)'!AH146+'HKGI(x)'!AG146</f>
        <v>7.3347862524764121E-2</v>
      </c>
      <c r="E147">
        <f>'HKFI(x)'!AI146+'HKGI(x)'!AH146</f>
        <v>6.9853686447301874E-2</v>
      </c>
      <c r="F147">
        <f>'HKFI(x)'!AJ146+'HKGI(x)'!AI146</f>
        <v>0.10331231263356927</v>
      </c>
      <c r="G147">
        <f>'HKFI(x)'!AK146+'HKGI(x)'!AJ146</f>
        <v>0.13308283965833162</v>
      </c>
      <c r="H147">
        <f>'HKFI(x)'!AL146+'HKGI(x)'!AK146</f>
        <v>0.17137884800109721</v>
      </c>
      <c r="I147">
        <f>'HKFI(x)'!AM146+'HKGI(x)'!AL146</f>
        <v>0.21021866679014029</v>
      </c>
      <c r="J147">
        <f>'HKFI(x)'!AN146+'HKGI(x)'!AM146</f>
        <v>0.21414982528318122</v>
      </c>
      <c r="K147">
        <f>'HKFI(x)'!AO146+'HKGI(x)'!AN146</f>
        <v>0.22114465568543029</v>
      </c>
      <c r="L147">
        <f>'HKFI(x)'!AP146+'HKGI(x)'!AO146</f>
        <v>0.21643531488115789</v>
      </c>
      <c r="M147">
        <f>'HKFI(x)'!AQ146+'HKGI(x)'!AP146</f>
        <v>0.22821663672256592</v>
      </c>
      <c r="N147">
        <f>'HKFI(x)'!AR146+'HKGI(x)'!AQ146</f>
        <v>0.23773778231675396</v>
      </c>
      <c r="O147">
        <f>'HKFI(x)'!AS146+'HKGI(x)'!AR146</f>
        <v>0.24927862443913268</v>
      </c>
      <c r="P147">
        <f>'HKFI(x)'!AT146+'HKGI(x)'!AS146</f>
        <v>0.25960836157776224</v>
      </c>
      <c r="Q147">
        <f>'HKFI(x)'!AU146+'HKGI(x)'!AT146</f>
        <v>0.26187888919642499</v>
      </c>
      <c r="R147">
        <f>'HKFI(x)'!AV146+'HKGI(x)'!AU146</f>
        <v>0.25980843184272406</v>
      </c>
      <c r="S147">
        <f>'HKFI(x)'!AW146+'HKGI(x)'!AV146</f>
        <v>0.28093941152915458</v>
      </c>
      <c r="T147">
        <f>'HKFI(x)'!AX146+'HKGI(x)'!AW146</f>
        <v>0.26877678691375717</v>
      </c>
      <c r="U147">
        <f>'HKFI(x)'!AY146+'HKGI(x)'!AX146</f>
        <v>0.20254811545983617</v>
      </c>
      <c r="V147">
        <f>'HKFI(x)'!AZ146+'HKGI(x)'!AY146</f>
        <v>0.19678297637010278</v>
      </c>
      <c r="W147">
        <f>'HKFI(x)'!BA146+'HKGI(x)'!AZ146</f>
        <v>0.17727376473140233</v>
      </c>
      <c r="X147">
        <f>'HKFI(x)'!BB146+'HKGI(x)'!BA146</f>
        <v>0.15091079183889008</v>
      </c>
      <c r="Y147">
        <f>'HKFI(x)'!BC146+'HKGI(x)'!BB146</f>
        <v>0.11843338794688166</v>
      </c>
      <c r="Z147">
        <f>'HKFI(x)'!BD146+'HKGI(x)'!BC146</f>
        <v>7.7494310082456649E-2</v>
      </c>
      <c r="AA147">
        <f>'HKFI(x)'!BE146+'HKGI(x)'!BD146</f>
        <v>6.3450290686224417E-2</v>
      </c>
      <c r="AB147">
        <f>'HKFI(x)'!BF146+'HKGI(x)'!BE146</f>
        <v>5.2853560643487181E-2</v>
      </c>
      <c r="AC147">
        <f>'HKFI(x)'!BG146+'HKGI(x)'!BF146</f>
        <v>3.6238339131229036E-2</v>
      </c>
    </row>
    <row r="148" spans="1:102" x14ac:dyDescent="0.25">
      <c r="A148">
        <f>'HKFI(x)'!AE147</f>
        <v>2095</v>
      </c>
      <c r="B148">
        <f>'HKFI(x)'!AF147+'HKGI(x)'!AE147</f>
        <v>4.5609037850274508</v>
      </c>
      <c r="C148">
        <f>'HKFI(x)'!AG147+'HKGI(x)'!AF147</f>
        <v>9.1140714717297108E-2</v>
      </c>
      <c r="D148">
        <f>'HKFI(x)'!AH147+'HKGI(x)'!AG147</f>
        <v>7.2404648312298148E-2</v>
      </c>
      <c r="E148">
        <f>'HKFI(x)'!AI147+'HKGI(x)'!AH147</f>
        <v>6.8937168918259462E-2</v>
      </c>
      <c r="F148">
        <f>'HKFI(x)'!AJ147+'HKGI(x)'!AI147</f>
        <v>0.10174597043261492</v>
      </c>
      <c r="G148">
        <f>'HKFI(x)'!AK147+'HKGI(x)'!AJ147</f>
        <v>0.13102592612136155</v>
      </c>
      <c r="H148">
        <f>'HKFI(x)'!AL147+'HKGI(x)'!AK147</f>
        <v>0.16856466215844354</v>
      </c>
      <c r="I148">
        <f>'HKFI(x)'!AM147+'HKGI(x)'!AL147</f>
        <v>0.20733641188414115</v>
      </c>
      <c r="J148">
        <f>'HKFI(x)'!AN147+'HKGI(x)'!AM147</f>
        <v>0.21161915573011858</v>
      </c>
      <c r="K148">
        <f>'HKFI(x)'!AO147+'HKGI(x)'!AN147</f>
        <v>0.21844856970575618</v>
      </c>
      <c r="L148">
        <f>'HKFI(x)'!AP147+'HKGI(x)'!AO147</f>
        <v>0.21384993288748877</v>
      </c>
      <c r="M148">
        <f>'HKFI(x)'!AQ147+'HKGI(x)'!AP147</f>
        <v>0.2253463584370396</v>
      </c>
      <c r="N148">
        <f>'HKFI(x)'!AR147+'HKGI(x)'!AQ147</f>
        <v>0.23465231928603567</v>
      </c>
      <c r="O148">
        <f>'HKFI(x)'!AS147+'HKGI(x)'!AR147</f>
        <v>0.24616441031805719</v>
      </c>
      <c r="P148">
        <f>'HKFI(x)'!AT147+'HKGI(x)'!AS147</f>
        <v>0.25633581627491653</v>
      </c>
      <c r="Q148">
        <f>'HKFI(x)'!AU147+'HKGI(x)'!AT147</f>
        <v>0.25844747789984929</v>
      </c>
      <c r="R148">
        <f>'HKFI(x)'!AV147+'HKGI(x)'!AU147</f>
        <v>0.25611008694582527</v>
      </c>
      <c r="S148">
        <f>'HKFI(x)'!AW147+'HKGI(x)'!AV147</f>
        <v>0.27654789290418513</v>
      </c>
      <c r="T148">
        <f>'HKFI(x)'!AX147+'HKGI(x)'!AW147</f>
        <v>0.26439942487755208</v>
      </c>
      <c r="U148">
        <f>'HKFI(x)'!AY147+'HKGI(x)'!AX147</f>
        <v>0.19930534524746377</v>
      </c>
      <c r="V148">
        <f>'HKFI(x)'!AZ147+'HKGI(x)'!AY147</f>
        <v>0.19347863269461474</v>
      </c>
      <c r="W148">
        <f>'HKFI(x)'!BA147+'HKGI(x)'!AZ147</f>
        <v>0.17438449062103611</v>
      </c>
      <c r="X148">
        <f>'HKFI(x)'!BB147+'HKGI(x)'!BA147</f>
        <v>0.14832111486724958</v>
      </c>
      <c r="Y148">
        <f>'HKFI(x)'!BC147+'HKGI(x)'!BB147</f>
        <v>0.11648292378738502</v>
      </c>
      <c r="Z148">
        <f>'HKFI(x)'!BD147+'HKGI(x)'!BC147</f>
        <v>7.6188356753811776E-2</v>
      </c>
      <c r="AA148">
        <f>'HKFI(x)'!BE147+'HKGI(x)'!BD147</f>
        <v>6.2256999285767139E-2</v>
      </c>
      <c r="AB148">
        <f>'HKFI(x)'!BF147+'HKGI(x)'!BE147</f>
        <v>5.1840627839871443E-2</v>
      </c>
      <c r="AC148">
        <f>'HKFI(x)'!BG147+'HKGI(x)'!BF147</f>
        <v>3.5568346119011107E-2</v>
      </c>
    </row>
    <row r="149" spans="1:102" x14ac:dyDescent="0.25">
      <c r="A149">
        <f>'HKFI(x)'!AE148</f>
        <v>2096</v>
      </c>
      <c r="B149">
        <f>'HKFI(x)'!AF148+'HKGI(x)'!AE148</f>
        <v>4.4947146530466089</v>
      </c>
      <c r="C149">
        <f>'HKFI(x)'!AG148+'HKGI(x)'!AF148</f>
        <v>8.9751828915468332E-2</v>
      </c>
      <c r="D149">
        <f>'HKFI(x)'!AH148+'HKGI(x)'!AG148</f>
        <v>7.1472274051597215E-2</v>
      </c>
      <c r="E149">
        <f>'HKFI(x)'!AI148+'HKGI(x)'!AH148</f>
        <v>6.8029924511333051E-2</v>
      </c>
      <c r="F149">
        <f>'HKFI(x)'!AJ148+'HKGI(x)'!AI148</f>
        <v>0.10019471924549456</v>
      </c>
      <c r="G149">
        <f>'HKFI(x)'!AK148+'HKGI(x)'!AJ148</f>
        <v>0.12899057292113111</v>
      </c>
      <c r="H149">
        <f>'HKFI(x)'!AL148+'HKGI(x)'!AK148</f>
        <v>0.16575873975022865</v>
      </c>
      <c r="I149">
        <f>'HKFI(x)'!AM148+'HKGI(x)'!AL148</f>
        <v>0.20447246986991496</v>
      </c>
      <c r="J149">
        <f>'HKFI(x)'!AN148+'HKGI(x)'!AM148</f>
        <v>0.20910254092184072</v>
      </c>
      <c r="K149">
        <f>'HKFI(x)'!AO148+'HKGI(x)'!AN148</f>
        <v>0.21576878060087418</v>
      </c>
      <c r="L149">
        <f>'HKFI(x)'!AP148+'HKGI(x)'!AO148</f>
        <v>0.21127937630416183</v>
      </c>
      <c r="M149">
        <f>'HKFI(x)'!AQ148+'HKGI(x)'!AP148</f>
        <v>0.22249206446627862</v>
      </c>
      <c r="N149">
        <f>'HKFI(x)'!AR148+'HKGI(x)'!AQ148</f>
        <v>0.23158579241278937</v>
      </c>
      <c r="O149">
        <f>'HKFI(x)'!AS148+'HKGI(x)'!AR148</f>
        <v>0.24307920954877293</v>
      </c>
      <c r="P149">
        <f>'HKFI(x)'!AT148+'HKGI(x)'!AS148</f>
        <v>0.25309747857876813</v>
      </c>
      <c r="Q149">
        <f>'HKFI(x)'!AU148+'HKGI(x)'!AT148</f>
        <v>0.25505014581727159</v>
      </c>
      <c r="R149">
        <f>'HKFI(x)'!AV148+'HKGI(x)'!AU148</f>
        <v>0.25244339437103896</v>
      </c>
      <c r="S149">
        <f>'HKFI(x)'!AW148+'HKGI(x)'!AV148</f>
        <v>0.27219728308702906</v>
      </c>
      <c r="T149">
        <f>'HKFI(x)'!AX148+'HKGI(x)'!AW148</f>
        <v>0.26006018309689433</v>
      </c>
      <c r="U149">
        <f>'HKFI(x)'!AY148+'HKGI(x)'!AX148</f>
        <v>0.19610142079638904</v>
      </c>
      <c r="V149">
        <f>'HKFI(x)'!AZ148+'HKGI(x)'!AY148</f>
        <v>0.19021889659335589</v>
      </c>
      <c r="W149">
        <f>'HKFI(x)'!BA148+'HKGI(x)'!AZ148</f>
        <v>0.17153902424793468</v>
      </c>
      <c r="X149">
        <f>'HKFI(x)'!BB148+'HKGI(x)'!BA148</f>
        <v>0.1457623841667039</v>
      </c>
      <c r="Y149">
        <f>'HKFI(x)'!BC148+'HKGI(x)'!BB148</f>
        <v>0.1145599383866872</v>
      </c>
      <c r="Z149">
        <f>'HKFI(x)'!BD148+'HKGI(x)'!BC148</f>
        <v>7.4895488106532571E-2</v>
      </c>
      <c r="AA149">
        <f>'HKFI(x)'!BE148+'HKGI(x)'!BD148</f>
        <v>6.1072899017662607E-2</v>
      </c>
      <c r="AB149">
        <f>'HKFI(x)'!BF148+'HKGI(x)'!BE148</f>
        <v>5.0835360728935325E-2</v>
      </c>
      <c r="AC149">
        <f>'HKFI(x)'!BG148+'HKGI(x)'!BF148</f>
        <v>3.490246253152024E-2</v>
      </c>
    </row>
    <row r="150" spans="1:102" x14ac:dyDescent="0.25">
      <c r="A150">
        <f>'HKFI(x)'!AE149</f>
        <v>2097</v>
      </c>
      <c r="B150">
        <f>'HKFI(x)'!AF149+'HKGI(x)'!AE149</f>
        <v>4.4368501188218836</v>
      </c>
      <c r="C150">
        <f>'HKFI(x)'!AG149+'HKGI(x)'!AF149</f>
        <v>8.8550184253364056E-2</v>
      </c>
      <c r="D150">
        <f>'HKFI(x)'!AH149+'HKGI(x)'!AG149</f>
        <v>7.0651950682810785E-2</v>
      </c>
      <c r="E150">
        <f>'HKFI(x)'!AI149+'HKGI(x)'!AH149</f>
        <v>6.7234459430017102E-2</v>
      </c>
      <c r="F150">
        <f>'HKFI(x)'!AJ149+'HKGI(x)'!AI149</f>
        <v>9.8836242579660616E-2</v>
      </c>
      <c r="G150">
        <f>'HKFI(x)'!AK149+'HKGI(x)'!AJ149</f>
        <v>0.12720435912109307</v>
      </c>
      <c r="H150">
        <f>'HKFI(x)'!AL149+'HKGI(x)'!AK149</f>
        <v>0.1633425508995463</v>
      </c>
      <c r="I150">
        <f>'HKFI(x)'!AM149+'HKGI(x)'!AL149</f>
        <v>0.20198501949862124</v>
      </c>
      <c r="J150">
        <f>'HKFI(x)'!AN149+'HKGI(x)'!AM149</f>
        <v>0.2069211511597594</v>
      </c>
      <c r="K150">
        <f>'HKFI(x)'!AO149+'HKGI(x)'!AN149</f>
        <v>0.21344308252386018</v>
      </c>
      <c r="L150">
        <f>'HKFI(x)'!AP149+'HKGI(x)'!AO149</f>
        <v>0.20905021789975292</v>
      </c>
      <c r="M150">
        <f>'HKFI(x)'!AQ149+'HKGI(x)'!AP149</f>
        <v>0.22001788177035725</v>
      </c>
      <c r="N150">
        <f>'HKFI(x)'!AR149+'HKGI(x)'!AQ149</f>
        <v>0.22892383809281686</v>
      </c>
      <c r="O150">
        <f>'HKFI(x)'!AS149+'HKGI(x)'!AR149</f>
        <v>0.24037956476794581</v>
      </c>
      <c r="P150">
        <f>'HKFI(x)'!AT149+'HKGI(x)'!AS149</f>
        <v>0.25025573945410984</v>
      </c>
      <c r="Q150">
        <f>'HKFI(x)'!AU149+'HKGI(x)'!AT149</f>
        <v>0.25207278259435073</v>
      </c>
      <c r="R150">
        <f>'HKFI(x)'!AV149+'HKGI(x)'!AU149</f>
        <v>0.24924102740431497</v>
      </c>
      <c r="S150">
        <f>'HKFI(x)'!AW149+'HKGI(x)'!AV149</f>
        <v>0.26839037649678166</v>
      </c>
      <c r="T150">
        <f>'HKFI(x)'!AX149+'HKGI(x)'!AW149</f>
        <v>0.25626900617030968</v>
      </c>
      <c r="U150">
        <f>'HKFI(x)'!AY149+'HKGI(x)'!AX149</f>
        <v>0.19327909550624703</v>
      </c>
      <c r="V150">
        <f>'HKFI(x)'!AZ149+'HKGI(x)'!AY149</f>
        <v>0.18733644224745266</v>
      </c>
      <c r="W150">
        <f>'HKFI(x)'!BA149+'HKGI(x)'!AZ149</f>
        <v>0.16901239287900363</v>
      </c>
      <c r="X150">
        <f>'HKFI(x)'!BB149+'HKGI(x)'!BA149</f>
        <v>0.14350857346201534</v>
      </c>
      <c r="Y150">
        <f>'HKFI(x)'!BC149+'HKGI(x)'!BB149</f>
        <v>0.11285700974893843</v>
      </c>
      <c r="Z150">
        <f>'HKFI(x)'!BD149+'HKGI(x)'!BC149</f>
        <v>7.3762190859386387E-2</v>
      </c>
      <c r="AA150">
        <f>'HKFI(x)'!BE149+'HKGI(x)'!BD149</f>
        <v>6.0040967321432319E-2</v>
      </c>
      <c r="AB150">
        <f>'HKFI(x)'!BF149+'HKGI(x)'!BE149</f>
        <v>4.9959576447930643E-2</v>
      </c>
      <c r="AC150">
        <f>'HKFI(x)'!BG149+'HKGI(x)'!BF149</f>
        <v>3.4324435550004029E-2</v>
      </c>
    </row>
    <row r="151" spans="1:102" x14ac:dyDescent="0.25">
      <c r="A151">
        <f>'HKFI(x)'!AE150</f>
        <v>2098</v>
      </c>
      <c r="B151">
        <f>'HKFI(x)'!AF150+'HKGI(x)'!AE150</f>
        <v>4.3850824927420478</v>
      </c>
      <c r="C151">
        <f>'HKFI(x)'!AG150+'HKGI(x)'!AF150</f>
        <v>8.7487033560621486E-2</v>
      </c>
      <c r="D151">
        <f>'HKFI(x)'!AH150+'HKGI(x)'!AG150</f>
        <v>6.9913128877499786E-2</v>
      </c>
      <c r="E151">
        <f>'HKFI(x)'!AI150+'HKGI(x)'!AH150</f>
        <v>6.6520609621196505E-2</v>
      </c>
      <c r="F151">
        <f>'HKFI(x)'!AJ150+'HKGI(x)'!AI150</f>
        <v>9.7618701646037101E-2</v>
      </c>
      <c r="G151">
        <f>'HKFI(x)'!AK150+'HKGI(x)'!AJ150</f>
        <v>0.12559987336206513</v>
      </c>
      <c r="H151">
        <f>'HKFI(x)'!AL150+'HKGI(x)'!AK150</f>
        <v>0.16121578712695567</v>
      </c>
      <c r="I151">
        <f>'HKFI(x)'!AM150+'HKGI(x)'!AL150</f>
        <v>0.19977507346042112</v>
      </c>
      <c r="J151">
        <f>'HKFI(x)'!AN150+'HKGI(x)'!AM150</f>
        <v>0.20498730370721863</v>
      </c>
      <c r="K151">
        <f>'HKFI(x)'!AO150+'HKGI(x)'!AN150</f>
        <v>0.21137856490725385</v>
      </c>
      <c r="L151">
        <f>'HKFI(x)'!AP150+'HKGI(x)'!AO150</f>
        <v>0.20707305686167277</v>
      </c>
      <c r="M151">
        <f>'HKFI(x)'!AQ150+'HKGI(x)'!AP150</f>
        <v>0.21782437737214502</v>
      </c>
      <c r="N151">
        <f>'HKFI(x)'!AR150+'HKGI(x)'!AQ150</f>
        <v>0.2265602360029717</v>
      </c>
      <c r="O151">
        <f>'HKFI(x)'!AS150+'HKGI(x)'!AR150</f>
        <v>0.23796203274486116</v>
      </c>
      <c r="P151">
        <f>'HKFI(x)'!AT150+'HKGI(x)'!AS150</f>
        <v>0.24770331147857241</v>
      </c>
      <c r="Q151">
        <f>'HKFI(x)'!AU150+'HKGI(x)'!AT150</f>
        <v>0.24940221187943762</v>
      </c>
      <c r="R151">
        <f>'HKFI(x)'!AV150+'HKGI(x)'!AU150</f>
        <v>0.24637907358936068</v>
      </c>
      <c r="S151">
        <f>'HKFI(x)'!AW150+'HKGI(x)'!AV150</f>
        <v>0.26498130064669057</v>
      </c>
      <c r="T151">
        <f>'HKFI(x)'!AX150+'HKGI(x)'!AW150</f>
        <v>0.2528794810775104</v>
      </c>
      <c r="U151">
        <f>'HKFI(x)'!AY150+'HKGI(x)'!AX150</f>
        <v>0.19073394117043024</v>
      </c>
      <c r="V151">
        <f>'HKFI(x)'!AZ150+'HKGI(x)'!AY150</f>
        <v>0.18472677010936039</v>
      </c>
      <c r="W151">
        <f>'HKFI(x)'!BA150+'HKGI(x)'!AZ150</f>
        <v>0.16671505104955164</v>
      </c>
      <c r="X151">
        <f>'HKFI(x)'!BB150+'HKGI(x)'!BA150</f>
        <v>0.14147625746464959</v>
      </c>
      <c r="Y151">
        <f>'HKFI(x)'!BC150+'HKGI(x)'!BB150</f>
        <v>0.1113128914539311</v>
      </c>
      <c r="Z151">
        <f>'HKFI(x)'!BD150+'HKGI(x)'!BC150</f>
        <v>7.2745435053293797E-2</v>
      </c>
      <c r="AA151">
        <f>'HKFI(x)'!BE150+'HKGI(x)'!BD150</f>
        <v>5.9120834452174968E-2</v>
      </c>
      <c r="AB151">
        <f>'HKFI(x)'!BF150+'HKGI(x)'!BE150</f>
        <v>4.917895504768327E-2</v>
      </c>
      <c r="AC151">
        <f>'HKFI(x)'!BG150+'HKGI(x)'!BF150</f>
        <v>3.3811199018480939E-2</v>
      </c>
    </row>
    <row r="152" spans="1:102" x14ac:dyDescent="0.25">
      <c r="A152">
        <f>'HKFI(x)'!AE151</f>
        <v>2099</v>
      </c>
      <c r="B152">
        <f>'HKFI(x)'!AF151+'HKGI(x)'!AE151</f>
        <v>4.3419351945651901</v>
      </c>
      <c r="C152">
        <f>'HKFI(x)'!AG151+'HKGI(x)'!AF151</f>
        <v>8.6643241614356298E-2</v>
      </c>
      <c r="D152">
        <f>'HKFI(x)'!AH151+'HKGI(x)'!AG151</f>
        <v>6.9307996790327259E-2</v>
      </c>
      <c r="E152">
        <f>'HKFI(x)'!AI151+'HKGI(x)'!AH151</f>
        <v>6.5931813098300776E-2</v>
      </c>
      <c r="F152">
        <f>'HKFI(x)'!AJ151+'HKGI(x)'!AI151</f>
        <v>9.6560805154929888E-2</v>
      </c>
      <c r="G152">
        <f>'HKFI(x)'!AK151+'HKGI(x)'!AJ151</f>
        <v>0.12412150055153508</v>
      </c>
      <c r="H152">
        <f>'HKFI(x)'!AL151+'HKGI(x)'!AK151</f>
        <v>0.15936499777479363</v>
      </c>
      <c r="I152">
        <f>'HKFI(x)'!AM151+'HKGI(x)'!AL151</f>
        <v>0.19783486245426873</v>
      </c>
      <c r="J152">
        <f>'HKFI(x)'!AN151+'HKGI(x)'!AM151</f>
        <v>0.20349299877460408</v>
      </c>
      <c r="K152">
        <f>'HKFI(x)'!AO151+'HKGI(x)'!AN151</f>
        <v>0.20966576812353993</v>
      </c>
      <c r="L152">
        <f>'HKFI(x)'!AP151+'HKGI(x)'!AO151</f>
        <v>0.20545989568397999</v>
      </c>
      <c r="M152">
        <f>'HKFI(x)'!AQ151+'HKGI(x)'!AP151</f>
        <v>0.21604689826502721</v>
      </c>
      <c r="N152">
        <f>'HKFI(x)'!AR151+'HKGI(x)'!AQ151</f>
        <v>0.22457069509057753</v>
      </c>
      <c r="O152">
        <f>'HKFI(x)'!AS151+'HKGI(x)'!AR151</f>
        <v>0.23590673465322129</v>
      </c>
      <c r="P152">
        <f>'HKFI(x)'!AT151+'HKGI(x)'!AS151</f>
        <v>0.24547799711579674</v>
      </c>
      <c r="Q152">
        <f>'HKFI(x)'!AU151+'HKGI(x)'!AT151</f>
        <v>0.24711691400530553</v>
      </c>
      <c r="R152">
        <f>'HKFI(x)'!AV151+'HKGI(x)'!AU151</f>
        <v>0.24395588614400138</v>
      </c>
      <c r="S152">
        <f>'HKFI(x)'!AW151+'HKGI(x)'!AV151</f>
        <v>0.26193858395793568</v>
      </c>
      <c r="T152">
        <f>'HKFI(x)'!AX151+'HKGI(x)'!AW151</f>
        <v>0.24995579716763647</v>
      </c>
      <c r="U152">
        <f>'HKFI(x)'!AY151+'HKGI(x)'!AX151</f>
        <v>0.18862446736522614</v>
      </c>
      <c r="V152">
        <f>'HKFI(x)'!AZ151+'HKGI(x)'!AY151</f>
        <v>0.18248493573325314</v>
      </c>
      <c r="W152">
        <f>'HKFI(x)'!BA151+'HKGI(x)'!AZ151</f>
        <v>0.16476184759820584</v>
      </c>
      <c r="X152">
        <f>'HKFI(x)'!BB151+'HKGI(x)'!BA151</f>
        <v>0.13981837034165809</v>
      </c>
      <c r="Y152">
        <f>'HKFI(x)'!BC151+'HKGI(x)'!BB151</f>
        <v>0.1100983175495131</v>
      </c>
      <c r="Z152">
        <f>'HKFI(x)'!BD151+'HKGI(x)'!BC151</f>
        <v>7.2179078422184073E-2</v>
      </c>
      <c r="AA152">
        <f>'HKFI(x)'!BE151+'HKGI(x)'!BD151</f>
        <v>5.8535285487872943E-2</v>
      </c>
      <c r="AB152">
        <f>'HKFI(x)'!BF151+'HKGI(x)'!BE151</f>
        <v>4.8568914050898998E-2</v>
      </c>
      <c r="AC152">
        <f>'HKFI(x)'!BG151+'HKGI(x)'!BF151</f>
        <v>3.3510591596240362E-2</v>
      </c>
    </row>
    <row r="153" spans="1:102" x14ac:dyDescent="0.25">
      <c r="A153">
        <f>'HKFI(x)'!AE152</f>
        <v>2100</v>
      </c>
      <c r="B153">
        <f>'HKFI(x)'!AF152+'HKGI(x)'!AE152</f>
        <v>4.3076720252888601</v>
      </c>
      <c r="C153">
        <f>'HKFI(x)'!AG152+'HKGI(x)'!AF152</f>
        <v>8.6038586479741441E-2</v>
      </c>
      <c r="D153">
        <f>'HKFI(x)'!AH152+'HKGI(x)'!AG152</f>
        <v>6.8847865168708597E-2</v>
      </c>
      <c r="E153">
        <f>'HKFI(x)'!AI152+'HKGI(x)'!AH152</f>
        <v>6.5475756071250168E-2</v>
      </c>
      <c r="F153">
        <f>'HKFI(x)'!AJ152+'HKGI(x)'!AI152</f>
        <v>9.5649226255055647E-2</v>
      </c>
      <c r="G153">
        <f>'HKFI(x)'!AK152+'HKGI(x)'!AJ152</f>
        <v>0.12271313204800097</v>
      </c>
      <c r="H153">
        <f>'HKFI(x)'!AL152+'HKGI(x)'!AK152</f>
        <v>0.15774634600670695</v>
      </c>
      <c r="I153">
        <f>'HKFI(x)'!AM152+'HKGI(x)'!AL152</f>
        <v>0.196120991428542</v>
      </c>
      <c r="J153">
        <f>'HKFI(x)'!AN152+'HKGI(x)'!AM152</f>
        <v>0.20249554653765578</v>
      </c>
      <c r="K153">
        <f>'HKFI(x)'!AO152+'HKGI(x)'!AN152</f>
        <v>0.20831101402024416</v>
      </c>
      <c r="L153">
        <f>'HKFI(x)'!AP152+'HKGI(x)'!AO152</f>
        <v>0.2042289561051725</v>
      </c>
      <c r="M153">
        <f>'HKFI(x)'!AQ152+'HKGI(x)'!AP152</f>
        <v>0.2147110045475325</v>
      </c>
      <c r="N153">
        <f>'HKFI(x)'!AR152+'HKGI(x)'!AQ152</f>
        <v>0.2229490575769088</v>
      </c>
      <c r="O153">
        <f>'HKFI(x)'!AS152+'HKGI(x)'!AR152</f>
        <v>0.23420784986119297</v>
      </c>
      <c r="P153">
        <f>'HKFI(x)'!AT152+'HKGI(x)'!AS152</f>
        <v>0.24355096460792314</v>
      </c>
      <c r="Q153">
        <f>'HKFI(x)'!AU152+'HKGI(x)'!AT152</f>
        <v>0.24520549176000156</v>
      </c>
      <c r="R153">
        <f>'HKFI(x)'!AV152+'HKGI(x)'!AU152</f>
        <v>0.24196647599333584</v>
      </c>
      <c r="S153">
        <f>'HKFI(x)'!AW152+'HKGI(x)'!AV152</f>
        <v>0.25918490214809758</v>
      </c>
      <c r="T153">
        <f>'HKFI(x)'!AX152+'HKGI(x)'!AW152</f>
        <v>0.24746697159242673</v>
      </c>
      <c r="U153">
        <f>'HKFI(x)'!AY152+'HKGI(x)'!AX152</f>
        <v>0.1869793343087866</v>
      </c>
      <c r="V153">
        <f>'HKFI(x)'!AZ152+'HKGI(x)'!AY152</f>
        <v>0.18060764294964432</v>
      </c>
      <c r="W153">
        <f>'HKFI(x)'!BA152+'HKGI(x)'!AZ152</f>
        <v>0.16316441481351296</v>
      </c>
      <c r="X153">
        <f>'HKFI(x)'!BB152+'HKGI(x)'!BA152</f>
        <v>0.13857041758407126</v>
      </c>
      <c r="Y153">
        <f>'HKFI(x)'!BC152+'HKGI(x)'!BB152</f>
        <v>0.10926602701378135</v>
      </c>
      <c r="Z153">
        <f>'HKFI(x)'!BD152+'HKGI(x)'!BC152</f>
        <v>7.2204216355169423E-2</v>
      </c>
      <c r="AA153">
        <f>'HKFI(x)'!BE152+'HKGI(x)'!BD152</f>
        <v>5.8374264668453538E-2</v>
      </c>
      <c r="AB153">
        <f>'HKFI(x)'!BF152+'HKGI(x)'!BE152</f>
        <v>4.8151422778932113E-2</v>
      </c>
      <c r="AC153">
        <f>'HKFI(x)'!BG152+'HKGI(x)'!BF152</f>
        <v>3.3484146608011245E-2</v>
      </c>
    </row>
    <row r="155" spans="1:102" x14ac:dyDescent="0.25">
      <c r="B155" s="1">
        <v>0</v>
      </c>
      <c r="C155" s="1">
        <v>1</v>
      </c>
      <c r="D155" s="1">
        <v>2</v>
      </c>
      <c r="E155" s="1">
        <v>3</v>
      </c>
      <c r="F155" s="1">
        <v>4</v>
      </c>
      <c r="G155" s="1">
        <v>5</v>
      </c>
      <c r="H155" s="1">
        <v>6</v>
      </c>
      <c r="I155" s="1">
        <v>7</v>
      </c>
      <c r="J155" s="1">
        <v>8</v>
      </c>
      <c r="K155" s="1">
        <v>9</v>
      </c>
      <c r="L155" s="1">
        <v>10</v>
      </c>
      <c r="M155" s="1">
        <v>11</v>
      </c>
      <c r="N155" s="1">
        <v>12</v>
      </c>
      <c r="O155" s="1">
        <v>13</v>
      </c>
      <c r="P155" s="1">
        <v>14</v>
      </c>
      <c r="Q155" s="1">
        <v>15</v>
      </c>
      <c r="R155" s="1">
        <v>16</v>
      </c>
      <c r="S155" s="1">
        <v>17</v>
      </c>
      <c r="T155" s="1">
        <v>18</v>
      </c>
      <c r="U155" s="1">
        <v>19</v>
      </c>
      <c r="V155" s="1">
        <v>20</v>
      </c>
      <c r="W155" s="1">
        <v>21</v>
      </c>
      <c r="X155" s="1">
        <v>22</v>
      </c>
      <c r="Y155" s="1">
        <v>23</v>
      </c>
      <c r="Z155" s="1">
        <v>24</v>
      </c>
      <c r="AA155" s="1">
        <v>25</v>
      </c>
      <c r="AB155" s="1">
        <v>26</v>
      </c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</row>
    <row r="156" spans="1:102" x14ac:dyDescent="0.25">
      <c r="A156">
        <v>1950</v>
      </c>
      <c r="B156" s="17">
        <f t="shared" ref="B156:AB156" si="0">C3</f>
        <v>3.0202418090029041E-2</v>
      </c>
      <c r="C156" s="17">
        <f t="shared" si="0"/>
        <v>2.5348316762162586E-2</v>
      </c>
      <c r="D156" s="17">
        <f t="shared" si="0"/>
        <v>2.3302676333303209E-2</v>
      </c>
      <c r="E156" s="17">
        <f t="shared" si="0"/>
        <v>3.2296645738558116E-2</v>
      </c>
      <c r="F156" s="17">
        <f t="shared" si="0"/>
        <v>3.7329046912271929E-2</v>
      </c>
      <c r="G156" s="17">
        <f t="shared" si="0"/>
        <v>4.4080372960737094E-2</v>
      </c>
      <c r="H156" s="17">
        <f t="shared" si="0"/>
        <v>6.1983622912709133E-2</v>
      </c>
      <c r="I156" s="17">
        <f t="shared" si="0"/>
        <v>7.8314314024605605E-2</v>
      </c>
      <c r="J156" s="17">
        <f t="shared" si="0"/>
        <v>7.7767627784443488E-2</v>
      </c>
      <c r="K156" s="17">
        <f t="shared" si="0"/>
        <v>7.8588354279638478E-2</v>
      </c>
      <c r="L156" s="17">
        <f t="shared" si="0"/>
        <v>8.3648589317601704E-2</v>
      </c>
      <c r="M156" s="17">
        <f t="shared" si="0"/>
        <v>8.4509959130174062E-2</v>
      </c>
      <c r="N156" s="17">
        <f t="shared" si="0"/>
        <v>8.9679642403417775E-2</v>
      </c>
      <c r="O156" s="17">
        <f t="shared" si="0"/>
        <v>9.1306533289244513E-2</v>
      </c>
      <c r="P156" s="17">
        <f t="shared" si="0"/>
        <v>9.4556772636556763E-2</v>
      </c>
      <c r="Q156" s="17">
        <f t="shared" si="0"/>
        <v>9.5681798740709409E-2</v>
      </c>
      <c r="R156" s="17">
        <f t="shared" si="0"/>
        <v>9.8279989163964687E-2</v>
      </c>
      <c r="S156" s="17">
        <f t="shared" si="0"/>
        <v>0.10059384078635003</v>
      </c>
      <c r="T156" s="17">
        <f t="shared" si="0"/>
        <v>8.512583126725938E-2</v>
      </c>
      <c r="U156" s="17">
        <f t="shared" si="0"/>
        <v>8.2213680618451343E-2</v>
      </c>
      <c r="V156" s="17">
        <f t="shared" si="0"/>
        <v>7.4525851276200344E-2</v>
      </c>
      <c r="W156" s="17">
        <f t="shared" si="0"/>
        <v>6.6007421652674272E-2</v>
      </c>
      <c r="X156" s="17">
        <f t="shared" si="0"/>
        <v>5.5697301543762325E-2</v>
      </c>
      <c r="Y156" s="17">
        <f t="shared" si="0"/>
        <v>5.0205928512242932E-2</v>
      </c>
      <c r="Z156" s="17">
        <f t="shared" si="0"/>
        <v>3.826065489604219E-2</v>
      </c>
      <c r="AA156" s="17">
        <f t="shared" si="0"/>
        <v>2.5036463652509222E-2</v>
      </c>
      <c r="AB156" s="17">
        <f t="shared" si="0"/>
        <v>2.2636341892738873E-2</v>
      </c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</row>
    <row r="157" spans="1:102" x14ac:dyDescent="0.25">
      <c r="A157">
        <v>1975</v>
      </c>
      <c r="B157" s="17">
        <f t="shared" ref="B157:AB157" si="1">C28</f>
        <v>2.8092719743344596E-2</v>
      </c>
      <c r="C157" s="17">
        <f t="shared" si="1"/>
        <v>2.4025074832229733E-2</v>
      </c>
      <c r="D157" s="17">
        <f t="shared" si="1"/>
        <v>2.1909104834839661E-2</v>
      </c>
      <c r="E157" s="17">
        <f t="shared" si="1"/>
        <v>2.9255715092836157E-2</v>
      </c>
      <c r="F157" s="17">
        <f t="shared" si="1"/>
        <v>3.2807216775962662E-2</v>
      </c>
      <c r="G157" s="17">
        <f t="shared" si="1"/>
        <v>3.9129334718969309E-2</v>
      </c>
      <c r="H157" s="17">
        <f t="shared" si="1"/>
        <v>5.6744803521218135E-2</v>
      </c>
      <c r="I157" s="17">
        <f t="shared" si="1"/>
        <v>7.5120035117403533E-2</v>
      </c>
      <c r="J157" s="17">
        <f t="shared" si="1"/>
        <v>7.364147999353976E-2</v>
      </c>
      <c r="K157" s="17">
        <f t="shared" si="1"/>
        <v>7.5408080934820973E-2</v>
      </c>
      <c r="L157" s="17">
        <f t="shared" si="1"/>
        <v>7.9344181696702612E-2</v>
      </c>
      <c r="M157" s="17">
        <f t="shared" si="1"/>
        <v>7.9556633633496604E-2</v>
      </c>
      <c r="N157" s="17">
        <f t="shared" si="1"/>
        <v>8.4317608944134453E-2</v>
      </c>
      <c r="O157" s="17">
        <f t="shared" si="1"/>
        <v>8.5355356385063558E-2</v>
      </c>
      <c r="P157" s="17">
        <f t="shared" si="1"/>
        <v>8.8221438332753727E-2</v>
      </c>
      <c r="Q157" s="17">
        <f t="shared" si="1"/>
        <v>8.9208825694511079E-2</v>
      </c>
      <c r="R157" s="17">
        <f t="shared" si="1"/>
        <v>8.9138495202321533E-2</v>
      </c>
      <c r="S157" s="17">
        <f t="shared" si="1"/>
        <v>9.2338148956248603E-2</v>
      </c>
      <c r="T157" s="17">
        <f t="shared" si="1"/>
        <v>7.8417487343051387E-2</v>
      </c>
      <c r="U157" s="17">
        <f t="shared" si="1"/>
        <v>7.4478082813647428E-2</v>
      </c>
      <c r="V157" s="17">
        <f t="shared" si="1"/>
        <v>6.7813052861938963E-2</v>
      </c>
      <c r="W157" s="17">
        <f t="shared" si="1"/>
        <v>6.1008164833146999E-2</v>
      </c>
      <c r="X157" s="17">
        <f t="shared" si="1"/>
        <v>5.2171663326716078E-2</v>
      </c>
      <c r="Y157" s="17">
        <f t="shared" si="1"/>
        <v>4.9202142603586047E-2</v>
      </c>
      <c r="Z157" s="17">
        <f t="shared" si="1"/>
        <v>3.6753590188623134E-2</v>
      </c>
      <c r="AA157" s="17">
        <f t="shared" si="1"/>
        <v>2.3569023349734784E-2</v>
      </c>
      <c r="AB157" s="17">
        <f t="shared" si="1"/>
        <v>2.191425327323929E-2</v>
      </c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</row>
    <row r="158" spans="1:102" x14ac:dyDescent="0.25">
      <c r="A158">
        <v>2000</v>
      </c>
      <c r="B158" s="17">
        <f t="shared" ref="B158:AB158" si="2">C53</f>
        <v>2.5277760169039008E-2</v>
      </c>
      <c r="C158" s="17">
        <f t="shared" si="2"/>
        <v>2.3536201468721714E-2</v>
      </c>
      <c r="D158" s="17">
        <f t="shared" si="2"/>
        <v>2.1019884941155614E-2</v>
      </c>
      <c r="E158" s="17">
        <f t="shared" si="2"/>
        <v>2.7194731176165797E-2</v>
      </c>
      <c r="F158" s="17">
        <f t="shared" si="2"/>
        <v>3.114167384478567E-2</v>
      </c>
      <c r="G158" s="17">
        <f t="shared" si="2"/>
        <v>3.6419331369896876E-2</v>
      </c>
      <c r="H158" s="17">
        <f t="shared" si="2"/>
        <v>5.3028799569028388E-2</v>
      </c>
      <c r="I158" s="17">
        <f t="shared" si="2"/>
        <v>6.8627922842328326E-2</v>
      </c>
      <c r="J158" s="17">
        <f t="shared" si="2"/>
        <v>6.781188926751483E-2</v>
      </c>
      <c r="K158" s="17">
        <f t="shared" si="2"/>
        <v>7.1892375037203693E-2</v>
      </c>
      <c r="L158" s="17">
        <f t="shared" si="2"/>
        <v>7.1960097526958949E-2</v>
      </c>
      <c r="M158" s="17">
        <f t="shared" si="2"/>
        <v>7.3349713716365658E-2</v>
      </c>
      <c r="N158" s="17">
        <f t="shared" si="2"/>
        <v>7.8135362392401986E-2</v>
      </c>
      <c r="O158" s="17">
        <f t="shared" si="2"/>
        <v>8.0098525122262787E-2</v>
      </c>
      <c r="P158" s="17">
        <f t="shared" si="2"/>
        <v>8.0879858951920194E-2</v>
      </c>
      <c r="Q158" s="17">
        <f t="shared" si="2"/>
        <v>8.2178920611792466E-2</v>
      </c>
      <c r="R158" s="17">
        <f t="shared" si="2"/>
        <v>8.1408720005470364E-2</v>
      </c>
      <c r="S158" s="17">
        <f t="shared" si="2"/>
        <v>8.4800724217960213E-2</v>
      </c>
      <c r="T158" s="17">
        <f t="shared" si="2"/>
        <v>6.8046436248362596E-2</v>
      </c>
      <c r="U158" s="17">
        <f t="shared" si="2"/>
        <v>6.3592362460102372E-2</v>
      </c>
      <c r="V158" s="17">
        <f t="shared" si="2"/>
        <v>5.8453745360639811E-2</v>
      </c>
      <c r="W158" s="17">
        <f t="shared" si="2"/>
        <v>5.3902424268833002E-2</v>
      </c>
      <c r="X158" s="17">
        <f t="shared" si="2"/>
        <v>4.6515092400200901E-2</v>
      </c>
      <c r="Y158" s="17">
        <f t="shared" si="2"/>
        <v>4.2158451126457941E-2</v>
      </c>
      <c r="Z158" s="17">
        <f t="shared" si="2"/>
        <v>3.0364205798265799E-2</v>
      </c>
      <c r="AA158" s="17">
        <f t="shared" si="2"/>
        <v>2.1589991076344756E-2</v>
      </c>
      <c r="AB158" s="17">
        <f t="shared" si="2"/>
        <v>1.7813016667698502E-2</v>
      </c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</row>
    <row r="159" spans="1:102" x14ac:dyDescent="0.25">
      <c r="A159">
        <v>2025</v>
      </c>
      <c r="B159" s="17">
        <f t="shared" ref="B159:AB159" si="3">C78</f>
        <v>2.9727718665428674E-2</v>
      </c>
      <c r="C159" s="17">
        <f t="shared" si="3"/>
        <v>2.5821775795373102E-2</v>
      </c>
      <c r="D159" s="17">
        <f t="shared" si="3"/>
        <v>2.3544362789056576E-2</v>
      </c>
      <c r="E159" s="17">
        <f t="shared" si="3"/>
        <v>3.0812400115825436E-2</v>
      </c>
      <c r="F159" s="17">
        <f t="shared" si="3"/>
        <v>3.462453606884168E-2</v>
      </c>
      <c r="G159" s="17">
        <f t="shared" si="3"/>
        <v>4.1798077860472765E-2</v>
      </c>
      <c r="H159" s="17">
        <f t="shared" si="3"/>
        <v>6.2885592793031034E-2</v>
      </c>
      <c r="I159" s="17">
        <f t="shared" si="3"/>
        <v>8.4179906827400869E-2</v>
      </c>
      <c r="J159" s="17">
        <f t="shared" si="3"/>
        <v>8.3619077971976985E-2</v>
      </c>
      <c r="K159" s="17">
        <f t="shared" si="3"/>
        <v>8.614235657364791E-2</v>
      </c>
      <c r="L159" s="17">
        <f t="shared" si="3"/>
        <v>8.9575297457934286E-2</v>
      </c>
      <c r="M159" s="17">
        <f t="shared" si="3"/>
        <v>9.010134760075468E-2</v>
      </c>
      <c r="N159" s="17">
        <f t="shared" si="3"/>
        <v>9.4575863414253628E-2</v>
      </c>
      <c r="O159" s="17">
        <f t="shared" si="3"/>
        <v>9.5613276103103439E-2</v>
      </c>
      <c r="P159" s="17">
        <f t="shared" si="3"/>
        <v>9.7938026810220707E-2</v>
      </c>
      <c r="Q159" s="17">
        <f t="shared" si="3"/>
        <v>9.8419728618663174E-2</v>
      </c>
      <c r="R159" s="17">
        <f t="shared" si="3"/>
        <v>9.7601286561843165E-2</v>
      </c>
      <c r="S159" s="17">
        <f t="shared" si="3"/>
        <v>0.10022440990273637</v>
      </c>
      <c r="T159" s="17">
        <f t="shared" si="3"/>
        <v>8.3059236723542096E-2</v>
      </c>
      <c r="U159" s="17">
        <f t="shared" si="3"/>
        <v>7.8161182435352028E-2</v>
      </c>
      <c r="V159" s="17">
        <f t="shared" si="3"/>
        <v>7.0440213289360981E-2</v>
      </c>
      <c r="W159" s="17">
        <f t="shared" si="3"/>
        <v>6.3727995466010171E-2</v>
      </c>
      <c r="X159" s="17">
        <f t="shared" si="3"/>
        <v>5.4277231611694357E-2</v>
      </c>
      <c r="Y159" s="17">
        <f t="shared" si="3"/>
        <v>5.0960694467052078E-2</v>
      </c>
      <c r="Z159" s="17">
        <f t="shared" si="3"/>
        <v>3.8033173029661069E-2</v>
      </c>
      <c r="AA159" s="17">
        <f t="shared" si="3"/>
        <v>2.4943118952335416E-2</v>
      </c>
      <c r="AB159" s="17">
        <f t="shared" si="3"/>
        <v>2.2676122352700407E-2</v>
      </c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</row>
    <row r="160" spans="1:102" x14ac:dyDescent="0.25">
      <c r="A160">
        <v>2050</v>
      </c>
      <c r="B160" s="17">
        <f t="shared" ref="B160:AB160" si="4">C103</f>
        <v>6.4239637928268631E-2</v>
      </c>
      <c r="C160" s="17">
        <f t="shared" si="4"/>
        <v>5.5446028398864054E-2</v>
      </c>
      <c r="D160" s="17">
        <f t="shared" si="4"/>
        <v>5.1984718833562246E-2</v>
      </c>
      <c r="E160" s="17">
        <f t="shared" si="4"/>
        <v>7.6607145385594655E-2</v>
      </c>
      <c r="F160" s="17">
        <f t="shared" si="4"/>
        <v>9.9681921345643437E-2</v>
      </c>
      <c r="G160" s="17">
        <f t="shared" si="4"/>
        <v>0.11477303054294274</v>
      </c>
      <c r="H160" s="17">
        <f t="shared" si="4"/>
        <v>0.1524661826634468</v>
      </c>
      <c r="I160" s="17">
        <f t="shared" si="4"/>
        <v>0.15810018808411103</v>
      </c>
      <c r="J160" s="17">
        <f t="shared" si="4"/>
        <v>0.16597711801170351</v>
      </c>
      <c r="K160" s="17">
        <f t="shared" si="4"/>
        <v>0.16309560342308316</v>
      </c>
      <c r="L160" s="17">
        <f t="shared" si="4"/>
        <v>0.17105442287556893</v>
      </c>
      <c r="M160" s="17">
        <f t="shared" si="4"/>
        <v>0.17946944801200082</v>
      </c>
      <c r="N160" s="17">
        <f t="shared" si="4"/>
        <v>0.19298820385491777</v>
      </c>
      <c r="O160" s="17">
        <f t="shared" si="4"/>
        <v>0.20279440078526234</v>
      </c>
      <c r="P160" s="17">
        <f t="shared" si="4"/>
        <v>0.20362562801909417</v>
      </c>
      <c r="Q160" s="17">
        <f t="shared" si="4"/>
        <v>0.19994115470124832</v>
      </c>
      <c r="R160" s="17">
        <f t="shared" si="4"/>
        <v>0.2187260610585611</v>
      </c>
      <c r="S160" s="17">
        <f t="shared" si="4"/>
        <v>0.20840911486765631</v>
      </c>
      <c r="T160" s="17">
        <f t="shared" si="4"/>
        <v>0.16293717115349293</v>
      </c>
      <c r="U160" s="17">
        <f t="shared" si="4"/>
        <v>0.16218017288102968</v>
      </c>
      <c r="V160" s="17">
        <f t="shared" si="4"/>
        <v>0.14697813265776938</v>
      </c>
      <c r="W160" s="17">
        <f t="shared" si="4"/>
        <v>0.12143257491714012</v>
      </c>
      <c r="X160" s="17">
        <f t="shared" si="4"/>
        <v>9.7513194255525876E-2</v>
      </c>
      <c r="Y160" s="17">
        <f t="shared" si="4"/>
        <v>6.1914521933007317E-2</v>
      </c>
      <c r="Z160" s="17">
        <f t="shared" si="4"/>
        <v>4.9597047892441598E-2</v>
      </c>
      <c r="AA160" s="17">
        <f t="shared" si="4"/>
        <v>4.1160671874100524E-2</v>
      </c>
      <c r="AB160" s="17">
        <f t="shared" si="4"/>
        <v>2.7627768675051824E-2</v>
      </c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</row>
    <row r="161" spans="1:103" x14ac:dyDescent="0.25">
      <c r="A161">
        <v>2075</v>
      </c>
      <c r="B161" s="17">
        <f t="shared" ref="B161:AB161" si="5">C128</f>
        <v>8.8136427904513995E-2</v>
      </c>
      <c r="C161" s="17">
        <f t="shared" si="5"/>
        <v>7.3721192317862796E-2</v>
      </c>
      <c r="D161" s="17">
        <f t="shared" si="5"/>
        <v>6.9546852569496886E-2</v>
      </c>
      <c r="E161" s="17">
        <f t="shared" si="5"/>
        <v>0.1023857024852993</v>
      </c>
      <c r="F161" s="17">
        <f t="shared" si="5"/>
        <v>0.13279222223414527</v>
      </c>
      <c r="G161" s="17">
        <f t="shared" si="5"/>
        <v>0.15969678944635263</v>
      </c>
      <c r="H161" s="17">
        <f t="shared" si="5"/>
        <v>0.20348830299289811</v>
      </c>
      <c r="I161" s="17">
        <f t="shared" si="5"/>
        <v>0.20716470277568833</v>
      </c>
      <c r="J161" s="17">
        <f t="shared" si="5"/>
        <v>0.21440625757956847</v>
      </c>
      <c r="K161" s="17">
        <f t="shared" si="5"/>
        <v>0.20954724523615265</v>
      </c>
      <c r="L161" s="17">
        <f t="shared" si="5"/>
        <v>0.22031722739296755</v>
      </c>
      <c r="M161" s="17">
        <f t="shared" si="5"/>
        <v>0.2301779974029694</v>
      </c>
      <c r="N161" s="17">
        <f t="shared" si="5"/>
        <v>0.24690984143616418</v>
      </c>
      <c r="O161" s="17">
        <f t="shared" si="5"/>
        <v>0.25909558699381918</v>
      </c>
      <c r="P161" s="17">
        <f t="shared" si="5"/>
        <v>0.26039051070067165</v>
      </c>
      <c r="Q161" s="17">
        <f t="shared" si="5"/>
        <v>0.25550574735450643</v>
      </c>
      <c r="R161" s="17">
        <f t="shared" si="5"/>
        <v>0.27759669503185491</v>
      </c>
      <c r="S161" s="17">
        <f t="shared" si="5"/>
        <v>0.26403303618171581</v>
      </c>
      <c r="T161" s="17">
        <f t="shared" si="5"/>
        <v>0.2046702081766405</v>
      </c>
      <c r="U161" s="17">
        <f t="shared" si="5"/>
        <v>0.20161532686202427</v>
      </c>
      <c r="V161" s="17">
        <f t="shared" si="5"/>
        <v>0.18405176348468133</v>
      </c>
      <c r="W161" s="17">
        <f t="shared" si="5"/>
        <v>0.15256512784127158</v>
      </c>
      <c r="X161" s="17">
        <f t="shared" si="5"/>
        <v>0.12189592689646653</v>
      </c>
      <c r="Y161" s="17">
        <f t="shared" si="5"/>
        <v>7.6988724256227228E-2</v>
      </c>
      <c r="Z161" s="17">
        <f t="shared" si="5"/>
        <v>6.151907372923493E-2</v>
      </c>
      <c r="AA161" s="17">
        <f t="shared" si="5"/>
        <v>5.1141825553869813E-2</v>
      </c>
      <c r="AB161" s="17">
        <f t="shared" si="5"/>
        <v>3.4595457711813465E-2</v>
      </c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</row>
    <row r="162" spans="1:103" x14ac:dyDescent="0.25">
      <c r="A162">
        <v>2100</v>
      </c>
      <c r="B162" s="14">
        <f t="shared" ref="B162:AB162" si="6">C153</f>
        <v>8.6038586479741441E-2</v>
      </c>
      <c r="C162" s="14">
        <f t="shared" si="6"/>
        <v>6.8847865168708597E-2</v>
      </c>
      <c r="D162" s="14">
        <f t="shared" si="6"/>
        <v>6.5475756071250168E-2</v>
      </c>
      <c r="E162" s="14">
        <f t="shared" si="6"/>
        <v>9.5649226255055647E-2</v>
      </c>
      <c r="F162" s="14">
        <f t="shared" si="6"/>
        <v>0.12271313204800097</v>
      </c>
      <c r="G162" s="14">
        <f t="shared" si="6"/>
        <v>0.15774634600670695</v>
      </c>
      <c r="H162" s="14">
        <f t="shared" si="6"/>
        <v>0.196120991428542</v>
      </c>
      <c r="I162" s="14">
        <f t="shared" si="6"/>
        <v>0.20249554653765578</v>
      </c>
      <c r="J162" s="14">
        <f t="shared" si="6"/>
        <v>0.20831101402024416</v>
      </c>
      <c r="K162" s="14">
        <f t="shared" si="6"/>
        <v>0.2042289561051725</v>
      </c>
      <c r="L162" s="14">
        <f t="shared" si="6"/>
        <v>0.2147110045475325</v>
      </c>
      <c r="M162" s="14">
        <f t="shared" si="6"/>
        <v>0.2229490575769088</v>
      </c>
      <c r="N162" s="14">
        <f t="shared" si="6"/>
        <v>0.23420784986119297</v>
      </c>
      <c r="O162" s="14">
        <f t="shared" si="6"/>
        <v>0.24355096460792314</v>
      </c>
      <c r="P162" s="14">
        <f t="shared" si="6"/>
        <v>0.24520549176000156</v>
      </c>
      <c r="Q162" s="14">
        <f t="shared" si="6"/>
        <v>0.24196647599333584</v>
      </c>
      <c r="R162" s="14">
        <f t="shared" si="6"/>
        <v>0.25918490214809758</v>
      </c>
      <c r="S162" s="14">
        <f t="shared" si="6"/>
        <v>0.24746697159242673</v>
      </c>
      <c r="T162" s="14">
        <f t="shared" si="6"/>
        <v>0.1869793343087866</v>
      </c>
      <c r="U162" s="14">
        <f t="shared" si="6"/>
        <v>0.18060764294964432</v>
      </c>
      <c r="V162" s="14">
        <f t="shared" si="6"/>
        <v>0.16316441481351296</v>
      </c>
      <c r="W162" s="14">
        <f t="shared" si="6"/>
        <v>0.13857041758407126</v>
      </c>
      <c r="X162" s="14">
        <f t="shared" si="6"/>
        <v>0.10926602701378135</v>
      </c>
      <c r="Y162" s="14">
        <f t="shared" si="6"/>
        <v>7.2204216355169423E-2</v>
      </c>
      <c r="Z162" s="14">
        <f t="shared" si="6"/>
        <v>5.8374264668453538E-2</v>
      </c>
      <c r="AA162" s="14">
        <f t="shared" si="6"/>
        <v>4.8151422778932113E-2</v>
      </c>
      <c r="AB162" s="14">
        <f t="shared" si="6"/>
        <v>3.3484146608011245E-2</v>
      </c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</row>
    <row r="163" spans="1:103" x14ac:dyDescent="0.25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</row>
    <row r="164" spans="1:103" x14ac:dyDescent="0.25">
      <c r="B164" t="s">
        <v>118</v>
      </c>
      <c r="C164" s="4" t="s">
        <v>159</v>
      </c>
      <c r="D164" s="4"/>
      <c r="E164" s="4" t="s">
        <v>234</v>
      </c>
      <c r="F164" s="4"/>
      <c r="G164" s="4"/>
      <c r="H164" s="4"/>
      <c r="I164" s="4"/>
      <c r="J164" s="4"/>
      <c r="K164" s="4" t="s">
        <v>233</v>
      </c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</row>
    <row r="165" spans="1:103" x14ac:dyDescent="0.25">
      <c r="A165">
        <v>1950</v>
      </c>
      <c r="B165" s="18">
        <f>B3</f>
        <v>1.7271799965783585</v>
      </c>
      <c r="C165" s="16">
        <f>0.5+SUMPRODUCT($B$155:$AB$155,B156:AB156)/B165</f>
        <v>14.014931748612723</v>
      </c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</row>
    <row r="166" spans="1:103" x14ac:dyDescent="0.25">
      <c r="A166">
        <v>1975</v>
      </c>
      <c r="B166" s="18">
        <f>B28</f>
        <v>1.608941715004081</v>
      </c>
      <c r="C166" s="16">
        <f t="shared" ref="C166:C171" si="7">0.5+SUMPRODUCT($B$155:$AB$155,B157:AB157)/B166</f>
        <v>14.024623781284179</v>
      </c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</row>
    <row r="167" spans="1:103" x14ac:dyDescent="0.25">
      <c r="A167">
        <v>2000</v>
      </c>
      <c r="B167" s="18">
        <f>B53</f>
        <v>1.4611982176378784</v>
      </c>
      <c r="C167" s="16">
        <f t="shared" si="7"/>
        <v>13.855578189382424</v>
      </c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</row>
    <row r="168" spans="1:103" x14ac:dyDescent="0.25">
      <c r="A168">
        <v>2025</v>
      </c>
      <c r="B168" s="18">
        <f>B78</f>
        <v>1.7534840102582732</v>
      </c>
      <c r="C168" s="16">
        <f t="shared" si="7"/>
        <v>13.91365345529432</v>
      </c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</row>
    <row r="169" spans="1:103" x14ac:dyDescent="0.25">
      <c r="A169">
        <v>2050</v>
      </c>
      <c r="B169" s="18">
        <f>B103</f>
        <v>3.5507212650310893</v>
      </c>
      <c r="C169" s="16">
        <f t="shared" si="7"/>
        <v>13.376053982525109</v>
      </c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</row>
    <row r="170" spans="1:103" x14ac:dyDescent="0.25">
      <c r="A170">
        <v>2075</v>
      </c>
      <c r="B170" s="18">
        <f>B128</f>
        <v>4.5639557725488773</v>
      </c>
      <c r="C170" s="16">
        <f t="shared" si="7"/>
        <v>13.230826739237232</v>
      </c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</row>
    <row r="171" spans="1:103" x14ac:dyDescent="0.25">
      <c r="A171">
        <v>2100</v>
      </c>
      <c r="B171" s="15">
        <f>B153</f>
        <v>4.3076720252888601</v>
      </c>
      <c r="C171" s="16">
        <f t="shared" si="7"/>
        <v>13.121178558289325</v>
      </c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</row>
    <row r="172" spans="1:103" x14ac:dyDescent="0.25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</row>
    <row r="173" spans="1:103" x14ac:dyDescent="0.25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</row>
    <row r="174" spans="1:103" x14ac:dyDescent="0.25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</row>
    <row r="175" spans="1:103" x14ac:dyDescent="0.25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</row>
    <row r="176" spans="1:103" x14ac:dyDescent="0.25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</row>
    <row r="177" spans="2:103" x14ac:dyDescent="0.25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</row>
    <row r="178" spans="2:103" x14ac:dyDescent="0.25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</row>
  </sheetData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82"/>
  <sheetViews>
    <sheetView workbookViewId="0"/>
  </sheetViews>
  <sheetFormatPr defaultRowHeight="15" x14ac:dyDescent="0.25"/>
  <sheetData>
    <row r="1" spans="1:61" x14ac:dyDescent="0.25">
      <c r="A1" t="s">
        <v>235</v>
      </c>
      <c r="B1">
        <v>0</v>
      </c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  <c r="AB1">
        <v>26</v>
      </c>
      <c r="AG1">
        <v>0</v>
      </c>
      <c r="AH1">
        <v>1</v>
      </c>
      <c r="AI1">
        <v>2</v>
      </c>
      <c r="AJ1">
        <v>3</v>
      </c>
      <c r="AK1">
        <v>4</v>
      </c>
      <c r="AL1">
        <v>5</v>
      </c>
      <c r="AM1">
        <v>6</v>
      </c>
      <c r="AN1">
        <v>7</v>
      </c>
      <c r="AO1">
        <v>8</v>
      </c>
      <c r="AP1">
        <v>9</v>
      </c>
      <c r="AQ1">
        <v>10</v>
      </c>
      <c r="AR1">
        <v>11</v>
      </c>
      <c r="AS1">
        <v>12</v>
      </c>
      <c r="AT1">
        <v>13</v>
      </c>
      <c r="AU1">
        <v>14</v>
      </c>
      <c r="AV1">
        <v>15</v>
      </c>
      <c r="AW1">
        <v>16</v>
      </c>
      <c r="AX1">
        <v>17</v>
      </c>
      <c r="AY1">
        <v>18</v>
      </c>
      <c r="AZ1">
        <v>19</v>
      </c>
      <c r="BA1">
        <v>20</v>
      </c>
      <c r="BB1">
        <v>21</v>
      </c>
      <c r="BC1">
        <v>22</v>
      </c>
      <c r="BD1">
        <v>23</v>
      </c>
      <c r="BE1">
        <v>24</v>
      </c>
      <c r="BF1">
        <v>25</v>
      </c>
      <c r="BG1">
        <v>26</v>
      </c>
    </row>
    <row r="2" spans="1:61" x14ac:dyDescent="0.25">
      <c r="A2">
        <v>0.1</v>
      </c>
      <c r="B2">
        <f>($A$2/$A$3)*B3</f>
        <v>1.6103170204843351E-3</v>
      </c>
      <c r="C2">
        <f t="shared" ref="C2:AB2" si="0">($A$2/$A$3)*C3</f>
        <v>1.4473135618963523E-3</v>
      </c>
      <c r="D2">
        <f t="shared" si="0"/>
        <v>1.3430236294066989E-3</v>
      </c>
      <c r="E2">
        <f t="shared" si="0"/>
        <v>1.556893532060678E-3</v>
      </c>
      <c r="F2">
        <f t="shared" si="0"/>
        <v>1.7676446949217125E-3</v>
      </c>
      <c r="G2">
        <f t="shared" si="0"/>
        <v>2.1469740968787319E-3</v>
      </c>
      <c r="H2">
        <f t="shared" si="0"/>
        <v>3.6129105020442582E-3</v>
      </c>
      <c r="I2">
        <f t="shared" si="0"/>
        <v>4.7683789852694608E-3</v>
      </c>
      <c r="J2">
        <f t="shared" si="0"/>
        <v>5.1700549649424761E-3</v>
      </c>
      <c r="K2">
        <f t="shared" si="0"/>
        <v>5.2715787031445529E-3</v>
      </c>
      <c r="L2">
        <f t="shared" si="0"/>
        <v>5.5203673466145773E-3</v>
      </c>
      <c r="M2">
        <f t="shared" si="0"/>
        <v>5.5720588073945006E-3</v>
      </c>
      <c r="N2">
        <f t="shared" si="0"/>
        <v>5.5858554208622268E-3</v>
      </c>
      <c r="O2">
        <f t="shared" si="0"/>
        <v>5.921074371901423E-3</v>
      </c>
      <c r="P2">
        <f t="shared" si="0"/>
        <v>5.9254759209740769E-3</v>
      </c>
      <c r="Q2">
        <f t="shared" si="0"/>
        <v>6.0303660358629434E-3</v>
      </c>
      <c r="R2">
        <f t="shared" si="0"/>
        <v>6.0078823848471177E-3</v>
      </c>
      <c r="S2">
        <f t="shared" si="0"/>
        <v>6.1304033306283845E-3</v>
      </c>
      <c r="T2">
        <f t="shared" si="0"/>
        <v>4.5092963641964285E-3</v>
      </c>
      <c r="U2">
        <f t="shared" si="0"/>
        <v>3.9937953648375392E-3</v>
      </c>
      <c r="V2">
        <f t="shared" si="0"/>
        <v>3.4941697663870251E-3</v>
      </c>
      <c r="W2">
        <f t="shared" si="0"/>
        <v>3.2978202145927419E-3</v>
      </c>
      <c r="X2">
        <f t="shared" si="0"/>
        <v>2.7717685607152116E-3</v>
      </c>
      <c r="Y2">
        <f t="shared" si="0"/>
        <v>2.4206970745591964E-3</v>
      </c>
      <c r="Z2">
        <f t="shared" si="0"/>
        <v>1.8723325578305463E-3</v>
      </c>
      <c r="AA2">
        <f t="shared" si="0"/>
        <v>1.2645340696917698E-3</v>
      </c>
      <c r="AB2">
        <f t="shared" si="0"/>
        <v>9.9818857501566302E-4</v>
      </c>
      <c r="AD2">
        <f>SUM(B2:AB2)</f>
        <v>0.10001117585796063</v>
      </c>
      <c r="AE2">
        <f t="shared" ref="AE2:AE14" si="1">A17</f>
        <v>1950</v>
      </c>
      <c r="AF2">
        <f t="shared" ref="AF2:BG2" si="2">A$2*$C17+A$3*$D17+A$4*$E17+A$5*$F17+A$6*$G17+A$3*$K17+A$4*$L17+A$5*$M17+A$6*$N17+A$7*$O17</f>
        <v>1.7271799965783587</v>
      </c>
      <c r="AG2">
        <f t="shared" si="2"/>
        <v>2.7813073459302066E-2</v>
      </c>
      <c r="AH2">
        <f t="shared" si="2"/>
        <v>2.4997710328839542E-2</v>
      </c>
      <c r="AI2">
        <f t="shared" si="2"/>
        <v>2.3196435476433172E-2</v>
      </c>
      <c r="AJ2">
        <f t="shared" si="2"/>
        <v>2.6890353653774304E-2</v>
      </c>
      <c r="AK2">
        <f t="shared" si="2"/>
        <v>3.0530405581266372E-2</v>
      </c>
      <c r="AL2">
        <f t="shared" si="2"/>
        <v>3.708210713300833E-2</v>
      </c>
      <c r="AM2">
        <f t="shared" si="2"/>
        <v>6.2401467485587177E-2</v>
      </c>
      <c r="AN2">
        <f t="shared" si="2"/>
        <v>8.2358487994620241E-2</v>
      </c>
      <c r="AO2">
        <f t="shared" si="2"/>
        <v>8.9296155166592714E-2</v>
      </c>
      <c r="AP2">
        <f t="shared" si="2"/>
        <v>9.1049652864597569E-2</v>
      </c>
      <c r="AQ2">
        <f t="shared" si="2"/>
        <v>9.5346680548370477E-2</v>
      </c>
      <c r="AR2">
        <f t="shared" si="2"/>
        <v>9.6239485118900472E-2</v>
      </c>
      <c r="AS2">
        <f t="shared" si="2"/>
        <v>9.6477777466920267E-2</v>
      </c>
      <c r="AT2">
        <f t="shared" si="2"/>
        <v>0.10226761213400906</v>
      </c>
      <c r="AU2">
        <f t="shared" si="2"/>
        <v>0.10234363480913153</v>
      </c>
      <c r="AV2">
        <f t="shared" si="2"/>
        <v>0.10415527589188009</v>
      </c>
      <c r="AW2">
        <f t="shared" si="2"/>
        <v>0.10376694276903425</v>
      </c>
      <c r="AX2">
        <f t="shared" si="2"/>
        <v>0.10588310003618691</v>
      </c>
      <c r="AY2">
        <f t="shared" si="2"/>
        <v>7.7883664788835918E-2</v>
      </c>
      <c r="AZ2">
        <f t="shared" si="2"/>
        <v>6.8980034645747659E-2</v>
      </c>
      <c r="BA2">
        <f t="shared" si="2"/>
        <v>6.0350601251525464E-2</v>
      </c>
      <c r="BB2">
        <f t="shared" si="2"/>
        <v>5.6959291069563336E-2</v>
      </c>
      <c r="BC2">
        <f t="shared" si="2"/>
        <v>4.7873432132121016E-2</v>
      </c>
      <c r="BD2">
        <f t="shared" si="2"/>
        <v>4.180979564954395E-2</v>
      </c>
      <c r="BE2">
        <f t="shared" si="2"/>
        <v>3.2338553408273123E-2</v>
      </c>
      <c r="BF2">
        <f t="shared" si="2"/>
        <v>2.1840779501634489E-2</v>
      </c>
      <c r="BG2">
        <f t="shared" si="2"/>
        <v>1.7240513395801092E-2</v>
      </c>
      <c r="BI2">
        <f>SUM(AG2:BG2)</f>
        <v>1.7273730237615004</v>
      </c>
    </row>
    <row r="3" spans="1:61" x14ac:dyDescent="0.25">
      <c r="A3">
        <v>1.8155150482532858</v>
      </c>
      <c r="B3">
        <v>2.9235547831477048E-2</v>
      </c>
      <c r="C3">
        <v>2.6276195511638911E-2</v>
      </c>
      <c r="D3">
        <v>2.4382796093476058E-2</v>
      </c>
      <c r="E3">
        <v>2.82656363598437E-2</v>
      </c>
      <c r="F3">
        <v>3.2091855435954574E-2</v>
      </c>
      <c r="G3">
        <v>3.8978637810933456E-2</v>
      </c>
      <c r="H3">
        <v>6.5592933844536835E-2</v>
      </c>
      <c r="I3">
        <v>8.6570638035314382E-2</v>
      </c>
      <c r="J3">
        <v>9.3863125891496785E-2</v>
      </c>
      <c r="K3">
        <v>9.5706304636104758E-2</v>
      </c>
      <c r="L3">
        <v>0.10022309989664827</v>
      </c>
      <c r="M3">
        <v>0.10116156614576972</v>
      </c>
      <c r="N3">
        <v>0.10141204573942564</v>
      </c>
      <c r="O3">
        <v>0.10749799624013905</v>
      </c>
      <c r="P3">
        <v>0.10757790702590933</v>
      </c>
      <c r="Q3">
        <v>0.10948220284584687</v>
      </c>
      <c r="R3">
        <v>0.10907400877825779</v>
      </c>
      <c r="S3">
        <v>0.11129839498617895</v>
      </c>
      <c r="T3">
        <v>8.1866954062324443E-2</v>
      </c>
      <c r="U3">
        <v>7.2507955845067737E-2</v>
      </c>
      <c r="V3">
        <v>6.3437177920273119E-2</v>
      </c>
      <c r="W3">
        <v>5.9872422260270029E-2</v>
      </c>
      <c r="X3">
        <v>5.0321875322538179E-2</v>
      </c>
      <c r="Y3">
        <v>4.3948119661249264E-2</v>
      </c>
      <c r="Z3">
        <v>3.3992479340759219E-2</v>
      </c>
      <c r="AA3">
        <v>2.295780632554377E-2</v>
      </c>
      <c r="AB3">
        <v>1.8122263789354397E-2</v>
      </c>
      <c r="AC3">
        <v>13.700701785332008</v>
      </c>
      <c r="AE3">
        <f t="shared" si="1"/>
        <v>1951</v>
      </c>
      <c r="AF3">
        <f>A$2*$C18+A$3*$D18+A$4*$E18+A$5*$F18+A$6*G18+A$3*$K18+A$4*$L18+A$5*$M18+A$6*$N18+A$7*$O18</f>
        <v>1.7190899107214004</v>
      </c>
      <c r="AG3">
        <f t="shared" ref="AG3:AP7" si="3">B$2*$C18+B$3*$D18+B$4*$E18+B$5*$F18+B$6*$G18+B$3*$K18+B$4*$L18+B$5*$M18+B$6*$N18+B$7*$O18</f>
        <v>2.7682797429775672E-2</v>
      </c>
      <c r="AH3">
        <f t="shared" si="3"/>
        <v>2.4880621419062724E-2</v>
      </c>
      <c r="AI3">
        <f t="shared" si="3"/>
        <v>2.3087783711734932E-2</v>
      </c>
      <c r="AJ3">
        <f t="shared" si="3"/>
        <v>2.6764399630329165E-2</v>
      </c>
      <c r="AK3">
        <f t="shared" si="3"/>
        <v>3.0387401607801238E-2</v>
      </c>
      <c r="AL3">
        <f t="shared" si="3"/>
        <v>3.6908415085244187E-2</v>
      </c>
      <c r="AM3">
        <f t="shared" si="3"/>
        <v>6.210917992403673E-2</v>
      </c>
      <c r="AN3">
        <f t="shared" si="3"/>
        <v>8.1972722040726781E-2</v>
      </c>
      <c r="AO3">
        <f t="shared" si="3"/>
        <v>8.8877893281076939E-2</v>
      </c>
      <c r="AP3">
        <f t="shared" si="3"/>
        <v>9.0623177621496048E-2</v>
      </c>
      <c r="AQ3">
        <f t="shared" ref="AQ3:AZ7" si="4">L$2*$C18+L$3*$D18+L$4*$E18+L$5*$F18+L$6*$G18+L$3*$K18+L$4*$L18+L$5*$M18+L$6*$N18+L$7*$O18</f>
        <v>9.4900078090409873E-2</v>
      </c>
      <c r="AR3">
        <f t="shared" si="4"/>
        <v>9.5788700777382038E-2</v>
      </c>
      <c r="AS3">
        <f t="shared" si="4"/>
        <v>9.6025876967526971E-2</v>
      </c>
      <c r="AT3">
        <f t="shared" si="4"/>
        <v>0.10178859213366788</v>
      </c>
      <c r="AU3">
        <f t="shared" si="4"/>
        <v>0.10186425871969133</v>
      </c>
      <c r="AV3">
        <f t="shared" si="4"/>
        <v>0.10366741410208992</v>
      </c>
      <c r="AW3">
        <f t="shared" si="4"/>
        <v>0.10328089992591503</v>
      </c>
      <c r="AX3">
        <f t="shared" si="4"/>
        <v>0.10538714514336125</v>
      </c>
      <c r="AY3">
        <f t="shared" si="4"/>
        <v>7.7518858841427729E-2</v>
      </c>
      <c r="AZ3">
        <f t="shared" si="4"/>
        <v>6.8656933171781079E-2</v>
      </c>
      <c r="BA3">
        <f t="shared" ref="BA3:BG7" si="5">V$2*$C18+V$3*$D18+V$4*$E18+V$5*$F18+V$6*$G18+V$3*$K18+V$4*$L18+V$5*$M18+V$6*$N18+V$7*$O18</f>
        <v>6.0067919917436874E-2</v>
      </c>
      <c r="BB3">
        <f t="shared" si="5"/>
        <v>5.6692494582794663E-2</v>
      </c>
      <c r="BC3">
        <f t="shared" si="5"/>
        <v>4.7649193675802975E-2</v>
      </c>
      <c r="BD3">
        <f t="shared" si="5"/>
        <v>4.1613959177875234E-2</v>
      </c>
      <c r="BE3">
        <f t="shared" si="5"/>
        <v>3.2187080096816853E-2</v>
      </c>
      <c r="BF3">
        <f t="shared" si="5"/>
        <v>2.1738477609705931E-2</v>
      </c>
      <c r="BG3">
        <f t="shared" si="5"/>
        <v>1.715975908306798E-2</v>
      </c>
      <c r="BI3">
        <f>SUM(AG3:BG3)</f>
        <v>1.7192820337680379</v>
      </c>
    </row>
    <row r="4" spans="1:61" x14ac:dyDescent="0.25">
      <c r="A4">
        <v>3.1036891541415095</v>
      </c>
      <c r="B4">
        <v>6.7501043835548252E-2</v>
      </c>
      <c r="C4">
        <v>6.1046122702491837E-2</v>
      </c>
      <c r="D4">
        <v>5.501099381497819E-2</v>
      </c>
      <c r="E4">
        <v>6.0360779176299353E-2</v>
      </c>
      <c r="F4">
        <v>7.2907845599078994E-2</v>
      </c>
      <c r="G4">
        <v>0.104164106331739</v>
      </c>
      <c r="H4">
        <v>0.13858194644984484</v>
      </c>
      <c r="I4">
        <v>0.15785623898574955</v>
      </c>
      <c r="J4">
        <v>0.15270234985902592</v>
      </c>
      <c r="K4">
        <v>0.15543069961590597</v>
      </c>
      <c r="L4">
        <v>0.15638996190301141</v>
      </c>
      <c r="M4">
        <v>0.15877035851860075</v>
      </c>
      <c r="N4">
        <v>0.16719585272303858</v>
      </c>
      <c r="O4">
        <v>0.17670416747149914</v>
      </c>
      <c r="P4">
        <v>0.18032040087230183</v>
      </c>
      <c r="Q4">
        <v>0.17578124683527827</v>
      </c>
      <c r="R4">
        <v>0.16820951043285448</v>
      </c>
      <c r="S4">
        <v>0.16490405423870899</v>
      </c>
      <c r="T4">
        <v>0.12966993475628069</v>
      </c>
      <c r="U4">
        <v>0.12914069828097338</v>
      </c>
      <c r="V4">
        <v>0.11925717460154568</v>
      </c>
      <c r="W4">
        <v>0.10099021370182315</v>
      </c>
      <c r="X4">
        <v>8.2604696556940457E-2</v>
      </c>
      <c r="Y4">
        <v>6.2263442289368073E-2</v>
      </c>
      <c r="Z4">
        <v>4.733138891839566E-2</v>
      </c>
      <c r="AA4">
        <v>3.8867149266663785E-2</v>
      </c>
      <c r="AB4">
        <v>2.7263253203734173E-2</v>
      </c>
      <c r="AC4">
        <v>13.178748885442264</v>
      </c>
      <c r="AE4">
        <f t="shared" si="1"/>
        <v>1952</v>
      </c>
      <c r="AF4">
        <f>A$2*$C19+A$3*$D19+A$4*$E19+A$5*$F19+A$6*G19+A$3*$K19+A$4*$L19+A$5*$M19+A$6*$N19+A$7*$O19</f>
        <v>1.7152670285844813</v>
      </c>
      <c r="AG4">
        <f t="shared" si="3"/>
        <v>2.7621236908051808E-2</v>
      </c>
      <c r="AH4">
        <f t="shared" si="3"/>
        <v>2.4825292327439779E-2</v>
      </c>
      <c r="AI4">
        <f t="shared" si="3"/>
        <v>2.303644150131174E-2</v>
      </c>
      <c r="AJ4">
        <f t="shared" si="3"/>
        <v>2.6704881425601169E-2</v>
      </c>
      <c r="AK4">
        <f t="shared" si="3"/>
        <v>3.0319826634514879E-2</v>
      </c>
      <c r="AL4">
        <f t="shared" si="3"/>
        <v>3.6826338796010327E-2</v>
      </c>
      <c r="AM4">
        <f t="shared" si="3"/>
        <v>6.1971062613831208E-2</v>
      </c>
      <c r="AN4">
        <f t="shared" si="3"/>
        <v>8.1790432532278315E-2</v>
      </c>
      <c r="AO4">
        <f t="shared" si="3"/>
        <v>8.8680248173353252E-2</v>
      </c>
      <c r="AP4">
        <f t="shared" si="3"/>
        <v>9.0421651380919899E-2</v>
      </c>
      <c r="AQ4">
        <f t="shared" si="4"/>
        <v>9.4689040953223835E-2</v>
      </c>
      <c r="AR4">
        <f t="shared" si="4"/>
        <v>9.5575687536575527E-2</v>
      </c>
      <c r="AS4">
        <f t="shared" si="4"/>
        <v>9.5812336298448694E-2</v>
      </c>
      <c r="AT4">
        <f t="shared" si="4"/>
        <v>0.10156223643919077</v>
      </c>
      <c r="AU4">
        <f t="shared" si="4"/>
        <v>0.10163773475918096</v>
      </c>
      <c r="AV4">
        <f t="shared" si="4"/>
        <v>0.10343688031611407</v>
      </c>
      <c r="AW4">
        <f t="shared" si="4"/>
        <v>0.10305122566341762</v>
      </c>
      <c r="AX4">
        <f t="shared" si="4"/>
        <v>0.10515278704951357</v>
      </c>
      <c r="AY4">
        <f t="shared" si="4"/>
        <v>7.7346473756220127E-2</v>
      </c>
      <c r="AZ4">
        <f t="shared" si="4"/>
        <v>6.8504255082193599E-2</v>
      </c>
      <c r="BA4">
        <f t="shared" si="5"/>
        <v>5.993434192560404E-2</v>
      </c>
      <c r="BB4">
        <f t="shared" si="5"/>
        <v>5.6566422802903291E-2</v>
      </c>
      <c r="BC4">
        <f t="shared" si="5"/>
        <v>4.7543232230618654E-2</v>
      </c>
      <c r="BD4">
        <f t="shared" si="5"/>
        <v>4.1521418781822986E-2</v>
      </c>
      <c r="BE4">
        <f t="shared" si="5"/>
        <v>3.2115503029919827E-2</v>
      </c>
      <c r="BF4">
        <f t="shared" si="5"/>
        <v>2.1690135962640432E-2</v>
      </c>
      <c r="BG4">
        <f t="shared" si="5"/>
        <v>1.7121599510340937E-2</v>
      </c>
      <c r="BI4">
        <f t="shared" ref="BI4:BI67" si="6">SUM(AG4:BG4)</f>
        <v>1.7154587243912411</v>
      </c>
    </row>
    <row r="5" spans="1:61" x14ac:dyDescent="0.25">
      <c r="A5">
        <v>3.7571823167025804</v>
      </c>
      <c r="B5">
        <v>7.147031454485972E-2</v>
      </c>
      <c r="C5">
        <v>4.818585951059607E-2</v>
      </c>
      <c r="D5">
        <v>4.7112163665199394E-2</v>
      </c>
      <c r="E5">
        <v>9.7114371737145988E-2</v>
      </c>
      <c r="F5">
        <v>0.11976344337176754</v>
      </c>
      <c r="G5">
        <v>0.14778544361839496</v>
      </c>
      <c r="H5">
        <v>0.166215406466313</v>
      </c>
      <c r="I5">
        <v>0.17655813476433338</v>
      </c>
      <c r="J5">
        <v>0.1769678940086008</v>
      </c>
      <c r="K5">
        <v>0.18063944332773199</v>
      </c>
      <c r="L5">
        <v>0.18930299887014351</v>
      </c>
      <c r="M5">
        <v>0.1984923240477991</v>
      </c>
      <c r="N5">
        <v>0.21410256182558035</v>
      </c>
      <c r="O5">
        <v>0.21485145331180694</v>
      </c>
      <c r="P5">
        <v>0.21536268712835596</v>
      </c>
      <c r="Q5">
        <v>0.21424084709115973</v>
      </c>
      <c r="R5">
        <v>0.22135349593693943</v>
      </c>
      <c r="S5">
        <v>0.21117813432504784</v>
      </c>
      <c r="T5">
        <v>0.15768998992466501</v>
      </c>
      <c r="U5">
        <v>0.14147285483952668</v>
      </c>
      <c r="V5">
        <v>0.12557786943665256</v>
      </c>
      <c r="W5">
        <v>0.11295372214645669</v>
      </c>
      <c r="X5">
        <v>9.4765097412929822E-2</v>
      </c>
      <c r="Y5">
        <v>8.0940386345733889E-2</v>
      </c>
      <c r="Z5">
        <v>6.0575349683127042E-2</v>
      </c>
      <c r="AA5">
        <v>4.812701298536623E-2</v>
      </c>
      <c r="AB5">
        <v>3.8811708337982621E-2</v>
      </c>
      <c r="AC5">
        <v>13.208483726131476</v>
      </c>
      <c r="AE5">
        <f t="shared" si="1"/>
        <v>1953</v>
      </c>
      <c r="AF5">
        <f>A$2*$C20+A$3*$D20+A$4*$E20+A$5*$F20+A$6*G20+A$3*$K20+A$4*$L20+A$5*$M20+A$6*$N20+A$7*$O20</f>
        <v>1.7133517954486925</v>
      </c>
      <c r="AG5">
        <f t="shared" si="3"/>
        <v>2.7590395582884241E-2</v>
      </c>
      <c r="AH5">
        <f t="shared" si="3"/>
        <v>2.4797572898523579E-2</v>
      </c>
      <c r="AI5">
        <f t="shared" si="3"/>
        <v>2.301071946773987E-2</v>
      </c>
      <c r="AJ5">
        <f t="shared" si="3"/>
        <v>2.667506328478619E-2</v>
      </c>
      <c r="AK5">
        <f t="shared" si="3"/>
        <v>3.0285972117594727E-2</v>
      </c>
      <c r="AL5">
        <f t="shared" si="3"/>
        <v>3.6785219236690106E-2</v>
      </c>
      <c r="AM5">
        <f t="shared" si="3"/>
        <v>6.1901866954729663E-2</v>
      </c>
      <c r="AN5">
        <f t="shared" si="3"/>
        <v>8.1699106957912437E-2</v>
      </c>
      <c r="AO5">
        <f t="shared" si="3"/>
        <v>8.858122956752619E-2</v>
      </c>
      <c r="AP5">
        <f t="shared" si="3"/>
        <v>9.0320688358818096E-2</v>
      </c>
      <c r="AQ5">
        <f t="shared" si="4"/>
        <v>9.4583313048584194E-2</v>
      </c>
      <c r="AR5">
        <f t="shared" si="4"/>
        <v>9.5468969619950675E-2</v>
      </c>
      <c r="AS5">
        <f t="shared" si="4"/>
        <v>9.570535414451109E-2</v>
      </c>
      <c r="AT5">
        <f t="shared" si="4"/>
        <v>0.10144883406082542</v>
      </c>
      <c r="AU5">
        <f t="shared" si="4"/>
        <v>0.10152424808088929</v>
      </c>
      <c r="AV5">
        <f t="shared" si="4"/>
        <v>0.10332138474758587</v>
      </c>
      <c r="AW5">
        <f t="shared" si="4"/>
        <v>0.1029361607092238</v>
      </c>
      <c r="AX5">
        <f t="shared" si="4"/>
        <v>0.10503537553356787</v>
      </c>
      <c r="AY5">
        <f t="shared" si="4"/>
        <v>7.7260110218062117E-2</v>
      </c>
      <c r="AZ5">
        <f t="shared" si="4"/>
        <v>6.8427764589990628E-2</v>
      </c>
      <c r="BA5">
        <f t="shared" si="5"/>
        <v>5.9867420428417473E-2</v>
      </c>
      <c r="BB5">
        <f t="shared" si="5"/>
        <v>5.6503261857394668E-2</v>
      </c>
      <c r="BC5">
        <f t="shared" si="5"/>
        <v>4.7490146400696466E-2</v>
      </c>
      <c r="BD5">
        <f t="shared" si="5"/>
        <v>4.1475056789333963E-2</v>
      </c>
      <c r="BE5">
        <f t="shared" si="5"/>
        <v>3.207964349636009E-2</v>
      </c>
      <c r="BF5">
        <f t="shared" si="5"/>
        <v>2.1665917187124354E-2</v>
      </c>
      <c r="BG5">
        <f t="shared" si="5"/>
        <v>1.7102481871994576E-2</v>
      </c>
      <c r="BI5">
        <f t="shared" si="6"/>
        <v>1.7135432772117176</v>
      </c>
    </row>
    <row r="6" spans="1:61" x14ac:dyDescent="0.25">
      <c r="A6">
        <v>4.9679732927173292</v>
      </c>
      <c r="B6">
        <v>0.10642914640161347</v>
      </c>
      <c r="C6">
        <v>8.6163617922492497E-2</v>
      </c>
      <c r="D6">
        <v>0.10379464932104071</v>
      </c>
      <c r="E6">
        <v>0.14911292079049768</v>
      </c>
      <c r="F6">
        <v>0.19394424143022448</v>
      </c>
      <c r="G6">
        <v>0.20518064531191371</v>
      </c>
      <c r="H6">
        <v>0.26351244710529265</v>
      </c>
      <c r="I6">
        <v>0.27466118136278705</v>
      </c>
      <c r="J6">
        <v>0.27633764717267995</v>
      </c>
      <c r="K6">
        <v>0.27077197302067813</v>
      </c>
      <c r="L6">
        <v>0.26931857535545078</v>
      </c>
      <c r="M6">
        <v>0.2780602660526787</v>
      </c>
      <c r="N6">
        <v>0.28538745698554885</v>
      </c>
      <c r="O6">
        <v>0.28612961844716733</v>
      </c>
      <c r="P6">
        <v>0.28301428970475651</v>
      </c>
      <c r="Q6">
        <v>0.26636692055815908</v>
      </c>
      <c r="R6">
        <v>0.27667681993499921</v>
      </c>
      <c r="S6">
        <v>0.27039088838318981</v>
      </c>
      <c r="T6">
        <v>0.2002213367885847</v>
      </c>
      <c r="U6">
        <v>0.14937735761459797</v>
      </c>
      <c r="V6">
        <v>0.1303334622942075</v>
      </c>
      <c r="W6">
        <v>0.12056718336232995</v>
      </c>
      <c r="X6">
        <v>9.6891934149907891E-2</v>
      </c>
      <c r="Y6">
        <v>6.6595674890867998E-2</v>
      </c>
      <c r="Z6">
        <v>5.3512947177032873E-2</v>
      </c>
      <c r="AA6">
        <v>4.4695147221396538E-2</v>
      </c>
      <c r="AB6">
        <v>3.5295267076350015E-2</v>
      </c>
      <c r="AC6">
        <v>12.403225912677762</v>
      </c>
      <c r="AE6">
        <f t="shared" si="1"/>
        <v>1954</v>
      </c>
      <c r="AF6">
        <f>A$2*$C21+A$3*$D21+A$4*$E21+A$5*$F21+A$6*G21+A$3*$K21+A$4*$L21+A$5*$M21+A$6*$N21+A$7*$O21</f>
        <v>1.7122050552686259</v>
      </c>
      <c r="AG6">
        <f t="shared" si="3"/>
        <v>2.7571929430583893E-2</v>
      </c>
      <c r="AH6">
        <f t="shared" si="3"/>
        <v>2.4780975972377758E-2</v>
      </c>
      <c r="AI6">
        <f t="shared" si="3"/>
        <v>2.2995318476153673E-2</v>
      </c>
      <c r="AJ6">
        <f t="shared" si="3"/>
        <v>2.665720976109319E-2</v>
      </c>
      <c r="AK6">
        <f t="shared" si="3"/>
        <v>3.0265701825637235E-2</v>
      </c>
      <c r="AL6">
        <f t="shared" si="3"/>
        <v>3.676059902206557E-2</v>
      </c>
      <c r="AM6">
        <f t="shared" si="3"/>
        <v>6.1860436258332867E-2</v>
      </c>
      <c r="AN6">
        <f t="shared" si="3"/>
        <v>8.16444260401505E-2</v>
      </c>
      <c r="AO6">
        <f t="shared" si="3"/>
        <v>8.8521942469911644E-2</v>
      </c>
      <c r="AP6">
        <f t="shared" si="3"/>
        <v>9.0260237047705291E-2</v>
      </c>
      <c r="AQ6">
        <f t="shared" si="4"/>
        <v>9.4520008778133283E-2</v>
      </c>
      <c r="AR6">
        <f t="shared" si="4"/>
        <v>9.5405072582749328E-2</v>
      </c>
      <c r="AS6">
        <f t="shared" si="4"/>
        <v>9.5641298895999621E-2</v>
      </c>
      <c r="AT6">
        <f t="shared" si="4"/>
        <v>0.10138093472191118</v>
      </c>
      <c r="AU6">
        <f t="shared" si="4"/>
        <v>0.1014562982676433</v>
      </c>
      <c r="AV6">
        <f t="shared" si="4"/>
        <v>0.10325223211724753</v>
      </c>
      <c r="AW6">
        <f t="shared" si="4"/>
        <v>0.10286726590794561</v>
      </c>
      <c r="AX6">
        <f t="shared" si="4"/>
        <v>0.1049650757353754</v>
      </c>
      <c r="AY6">
        <f t="shared" si="4"/>
        <v>7.7208400304815572E-2</v>
      </c>
      <c r="AZ6">
        <f t="shared" si="4"/>
        <v>6.8381966133832406E-2</v>
      </c>
      <c r="BA6">
        <f t="shared" si="5"/>
        <v>5.9827351379746568E-2</v>
      </c>
      <c r="BB6">
        <f t="shared" si="5"/>
        <v>5.6465444427927565E-2</v>
      </c>
      <c r="BC6">
        <f t="shared" si="5"/>
        <v>4.745836141691228E-2</v>
      </c>
      <c r="BD6">
        <f t="shared" si="5"/>
        <v>4.1447297683342287E-2</v>
      </c>
      <c r="BE6">
        <f t="shared" si="5"/>
        <v>3.2058172706614978E-2</v>
      </c>
      <c r="BF6">
        <f t="shared" si="5"/>
        <v>2.1651416266856564E-2</v>
      </c>
      <c r="BG6">
        <f t="shared" si="5"/>
        <v>1.7091035242532037E-2</v>
      </c>
      <c r="BI6">
        <f t="shared" si="6"/>
        <v>1.7123964088735972</v>
      </c>
    </row>
    <row r="7" spans="1:61" x14ac:dyDescent="0.25">
      <c r="A7">
        <v>10</v>
      </c>
      <c r="B7">
        <f>($A$7/$A$6)*B6</f>
        <v>0.21423051238546412</v>
      </c>
      <c r="C7">
        <f t="shared" ref="C7:AB7" si="7">($A$7/$A$6)*C6</f>
        <v>0.17343816652316107</v>
      </c>
      <c r="D7">
        <f t="shared" si="7"/>
        <v>0.20892755094556523</v>
      </c>
      <c r="E7">
        <f t="shared" si="7"/>
        <v>0.30014839453562658</v>
      </c>
      <c r="F7">
        <f t="shared" si="7"/>
        <v>0.39038905807833546</v>
      </c>
      <c r="G7">
        <f t="shared" si="7"/>
        <v>0.41300673981620017</v>
      </c>
      <c r="H7">
        <f t="shared" si="7"/>
        <v>0.53042243099732811</v>
      </c>
      <c r="I7">
        <f t="shared" si="7"/>
        <v>0.55286364313878145</v>
      </c>
      <c r="J7">
        <f t="shared" si="7"/>
        <v>0.55623818988272322</v>
      </c>
      <c r="K7">
        <f t="shared" si="7"/>
        <v>0.54503508184637239</v>
      </c>
      <c r="L7">
        <f t="shared" si="7"/>
        <v>0.54210954746928963</v>
      </c>
      <c r="M7">
        <f t="shared" si="7"/>
        <v>0.55970563783081106</v>
      </c>
      <c r="N7">
        <f t="shared" si="7"/>
        <v>0.57445449113807667</v>
      </c>
      <c r="O7">
        <f t="shared" si="7"/>
        <v>0.57594838294845829</v>
      </c>
      <c r="P7">
        <f t="shared" si="7"/>
        <v>0.56967755869306691</v>
      </c>
      <c r="Q7">
        <f t="shared" si="7"/>
        <v>0.53616818139629041</v>
      </c>
      <c r="R7">
        <f t="shared" si="7"/>
        <v>0.55692090845292264</v>
      </c>
      <c r="S7">
        <f t="shared" si="7"/>
        <v>0.54426799914476653</v>
      </c>
      <c r="T7">
        <f t="shared" si="7"/>
        <v>0.40302418107217675</v>
      </c>
      <c r="U7">
        <f t="shared" si="7"/>
        <v>0.30068067763885492</v>
      </c>
      <c r="V7">
        <f t="shared" si="7"/>
        <v>0.26234734893858319</v>
      </c>
      <c r="W7">
        <f t="shared" si="7"/>
        <v>0.24268887181634466</v>
      </c>
      <c r="X7">
        <f t="shared" si="7"/>
        <v>0.1950331220418276</v>
      </c>
      <c r="Y7">
        <f t="shared" si="7"/>
        <v>0.1340499857124679</v>
      </c>
      <c r="Z7">
        <f t="shared" si="7"/>
        <v>0.10771585116103338</v>
      </c>
      <c r="AA7">
        <f t="shared" si="7"/>
        <v>8.9966560985575803E-2</v>
      </c>
      <c r="AB7">
        <f t="shared" si="7"/>
        <v>7.1045605515009894E-2</v>
      </c>
      <c r="AD7">
        <f>SUM(B7:AB7)</f>
        <v>10.150504680105115</v>
      </c>
      <c r="AE7">
        <f t="shared" si="1"/>
        <v>1955</v>
      </c>
      <c r="AF7">
        <f>A$2*$C22+A$3*$D22+A$4*$E22+A$5*$F22+A$6*G22+A$3*$K22+A$4*$L22+A$5*$M22+A$6*$N22+A$7*$O22</f>
        <v>1.7117536559573776</v>
      </c>
      <c r="AG7">
        <f t="shared" si="3"/>
        <v>2.7564660470644514E-2</v>
      </c>
      <c r="AH7">
        <f t="shared" si="3"/>
        <v>2.4774442808927752E-2</v>
      </c>
      <c r="AI7">
        <f t="shared" si="3"/>
        <v>2.2989256076740627E-2</v>
      </c>
      <c r="AJ7">
        <f t="shared" si="3"/>
        <v>2.66501819544126E-2</v>
      </c>
      <c r="AK7">
        <f t="shared" si="3"/>
        <v>3.0257722689659046E-2</v>
      </c>
      <c r="AL7">
        <f t="shared" si="3"/>
        <v>3.6750907595779585E-2</v>
      </c>
      <c r="AM7">
        <f t="shared" si="3"/>
        <v>6.1844127605210623E-2</v>
      </c>
      <c r="AN7">
        <f t="shared" si="3"/>
        <v>8.162290161025329E-2</v>
      </c>
      <c r="AO7">
        <f t="shared" si="3"/>
        <v>8.8498604877408751E-2</v>
      </c>
      <c r="AP7">
        <f t="shared" si="3"/>
        <v>9.0236441177747387E-2</v>
      </c>
      <c r="AQ7">
        <f t="shared" si="4"/>
        <v>9.4495089877952299E-2</v>
      </c>
      <c r="AR7">
        <f t="shared" si="4"/>
        <v>9.5379920347670413E-2</v>
      </c>
      <c r="AS7">
        <f t="shared" si="4"/>
        <v>9.5616084383102526E-2</v>
      </c>
      <c r="AT7">
        <f t="shared" si="4"/>
        <v>0.10135420703297793</v>
      </c>
      <c r="AU7">
        <f t="shared" si="4"/>
        <v>0.10142955071014784</v>
      </c>
      <c r="AV7">
        <f t="shared" si="4"/>
        <v>0.10322501108649591</v>
      </c>
      <c r="AW7">
        <f t="shared" si="4"/>
        <v>0.10284014636823981</v>
      </c>
      <c r="AX7">
        <f t="shared" si="4"/>
        <v>0.10493740313696422</v>
      </c>
      <c r="AY7">
        <f t="shared" si="4"/>
        <v>7.718804537208547E-2</v>
      </c>
      <c r="AZ7">
        <f t="shared" si="4"/>
        <v>6.8363938169062846E-2</v>
      </c>
      <c r="BA7">
        <f t="shared" si="5"/>
        <v>5.9811578721487256E-2</v>
      </c>
      <c r="BB7">
        <f t="shared" si="5"/>
        <v>5.6450558090192691E-2</v>
      </c>
      <c r="BC7">
        <f t="shared" si="5"/>
        <v>4.7445849672719823E-2</v>
      </c>
      <c r="BD7">
        <f t="shared" si="5"/>
        <v>4.143637067342032E-2</v>
      </c>
      <c r="BE7">
        <f t="shared" si="5"/>
        <v>3.2049721010344652E-2</v>
      </c>
      <c r="BF7">
        <f t="shared" si="5"/>
        <v>2.1645708168775479E-2</v>
      </c>
      <c r="BG7">
        <f t="shared" si="5"/>
        <v>1.7086529426179459E-2</v>
      </c>
      <c r="BI7">
        <f t="shared" si="6"/>
        <v>1.7119449591146032</v>
      </c>
    </row>
    <row r="8" spans="1:61" x14ac:dyDescent="0.25">
      <c r="AE8">
        <f t="shared" si="1"/>
        <v>1956</v>
      </c>
      <c r="AF8">
        <f t="shared" ref="AF8:AF14" si="8">A$2*$C23+A$3*$D23+A$4*$E23+A$5*$F23+A$6*G23+A$3*$K23+A$4*$L23+A$5*$M23+A$6*$N23+A$7*$O23</f>
        <v>1.7015778255774716</v>
      </c>
      <c r="AG8">
        <f t="shared" ref="AG8:BG8" si="9">B$2*$C23+B$3*$D23+B$4*$E23+B$5*$F23+B$6*$G23+B$3*$K23+B$4*$L23+B$5*$M23+B$6*$N23+B$7*$O23</f>
        <v>2.7400797342061276E-2</v>
      </c>
      <c r="AH8">
        <f t="shared" si="9"/>
        <v>2.4627166635803804E-2</v>
      </c>
      <c r="AI8">
        <f t="shared" si="9"/>
        <v>2.2852592270250147E-2</v>
      </c>
      <c r="AJ8">
        <f t="shared" si="9"/>
        <v>2.6491755109394374E-2</v>
      </c>
      <c r="AK8">
        <f t="shared" si="9"/>
        <v>3.0077850163784406E-2</v>
      </c>
      <c r="AL8">
        <f t="shared" si="9"/>
        <v>3.6532435153380685E-2</v>
      </c>
      <c r="AM8">
        <f t="shared" si="9"/>
        <v>6.1476483960744788E-2</v>
      </c>
      <c r="AN8">
        <f t="shared" si="9"/>
        <v>8.1137679452841185E-2</v>
      </c>
      <c r="AO8">
        <f t="shared" si="9"/>
        <v>8.7972508853628284E-2</v>
      </c>
      <c r="AP8">
        <f t="shared" si="9"/>
        <v>8.9700014270572156E-2</v>
      </c>
      <c r="AQ8">
        <f t="shared" si="9"/>
        <v>9.3933346660413086E-2</v>
      </c>
      <c r="AR8">
        <f t="shared" si="9"/>
        <v>9.4812917094761334E-2</v>
      </c>
      <c r="AS8">
        <f t="shared" si="9"/>
        <v>9.5047677210208806E-2</v>
      </c>
      <c r="AT8">
        <f t="shared" si="9"/>
        <v>0.10075168854822515</v>
      </c>
      <c r="AU8">
        <f t="shared" si="9"/>
        <v>0.10082658433122735</v>
      </c>
      <c r="AV8">
        <f t="shared" si="9"/>
        <v>0.10261137126739903</v>
      </c>
      <c r="AW8">
        <f t="shared" si="9"/>
        <v>0.10222879444733352</v>
      </c>
      <c r="AX8">
        <f t="shared" si="9"/>
        <v>0.10431358369243536</v>
      </c>
      <c r="AY8">
        <f t="shared" si="9"/>
        <v>7.6729187022737566E-2</v>
      </c>
      <c r="AZ8">
        <f t="shared" si="9"/>
        <v>6.7957536327016441E-2</v>
      </c>
      <c r="BA8">
        <f t="shared" si="9"/>
        <v>5.9456017932873757E-2</v>
      </c>
      <c r="BB8">
        <f t="shared" si="9"/>
        <v>5.6114977498921484E-2</v>
      </c>
      <c r="BC8">
        <f t="shared" si="9"/>
        <v>4.7163799205457879E-2</v>
      </c>
      <c r="BD8">
        <f t="shared" si="9"/>
        <v>4.1190044645101835E-2</v>
      </c>
      <c r="BE8">
        <f t="shared" si="9"/>
        <v>3.1859195625112059E-2</v>
      </c>
      <c r="BF8">
        <f t="shared" si="9"/>
        <v>2.1517031326747524E-2</v>
      </c>
      <c r="BG8">
        <f t="shared" si="9"/>
        <v>1.6984955449914265E-2</v>
      </c>
    </row>
    <row r="9" spans="1:61" x14ac:dyDescent="0.25">
      <c r="AE9">
        <f t="shared" si="1"/>
        <v>1957</v>
      </c>
      <c r="AF9">
        <f t="shared" si="8"/>
        <v>1.6938439291224507</v>
      </c>
      <c r="AG9">
        <f t="shared" ref="AG9:BG9" si="10">B$2*$C24+B$3*$D24+B$4*$E24+B$5*$F24+B$6*$G24+B$3*$K24+B$4*$L24+B$5*$M24+B$6*$N24+B$7*$O24</f>
        <v>2.7276257091099439E-2</v>
      </c>
      <c r="AH9">
        <f t="shared" si="10"/>
        <v>2.451523290354727E-2</v>
      </c>
      <c r="AI9">
        <f t="shared" si="10"/>
        <v>2.2748724213385366E-2</v>
      </c>
      <c r="AJ9">
        <f t="shared" si="10"/>
        <v>2.6371346575709886E-2</v>
      </c>
      <c r="AK9">
        <f t="shared" si="10"/>
        <v>2.9941142353386491E-2</v>
      </c>
      <c r="AL9">
        <f t="shared" si="10"/>
        <v>3.6366390399811967E-2</v>
      </c>
      <c r="AM9">
        <f t="shared" si="10"/>
        <v>6.1197065203504118E-2</v>
      </c>
      <c r="AN9">
        <f t="shared" si="10"/>
        <v>8.076889795953747E-2</v>
      </c>
      <c r="AO9">
        <f t="shared" si="10"/>
        <v>8.7572662155971967E-2</v>
      </c>
      <c r="AP9">
        <f t="shared" si="10"/>
        <v>8.9292315832126018E-2</v>
      </c>
      <c r="AQ9">
        <f t="shared" si="10"/>
        <v>9.3506407165889122E-2</v>
      </c>
      <c r="AR9">
        <f t="shared" si="10"/>
        <v>9.4381979836184571E-2</v>
      </c>
      <c r="AS9">
        <f t="shared" si="10"/>
        <v>9.4615672935832146E-2</v>
      </c>
      <c r="AT9">
        <f t="shared" si="10"/>
        <v>0.10029375878727752</v>
      </c>
      <c r="AU9">
        <f t="shared" si="10"/>
        <v>0.10036831415903202</v>
      </c>
      <c r="AV9">
        <f t="shared" si="10"/>
        <v>0.10214498900232664</v>
      </c>
      <c r="AW9">
        <f t="shared" si="10"/>
        <v>0.10176415104455</v>
      </c>
      <c r="AX9">
        <f t="shared" si="10"/>
        <v>0.10383946464656942</v>
      </c>
      <c r="AY9">
        <f t="shared" si="10"/>
        <v>7.638044271108059E-2</v>
      </c>
      <c r="AZ9">
        <f t="shared" si="10"/>
        <v>6.7648660328874483E-2</v>
      </c>
      <c r="BA9">
        <f t="shared" si="10"/>
        <v>5.918578246117874E-2</v>
      </c>
      <c r="BB9">
        <f t="shared" si="10"/>
        <v>5.5859927498252138E-2</v>
      </c>
      <c r="BC9">
        <f t="shared" si="10"/>
        <v>4.6949433494999339E-2</v>
      </c>
      <c r="BD9">
        <f t="shared" si="10"/>
        <v>4.100283043986571E-2</v>
      </c>
      <c r="BE9">
        <f t="shared" si="10"/>
        <v>3.1714391363795801E-2</v>
      </c>
      <c r="BF9">
        <f t="shared" si="10"/>
        <v>2.1419233571159099E-2</v>
      </c>
      <c r="BG9">
        <f t="shared" si="10"/>
        <v>1.6907756579096708E-2</v>
      </c>
    </row>
    <row r="10" spans="1:61" x14ac:dyDescent="0.25">
      <c r="AE10">
        <f t="shared" si="1"/>
        <v>1958</v>
      </c>
      <c r="AF10">
        <f t="shared" si="8"/>
        <v>1.6887360778446723</v>
      </c>
      <c r="AG10">
        <f t="shared" ref="AG10:BG10" si="11">B$2*$C25+B$3*$D25+B$4*$E25+B$5*$F25+B$6*$G25+B$3*$K25+B$4*$L25+B$5*$M25+B$6*$N25+B$7*$O25</f>
        <v>2.7194004492592346E-2</v>
      </c>
      <c r="AH10">
        <f t="shared" si="11"/>
        <v>2.4441306279282485E-2</v>
      </c>
      <c r="AI10">
        <f t="shared" si="11"/>
        <v>2.2680124563769853E-2</v>
      </c>
      <c r="AJ10">
        <f t="shared" si="11"/>
        <v>2.6291822769538876E-2</v>
      </c>
      <c r="AK10">
        <f t="shared" si="11"/>
        <v>2.9850853691250349E-2</v>
      </c>
      <c r="AL10">
        <f t="shared" si="11"/>
        <v>3.6256726155970975E-2</v>
      </c>
      <c r="AM10">
        <f t="shared" si="11"/>
        <v>6.1012523108260462E-2</v>
      </c>
      <c r="AN10">
        <f t="shared" si="11"/>
        <v>8.0525336252609062E-2</v>
      </c>
      <c r="AO10">
        <f t="shared" si="11"/>
        <v>8.7308583437383319E-2</v>
      </c>
      <c r="AP10">
        <f t="shared" si="11"/>
        <v>8.9023051431978362E-2</v>
      </c>
      <c r="AQ10">
        <f t="shared" si="11"/>
        <v>9.3224435011836998E-2</v>
      </c>
      <c r="AR10">
        <f t="shared" si="11"/>
        <v>9.409736735919251E-2</v>
      </c>
      <c r="AS10">
        <f t="shared" si="11"/>
        <v>9.4330355748342781E-2</v>
      </c>
      <c r="AT10">
        <f t="shared" si="11"/>
        <v>9.9991319114314151E-2</v>
      </c>
      <c r="AU10">
        <f t="shared" si="11"/>
        <v>0.10006564966148809</v>
      </c>
      <c r="AV10">
        <f t="shared" si="11"/>
        <v>0.10183696687370911</v>
      </c>
      <c r="AW10">
        <f t="shared" si="11"/>
        <v>0.10145727734738816</v>
      </c>
      <c r="AX10">
        <f t="shared" si="11"/>
        <v>0.10352633276171294</v>
      </c>
      <c r="AY10">
        <f t="shared" si="11"/>
        <v>7.6150114559123169E-2</v>
      </c>
      <c r="AZ10">
        <f t="shared" si="11"/>
        <v>6.7444663201299784E-2</v>
      </c>
      <c r="BA10">
        <f t="shared" si="11"/>
        <v>5.9007305466118598E-2</v>
      </c>
      <c r="BB10">
        <f t="shared" si="11"/>
        <v>5.5691479746282226E-2</v>
      </c>
      <c r="BC10">
        <f t="shared" si="11"/>
        <v>4.6807855679153791E-2</v>
      </c>
      <c r="BD10">
        <f t="shared" si="11"/>
        <v>4.0879184833411686E-2</v>
      </c>
      <c r="BE10">
        <f t="shared" si="11"/>
        <v>3.1618755401316395E-2</v>
      </c>
      <c r="BF10">
        <f t="shared" si="11"/>
        <v>2.1354643051522404E-2</v>
      </c>
      <c r="BG10">
        <f t="shared" si="11"/>
        <v>1.6856770591213127E-2</v>
      </c>
    </row>
    <row r="11" spans="1:61" x14ac:dyDescent="0.25">
      <c r="AE11">
        <f t="shared" si="1"/>
        <v>1959</v>
      </c>
      <c r="AF11">
        <f t="shared" si="8"/>
        <v>1.6866560587487474</v>
      </c>
      <c r="AG11">
        <f t="shared" ref="AG11:BG11" si="12">B$2*$C26+B$3*$D26+B$4*$E26+B$5*$F26+B$6*$G26+B$3*$K26+B$4*$L26+B$5*$M26+B$6*$N26+B$7*$O26</f>
        <v>2.7160509591061342E-2</v>
      </c>
      <c r="AH11">
        <f t="shared" si="12"/>
        <v>2.4411201880817131E-2</v>
      </c>
      <c r="AI11">
        <f t="shared" si="12"/>
        <v>2.2652189415815413E-2</v>
      </c>
      <c r="AJ11">
        <f t="shared" si="12"/>
        <v>2.6259439086768796E-2</v>
      </c>
      <c r="AK11">
        <f t="shared" si="12"/>
        <v>2.9814086344047874E-2</v>
      </c>
      <c r="AL11">
        <f t="shared" si="12"/>
        <v>3.6212068684771337E-2</v>
      </c>
      <c r="AM11">
        <f t="shared" si="12"/>
        <v>6.0937373879899268E-2</v>
      </c>
      <c r="AN11">
        <f t="shared" si="12"/>
        <v>8.0426153059149394E-2</v>
      </c>
      <c r="AO11">
        <f t="shared" si="12"/>
        <v>8.7201045306842695E-2</v>
      </c>
      <c r="AP11">
        <f t="shared" si="12"/>
        <v>8.8913401588296234E-2</v>
      </c>
      <c r="AQ11">
        <f t="shared" si="12"/>
        <v>9.3109610316862226E-2</v>
      </c>
      <c r="AR11">
        <f t="shared" si="12"/>
        <v>9.3981467471962551E-2</v>
      </c>
      <c r="AS11">
        <f t="shared" si="12"/>
        <v>9.4214168888918107E-2</v>
      </c>
      <c r="AT11">
        <f t="shared" si="12"/>
        <v>9.9868159636694681E-2</v>
      </c>
      <c r="AU11">
        <f t="shared" si="12"/>
        <v>9.9942398630807408E-2</v>
      </c>
      <c r="AV11">
        <f t="shared" si="12"/>
        <v>0.10171153410860899</v>
      </c>
      <c r="AW11">
        <f t="shared" si="12"/>
        <v>0.10133231224652264</v>
      </c>
      <c r="AX11">
        <f t="shared" si="12"/>
        <v>0.10339881920177865</v>
      </c>
      <c r="AY11">
        <f t="shared" si="12"/>
        <v>7.6056320333656044E-2</v>
      </c>
      <c r="AZ11">
        <f t="shared" si="12"/>
        <v>6.7361591495058992E-2</v>
      </c>
      <c r="BA11">
        <f t="shared" si="12"/>
        <v>5.8934626067733711E-2</v>
      </c>
      <c r="BB11">
        <f t="shared" si="12"/>
        <v>5.5622884456069423E-2</v>
      </c>
      <c r="BC11">
        <f t="shared" si="12"/>
        <v>4.6750202363796067E-2</v>
      </c>
      <c r="BD11">
        <f t="shared" si="12"/>
        <v>4.0828833872006365E-2</v>
      </c>
      <c r="BE11">
        <f t="shared" si="12"/>
        <v>3.1579810526574305E-2</v>
      </c>
      <c r="BF11">
        <f t="shared" si="12"/>
        <v>2.1328340501398341E-2</v>
      </c>
      <c r="BG11">
        <f t="shared" si="12"/>
        <v>1.6836008078239467E-2</v>
      </c>
    </row>
    <row r="12" spans="1:61" x14ac:dyDescent="0.25">
      <c r="AE12">
        <f t="shared" si="1"/>
        <v>1960</v>
      </c>
      <c r="AF12">
        <f t="shared" si="8"/>
        <v>1.6872324775919298</v>
      </c>
      <c r="AG12">
        <f t="shared" ref="AG12:BG12" si="13">B$2*$C27+B$3*$D27+B$4*$E27+B$5*$F27+B$6*$G27+B$3*$K27+B$4*$L27+B$5*$M27+B$6*$N27+B$7*$O27</f>
        <v>2.7169791761802391E-2</v>
      </c>
      <c r="AH12">
        <f t="shared" si="13"/>
        <v>2.4419544468907838E-2</v>
      </c>
      <c r="AI12">
        <f t="shared" si="13"/>
        <v>2.2659930857083704E-2</v>
      </c>
      <c r="AJ12">
        <f t="shared" si="13"/>
        <v>2.6268413314455882E-2</v>
      </c>
      <c r="AK12">
        <f t="shared" si="13"/>
        <v>2.9824275381149918E-2</v>
      </c>
      <c r="AL12">
        <f t="shared" si="13"/>
        <v>3.6224444248023985E-2</v>
      </c>
      <c r="AM12">
        <f t="shared" si="13"/>
        <v>6.0958199376820364E-2</v>
      </c>
      <c r="AN12">
        <f t="shared" si="13"/>
        <v>8.0453638894134843E-2</v>
      </c>
      <c r="AO12">
        <f t="shared" si="13"/>
        <v>8.7230846477863513E-2</v>
      </c>
      <c r="AP12">
        <f t="shared" si="13"/>
        <v>8.8943787961274362E-2</v>
      </c>
      <c r="AQ12">
        <f t="shared" si="13"/>
        <v>9.3141430754461005E-2</v>
      </c>
      <c r="AR12">
        <f t="shared" si="13"/>
        <v>9.4013585868881575E-2</v>
      </c>
      <c r="AS12">
        <f t="shared" si="13"/>
        <v>9.4246366812116872E-2</v>
      </c>
      <c r="AT12">
        <f t="shared" si="13"/>
        <v>9.9902289825093166E-2</v>
      </c>
      <c r="AU12">
        <f t="shared" si="13"/>
        <v>9.9976554190564143E-2</v>
      </c>
      <c r="AV12">
        <f t="shared" si="13"/>
        <v>0.10174629427475258</v>
      </c>
      <c r="AW12">
        <f t="shared" si="13"/>
        <v>0.10136694281266515</v>
      </c>
      <c r="AX12">
        <f t="shared" si="13"/>
        <v>0.10343415600173948</v>
      </c>
      <c r="AY12">
        <f t="shared" si="13"/>
        <v>7.608231276759421E-2</v>
      </c>
      <c r="AZ12">
        <f t="shared" si="13"/>
        <v>6.7384612484100076E-2</v>
      </c>
      <c r="BA12">
        <f t="shared" si="13"/>
        <v>5.895476712067995E-2</v>
      </c>
      <c r="BB12">
        <f t="shared" si="13"/>
        <v>5.5641893713200614E-2</v>
      </c>
      <c r="BC12">
        <f t="shared" si="13"/>
        <v>4.6766179360069444E-2</v>
      </c>
      <c r="BD12">
        <f t="shared" si="13"/>
        <v>4.0842787226080493E-2</v>
      </c>
      <c r="BE12">
        <f t="shared" si="13"/>
        <v>3.1590603004244676E-2</v>
      </c>
      <c r="BF12">
        <f t="shared" si="13"/>
        <v>2.1335629514054506E-2</v>
      </c>
      <c r="BG12">
        <f t="shared" si="13"/>
        <v>1.6841761825276347E-2</v>
      </c>
    </row>
    <row r="13" spans="1:61" x14ac:dyDescent="0.25">
      <c r="AE13">
        <f t="shared" si="1"/>
        <v>1961</v>
      </c>
      <c r="AF13">
        <f t="shared" si="8"/>
        <v>1.6766450195570262</v>
      </c>
      <c r="AG13">
        <f t="shared" ref="AG13:BG13" si="14">B$2*$C28+B$3*$D28+B$4*$E28+B$5*$F28+B$6*$G28+B$3*$K28+B$4*$L28+B$5*$M28+B$6*$N28+B$7*$O28</f>
        <v>2.6999300123029698E-2</v>
      </c>
      <c r="AH13">
        <f t="shared" si="14"/>
        <v>2.4266310752908589E-2</v>
      </c>
      <c r="AI13">
        <f t="shared" si="14"/>
        <v>2.2517738793921428E-2</v>
      </c>
      <c r="AJ13">
        <f t="shared" si="14"/>
        <v>2.6103577865100824E-2</v>
      </c>
      <c r="AK13">
        <f t="shared" si="14"/>
        <v>2.963712674086888E-2</v>
      </c>
      <c r="AL13">
        <f t="shared" si="14"/>
        <v>3.59971342664967E-2</v>
      </c>
      <c r="AM13">
        <f t="shared" si="14"/>
        <v>6.0575683993577795E-2</v>
      </c>
      <c r="AN13">
        <f t="shared" si="14"/>
        <v>7.9948788770124277E-2</v>
      </c>
      <c r="AO13">
        <f t="shared" si="14"/>
        <v>8.6683469078068773E-2</v>
      </c>
      <c r="AP13">
        <f t="shared" si="14"/>
        <v>8.838566177830201E-2</v>
      </c>
      <c r="AQ13">
        <f t="shared" si="14"/>
        <v>9.2556964178265644E-2</v>
      </c>
      <c r="AR13">
        <f t="shared" si="14"/>
        <v>9.3423646480968514E-2</v>
      </c>
      <c r="AS13">
        <f t="shared" si="14"/>
        <v>9.3654966713542689E-2</v>
      </c>
      <c r="AT13">
        <f t="shared" si="14"/>
        <v>9.9275398560752667E-2</v>
      </c>
      <c r="AU13">
        <f t="shared" si="14"/>
        <v>9.9349196914062674E-2</v>
      </c>
      <c r="AV13">
        <f t="shared" si="14"/>
        <v>0.10110783180135451</v>
      </c>
      <c r="AW13">
        <f t="shared" si="14"/>
        <v>0.10073086078638306</v>
      </c>
      <c r="AX13">
        <f t="shared" si="14"/>
        <v>0.10278510212173886</v>
      </c>
      <c r="AY13">
        <f t="shared" si="14"/>
        <v>7.5604892907365481E-2</v>
      </c>
      <c r="AZ13">
        <f t="shared" si="14"/>
        <v>6.6961771075847956E-2</v>
      </c>
      <c r="BA13">
        <f t="shared" si="14"/>
        <v>5.8584823362995427E-2</v>
      </c>
      <c r="BB13">
        <f t="shared" si="14"/>
        <v>5.5292738381914036E-2</v>
      </c>
      <c r="BC13">
        <f t="shared" si="14"/>
        <v>4.6472719526879064E-2</v>
      </c>
      <c r="BD13">
        <f t="shared" si="14"/>
        <v>4.0586496939159389E-2</v>
      </c>
      <c r="BE13">
        <f t="shared" si="14"/>
        <v>3.1392370580410528E-2</v>
      </c>
      <c r="BF13">
        <f t="shared" si="14"/>
        <v>2.1201747500088828E-2</v>
      </c>
      <c r="BG13">
        <f t="shared" si="14"/>
        <v>1.6736079028787362E-2</v>
      </c>
    </row>
    <row r="14" spans="1:61" x14ac:dyDescent="0.25">
      <c r="S14" t="s">
        <v>232</v>
      </c>
      <c r="AE14">
        <f t="shared" si="1"/>
        <v>1962</v>
      </c>
      <c r="AF14">
        <f t="shared" si="8"/>
        <v>1.6715361231446422</v>
      </c>
      <c r="AG14">
        <f t="shared" ref="AG14:BG14" si="15">B$2*$C29+B$3*$D29+B$4*$E29+B$5*$F29+B$6*$G29+B$3*$K29+B$4*$L29+B$5*$M29+B$6*$N29+B$7*$O29</f>
        <v>2.6917030694542168E-2</v>
      </c>
      <c r="AH14">
        <f t="shared" si="15"/>
        <v>2.4192369002268919E-2</v>
      </c>
      <c r="AI14">
        <f t="shared" si="15"/>
        <v>2.2449125107901199E-2</v>
      </c>
      <c r="AJ14">
        <f t="shared" si="15"/>
        <v>2.6024037787296742E-2</v>
      </c>
      <c r="AK14">
        <f t="shared" si="15"/>
        <v>2.954681960446633E-2</v>
      </c>
      <c r="AL14">
        <f t="shared" si="15"/>
        <v>3.5887447583886449E-2</v>
      </c>
      <c r="AM14">
        <f t="shared" si="15"/>
        <v>6.0391104138556216E-2</v>
      </c>
      <c r="AN14">
        <f t="shared" si="15"/>
        <v>7.970517722721697E-2</v>
      </c>
      <c r="AO14">
        <f t="shared" si="15"/>
        <v>8.6419336325446544E-2</v>
      </c>
      <c r="AP14">
        <f t="shared" si="15"/>
        <v>8.8116342283061061E-2</v>
      </c>
      <c r="AQ14">
        <f t="shared" si="15"/>
        <v>9.2274934328944042E-2</v>
      </c>
      <c r="AR14">
        <f t="shared" si="15"/>
        <v>9.3138975768461627E-2</v>
      </c>
      <c r="AS14">
        <f t="shared" si="15"/>
        <v>9.3369591146345313E-2</v>
      </c>
      <c r="AT14">
        <f t="shared" si="15"/>
        <v>9.8972897004592011E-2</v>
      </c>
      <c r="AU14">
        <f t="shared" si="15"/>
        <v>9.9046470487319349E-2</v>
      </c>
      <c r="AV14">
        <f t="shared" si="15"/>
        <v>0.10079974664729469</v>
      </c>
      <c r="AW14">
        <f t="shared" si="15"/>
        <v>0.10042392429876337</v>
      </c>
      <c r="AX14">
        <f t="shared" si="15"/>
        <v>0.10247190616591571</v>
      </c>
      <c r="AY14">
        <f t="shared" si="15"/>
        <v>7.5374517627191273E-2</v>
      </c>
      <c r="AZ14">
        <f t="shared" si="15"/>
        <v>6.6757732207735829E-2</v>
      </c>
      <c r="BA14">
        <f t="shared" si="15"/>
        <v>5.8406309849157872E-2</v>
      </c>
      <c r="BB14">
        <f t="shared" si="15"/>
        <v>5.5124256163283834E-2</v>
      </c>
      <c r="BC14">
        <f t="shared" si="15"/>
        <v>4.6331112742321094E-2</v>
      </c>
      <c r="BD14">
        <f t="shared" si="15"/>
        <v>4.0462826033162549E-2</v>
      </c>
      <c r="BE14">
        <f t="shared" si="15"/>
        <v>3.1296715049535628E-2</v>
      </c>
      <c r="BF14">
        <f t="shared" si="15"/>
        <v>2.1137143764368975E-2</v>
      </c>
      <c r="BG14">
        <f t="shared" si="15"/>
        <v>1.6685082608489558E-2</v>
      </c>
    </row>
    <row r="15" spans="1:61" x14ac:dyDescent="0.25">
      <c r="C15" t="s">
        <v>123</v>
      </c>
      <c r="AE15">
        <f t="shared" ref="AE15:AE65" si="16">A30</f>
        <v>1963</v>
      </c>
      <c r="AF15">
        <f t="shared" ref="AF15:AF66" si="17">A$2*$C30+A$3*$D30+A$4*$E30+A$5*$F30+A$6*G30+A$3*$K30+A$4*$L30+A$5*$M30+A$6*$N30+A$7*$O30</f>
        <v>1.669800972380642</v>
      </c>
      <c r="AG15">
        <f t="shared" ref="AG15:AV27" si="18">B$2*$C30+B$3*$D30+B$4*$E30+B$5*$F30+B$6*$G30+B$3*$K30+B$4*$L30+B$5*$M30+B$6*$N30+B$7*$O30</f>
        <v>2.6889089266458405E-2</v>
      </c>
      <c r="AH15">
        <f t="shared" si="18"/>
        <v>2.4167255929942195E-2</v>
      </c>
      <c r="AI15">
        <f t="shared" si="18"/>
        <v>2.2425821623134848E-2</v>
      </c>
      <c r="AJ15">
        <f t="shared" si="18"/>
        <v>2.5997023337280517E-2</v>
      </c>
      <c r="AK15">
        <f t="shared" si="18"/>
        <v>2.9516148304037586E-2</v>
      </c>
      <c r="AL15">
        <f t="shared" si="18"/>
        <v>3.5850194346441572E-2</v>
      </c>
      <c r="AM15">
        <f t="shared" si="18"/>
        <v>6.0328414694377344E-2</v>
      </c>
      <c r="AN15">
        <f t="shared" si="18"/>
        <v>7.9622438662823633E-2</v>
      </c>
      <c r="AO15">
        <f t="shared" si="18"/>
        <v>8.6329628077223108E-2</v>
      </c>
      <c r="AP15">
        <f t="shared" si="18"/>
        <v>8.8024872444918578E-2</v>
      </c>
      <c r="AQ15">
        <f t="shared" si="18"/>
        <v>9.2179147632753644E-2</v>
      </c>
      <c r="AR15">
        <f t="shared" ref="AR15:BG26" si="19">M$2*$C30+M$3*$D30+M$4*$E30+M$5*$F30+M$6*$G30+M$3*$K30+M$4*$L30+M$5*$M30+M$6*$N30+M$7*$O30</f>
        <v>9.3042292147494571E-2</v>
      </c>
      <c r="AS15">
        <f t="shared" si="19"/>
        <v>9.3272668133334263E-2</v>
      </c>
      <c r="AT15">
        <f t="shared" si="19"/>
        <v>9.8870157437390929E-2</v>
      </c>
      <c r="AU15">
        <f t="shared" si="19"/>
        <v>9.8943654546605919E-2</v>
      </c>
      <c r="AV15">
        <f t="shared" si="19"/>
        <v>0.10069511070495139</v>
      </c>
      <c r="AW15">
        <f t="shared" si="19"/>
        <v>0.10031967848166246</v>
      </c>
      <c r="AX15">
        <f t="shared" si="19"/>
        <v>0.10236553442568802</v>
      </c>
      <c r="AY15">
        <f t="shared" si="19"/>
        <v>7.5296274536876887E-2</v>
      </c>
      <c r="AZ15">
        <f t="shared" si="19"/>
        <v>6.6688433836950223E-2</v>
      </c>
      <c r="BA15">
        <f t="shared" si="19"/>
        <v>5.8345680735760949E-2</v>
      </c>
      <c r="BB15">
        <f t="shared" si="19"/>
        <v>5.506703401063498E-2</v>
      </c>
      <c r="BC15">
        <f t="shared" si="19"/>
        <v>4.6283018378963529E-2</v>
      </c>
      <c r="BD15">
        <f t="shared" si="19"/>
        <v>4.0420823289379203E-2</v>
      </c>
      <c r="BE15">
        <f t="shared" si="19"/>
        <v>3.1264227256853801E-2</v>
      </c>
      <c r="BF15">
        <f t="shared" si="19"/>
        <v>2.1115202191797675E-2</v>
      </c>
      <c r="BG15">
        <f t="shared" si="19"/>
        <v>1.6667762531804013E-2</v>
      </c>
      <c r="BI15">
        <f t="shared" si="6"/>
        <v>1.6699875869655401</v>
      </c>
    </row>
    <row r="16" spans="1:61" x14ac:dyDescent="0.25">
      <c r="A16" t="s">
        <v>109</v>
      </c>
      <c r="B16" t="s">
        <v>121</v>
      </c>
      <c r="C16" s="9">
        <v>0.1</v>
      </c>
      <c r="D16" s="9">
        <f>A3</f>
        <v>1.8155150482532858</v>
      </c>
      <c r="E16" s="9">
        <f>A4</f>
        <v>3.1036891541415095</v>
      </c>
      <c r="F16" s="9">
        <f>A5</f>
        <v>3.7571823167025804</v>
      </c>
      <c r="G16" s="9">
        <f>A6</f>
        <v>4.9679732927173292</v>
      </c>
      <c r="H16" s="9">
        <f>A7</f>
        <v>10</v>
      </c>
      <c r="J16" s="9">
        <v>0.1</v>
      </c>
      <c r="K16" s="9">
        <f>D16</f>
        <v>1.8155150482532858</v>
      </c>
      <c r="L16" s="9">
        <f>E16</f>
        <v>3.1036891541415095</v>
      </c>
      <c r="M16" s="9">
        <f>F16</f>
        <v>3.7571823167025804</v>
      </c>
      <c r="N16" s="9">
        <f>G16</f>
        <v>4.9679732927173292</v>
      </c>
      <c r="O16" s="9">
        <v>10</v>
      </c>
      <c r="AE16">
        <f t="shared" si="16"/>
        <v>1964</v>
      </c>
      <c r="AF16">
        <f t="shared" si="17"/>
        <v>1.6699886476204049</v>
      </c>
      <c r="AG16">
        <f t="shared" si="18"/>
        <v>2.6892111432787545E-2</v>
      </c>
      <c r="AH16">
        <f t="shared" si="18"/>
        <v>2.4169972179139607E-2</v>
      </c>
      <c r="AI16">
        <f t="shared" si="18"/>
        <v>2.2428342145951408E-2</v>
      </c>
      <c r="AJ16">
        <f t="shared" si="18"/>
        <v>2.599994524094967E-2</v>
      </c>
      <c r="AK16">
        <f t="shared" si="18"/>
        <v>2.951946573545694E-2</v>
      </c>
      <c r="AL16">
        <f t="shared" si="18"/>
        <v>3.5854223685225534E-2</v>
      </c>
      <c r="AM16">
        <f t="shared" si="18"/>
        <v>6.0335195232824483E-2</v>
      </c>
      <c r="AN16">
        <f t="shared" si="18"/>
        <v>7.9631387729517042E-2</v>
      </c>
      <c r="AO16">
        <f t="shared" si="18"/>
        <v>8.6339330990274452E-2</v>
      </c>
      <c r="AP16">
        <f t="shared" si="18"/>
        <v>8.8034765892889E-2</v>
      </c>
      <c r="AQ16">
        <f t="shared" si="18"/>
        <v>9.2189507995407205E-2</v>
      </c>
      <c r="AR16">
        <f t="shared" si="19"/>
        <v>9.305274952222109E-2</v>
      </c>
      <c r="AS16">
        <f t="shared" si="19"/>
        <v>9.3283151400888178E-2</v>
      </c>
      <c r="AT16">
        <f t="shared" si="19"/>
        <v>9.8881269827914939E-2</v>
      </c>
      <c r="AU16">
        <f t="shared" si="19"/>
        <v>9.8954775197747716E-2</v>
      </c>
      <c r="AV16">
        <f t="shared" si="19"/>
        <v>0.10070642820886778</v>
      </c>
      <c r="AW16">
        <f t="shared" si="19"/>
        <v>0.10033095378933291</v>
      </c>
      <c r="AX16">
        <f t="shared" si="19"/>
        <v>0.10237703967483722</v>
      </c>
      <c r="AY16">
        <f t="shared" si="19"/>
        <v>7.530473736964001E-2</v>
      </c>
      <c r="AZ16">
        <f t="shared" si="19"/>
        <v>6.6695929201976839E-2</v>
      </c>
      <c r="BA16">
        <f t="shared" si="19"/>
        <v>5.8352238427247738E-2</v>
      </c>
      <c r="BB16">
        <f t="shared" si="19"/>
        <v>5.5073223202629668E-2</v>
      </c>
      <c r="BC16">
        <f t="shared" si="19"/>
        <v>4.6288220302255524E-2</v>
      </c>
      <c r="BD16">
        <f t="shared" si="19"/>
        <v>4.0425366338417826E-2</v>
      </c>
      <c r="BE16">
        <f t="shared" si="19"/>
        <v>3.1267741161470873E-2</v>
      </c>
      <c r="BF16">
        <f t="shared" si="19"/>
        <v>2.1117575409144849E-2</v>
      </c>
      <c r="BG16">
        <f t="shared" si="19"/>
        <v>1.666963588460546E-2</v>
      </c>
      <c r="BI16">
        <f t="shared" si="6"/>
        <v>1.6701752831796211</v>
      </c>
    </row>
    <row r="17" spans="1:61" x14ac:dyDescent="0.25">
      <c r="A17">
        <f>'HKI SC'!A13</f>
        <v>1950</v>
      </c>
      <c r="B17">
        <f>'HKI SC'!AG13</f>
        <v>1.7271799965783587</v>
      </c>
      <c r="C17">
        <f>($B17&gt;=C$16)*($B17&lt;=D$16)*(1-($B17-C$16)/(D$16-C$16))</f>
        <v>5.1491854743488608E-2</v>
      </c>
      <c r="D17">
        <f>($B17&gt;=D$16)*($B17&lt;=E$16)*(1-($B17-D$16)/(E$16-D$16))</f>
        <v>0</v>
      </c>
      <c r="E17">
        <f t="shared" ref="E17:G18" si="20">($B17&gt;=E$16)*($B17&lt;=F$16)*(1-($B17-E$16)/(F$16-E$16))</f>
        <v>0</v>
      </c>
      <c r="F17">
        <f t="shared" si="20"/>
        <v>0</v>
      </c>
      <c r="G17">
        <f t="shared" si="20"/>
        <v>0</v>
      </c>
      <c r="K17">
        <f t="shared" ref="K17:O32" si="21">($B17&gt;=J$16)*($B17&lt;=K$16)*($B17-J$16)/(K$16-J$16)</f>
        <v>0.94850814525651139</v>
      </c>
      <c r="L17">
        <f t="shared" si="21"/>
        <v>0</v>
      </c>
      <c r="M17">
        <f t="shared" si="21"/>
        <v>0</v>
      </c>
      <c r="N17">
        <f t="shared" si="21"/>
        <v>0</v>
      </c>
      <c r="O17">
        <f t="shared" si="21"/>
        <v>0</v>
      </c>
      <c r="AE17">
        <f t="shared" si="16"/>
        <v>1965</v>
      </c>
      <c r="AF17">
        <f t="shared" si="17"/>
        <v>1.6713698992510799</v>
      </c>
      <c r="AG17">
        <f t="shared" si="18"/>
        <v>2.6914353962892022E-2</v>
      </c>
      <c r="AH17">
        <f t="shared" si="18"/>
        <v>2.4189963221314281E-2</v>
      </c>
      <c r="AI17">
        <f t="shared" si="18"/>
        <v>2.244689268173294E-2</v>
      </c>
      <c r="AJ17">
        <f t="shared" si="18"/>
        <v>2.602144985824913E-2</v>
      </c>
      <c r="AK17">
        <f t="shared" si="18"/>
        <v>2.9543881356630084E-2</v>
      </c>
      <c r="AL17">
        <f t="shared" si="18"/>
        <v>3.5883878799948844E-2</v>
      </c>
      <c r="AM17">
        <f t="shared" si="18"/>
        <v>6.0385098618048798E-2</v>
      </c>
      <c r="AN17">
        <f t="shared" si="18"/>
        <v>7.9697251042007838E-2</v>
      </c>
      <c r="AO17">
        <f t="shared" si="18"/>
        <v>8.6410742458784509E-2</v>
      </c>
      <c r="AP17">
        <f t="shared" si="18"/>
        <v>8.810757965968849E-2</v>
      </c>
      <c r="AQ17">
        <f t="shared" si="18"/>
        <v>9.2265758159401565E-2</v>
      </c>
      <c r="AR17">
        <f t="shared" si="19"/>
        <v>9.3129713675360382E-2</v>
      </c>
      <c r="AS17">
        <f t="shared" si="19"/>
        <v>9.3360306119975991E-2</v>
      </c>
      <c r="AT17">
        <f t="shared" si="19"/>
        <v>9.8963054764230327E-2</v>
      </c>
      <c r="AU17">
        <f t="shared" si="19"/>
        <v>9.9036620930531422E-2</v>
      </c>
      <c r="AV17">
        <f t="shared" si="19"/>
        <v>0.10078972273807381</v>
      </c>
      <c r="AW17">
        <f t="shared" si="19"/>
        <v>0.10041393776274264</v>
      </c>
      <c r="AX17">
        <f t="shared" si="19"/>
        <v>0.10246171597080848</v>
      </c>
      <c r="AY17">
        <f t="shared" si="19"/>
        <v>7.5367022099202458E-2</v>
      </c>
      <c r="AZ17">
        <f t="shared" si="19"/>
        <v>6.675109356557947E-2</v>
      </c>
      <c r="BA17">
        <f t="shared" si="19"/>
        <v>5.8400501704124509E-2</v>
      </c>
      <c r="BB17">
        <f t="shared" si="19"/>
        <v>5.5118774398120456E-2</v>
      </c>
      <c r="BC17">
        <f t="shared" si="19"/>
        <v>4.6326505400698943E-2</v>
      </c>
      <c r="BD17">
        <f t="shared" si="19"/>
        <v>4.0458802256233876E-2</v>
      </c>
      <c r="BE17">
        <f t="shared" si="19"/>
        <v>3.1293602785457564E-2</v>
      </c>
      <c r="BF17">
        <f t="shared" si="19"/>
        <v>2.113504180660291E-2</v>
      </c>
      <c r="BG17">
        <f t="shared" si="19"/>
        <v>1.6683423380575074E-2</v>
      </c>
      <c r="BI17">
        <f t="shared" si="6"/>
        <v>1.6715566891770168</v>
      </c>
    </row>
    <row r="18" spans="1:61" x14ac:dyDescent="0.25">
      <c r="A18">
        <f>'HKI SC'!A14</f>
        <v>1951</v>
      </c>
      <c r="B18">
        <f>'HKI SC'!AG14</f>
        <v>1.7190899107214004</v>
      </c>
      <c r="C18">
        <f>($B18&gt;=C$16)*($B18&lt;=D$16)*(1-($B18-C$16)/(D$16-C$16))</f>
        <v>5.6207689713980713E-2</v>
      </c>
      <c r="D18">
        <f>($B18&gt;=D$16)*($B18&lt;=E$16)*(1-($B18-D$16)/(E$16-D$16))</f>
        <v>0</v>
      </c>
      <c r="E18">
        <f t="shared" si="20"/>
        <v>0</v>
      </c>
      <c r="F18">
        <f t="shared" si="20"/>
        <v>0</v>
      </c>
      <c r="G18">
        <f t="shared" si="20"/>
        <v>0</v>
      </c>
      <c r="K18">
        <f t="shared" si="21"/>
        <v>0.94379231028601929</v>
      </c>
      <c r="L18">
        <f t="shared" si="21"/>
        <v>0</v>
      </c>
      <c r="M18">
        <f t="shared" si="21"/>
        <v>0</v>
      </c>
      <c r="N18">
        <f t="shared" si="21"/>
        <v>0</v>
      </c>
      <c r="O18">
        <f t="shared" si="21"/>
        <v>0</v>
      </c>
      <c r="AE18">
        <f t="shared" si="16"/>
        <v>1966</v>
      </c>
      <c r="AF18">
        <f t="shared" si="17"/>
        <v>1.6640506692958761</v>
      </c>
      <c r="AG18">
        <f t="shared" si="18"/>
        <v>2.6796491157154989E-2</v>
      </c>
      <c r="AH18">
        <f t="shared" si="18"/>
        <v>2.4084031013546239E-2</v>
      </c>
      <c r="AI18">
        <f t="shared" si="18"/>
        <v>2.234859369394394E-2</v>
      </c>
      <c r="AJ18">
        <f t="shared" si="18"/>
        <v>2.5907497240479915E-2</v>
      </c>
      <c r="AK18">
        <f t="shared" si="18"/>
        <v>2.9414503376617804E-2</v>
      </c>
      <c r="AL18">
        <f t="shared" si="18"/>
        <v>3.5726736828719637E-2</v>
      </c>
      <c r="AM18">
        <f t="shared" si="18"/>
        <v>6.0120661390328477E-2</v>
      </c>
      <c r="AN18">
        <f t="shared" si="18"/>
        <v>7.9348242418940368E-2</v>
      </c>
      <c r="AO18">
        <f t="shared" si="18"/>
        <v>8.6032334247089948E-2</v>
      </c>
      <c r="AP18">
        <f t="shared" si="18"/>
        <v>8.7721740692135799E-2</v>
      </c>
      <c r="AQ18">
        <f t="shared" si="18"/>
        <v>9.1861709778930878E-2</v>
      </c>
      <c r="AR18">
        <f t="shared" si="19"/>
        <v>9.2721881878008006E-2</v>
      </c>
      <c r="AS18">
        <f t="shared" si="19"/>
        <v>9.295146451675787E-2</v>
      </c>
      <c r="AT18">
        <f t="shared" si="19"/>
        <v>9.8529677715132213E-2</v>
      </c>
      <c r="AU18">
        <f t="shared" si="19"/>
        <v>9.8602921721935105E-2</v>
      </c>
      <c r="AV18">
        <f t="shared" si="19"/>
        <v>0.1003483463807685</v>
      </c>
      <c r="AW18">
        <f t="shared" si="19"/>
        <v>9.9974207035557511E-2</v>
      </c>
      <c r="AX18">
        <f t="shared" si="19"/>
        <v>0.10201301765385833</v>
      </c>
      <c r="AY18">
        <f t="shared" si="19"/>
        <v>7.5036976328945279E-2</v>
      </c>
      <c r="AZ18">
        <f t="shared" si="19"/>
        <v>6.6458778498886747E-2</v>
      </c>
      <c r="BA18">
        <f t="shared" si="19"/>
        <v>5.8144755383897441E-2</v>
      </c>
      <c r="BB18">
        <f t="shared" si="19"/>
        <v>5.4877399353105219E-2</v>
      </c>
      <c r="BC18">
        <f t="shared" si="19"/>
        <v>4.6123633285914151E-2</v>
      </c>
      <c r="BD18">
        <f t="shared" si="19"/>
        <v>4.0281625870827995E-2</v>
      </c>
      <c r="BE18">
        <f t="shared" si="19"/>
        <v>3.1156562460023803E-2</v>
      </c>
      <c r="BF18">
        <f t="shared" si="19"/>
        <v>2.1042487650180276E-2</v>
      </c>
      <c r="BG18">
        <f t="shared" si="19"/>
        <v>1.6610363663383108E-2</v>
      </c>
      <c r="BI18">
        <f t="shared" si="6"/>
        <v>1.66423664123507</v>
      </c>
    </row>
    <row r="19" spans="1:61" x14ac:dyDescent="0.25">
      <c r="A19">
        <f>'HKI SC'!A15</f>
        <v>1952</v>
      </c>
      <c r="B19">
        <f>'HKI SC'!AG15</f>
        <v>1.7152670285844813</v>
      </c>
      <c r="C19">
        <f t="shared" ref="C19:G34" si="22">($B19&gt;=C$16)*($B19&lt;=D$16)*(1-($B19-C$16)/(D$16-C$16))</f>
        <v>5.8436106270752686E-2</v>
      </c>
      <c r="D19">
        <f t="shared" si="22"/>
        <v>0</v>
      </c>
      <c r="E19">
        <f t="shared" si="22"/>
        <v>0</v>
      </c>
      <c r="F19">
        <f t="shared" si="22"/>
        <v>0</v>
      </c>
      <c r="G19">
        <f t="shared" si="22"/>
        <v>0</v>
      </c>
      <c r="K19">
        <f t="shared" si="21"/>
        <v>0.94156389372924731</v>
      </c>
      <c r="L19">
        <f t="shared" si="21"/>
        <v>0</v>
      </c>
      <c r="M19">
        <f t="shared" si="21"/>
        <v>0</v>
      </c>
      <c r="N19">
        <f t="shared" si="21"/>
        <v>0</v>
      </c>
      <c r="O19">
        <f t="shared" si="21"/>
        <v>0</v>
      </c>
      <c r="AE19">
        <f t="shared" si="16"/>
        <v>1967</v>
      </c>
      <c r="AF19">
        <f t="shared" si="17"/>
        <v>1.660156445876263</v>
      </c>
      <c r="AG19">
        <f t="shared" si="18"/>
        <v>2.6733781814613267E-2</v>
      </c>
      <c r="AH19">
        <f t="shared" si="18"/>
        <v>2.4027669389863632E-2</v>
      </c>
      <c r="AI19">
        <f t="shared" si="18"/>
        <v>2.2296293353236643E-2</v>
      </c>
      <c r="AJ19">
        <f t="shared" si="18"/>
        <v>2.5846868327935965E-2</v>
      </c>
      <c r="AK19">
        <f t="shared" si="18"/>
        <v>2.9345667342932612E-2</v>
      </c>
      <c r="AL19">
        <f t="shared" si="18"/>
        <v>3.5643128860625949E-2</v>
      </c>
      <c r="AM19">
        <f t="shared" si="18"/>
        <v>5.9979966583428197E-2</v>
      </c>
      <c r="AN19">
        <f t="shared" si="18"/>
        <v>7.9162551087760089E-2</v>
      </c>
      <c r="AO19">
        <f t="shared" si="18"/>
        <v>8.5831000755838271E-2</v>
      </c>
      <c r="AP19">
        <f t="shared" si="18"/>
        <v>8.7516453639694597E-2</v>
      </c>
      <c r="AQ19">
        <f t="shared" si="18"/>
        <v>9.1646734340870326E-2</v>
      </c>
      <c r="AR19">
        <f t="shared" si="19"/>
        <v>9.250489345897582E-2</v>
      </c>
      <c r="AS19">
        <f t="shared" si="19"/>
        <v>9.2733938826772916E-2</v>
      </c>
      <c r="AT19">
        <f t="shared" si="19"/>
        <v>9.8299097850248915E-2</v>
      </c>
      <c r="AU19">
        <f t="shared" si="19"/>
        <v>9.8372170450896981E-2</v>
      </c>
      <c r="AV19">
        <f t="shared" si="19"/>
        <v>0.10011351045431152</v>
      </c>
      <c r="AW19">
        <f t="shared" si="19"/>
        <v>9.9740246672703967E-2</v>
      </c>
      <c r="AX19">
        <f t="shared" si="19"/>
        <v>0.10177428605164024</v>
      </c>
      <c r="AY19">
        <f t="shared" si="19"/>
        <v>7.486137425387096E-2</v>
      </c>
      <c r="AZ19">
        <f t="shared" si="19"/>
        <v>6.6303251184457818E-2</v>
      </c>
      <c r="BA19">
        <f t="shared" si="19"/>
        <v>5.8008684606533752E-2</v>
      </c>
      <c r="BB19">
        <f t="shared" si="19"/>
        <v>5.4748974865971807E-2</v>
      </c>
      <c r="BC19">
        <f t="shared" si="19"/>
        <v>4.601569442548531E-2</v>
      </c>
      <c r="BD19">
        <f t="shared" si="19"/>
        <v>4.0187358518432623E-2</v>
      </c>
      <c r="BE19">
        <f t="shared" si="19"/>
        <v>3.108364964706372E-2</v>
      </c>
      <c r="BF19">
        <f t="shared" si="19"/>
        <v>2.0993243868289348E-2</v>
      </c>
      <c r="BG19">
        <f t="shared" si="19"/>
        <v>1.6571491970122944E-2</v>
      </c>
      <c r="BI19">
        <f t="shared" si="6"/>
        <v>1.6603419826025783</v>
      </c>
    </row>
    <row r="20" spans="1:61" x14ac:dyDescent="0.25">
      <c r="A20">
        <f>'HKI SC'!A16</f>
        <v>1953</v>
      </c>
      <c r="B20">
        <f>'HKI SC'!AG16</f>
        <v>1.7133517954486925</v>
      </c>
      <c r="C20">
        <f t="shared" si="22"/>
        <v>5.9552525003272017E-2</v>
      </c>
      <c r="D20">
        <f t="shared" si="22"/>
        <v>0</v>
      </c>
      <c r="E20">
        <f t="shared" si="22"/>
        <v>0</v>
      </c>
      <c r="F20">
        <f t="shared" si="22"/>
        <v>0</v>
      </c>
      <c r="G20">
        <f t="shared" si="22"/>
        <v>0</v>
      </c>
      <c r="K20">
        <f t="shared" si="21"/>
        <v>0.94044747499672798</v>
      </c>
      <c r="L20">
        <f t="shared" si="21"/>
        <v>0</v>
      </c>
      <c r="M20">
        <f t="shared" si="21"/>
        <v>0</v>
      </c>
      <c r="N20">
        <f t="shared" si="21"/>
        <v>0</v>
      </c>
      <c r="O20">
        <f t="shared" si="21"/>
        <v>0</v>
      </c>
      <c r="AE20">
        <f t="shared" si="16"/>
        <v>1968</v>
      </c>
      <c r="AF20">
        <f t="shared" si="17"/>
        <v>1.6581168556911769</v>
      </c>
      <c r="AG20">
        <f t="shared" si="18"/>
        <v>2.6700937946714701E-2</v>
      </c>
      <c r="AH20">
        <f t="shared" si="18"/>
        <v>2.3998150124507775E-2</v>
      </c>
      <c r="AI20">
        <f t="shared" si="18"/>
        <v>2.2268901175107884E-2</v>
      </c>
      <c r="AJ20">
        <f t="shared" si="18"/>
        <v>2.5815114080263817E-2</v>
      </c>
      <c r="AK20">
        <f t="shared" si="18"/>
        <v>2.9309614635227799E-2</v>
      </c>
      <c r="AL20">
        <f t="shared" si="18"/>
        <v>3.5599339387669675E-2</v>
      </c>
      <c r="AM20">
        <f t="shared" si="18"/>
        <v>5.9906278015432572E-2</v>
      </c>
      <c r="AN20">
        <f t="shared" si="18"/>
        <v>7.9065295697988841E-2</v>
      </c>
      <c r="AO20">
        <f t="shared" si="18"/>
        <v>8.5725552822209755E-2</v>
      </c>
      <c r="AP20">
        <f t="shared" si="18"/>
        <v>8.7408935037866189E-2</v>
      </c>
      <c r="AQ20">
        <f t="shared" si="18"/>
        <v>9.1534141470288072E-2</v>
      </c>
      <c r="AR20">
        <f t="shared" si="19"/>
        <v>9.2391246294432988E-2</v>
      </c>
      <c r="AS20">
        <f t="shared" si="19"/>
        <v>9.2620010267855934E-2</v>
      </c>
      <c r="AT20">
        <f t="shared" si="19"/>
        <v>9.8178332198507981E-2</v>
      </c>
      <c r="AU20">
        <f t="shared" si="19"/>
        <v>9.8251315025593158E-2</v>
      </c>
      <c r="AV20">
        <f t="shared" si="19"/>
        <v>9.9990515700519311E-2</v>
      </c>
      <c r="AW20">
        <f t="shared" si="19"/>
        <v>9.9617710493251119E-2</v>
      </c>
      <c r="AX20">
        <f t="shared" si="19"/>
        <v>0.10164925094700256</v>
      </c>
      <c r="AY20">
        <f t="shared" si="19"/>
        <v>7.4769403087810382E-2</v>
      </c>
      <c r="AZ20">
        <f t="shared" si="19"/>
        <v>6.6221794126184175E-2</v>
      </c>
      <c r="BA20">
        <f t="shared" si="19"/>
        <v>5.7937417862928289E-2</v>
      </c>
      <c r="BB20">
        <f t="shared" si="19"/>
        <v>5.46817128485532E-2</v>
      </c>
      <c r="BC20">
        <f t="shared" si="19"/>
        <v>4.5959161705967658E-2</v>
      </c>
      <c r="BD20">
        <f t="shared" si="19"/>
        <v>4.0137986218489248E-2</v>
      </c>
      <c r="BE20">
        <f t="shared" si="19"/>
        <v>3.1045461735982039E-2</v>
      </c>
      <c r="BF20">
        <f t="shared" si="19"/>
        <v>2.0967452555516849E-2</v>
      </c>
      <c r="BG20">
        <f t="shared" si="19"/>
        <v>1.6551133013918275E-2</v>
      </c>
      <c r="BI20">
        <f t="shared" si="6"/>
        <v>1.6583021644757905</v>
      </c>
    </row>
    <row r="21" spans="1:61" x14ac:dyDescent="0.25">
      <c r="A21">
        <f>'HKI SC'!A17</f>
        <v>1954</v>
      </c>
      <c r="B21">
        <f>'HKI SC'!AG17</f>
        <v>1.7122050552686257</v>
      </c>
      <c r="C21">
        <f t="shared" si="22"/>
        <v>6.0220977420075039E-2</v>
      </c>
      <c r="D21">
        <f t="shared" si="22"/>
        <v>0</v>
      </c>
      <c r="E21">
        <f t="shared" si="22"/>
        <v>0</v>
      </c>
      <c r="F21">
        <f t="shared" si="22"/>
        <v>0</v>
      </c>
      <c r="G21">
        <f t="shared" si="22"/>
        <v>0</v>
      </c>
      <c r="K21">
        <f t="shared" si="21"/>
        <v>0.93977902257992496</v>
      </c>
      <c r="L21">
        <f t="shared" si="21"/>
        <v>0</v>
      </c>
      <c r="M21">
        <f t="shared" si="21"/>
        <v>0</v>
      </c>
      <c r="N21">
        <f t="shared" si="21"/>
        <v>0</v>
      </c>
      <c r="O21">
        <f t="shared" si="21"/>
        <v>0</v>
      </c>
      <c r="AE21">
        <f t="shared" si="16"/>
        <v>1969</v>
      </c>
      <c r="AF21">
        <f t="shared" si="17"/>
        <v>1.6566966829525422</v>
      </c>
      <c r="AG21">
        <f t="shared" si="18"/>
        <v>2.6678068663384187E-2</v>
      </c>
      <c r="AH21">
        <f t="shared" si="18"/>
        <v>2.3977595771859157E-2</v>
      </c>
      <c r="AI21">
        <f t="shared" si="18"/>
        <v>2.2249827919649624E-2</v>
      </c>
      <c r="AJ21">
        <f t="shared" si="18"/>
        <v>2.5793003502751922E-2</v>
      </c>
      <c r="AK21">
        <f t="shared" si="18"/>
        <v>2.9284511027154597E-2</v>
      </c>
      <c r="AL21">
        <f t="shared" si="18"/>
        <v>3.5568848646840255E-2</v>
      </c>
      <c r="AM21">
        <f t="shared" si="18"/>
        <v>5.9854968445411258E-2</v>
      </c>
      <c r="AN21">
        <f t="shared" si="18"/>
        <v>7.8997576479565249E-2</v>
      </c>
      <c r="AO21">
        <f t="shared" si="18"/>
        <v>8.565212911102521E-2</v>
      </c>
      <c r="AP21">
        <f t="shared" si="18"/>
        <v>8.7334069514228438E-2</v>
      </c>
      <c r="AQ21">
        <f t="shared" si="18"/>
        <v>9.1455742718158956E-2</v>
      </c>
      <c r="AR21">
        <f t="shared" si="19"/>
        <v>9.2312113434269663E-2</v>
      </c>
      <c r="AS21">
        <f t="shared" si="19"/>
        <v>9.2540681471949285E-2</v>
      </c>
      <c r="AT21">
        <f t="shared" si="19"/>
        <v>9.8094242714443933E-2</v>
      </c>
      <c r="AU21">
        <f t="shared" si="19"/>
        <v>9.8167163031929114E-2</v>
      </c>
      <c r="AV21">
        <f t="shared" si="19"/>
        <v>9.9904874086038098E-2</v>
      </c>
      <c r="AW21">
        <f t="shared" si="19"/>
        <v>9.9532388185452264E-2</v>
      </c>
      <c r="AX21">
        <f t="shared" si="19"/>
        <v>0.10156218863013261</v>
      </c>
      <c r="AY21">
        <f t="shared" si="19"/>
        <v>7.470536329014181E-2</v>
      </c>
      <c r="AZ21">
        <f t="shared" si="19"/>
        <v>6.6165075333175893E-2</v>
      </c>
      <c r="BA21">
        <f t="shared" si="19"/>
        <v>5.7887794616464434E-2</v>
      </c>
      <c r="BB21">
        <f t="shared" si="19"/>
        <v>5.463487810489636E-2</v>
      </c>
      <c r="BC21">
        <f t="shared" si="19"/>
        <v>4.5919797804490334E-2</v>
      </c>
      <c r="BD21">
        <f t="shared" si="19"/>
        <v>4.0103608138551426E-2</v>
      </c>
      <c r="BE21">
        <f t="shared" si="19"/>
        <v>3.1018871379419149E-2</v>
      </c>
      <c r="BF21">
        <f t="shared" si="19"/>
        <v>2.0949493987388334E-2</v>
      </c>
      <c r="BG21">
        <f t="shared" si="19"/>
        <v>1.6536957011895736E-2</v>
      </c>
      <c r="BI21">
        <f t="shared" si="6"/>
        <v>1.6568818330206674</v>
      </c>
    </row>
    <row r="22" spans="1:61" x14ac:dyDescent="0.25">
      <c r="A22">
        <f>'HKI SC'!A18</f>
        <v>1955</v>
      </c>
      <c r="B22">
        <f>'HKI SC'!AG18</f>
        <v>1.7117536559573776</v>
      </c>
      <c r="C22">
        <f t="shared" si="22"/>
        <v>6.0484104993166143E-2</v>
      </c>
      <c r="D22">
        <f t="shared" si="22"/>
        <v>0</v>
      </c>
      <c r="E22">
        <f t="shared" si="22"/>
        <v>0</v>
      </c>
      <c r="F22">
        <f t="shared" si="22"/>
        <v>0</v>
      </c>
      <c r="G22">
        <f t="shared" si="22"/>
        <v>0</v>
      </c>
      <c r="K22">
        <f t="shared" si="21"/>
        <v>0.93951589500683386</v>
      </c>
      <c r="L22">
        <f t="shared" si="21"/>
        <v>0</v>
      </c>
      <c r="M22">
        <f t="shared" si="21"/>
        <v>0</v>
      </c>
      <c r="N22">
        <f t="shared" si="21"/>
        <v>0</v>
      </c>
      <c r="O22">
        <f t="shared" si="21"/>
        <v>0</v>
      </c>
      <c r="AE22">
        <f t="shared" si="16"/>
        <v>1970</v>
      </c>
      <c r="AF22">
        <f t="shared" si="17"/>
        <v>1.6549391386921692</v>
      </c>
      <c r="AG22">
        <f t="shared" si="18"/>
        <v>2.6649766629016858E-2</v>
      </c>
      <c r="AH22">
        <f t="shared" si="18"/>
        <v>2.3952158595422449E-2</v>
      </c>
      <c r="AI22">
        <f t="shared" si="18"/>
        <v>2.2226223684935532E-2</v>
      </c>
      <c r="AJ22">
        <f t="shared" si="18"/>
        <v>2.5765640409839075E-2</v>
      </c>
      <c r="AK22">
        <f t="shared" si="18"/>
        <v>2.9253443889275213E-2</v>
      </c>
      <c r="AL22">
        <f t="shared" si="18"/>
        <v>3.5531114626828862E-2</v>
      </c>
      <c r="AM22">
        <f t="shared" si="18"/>
        <v>5.9791469944250164E-2</v>
      </c>
      <c r="AN22">
        <f t="shared" si="18"/>
        <v>7.89137701083968E-2</v>
      </c>
      <c r="AO22">
        <f t="shared" si="18"/>
        <v>8.5561263106730748E-2</v>
      </c>
      <c r="AP22">
        <f t="shared" si="18"/>
        <v>8.7241419185300276E-2</v>
      </c>
      <c r="AQ22">
        <f t="shared" si="18"/>
        <v>9.1358719818707038E-2</v>
      </c>
      <c r="AR22">
        <f t="shared" si="19"/>
        <v>9.2214182034515702E-2</v>
      </c>
      <c r="AS22">
        <f t="shared" si="19"/>
        <v>9.2442507590607195E-2</v>
      </c>
      <c r="AT22">
        <f t="shared" si="19"/>
        <v>9.7990177211668167E-2</v>
      </c>
      <c r="AU22">
        <f t="shared" si="19"/>
        <v>9.8063020169980267E-2</v>
      </c>
      <c r="AV22">
        <f t="shared" si="19"/>
        <v>9.9798887733895295E-2</v>
      </c>
      <c r="AW22">
        <f t="shared" si="19"/>
        <v>9.9426796993427435E-2</v>
      </c>
      <c r="AX22">
        <f t="shared" si="19"/>
        <v>0.10145444407825745</v>
      </c>
      <c r="AY22">
        <f t="shared" si="19"/>
        <v>7.462611041070967E-2</v>
      </c>
      <c r="AZ22">
        <f t="shared" si="19"/>
        <v>6.6094882611970149E-2</v>
      </c>
      <c r="BA22">
        <f t="shared" si="19"/>
        <v>5.7826383036287614E-2</v>
      </c>
      <c r="BB22">
        <f t="shared" si="19"/>
        <v>5.4576917454997369E-2</v>
      </c>
      <c r="BC22">
        <f t="shared" si="19"/>
        <v>4.5871082745240661E-2</v>
      </c>
      <c r="BD22">
        <f t="shared" si="19"/>
        <v>4.0061063316056501E-2</v>
      </c>
      <c r="BE22">
        <f t="shared" si="19"/>
        <v>3.0985964306013903E-2</v>
      </c>
      <c r="BF22">
        <f t="shared" si="19"/>
        <v>2.0927269241426006E-2</v>
      </c>
      <c r="BG22">
        <f t="shared" si="19"/>
        <v>1.6519413405887848E-2</v>
      </c>
      <c r="BI22">
        <f t="shared" si="6"/>
        <v>1.6551240923396442</v>
      </c>
    </row>
    <row r="23" spans="1:61" x14ac:dyDescent="0.25">
      <c r="A23">
        <f>'HKI SC'!A19</f>
        <v>1956</v>
      </c>
      <c r="B23">
        <f>'HKI SC'!AG19</f>
        <v>1.7015778255774716</v>
      </c>
      <c r="C23">
        <f t="shared" si="22"/>
        <v>6.6415752395657224E-2</v>
      </c>
      <c r="D23">
        <f t="shared" si="22"/>
        <v>0</v>
      </c>
      <c r="E23">
        <f t="shared" si="22"/>
        <v>0</v>
      </c>
      <c r="F23">
        <f t="shared" si="22"/>
        <v>0</v>
      </c>
      <c r="G23">
        <f t="shared" si="22"/>
        <v>0</v>
      </c>
      <c r="K23">
        <f t="shared" si="21"/>
        <v>0.93358424760434278</v>
      </c>
      <c r="L23">
        <f t="shared" si="21"/>
        <v>0</v>
      </c>
      <c r="M23">
        <f t="shared" si="21"/>
        <v>0</v>
      </c>
      <c r="N23">
        <f t="shared" si="21"/>
        <v>0</v>
      </c>
      <c r="O23">
        <f t="shared" si="21"/>
        <v>0</v>
      </c>
      <c r="AE23">
        <f t="shared" si="16"/>
        <v>1971</v>
      </c>
      <c r="AF23">
        <f t="shared" si="17"/>
        <v>1.6448461548643554</v>
      </c>
      <c r="AG23">
        <f t="shared" si="18"/>
        <v>2.6487237592562836E-2</v>
      </c>
      <c r="AH23">
        <f t="shared" si="18"/>
        <v>2.3806081471682491E-2</v>
      </c>
      <c r="AI23">
        <f t="shared" si="18"/>
        <v>2.2090672527215797E-2</v>
      </c>
      <c r="AJ23">
        <f t="shared" si="18"/>
        <v>2.5608503397431908E-2</v>
      </c>
      <c r="AK23">
        <f t="shared" si="18"/>
        <v>2.9075035796083552E-2</v>
      </c>
      <c r="AL23">
        <f t="shared" si="18"/>
        <v>3.5314420878443539E-2</v>
      </c>
      <c r="AM23">
        <f t="shared" si="18"/>
        <v>5.9426819471565452E-2</v>
      </c>
      <c r="AN23">
        <f t="shared" si="18"/>
        <v>7.8432498388564684E-2</v>
      </c>
      <c r="AO23">
        <f t="shared" si="18"/>
        <v>8.503945029523001E-2</v>
      </c>
      <c r="AP23">
        <f t="shared" si="18"/>
        <v>8.6709359599321426E-2</v>
      </c>
      <c r="AQ23">
        <f t="shared" si="18"/>
        <v>9.08015500351773E-2</v>
      </c>
      <c r="AR23">
        <f t="shared" si="19"/>
        <v>9.1651795040209094E-2</v>
      </c>
      <c r="AS23">
        <f t="shared" si="19"/>
        <v>9.187872810633449E-2</v>
      </c>
      <c r="AT23">
        <f t="shared" si="19"/>
        <v>9.739256413287932E-2</v>
      </c>
      <c r="AU23">
        <f t="shared" si="19"/>
        <v>9.7464962843555339E-2</v>
      </c>
      <c r="AV23">
        <f t="shared" si="19"/>
        <v>9.9190243865137667E-2</v>
      </c>
      <c r="AW23">
        <f t="shared" si="19"/>
        <v>9.8820422395930724E-2</v>
      </c>
      <c r="AX23">
        <f t="shared" si="19"/>
        <v>0.10083570346151735</v>
      </c>
      <c r="AY23">
        <f t="shared" si="19"/>
        <v>7.4170987857923129E-2</v>
      </c>
      <c r="AZ23">
        <f t="shared" si="19"/>
        <v>6.5691789491681113E-2</v>
      </c>
      <c r="BA23">
        <f t="shared" si="19"/>
        <v>5.7473717046849809E-2</v>
      </c>
      <c r="BB23">
        <f t="shared" si="19"/>
        <v>5.4244068994068147E-2</v>
      </c>
      <c r="BC23">
        <f t="shared" si="19"/>
        <v>4.5591328592663245E-2</v>
      </c>
      <c r="BD23">
        <f t="shared" si="19"/>
        <v>3.9816742751800874E-2</v>
      </c>
      <c r="BE23">
        <f t="shared" si="19"/>
        <v>3.0796990083749167E-2</v>
      </c>
      <c r="BF23">
        <f t="shared" si="19"/>
        <v>2.0799640022274819E-2</v>
      </c>
      <c r="BG23">
        <f t="shared" si="19"/>
        <v>1.6418666394440434E-2</v>
      </c>
      <c r="BI23">
        <f t="shared" si="6"/>
        <v>1.6450299805342934</v>
      </c>
    </row>
    <row r="24" spans="1:61" x14ac:dyDescent="0.25">
      <c r="A24">
        <f>'HKI SC'!A20</f>
        <v>1957</v>
      </c>
      <c r="B24">
        <f>'HKI SC'!AG20</f>
        <v>1.6938439291224507</v>
      </c>
      <c r="C24">
        <f t="shared" si="22"/>
        <v>7.0923959107627166E-2</v>
      </c>
      <c r="D24">
        <f t="shared" si="22"/>
        <v>0</v>
      </c>
      <c r="E24">
        <f t="shared" si="22"/>
        <v>0</v>
      </c>
      <c r="F24">
        <f t="shared" si="22"/>
        <v>0</v>
      </c>
      <c r="G24">
        <f t="shared" si="22"/>
        <v>0</v>
      </c>
      <c r="K24">
        <f t="shared" si="21"/>
        <v>0.92907604089237283</v>
      </c>
      <c r="L24">
        <f t="shared" si="21"/>
        <v>0</v>
      </c>
      <c r="M24">
        <f t="shared" si="21"/>
        <v>0</v>
      </c>
      <c r="N24">
        <f t="shared" si="21"/>
        <v>0</v>
      </c>
      <c r="O24">
        <f t="shared" si="21"/>
        <v>0</v>
      </c>
      <c r="AE24">
        <f t="shared" si="16"/>
        <v>1972</v>
      </c>
      <c r="AF24">
        <f t="shared" si="17"/>
        <v>1.6355580159649385</v>
      </c>
      <c r="AG24">
        <f t="shared" si="18"/>
        <v>2.63376691109793E-2</v>
      </c>
      <c r="AH24">
        <f t="shared" si="18"/>
        <v>2.3671652977743464E-2</v>
      </c>
      <c r="AI24">
        <f t="shared" si="18"/>
        <v>2.1965930627064513E-2</v>
      </c>
      <c r="AJ24">
        <f t="shared" si="18"/>
        <v>2.5463896963658073E-2</v>
      </c>
      <c r="AK24">
        <f t="shared" si="18"/>
        <v>2.8910854501571052E-2</v>
      </c>
      <c r="AL24">
        <f t="shared" si="18"/>
        <v>3.5115006942190941E-2</v>
      </c>
      <c r="AM24">
        <f t="shared" si="18"/>
        <v>5.9091247325823965E-2</v>
      </c>
      <c r="AN24">
        <f t="shared" si="18"/>
        <v>7.7989604725162254E-2</v>
      </c>
      <c r="AO24">
        <f t="shared" si="18"/>
        <v>8.4559248408909965E-2</v>
      </c>
      <c r="AP24">
        <f t="shared" si="18"/>
        <v>8.6219728047181282E-2</v>
      </c>
      <c r="AQ24">
        <f t="shared" si="18"/>
        <v>9.0288810648265688E-2</v>
      </c>
      <c r="AR24">
        <f t="shared" si="19"/>
        <v>9.1134254478621113E-2</v>
      </c>
      <c r="AS24">
        <f t="shared" si="19"/>
        <v>9.1359906096124197E-2</v>
      </c>
      <c r="AT24">
        <f t="shared" si="19"/>
        <v>9.6842606520879351E-2</v>
      </c>
      <c r="AU24">
        <f t="shared" si="19"/>
        <v>9.6914596409563777E-2</v>
      </c>
      <c r="AV24">
        <f t="shared" si="19"/>
        <v>9.8630135091583457E-2</v>
      </c>
      <c r="AW24">
        <f t="shared" si="19"/>
        <v>9.8262401935112542E-2</v>
      </c>
      <c r="AX24">
        <f t="shared" si="19"/>
        <v>0.10026630308507412</v>
      </c>
      <c r="AY24">
        <f t="shared" si="19"/>
        <v>7.3752158148230204E-2</v>
      </c>
      <c r="AZ24">
        <f t="shared" si="19"/>
        <v>6.5320840230836522E-2</v>
      </c>
      <c r="BA24">
        <f t="shared" si="19"/>
        <v>5.7149173705566353E-2</v>
      </c>
      <c r="BB24">
        <f t="shared" si="19"/>
        <v>5.3937762871883725E-2</v>
      </c>
      <c r="BC24">
        <f t="shared" si="19"/>
        <v>4.533388287877365E-2</v>
      </c>
      <c r="BD24">
        <f t="shared" si="19"/>
        <v>3.9591905045181695E-2</v>
      </c>
      <c r="BE24">
        <f t="shared" si="19"/>
        <v>3.0623085235118863E-2</v>
      </c>
      <c r="BF24">
        <f t="shared" si="19"/>
        <v>2.0682188341451399E-2</v>
      </c>
      <c r="BG24">
        <f t="shared" si="19"/>
        <v>1.632595325311487E-2</v>
      </c>
      <c r="BI24">
        <f t="shared" si="6"/>
        <v>1.6357408036056662</v>
      </c>
    </row>
    <row r="25" spans="1:61" x14ac:dyDescent="0.25">
      <c r="A25">
        <f>'HKI SC'!A21</f>
        <v>1958</v>
      </c>
      <c r="B25">
        <f>'HKI SC'!AG21</f>
        <v>1.6887360778446723</v>
      </c>
      <c r="C25">
        <f t="shared" si="22"/>
        <v>7.3901403859848447E-2</v>
      </c>
      <c r="D25">
        <f t="shared" si="22"/>
        <v>0</v>
      </c>
      <c r="E25">
        <f t="shared" si="22"/>
        <v>0</v>
      </c>
      <c r="F25">
        <f t="shared" si="22"/>
        <v>0</v>
      </c>
      <c r="G25">
        <f t="shared" si="22"/>
        <v>0</v>
      </c>
      <c r="K25">
        <f t="shared" si="21"/>
        <v>0.92609859614015155</v>
      </c>
      <c r="L25">
        <f t="shared" si="21"/>
        <v>0</v>
      </c>
      <c r="M25">
        <f t="shared" si="21"/>
        <v>0</v>
      </c>
      <c r="N25">
        <f t="shared" si="21"/>
        <v>0</v>
      </c>
      <c r="O25">
        <f t="shared" si="21"/>
        <v>0</v>
      </c>
      <c r="AE25">
        <f t="shared" si="16"/>
        <v>1973</v>
      </c>
      <c r="AF25">
        <f t="shared" si="17"/>
        <v>1.626613030847218</v>
      </c>
      <c r="AG25">
        <f t="shared" si="18"/>
        <v>2.6193626493148856E-2</v>
      </c>
      <c r="AH25">
        <f t="shared" si="18"/>
        <v>2.3542190995025084E-2</v>
      </c>
      <c r="AI25">
        <f t="shared" si="18"/>
        <v>2.1845797363286613E-2</v>
      </c>
      <c r="AJ25">
        <f t="shared" si="18"/>
        <v>2.5324633068916497E-2</v>
      </c>
      <c r="AK25">
        <f t="shared" si="18"/>
        <v>2.8752738946676126E-2</v>
      </c>
      <c r="AL25">
        <f t="shared" si="18"/>
        <v>3.4922960428743828E-2</v>
      </c>
      <c r="AM25">
        <f t="shared" si="18"/>
        <v>5.8768073019099538E-2</v>
      </c>
      <c r="AN25">
        <f t="shared" si="18"/>
        <v>7.7563073934573387E-2</v>
      </c>
      <c r="AO25">
        <f t="shared" si="18"/>
        <v>8.4096787761717876E-2</v>
      </c>
      <c r="AP25">
        <f t="shared" si="18"/>
        <v>8.5748186116716071E-2</v>
      </c>
      <c r="AQ25">
        <f t="shared" si="18"/>
        <v>8.9795014610667509E-2</v>
      </c>
      <c r="AR25">
        <f t="shared" si="19"/>
        <v>9.0635834647549027E-2</v>
      </c>
      <c r="AS25">
        <f t="shared" si="19"/>
        <v>9.0860252160030686E-2</v>
      </c>
      <c r="AT25">
        <f t="shared" si="19"/>
        <v>9.6312967299503602E-2</v>
      </c>
      <c r="AU25">
        <f t="shared" si="19"/>
        <v>9.6384563470278531E-2</v>
      </c>
      <c r="AV25">
        <f t="shared" si="19"/>
        <v>9.8090719747131447E-2</v>
      </c>
      <c r="AW25">
        <f t="shared" si="19"/>
        <v>9.7724997749897818E-2</v>
      </c>
      <c r="AX25">
        <f t="shared" si="19"/>
        <v>9.9717939419493168E-2</v>
      </c>
      <c r="AY25">
        <f t="shared" si="19"/>
        <v>7.3348802259538923E-2</v>
      </c>
      <c r="AZ25">
        <f t="shared" si="19"/>
        <v>6.4963595829819601E-2</v>
      </c>
      <c r="BA25">
        <f t="shared" si="19"/>
        <v>5.6836620739975141E-2</v>
      </c>
      <c r="BB25">
        <f t="shared" si="19"/>
        <v>5.3642773344479228E-2</v>
      </c>
      <c r="BC25">
        <f t="shared" si="19"/>
        <v>4.5085948593520012E-2</v>
      </c>
      <c r="BD25">
        <f t="shared" si="19"/>
        <v>3.937537405211728E-2</v>
      </c>
      <c r="BE25">
        <f t="shared" si="19"/>
        <v>3.0455605366466687E-2</v>
      </c>
      <c r="BF25">
        <f t="shared" si="19"/>
        <v>2.0569075957108968E-2</v>
      </c>
      <c r="BG25">
        <f t="shared" si="19"/>
        <v>1.6236665433632932E-2</v>
      </c>
      <c r="BI25">
        <f t="shared" si="6"/>
        <v>1.6267948188091141</v>
      </c>
    </row>
    <row r="26" spans="1:61" x14ac:dyDescent="0.25">
      <c r="A26">
        <f>'HKI SC'!A22</f>
        <v>1959</v>
      </c>
      <c r="B26">
        <f>'HKI SC'!AG22</f>
        <v>1.6866560587487476</v>
      </c>
      <c r="C26">
        <f t="shared" si="22"/>
        <v>7.5113878852733351E-2</v>
      </c>
      <c r="D26">
        <f t="shared" si="22"/>
        <v>0</v>
      </c>
      <c r="E26">
        <f t="shared" si="22"/>
        <v>0</v>
      </c>
      <c r="F26">
        <f t="shared" si="22"/>
        <v>0</v>
      </c>
      <c r="G26">
        <f t="shared" si="22"/>
        <v>0</v>
      </c>
      <c r="K26">
        <f t="shared" si="21"/>
        <v>0.92488612114726665</v>
      </c>
      <c r="L26">
        <f t="shared" si="21"/>
        <v>0</v>
      </c>
      <c r="M26">
        <f t="shared" si="21"/>
        <v>0</v>
      </c>
      <c r="N26">
        <f t="shared" si="21"/>
        <v>0</v>
      </c>
      <c r="O26">
        <f t="shared" si="21"/>
        <v>0</v>
      </c>
      <c r="AE26">
        <f t="shared" si="16"/>
        <v>1974</v>
      </c>
      <c r="AF26">
        <f t="shared" si="17"/>
        <v>1.6178658187417478</v>
      </c>
      <c r="AG26">
        <f t="shared" si="18"/>
        <v>2.6052768647796602E-2</v>
      </c>
      <c r="AH26">
        <f t="shared" si="18"/>
        <v>2.3415591407934772E-2</v>
      </c>
      <c r="AI26">
        <f t="shared" si="18"/>
        <v>2.1728320237795824E-2</v>
      </c>
      <c r="AJ26">
        <f t="shared" si="18"/>
        <v>2.51884482894108E-2</v>
      </c>
      <c r="AK26">
        <f t="shared" si="18"/>
        <v>2.8598119315940231E-2</v>
      </c>
      <c r="AL26">
        <f t="shared" si="18"/>
        <v>3.473516005064034E-2</v>
      </c>
      <c r="AM26">
        <f t="shared" si="18"/>
        <v>5.8452044074304918E-2</v>
      </c>
      <c r="AN26">
        <f t="shared" si="18"/>
        <v>7.7145973710739196E-2</v>
      </c>
      <c r="AO26">
        <f t="shared" si="18"/>
        <v>8.3644552087964966E-2</v>
      </c>
      <c r="AP26">
        <f t="shared" si="18"/>
        <v>8.5287069946245214E-2</v>
      </c>
      <c r="AQ26">
        <f t="shared" si="18"/>
        <v>8.931213636985802E-2</v>
      </c>
      <c r="AR26">
        <f t="shared" si="19"/>
        <v>9.0148434845024702E-2</v>
      </c>
      <c r="AS26">
        <f t="shared" si="19"/>
        <v>9.0371645538462969E-2</v>
      </c>
      <c r="AT26">
        <f t="shared" si="19"/>
        <v>9.5795038365270743E-2</v>
      </c>
      <c r="AU26">
        <f t="shared" si="19"/>
        <v>9.5866249523212349E-2</v>
      </c>
      <c r="AV26">
        <f t="shared" si="19"/>
        <v>9.7563230839238277E-2</v>
      </c>
      <c r="AW26">
        <f t="shared" si="19"/>
        <v>9.7199475534648042E-2</v>
      </c>
      <c r="AX26">
        <f t="shared" si="19"/>
        <v>9.9181700037242276E-2</v>
      </c>
      <c r="AY26">
        <f t="shared" si="19"/>
        <v>7.2954364542098402E-2</v>
      </c>
      <c r="AZ26">
        <f t="shared" si="19"/>
        <v>6.461425007819882E-2</v>
      </c>
      <c r="BA26">
        <f t="shared" si="19"/>
        <v>5.6530978299184055E-2</v>
      </c>
      <c r="BB26">
        <f t="shared" si="19"/>
        <v>5.335430601545172E-2</v>
      </c>
      <c r="BC26">
        <f t="shared" si="19"/>
        <v>4.484349611844151E-2</v>
      </c>
      <c r="BD26">
        <f t="shared" si="19"/>
        <v>3.9163630544574668E-2</v>
      </c>
      <c r="BE26">
        <f t="shared" si="19"/>
        <v>3.029182846631347E-2</v>
      </c>
      <c r="BF26">
        <f t="shared" si="19"/>
        <v>2.0458464479887094E-2</v>
      </c>
      <c r="BG26">
        <f t="shared" ref="BG26:BG89" si="23">AB$2*$C41+AB$3*$D41+AB$4*$E41+AB$5*$F41+AB$6*$G41+AB$3*$K41+AB$4*$L41+AB$5*$M41+AB$6*$N41+AB$7*$O41</f>
        <v>1.6149351761763738E-2</v>
      </c>
      <c r="BI26">
        <f t="shared" si="6"/>
        <v>1.6180466291276436</v>
      </c>
    </row>
    <row r="27" spans="1:61" x14ac:dyDescent="0.25">
      <c r="A27">
        <f>'HKI SC'!A23</f>
        <v>1960</v>
      </c>
      <c r="B27">
        <f>'HKI SC'!AG23</f>
        <v>1.6872324775919298</v>
      </c>
      <c r="C27">
        <f t="shared" si="22"/>
        <v>7.4777875479420275E-2</v>
      </c>
      <c r="D27">
        <f t="shared" si="22"/>
        <v>0</v>
      </c>
      <c r="E27">
        <f t="shared" si="22"/>
        <v>0</v>
      </c>
      <c r="F27">
        <f t="shared" si="22"/>
        <v>0</v>
      </c>
      <c r="G27">
        <f t="shared" si="22"/>
        <v>0</v>
      </c>
      <c r="K27">
        <f t="shared" si="21"/>
        <v>0.92522212452057973</v>
      </c>
      <c r="L27">
        <f t="shared" si="21"/>
        <v>0</v>
      </c>
      <c r="M27">
        <f t="shared" si="21"/>
        <v>0</v>
      </c>
      <c r="N27">
        <f t="shared" si="21"/>
        <v>0</v>
      </c>
      <c r="O27">
        <f t="shared" si="21"/>
        <v>0</v>
      </c>
      <c r="AE27">
        <f t="shared" si="16"/>
        <v>1975</v>
      </c>
      <c r="AF27">
        <f t="shared" si="17"/>
        <v>1.608941715004081</v>
      </c>
      <c r="AG27">
        <f t="shared" si="18"/>
        <v>2.5909062286383275E-2</v>
      </c>
      <c r="AH27">
        <f t="shared" si="18"/>
        <v>2.3286431644261821E-2</v>
      </c>
      <c r="AI27">
        <f t="shared" si="18"/>
        <v>2.1608467415886189E-2</v>
      </c>
      <c r="AJ27">
        <f t="shared" si="18"/>
        <v>2.5049509495524678E-2</v>
      </c>
      <c r="AK27">
        <f t="shared" si="18"/>
        <v>2.844037286965205E-2</v>
      </c>
      <c r="AL27">
        <f t="shared" si="18"/>
        <v>3.4543561855014046E-2</v>
      </c>
      <c r="AM27">
        <f t="shared" si="18"/>
        <v>5.8129624193153429E-2</v>
      </c>
      <c r="AN27">
        <f t="shared" si="18"/>
        <v>7.6720438623488638E-2</v>
      </c>
      <c r="AO27">
        <f t="shared" si="18"/>
        <v>8.31831710195991E-2</v>
      </c>
      <c r="AP27">
        <f t="shared" si="18"/>
        <v>8.4816628794163851E-2</v>
      </c>
      <c r="AQ27">
        <f t="shared" si="18"/>
        <v>8.8819493061145838E-2</v>
      </c>
      <c r="AR27">
        <f t="shared" si="18"/>
        <v>8.965117853672902E-2</v>
      </c>
      <c r="AS27">
        <f t="shared" si="18"/>
        <v>8.9873158006069126E-2</v>
      </c>
      <c r="AT27">
        <f t="shared" si="18"/>
        <v>9.5266635545937867E-2</v>
      </c>
      <c r="AU27">
        <f t="shared" si="18"/>
        <v>9.5337453905074157E-2</v>
      </c>
      <c r="AV27">
        <f t="shared" si="18"/>
        <v>9.7025074718436841E-2</v>
      </c>
      <c r="AW27">
        <f t="shared" ref="AW27:BF42" si="24">R$2*$C42+R$3*$D42+R$4*$E42+R$5*$F42+R$6*$G42+R$3*$K42+R$4*$L42+R$5*$M42+R$6*$N42+R$7*$O42</f>
        <v>9.6663325878187281E-2</v>
      </c>
      <c r="AX27">
        <f t="shared" si="24"/>
        <v>9.8634616484479617E-2</v>
      </c>
      <c r="AY27">
        <f t="shared" si="24"/>
        <v>7.2551950256718678E-2</v>
      </c>
      <c r="AZ27">
        <f t="shared" si="24"/>
        <v>6.4257839636770592E-2</v>
      </c>
      <c r="BA27">
        <f t="shared" si="24"/>
        <v>5.6219154964461483E-2</v>
      </c>
      <c r="BB27">
        <f t="shared" si="24"/>
        <v>5.3060005118419726E-2</v>
      </c>
      <c r="BC27">
        <f t="shared" si="24"/>
        <v>4.4596140616715255E-2</v>
      </c>
      <c r="BD27">
        <f t="shared" si="24"/>
        <v>3.8947605026466346E-2</v>
      </c>
      <c r="BE27">
        <f t="shared" si="24"/>
        <v>3.0124739566538564E-2</v>
      </c>
      <c r="BF27">
        <f t="shared" si="24"/>
        <v>2.0345616147709657E-2</v>
      </c>
      <c r="BG27">
        <f t="shared" si="23"/>
        <v>1.6060272377831801E-2</v>
      </c>
      <c r="BI27">
        <f t="shared" si="6"/>
        <v>1.6091215280448188</v>
      </c>
    </row>
    <row r="28" spans="1:61" x14ac:dyDescent="0.25">
      <c r="A28">
        <f>'HKI SC'!A24</f>
        <v>1961</v>
      </c>
      <c r="B28">
        <f>'HKI SC'!AG24</f>
        <v>1.6766450195570262</v>
      </c>
      <c r="C28">
        <f t="shared" si="22"/>
        <v>8.094946694734928E-2</v>
      </c>
      <c r="D28">
        <f t="shared" si="22"/>
        <v>0</v>
      </c>
      <c r="E28">
        <f t="shared" si="22"/>
        <v>0</v>
      </c>
      <c r="F28">
        <f t="shared" si="22"/>
        <v>0</v>
      </c>
      <c r="G28">
        <f t="shared" si="22"/>
        <v>0</v>
      </c>
      <c r="K28">
        <f t="shared" si="21"/>
        <v>0.91905053305265072</v>
      </c>
      <c r="L28">
        <f t="shared" si="21"/>
        <v>0</v>
      </c>
      <c r="M28">
        <f t="shared" si="21"/>
        <v>0</v>
      </c>
      <c r="N28">
        <f t="shared" si="21"/>
        <v>0</v>
      </c>
      <c r="O28">
        <f t="shared" si="21"/>
        <v>0</v>
      </c>
      <c r="AE28">
        <f t="shared" si="16"/>
        <v>1976</v>
      </c>
      <c r="AF28">
        <f t="shared" si="17"/>
        <v>1.5922417692322295</v>
      </c>
      <c r="AG28">
        <f t="shared" ref="AG28:AV43" si="25">B$2*$C43+B$3*$D43+B$4*$E43+B$5*$F43+B$6*$G43+B$3*$K43+B$4*$L43+B$5*$M43+B$6*$N43+B$7*$O43</f>
        <v>2.5640140217207497E-2</v>
      </c>
      <c r="AH28">
        <f t="shared" si="25"/>
        <v>2.3044731064276479E-2</v>
      </c>
      <c r="AI28">
        <f t="shared" si="25"/>
        <v>2.1384183198072126E-2</v>
      </c>
      <c r="AJ28">
        <f t="shared" si="25"/>
        <v>2.4789509119945086E-2</v>
      </c>
      <c r="AK28">
        <f t="shared" si="25"/>
        <v>2.8145177164161119E-2</v>
      </c>
      <c r="AL28">
        <f t="shared" si="25"/>
        <v>3.4185018345099599E-2</v>
      </c>
      <c r="AM28">
        <f t="shared" si="25"/>
        <v>5.7526270098526518E-2</v>
      </c>
      <c r="AN28">
        <f t="shared" si="25"/>
        <v>7.5924121918752294E-2</v>
      </c>
      <c r="AO28">
        <f t="shared" si="25"/>
        <v>8.2319774644078803E-2</v>
      </c>
      <c r="AP28">
        <f t="shared" si="25"/>
        <v>8.3936278009418247E-2</v>
      </c>
      <c r="AQ28">
        <f t="shared" si="25"/>
        <v>8.7897594707854229E-2</v>
      </c>
      <c r="AR28">
        <f t="shared" si="25"/>
        <v>8.8720647737518463E-2</v>
      </c>
      <c r="AS28">
        <f t="shared" si="25"/>
        <v>8.8940323179891118E-2</v>
      </c>
      <c r="AT28">
        <f t="shared" si="25"/>
        <v>9.4277819336719332E-2</v>
      </c>
      <c r="AU28">
        <f t="shared" si="25"/>
        <v>9.4347902639547371E-2</v>
      </c>
      <c r="AV28">
        <f t="shared" si="25"/>
        <v>9.6018006860603591E-2</v>
      </c>
      <c r="AW28">
        <f t="shared" si="24"/>
        <v>9.5660012777881193E-2</v>
      </c>
      <c r="AX28">
        <f t="shared" si="24"/>
        <v>9.7610842452668919E-2</v>
      </c>
      <c r="AY28">
        <f t="shared" si="24"/>
        <v>7.1798900209205804E-2</v>
      </c>
      <c r="AZ28">
        <f t="shared" si="24"/>
        <v>6.359087797660401E-2</v>
      </c>
      <c r="BA28">
        <f t="shared" si="24"/>
        <v>5.563563050829843E-2</v>
      </c>
      <c r="BB28">
        <f t="shared" si="24"/>
        <v>5.250927093092958E-2</v>
      </c>
      <c r="BC28">
        <f t="shared" si="24"/>
        <v>4.4133256770154589E-2</v>
      </c>
      <c r="BD28">
        <f t="shared" si="24"/>
        <v>3.854334992771416E-2</v>
      </c>
      <c r="BE28">
        <f t="shared" si="24"/>
        <v>2.9812061044712145E-2</v>
      </c>
      <c r="BF28">
        <f t="shared" si="24"/>
        <v>2.0134439643804548E-2</v>
      </c>
      <c r="BG28">
        <f t="shared" si="23"/>
        <v>1.589357542710337E-2</v>
      </c>
      <c r="BI28">
        <f t="shared" si="6"/>
        <v>1.5924197159107487</v>
      </c>
    </row>
    <row r="29" spans="1:61" x14ac:dyDescent="0.25">
      <c r="A29">
        <f>'HKI SC'!A25</f>
        <v>1962</v>
      </c>
      <c r="B29">
        <f>'HKI SC'!AG25</f>
        <v>1.6715361231446422</v>
      </c>
      <c r="C29">
        <f t="shared" si="22"/>
        <v>8.3927520924541588E-2</v>
      </c>
      <c r="D29">
        <f t="shared" si="22"/>
        <v>0</v>
      </c>
      <c r="E29">
        <f t="shared" si="22"/>
        <v>0</v>
      </c>
      <c r="F29">
        <f t="shared" si="22"/>
        <v>0</v>
      </c>
      <c r="G29">
        <f t="shared" si="22"/>
        <v>0</v>
      </c>
      <c r="K29">
        <f t="shared" si="21"/>
        <v>0.91607247907545841</v>
      </c>
      <c r="L29">
        <f t="shared" si="21"/>
        <v>0</v>
      </c>
      <c r="M29">
        <f t="shared" si="21"/>
        <v>0</v>
      </c>
      <c r="N29">
        <f t="shared" si="21"/>
        <v>0</v>
      </c>
      <c r="O29">
        <f t="shared" si="21"/>
        <v>0</v>
      </c>
      <c r="AE29">
        <f t="shared" si="16"/>
        <v>1977</v>
      </c>
      <c r="AF29">
        <f t="shared" si="17"/>
        <v>1.5791039331406957</v>
      </c>
      <c r="AG29">
        <f t="shared" si="25"/>
        <v>2.5428579406502196E-2</v>
      </c>
      <c r="AH29">
        <f t="shared" si="25"/>
        <v>2.2854585380783998E-2</v>
      </c>
      <c r="AI29">
        <f t="shared" si="25"/>
        <v>2.1207738954970103E-2</v>
      </c>
      <c r="AJ29">
        <f t="shared" si="25"/>
        <v>2.458496699958326E-2</v>
      </c>
      <c r="AK29">
        <f t="shared" si="25"/>
        <v>2.7912946901461615E-2</v>
      </c>
      <c r="AL29">
        <f t="shared" si="25"/>
        <v>3.3902952407323987E-2</v>
      </c>
      <c r="AM29">
        <f t="shared" si="25"/>
        <v>5.7051611838634129E-2</v>
      </c>
      <c r="AN29">
        <f t="shared" si="25"/>
        <v>7.529766010344445E-2</v>
      </c>
      <c r="AO29">
        <f t="shared" si="25"/>
        <v>8.1640541296942454E-2</v>
      </c>
      <c r="AP29">
        <f t="shared" si="25"/>
        <v>8.3243706639962903E-2</v>
      </c>
      <c r="AQ29">
        <f t="shared" si="25"/>
        <v>8.7172337894205448E-2</v>
      </c>
      <c r="AR29">
        <f t="shared" si="25"/>
        <v>8.7988599784479107E-2</v>
      </c>
      <c r="AS29">
        <f t="shared" si="25"/>
        <v>8.8206462650388201E-2</v>
      </c>
      <c r="AT29">
        <f t="shared" si="25"/>
        <v>9.3499918290881098E-2</v>
      </c>
      <c r="AU29">
        <f t="shared" si="25"/>
        <v>9.3569423325406506E-2</v>
      </c>
      <c r="AV29">
        <f t="shared" si="25"/>
        <v>9.5225747255092391E-2</v>
      </c>
      <c r="AW29">
        <f t="shared" si="24"/>
        <v>9.4870707037587862E-2</v>
      </c>
      <c r="AX29">
        <f t="shared" si="24"/>
        <v>9.6805440111341026E-2</v>
      </c>
      <c r="AY29">
        <f t="shared" si="24"/>
        <v>7.1206476243996189E-2</v>
      </c>
      <c r="AZ29">
        <f t="shared" si="24"/>
        <v>6.3066179687740379E-2</v>
      </c>
      <c r="BA29">
        <f t="shared" si="24"/>
        <v>5.5176572211630574E-2</v>
      </c>
      <c r="BB29">
        <f t="shared" si="24"/>
        <v>5.2076008716542922E-2</v>
      </c>
      <c r="BC29">
        <f t="shared" si="24"/>
        <v>4.3769106359811155E-2</v>
      </c>
      <c r="BD29">
        <f t="shared" si="24"/>
        <v>3.8225322713786022E-2</v>
      </c>
      <c r="BE29">
        <f t="shared" si="24"/>
        <v>2.9566077062175945E-2</v>
      </c>
      <c r="BF29">
        <f t="shared" si="24"/>
        <v>1.9968307230406841E-2</v>
      </c>
      <c r="BG29">
        <f t="shared" si="23"/>
        <v>1.5762435048233395E-2</v>
      </c>
      <c r="BI29">
        <f t="shared" si="6"/>
        <v>1.5792804115533143</v>
      </c>
    </row>
    <row r="30" spans="1:61" x14ac:dyDescent="0.25">
      <c r="A30">
        <f>'HKI SC'!A26</f>
        <v>1963</v>
      </c>
      <c r="B30">
        <f>'HKI SC'!AG26</f>
        <v>1.669800972380642</v>
      </c>
      <c r="C30">
        <f t="shared" si="22"/>
        <v>8.4938966884031686E-2</v>
      </c>
      <c r="D30">
        <f t="shared" si="22"/>
        <v>0</v>
      </c>
      <c r="E30">
        <f t="shared" si="22"/>
        <v>0</v>
      </c>
      <c r="F30">
        <f t="shared" si="22"/>
        <v>0</v>
      </c>
      <c r="G30">
        <f t="shared" si="22"/>
        <v>0</v>
      </c>
      <c r="K30">
        <f t="shared" si="21"/>
        <v>0.91506103311596831</v>
      </c>
      <c r="L30">
        <f t="shared" si="21"/>
        <v>0</v>
      </c>
      <c r="M30">
        <f t="shared" si="21"/>
        <v>0</v>
      </c>
      <c r="N30">
        <f t="shared" si="21"/>
        <v>0</v>
      </c>
      <c r="O30">
        <f t="shared" si="21"/>
        <v>0</v>
      </c>
      <c r="AE30">
        <f t="shared" si="16"/>
        <v>1978</v>
      </c>
      <c r="AF30">
        <f t="shared" si="17"/>
        <v>1.5685994820011666</v>
      </c>
      <c r="AG30">
        <f t="shared" si="25"/>
        <v>2.5259424441893896E-2</v>
      </c>
      <c r="AH30">
        <f t="shared" si="25"/>
        <v>2.2702553034838813E-2</v>
      </c>
      <c r="AI30">
        <f t="shared" si="25"/>
        <v>2.1066661694026746E-2</v>
      </c>
      <c r="AJ30">
        <f t="shared" si="25"/>
        <v>2.4421423879213457E-2</v>
      </c>
      <c r="AK30">
        <f t="shared" si="25"/>
        <v>2.772726552816308E-2</v>
      </c>
      <c r="AL30">
        <f t="shared" si="25"/>
        <v>3.3677424562339006E-2</v>
      </c>
      <c r="AM30">
        <f t="shared" si="25"/>
        <v>5.6672095420231966E-2</v>
      </c>
      <c r="AN30">
        <f t="shared" si="25"/>
        <v>7.4796768062789232E-2</v>
      </c>
      <c r="AO30">
        <f t="shared" si="25"/>
        <v>8.109745539926326E-2</v>
      </c>
      <c r="AP30">
        <f t="shared" si="25"/>
        <v>8.2689956230809256E-2</v>
      </c>
      <c r="AQ30">
        <f t="shared" si="25"/>
        <v>8.6592453603557801E-2</v>
      </c>
      <c r="AR30">
        <f t="shared" si="25"/>
        <v>8.7403285589590513E-2</v>
      </c>
      <c r="AS30">
        <f t="shared" si="25"/>
        <v>8.761969919697897E-2</v>
      </c>
      <c r="AT30">
        <f t="shared" si="25"/>
        <v>9.2877941926549537E-2</v>
      </c>
      <c r="AU30">
        <f t="shared" si="25"/>
        <v>9.294698460250321E-2</v>
      </c>
      <c r="AV30">
        <f t="shared" si="25"/>
        <v>9.4592290401320403E-2</v>
      </c>
      <c r="AW30">
        <f t="shared" si="24"/>
        <v>9.4239611967951192E-2</v>
      </c>
      <c r="AX30">
        <f t="shared" si="24"/>
        <v>9.6161474888819098E-2</v>
      </c>
      <c r="AY30">
        <f t="shared" si="24"/>
        <v>7.0732799410682598E-2</v>
      </c>
      <c r="AZ30">
        <f t="shared" si="24"/>
        <v>6.264665340502823E-2</v>
      </c>
      <c r="BA30">
        <f t="shared" si="24"/>
        <v>5.4809528855788242E-2</v>
      </c>
      <c r="BB30">
        <f t="shared" si="24"/>
        <v>5.1729590803431508E-2</v>
      </c>
      <c r="BC30">
        <f t="shared" si="24"/>
        <v>4.3477947285649993E-2</v>
      </c>
      <c r="BD30">
        <f t="shared" si="24"/>
        <v>3.7971041772352943E-2</v>
      </c>
      <c r="BE30">
        <f t="shared" si="24"/>
        <v>2.9369398803469136E-2</v>
      </c>
      <c r="BF30">
        <f t="shared" si="24"/>
        <v>1.9835474866913366E-2</v>
      </c>
      <c r="BG30">
        <f t="shared" si="23"/>
        <v>1.5657580817090514E-2</v>
      </c>
      <c r="BI30">
        <f t="shared" si="6"/>
        <v>1.5687747864512458</v>
      </c>
    </row>
    <row r="31" spans="1:61" x14ac:dyDescent="0.25">
      <c r="A31">
        <f>'HKI SC'!A27</f>
        <v>1964</v>
      </c>
      <c r="B31">
        <f>'HKI SC'!AG27</f>
        <v>1.6699886476204049</v>
      </c>
      <c r="C31">
        <f t="shared" si="22"/>
        <v>8.4829568111952081E-2</v>
      </c>
      <c r="D31">
        <f t="shared" si="22"/>
        <v>0</v>
      </c>
      <c r="E31">
        <f t="shared" si="22"/>
        <v>0</v>
      </c>
      <c r="F31">
        <f t="shared" si="22"/>
        <v>0</v>
      </c>
      <c r="G31">
        <f t="shared" si="22"/>
        <v>0</v>
      </c>
      <c r="K31">
        <f t="shared" si="21"/>
        <v>0.91517043188804792</v>
      </c>
      <c r="L31">
        <f t="shared" si="21"/>
        <v>0</v>
      </c>
      <c r="M31">
        <f t="shared" si="21"/>
        <v>0</v>
      </c>
      <c r="N31">
        <f t="shared" si="21"/>
        <v>0</v>
      </c>
      <c r="O31">
        <f t="shared" si="21"/>
        <v>0</v>
      </c>
      <c r="AE31">
        <f t="shared" si="16"/>
        <v>1979</v>
      </c>
      <c r="AF31">
        <f t="shared" si="17"/>
        <v>1.5605321281081921</v>
      </c>
      <c r="AG31">
        <f t="shared" si="25"/>
        <v>2.5129514469052622E-2</v>
      </c>
      <c r="AH31">
        <f t="shared" si="25"/>
        <v>2.2585793127859622E-2</v>
      </c>
      <c r="AI31">
        <f t="shared" si="25"/>
        <v>2.0958315224976234E-2</v>
      </c>
      <c r="AJ31">
        <f t="shared" si="25"/>
        <v>2.4295823768245291E-2</v>
      </c>
      <c r="AK31">
        <f t="shared" si="25"/>
        <v>2.7584663375053359E-2</v>
      </c>
      <c r="AL31">
        <f t="shared" si="25"/>
        <v>3.3504220563953309E-2</v>
      </c>
      <c r="AM31">
        <f t="shared" si="25"/>
        <v>5.6380629144195615E-2</v>
      </c>
      <c r="AN31">
        <f t="shared" si="25"/>
        <v>7.441208605508931E-2</v>
      </c>
      <c r="AO31">
        <f t="shared" si="25"/>
        <v>8.0680368768780056E-2</v>
      </c>
      <c r="AP31">
        <f t="shared" si="25"/>
        <v>8.226467932107992E-2</v>
      </c>
      <c r="AQ31">
        <f t="shared" si="25"/>
        <v>8.6147106033514179E-2</v>
      </c>
      <c r="AR31">
        <f t="shared" si="25"/>
        <v>8.695376788647334E-2</v>
      </c>
      <c r="AS31">
        <f t="shared" si="25"/>
        <v>8.716906847222812E-2</v>
      </c>
      <c r="AT31">
        <f t="shared" si="25"/>
        <v>9.2400267902702032E-2</v>
      </c>
      <c r="AU31">
        <f t="shared" si="25"/>
        <v>9.2468955490115232E-2</v>
      </c>
      <c r="AV31">
        <f t="shared" si="25"/>
        <v>9.4105799432165599E-2</v>
      </c>
      <c r="AW31">
        <f t="shared" si="24"/>
        <v>9.3754934834491918E-2</v>
      </c>
      <c r="AX31">
        <f t="shared" si="24"/>
        <v>9.5666913557070618E-2</v>
      </c>
      <c r="AY31">
        <f t="shared" si="24"/>
        <v>7.036901851489985E-2</v>
      </c>
      <c r="AZ31">
        <f t="shared" si="24"/>
        <v>6.2324459799185578E-2</v>
      </c>
      <c r="BA31">
        <f t="shared" si="24"/>
        <v>5.4527641815112486E-2</v>
      </c>
      <c r="BB31">
        <f t="shared" si="24"/>
        <v>5.146354397596626E-2</v>
      </c>
      <c r="BC31">
        <f t="shared" si="24"/>
        <v>4.325433890676289E-2</v>
      </c>
      <c r="BD31">
        <f t="shared" si="24"/>
        <v>3.777575557267137E-2</v>
      </c>
      <c r="BE31">
        <f t="shared" si="24"/>
        <v>2.9218351109975563E-2</v>
      </c>
      <c r="BF31">
        <f t="shared" si="24"/>
        <v>1.9733460428414101E-2</v>
      </c>
      <c r="BG31">
        <f t="shared" si="23"/>
        <v>1.557705341222476E-2</v>
      </c>
      <c r="BI31">
        <f t="shared" si="6"/>
        <v>1.5607065309622596</v>
      </c>
    </row>
    <row r="32" spans="1:61" x14ac:dyDescent="0.25">
      <c r="A32">
        <f>'HKI SC'!A28</f>
        <v>1965</v>
      </c>
      <c r="B32">
        <f>'HKI SC'!AG28</f>
        <v>1.6713698992510799</v>
      </c>
      <c r="C32">
        <f t="shared" si="22"/>
        <v>8.402441537832761E-2</v>
      </c>
      <c r="D32">
        <f t="shared" si="22"/>
        <v>0</v>
      </c>
      <c r="E32">
        <f t="shared" si="22"/>
        <v>0</v>
      </c>
      <c r="F32">
        <f t="shared" si="22"/>
        <v>0</v>
      </c>
      <c r="G32">
        <f t="shared" si="22"/>
        <v>0</v>
      </c>
      <c r="K32">
        <f t="shared" si="21"/>
        <v>0.91597558462167239</v>
      </c>
      <c r="L32">
        <f t="shared" si="21"/>
        <v>0</v>
      </c>
      <c r="M32">
        <f t="shared" si="21"/>
        <v>0</v>
      </c>
      <c r="N32">
        <f t="shared" si="21"/>
        <v>0</v>
      </c>
      <c r="O32">
        <f t="shared" si="21"/>
        <v>0</v>
      </c>
      <c r="AE32">
        <f t="shared" si="16"/>
        <v>1980</v>
      </c>
      <c r="AF32">
        <f t="shared" si="17"/>
        <v>1.5549381112490295</v>
      </c>
      <c r="AG32">
        <f t="shared" si="25"/>
        <v>2.5039433063440763E-2</v>
      </c>
      <c r="AH32">
        <f t="shared" si="25"/>
        <v>2.2504830163202195E-2</v>
      </c>
      <c r="AI32">
        <f t="shared" si="25"/>
        <v>2.0883186256724685E-2</v>
      </c>
      <c r="AJ32">
        <f t="shared" si="25"/>
        <v>2.4208730881582607E-2</v>
      </c>
      <c r="AK32">
        <f t="shared" si="25"/>
        <v>2.7485781032809343E-2</v>
      </c>
      <c r="AL32">
        <f t="shared" si="25"/>
        <v>3.338411847101206E-2</v>
      </c>
      <c r="AM32">
        <f t="shared" si="25"/>
        <v>5.6178522321604807E-2</v>
      </c>
      <c r="AN32">
        <f t="shared" si="25"/>
        <v>7.4145342130744585E-2</v>
      </c>
      <c r="AO32">
        <f t="shared" si="25"/>
        <v>8.0391155022413188E-2</v>
      </c>
      <c r="AP32">
        <f t="shared" si="25"/>
        <v>8.1969786319681992E-2</v>
      </c>
      <c r="AQ32">
        <f t="shared" si="25"/>
        <v>8.5838295753456861E-2</v>
      </c>
      <c r="AR32">
        <f t="shared" si="25"/>
        <v>8.6642065977385233E-2</v>
      </c>
      <c r="AS32">
        <f t="shared" si="25"/>
        <v>8.6856594778256635E-2</v>
      </c>
      <c r="AT32">
        <f t="shared" si="25"/>
        <v>9.2069042004094312E-2</v>
      </c>
      <c r="AU32">
        <f t="shared" si="25"/>
        <v>9.2137483368110326E-2</v>
      </c>
      <c r="AV32">
        <f t="shared" si="25"/>
        <v>9.3768459739450208E-2</v>
      </c>
      <c r="AW32">
        <f t="shared" si="24"/>
        <v>9.3418852881004905E-2</v>
      </c>
      <c r="AX32">
        <f t="shared" si="24"/>
        <v>9.5323977761220591E-2</v>
      </c>
      <c r="AY32">
        <f t="shared" si="24"/>
        <v>7.0116767716057099E-2</v>
      </c>
      <c r="AZ32">
        <f t="shared" si="24"/>
        <v>6.2101046213156111E-2</v>
      </c>
      <c r="BA32">
        <f t="shared" si="24"/>
        <v>5.4332177369293029E-2</v>
      </c>
      <c r="BB32">
        <f t="shared" si="24"/>
        <v>5.1279063357177065E-2</v>
      </c>
      <c r="BC32">
        <f t="shared" si="24"/>
        <v>4.3099285706179519E-2</v>
      </c>
      <c r="BD32">
        <f t="shared" si="24"/>
        <v>3.7640341370211272E-2</v>
      </c>
      <c r="BE32">
        <f t="shared" si="24"/>
        <v>2.9113612511030933E-2</v>
      </c>
      <c r="BF32">
        <f t="shared" si="24"/>
        <v>1.9662722179365686E-2</v>
      </c>
      <c r="BG32">
        <f t="shared" si="23"/>
        <v>1.552121457505215E-2</v>
      </c>
      <c r="BI32">
        <f t="shared" si="6"/>
        <v>1.5551118889237185</v>
      </c>
    </row>
    <row r="33" spans="1:61" x14ac:dyDescent="0.25">
      <c r="A33">
        <f>'HKI SC'!A29</f>
        <v>1966</v>
      </c>
      <c r="B33">
        <f>'HKI SC'!AG29</f>
        <v>1.6640506692958763</v>
      </c>
      <c r="C33">
        <f t="shared" si="22"/>
        <v>8.8290906635665189E-2</v>
      </c>
      <c r="D33">
        <f t="shared" si="22"/>
        <v>0</v>
      </c>
      <c r="E33">
        <f t="shared" si="22"/>
        <v>0</v>
      </c>
      <c r="F33">
        <f t="shared" si="22"/>
        <v>0</v>
      </c>
      <c r="G33">
        <f t="shared" si="22"/>
        <v>0</v>
      </c>
      <c r="K33">
        <f t="shared" ref="K33:O48" si="26">($B33&gt;=J$16)*($B33&lt;=K$16)*($B33-J$16)/(K$16-J$16)</f>
        <v>0.91170909336433481</v>
      </c>
      <c r="L33">
        <f t="shared" si="26"/>
        <v>0</v>
      </c>
      <c r="M33">
        <f t="shared" si="26"/>
        <v>0</v>
      </c>
      <c r="N33">
        <f t="shared" si="26"/>
        <v>0</v>
      </c>
      <c r="O33">
        <f t="shared" si="26"/>
        <v>0</v>
      </c>
      <c r="AE33">
        <f t="shared" si="16"/>
        <v>1981</v>
      </c>
      <c r="AF33">
        <f t="shared" si="17"/>
        <v>1.5388277788384812</v>
      </c>
      <c r="AG33">
        <f t="shared" si="25"/>
        <v>2.4780005638577098E-2</v>
      </c>
      <c r="AH33">
        <f t="shared" si="25"/>
        <v>2.2271663137357744E-2</v>
      </c>
      <c r="AI33">
        <f t="shared" si="25"/>
        <v>2.0666820685675057E-2</v>
      </c>
      <c r="AJ33">
        <f t="shared" si="25"/>
        <v>2.3957910158289301E-2</v>
      </c>
      <c r="AK33">
        <f t="shared" si="25"/>
        <v>2.7201007596620034E-2</v>
      </c>
      <c r="AL33">
        <f t="shared" si="25"/>
        <v>3.3038233807236528E-2</v>
      </c>
      <c r="AM33">
        <f t="shared" si="25"/>
        <v>5.5596470430029861E-2</v>
      </c>
      <c r="AN33">
        <f t="shared" si="25"/>
        <v>7.3377140425622933E-2</v>
      </c>
      <c r="AO33">
        <f t="shared" si="25"/>
        <v>7.9558241981752903E-2</v>
      </c>
      <c r="AP33">
        <f t="shared" si="25"/>
        <v>8.1120517467321726E-2</v>
      </c>
      <c r="AQ33">
        <f t="shared" si="25"/>
        <v>8.4948946223633873E-2</v>
      </c>
      <c r="AR33">
        <f t="shared" si="25"/>
        <v>8.5744388781402739E-2</v>
      </c>
      <c r="AS33">
        <f t="shared" si="25"/>
        <v>8.5956694901983099E-2</v>
      </c>
      <c r="AT33">
        <f t="shared" si="25"/>
        <v>9.1115137240505198E-2</v>
      </c>
      <c r="AU33">
        <f t="shared" si="25"/>
        <v>9.1182869500334399E-2</v>
      </c>
      <c r="AV33">
        <f t="shared" si="25"/>
        <v>9.2796947725499873E-2</v>
      </c>
      <c r="AW33">
        <f t="shared" si="24"/>
        <v>9.245096305797125E-2</v>
      </c>
      <c r="AX33">
        <f t="shared" si="24"/>
        <v>9.433634940654903E-2</v>
      </c>
      <c r="AY33">
        <f t="shared" si="24"/>
        <v>6.9390305082408274E-2</v>
      </c>
      <c r="AZ33">
        <f t="shared" si="24"/>
        <v>6.145763250408371E-2</v>
      </c>
      <c r="BA33">
        <f t="shared" si="24"/>
        <v>5.3769255004939197E-2</v>
      </c>
      <c r="BB33">
        <f t="shared" si="24"/>
        <v>5.074777355830392E-2</v>
      </c>
      <c r="BC33">
        <f t="shared" si="24"/>
        <v>4.2652744577397227E-2</v>
      </c>
      <c r="BD33">
        <f t="shared" si="24"/>
        <v>3.7250359024847364E-2</v>
      </c>
      <c r="BE33">
        <f t="shared" si="24"/>
        <v>2.881197351213351E-2</v>
      </c>
      <c r="BF33">
        <f t="shared" si="24"/>
        <v>1.945900153729371E-2</v>
      </c>
      <c r="BG33">
        <f t="shared" si="23"/>
        <v>1.5360403077533009E-2</v>
      </c>
      <c r="BI33">
        <f t="shared" si="6"/>
        <v>1.5389997560453026</v>
      </c>
    </row>
    <row r="34" spans="1:61" x14ac:dyDescent="0.25">
      <c r="A34">
        <f>'HKI SC'!A30</f>
        <v>1967</v>
      </c>
      <c r="B34">
        <f>'HKI SC'!AG30</f>
        <v>1.660156445876263</v>
      </c>
      <c r="C34">
        <f t="shared" si="22"/>
        <v>9.0560909118930111E-2</v>
      </c>
      <c r="D34">
        <f t="shared" si="22"/>
        <v>0</v>
      </c>
      <c r="E34">
        <f t="shared" si="22"/>
        <v>0</v>
      </c>
      <c r="F34">
        <f t="shared" si="22"/>
        <v>0</v>
      </c>
      <c r="G34">
        <f t="shared" si="22"/>
        <v>0</v>
      </c>
      <c r="K34">
        <f t="shared" si="26"/>
        <v>0.90943909088106989</v>
      </c>
      <c r="L34">
        <f t="shared" si="26"/>
        <v>0</v>
      </c>
      <c r="M34">
        <f t="shared" si="26"/>
        <v>0</v>
      </c>
      <c r="N34">
        <f t="shared" si="26"/>
        <v>0</v>
      </c>
      <c r="O34">
        <f t="shared" si="26"/>
        <v>0</v>
      </c>
      <c r="AE34">
        <f t="shared" si="16"/>
        <v>1982</v>
      </c>
      <c r="AF34">
        <f t="shared" si="17"/>
        <v>1.5255260040280656</v>
      </c>
      <c r="AG34">
        <f t="shared" si="25"/>
        <v>2.4565804894778484E-2</v>
      </c>
      <c r="AH34">
        <f t="shared" si="25"/>
        <v>2.2079144746553685E-2</v>
      </c>
      <c r="AI34">
        <f t="shared" si="25"/>
        <v>2.0488174706840709E-2</v>
      </c>
      <c r="AJ34">
        <f t="shared" si="25"/>
        <v>2.3750815686616671E-2</v>
      </c>
      <c r="AK34">
        <f t="shared" si="25"/>
        <v>2.6965879479853287E-2</v>
      </c>
      <c r="AL34">
        <f t="shared" si="25"/>
        <v>3.275264814763177E-2</v>
      </c>
      <c r="AM34">
        <f t="shared" si="25"/>
        <v>5.5115889210946088E-2</v>
      </c>
      <c r="AN34">
        <f t="shared" si="25"/>
        <v>7.2742861390895211E-2</v>
      </c>
      <c r="AO34">
        <f t="shared" si="25"/>
        <v>7.8870532912741556E-2</v>
      </c>
      <c r="AP34">
        <f t="shared" si="25"/>
        <v>8.0419303939275613E-2</v>
      </c>
      <c r="AQ34">
        <f t="shared" si="25"/>
        <v>8.4214639390479504E-2</v>
      </c>
      <c r="AR34">
        <f t="shared" si="25"/>
        <v>8.5003206066539216E-2</v>
      </c>
      <c r="AS34">
        <f t="shared" si="25"/>
        <v>8.5213676992664619E-2</v>
      </c>
      <c r="AT34">
        <f t="shared" si="25"/>
        <v>9.032752926119765E-2</v>
      </c>
      <c r="AU34">
        <f t="shared" si="25"/>
        <v>9.0394676036881047E-2</v>
      </c>
      <c r="AV34">
        <f t="shared" si="25"/>
        <v>9.1994802015165619E-2</v>
      </c>
      <c r="AW34">
        <f t="shared" si="24"/>
        <v>9.1651808072264279E-2</v>
      </c>
      <c r="AX34">
        <f t="shared" si="24"/>
        <v>9.3520896960538641E-2</v>
      </c>
      <c r="AY34">
        <f t="shared" si="24"/>
        <v>6.8790488634508609E-2</v>
      </c>
      <c r="AZ34">
        <f t="shared" si="24"/>
        <v>6.0926386838264214E-2</v>
      </c>
      <c r="BA34">
        <f t="shared" si="24"/>
        <v>5.3304468411120777E-2</v>
      </c>
      <c r="BB34">
        <f t="shared" si="24"/>
        <v>5.0309104939706431E-2</v>
      </c>
      <c r="BC34">
        <f t="shared" si="24"/>
        <v>4.2284050165184994E-2</v>
      </c>
      <c r="BD34">
        <f t="shared" si="24"/>
        <v>3.6928363351147186E-2</v>
      </c>
      <c r="BE34">
        <f t="shared" si="24"/>
        <v>2.8562920051588798E-2</v>
      </c>
      <c r="BF34">
        <f t="shared" si="24"/>
        <v>1.9290796062942327E-2</v>
      </c>
      <c r="BG34">
        <f t="shared" si="23"/>
        <v>1.5227626281101131E-2</v>
      </c>
      <c r="BI34">
        <f t="shared" si="6"/>
        <v>1.5256964946474281</v>
      </c>
    </row>
    <row r="35" spans="1:61" x14ac:dyDescent="0.25">
      <c r="A35">
        <f>'HKI SC'!A31</f>
        <v>1968</v>
      </c>
      <c r="B35">
        <f>'HKI SC'!AG31</f>
        <v>1.6581168556911772</v>
      </c>
      <c r="C35">
        <f t="shared" ref="C35:G50" si="27">($B35&gt;=C$16)*($B35&lt;=D$16)*(1-($B35-C$16)/(D$16-C$16))</f>
        <v>9.1749817480394236E-2</v>
      </c>
      <c r="D35">
        <f t="shared" si="27"/>
        <v>0</v>
      </c>
      <c r="E35">
        <f t="shared" si="27"/>
        <v>0</v>
      </c>
      <c r="F35">
        <f t="shared" si="27"/>
        <v>0</v>
      </c>
      <c r="G35">
        <f t="shared" si="27"/>
        <v>0</v>
      </c>
      <c r="K35">
        <f t="shared" si="26"/>
        <v>0.90825018251960576</v>
      </c>
      <c r="L35">
        <f t="shared" si="26"/>
        <v>0</v>
      </c>
      <c r="M35">
        <f t="shared" si="26"/>
        <v>0</v>
      </c>
      <c r="N35">
        <f t="shared" si="26"/>
        <v>0</v>
      </c>
      <c r="O35">
        <f t="shared" si="26"/>
        <v>0</v>
      </c>
      <c r="AE35">
        <f t="shared" si="16"/>
        <v>1983</v>
      </c>
      <c r="AF35">
        <f t="shared" si="17"/>
        <v>1.5142286859008238</v>
      </c>
      <c r="AG35">
        <f t="shared" si="25"/>
        <v>2.4383882258117242E-2</v>
      </c>
      <c r="AH35">
        <f t="shared" si="25"/>
        <v>2.1915637129167539E-2</v>
      </c>
      <c r="AI35">
        <f t="shared" si="25"/>
        <v>2.0336449054902603E-2</v>
      </c>
      <c r="AJ35">
        <f t="shared" si="25"/>
        <v>2.3574928471397319E-2</v>
      </c>
      <c r="AK35">
        <f t="shared" si="25"/>
        <v>2.6766183035308668E-2</v>
      </c>
      <c r="AL35">
        <f t="shared" si="25"/>
        <v>3.2510097653797899E-2</v>
      </c>
      <c r="AM35">
        <f t="shared" si="25"/>
        <v>5.4707727217877609E-2</v>
      </c>
      <c r="AN35">
        <f t="shared" si="25"/>
        <v>7.2204162447416786E-2</v>
      </c>
      <c r="AO35">
        <f t="shared" si="25"/>
        <v>7.8286455355998735E-2</v>
      </c>
      <c r="AP35">
        <f t="shared" si="25"/>
        <v>7.9823756922853442E-2</v>
      </c>
      <c r="AQ35">
        <f t="shared" si="25"/>
        <v>8.3590985929540076E-2</v>
      </c>
      <c r="AR35">
        <f t="shared" si="25"/>
        <v>8.4373712856830846E-2</v>
      </c>
      <c r="AS35">
        <f t="shared" si="25"/>
        <v>8.4582625135642006E-2</v>
      </c>
      <c r="AT35">
        <f t="shared" si="25"/>
        <v>8.9658606652853343E-2</v>
      </c>
      <c r="AU35">
        <f t="shared" si="25"/>
        <v>8.9725256171535483E-2</v>
      </c>
      <c r="AV35">
        <f t="shared" si="25"/>
        <v>9.1313532379857024E-2</v>
      </c>
      <c r="AW35">
        <f t="shared" si="24"/>
        <v>9.0973078486537559E-2</v>
      </c>
      <c r="AX35">
        <f t="shared" si="24"/>
        <v>9.2828325793794506E-2</v>
      </c>
      <c r="AY35">
        <f t="shared" si="24"/>
        <v>6.8281059078945189E-2</v>
      </c>
      <c r="AZ35">
        <f t="shared" si="24"/>
        <v>6.0475195070547466E-2</v>
      </c>
      <c r="BA35">
        <f t="shared" si="24"/>
        <v>5.2909720936706123E-2</v>
      </c>
      <c r="BB35">
        <f t="shared" si="24"/>
        <v>4.9936539698799395E-2</v>
      </c>
      <c r="BC35">
        <f t="shared" si="24"/>
        <v>4.1970914653130117E-2</v>
      </c>
      <c r="BD35">
        <f t="shared" si="24"/>
        <v>3.6654889501737398E-2</v>
      </c>
      <c r="BE35">
        <f t="shared" si="24"/>
        <v>2.8351396686130757E-2</v>
      </c>
      <c r="BF35">
        <f t="shared" si="24"/>
        <v>1.9147937626261886E-2</v>
      </c>
      <c r="BG35">
        <f t="shared" si="23"/>
        <v>1.5114857742271828E-2</v>
      </c>
      <c r="BI35">
        <f t="shared" si="6"/>
        <v>1.5143979139479591</v>
      </c>
    </row>
    <row r="36" spans="1:61" x14ac:dyDescent="0.25">
      <c r="A36">
        <f>'HKI SC'!A32</f>
        <v>1969</v>
      </c>
      <c r="B36">
        <f>'HKI SC'!AG32</f>
        <v>1.6566966829525422</v>
      </c>
      <c r="C36">
        <f t="shared" si="27"/>
        <v>9.2577657924044598E-2</v>
      </c>
      <c r="D36">
        <f t="shared" si="27"/>
        <v>0</v>
      </c>
      <c r="E36">
        <f t="shared" si="27"/>
        <v>0</v>
      </c>
      <c r="F36">
        <f t="shared" si="27"/>
        <v>0</v>
      </c>
      <c r="G36">
        <f t="shared" si="27"/>
        <v>0</v>
      </c>
      <c r="K36">
        <f t="shared" si="26"/>
        <v>0.9074223420759554</v>
      </c>
      <c r="L36">
        <f t="shared" si="26"/>
        <v>0</v>
      </c>
      <c r="M36">
        <f t="shared" si="26"/>
        <v>0</v>
      </c>
      <c r="N36">
        <f t="shared" si="26"/>
        <v>0</v>
      </c>
      <c r="O36">
        <f t="shared" si="26"/>
        <v>0</v>
      </c>
      <c r="AE36">
        <f t="shared" si="16"/>
        <v>1984</v>
      </c>
      <c r="AF36">
        <f t="shared" si="17"/>
        <v>1.5045620105700575</v>
      </c>
      <c r="AG36">
        <f t="shared" si="25"/>
        <v>2.4228218139950953E-2</v>
      </c>
      <c r="AH36">
        <f t="shared" si="25"/>
        <v>2.1775730026120873E-2</v>
      </c>
      <c r="AI36">
        <f t="shared" si="25"/>
        <v>2.0206623321032385E-2</v>
      </c>
      <c r="AJ36">
        <f t="shared" si="25"/>
        <v>2.3424428628407313E-2</v>
      </c>
      <c r="AK36">
        <f t="shared" si="25"/>
        <v>2.6595310561649071E-2</v>
      </c>
      <c r="AL36">
        <f t="shared" si="25"/>
        <v>3.2302556638416982E-2</v>
      </c>
      <c r="AM36">
        <f t="shared" si="25"/>
        <v>5.4358478889653838E-2</v>
      </c>
      <c r="AN36">
        <f t="shared" si="25"/>
        <v>7.1743218732370287E-2</v>
      </c>
      <c r="AO36">
        <f t="shared" si="25"/>
        <v>7.7786682928115594E-2</v>
      </c>
      <c r="AP36">
        <f t="shared" si="25"/>
        <v>7.9314170524814639E-2</v>
      </c>
      <c r="AQ36">
        <f t="shared" si="25"/>
        <v>8.3057349941077205E-2</v>
      </c>
      <c r="AR36">
        <f t="shared" si="25"/>
        <v>8.3835080022680669E-2</v>
      </c>
      <c r="AS36">
        <f t="shared" si="25"/>
        <v>8.4042658627661262E-2</v>
      </c>
      <c r="AT36">
        <f t="shared" si="25"/>
        <v>8.9086235617228449E-2</v>
      </c>
      <c r="AU36">
        <f t="shared" si="25"/>
        <v>8.9152459652452193E-2</v>
      </c>
      <c r="AV36">
        <f t="shared" si="25"/>
        <v>9.0730596473913364E-2</v>
      </c>
      <c r="AW36">
        <f t="shared" si="24"/>
        <v>9.0392316002140094E-2</v>
      </c>
      <c r="AX36">
        <f t="shared" si="24"/>
        <v>9.2235719607356187E-2</v>
      </c>
      <c r="AY36">
        <f t="shared" si="24"/>
        <v>6.7845160039716274E-2</v>
      </c>
      <c r="AZ36">
        <f t="shared" si="24"/>
        <v>6.0089127839253437E-2</v>
      </c>
      <c r="BA36">
        <f t="shared" si="24"/>
        <v>5.2571950889883701E-2</v>
      </c>
      <c r="BB36">
        <f t="shared" si="24"/>
        <v>4.9617750125662337E-2</v>
      </c>
      <c r="BC36">
        <f t="shared" si="24"/>
        <v>4.1702976785445531E-2</v>
      </c>
      <c r="BD36">
        <f t="shared" si="24"/>
        <v>3.6420888574798402E-2</v>
      </c>
      <c r="BE36">
        <f t="shared" si="24"/>
        <v>2.8170404376653045E-2</v>
      </c>
      <c r="BF36">
        <f t="shared" si="24"/>
        <v>1.9025699223297859E-2</v>
      </c>
      <c r="BG36">
        <f t="shared" si="23"/>
        <v>1.5018366093536262E-2</v>
      </c>
      <c r="BI36">
        <f t="shared" si="6"/>
        <v>1.5047301582832882</v>
      </c>
    </row>
    <row r="37" spans="1:61" x14ac:dyDescent="0.25">
      <c r="A37">
        <f>'HKI SC'!A33</f>
        <v>1970</v>
      </c>
      <c r="B37">
        <f>'HKI SC'!AG33</f>
        <v>1.6549391386921692</v>
      </c>
      <c r="C37">
        <f t="shared" si="27"/>
        <v>9.3602157395595409E-2</v>
      </c>
      <c r="D37">
        <f t="shared" si="27"/>
        <v>0</v>
      </c>
      <c r="E37">
        <f t="shared" si="27"/>
        <v>0</v>
      </c>
      <c r="F37">
        <f t="shared" si="27"/>
        <v>0</v>
      </c>
      <c r="G37">
        <f t="shared" si="27"/>
        <v>0</v>
      </c>
      <c r="K37">
        <f t="shared" si="26"/>
        <v>0.90639784260440459</v>
      </c>
      <c r="L37">
        <f t="shared" si="26"/>
        <v>0</v>
      </c>
      <c r="M37">
        <f t="shared" si="26"/>
        <v>0</v>
      </c>
      <c r="N37">
        <f t="shared" si="26"/>
        <v>0</v>
      </c>
      <c r="O37">
        <f t="shared" si="26"/>
        <v>0</v>
      </c>
      <c r="AE37">
        <f t="shared" si="16"/>
        <v>1985</v>
      </c>
      <c r="AF37">
        <f t="shared" si="17"/>
        <v>1.4962364925196174</v>
      </c>
      <c r="AG37">
        <f t="shared" si="25"/>
        <v>2.409415090574122E-2</v>
      </c>
      <c r="AH37">
        <f t="shared" si="25"/>
        <v>2.1655233674278723E-2</v>
      </c>
      <c r="AI37">
        <f t="shared" si="25"/>
        <v>2.0094809646344455E-2</v>
      </c>
      <c r="AJ37">
        <f t="shared" si="25"/>
        <v>2.3294809176369467E-2</v>
      </c>
      <c r="AK37">
        <f t="shared" si="25"/>
        <v>2.6448144983505721E-2</v>
      </c>
      <c r="AL37">
        <f t="shared" si="25"/>
        <v>3.212380992244307E-2</v>
      </c>
      <c r="AM37">
        <f t="shared" si="25"/>
        <v>5.4057685373659903E-2</v>
      </c>
      <c r="AN37">
        <f t="shared" si="25"/>
        <v>7.1346226479238287E-2</v>
      </c>
      <c r="AO37">
        <f t="shared" si="25"/>
        <v>7.7356249068791627E-2</v>
      </c>
      <c r="AP37">
        <f t="shared" si="25"/>
        <v>7.8875284288341188E-2</v>
      </c>
      <c r="AQ37">
        <f t="shared" si="25"/>
        <v>8.259775076118421E-2</v>
      </c>
      <c r="AR37">
        <f t="shared" si="25"/>
        <v>8.3371177260889898E-2</v>
      </c>
      <c r="AS37">
        <f t="shared" si="25"/>
        <v>8.3577607226325901E-2</v>
      </c>
      <c r="AT37">
        <f t="shared" si="25"/>
        <v>8.8593275501615804E-2</v>
      </c>
      <c r="AU37">
        <f t="shared" si="25"/>
        <v>8.8659133085077016E-2</v>
      </c>
      <c r="AV37">
        <f t="shared" si="25"/>
        <v>9.0228537261089994E-2</v>
      </c>
      <c r="AW37">
        <f t="shared" si="24"/>
        <v>8.9892128669740445E-2</v>
      </c>
      <c r="AX37">
        <f t="shared" si="24"/>
        <v>9.1725331771499941E-2</v>
      </c>
      <c r="AY37">
        <f t="shared" si="24"/>
        <v>6.7469737756967268E-2</v>
      </c>
      <c r="AZ37">
        <f t="shared" si="24"/>
        <v>5.9756623685256249E-2</v>
      </c>
      <c r="BA37">
        <f t="shared" si="24"/>
        <v>5.2281043155270129E-2</v>
      </c>
      <c r="BB37">
        <f t="shared" si="24"/>
        <v>4.934318950842536E-2</v>
      </c>
      <c r="BC37">
        <f t="shared" si="24"/>
        <v>4.1472212693606764E-2</v>
      </c>
      <c r="BD37">
        <f t="shared" si="24"/>
        <v>3.6219353002909495E-2</v>
      </c>
      <c r="BE37">
        <f t="shared" si="24"/>
        <v>2.8014522991586598E-2</v>
      </c>
      <c r="BF37">
        <f t="shared" si="24"/>
        <v>1.8920420211071706E-2</v>
      </c>
      <c r="BG37">
        <f t="shared" si="23"/>
        <v>1.4935261723545904E-2</v>
      </c>
      <c r="BI37">
        <f t="shared" si="6"/>
        <v>1.4964037097847764</v>
      </c>
    </row>
    <row r="38" spans="1:61" x14ac:dyDescent="0.25">
      <c r="A38">
        <f>'HKI SC'!A34</f>
        <v>1971</v>
      </c>
      <c r="B38">
        <f>'HKI SC'!AG34</f>
        <v>1.6448461548643554</v>
      </c>
      <c r="C38">
        <f t="shared" si="27"/>
        <v>9.9485512273823073E-2</v>
      </c>
      <c r="D38">
        <f t="shared" si="27"/>
        <v>0</v>
      </c>
      <c r="E38">
        <f t="shared" si="27"/>
        <v>0</v>
      </c>
      <c r="F38">
        <f t="shared" si="27"/>
        <v>0</v>
      </c>
      <c r="G38">
        <f t="shared" si="27"/>
        <v>0</v>
      </c>
      <c r="K38">
        <f t="shared" si="26"/>
        <v>0.90051448772617693</v>
      </c>
      <c r="L38">
        <f t="shared" si="26"/>
        <v>0</v>
      </c>
      <c r="M38">
        <f t="shared" si="26"/>
        <v>0</v>
      </c>
      <c r="N38">
        <f t="shared" si="26"/>
        <v>0</v>
      </c>
      <c r="O38">
        <f t="shared" si="26"/>
        <v>0</v>
      </c>
      <c r="AE38">
        <f t="shared" si="16"/>
        <v>1986</v>
      </c>
      <c r="AF38">
        <f t="shared" si="17"/>
        <v>1.4849245913641194</v>
      </c>
      <c r="AG38">
        <f t="shared" si="25"/>
        <v>2.3911993436093876E-2</v>
      </c>
      <c r="AH38">
        <f t="shared" si="25"/>
        <v>2.1491514994746892E-2</v>
      </c>
      <c r="AI38">
        <f t="shared" si="25"/>
        <v>1.9942888140890992E-2</v>
      </c>
      <c r="AJ38">
        <f t="shared" si="25"/>
        <v>2.3118694918926427E-2</v>
      </c>
      <c r="AK38">
        <f t="shared" si="25"/>
        <v>2.6248190762835778E-2</v>
      </c>
      <c r="AL38">
        <f t="shared" si="25"/>
        <v>3.1880946334770004E-2</v>
      </c>
      <c r="AM38">
        <f t="shared" si="25"/>
        <v>5.3648996508832057E-2</v>
      </c>
      <c r="AN38">
        <f t="shared" si="25"/>
        <v>7.080683216170508E-2</v>
      </c>
      <c r="AO38">
        <f t="shared" si="25"/>
        <v>7.6771417561472433E-2</v>
      </c>
      <c r="AP38">
        <f t="shared" si="25"/>
        <v>7.8278968516107203E-2</v>
      </c>
      <c r="AQ38">
        <f t="shared" si="25"/>
        <v>8.1973292263514783E-2</v>
      </c>
      <c r="AR38">
        <f t="shared" si="25"/>
        <v>8.2740871476271224E-2</v>
      </c>
      <c r="AS38">
        <f t="shared" si="25"/>
        <v>8.2945740782428945E-2</v>
      </c>
      <c r="AT38">
        <f t="shared" si="25"/>
        <v>8.7923489421322804E-2</v>
      </c>
      <c r="AU38">
        <f t="shared" si="25"/>
        <v>8.7988849105903599E-2</v>
      </c>
      <c r="AV38">
        <f t="shared" si="25"/>
        <v>8.9546388215798453E-2</v>
      </c>
      <c r="AW38">
        <f t="shared" si="24"/>
        <v>8.9212522952827972E-2</v>
      </c>
      <c r="AX38">
        <f t="shared" si="24"/>
        <v>9.1031866606305911E-2</v>
      </c>
      <c r="AY38">
        <f t="shared" si="24"/>
        <v>6.695965060944091E-2</v>
      </c>
      <c r="AZ38">
        <f t="shared" si="24"/>
        <v>5.9304849501232978E-2</v>
      </c>
      <c r="BA38">
        <f t="shared" si="24"/>
        <v>5.1885786125091142E-2</v>
      </c>
      <c r="BB38">
        <f t="shared" si="24"/>
        <v>4.8970143345464602E-2</v>
      </c>
      <c r="BC38">
        <f t="shared" si="24"/>
        <v>4.115867297375949E-2</v>
      </c>
      <c r="BD38">
        <f t="shared" si="24"/>
        <v>3.5945526142561336E-2</v>
      </c>
      <c r="BE38">
        <f t="shared" si="24"/>
        <v>2.7802726583342603E-2</v>
      </c>
      <c r="BF38">
        <f t="shared" si="24"/>
        <v>1.8777377367030581E-2</v>
      </c>
      <c r="BG38">
        <f t="shared" si="23"/>
        <v>1.4822347618594659E-2</v>
      </c>
      <c r="BI38">
        <f t="shared" si="6"/>
        <v>1.4850905444272726</v>
      </c>
    </row>
    <row r="39" spans="1:61" x14ac:dyDescent="0.25">
      <c r="A39">
        <f>'HKI SC'!A35</f>
        <v>1972</v>
      </c>
      <c r="B39">
        <f>'HKI SC'!AG35</f>
        <v>1.6355580159649385</v>
      </c>
      <c r="C39">
        <f t="shared" si="27"/>
        <v>0.10489971071462012</v>
      </c>
      <c r="D39">
        <f t="shared" si="27"/>
        <v>0</v>
      </c>
      <c r="E39">
        <f t="shared" si="27"/>
        <v>0</v>
      </c>
      <c r="F39">
        <f t="shared" si="27"/>
        <v>0</v>
      </c>
      <c r="G39">
        <f t="shared" si="27"/>
        <v>0</v>
      </c>
      <c r="K39">
        <f t="shared" si="26"/>
        <v>0.89510028928537988</v>
      </c>
      <c r="L39">
        <f t="shared" si="26"/>
        <v>0</v>
      </c>
      <c r="M39">
        <f t="shared" si="26"/>
        <v>0</v>
      </c>
      <c r="N39">
        <f t="shared" si="26"/>
        <v>0</v>
      </c>
      <c r="O39">
        <f t="shared" si="26"/>
        <v>0</v>
      </c>
      <c r="AE39">
        <f t="shared" si="16"/>
        <v>1987</v>
      </c>
      <c r="AF39">
        <f t="shared" si="17"/>
        <v>1.4769779952742625</v>
      </c>
      <c r="AG39">
        <f t="shared" si="25"/>
        <v>2.3784028046709767E-2</v>
      </c>
      <c r="AH39">
        <f t="shared" si="25"/>
        <v>2.1376502831829267E-2</v>
      </c>
      <c r="AI39">
        <f t="shared" si="25"/>
        <v>1.9836163477670702E-2</v>
      </c>
      <c r="AJ39">
        <f t="shared" si="25"/>
        <v>2.2994974878384457E-2</v>
      </c>
      <c r="AK39">
        <f t="shared" si="25"/>
        <v>2.6107723178626561E-2</v>
      </c>
      <c r="AL39">
        <f t="shared" si="25"/>
        <v>3.17103349751372E-2</v>
      </c>
      <c r="AM39">
        <f t="shared" si="25"/>
        <v>5.3361893104146567E-2</v>
      </c>
      <c r="AN39">
        <f t="shared" si="25"/>
        <v>7.0427908343712098E-2</v>
      </c>
      <c r="AO39">
        <f t="shared" si="25"/>
        <v>7.6360574175784859E-2</v>
      </c>
      <c r="AP39">
        <f t="shared" si="25"/>
        <v>7.7860057449009368E-2</v>
      </c>
      <c r="AQ39">
        <f t="shared" si="25"/>
        <v>8.1534610967802984E-2</v>
      </c>
      <c r="AR39">
        <f t="shared" si="25"/>
        <v>8.229808246895827E-2</v>
      </c>
      <c r="AS39">
        <f t="shared" si="25"/>
        <v>8.2501855413969649E-2</v>
      </c>
      <c r="AT39">
        <f t="shared" si="25"/>
        <v>8.745296555680776E-2</v>
      </c>
      <c r="AU39">
        <f t="shared" si="25"/>
        <v>8.7517975468062059E-2</v>
      </c>
      <c r="AV39">
        <f t="shared" si="25"/>
        <v>8.9067179384188511E-2</v>
      </c>
      <c r="AW39">
        <f t="shared" si="24"/>
        <v>8.8735100806150505E-2</v>
      </c>
      <c r="AX39">
        <f t="shared" si="24"/>
        <v>9.0544708214941733E-2</v>
      </c>
      <c r="AY39">
        <f t="shared" si="24"/>
        <v>6.660131504088361E-2</v>
      </c>
      <c r="AZ39">
        <f t="shared" si="24"/>
        <v>5.8987478714933907E-2</v>
      </c>
      <c r="BA39">
        <f t="shared" si="24"/>
        <v>5.1608118567062461E-2</v>
      </c>
      <c r="BB39">
        <f t="shared" si="24"/>
        <v>4.8708078893241261E-2</v>
      </c>
      <c r="BC39">
        <f t="shared" si="24"/>
        <v>4.093841172169381E-2</v>
      </c>
      <c r="BD39">
        <f t="shared" si="24"/>
        <v>3.5753163123487135E-2</v>
      </c>
      <c r="BE39">
        <f t="shared" si="24"/>
        <v>2.7653939877512919E-2</v>
      </c>
      <c r="BF39">
        <f t="shared" si="24"/>
        <v>1.8676889952093545E-2</v>
      </c>
      <c r="BG39">
        <f t="shared" si="23"/>
        <v>1.4743025604323065E-2</v>
      </c>
      <c r="BI39">
        <f t="shared" si="6"/>
        <v>1.4771430602371236</v>
      </c>
    </row>
    <row r="40" spans="1:61" x14ac:dyDescent="0.25">
      <c r="A40">
        <f>'HKI SC'!A36</f>
        <v>1973</v>
      </c>
      <c r="B40">
        <f>'HKI SC'!AG36</f>
        <v>1.626613030847218</v>
      </c>
      <c r="C40">
        <f t="shared" si="27"/>
        <v>0.11011387955961405</v>
      </c>
      <c r="D40">
        <f t="shared" si="27"/>
        <v>0</v>
      </c>
      <c r="E40">
        <f t="shared" si="27"/>
        <v>0</v>
      </c>
      <c r="F40">
        <f t="shared" si="27"/>
        <v>0</v>
      </c>
      <c r="G40">
        <f t="shared" si="27"/>
        <v>0</v>
      </c>
      <c r="K40">
        <f t="shared" si="26"/>
        <v>0.88988612044038595</v>
      </c>
      <c r="L40">
        <f t="shared" si="26"/>
        <v>0</v>
      </c>
      <c r="M40">
        <f t="shared" si="26"/>
        <v>0</v>
      </c>
      <c r="N40">
        <f t="shared" si="26"/>
        <v>0</v>
      </c>
      <c r="O40">
        <f t="shared" si="26"/>
        <v>0</v>
      </c>
      <c r="AE40">
        <f t="shared" si="16"/>
        <v>1988</v>
      </c>
      <c r="AF40">
        <f t="shared" si="17"/>
        <v>1.471509272036593</v>
      </c>
      <c r="AG40">
        <f t="shared" si="25"/>
        <v>2.3695964265610391E-2</v>
      </c>
      <c r="AH40">
        <f t="shared" si="25"/>
        <v>2.12973532587479E-2</v>
      </c>
      <c r="AI40">
        <f t="shared" si="25"/>
        <v>1.9762717232361945E-2</v>
      </c>
      <c r="AJ40">
        <f t="shared" si="25"/>
        <v>2.2909832680010879E-2</v>
      </c>
      <c r="AK40">
        <f t="shared" si="25"/>
        <v>2.6011055582435945E-2</v>
      </c>
      <c r="AL40">
        <f t="shared" si="25"/>
        <v>3.1592922903794445E-2</v>
      </c>
      <c r="AM40">
        <f t="shared" si="25"/>
        <v>5.3164313027965072E-2</v>
      </c>
      <c r="AN40">
        <f t="shared" si="25"/>
        <v>7.0167138894084519E-2</v>
      </c>
      <c r="AO40">
        <f t="shared" si="25"/>
        <v>7.6077838178516752E-2</v>
      </c>
      <c r="AP40">
        <f t="shared" si="25"/>
        <v>7.7571769399478463E-2</v>
      </c>
      <c r="AQ40">
        <f t="shared" si="25"/>
        <v>8.1232717355913947E-2</v>
      </c>
      <c r="AR40">
        <f t="shared" si="25"/>
        <v>8.1993361994141672E-2</v>
      </c>
      <c r="AS40">
        <f t="shared" si="25"/>
        <v>8.2196380440546321E-2</v>
      </c>
      <c r="AT40">
        <f t="shared" si="25"/>
        <v>8.7129158386711897E-2</v>
      </c>
      <c r="AU40">
        <f t="shared" si="25"/>
        <v>8.7193927589429232E-2</v>
      </c>
      <c r="AV40">
        <f t="shared" si="25"/>
        <v>8.8737395355468734E-2</v>
      </c>
      <c r="AW40">
        <f t="shared" si="24"/>
        <v>8.8406546346078516E-2</v>
      </c>
      <c r="AX40">
        <f t="shared" si="24"/>
        <v>9.0209453423436781E-2</v>
      </c>
      <c r="AY40">
        <f t="shared" si="24"/>
        <v>6.6354714102759407E-2</v>
      </c>
      <c r="AZ40">
        <f t="shared" si="24"/>
        <v>5.8769069099752061E-2</v>
      </c>
      <c r="BA40">
        <f t="shared" si="24"/>
        <v>5.1417032093084437E-2</v>
      </c>
      <c r="BB40">
        <f t="shared" si="24"/>
        <v>4.8527730232829261E-2</v>
      </c>
      <c r="BC40">
        <f t="shared" si="24"/>
        <v>4.0786831370319562E-2</v>
      </c>
      <c r="BD40">
        <f t="shared" si="24"/>
        <v>3.5620781900057123E-2</v>
      </c>
      <c r="BE40">
        <f t="shared" si="24"/>
        <v>2.755154719183639E-2</v>
      </c>
      <c r="BF40">
        <f t="shared" si="24"/>
        <v>1.8607736083576062E-2</v>
      </c>
      <c r="BG40">
        <f t="shared" si="23"/>
        <v>1.4688437433765422E-2</v>
      </c>
      <c r="BI40">
        <f t="shared" si="6"/>
        <v>1.4716737258227131</v>
      </c>
    </row>
    <row r="41" spans="1:61" x14ac:dyDescent="0.25">
      <c r="A41">
        <f>'HKI SC'!A37</f>
        <v>1974</v>
      </c>
      <c r="B41">
        <f>'HKI SC'!AG37</f>
        <v>1.6178658187417478</v>
      </c>
      <c r="C41">
        <f t="shared" si="27"/>
        <v>0.11521276348626719</v>
      </c>
      <c r="D41">
        <f t="shared" si="27"/>
        <v>0</v>
      </c>
      <c r="E41">
        <f t="shared" si="27"/>
        <v>0</v>
      </c>
      <c r="F41">
        <f t="shared" si="27"/>
        <v>0</v>
      </c>
      <c r="G41">
        <f t="shared" si="27"/>
        <v>0</v>
      </c>
      <c r="K41">
        <f t="shared" si="26"/>
        <v>0.88478723651373281</v>
      </c>
      <c r="L41">
        <f t="shared" si="26"/>
        <v>0</v>
      </c>
      <c r="M41">
        <f t="shared" si="26"/>
        <v>0</v>
      </c>
      <c r="N41">
        <f t="shared" si="26"/>
        <v>0</v>
      </c>
      <c r="O41">
        <f t="shared" si="26"/>
        <v>0</v>
      </c>
      <c r="AE41">
        <f t="shared" si="16"/>
        <v>1989</v>
      </c>
      <c r="AF41">
        <f t="shared" si="17"/>
        <v>1.4677954240749176</v>
      </c>
      <c r="AG41">
        <f t="shared" si="25"/>
        <v>2.3636159539768622E-2</v>
      </c>
      <c r="AH41">
        <f t="shared" si="25"/>
        <v>2.1243602233530359E-2</v>
      </c>
      <c r="AI41">
        <f t="shared" si="25"/>
        <v>1.9712839376676405E-2</v>
      </c>
      <c r="AJ41">
        <f t="shared" si="25"/>
        <v>2.285201202130499E-2</v>
      </c>
      <c r="AK41">
        <f t="shared" si="25"/>
        <v>2.5945407945963932E-2</v>
      </c>
      <c r="AL41">
        <f t="shared" si="25"/>
        <v>3.1513187550059815E-2</v>
      </c>
      <c r="AM41">
        <f t="shared" si="25"/>
        <v>5.3030135024927746E-2</v>
      </c>
      <c r="AN41">
        <f t="shared" si="25"/>
        <v>6.9990048548335126E-2</v>
      </c>
      <c r="AO41">
        <f t="shared" si="25"/>
        <v>7.5885830197583742E-2</v>
      </c>
      <c r="AP41">
        <f t="shared" si="25"/>
        <v>7.7375990981263618E-2</v>
      </c>
      <c r="AQ41">
        <f t="shared" si="25"/>
        <v>8.102769930573471E-2</v>
      </c>
      <c r="AR41">
        <f t="shared" si="25"/>
        <v>8.1786424201699903E-2</v>
      </c>
      <c r="AS41">
        <f t="shared" si="25"/>
        <v>8.1988930262856502E-2</v>
      </c>
      <c r="AT41">
        <f t="shared" si="25"/>
        <v>8.6909258686841739E-2</v>
      </c>
      <c r="AU41">
        <f t="shared" si="25"/>
        <v>8.6973864422718566E-2</v>
      </c>
      <c r="AV41">
        <f t="shared" si="25"/>
        <v>8.8513436729364278E-2</v>
      </c>
      <c r="AW41">
        <f t="shared" si="24"/>
        <v>8.8183422728589006E-2</v>
      </c>
      <c r="AX41">
        <f t="shared" si="24"/>
        <v>8.9981779564299758E-2</v>
      </c>
      <c r="AY41">
        <f t="shared" si="24"/>
        <v>6.6187245691651797E-2</v>
      </c>
      <c r="AZ41">
        <f t="shared" si="24"/>
        <v>5.8620745612001555E-2</v>
      </c>
      <c r="BA41">
        <f t="shared" si="24"/>
        <v>5.1287263940437991E-2</v>
      </c>
      <c r="BB41">
        <f t="shared" si="24"/>
        <v>4.8405254204009887E-2</v>
      </c>
      <c r="BC41">
        <f t="shared" si="24"/>
        <v>4.0683892100125074E-2</v>
      </c>
      <c r="BD41">
        <f t="shared" si="24"/>
        <v>3.5530880891095275E-2</v>
      </c>
      <c r="BE41">
        <f t="shared" si="24"/>
        <v>2.7482011607301612E-2</v>
      </c>
      <c r="BF41">
        <f t="shared" si="24"/>
        <v>1.8560773210804123E-2</v>
      </c>
      <c r="BG41">
        <f t="shared" si="23"/>
        <v>1.4651366227718525E-2</v>
      </c>
      <c r="BI41">
        <f t="shared" si="6"/>
        <v>1.4679594628066648</v>
      </c>
    </row>
    <row r="42" spans="1:61" x14ac:dyDescent="0.25">
      <c r="A42">
        <f>'HKI SC'!A38</f>
        <v>1975</v>
      </c>
      <c r="B42">
        <f>'HKI SC'!AG38</f>
        <v>1.608941715004081</v>
      </c>
      <c r="C42">
        <f t="shared" si="27"/>
        <v>0.12041476025496545</v>
      </c>
      <c r="D42">
        <f t="shared" si="27"/>
        <v>0</v>
      </c>
      <c r="E42">
        <f t="shared" si="27"/>
        <v>0</v>
      </c>
      <c r="F42">
        <f t="shared" si="27"/>
        <v>0</v>
      </c>
      <c r="G42">
        <f t="shared" si="27"/>
        <v>0</v>
      </c>
      <c r="K42">
        <f t="shared" si="26"/>
        <v>0.87958523974503455</v>
      </c>
      <c r="L42">
        <f t="shared" si="26"/>
        <v>0</v>
      </c>
      <c r="M42">
        <f t="shared" si="26"/>
        <v>0</v>
      </c>
      <c r="N42">
        <f t="shared" si="26"/>
        <v>0</v>
      </c>
      <c r="O42">
        <f t="shared" si="26"/>
        <v>0</v>
      </c>
      <c r="AE42">
        <f t="shared" si="16"/>
        <v>1990</v>
      </c>
      <c r="AF42">
        <f t="shared" si="17"/>
        <v>1.4654226025572856</v>
      </c>
      <c r="AG42">
        <f t="shared" si="25"/>
        <v>2.3597949591004478E-2</v>
      </c>
      <c r="AH42">
        <f t="shared" si="25"/>
        <v>2.120926006590608E-2</v>
      </c>
      <c r="AI42">
        <f t="shared" si="25"/>
        <v>1.968097182301096E-2</v>
      </c>
      <c r="AJ42">
        <f t="shared" si="25"/>
        <v>2.2815069716569634E-2</v>
      </c>
      <c r="AK42">
        <f t="shared" si="25"/>
        <v>2.590346489228755E-2</v>
      </c>
      <c r="AL42">
        <f t="shared" si="25"/>
        <v>3.1462243686711092E-2</v>
      </c>
      <c r="AM42">
        <f t="shared" si="25"/>
        <v>5.2944407107122463E-2</v>
      </c>
      <c r="AN42">
        <f t="shared" si="25"/>
        <v>6.9876903425730413E-2</v>
      </c>
      <c r="AO42">
        <f t="shared" si="25"/>
        <v>7.5763154020902196E-2</v>
      </c>
      <c r="AP42">
        <f t="shared" si="25"/>
        <v>7.7250905827476513E-2</v>
      </c>
      <c r="AQ42">
        <f t="shared" si="25"/>
        <v>8.0896710841481909E-2</v>
      </c>
      <c r="AR42">
        <f t="shared" si="25"/>
        <v>8.1654209191342933E-2</v>
      </c>
      <c r="AS42">
        <f t="shared" si="25"/>
        <v>8.1856387883486467E-2</v>
      </c>
      <c r="AT42">
        <f t="shared" si="25"/>
        <v>8.6768762160070276E-2</v>
      </c>
      <c r="AU42">
        <f t="shared" si="25"/>
        <v>8.6833263455043608E-2</v>
      </c>
      <c r="AV42">
        <f t="shared" si="25"/>
        <v>8.8370346906473357E-2</v>
      </c>
      <c r="AW42">
        <f t="shared" si="24"/>
        <v>8.8040866402607332E-2</v>
      </c>
      <c r="AX42">
        <f t="shared" si="24"/>
        <v>8.9836316034952998E-2</v>
      </c>
      <c r="AY42">
        <f t="shared" si="24"/>
        <v>6.6080248137228362E-2</v>
      </c>
      <c r="AZ42">
        <f t="shared" si="24"/>
        <v>5.8525979976214504E-2</v>
      </c>
      <c r="BA42">
        <f t="shared" si="24"/>
        <v>5.1204353528358566E-2</v>
      </c>
      <c r="BB42">
        <f t="shared" si="24"/>
        <v>4.8327002816345214E-2</v>
      </c>
      <c r="BC42">
        <f t="shared" si="24"/>
        <v>4.0618122979297476E-2</v>
      </c>
      <c r="BD42">
        <f t="shared" si="24"/>
        <v>3.5473442070033445E-2</v>
      </c>
      <c r="BE42">
        <f t="shared" si="24"/>
        <v>2.7437584497487781E-2</v>
      </c>
      <c r="BF42">
        <f t="shared" si="24"/>
        <v>1.8530768074300694E-2</v>
      </c>
      <c r="BG42">
        <f t="shared" si="23"/>
        <v>1.4627680994424011E-2</v>
      </c>
      <c r="BI42">
        <f t="shared" si="6"/>
        <v>1.4655863761058701</v>
      </c>
    </row>
    <row r="43" spans="1:61" x14ac:dyDescent="0.25">
      <c r="A43">
        <f>'HKI SC'!A39</f>
        <v>1976</v>
      </c>
      <c r="B43">
        <f>'HKI SC'!AG39</f>
        <v>1.5922417692322295</v>
      </c>
      <c r="C43">
        <f t="shared" si="27"/>
        <v>0.13014941445625328</v>
      </c>
      <c r="D43">
        <f t="shared" si="27"/>
        <v>0</v>
      </c>
      <c r="E43">
        <f t="shared" si="27"/>
        <v>0</v>
      </c>
      <c r="F43">
        <f t="shared" si="27"/>
        <v>0</v>
      </c>
      <c r="G43">
        <f t="shared" si="27"/>
        <v>0</v>
      </c>
      <c r="K43">
        <f t="shared" si="26"/>
        <v>0.86985058554374672</v>
      </c>
      <c r="L43">
        <f t="shared" si="26"/>
        <v>0</v>
      </c>
      <c r="M43">
        <f t="shared" si="26"/>
        <v>0</v>
      </c>
      <c r="N43">
        <f t="shared" si="26"/>
        <v>0</v>
      </c>
      <c r="O43">
        <f t="shared" si="26"/>
        <v>0</v>
      </c>
      <c r="AE43">
        <f t="shared" si="16"/>
        <v>1991</v>
      </c>
      <c r="AF43">
        <f t="shared" si="17"/>
        <v>1.4583340632084472</v>
      </c>
      <c r="AG43">
        <f t="shared" si="25"/>
        <v>2.3483801635366407E-2</v>
      </c>
      <c r="AH43">
        <f t="shared" si="25"/>
        <v>2.1106666674569983E-2</v>
      </c>
      <c r="AI43">
        <f t="shared" si="25"/>
        <v>1.958577106457627E-2</v>
      </c>
      <c r="AJ43">
        <f t="shared" si="25"/>
        <v>2.2704708705929992E-2</v>
      </c>
      <c r="AK43">
        <f t="shared" si="25"/>
        <v>2.5778164702540372E-2</v>
      </c>
      <c r="AL43">
        <f t="shared" si="25"/>
        <v>3.1310054583044478E-2</v>
      </c>
      <c r="AM43">
        <f t="shared" si="25"/>
        <v>5.2688304524546738E-2</v>
      </c>
      <c r="AN43">
        <f t="shared" si="25"/>
        <v>6.953889500505786E-2</v>
      </c>
      <c r="AO43">
        <f t="shared" si="25"/>
        <v>7.5396672640355683E-2</v>
      </c>
      <c r="AP43">
        <f t="shared" si="25"/>
        <v>7.6877227896799114E-2</v>
      </c>
      <c r="AQ43">
        <f t="shared" si="25"/>
        <v>8.0505397429916706E-2</v>
      </c>
      <c r="AR43">
        <f t="shared" si="25"/>
        <v>8.1259231610240373E-2</v>
      </c>
      <c r="AS43">
        <f t="shared" si="25"/>
        <v>8.146043232400943E-2</v>
      </c>
      <c r="AT43">
        <f t="shared" si="25"/>
        <v>8.6349044473344072E-2</v>
      </c>
      <c r="AU43">
        <f t="shared" si="25"/>
        <v>8.6413233762779415E-2</v>
      </c>
      <c r="AV43">
        <f t="shared" ref="AV43:BF58" si="28">Q$2*$C58+Q$3*$D58+Q$4*$E58+Q$5*$F58+Q$6*$G58+Q$3*$K58+Q$4*$L58+Q$5*$M58+Q$6*$N58+Q$7*$O58</f>
        <v>8.7942882037142234E-2</v>
      </c>
      <c r="AW43">
        <f t="shared" si="28"/>
        <v>8.7614995295725528E-2</v>
      </c>
      <c r="AX43">
        <f t="shared" si="28"/>
        <v>8.94017599826189E-2</v>
      </c>
      <c r="AY43">
        <f t="shared" si="28"/>
        <v>6.5760604890096552E-2</v>
      </c>
      <c r="AZ43">
        <f t="shared" si="28"/>
        <v>5.8242878220265915E-2</v>
      </c>
      <c r="BA43">
        <f t="shared" si="28"/>
        <v>5.0956667929553015E-2</v>
      </c>
      <c r="BB43">
        <f t="shared" si="28"/>
        <v>4.8093235532779867E-2</v>
      </c>
      <c r="BC43">
        <f t="shared" si="28"/>
        <v>4.0421645074212441E-2</v>
      </c>
      <c r="BD43">
        <f t="shared" si="28"/>
        <v>3.5301850005387138E-2</v>
      </c>
      <c r="BE43">
        <f t="shared" si="28"/>
        <v>2.7304863467384855E-2</v>
      </c>
      <c r="BF43">
        <f t="shared" si="28"/>
        <v>1.8441131079191122E-2</v>
      </c>
      <c r="BG43">
        <f t="shared" si="23"/>
        <v>1.4556924004508417E-2</v>
      </c>
      <c r="BI43">
        <f t="shared" si="6"/>
        <v>1.4584970445519432</v>
      </c>
    </row>
    <row r="44" spans="1:61" x14ac:dyDescent="0.25">
      <c r="A44">
        <f>'HKI SC'!A40</f>
        <v>1977</v>
      </c>
      <c r="B44">
        <f>'HKI SC'!AG40</f>
        <v>1.5791039331406957</v>
      </c>
      <c r="C44">
        <f t="shared" si="27"/>
        <v>0.13780766036025194</v>
      </c>
      <c r="D44">
        <f t="shared" si="27"/>
        <v>0</v>
      </c>
      <c r="E44">
        <f t="shared" si="27"/>
        <v>0</v>
      </c>
      <c r="F44">
        <f t="shared" si="27"/>
        <v>0</v>
      </c>
      <c r="G44">
        <f t="shared" si="27"/>
        <v>0</v>
      </c>
      <c r="K44">
        <f t="shared" si="26"/>
        <v>0.86219233963974806</v>
      </c>
      <c r="L44">
        <f t="shared" si="26"/>
        <v>0</v>
      </c>
      <c r="M44">
        <f t="shared" si="26"/>
        <v>0</v>
      </c>
      <c r="N44">
        <f t="shared" si="26"/>
        <v>0</v>
      </c>
      <c r="O44">
        <f t="shared" si="26"/>
        <v>0</v>
      </c>
      <c r="AE44">
        <f t="shared" si="16"/>
        <v>1992</v>
      </c>
      <c r="AF44">
        <f t="shared" si="17"/>
        <v>1.4534957855986024</v>
      </c>
      <c r="AG44">
        <f t="shared" ref="AG44:AV59" si="29">B$2*$C59+B$3*$D59+B$4*$E59+B$5*$F59+B$6*$G59+B$3*$K59+B$4*$L59+B$5*$M59+B$6*$N59+B$7*$O59</f>
        <v>2.3405890027516793E-2</v>
      </c>
      <c r="AH44">
        <f t="shared" si="29"/>
        <v>2.10366416265605E-2</v>
      </c>
      <c r="AI44">
        <f t="shared" si="29"/>
        <v>1.9520791853019758E-2</v>
      </c>
      <c r="AJ44">
        <f t="shared" si="29"/>
        <v>2.2629381874759175E-2</v>
      </c>
      <c r="AK44">
        <f t="shared" si="29"/>
        <v>2.5692641145044364E-2</v>
      </c>
      <c r="AL44">
        <f t="shared" si="29"/>
        <v>3.1206178016026022E-2</v>
      </c>
      <c r="AM44">
        <f t="shared" si="29"/>
        <v>5.2513501884662597E-2</v>
      </c>
      <c r="AN44">
        <f t="shared" si="29"/>
        <v>6.9308187592260997E-2</v>
      </c>
      <c r="AO44">
        <f t="shared" si="29"/>
        <v>7.5146531028570177E-2</v>
      </c>
      <c r="AP44">
        <f t="shared" si="29"/>
        <v>7.6622174284719527E-2</v>
      </c>
      <c r="AQ44">
        <f t="shared" si="29"/>
        <v>8.0238306732604264E-2</v>
      </c>
      <c r="AR44">
        <f t="shared" si="29"/>
        <v>8.0989639936554808E-2</v>
      </c>
      <c r="AS44">
        <f t="shared" si="29"/>
        <v>8.1190173131863538E-2</v>
      </c>
      <c r="AT44">
        <f t="shared" si="29"/>
        <v>8.6062566457746098E-2</v>
      </c>
      <c r="AU44">
        <f t="shared" si="29"/>
        <v>8.6126542788018165E-2</v>
      </c>
      <c r="AV44">
        <f t="shared" si="28"/>
        <v>8.7651116187437386E-2</v>
      </c>
      <c r="AW44">
        <f t="shared" si="28"/>
        <v>8.7324317267473653E-2</v>
      </c>
      <c r="AX44">
        <f t="shared" si="28"/>
        <v>8.9105154050879917E-2</v>
      </c>
      <c r="AY44">
        <f t="shared" si="28"/>
        <v>6.5542432613746079E-2</v>
      </c>
      <c r="AZ44">
        <f t="shared" si="28"/>
        <v>5.8049647313345956E-2</v>
      </c>
      <c r="BA44">
        <f t="shared" si="28"/>
        <v>5.0787610296095936E-2</v>
      </c>
      <c r="BB44">
        <f t="shared" si="28"/>
        <v>4.7933677835724282E-2</v>
      </c>
      <c r="BC44">
        <f t="shared" si="28"/>
        <v>4.0287539216542642E-2</v>
      </c>
      <c r="BD44">
        <f t="shared" si="28"/>
        <v>3.5184729960826569E-2</v>
      </c>
      <c r="BE44">
        <f t="shared" si="28"/>
        <v>2.7214274820457504E-2</v>
      </c>
      <c r="BF44">
        <f t="shared" si="28"/>
        <v>1.8379949410428364E-2</v>
      </c>
      <c r="BG44">
        <f t="shared" si="23"/>
        <v>1.4508628870179403E-2</v>
      </c>
      <c r="BI44">
        <f t="shared" si="6"/>
        <v>1.4536582262230646</v>
      </c>
    </row>
    <row r="45" spans="1:61" x14ac:dyDescent="0.25">
      <c r="A45">
        <f>'HKI SC'!A41</f>
        <v>1978</v>
      </c>
      <c r="B45">
        <f>'HKI SC'!AG41</f>
        <v>1.5685994820011664</v>
      </c>
      <c r="C45">
        <f t="shared" si="27"/>
        <v>0.14393086583736203</v>
      </c>
      <c r="D45">
        <f t="shared" si="27"/>
        <v>0</v>
      </c>
      <c r="E45">
        <f t="shared" si="27"/>
        <v>0</v>
      </c>
      <c r="F45">
        <f t="shared" si="27"/>
        <v>0</v>
      </c>
      <c r="G45">
        <f t="shared" si="27"/>
        <v>0</v>
      </c>
      <c r="K45">
        <f t="shared" si="26"/>
        <v>0.85606913416263797</v>
      </c>
      <c r="L45">
        <f t="shared" si="26"/>
        <v>0</v>
      </c>
      <c r="M45">
        <f t="shared" si="26"/>
        <v>0</v>
      </c>
      <c r="N45">
        <f t="shared" si="26"/>
        <v>0</v>
      </c>
      <c r="O45">
        <f t="shared" si="26"/>
        <v>0</v>
      </c>
      <c r="AE45">
        <f t="shared" si="16"/>
        <v>1993</v>
      </c>
      <c r="AF45">
        <f t="shared" si="17"/>
        <v>1.4508252002956883</v>
      </c>
      <c r="AG45">
        <f t="shared" si="29"/>
        <v>2.3362885137837412E-2</v>
      </c>
      <c r="AH45">
        <f t="shared" si="29"/>
        <v>2.0997989883289412E-2</v>
      </c>
      <c r="AI45">
        <f t="shared" si="29"/>
        <v>1.9484925261358161E-2</v>
      </c>
      <c r="AJ45">
        <f t="shared" si="29"/>
        <v>2.2587803704909943E-2</v>
      </c>
      <c r="AK45">
        <f t="shared" si="29"/>
        <v>2.5645434685614039E-2</v>
      </c>
      <c r="AL45">
        <f t="shared" si="29"/>
        <v>3.1148841241337405E-2</v>
      </c>
      <c r="AM45">
        <f t="shared" si="29"/>
        <v>5.2417016027787554E-2</v>
      </c>
      <c r="AN45">
        <f t="shared" si="29"/>
        <v>6.9180843963893152E-2</v>
      </c>
      <c r="AO45">
        <f t="shared" si="29"/>
        <v>7.5008460300523855E-2</v>
      </c>
      <c r="AP45">
        <f t="shared" si="29"/>
        <v>7.6481392278641799E-2</v>
      </c>
      <c r="AQ45">
        <f t="shared" si="29"/>
        <v>8.0090880613578705E-2</v>
      </c>
      <c r="AR45">
        <f t="shared" si="29"/>
        <v>8.0840833352974789E-2</v>
      </c>
      <c r="AS45">
        <f t="shared" si="29"/>
        <v>8.1040998097951955E-2</v>
      </c>
      <c r="AT45">
        <f t="shared" si="29"/>
        <v>8.5904439115795483E-2</v>
      </c>
      <c r="AU45">
        <f t="shared" si="29"/>
        <v>8.5968297898944918E-2</v>
      </c>
      <c r="AV45">
        <f t="shared" si="28"/>
        <v>8.7490070118371691E-2</v>
      </c>
      <c r="AW45">
        <f t="shared" si="28"/>
        <v>8.7163871643487559E-2</v>
      </c>
      <c r="AX45">
        <f t="shared" si="28"/>
        <v>8.8941436400522794E-2</v>
      </c>
      <c r="AY45">
        <f t="shared" si="28"/>
        <v>6.5422008007779017E-2</v>
      </c>
      <c r="AZ45">
        <f t="shared" si="28"/>
        <v>5.7942989601304139E-2</v>
      </c>
      <c r="BA45">
        <f t="shared" si="28"/>
        <v>5.0694295511855933E-2</v>
      </c>
      <c r="BB45">
        <f t="shared" si="28"/>
        <v>4.7845606733756839E-2</v>
      </c>
      <c r="BC45">
        <f t="shared" si="28"/>
        <v>4.0213516772729385E-2</v>
      </c>
      <c r="BD45">
        <f t="shared" si="28"/>
        <v>3.512008318052532E-2</v>
      </c>
      <c r="BE45">
        <f t="shared" si="28"/>
        <v>2.7164272582346403E-2</v>
      </c>
      <c r="BF45">
        <f t="shared" si="28"/>
        <v>1.8346178949412834E-2</v>
      </c>
      <c r="BG45">
        <f t="shared" si="23"/>
        <v>1.4481971392799668E-2</v>
      </c>
      <c r="BI45">
        <f t="shared" si="6"/>
        <v>1.4509873424593303</v>
      </c>
    </row>
    <row r="46" spans="1:61" x14ac:dyDescent="0.25">
      <c r="A46">
        <f>'HKI SC'!A42</f>
        <v>1979</v>
      </c>
      <c r="B46">
        <f>'HKI SC'!AG42</f>
        <v>1.5605321281081921</v>
      </c>
      <c r="C46">
        <f t="shared" si="27"/>
        <v>0.14863344999783823</v>
      </c>
      <c r="D46">
        <f t="shared" si="27"/>
        <v>0</v>
      </c>
      <c r="E46">
        <f t="shared" si="27"/>
        <v>0</v>
      </c>
      <c r="F46">
        <f t="shared" si="27"/>
        <v>0</v>
      </c>
      <c r="G46">
        <f t="shared" si="27"/>
        <v>0</v>
      </c>
      <c r="K46">
        <f t="shared" si="26"/>
        <v>0.85136655000216177</v>
      </c>
      <c r="L46">
        <f t="shared" si="26"/>
        <v>0</v>
      </c>
      <c r="M46">
        <f t="shared" si="26"/>
        <v>0</v>
      </c>
      <c r="N46">
        <f t="shared" si="26"/>
        <v>0</v>
      </c>
      <c r="O46">
        <f t="shared" si="26"/>
        <v>0</v>
      </c>
      <c r="AE46">
        <f t="shared" si="16"/>
        <v>1994</v>
      </c>
      <c r="AF46">
        <f t="shared" si="17"/>
        <v>1.4505223481412486</v>
      </c>
      <c r="AG46">
        <f t="shared" si="29"/>
        <v>2.3358008258047566E-2</v>
      </c>
      <c r="AH46">
        <f t="shared" si="29"/>
        <v>2.0993606662985709E-2</v>
      </c>
      <c r="AI46">
        <f t="shared" si="29"/>
        <v>1.9480857885361868E-2</v>
      </c>
      <c r="AJ46">
        <f t="shared" si="29"/>
        <v>2.2583088619305764E-2</v>
      </c>
      <c r="AK46">
        <f t="shared" si="29"/>
        <v>2.5640081335572631E-2</v>
      </c>
      <c r="AL46">
        <f t="shared" si="29"/>
        <v>3.1142339084029743E-2</v>
      </c>
      <c r="AM46">
        <f t="shared" si="29"/>
        <v>5.2406074250494136E-2</v>
      </c>
      <c r="AN46">
        <f t="shared" si="29"/>
        <v>6.9166402825404413E-2</v>
      </c>
      <c r="AO46">
        <f t="shared" si="29"/>
        <v>7.4992802677676801E-2</v>
      </c>
      <c r="AP46">
        <f t="shared" si="29"/>
        <v>7.6465427188966345E-2</v>
      </c>
      <c r="AQ46">
        <f t="shared" si="29"/>
        <v>8.0074162062136495E-2</v>
      </c>
      <c r="AR46">
        <f t="shared" si="29"/>
        <v>8.0823958252829953E-2</v>
      </c>
      <c r="AS46">
        <f t="shared" si="29"/>
        <v>8.1024081214465998E-2</v>
      </c>
      <c r="AT46">
        <f t="shared" si="29"/>
        <v>8.5886507014494198E-2</v>
      </c>
      <c r="AU46">
        <f t="shared" si="29"/>
        <v>8.5950352467457442E-2</v>
      </c>
      <c r="AV46">
        <f t="shared" si="28"/>
        <v>8.7471807024911488E-2</v>
      </c>
      <c r="AW46">
        <f t="shared" si="28"/>
        <v>8.7145676642248843E-2</v>
      </c>
      <c r="AX46">
        <f t="shared" si="28"/>
        <v>8.8922870341960142E-2</v>
      </c>
      <c r="AY46">
        <f t="shared" si="28"/>
        <v>6.5408351506589982E-2</v>
      </c>
      <c r="AZ46">
        <f t="shared" si="28"/>
        <v>5.7930894305997814E-2</v>
      </c>
      <c r="BA46">
        <f t="shared" si="28"/>
        <v>5.0683713343438651E-2</v>
      </c>
      <c r="BB46">
        <f t="shared" si="28"/>
        <v>4.78356192141874E-2</v>
      </c>
      <c r="BC46">
        <f t="shared" si="28"/>
        <v>4.0205122411927176E-2</v>
      </c>
      <c r="BD46">
        <f t="shared" si="28"/>
        <v>3.5112752047282564E-2</v>
      </c>
      <c r="BE46">
        <f t="shared" si="28"/>
        <v>2.7158602182856737E-2</v>
      </c>
      <c r="BF46">
        <f t="shared" si="28"/>
        <v>1.8342349280739148E-2</v>
      </c>
      <c r="BG46">
        <f t="shared" si="23"/>
        <v>1.4478948357194861E-2</v>
      </c>
      <c r="BI46">
        <f t="shared" si="6"/>
        <v>1.4506844564585633</v>
      </c>
    </row>
    <row r="47" spans="1:61" x14ac:dyDescent="0.25">
      <c r="A47">
        <f>'HKI SC'!A43</f>
        <v>1980</v>
      </c>
      <c r="B47">
        <f>'HKI SC'!AG43</f>
        <v>1.5549381112490295</v>
      </c>
      <c r="C47">
        <f t="shared" si="27"/>
        <v>0.15189428811456496</v>
      </c>
      <c r="D47">
        <f t="shared" si="27"/>
        <v>0</v>
      </c>
      <c r="E47">
        <f t="shared" si="27"/>
        <v>0</v>
      </c>
      <c r="F47">
        <f t="shared" si="27"/>
        <v>0</v>
      </c>
      <c r="G47">
        <f t="shared" si="27"/>
        <v>0</v>
      </c>
      <c r="K47">
        <f t="shared" si="26"/>
        <v>0.84810571188543504</v>
      </c>
      <c r="L47">
        <f t="shared" si="26"/>
        <v>0</v>
      </c>
      <c r="M47">
        <f t="shared" si="26"/>
        <v>0</v>
      </c>
      <c r="N47">
        <f t="shared" si="26"/>
        <v>0</v>
      </c>
      <c r="O47">
        <f t="shared" si="26"/>
        <v>0</v>
      </c>
      <c r="AE47">
        <f t="shared" si="16"/>
        <v>1995</v>
      </c>
      <c r="AF47">
        <f t="shared" si="17"/>
        <v>1.4524764251688322</v>
      </c>
      <c r="AG47">
        <f t="shared" si="29"/>
        <v>2.3389475093016122E-2</v>
      </c>
      <c r="AH47">
        <f t="shared" si="29"/>
        <v>2.1021888284815837E-2</v>
      </c>
      <c r="AI47">
        <f t="shared" si="29"/>
        <v>1.9507101601579126E-2</v>
      </c>
      <c r="AJ47">
        <f t="shared" si="29"/>
        <v>2.2613511518159702E-2</v>
      </c>
      <c r="AK47">
        <f t="shared" si="29"/>
        <v>2.56746224744854E-2</v>
      </c>
      <c r="AL47">
        <f t="shared" si="29"/>
        <v>3.1184292611645029E-2</v>
      </c>
      <c r="AM47">
        <f t="shared" si="29"/>
        <v>5.2476673304641751E-2</v>
      </c>
      <c r="AN47">
        <f t="shared" si="29"/>
        <v>6.9259580623743711E-2</v>
      </c>
      <c r="AO47">
        <f t="shared" si="29"/>
        <v>7.50938295340602E-2</v>
      </c>
      <c r="AP47">
        <f t="shared" si="29"/>
        <v>7.656843789739548E-2</v>
      </c>
      <c r="AQ47">
        <f t="shared" si="29"/>
        <v>8.0182034292294924E-2</v>
      </c>
      <c r="AR47">
        <f t="shared" si="29"/>
        <v>8.0932840573948714E-2</v>
      </c>
      <c r="AS47">
        <f t="shared" si="29"/>
        <v>8.1133233132039115E-2</v>
      </c>
      <c r="AT47">
        <f t="shared" si="29"/>
        <v>8.6002209368581675E-2</v>
      </c>
      <c r="AU47">
        <f t="shared" si="29"/>
        <v>8.6066140831204202E-2</v>
      </c>
      <c r="AV47">
        <f t="shared" si="28"/>
        <v>8.7589645022297491E-2</v>
      </c>
      <c r="AW47">
        <f t="shared" si="28"/>
        <v>8.7263075291775405E-2</v>
      </c>
      <c r="AX47">
        <f t="shared" si="28"/>
        <v>8.9042663145142184E-2</v>
      </c>
      <c r="AY47">
        <f t="shared" si="28"/>
        <v>6.5496466630948422E-2</v>
      </c>
      <c r="AZ47">
        <f t="shared" si="28"/>
        <v>5.8008936143750814E-2</v>
      </c>
      <c r="BA47">
        <f t="shared" si="28"/>
        <v>5.0751992112148404E-2</v>
      </c>
      <c r="BB47">
        <f t="shared" si="28"/>
        <v>4.7900061161411774E-2</v>
      </c>
      <c r="BC47">
        <f t="shared" si="28"/>
        <v>4.0259284904629898E-2</v>
      </c>
      <c r="BD47">
        <f t="shared" si="28"/>
        <v>3.5160054332723914E-2</v>
      </c>
      <c r="BE47">
        <f t="shared" si="28"/>
        <v>2.7195189003249274E-2</v>
      </c>
      <c r="BF47">
        <f t="shared" si="28"/>
        <v>1.8367059250500965E-2</v>
      </c>
      <c r="BG47">
        <f t="shared" si="23"/>
        <v>1.4498453730831208E-2</v>
      </c>
      <c r="BI47">
        <f t="shared" si="6"/>
        <v>1.4526387518710209</v>
      </c>
    </row>
    <row r="48" spans="1:61" x14ac:dyDescent="0.25">
      <c r="A48">
        <f>'HKI SC'!A44</f>
        <v>1981</v>
      </c>
      <c r="B48">
        <f>'HKI SC'!AG44</f>
        <v>1.538827778838481</v>
      </c>
      <c r="C48">
        <f t="shared" si="27"/>
        <v>0.16128524765581276</v>
      </c>
      <c r="D48">
        <f t="shared" si="27"/>
        <v>0</v>
      </c>
      <c r="E48">
        <f t="shared" si="27"/>
        <v>0</v>
      </c>
      <c r="F48">
        <f t="shared" si="27"/>
        <v>0</v>
      </c>
      <c r="G48">
        <f t="shared" si="27"/>
        <v>0</v>
      </c>
      <c r="K48">
        <f t="shared" si="26"/>
        <v>0.83871475234418724</v>
      </c>
      <c r="L48">
        <f t="shared" si="26"/>
        <v>0</v>
      </c>
      <c r="M48">
        <f t="shared" si="26"/>
        <v>0</v>
      </c>
      <c r="N48">
        <f t="shared" si="26"/>
        <v>0</v>
      </c>
      <c r="O48">
        <f t="shared" si="26"/>
        <v>0</v>
      </c>
      <c r="AE48">
        <f t="shared" si="16"/>
        <v>1996</v>
      </c>
      <c r="AF48">
        <f t="shared" si="17"/>
        <v>1.4494501403323405</v>
      </c>
      <c r="AG48">
        <f t="shared" si="29"/>
        <v>2.3340742313205758E-2</v>
      </c>
      <c r="AH48">
        <f t="shared" si="29"/>
        <v>2.0978088453955674E-2</v>
      </c>
      <c r="AI48">
        <f t="shared" si="29"/>
        <v>1.9466457881131889E-2</v>
      </c>
      <c r="AJ48">
        <f t="shared" si="29"/>
        <v>2.2566395485278626E-2</v>
      </c>
      <c r="AK48">
        <f t="shared" si="29"/>
        <v>2.5621128511119931E-2</v>
      </c>
      <c r="AL48">
        <f t="shared" si="29"/>
        <v>3.1119319060107779E-2</v>
      </c>
      <c r="AM48">
        <f t="shared" si="29"/>
        <v>5.2367336341962355E-2</v>
      </c>
      <c r="AN48">
        <f t="shared" si="29"/>
        <v>6.9115275893566017E-2</v>
      </c>
      <c r="AO48">
        <f t="shared" si="29"/>
        <v>7.4937368944617846E-2</v>
      </c>
      <c r="AP48">
        <f t="shared" si="29"/>
        <v>7.6408904910458486E-2</v>
      </c>
      <c r="AQ48">
        <f t="shared" si="29"/>
        <v>8.0014972252365688E-2</v>
      </c>
      <c r="AR48">
        <f t="shared" si="29"/>
        <v>8.0764214203180112E-2</v>
      </c>
      <c r="AS48">
        <f t="shared" si="29"/>
        <v>8.0964189236449199E-2</v>
      </c>
      <c r="AT48">
        <f t="shared" si="29"/>
        <v>8.5823020792707413E-2</v>
      </c>
      <c r="AU48">
        <f t="shared" si="29"/>
        <v>8.5886819051917793E-2</v>
      </c>
      <c r="AV48">
        <f t="shared" si="28"/>
        <v>8.7407148969369228E-2</v>
      </c>
      <c r="AW48">
        <f t="shared" si="28"/>
        <v>8.70812596581685E-2</v>
      </c>
      <c r="AX48">
        <f t="shared" si="28"/>
        <v>8.8857139678731586E-2</v>
      </c>
      <c r="AY48">
        <f t="shared" si="28"/>
        <v>6.5360002478846255E-2</v>
      </c>
      <c r="AZ48">
        <f t="shared" si="28"/>
        <v>5.7888072520224224E-2</v>
      </c>
      <c r="BA48">
        <f t="shared" si="28"/>
        <v>5.0646248582346946E-2</v>
      </c>
      <c r="BB48">
        <f t="shared" si="28"/>
        <v>4.7800259728322789E-2</v>
      </c>
      <c r="BC48">
        <f t="shared" si="28"/>
        <v>4.0175403292974331E-2</v>
      </c>
      <c r="BD48">
        <f t="shared" si="28"/>
        <v>3.5086797144219126E-2</v>
      </c>
      <c r="BE48">
        <f t="shared" si="28"/>
        <v>2.7138526886962951E-2</v>
      </c>
      <c r="BF48">
        <f t="shared" si="28"/>
        <v>1.8328790847697611E-2</v>
      </c>
      <c r="BG48">
        <f t="shared" si="23"/>
        <v>1.4468245701345915E-2</v>
      </c>
      <c r="BI48">
        <f t="shared" si="6"/>
        <v>1.449612128821234</v>
      </c>
    </row>
    <row r="49" spans="1:61" x14ac:dyDescent="0.25">
      <c r="A49">
        <f>'HKI SC'!A45</f>
        <v>1982</v>
      </c>
      <c r="B49">
        <f>'HKI SC'!AG45</f>
        <v>1.5255260040280656</v>
      </c>
      <c r="C49">
        <f t="shared" si="27"/>
        <v>0.16903905595027169</v>
      </c>
      <c r="D49">
        <f t="shared" si="27"/>
        <v>0</v>
      </c>
      <c r="E49">
        <f t="shared" si="27"/>
        <v>0</v>
      </c>
      <c r="F49">
        <f t="shared" si="27"/>
        <v>0</v>
      </c>
      <c r="G49">
        <f t="shared" si="27"/>
        <v>0</v>
      </c>
      <c r="K49">
        <f t="shared" ref="K49:O64" si="30">($B49&gt;=J$16)*($B49&lt;=K$16)*($B49-J$16)/(K$16-J$16)</f>
        <v>0.83096094404972831</v>
      </c>
      <c r="L49">
        <f t="shared" si="30"/>
        <v>0</v>
      </c>
      <c r="M49">
        <f t="shared" si="30"/>
        <v>0</v>
      </c>
      <c r="N49">
        <f t="shared" si="30"/>
        <v>0</v>
      </c>
      <c r="O49">
        <f t="shared" si="30"/>
        <v>0</v>
      </c>
      <c r="AE49">
        <f t="shared" si="16"/>
        <v>1997</v>
      </c>
      <c r="AF49">
        <f t="shared" si="17"/>
        <v>1.4493531531279704</v>
      </c>
      <c r="AG49">
        <f t="shared" si="29"/>
        <v>2.3339180511746091E-2</v>
      </c>
      <c r="AH49">
        <f t="shared" si="29"/>
        <v>2.0976684744993521E-2</v>
      </c>
      <c r="AI49">
        <f t="shared" si="29"/>
        <v>1.9465155320059695E-2</v>
      </c>
      <c r="AJ49">
        <f t="shared" si="29"/>
        <v>2.2564885497766859E-2</v>
      </c>
      <c r="AK49">
        <f t="shared" si="29"/>
        <v>2.561941412194713E-2</v>
      </c>
      <c r="AL49">
        <f t="shared" si="29"/>
        <v>3.1117236769952664E-2</v>
      </c>
      <c r="AM49">
        <f t="shared" si="29"/>
        <v>5.2363832281070027E-2</v>
      </c>
      <c r="AN49">
        <f t="shared" si="29"/>
        <v>6.911065117609444E-2</v>
      </c>
      <c r="AO49">
        <f t="shared" si="29"/>
        <v>7.4932354652842939E-2</v>
      </c>
      <c r="AP49">
        <f t="shared" si="29"/>
        <v>7.6403792153648134E-2</v>
      </c>
      <c r="AQ49">
        <f t="shared" si="29"/>
        <v>8.0009618202405236E-2</v>
      </c>
      <c r="AR49">
        <f t="shared" si="29"/>
        <v>8.0758810019116972E-2</v>
      </c>
      <c r="AS49">
        <f t="shared" si="29"/>
        <v>8.0958771671436336E-2</v>
      </c>
      <c r="AT49">
        <f t="shared" si="29"/>
        <v>8.5817278108205428E-2</v>
      </c>
      <c r="AU49">
        <f t="shared" si="29"/>
        <v>8.588107209847641E-2</v>
      </c>
      <c r="AV49">
        <f t="shared" si="28"/>
        <v>8.7401300285937747E-2</v>
      </c>
      <c r="AW49">
        <f t="shared" si="28"/>
        <v>8.7075432781001591E-2</v>
      </c>
      <c r="AX49">
        <f t="shared" si="28"/>
        <v>8.8851193971924591E-2</v>
      </c>
      <c r="AY49">
        <f t="shared" si="28"/>
        <v>6.5355629038365851E-2</v>
      </c>
      <c r="AZ49">
        <f t="shared" si="28"/>
        <v>5.7884199049751596E-2</v>
      </c>
      <c r="BA49">
        <f t="shared" si="28"/>
        <v>5.0642859684774576E-2</v>
      </c>
      <c r="BB49">
        <f t="shared" si="28"/>
        <v>4.77970612646915E-2</v>
      </c>
      <c r="BC49">
        <f t="shared" si="28"/>
        <v>4.0172715032135674E-2</v>
      </c>
      <c r="BD49">
        <f t="shared" si="28"/>
        <v>3.5084449377800246E-2</v>
      </c>
      <c r="BE49">
        <f t="shared" si="28"/>
        <v>2.7136710963958598E-2</v>
      </c>
      <c r="BF49">
        <f t="shared" si="28"/>
        <v>1.8327564411455107E-2</v>
      </c>
      <c r="BG49">
        <f t="shared" si="23"/>
        <v>1.4467277586152665E-2</v>
      </c>
      <c r="BI49">
        <f t="shared" si="6"/>
        <v>1.4495151307777114</v>
      </c>
    </row>
    <row r="50" spans="1:61" x14ac:dyDescent="0.25">
      <c r="A50">
        <f>'HKI SC'!A46</f>
        <v>1983</v>
      </c>
      <c r="B50">
        <f>'HKI SC'!AG46</f>
        <v>1.5142286859008236</v>
      </c>
      <c r="C50">
        <f t="shared" si="27"/>
        <v>0.17562443573970854</v>
      </c>
      <c r="D50">
        <f t="shared" si="27"/>
        <v>0</v>
      </c>
      <c r="E50">
        <f t="shared" si="27"/>
        <v>0</v>
      </c>
      <c r="F50">
        <f t="shared" si="27"/>
        <v>0</v>
      </c>
      <c r="G50">
        <f t="shared" si="27"/>
        <v>0</v>
      </c>
      <c r="K50">
        <f t="shared" si="30"/>
        <v>0.82437556426029146</v>
      </c>
      <c r="L50">
        <f t="shared" si="30"/>
        <v>0</v>
      </c>
      <c r="M50">
        <f t="shared" si="30"/>
        <v>0</v>
      </c>
      <c r="N50">
        <f t="shared" si="30"/>
        <v>0</v>
      </c>
      <c r="O50">
        <f t="shared" si="30"/>
        <v>0</v>
      </c>
      <c r="AE50">
        <f t="shared" si="16"/>
        <v>1998</v>
      </c>
      <c r="AF50">
        <f t="shared" si="17"/>
        <v>1.4515622014977736</v>
      </c>
      <c r="AG50">
        <f t="shared" si="29"/>
        <v>2.3374753193635769E-2</v>
      </c>
      <c r="AH50">
        <f t="shared" si="29"/>
        <v>2.1008656601638535E-2</v>
      </c>
      <c r="AI50">
        <f t="shared" si="29"/>
        <v>1.9494823361651179E-2</v>
      </c>
      <c r="AJ50">
        <f t="shared" si="29"/>
        <v>2.2599278028956421E-2</v>
      </c>
      <c r="AK50">
        <f t="shared" si="29"/>
        <v>2.5658462248264211E-2</v>
      </c>
      <c r="AL50">
        <f t="shared" si="29"/>
        <v>3.1164664466239864E-2</v>
      </c>
      <c r="AM50">
        <f t="shared" si="29"/>
        <v>5.2443643221617889E-2</v>
      </c>
      <c r="AN50">
        <f t="shared" si="29"/>
        <v>6.9215986974334578E-2</v>
      </c>
      <c r="AO50">
        <f t="shared" si="29"/>
        <v>7.5046563667763938E-2</v>
      </c>
      <c r="AP50">
        <f t="shared" si="29"/>
        <v>7.6520243877052849E-2</v>
      </c>
      <c r="AQ50">
        <f t="shared" si="29"/>
        <v>8.0131565787282782E-2</v>
      </c>
      <c r="AR50">
        <f t="shared" si="29"/>
        <v>8.0881899493366202E-2</v>
      </c>
      <c r="AS50">
        <f t="shared" si="29"/>
        <v>8.1082165919550461E-2</v>
      </c>
      <c r="AT50">
        <f t="shared" si="29"/>
        <v>8.5948077505092757E-2</v>
      </c>
      <c r="AU50">
        <f t="shared" si="29"/>
        <v>8.6011968727711774E-2</v>
      </c>
      <c r="AV50">
        <f t="shared" si="28"/>
        <v>8.7534513988546156E-2</v>
      </c>
      <c r="AW50">
        <f t="shared" si="28"/>
        <v>8.720814980888375E-2</v>
      </c>
      <c r="AX50">
        <f t="shared" si="28"/>
        <v>8.8986617546762209E-2</v>
      </c>
      <c r="AY50">
        <f t="shared" si="28"/>
        <v>6.5455241576188733E-2</v>
      </c>
      <c r="AZ50">
        <f t="shared" si="28"/>
        <v>5.7972423921151817E-2</v>
      </c>
      <c r="BA50">
        <f t="shared" si="28"/>
        <v>5.0720047585037106E-2</v>
      </c>
      <c r="BB50">
        <f t="shared" si="28"/>
        <v>4.7869911708381008E-2</v>
      </c>
      <c r="BC50">
        <f t="shared" si="28"/>
        <v>4.023394474034088E-2</v>
      </c>
      <c r="BD50">
        <f t="shared" si="28"/>
        <v>3.5137923747063662E-2</v>
      </c>
      <c r="BE50">
        <f t="shared" si="28"/>
        <v>2.7178071695804648E-2</v>
      </c>
      <c r="BF50">
        <f t="shared" si="28"/>
        <v>1.8355498580707244E-2</v>
      </c>
      <c r="BG50">
        <f t="shared" si="23"/>
        <v>1.4489328054596611E-2</v>
      </c>
      <c r="BI50">
        <f t="shared" si="6"/>
        <v>1.451724426027623</v>
      </c>
    </row>
    <row r="51" spans="1:61" x14ac:dyDescent="0.25">
      <c r="A51">
        <f>'HKI SC'!A47</f>
        <v>1984</v>
      </c>
      <c r="B51">
        <f>'HKI SC'!AG47</f>
        <v>1.5045620105700575</v>
      </c>
      <c r="C51">
        <f t="shared" ref="C51:G66" si="31">($B51&gt;=C$16)*($B51&lt;=D$16)*(1-($B51-C$16)/(D$16-C$16))</f>
        <v>0.18125928886478526</v>
      </c>
      <c r="D51">
        <f t="shared" si="31"/>
        <v>0</v>
      </c>
      <c r="E51">
        <f t="shared" si="31"/>
        <v>0</v>
      </c>
      <c r="F51">
        <f t="shared" si="31"/>
        <v>0</v>
      </c>
      <c r="G51">
        <f t="shared" si="31"/>
        <v>0</v>
      </c>
      <c r="K51">
        <f t="shared" si="30"/>
        <v>0.81874071113521474</v>
      </c>
      <c r="L51">
        <f t="shared" si="30"/>
        <v>0</v>
      </c>
      <c r="M51">
        <f t="shared" si="30"/>
        <v>0</v>
      </c>
      <c r="N51">
        <f t="shared" si="30"/>
        <v>0</v>
      </c>
      <c r="O51">
        <f t="shared" si="30"/>
        <v>0</v>
      </c>
      <c r="AE51">
        <f t="shared" si="16"/>
        <v>1999</v>
      </c>
      <c r="AF51">
        <f t="shared" si="17"/>
        <v>1.4556521479235054</v>
      </c>
      <c r="AG51">
        <f t="shared" si="29"/>
        <v>2.3440614297058012E-2</v>
      </c>
      <c r="AH51">
        <f t="shared" si="29"/>
        <v>2.1067850950932443E-2</v>
      </c>
      <c r="AI51">
        <f t="shared" si="29"/>
        <v>1.9549752308578826E-2</v>
      </c>
      <c r="AJ51">
        <f t="shared" si="29"/>
        <v>2.2662954140323384E-2</v>
      </c>
      <c r="AK51">
        <f t="shared" si="29"/>
        <v>2.5730757969283799E-2</v>
      </c>
      <c r="AL51">
        <f t="shared" si="29"/>
        <v>3.1252474556576537E-2</v>
      </c>
      <c r="AM51">
        <f t="shared" si="29"/>
        <v>5.2591409325561139E-2</v>
      </c>
      <c r="AN51">
        <f t="shared" si="29"/>
        <v>6.9411011120207949E-2</v>
      </c>
      <c r="AO51">
        <f t="shared" si="29"/>
        <v>7.5258016146010964E-2</v>
      </c>
      <c r="AP51">
        <f t="shared" si="29"/>
        <v>7.673584862180173E-2</v>
      </c>
      <c r="AQ51">
        <f t="shared" si="29"/>
        <v>8.0357345854262893E-2</v>
      </c>
      <c r="AR51">
        <f t="shared" si="29"/>
        <v>8.1109793713398895E-2</v>
      </c>
      <c r="AS51">
        <f t="shared" si="29"/>
        <v>8.1310624413682558E-2</v>
      </c>
      <c r="AT51">
        <f t="shared" si="29"/>
        <v>8.619024627473125E-2</v>
      </c>
      <c r="AU51">
        <f t="shared" si="29"/>
        <v>8.6254317518349249E-2</v>
      </c>
      <c r="AV51">
        <f t="shared" si="28"/>
        <v>8.7781152728688472E-2</v>
      </c>
      <c r="AW51">
        <f t="shared" si="28"/>
        <v>8.745386897974497E-2</v>
      </c>
      <c r="AX51">
        <f t="shared" si="28"/>
        <v>8.923734775866618E-2</v>
      </c>
      <c r="AY51">
        <f t="shared" si="28"/>
        <v>6.5639669381661839E-2</v>
      </c>
      <c r="AZ51">
        <f t="shared" si="28"/>
        <v>5.8135768011927026E-2</v>
      </c>
      <c r="BA51">
        <f t="shared" si="28"/>
        <v>5.0862957256506455E-2</v>
      </c>
      <c r="BB51">
        <f t="shared" si="28"/>
        <v>4.8004790788374802E-2</v>
      </c>
      <c r="BC51">
        <f t="shared" si="28"/>
        <v>4.0347308589519404E-2</v>
      </c>
      <c r="BD51">
        <f t="shared" si="28"/>
        <v>3.5236928960542396E-2</v>
      </c>
      <c r="BE51">
        <f t="shared" si="28"/>
        <v>2.7254649094331448E-2</v>
      </c>
      <c r="BF51">
        <f t="shared" si="28"/>
        <v>1.8407217346692761E-2</v>
      </c>
      <c r="BG51">
        <f t="shared" si="23"/>
        <v>1.4530153432542525E-2</v>
      </c>
      <c r="BI51">
        <f t="shared" si="6"/>
        <v>1.4558148295399578</v>
      </c>
    </row>
    <row r="52" spans="1:61" x14ac:dyDescent="0.25">
      <c r="A52">
        <f>'HKI SC'!A48</f>
        <v>1985</v>
      </c>
      <c r="B52">
        <f>'HKI SC'!AG48</f>
        <v>1.4962364925196174</v>
      </c>
      <c r="C52">
        <f t="shared" si="31"/>
        <v>0.18611236086722382</v>
      </c>
      <c r="D52">
        <f t="shared" si="31"/>
        <v>0</v>
      </c>
      <c r="E52">
        <f t="shared" si="31"/>
        <v>0</v>
      </c>
      <c r="F52">
        <f t="shared" si="31"/>
        <v>0</v>
      </c>
      <c r="G52">
        <f t="shared" si="31"/>
        <v>0</v>
      </c>
      <c r="K52">
        <f t="shared" si="30"/>
        <v>0.81388763913277618</v>
      </c>
      <c r="L52">
        <f t="shared" si="30"/>
        <v>0</v>
      </c>
      <c r="M52">
        <f t="shared" si="30"/>
        <v>0</v>
      </c>
      <c r="N52">
        <f t="shared" si="30"/>
        <v>0</v>
      </c>
      <c r="O52">
        <f t="shared" si="30"/>
        <v>0</v>
      </c>
      <c r="AE52">
        <f t="shared" si="16"/>
        <v>2000</v>
      </c>
      <c r="AF52">
        <f t="shared" si="17"/>
        <v>1.4611982176378782</v>
      </c>
      <c r="AG52">
        <f t="shared" si="29"/>
        <v>2.3529923601636488E-2</v>
      </c>
      <c r="AH52">
        <f t="shared" si="29"/>
        <v>2.1148119970060789E-2</v>
      </c>
      <c r="AI52">
        <f t="shared" si="29"/>
        <v>1.9624237335346226E-2</v>
      </c>
      <c r="AJ52">
        <f t="shared" si="29"/>
        <v>2.2749300540990031E-2</v>
      </c>
      <c r="AK52">
        <f t="shared" si="29"/>
        <v>2.5828792776366571E-2</v>
      </c>
      <c r="AL52">
        <f t="shared" si="29"/>
        <v>3.1371547236738961E-2</v>
      </c>
      <c r="AM52">
        <f t="shared" si="29"/>
        <v>5.2791783860722412E-2</v>
      </c>
      <c r="AN52">
        <f t="shared" si="29"/>
        <v>6.9675468742976504E-2</v>
      </c>
      <c r="AO52">
        <f t="shared" si="29"/>
        <v>7.5544750998638083E-2</v>
      </c>
      <c r="AP52">
        <f t="shared" si="29"/>
        <v>7.7028214051726177E-2</v>
      </c>
      <c r="AQ52">
        <f t="shared" si="29"/>
        <v>8.0663509275795617E-2</v>
      </c>
      <c r="AR52">
        <f t="shared" si="29"/>
        <v>8.141882397938284E-2</v>
      </c>
      <c r="AS52">
        <f t="shared" si="29"/>
        <v>8.1620419849467662E-2</v>
      </c>
      <c r="AT52">
        <f t="shared" si="29"/>
        <v>8.6518633187236765E-2</v>
      </c>
      <c r="AU52">
        <f t="shared" si="29"/>
        <v>8.6582948543834859E-2</v>
      </c>
      <c r="AV52">
        <f t="shared" si="28"/>
        <v>8.8115601033069285E-2</v>
      </c>
      <c r="AW52">
        <f t="shared" si="28"/>
        <v>8.7787070325166125E-2</v>
      </c>
      <c r="AX52">
        <f t="shared" si="28"/>
        <v>8.9577344201155068E-2</v>
      </c>
      <c r="AY52">
        <f t="shared" si="28"/>
        <v>6.588975810164785E-2</v>
      </c>
      <c r="AZ52">
        <f t="shared" si="28"/>
        <v>5.8357266687110311E-2</v>
      </c>
      <c r="BA52">
        <f t="shared" si="28"/>
        <v>5.1056746347688822E-2</v>
      </c>
      <c r="BB52">
        <f t="shared" si="28"/>
        <v>4.818769019653079E-2</v>
      </c>
      <c r="BC52">
        <f t="shared" si="28"/>
        <v>4.0501032806217738E-2</v>
      </c>
      <c r="BD52">
        <f t="shared" si="28"/>
        <v>3.5371182507871232E-2</v>
      </c>
      <c r="BE52">
        <f t="shared" si="28"/>
        <v>2.7358489963273631E-2</v>
      </c>
      <c r="BF52">
        <f t="shared" si="28"/>
        <v>1.8477349287759862E-2</v>
      </c>
      <c r="BG52">
        <f t="shared" si="23"/>
        <v>1.45855136667938E-2</v>
      </c>
      <c r="BI52">
        <f t="shared" si="6"/>
        <v>1.4613615190752047</v>
      </c>
    </row>
    <row r="53" spans="1:61" x14ac:dyDescent="0.25">
      <c r="A53">
        <f>'HKI SC'!A49</f>
        <v>1986</v>
      </c>
      <c r="B53">
        <f>'HKI SC'!AG49</f>
        <v>1.4849245913641196</v>
      </c>
      <c r="C53">
        <f t="shared" si="31"/>
        <v>0.19270624132721481</v>
      </c>
      <c r="D53">
        <f t="shared" si="31"/>
        <v>0</v>
      </c>
      <c r="E53">
        <f t="shared" si="31"/>
        <v>0</v>
      </c>
      <c r="F53">
        <f t="shared" si="31"/>
        <v>0</v>
      </c>
      <c r="G53">
        <f t="shared" si="31"/>
        <v>0</v>
      </c>
      <c r="K53">
        <f t="shared" si="30"/>
        <v>0.80729375867278519</v>
      </c>
      <c r="L53">
        <f t="shared" si="30"/>
        <v>0</v>
      </c>
      <c r="M53">
        <f t="shared" si="30"/>
        <v>0</v>
      </c>
      <c r="N53">
        <f t="shared" si="30"/>
        <v>0</v>
      </c>
      <c r="O53">
        <f t="shared" si="30"/>
        <v>0</v>
      </c>
      <c r="AE53">
        <f t="shared" si="16"/>
        <v>2001</v>
      </c>
      <c r="AF53">
        <f t="shared" si="17"/>
        <v>1.4610288831738512</v>
      </c>
      <c r="AG53">
        <f t="shared" si="29"/>
        <v>2.3527196779940713E-2</v>
      </c>
      <c r="AH53">
        <f t="shared" si="29"/>
        <v>2.114566916939796E-2</v>
      </c>
      <c r="AI53">
        <f t="shared" si="29"/>
        <v>1.9621963133481614E-2</v>
      </c>
      <c r="AJ53">
        <f t="shared" si="29"/>
        <v>2.2746664183672046E-2</v>
      </c>
      <c r="AK53">
        <f t="shared" si="29"/>
        <v>2.5825799544696524E-2</v>
      </c>
      <c r="AL53">
        <f t="shared" si="29"/>
        <v>3.1367911669659208E-2</v>
      </c>
      <c r="AM53">
        <f t="shared" si="29"/>
        <v>5.2785665958087993E-2</v>
      </c>
      <c r="AN53">
        <f t="shared" si="29"/>
        <v>6.966739423397901E-2</v>
      </c>
      <c r="AO53">
        <f t="shared" si="29"/>
        <v>7.5535996313773293E-2</v>
      </c>
      <c r="AP53">
        <f t="shared" si="29"/>
        <v>7.7019287452183435E-2</v>
      </c>
      <c r="AQ53">
        <f t="shared" si="29"/>
        <v>8.0654161391336909E-2</v>
      </c>
      <c r="AR53">
        <f t="shared" si="29"/>
        <v>8.1409388563466079E-2</v>
      </c>
      <c r="AS53">
        <f t="shared" si="29"/>
        <v>8.1610961071129418E-2</v>
      </c>
      <c r="AT53">
        <f t="shared" si="29"/>
        <v>8.6508606767684459E-2</v>
      </c>
      <c r="AU53">
        <f t="shared" si="29"/>
        <v>8.657291467094301E-2</v>
      </c>
      <c r="AV53">
        <f t="shared" si="28"/>
        <v>8.8105389545063584E-2</v>
      </c>
      <c r="AW53">
        <f t="shared" si="28"/>
        <v>8.7776896909730368E-2</v>
      </c>
      <c r="AX53">
        <f t="shared" si="28"/>
        <v>8.9566963315532461E-2</v>
      </c>
      <c r="AY53">
        <f t="shared" si="28"/>
        <v>6.5882122308818139E-2</v>
      </c>
      <c r="AZ53">
        <f t="shared" si="28"/>
        <v>5.835050381513493E-2</v>
      </c>
      <c r="BA53">
        <f t="shared" si="28"/>
        <v>5.105082951404271E-2</v>
      </c>
      <c r="BB53">
        <f t="shared" si="28"/>
        <v>4.8182105850345831E-2</v>
      </c>
      <c r="BC53">
        <f t="shared" si="28"/>
        <v>4.0496339246781379E-2</v>
      </c>
      <c r="BD53">
        <f t="shared" si="28"/>
        <v>3.5367083433454308E-2</v>
      </c>
      <c r="BE53">
        <f t="shared" si="28"/>
        <v>2.7355319458972027E-2</v>
      </c>
      <c r="BF53">
        <f t="shared" si="28"/>
        <v>1.8475207995770508E-2</v>
      </c>
      <c r="BG53">
        <f t="shared" si="23"/>
        <v>1.4583823389520318E-2</v>
      </c>
      <c r="BI53">
        <f t="shared" si="6"/>
        <v>1.4611921656865978</v>
      </c>
    </row>
    <row r="54" spans="1:61" x14ac:dyDescent="0.25">
      <c r="A54">
        <f>'HKI SC'!A50</f>
        <v>1987</v>
      </c>
      <c r="B54">
        <f>'HKI SC'!AG50</f>
        <v>1.4769779952742625</v>
      </c>
      <c r="C54">
        <f t="shared" si="31"/>
        <v>0.19733843391447781</v>
      </c>
      <c r="D54">
        <f t="shared" si="31"/>
        <v>0</v>
      </c>
      <c r="E54">
        <f t="shared" si="31"/>
        <v>0</v>
      </c>
      <c r="F54">
        <f t="shared" si="31"/>
        <v>0</v>
      </c>
      <c r="G54">
        <f t="shared" si="31"/>
        <v>0</v>
      </c>
      <c r="K54">
        <f t="shared" si="30"/>
        <v>0.80266156608552219</v>
      </c>
      <c r="L54">
        <f t="shared" si="30"/>
        <v>0</v>
      </c>
      <c r="M54">
        <f t="shared" si="30"/>
        <v>0</v>
      </c>
      <c r="N54">
        <f t="shared" si="30"/>
        <v>0</v>
      </c>
      <c r="O54">
        <f t="shared" si="30"/>
        <v>0</v>
      </c>
      <c r="AE54">
        <f t="shared" si="16"/>
        <v>2002</v>
      </c>
      <c r="AF54">
        <f t="shared" si="17"/>
        <v>1.4632224408753813</v>
      </c>
      <c r="AG54">
        <f t="shared" si="29"/>
        <v>2.35625200129626E-2</v>
      </c>
      <c r="AH54">
        <f t="shared" si="29"/>
        <v>2.1177416827500229E-2</v>
      </c>
      <c r="AI54">
        <f t="shared" si="29"/>
        <v>1.9651423131737834E-2</v>
      </c>
      <c r="AJ54">
        <f t="shared" si="29"/>
        <v>2.2780815541649187E-2</v>
      </c>
      <c r="AK54">
        <f t="shared" si="29"/>
        <v>2.5864573851037669E-2</v>
      </c>
      <c r="AL54">
        <f t="shared" si="29"/>
        <v>3.1415006785311152E-2</v>
      </c>
      <c r="AM54">
        <f t="shared" si="29"/>
        <v>5.2864917234654987E-2</v>
      </c>
      <c r="AN54">
        <f t="shared" si="29"/>
        <v>6.9771991378448528E-2</v>
      </c>
      <c r="AO54">
        <f t="shared" si="29"/>
        <v>7.5649404452630131E-2</v>
      </c>
      <c r="AP54">
        <f t="shared" si="29"/>
        <v>7.7134922572818496E-2</v>
      </c>
      <c r="AQ54">
        <f t="shared" si="29"/>
        <v>8.0775253834421329E-2</v>
      </c>
      <c r="AR54">
        <f t="shared" si="29"/>
        <v>8.153161488856947E-2</v>
      </c>
      <c r="AS54">
        <f t="shared" si="29"/>
        <v>8.1733490032910069E-2</v>
      </c>
      <c r="AT54">
        <f t="shared" si="29"/>
        <v>8.663848895058264E-2</v>
      </c>
      <c r="AU54">
        <f t="shared" si="29"/>
        <v>8.6702893404359854E-2</v>
      </c>
      <c r="AV54">
        <f t="shared" si="28"/>
        <v>8.8237669103673727E-2</v>
      </c>
      <c r="AW54">
        <f t="shared" si="28"/>
        <v>8.7908683276482061E-2</v>
      </c>
      <c r="AX54">
        <f t="shared" si="28"/>
        <v>8.9701437249926325E-2</v>
      </c>
      <c r="AY54">
        <f t="shared" si="28"/>
        <v>6.5981036326499806E-2</v>
      </c>
      <c r="AZ54">
        <f t="shared" si="28"/>
        <v>5.8438110020943679E-2</v>
      </c>
      <c r="BA54">
        <f t="shared" si="28"/>
        <v>5.112747614405784E-2</v>
      </c>
      <c r="BB54">
        <f t="shared" si="28"/>
        <v>4.8254445439645653E-2</v>
      </c>
      <c r="BC54">
        <f t="shared" si="28"/>
        <v>4.0557139589513548E-2</v>
      </c>
      <c r="BD54">
        <f t="shared" si="28"/>
        <v>3.5420182820564021E-2</v>
      </c>
      <c r="BE54">
        <f t="shared" si="28"/>
        <v>2.7396390153992579E-2</v>
      </c>
      <c r="BF54">
        <f t="shared" si="28"/>
        <v>1.8502946280244705E-2</v>
      </c>
      <c r="BG54">
        <f t="shared" si="23"/>
        <v>1.4605719231883368E-2</v>
      </c>
      <c r="BI54">
        <f t="shared" si="6"/>
        <v>1.4633859685370216</v>
      </c>
    </row>
    <row r="55" spans="1:61" x14ac:dyDescent="0.25">
      <c r="A55">
        <f>'HKI SC'!A51</f>
        <v>1988</v>
      </c>
      <c r="B55">
        <f>'HKI SC'!AG51</f>
        <v>1.471509272036593</v>
      </c>
      <c r="C55">
        <f t="shared" si="31"/>
        <v>0.20052623645998024</v>
      </c>
      <c r="D55">
        <f t="shared" si="31"/>
        <v>0</v>
      </c>
      <c r="E55">
        <f t="shared" si="31"/>
        <v>0</v>
      </c>
      <c r="F55">
        <f t="shared" si="31"/>
        <v>0</v>
      </c>
      <c r="G55">
        <f t="shared" si="31"/>
        <v>0</v>
      </c>
      <c r="K55">
        <f t="shared" si="30"/>
        <v>0.79947376354001976</v>
      </c>
      <c r="L55">
        <f t="shared" si="30"/>
        <v>0</v>
      </c>
      <c r="M55">
        <f t="shared" si="30"/>
        <v>0</v>
      </c>
      <c r="N55">
        <f t="shared" si="30"/>
        <v>0</v>
      </c>
      <c r="O55">
        <f t="shared" si="30"/>
        <v>0</v>
      </c>
      <c r="AE55">
        <f t="shared" si="16"/>
        <v>2003</v>
      </c>
      <c r="AF55">
        <f t="shared" si="17"/>
        <v>1.4668899742610688</v>
      </c>
      <c r="AG55">
        <f t="shared" si="29"/>
        <v>2.3621578927304269E-2</v>
      </c>
      <c r="AH55">
        <f t="shared" si="29"/>
        <v>2.123049753557836E-2</v>
      </c>
      <c r="AI55">
        <f t="shared" si="29"/>
        <v>1.9700678971723996E-2</v>
      </c>
      <c r="AJ55">
        <f t="shared" si="29"/>
        <v>2.283791513171712E-2</v>
      </c>
      <c r="AK55">
        <f t="shared" si="29"/>
        <v>2.5929402810364256E-2</v>
      </c>
      <c r="AL55">
        <f t="shared" si="29"/>
        <v>3.1493747777096244E-2</v>
      </c>
      <c r="AM55">
        <f t="shared" si="29"/>
        <v>5.2997421933512458E-2</v>
      </c>
      <c r="AN55">
        <f t="shared" si="29"/>
        <v>6.9946873269689402E-2</v>
      </c>
      <c r="AO55">
        <f t="shared" si="29"/>
        <v>7.5839017944527784E-2</v>
      </c>
      <c r="AP55">
        <f t="shared" si="29"/>
        <v>7.73282594817091E-2</v>
      </c>
      <c r="AQ55">
        <f t="shared" si="29"/>
        <v>8.097771514987101E-2</v>
      </c>
      <c r="AR55">
        <f t="shared" si="29"/>
        <v>8.1735972005600788E-2</v>
      </c>
      <c r="AS55">
        <f t="shared" si="29"/>
        <v>8.1938353145346435E-2</v>
      </c>
      <c r="AT55">
        <f t="shared" si="29"/>
        <v>8.685564632996351E-2</v>
      </c>
      <c r="AU55">
        <f t="shared" si="29"/>
        <v>8.6920212212022452E-2</v>
      </c>
      <c r="AV55">
        <f t="shared" si="28"/>
        <v>8.8458834791318164E-2</v>
      </c>
      <c r="AW55">
        <f t="shared" si="28"/>
        <v>8.8129024368719153E-2</v>
      </c>
      <c r="AX55">
        <f t="shared" si="28"/>
        <v>8.9926271838754401E-2</v>
      </c>
      <c r="AY55">
        <f t="shared" si="28"/>
        <v>6.6146416276116296E-2</v>
      </c>
      <c r="AZ55">
        <f t="shared" si="28"/>
        <v>5.8584583799305139E-2</v>
      </c>
      <c r="BA55">
        <f t="shared" si="28"/>
        <v>5.1255625986792681E-2</v>
      </c>
      <c r="BB55">
        <f t="shared" si="28"/>
        <v>4.8375394097015786E-2</v>
      </c>
      <c r="BC55">
        <f t="shared" si="28"/>
        <v>4.0658795126851763E-2</v>
      </c>
      <c r="BD55">
        <f t="shared" si="28"/>
        <v>3.5508962693939834E-2</v>
      </c>
      <c r="BE55">
        <f t="shared" si="28"/>
        <v>2.7465058575642107E-2</v>
      </c>
      <c r="BF55">
        <f t="shared" si="28"/>
        <v>1.8549323489424042E-2</v>
      </c>
      <c r="BG55">
        <f t="shared" si="23"/>
        <v>1.4642328131124186E-2</v>
      </c>
      <c r="BI55">
        <f t="shared" si="6"/>
        <v>1.4670539118010308</v>
      </c>
    </row>
    <row r="56" spans="1:61" x14ac:dyDescent="0.25">
      <c r="A56">
        <f>'HKI SC'!A52</f>
        <v>1989</v>
      </c>
      <c r="B56">
        <f>'HKI SC'!AG52</f>
        <v>1.4677954240749176</v>
      </c>
      <c r="C56">
        <f t="shared" si="31"/>
        <v>0.20269109532580998</v>
      </c>
      <c r="D56">
        <f t="shared" si="31"/>
        <v>0</v>
      </c>
      <c r="E56">
        <f t="shared" si="31"/>
        <v>0</v>
      </c>
      <c r="F56">
        <f t="shared" si="31"/>
        <v>0</v>
      </c>
      <c r="G56">
        <f t="shared" si="31"/>
        <v>0</v>
      </c>
      <c r="K56">
        <f t="shared" si="30"/>
        <v>0.79730890467419002</v>
      </c>
      <c r="L56">
        <f t="shared" si="30"/>
        <v>0</v>
      </c>
      <c r="M56">
        <f t="shared" si="30"/>
        <v>0</v>
      </c>
      <c r="N56">
        <f t="shared" si="30"/>
        <v>0</v>
      </c>
      <c r="O56">
        <f t="shared" si="30"/>
        <v>0</v>
      </c>
      <c r="AE56">
        <f t="shared" si="16"/>
        <v>2004</v>
      </c>
      <c r="AF56">
        <f t="shared" si="17"/>
        <v>1.4714452218353606</v>
      </c>
      <c r="AG56">
        <f t="shared" si="29"/>
        <v>2.3694932854318292E-2</v>
      </c>
      <c r="AH56">
        <f t="shared" si="29"/>
        <v>2.1296426251499041E-2</v>
      </c>
      <c r="AI56">
        <f t="shared" si="29"/>
        <v>1.9761857023024711E-2</v>
      </c>
      <c r="AJ56">
        <f t="shared" si="29"/>
        <v>2.2908835486570623E-2</v>
      </c>
      <c r="AK56">
        <f t="shared" si="29"/>
        <v>2.6009923402451778E-2</v>
      </c>
      <c r="AL56">
        <f t="shared" si="29"/>
        <v>3.1591547762564988E-2</v>
      </c>
      <c r="AM56">
        <f t="shared" si="29"/>
        <v>5.3161998951518179E-2</v>
      </c>
      <c r="AN56">
        <f t="shared" si="29"/>
        <v>7.0164084737748933E-2</v>
      </c>
      <c r="AO56">
        <f t="shared" si="29"/>
        <v>7.6074526747907892E-2</v>
      </c>
      <c r="AP56">
        <f t="shared" si="29"/>
        <v>7.7568392942710992E-2</v>
      </c>
      <c r="AQ56">
        <f t="shared" si="29"/>
        <v>8.1229181549519677E-2</v>
      </c>
      <c r="AR56">
        <f t="shared" si="29"/>
        <v>8.1989793079262768E-2</v>
      </c>
      <c r="AS56">
        <f t="shared" si="29"/>
        <v>8.2192802688908717E-2</v>
      </c>
      <c r="AT56">
        <f t="shared" si="29"/>
        <v>8.7125365926661577E-2</v>
      </c>
      <c r="AU56">
        <f t="shared" si="29"/>
        <v>8.7190132310177887E-2</v>
      </c>
      <c r="AV56">
        <f t="shared" si="28"/>
        <v>8.8733532893887732E-2</v>
      </c>
      <c r="AW56">
        <f t="shared" si="28"/>
        <v>8.8402698285321227E-2</v>
      </c>
      <c r="AX56">
        <f t="shared" si="28"/>
        <v>9.0205526887767173E-2</v>
      </c>
      <c r="AY56">
        <f t="shared" si="28"/>
        <v>6.6351825889363988E-2</v>
      </c>
      <c r="AZ56">
        <f t="shared" si="28"/>
        <v>5.8766511065784087E-2</v>
      </c>
      <c r="BA56">
        <f t="shared" si="28"/>
        <v>5.1414794070317668E-2</v>
      </c>
      <c r="BB56">
        <f t="shared" si="28"/>
        <v>4.8525617972345537E-2</v>
      </c>
      <c r="BC56">
        <f t="shared" si="28"/>
        <v>4.0785056046978727E-2</v>
      </c>
      <c r="BD56">
        <f t="shared" si="28"/>
        <v>3.5619231438709653E-2</v>
      </c>
      <c r="BE56">
        <f t="shared" si="28"/>
        <v>2.7550347959065365E-2</v>
      </c>
      <c r="BF56">
        <f t="shared" si="28"/>
        <v>1.8606926146959777E-2</v>
      </c>
      <c r="BG56">
        <f t="shared" si="23"/>
        <v>1.4687798091974447E-2</v>
      </c>
      <c r="BI56">
        <f t="shared" si="6"/>
        <v>1.4716096684633209</v>
      </c>
    </row>
    <row r="57" spans="1:61" x14ac:dyDescent="0.25">
      <c r="A57">
        <f>'HKI SC'!A53</f>
        <v>1990</v>
      </c>
      <c r="B57">
        <f>'HKI SC'!AG53</f>
        <v>1.4654226025572856</v>
      </c>
      <c r="C57">
        <f t="shared" si="31"/>
        <v>0.2040742493354748</v>
      </c>
      <c r="D57">
        <f t="shared" si="31"/>
        <v>0</v>
      </c>
      <c r="E57">
        <f t="shared" si="31"/>
        <v>0</v>
      </c>
      <c r="F57">
        <f t="shared" si="31"/>
        <v>0</v>
      </c>
      <c r="G57">
        <f t="shared" si="31"/>
        <v>0</v>
      </c>
      <c r="K57">
        <f t="shared" si="30"/>
        <v>0.7959257506645252</v>
      </c>
      <c r="L57">
        <f t="shared" si="30"/>
        <v>0</v>
      </c>
      <c r="M57">
        <f t="shared" si="30"/>
        <v>0</v>
      </c>
      <c r="N57">
        <f t="shared" si="30"/>
        <v>0</v>
      </c>
      <c r="O57">
        <f t="shared" si="30"/>
        <v>0</v>
      </c>
      <c r="AE57">
        <f t="shared" si="16"/>
        <v>2005</v>
      </c>
      <c r="AF57">
        <f t="shared" si="17"/>
        <v>1.4764497863511232</v>
      </c>
      <c r="AG57">
        <f t="shared" si="29"/>
        <v>2.3775522208516739E-2</v>
      </c>
      <c r="AH57">
        <f t="shared" si="29"/>
        <v>2.1368857992449527E-2</v>
      </c>
      <c r="AI57">
        <f t="shared" si="29"/>
        <v>1.9829069507020309E-2</v>
      </c>
      <c r="AJ57">
        <f t="shared" si="29"/>
        <v>2.2986751227824335E-2</v>
      </c>
      <c r="AK57">
        <f t="shared" si="29"/>
        <v>2.6098386321618587E-2</v>
      </c>
      <c r="AL57">
        <f t="shared" si="29"/>
        <v>3.1698994466379998E-2</v>
      </c>
      <c r="AM57">
        <f t="shared" si="29"/>
        <v>5.3342809388489738E-2</v>
      </c>
      <c r="AN57">
        <f t="shared" si="29"/>
        <v>7.0402721340422816E-2</v>
      </c>
      <c r="AO57">
        <f t="shared" si="29"/>
        <v>7.6333265484128818E-2</v>
      </c>
      <c r="AP57">
        <f t="shared" si="29"/>
        <v>7.783221249990907E-2</v>
      </c>
      <c r="AQ57">
        <f t="shared" si="29"/>
        <v>8.1505451894888087E-2</v>
      </c>
      <c r="AR57">
        <f t="shared" si="29"/>
        <v>8.2268650357135056E-2</v>
      </c>
      <c r="AS57">
        <f t="shared" si="29"/>
        <v>8.2472350427202981E-2</v>
      </c>
      <c r="AT57">
        <f t="shared" si="29"/>
        <v>8.7421689913629669E-2</v>
      </c>
      <c r="AU57">
        <f t="shared" si="29"/>
        <v>8.7486676575509001E-2</v>
      </c>
      <c r="AV57">
        <f t="shared" si="28"/>
        <v>8.903532645268912E-2</v>
      </c>
      <c r="AW57">
        <f t="shared" si="28"/>
        <v>8.8703366635302025E-2</v>
      </c>
      <c r="AX57">
        <f t="shared" si="28"/>
        <v>9.0512326877524932E-2</v>
      </c>
      <c r="AY57">
        <f t="shared" si="28"/>
        <v>6.6577496535117131E-2</v>
      </c>
      <c r="AZ57">
        <f t="shared" si="28"/>
        <v>5.8966383131444908E-2</v>
      </c>
      <c r="BA57">
        <f t="shared" si="28"/>
        <v>5.1589662050566774E-2</v>
      </c>
      <c r="BB57">
        <f t="shared" si="28"/>
        <v>4.869065951259869E-2</v>
      </c>
      <c r="BC57">
        <f t="shared" si="28"/>
        <v>4.0923770992827346E-2</v>
      </c>
      <c r="BD57">
        <f t="shared" si="28"/>
        <v>3.574037678553714E-2</v>
      </c>
      <c r="BE57">
        <f t="shared" si="28"/>
        <v>2.7644050049871617E-2</v>
      </c>
      <c r="BF57">
        <f t="shared" si="28"/>
        <v>1.8670210570301299E-2</v>
      </c>
      <c r="BG57">
        <f t="shared" si="23"/>
        <v>1.4737753083200076E-2</v>
      </c>
      <c r="BI57">
        <f t="shared" si="6"/>
        <v>1.4766147922821058</v>
      </c>
    </row>
    <row r="58" spans="1:61" x14ac:dyDescent="0.25">
      <c r="A58">
        <f>'HKI SC'!A54</f>
        <v>1991</v>
      </c>
      <c r="B58">
        <f>'HKI SC'!AG54</f>
        <v>1.4583340632084474</v>
      </c>
      <c r="C58">
        <f t="shared" si="31"/>
        <v>0.20820626750462801</v>
      </c>
      <c r="D58">
        <f t="shared" si="31"/>
        <v>0</v>
      </c>
      <c r="E58">
        <f t="shared" si="31"/>
        <v>0</v>
      </c>
      <c r="F58">
        <f t="shared" si="31"/>
        <v>0</v>
      </c>
      <c r="G58">
        <f t="shared" si="31"/>
        <v>0</v>
      </c>
      <c r="K58">
        <f t="shared" si="30"/>
        <v>0.79179373249537199</v>
      </c>
      <c r="L58">
        <f t="shared" si="30"/>
        <v>0</v>
      </c>
      <c r="M58">
        <f t="shared" si="30"/>
        <v>0</v>
      </c>
      <c r="N58">
        <f t="shared" si="30"/>
        <v>0</v>
      </c>
      <c r="O58">
        <f t="shared" si="30"/>
        <v>0</v>
      </c>
      <c r="AE58">
        <f t="shared" si="16"/>
        <v>2006</v>
      </c>
      <c r="AF58">
        <f t="shared" si="17"/>
        <v>1.4771680258938746</v>
      </c>
      <c r="AG58">
        <f t="shared" si="29"/>
        <v>2.3787088142121514E-2</v>
      </c>
      <c r="AH58">
        <f t="shared" si="29"/>
        <v>2.1379253170758672E-2</v>
      </c>
      <c r="AI58">
        <f t="shared" si="29"/>
        <v>1.98387156337952E-2</v>
      </c>
      <c r="AJ58">
        <f t="shared" si="29"/>
        <v>2.2997933452810135E-2</v>
      </c>
      <c r="AK58">
        <f t="shared" si="29"/>
        <v>2.6111082244792864E-2</v>
      </c>
      <c r="AL58">
        <f t="shared" si="29"/>
        <v>3.1714414883316409E-2</v>
      </c>
      <c r="AM58">
        <f t="shared" si="29"/>
        <v>5.3368758740359644E-2</v>
      </c>
      <c r="AN58">
        <f t="shared" si="29"/>
        <v>7.0436969723843251E-2</v>
      </c>
      <c r="AO58">
        <f t="shared" si="29"/>
        <v>7.6370398863269032E-2</v>
      </c>
      <c r="AP58">
        <f t="shared" si="29"/>
        <v>7.7870075062682315E-2</v>
      </c>
      <c r="AQ58">
        <f t="shared" si="29"/>
        <v>8.1545101356076621E-2</v>
      </c>
      <c r="AR58">
        <f t="shared" si="29"/>
        <v>8.2308671086835122E-2</v>
      </c>
      <c r="AS58">
        <f t="shared" si="29"/>
        <v>8.2512470249636552E-2</v>
      </c>
      <c r="AT58">
        <f t="shared" si="29"/>
        <v>8.7464217411124381E-2</v>
      </c>
      <c r="AU58">
        <f t="shared" si="29"/>
        <v>8.7529235686669662E-2</v>
      </c>
      <c r="AV58">
        <f t="shared" si="28"/>
        <v>8.907863892613134E-2</v>
      </c>
      <c r="AW58">
        <f t="shared" si="28"/>
        <v>8.8746517622272009E-2</v>
      </c>
      <c r="AX58">
        <f t="shared" si="28"/>
        <v>9.0556357858375666E-2</v>
      </c>
      <c r="AY58">
        <f t="shared" si="28"/>
        <v>6.6609884084704654E-2</v>
      </c>
      <c r="AZ58">
        <f t="shared" si="28"/>
        <v>5.8995068149011745E-2</v>
      </c>
      <c r="BA58">
        <f t="shared" si="28"/>
        <v>5.161475855951983E-2</v>
      </c>
      <c r="BB58">
        <f t="shared" si="28"/>
        <v>4.8714345761428753E-2</v>
      </c>
      <c r="BC58">
        <f t="shared" si="28"/>
        <v>4.0943678930663953E-2</v>
      </c>
      <c r="BD58">
        <f t="shared" si="28"/>
        <v>3.5757763189136857E-2</v>
      </c>
      <c r="BE58">
        <f t="shared" si="28"/>
        <v>2.7657497882673767E-2</v>
      </c>
      <c r="BF58">
        <f t="shared" si="28"/>
        <v>1.867929295402139E-2</v>
      </c>
      <c r="BG58">
        <f t="shared" si="23"/>
        <v>1.4744922468257066E-2</v>
      </c>
      <c r="BI58">
        <f t="shared" si="6"/>
        <v>1.4773331120942883</v>
      </c>
    </row>
    <row r="59" spans="1:61" x14ac:dyDescent="0.25">
      <c r="A59">
        <f>'HKI SC'!A55</f>
        <v>1992</v>
      </c>
      <c r="B59">
        <f>'HKI SC'!AG55</f>
        <v>1.4534957855986024</v>
      </c>
      <c r="C59">
        <f t="shared" si="31"/>
        <v>0.2110265736364636</v>
      </c>
      <c r="D59">
        <f t="shared" si="31"/>
        <v>0</v>
      </c>
      <c r="E59">
        <f t="shared" si="31"/>
        <v>0</v>
      </c>
      <c r="F59">
        <f t="shared" si="31"/>
        <v>0</v>
      </c>
      <c r="G59">
        <f t="shared" si="31"/>
        <v>0</v>
      </c>
      <c r="K59">
        <f t="shared" si="30"/>
        <v>0.7889734263635364</v>
      </c>
      <c r="L59">
        <f t="shared" si="30"/>
        <v>0</v>
      </c>
      <c r="M59">
        <f t="shared" si="30"/>
        <v>0</v>
      </c>
      <c r="N59">
        <f t="shared" si="30"/>
        <v>0</v>
      </c>
      <c r="O59">
        <f t="shared" si="30"/>
        <v>0</v>
      </c>
      <c r="AE59">
        <f t="shared" si="16"/>
        <v>2007</v>
      </c>
      <c r="AF59">
        <f t="shared" si="17"/>
        <v>1.4793212645671543</v>
      </c>
      <c r="AG59">
        <f t="shared" si="29"/>
        <v>2.3821762110968984E-2</v>
      </c>
      <c r="AH59">
        <f t="shared" si="29"/>
        <v>2.1410417286097043E-2</v>
      </c>
      <c r="AI59">
        <f t="shared" si="29"/>
        <v>1.9867634137974866E-2</v>
      </c>
      <c r="AJ59">
        <f t="shared" si="29"/>
        <v>2.3031457086444253E-2</v>
      </c>
      <c r="AK59">
        <f t="shared" si="29"/>
        <v>2.6149143853970092E-2</v>
      </c>
      <c r="AL59">
        <f t="shared" si="29"/>
        <v>3.1760644359875696E-2</v>
      </c>
      <c r="AM59">
        <f t="shared" si="29"/>
        <v>5.3446553326520631E-2</v>
      </c>
      <c r="AN59">
        <f t="shared" si="29"/>
        <v>7.0539644304242616E-2</v>
      </c>
      <c r="AO59">
        <f t="shared" si="29"/>
        <v>7.6481722486203968E-2</v>
      </c>
      <c r="AP59">
        <f t="shared" si="29"/>
        <v>7.7983584734010791E-2</v>
      </c>
      <c r="AQ59">
        <f t="shared" si="29"/>
        <v>8.166396804069101E-2</v>
      </c>
      <c r="AR59">
        <f t="shared" si="29"/>
        <v>8.2428650811973828E-2</v>
      </c>
      <c r="AS59">
        <f t="shared" si="29"/>
        <v>8.2632747048792032E-2</v>
      </c>
      <c r="AT59">
        <f t="shared" si="29"/>
        <v>8.7591712274373804E-2</v>
      </c>
      <c r="AU59">
        <f t="shared" si="29"/>
        <v>8.7656825325775942E-2</v>
      </c>
      <c r="AV59">
        <f t="shared" si="29"/>
        <v>8.9208487099755859E-2</v>
      </c>
      <c r="AW59">
        <f t="shared" ref="AW59:BF74" si="32">R$2*$C74+R$3*$D74+R$4*$E74+R$5*$F74+R$6*$G74+R$3*$K74+R$4*$L74+R$5*$M74+R$6*$N74+R$7*$O74</f>
        <v>8.8875881669227677E-2</v>
      </c>
      <c r="AX59">
        <f t="shared" si="32"/>
        <v>9.0688360073718763E-2</v>
      </c>
      <c r="AY59">
        <f t="shared" si="32"/>
        <v>6.6706979997911309E-2</v>
      </c>
      <c r="AZ59">
        <f t="shared" si="32"/>
        <v>5.9081064095339073E-2</v>
      </c>
      <c r="BA59">
        <f t="shared" si="32"/>
        <v>5.1689996374239711E-2</v>
      </c>
      <c r="BB59">
        <f t="shared" si="32"/>
        <v>4.878535570166459E-2</v>
      </c>
      <c r="BC59">
        <f t="shared" si="32"/>
        <v>4.1003361723247075E-2</v>
      </c>
      <c r="BD59">
        <f t="shared" si="32"/>
        <v>3.5809886574709203E-2</v>
      </c>
      <c r="BE59">
        <f t="shared" si="32"/>
        <v>2.7697813671401381E-2</v>
      </c>
      <c r="BF59">
        <f t="shared" si="32"/>
        <v>1.8706521390646786E-2</v>
      </c>
      <c r="BG59">
        <f t="shared" si="23"/>
        <v>1.4766415850686561E-2</v>
      </c>
      <c r="BI59">
        <f t="shared" si="6"/>
        <v>1.4794865914104633</v>
      </c>
    </row>
    <row r="60" spans="1:61" x14ac:dyDescent="0.25">
      <c r="A60">
        <f>'HKI SC'!A56</f>
        <v>1993</v>
      </c>
      <c r="B60">
        <f>'HKI SC'!AG56</f>
        <v>1.4508252002956883</v>
      </c>
      <c r="C60">
        <f t="shared" si="31"/>
        <v>0.21258329871773485</v>
      </c>
      <c r="D60">
        <f t="shared" si="31"/>
        <v>0</v>
      </c>
      <c r="E60">
        <f t="shared" si="31"/>
        <v>0</v>
      </c>
      <c r="F60">
        <f t="shared" si="31"/>
        <v>0</v>
      </c>
      <c r="G60">
        <f t="shared" si="31"/>
        <v>0</v>
      </c>
      <c r="K60">
        <f t="shared" si="30"/>
        <v>0.78741670128226515</v>
      </c>
      <c r="L60">
        <f t="shared" si="30"/>
        <v>0</v>
      </c>
      <c r="M60">
        <f t="shared" si="30"/>
        <v>0</v>
      </c>
      <c r="N60">
        <f t="shared" si="30"/>
        <v>0</v>
      </c>
      <c r="O60">
        <f t="shared" si="30"/>
        <v>0</v>
      </c>
      <c r="AE60">
        <f t="shared" si="16"/>
        <v>2008</v>
      </c>
      <c r="AF60">
        <f t="shared" si="17"/>
        <v>1.4819830574145405</v>
      </c>
      <c r="AG60">
        <f t="shared" ref="AG60:AV75" si="33">B$2*$C75+B$3*$D75+B$4*$E75+B$5*$F75+B$6*$G75+B$3*$K75+B$4*$L75+B$5*$M75+B$6*$N75+B$7*$O75</f>
        <v>2.3864625414240476E-2</v>
      </c>
      <c r="AH60">
        <f t="shared" si="33"/>
        <v>2.1448941774966847E-2</v>
      </c>
      <c r="AI60">
        <f t="shared" si="33"/>
        <v>1.9903382644881125E-2</v>
      </c>
      <c r="AJ60">
        <f t="shared" si="33"/>
        <v>2.307289836712206E-2</v>
      </c>
      <c r="AK60">
        <f t="shared" si="33"/>
        <v>2.619619489402672E-2</v>
      </c>
      <c r="AL60">
        <f t="shared" si="33"/>
        <v>3.1817792362821645E-2</v>
      </c>
      <c r="AM60">
        <f t="shared" si="33"/>
        <v>5.3542721519846515E-2</v>
      </c>
      <c r="AN60">
        <f t="shared" si="33"/>
        <v>7.0666568675008784E-2</v>
      </c>
      <c r="AO60">
        <f t="shared" si="33"/>
        <v>7.6619338639466739E-2</v>
      </c>
      <c r="AP60">
        <f t="shared" si="33"/>
        <v>7.8123903238875414E-2</v>
      </c>
      <c r="AQ60">
        <f t="shared" si="33"/>
        <v>8.1810908783872649E-2</v>
      </c>
      <c r="AR60">
        <f t="shared" si="33"/>
        <v>8.257696747476119E-2</v>
      </c>
      <c r="AS60">
        <f t="shared" si="33"/>
        <v>8.2781430948849877E-2</v>
      </c>
      <c r="AT60">
        <f t="shared" si="33"/>
        <v>8.774931900849349E-2</v>
      </c>
      <c r="AU60">
        <f t="shared" si="33"/>
        <v>8.7814549220013999E-2</v>
      </c>
      <c r="AV60">
        <f t="shared" si="33"/>
        <v>8.9369002951569659E-2</v>
      </c>
      <c r="AW60">
        <f t="shared" si="32"/>
        <v>8.9035799052826908E-2</v>
      </c>
      <c r="AX60">
        <f t="shared" si="32"/>
        <v>9.085153871108935E-2</v>
      </c>
      <c r="AY60">
        <f t="shared" si="32"/>
        <v>6.6827008126000939E-2</v>
      </c>
      <c r="AZ60">
        <f t="shared" si="32"/>
        <v>5.9187370654699555E-2</v>
      </c>
      <c r="BA60">
        <f t="shared" si="32"/>
        <v>5.1783003935156932E-2</v>
      </c>
      <c r="BB60">
        <f t="shared" si="32"/>
        <v>4.8873136844256274E-2</v>
      </c>
      <c r="BC60">
        <f t="shared" si="32"/>
        <v>4.1077140460542297E-2</v>
      </c>
      <c r="BD60">
        <f t="shared" si="32"/>
        <v>3.5874320516296708E-2</v>
      </c>
      <c r="BE60">
        <f t="shared" si="32"/>
        <v>2.7747651285504993E-2</v>
      </c>
      <c r="BF60">
        <f t="shared" si="32"/>
        <v>1.8740180668066601E-2</v>
      </c>
      <c r="BG60">
        <f t="shared" si="23"/>
        <v>1.4792985562779755E-2</v>
      </c>
      <c r="BI60">
        <f t="shared" si="6"/>
        <v>1.4821486817360379</v>
      </c>
    </row>
    <row r="61" spans="1:61" x14ac:dyDescent="0.25">
      <c r="A61">
        <f>'HKI SC'!A57</f>
        <v>1994</v>
      </c>
      <c r="B61">
        <f>'HKI SC'!AG57</f>
        <v>1.4505223481412486</v>
      </c>
      <c r="C61">
        <f t="shared" si="31"/>
        <v>0.21275983587766711</v>
      </c>
      <c r="D61">
        <f t="shared" si="31"/>
        <v>0</v>
      </c>
      <c r="E61">
        <f t="shared" si="31"/>
        <v>0</v>
      </c>
      <c r="F61">
        <f t="shared" si="31"/>
        <v>0</v>
      </c>
      <c r="G61">
        <f t="shared" si="31"/>
        <v>0</v>
      </c>
      <c r="K61">
        <f t="shared" si="30"/>
        <v>0.78724016412233289</v>
      </c>
      <c r="L61">
        <f t="shared" si="30"/>
        <v>0</v>
      </c>
      <c r="M61">
        <f t="shared" si="30"/>
        <v>0</v>
      </c>
      <c r="N61">
        <f t="shared" si="30"/>
        <v>0</v>
      </c>
      <c r="O61">
        <f t="shared" si="30"/>
        <v>0</v>
      </c>
      <c r="AE61">
        <f t="shared" si="16"/>
        <v>2009</v>
      </c>
      <c r="AF61">
        <f t="shared" si="17"/>
        <v>1.4843796526188118</v>
      </c>
      <c r="AG61">
        <f t="shared" si="33"/>
        <v>2.3903218194726975E-2</v>
      </c>
      <c r="AH61">
        <f t="shared" si="33"/>
        <v>2.1483628022382024E-2</v>
      </c>
      <c r="AI61">
        <f t="shared" si="33"/>
        <v>1.9935569484775713E-2</v>
      </c>
      <c r="AJ61">
        <f t="shared" si="33"/>
        <v>2.3110210802847038E-2</v>
      </c>
      <c r="AK61">
        <f t="shared" si="33"/>
        <v>2.6238558182013771E-2</v>
      </c>
      <c r="AL61">
        <f t="shared" si="33"/>
        <v>3.1869246641064393E-2</v>
      </c>
      <c r="AM61">
        <f t="shared" si="33"/>
        <v>5.3629308359673118E-2</v>
      </c>
      <c r="AN61">
        <f t="shared" si="33"/>
        <v>7.0780847417091244E-2</v>
      </c>
      <c r="AO61">
        <f t="shared" si="33"/>
        <v>7.6743243928814764E-2</v>
      </c>
      <c r="AP61">
        <f t="shared" si="33"/>
        <v>7.8250241641264373E-2</v>
      </c>
      <c r="AQ61">
        <f t="shared" si="33"/>
        <v>8.1943209642959772E-2</v>
      </c>
      <c r="AR61">
        <f t="shared" si="33"/>
        <v>8.2710507168918396E-2</v>
      </c>
      <c r="AS61">
        <f t="shared" si="33"/>
        <v>8.2915301291983795E-2</v>
      </c>
      <c r="AT61">
        <f t="shared" si="33"/>
        <v>8.7891223192931828E-2</v>
      </c>
      <c r="AU61">
        <f t="shared" si="33"/>
        <v>8.7956558891766332E-2</v>
      </c>
      <c r="AV61">
        <f t="shared" si="33"/>
        <v>8.9513526414785174E-2</v>
      </c>
      <c r="AW61">
        <f t="shared" si="32"/>
        <v>8.917978367394043E-2</v>
      </c>
      <c r="AX61">
        <f t="shared" si="32"/>
        <v>9.0998459663313686E-2</v>
      </c>
      <c r="AY61">
        <f t="shared" si="32"/>
        <v>6.6935077706411647E-2</v>
      </c>
      <c r="AZ61">
        <f t="shared" si="32"/>
        <v>5.9283085762881667E-2</v>
      </c>
      <c r="BA61">
        <f t="shared" si="32"/>
        <v>5.1866745040207267E-2</v>
      </c>
      <c r="BB61">
        <f t="shared" si="32"/>
        <v>4.8952172245364689E-2</v>
      </c>
      <c r="BC61">
        <f t="shared" si="32"/>
        <v>4.1143568532941897E-2</v>
      </c>
      <c r="BD61">
        <f t="shared" si="32"/>
        <v>3.5932334826295535E-2</v>
      </c>
      <c r="BE61">
        <f t="shared" si="32"/>
        <v>2.7792523517793974E-2</v>
      </c>
      <c r="BF61">
        <f t="shared" si="32"/>
        <v>1.8770486430937212E-2</v>
      </c>
      <c r="BG61">
        <f t="shared" si="23"/>
        <v>1.4816908102298165E-2</v>
      </c>
      <c r="BI61">
        <f t="shared" si="6"/>
        <v>1.4845455447803853</v>
      </c>
    </row>
    <row r="62" spans="1:61" x14ac:dyDescent="0.25">
      <c r="A62">
        <f>'HKI SC'!A58</f>
        <v>1995</v>
      </c>
      <c r="B62">
        <f>'HKI SC'!AG58</f>
        <v>1.4524764251688325</v>
      </c>
      <c r="C62">
        <f t="shared" si="31"/>
        <v>0.21162077444560712</v>
      </c>
      <c r="D62">
        <f t="shared" si="31"/>
        <v>0</v>
      </c>
      <c r="E62">
        <f t="shared" si="31"/>
        <v>0</v>
      </c>
      <c r="F62">
        <f t="shared" si="31"/>
        <v>0</v>
      </c>
      <c r="G62">
        <f t="shared" si="31"/>
        <v>0</v>
      </c>
      <c r="K62">
        <f t="shared" si="30"/>
        <v>0.78837922555439288</v>
      </c>
      <c r="L62">
        <f t="shared" si="30"/>
        <v>0</v>
      </c>
      <c r="M62">
        <f t="shared" si="30"/>
        <v>0</v>
      </c>
      <c r="N62">
        <f t="shared" si="30"/>
        <v>0</v>
      </c>
      <c r="O62">
        <f t="shared" si="30"/>
        <v>0</v>
      </c>
      <c r="AE62">
        <f t="shared" si="16"/>
        <v>2010</v>
      </c>
      <c r="AF62">
        <f t="shared" si="17"/>
        <v>1.4860904029519486</v>
      </c>
      <c r="AG62">
        <f t="shared" si="33"/>
        <v>2.3930766698519471E-2</v>
      </c>
      <c r="AH62">
        <f t="shared" si="33"/>
        <v>2.1508387943963703E-2</v>
      </c>
      <c r="AI62">
        <f t="shared" si="33"/>
        <v>1.9958545265989898E-2</v>
      </c>
      <c r="AJ62">
        <f t="shared" si="33"/>
        <v>2.3136845364133355E-2</v>
      </c>
      <c r="AK62">
        <f t="shared" si="33"/>
        <v>2.626879816952082E-2</v>
      </c>
      <c r="AL62">
        <f t="shared" si="33"/>
        <v>3.1905976007579107E-2</v>
      </c>
      <c r="AM62">
        <f t="shared" si="33"/>
        <v>5.3691116238122782E-2</v>
      </c>
      <c r="AN62">
        <f t="shared" si="33"/>
        <v>7.0862422476466971E-2</v>
      </c>
      <c r="AO62">
        <f t="shared" si="33"/>
        <v>7.6831690661350871E-2</v>
      </c>
      <c r="AP62">
        <f t="shared" si="33"/>
        <v>7.8340425191489982E-2</v>
      </c>
      <c r="AQ62">
        <f t="shared" si="33"/>
        <v>8.2037649345732364E-2</v>
      </c>
      <c r="AR62">
        <f t="shared" si="33"/>
        <v>8.280583118352848E-2</v>
      </c>
      <c r="AS62">
        <f t="shared" si="33"/>
        <v>8.3010861332204741E-2</v>
      </c>
      <c r="AT62">
        <f t="shared" si="33"/>
        <v>8.7992517992474414E-2</v>
      </c>
      <c r="AU62">
        <f t="shared" si="33"/>
        <v>8.8057928990824347E-2</v>
      </c>
      <c r="AV62">
        <f t="shared" si="33"/>
        <v>8.9616690921833067E-2</v>
      </c>
      <c r="AW62">
        <f t="shared" si="32"/>
        <v>8.9282563541853668E-2</v>
      </c>
      <c r="AX62">
        <f t="shared" si="32"/>
        <v>9.1103335558715054E-2</v>
      </c>
      <c r="AY62">
        <f t="shared" si="32"/>
        <v>6.7012220508984283E-2</v>
      </c>
      <c r="AZ62">
        <f t="shared" si="32"/>
        <v>5.9351409630390435E-2</v>
      </c>
      <c r="BA62">
        <f t="shared" si="32"/>
        <v>5.1926521561126107E-2</v>
      </c>
      <c r="BB62">
        <f t="shared" si="32"/>
        <v>4.9008589715672096E-2</v>
      </c>
      <c r="BC62">
        <f t="shared" si="32"/>
        <v>4.1190986572828117E-2</v>
      </c>
      <c r="BD62">
        <f t="shared" si="32"/>
        <v>3.5973746909562787E-2</v>
      </c>
      <c r="BE62">
        <f t="shared" si="32"/>
        <v>2.782455445326449E-2</v>
      </c>
      <c r="BF62">
        <f t="shared" si="32"/>
        <v>1.8792119451747098E-2</v>
      </c>
      <c r="BG62">
        <f t="shared" si="23"/>
        <v>1.4833984616670581E-2</v>
      </c>
      <c r="BI62">
        <f t="shared" si="6"/>
        <v>1.4862564863045489</v>
      </c>
    </row>
    <row r="63" spans="1:61" x14ac:dyDescent="0.25">
      <c r="A63">
        <f>'HKI SC'!A59</f>
        <v>1996</v>
      </c>
      <c r="B63">
        <f>'HKI SC'!AG59</f>
        <v>1.4494501403323405</v>
      </c>
      <c r="C63">
        <f t="shared" si="31"/>
        <v>0.21338484223362986</v>
      </c>
      <c r="D63">
        <f t="shared" si="31"/>
        <v>0</v>
      </c>
      <c r="E63">
        <f t="shared" si="31"/>
        <v>0</v>
      </c>
      <c r="F63">
        <f t="shared" si="31"/>
        <v>0</v>
      </c>
      <c r="G63">
        <f t="shared" si="31"/>
        <v>0</v>
      </c>
      <c r="K63">
        <f t="shared" si="30"/>
        <v>0.78661515776637014</v>
      </c>
      <c r="L63">
        <f t="shared" si="30"/>
        <v>0</v>
      </c>
      <c r="M63">
        <f t="shared" si="30"/>
        <v>0</v>
      </c>
      <c r="N63">
        <f t="shared" si="30"/>
        <v>0</v>
      </c>
      <c r="O63">
        <f t="shared" si="30"/>
        <v>0</v>
      </c>
      <c r="AE63">
        <f t="shared" si="16"/>
        <v>2011</v>
      </c>
      <c r="AF63">
        <f t="shared" si="17"/>
        <v>1.4844853597496857</v>
      </c>
      <c r="AG63">
        <f t="shared" si="33"/>
        <v>2.3904920414647299E-2</v>
      </c>
      <c r="AH63">
        <f t="shared" si="33"/>
        <v>2.1485157936023055E-2</v>
      </c>
      <c r="AI63">
        <f t="shared" si="33"/>
        <v>1.9936989156521319E-2</v>
      </c>
      <c r="AJ63">
        <f t="shared" si="33"/>
        <v>2.3111856550330538E-2</v>
      </c>
      <c r="AK63">
        <f t="shared" si="33"/>
        <v>2.6240426708504815E-2</v>
      </c>
      <c r="AL63">
        <f t="shared" si="33"/>
        <v>3.1871516145782805E-2</v>
      </c>
      <c r="AM63">
        <f t="shared" si="33"/>
        <v>5.3633127463705868E-2</v>
      </c>
      <c r="AN63">
        <f t="shared" si="33"/>
        <v>7.0785887933705757E-2</v>
      </c>
      <c r="AO63">
        <f t="shared" si="33"/>
        <v>7.67487090455828E-2</v>
      </c>
      <c r="AP63">
        <f t="shared" si="33"/>
        <v>7.8255814075863225E-2</v>
      </c>
      <c r="AQ63">
        <f t="shared" si="33"/>
        <v>8.1949045064895573E-2</v>
      </c>
      <c r="AR63">
        <f t="shared" si="33"/>
        <v>8.2716397232414293E-2</v>
      </c>
      <c r="AS63">
        <f t="shared" si="33"/>
        <v>8.2921205939483947E-2</v>
      </c>
      <c r="AT63">
        <f t="shared" si="33"/>
        <v>8.7897482190767262E-2</v>
      </c>
      <c r="AU63">
        <f t="shared" si="33"/>
        <v>8.796282254235302E-2</v>
      </c>
      <c r="AV63">
        <f t="shared" si="33"/>
        <v>8.9519900941702854E-2</v>
      </c>
      <c r="AW63">
        <f t="shared" si="32"/>
        <v>8.918613443403571E-2</v>
      </c>
      <c r="AX63">
        <f t="shared" si="32"/>
        <v>9.1004939936785489E-2</v>
      </c>
      <c r="AY63">
        <f t="shared" si="32"/>
        <v>6.6939844354220832E-2</v>
      </c>
      <c r="AZ63">
        <f t="shared" si="32"/>
        <v>5.9287307489374809E-2</v>
      </c>
      <c r="BA63">
        <f t="shared" si="32"/>
        <v>5.1870438626815181E-2</v>
      </c>
      <c r="BB63">
        <f t="shared" si="32"/>
        <v>4.8955658276494923E-2</v>
      </c>
      <c r="BC63">
        <f t="shared" si="32"/>
        <v>4.1146498489961894E-2</v>
      </c>
      <c r="BD63">
        <f t="shared" si="32"/>
        <v>3.5934893675720198E-2</v>
      </c>
      <c r="BE63">
        <f t="shared" si="32"/>
        <v>2.7794502706821274E-2</v>
      </c>
      <c r="BF63">
        <f t="shared" si="32"/>
        <v>1.8771823133621208E-2</v>
      </c>
      <c r="BG63">
        <f t="shared" si="23"/>
        <v>1.4817963258801524E-2</v>
      </c>
      <c r="BI63">
        <f t="shared" si="6"/>
        <v>1.4846512637249374</v>
      </c>
    </row>
    <row r="64" spans="1:61" x14ac:dyDescent="0.25">
      <c r="A64">
        <f>'HKI SC'!A60</f>
        <v>1997</v>
      </c>
      <c r="B64">
        <f>'HKI SC'!AG60</f>
        <v>1.4493531531279702</v>
      </c>
      <c r="C64">
        <f t="shared" si="31"/>
        <v>0.21344137756071369</v>
      </c>
      <c r="D64">
        <f t="shared" si="31"/>
        <v>0</v>
      </c>
      <c r="E64">
        <f t="shared" si="31"/>
        <v>0</v>
      </c>
      <c r="F64">
        <f t="shared" si="31"/>
        <v>0</v>
      </c>
      <c r="G64">
        <f t="shared" si="31"/>
        <v>0</v>
      </c>
      <c r="K64">
        <f t="shared" si="30"/>
        <v>0.78655862243928631</v>
      </c>
      <c r="L64">
        <f t="shared" si="30"/>
        <v>0</v>
      </c>
      <c r="M64">
        <f t="shared" si="30"/>
        <v>0</v>
      </c>
      <c r="N64">
        <f t="shared" si="30"/>
        <v>0</v>
      </c>
      <c r="O64">
        <f t="shared" si="30"/>
        <v>0</v>
      </c>
      <c r="AE64">
        <f t="shared" si="16"/>
        <v>2012</v>
      </c>
      <c r="AF64">
        <f t="shared" si="17"/>
        <v>1.4827709964338307</v>
      </c>
      <c r="AG64">
        <f t="shared" si="33"/>
        <v>2.3877313730379147E-2</v>
      </c>
      <c r="AH64">
        <f t="shared" si="33"/>
        <v>2.1460345723252509E-2</v>
      </c>
      <c r="AI64">
        <f t="shared" si="33"/>
        <v>1.9913964852095505E-2</v>
      </c>
      <c r="AJ64">
        <f t="shared" si="33"/>
        <v>2.3085165738749972E-2</v>
      </c>
      <c r="AK64">
        <f t="shared" si="33"/>
        <v>2.6210122856300422E-2</v>
      </c>
      <c r="AL64">
        <f t="shared" si="33"/>
        <v>3.1834709209465011E-2</v>
      </c>
      <c r="AM64">
        <f t="shared" si="33"/>
        <v>5.3571189051424155E-2</v>
      </c>
      <c r="AN64">
        <f t="shared" si="33"/>
        <v>7.0704140593621373E-2</v>
      </c>
      <c r="AO64">
        <f t="shared" si="33"/>
        <v>7.6660075519854279E-2</v>
      </c>
      <c r="AP64">
        <f t="shared" si="33"/>
        <v>7.8165440064410091E-2</v>
      </c>
      <c r="AQ64">
        <f t="shared" si="33"/>
        <v>8.1854405912204775E-2</v>
      </c>
      <c r="AR64">
        <f t="shared" si="33"/>
        <v>8.2620871900282444E-2</v>
      </c>
      <c r="AS64">
        <f t="shared" si="33"/>
        <v>8.2825444083271985E-2</v>
      </c>
      <c r="AT64">
        <f t="shared" si="33"/>
        <v>8.7795973463830904E-2</v>
      </c>
      <c r="AU64">
        <f t="shared" si="33"/>
        <v>8.7861238356874011E-2</v>
      </c>
      <c r="AV64">
        <f t="shared" si="33"/>
        <v>8.9416518558572258E-2</v>
      </c>
      <c r="AW64">
        <f t="shared" si="32"/>
        <v>8.9083137502370194E-2</v>
      </c>
      <c r="AX64">
        <f t="shared" si="32"/>
        <v>9.0899842550971235E-2</v>
      </c>
      <c r="AY64">
        <f t="shared" si="32"/>
        <v>6.6862538631549881E-2</v>
      </c>
      <c r="AZ64">
        <f t="shared" si="32"/>
        <v>5.9218839326729715E-2</v>
      </c>
      <c r="BA64">
        <f t="shared" si="32"/>
        <v>5.1810535862146539E-2</v>
      </c>
      <c r="BB64">
        <f t="shared" si="32"/>
        <v>4.8899121656513091E-2</v>
      </c>
      <c r="BC64">
        <f t="shared" si="32"/>
        <v>4.1098980306556586E-2</v>
      </c>
      <c r="BD64">
        <f t="shared" si="32"/>
        <v>3.5893394133085975E-2</v>
      </c>
      <c r="BE64">
        <f t="shared" si="32"/>
        <v>2.776240412429902E-2</v>
      </c>
      <c r="BF64">
        <f t="shared" si="32"/>
        <v>1.8750144425413923E-2</v>
      </c>
      <c r="BG64">
        <f t="shared" si="23"/>
        <v>1.4800850680048399E-2</v>
      </c>
      <c r="BI64">
        <f t="shared" si="6"/>
        <v>1.4829367088142731</v>
      </c>
    </row>
    <row r="65" spans="1:61" x14ac:dyDescent="0.25">
      <c r="A65">
        <f>'HKI SC'!A61</f>
        <v>1998</v>
      </c>
      <c r="B65">
        <f>'HKI SC'!AG61</f>
        <v>1.4515622014977736</v>
      </c>
      <c r="C65">
        <f t="shared" si="31"/>
        <v>0.21215368942760604</v>
      </c>
      <c r="D65">
        <f t="shared" si="31"/>
        <v>0</v>
      </c>
      <c r="E65">
        <f t="shared" si="31"/>
        <v>0</v>
      </c>
      <c r="F65">
        <f t="shared" si="31"/>
        <v>0</v>
      </c>
      <c r="G65">
        <f t="shared" si="31"/>
        <v>0</v>
      </c>
      <c r="K65">
        <f t="shared" ref="K65:O80" si="34">($B65&gt;=J$16)*($B65&lt;=K$16)*($B65-J$16)/(K$16-J$16)</f>
        <v>0.78784631057239396</v>
      </c>
      <c r="L65">
        <f t="shared" si="34"/>
        <v>0</v>
      </c>
      <c r="M65">
        <f t="shared" si="34"/>
        <v>0</v>
      </c>
      <c r="N65">
        <f t="shared" si="34"/>
        <v>0</v>
      </c>
      <c r="O65">
        <f t="shared" si="34"/>
        <v>0</v>
      </c>
      <c r="AE65">
        <f t="shared" si="16"/>
        <v>2013</v>
      </c>
      <c r="AF65">
        <f t="shared" si="17"/>
        <v>1.4810753506089762</v>
      </c>
      <c r="AG65">
        <f t="shared" si="33"/>
        <v>2.3850008457054386E-2</v>
      </c>
      <c r="AH65">
        <f t="shared" si="33"/>
        <v>2.1435804411267662E-2</v>
      </c>
      <c r="AI65">
        <f t="shared" si="33"/>
        <v>1.9891191927996661E-2</v>
      </c>
      <c r="AJ65">
        <f t="shared" si="33"/>
        <v>2.3058766338576158E-2</v>
      </c>
      <c r="AK65">
        <f t="shared" si="33"/>
        <v>2.6180149862832722E-2</v>
      </c>
      <c r="AL65">
        <f t="shared" si="33"/>
        <v>3.1798304132830579E-2</v>
      </c>
      <c r="AM65">
        <f t="shared" si="33"/>
        <v>5.3509926885340516E-2</v>
      </c>
      <c r="AN65">
        <f t="shared" si="33"/>
        <v>7.0623285774444405E-2</v>
      </c>
      <c r="AO65">
        <f t="shared" si="33"/>
        <v>7.6572409698698565E-2</v>
      </c>
      <c r="AP65">
        <f t="shared" si="33"/>
        <v>7.8076052760226305E-2</v>
      </c>
      <c r="AQ65">
        <f t="shared" si="33"/>
        <v>8.1760800033775297E-2</v>
      </c>
      <c r="AR65">
        <f t="shared" si="33"/>
        <v>8.252638951775644E-2</v>
      </c>
      <c r="AS65">
        <f t="shared" si="33"/>
        <v>8.2730727759045733E-2</v>
      </c>
      <c r="AT65">
        <f t="shared" si="33"/>
        <v>8.7695573013457234E-2</v>
      </c>
      <c r="AU65">
        <f t="shared" si="33"/>
        <v>8.7760763271817269E-2</v>
      </c>
      <c r="AV65">
        <f t="shared" si="33"/>
        <v>8.9314264908661706E-2</v>
      </c>
      <c r="AW65">
        <f t="shared" si="32"/>
        <v>8.8981265095549364E-2</v>
      </c>
      <c r="AX65">
        <f t="shared" si="32"/>
        <v>9.0795892622848706E-2</v>
      </c>
      <c r="AY65">
        <f t="shared" si="32"/>
        <v>6.6786076936020067E-2</v>
      </c>
      <c r="AZ65">
        <f t="shared" si="32"/>
        <v>5.9151118702372621E-2</v>
      </c>
      <c r="BA65">
        <f t="shared" si="32"/>
        <v>5.1751287118389479E-2</v>
      </c>
      <c r="BB65">
        <f t="shared" si="32"/>
        <v>4.8843202305733142E-2</v>
      </c>
      <c r="BC65">
        <f t="shared" si="32"/>
        <v>4.1051980928682195E-2</v>
      </c>
      <c r="BD65">
        <f t="shared" si="32"/>
        <v>3.5852347684208849E-2</v>
      </c>
      <c r="BE65">
        <f t="shared" si="32"/>
        <v>2.7730655995454778E-2</v>
      </c>
      <c r="BF65">
        <f t="shared" si="32"/>
        <v>1.8728702406257333E-2</v>
      </c>
      <c r="BG65">
        <f t="shared" si="23"/>
        <v>1.4783924937151974E-2</v>
      </c>
      <c r="BI65">
        <f t="shared" si="6"/>
        <v>1.4812408734864499</v>
      </c>
    </row>
    <row r="66" spans="1:61" x14ac:dyDescent="0.25">
      <c r="A66">
        <f>'HKI SC'!A62</f>
        <v>1999</v>
      </c>
      <c r="B66">
        <f>'HKI SC'!AG62</f>
        <v>1.4556521479235054</v>
      </c>
      <c r="C66">
        <f t="shared" si="31"/>
        <v>0.20976959700597675</v>
      </c>
      <c r="D66">
        <f t="shared" si="31"/>
        <v>0</v>
      </c>
      <c r="E66">
        <f t="shared" si="31"/>
        <v>0</v>
      </c>
      <c r="F66">
        <f t="shared" si="31"/>
        <v>0</v>
      </c>
      <c r="G66">
        <f t="shared" si="31"/>
        <v>0</v>
      </c>
      <c r="K66">
        <f t="shared" si="34"/>
        <v>0.79023040299402325</v>
      </c>
      <c r="L66">
        <f t="shared" si="34"/>
        <v>0</v>
      </c>
      <c r="M66">
        <f t="shared" si="34"/>
        <v>0</v>
      </c>
      <c r="N66">
        <f t="shared" si="34"/>
        <v>0</v>
      </c>
      <c r="O66">
        <f t="shared" si="34"/>
        <v>0</v>
      </c>
      <c r="AE66">
        <f t="shared" ref="AE66:AE129" si="35">A81</f>
        <v>2014</v>
      </c>
      <c r="AF66">
        <f t="shared" si="17"/>
        <v>1.4881651199591834</v>
      </c>
      <c r="AG66">
        <f t="shared" si="33"/>
        <v>2.3964176219613852E-2</v>
      </c>
      <c r="AH66">
        <f t="shared" si="33"/>
        <v>2.1538415604580384E-2</v>
      </c>
      <c r="AI66">
        <f t="shared" si="33"/>
        <v>1.998640920564038E-2</v>
      </c>
      <c r="AJ66">
        <f t="shared" si="33"/>
        <v>2.3169146499027557E-2</v>
      </c>
      <c r="AK66">
        <f t="shared" si="33"/>
        <v>2.6305471794633845E-2</v>
      </c>
      <c r="AL66">
        <f t="shared" si="33"/>
        <v>3.1950519644307979E-2</v>
      </c>
      <c r="AM66">
        <f t="shared" si="33"/>
        <v>5.3766073906764869E-2</v>
      </c>
      <c r="AN66">
        <f t="shared" si="33"/>
        <v>7.0961352846243761E-2</v>
      </c>
      <c r="AO66">
        <f t="shared" si="33"/>
        <v>7.6938954670991905E-2</v>
      </c>
      <c r="AP66">
        <f t="shared" si="33"/>
        <v>7.8449795531393904E-2</v>
      </c>
      <c r="AQ66">
        <f t="shared" si="33"/>
        <v>8.2152181345934411E-2</v>
      </c>
      <c r="AR66">
        <f t="shared" si="33"/>
        <v>8.2921435635258625E-2</v>
      </c>
      <c r="AS66">
        <f t="shared" si="33"/>
        <v>8.3126752024620915E-2</v>
      </c>
      <c r="AT66">
        <f t="shared" si="33"/>
        <v>8.8115363529479268E-2</v>
      </c>
      <c r="AU66">
        <f t="shared" si="33"/>
        <v>8.8180865847516388E-2</v>
      </c>
      <c r="AV66">
        <f t="shared" si="33"/>
        <v>8.9741803951577631E-2</v>
      </c>
      <c r="AW66">
        <f t="shared" si="32"/>
        <v>8.9407210099466755E-2</v>
      </c>
      <c r="AX66">
        <f t="shared" si="32"/>
        <v>9.1230524079227673E-2</v>
      </c>
      <c r="AY66">
        <f t="shared" si="32"/>
        <v>6.7105775647558888E-2</v>
      </c>
      <c r="AZ66">
        <f t="shared" si="32"/>
        <v>5.9434269582058878E-2</v>
      </c>
      <c r="BA66">
        <f t="shared" si="32"/>
        <v>5.1999015695530997E-2</v>
      </c>
      <c r="BB66">
        <f t="shared" si="32"/>
        <v>4.9077010152532283E-2</v>
      </c>
      <c r="BC66">
        <f t="shared" si="32"/>
        <v>4.124849292655846E-2</v>
      </c>
      <c r="BD66">
        <f t="shared" si="32"/>
        <v>3.6023969523462304E-2</v>
      </c>
      <c r="BE66">
        <f t="shared" si="32"/>
        <v>2.7863400055273796E-2</v>
      </c>
      <c r="BF66">
        <f t="shared" si="32"/>
        <v>1.8818354955153268E-2</v>
      </c>
      <c r="BG66">
        <f t="shared" si="23"/>
        <v>1.4854694204800704E-2</v>
      </c>
      <c r="BI66">
        <f t="shared" si="6"/>
        <v>1.4883314351792096</v>
      </c>
    </row>
    <row r="67" spans="1:61" x14ac:dyDescent="0.25">
      <c r="A67">
        <f>'HKI SC'!A63</f>
        <v>2000</v>
      </c>
      <c r="B67">
        <f>'HKI SC'!AG63</f>
        <v>1.4611982176378782</v>
      </c>
      <c r="C67">
        <f t="shared" ref="C67:G82" si="36">($B67&gt;=C$16)*($B67&lt;=D$16)*(1-($B67-C$16)/(D$16-C$16))</f>
        <v>0.20653670801440549</v>
      </c>
      <c r="D67">
        <f t="shared" si="36"/>
        <v>0</v>
      </c>
      <c r="E67">
        <f t="shared" si="36"/>
        <v>0</v>
      </c>
      <c r="F67">
        <f t="shared" si="36"/>
        <v>0</v>
      </c>
      <c r="G67">
        <f t="shared" si="36"/>
        <v>0</v>
      </c>
      <c r="K67">
        <f t="shared" si="34"/>
        <v>0.79346329198559451</v>
      </c>
      <c r="L67">
        <f t="shared" si="34"/>
        <v>0</v>
      </c>
      <c r="M67">
        <f t="shared" si="34"/>
        <v>0</v>
      </c>
      <c r="N67">
        <f t="shared" si="34"/>
        <v>0</v>
      </c>
      <c r="O67">
        <f t="shared" si="34"/>
        <v>0</v>
      </c>
      <c r="AE67">
        <f t="shared" si="35"/>
        <v>2015</v>
      </c>
      <c r="AF67">
        <f t="shared" ref="AF67:AF130" si="37">A$2*$C82+A$3*$D82+A$4*$E82+A$5*$F82+A$6*G82+A$3*$K82+A$4*$L82+A$5*$M82+A$6*$N82+A$7*$O82</f>
        <v>1.5001752386016418</v>
      </c>
      <c r="AG67">
        <f t="shared" si="33"/>
        <v>2.415757720429372E-2</v>
      </c>
      <c r="AH67">
        <f t="shared" si="33"/>
        <v>2.1712239680492525E-2</v>
      </c>
      <c r="AI67">
        <f t="shared" si="33"/>
        <v>2.0147707936928373E-2</v>
      </c>
      <c r="AJ67">
        <f t="shared" si="33"/>
        <v>2.3356131259364803E-2</v>
      </c>
      <c r="AK67">
        <f t="shared" si="33"/>
        <v>2.6517768019671061E-2</v>
      </c>
      <c r="AL67">
        <f t="shared" si="33"/>
        <v>3.2208373780565958E-2</v>
      </c>
      <c r="AM67">
        <f t="shared" si="33"/>
        <v>5.4199988744506218E-2</v>
      </c>
      <c r="AN67">
        <f t="shared" si="33"/>
        <v>7.1534040819696665E-2</v>
      </c>
      <c r="AO67">
        <f t="shared" si="33"/>
        <v>7.7559884406161822E-2</v>
      </c>
      <c r="AP67">
        <f t="shared" si="33"/>
        <v>7.9082918387972129E-2</v>
      </c>
      <c r="AQ67">
        <f t="shared" si="33"/>
        <v>8.2815184013762352E-2</v>
      </c>
      <c r="AR67">
        <f t="shared" si="33"/>
        <v>8.3590646508854241E-2</v>
      </c>
      <c r="AS67">
        <f t="shared" si="33"/>
        <v>8.3797619887862662E-2</v>
      </c>
      <c r="AT67">
        <f t="shared" si="33"/>
        <v>8.8826491586452824E-2</v>
      </c>
      <c r="AU67">
        <f t="shared" si="33"/>
        <v>8.8892522535755678E-2</v>
      </c>
      <c r="AV67">
        <f t="shared" si="33"/>
        <v>9.0466058067059277E-2</v>
      </c>
      <c r="AW67">
        <f t="shared" si="32"/>
        <v>9.0128763901786244E-2</v>
      </c>
      <c r="AX67">
        <f t="shared" si="32"/>
        <v>9.1966792792497365E-2</v>
      </c>
      <c r="AY67">
        <f t="shared" si="32"/>
        <v>6.7647347490838922E-2</v>
      </c>
      <c r="AZ67">
        <f t="shared" si="32"/>
        <v>5.9913929143712866E-2</v>
      </c>
      <c r="BA67">
        <f t="shared" si="32"/>
        <v>5.2418669630042977E-2</v>
      </c>
      <c r="BB67">
        <f t="shared" si="32"/>
        <v>4.9473082272919841E-2</v>
      </c>
      <c r="BC67">
        <f t="shared" si="32"/>
        <v>4.1581385619194715E-2</v>
      </c>
      <c r="BD67">
        <f t="shared" si="32"/>
        <v>3.6314698114091382E-2</v>
      </c>
      <c r="BE67">
        <f t="shared" si="32"/>
        <v>2.8088269416850619E-2</v>
      </c>
      <c r="BF67">
        <f t="shared" si="32"/>
        <v>1.8970226997197557E-2</v>
      </c>
      <c r="BG67">
        <f t="shared" si="23"/>
        <v>1.4974577836935548E-2</v>
      </c>
      <c r="BI67">
        <f t="shared" si="6"/>
        <v>1.5003428960554688</v>
      </c>
    </row>
    <row r="68" spans="1:61" x14ac:dyDescent="0.25">
      <c r="A68">
        <f>'HKI SC'!A64</f>
        <v>2001</v>
      </c>
      <c r="B68">
        <f>'HKI SC'!AG64</f>
        <v>1.4610288831738512</v>
      </c>
      <c r="C68">
        <f t="shared" si="36"/>
        <v>0.20663541566736343</v>
      </c>
      <c r="D68">
        <f t="shared" si="36"/>
        <v>0</v>
      </c>
      <c r="E68">
        <f t="shared" si="36"/>
        <v>0</v>
      </c>
      <c r="F68">
        <f t="shared" si="36"/>
        <v>0</v>
      </c>
      <c r="G68">
        <f t="shared" si="36"/>
        <v>0</v>
      </c>
      <c r="K68">
        <f t="shared" si="34"/>
        <v>0.79336458433263657</v>
      </c>
      <c r="L68">
        <f t="shared" si="34"/>
        <v>0</v>
      </c>
      <c r="M68">
        <f t="shared" si="34"/>
        <v>0</v>
      </c>
      <c r="N68">
        <f t="shared" si="34"/>
        <v>0</v>
      </c>
      <c r="O68">
        <f t="shared" si="34"/>
        <v>0</v>
      </c>
      <c r="AE68">
        <f t="shared" si="35"/>
        <v>2016</v>
      </c>
      <c r="AF68">
        <f t="shared" si="37"/>
        <v>1.5126006101306118</v>
      </c>
      <c r="AG68">
        <f t="shared" si="33"/>
        <v>2.4357665076883139E-2</v>
      </c>
      <c r="AH68">
        <f t="shared" si="33"/>
        <v>2.1892073767747312E-2</v>
      </c>
      <c r="AI68">
        <f t="shared" si="33"/>
        <v>2.0314583612604013E-2</v>
      </c>
      <c r="AJ68">
        <f t="shared" si="33"/>
        <v>2.3549581065033843E-2</v>
      </c>
      <c r="AK68">
        <f t="shared" si="33"/>
        <v>2.6737404440327212E-2</v>
      </c>
      <c r="AL68">
        <f t="shared" si="33"/>
        <v>3.2475143288733889E-2</v>
      </c>
      <c r="AM68">
        <f t="shared" si="33"/>
        <v>5.4648906297394391E-2</v>
      </c>
      <c r="AN68">
        <f t="shared" si="33"/>
        <v>7.2126529624525718E-2</v>
      </c>
      <c r="AO68">
        <f t="shared" si="33"/>
        <v>7.8202282943807877E-2</v>
      </c>
      <c r="AP68">
        <f t="shared" si="33"/>
        <v>7.9737931627279879E-2</v>
      </c>
      <c r="AQ68">
        <f t="shared" si="33"/>
        <v>8.3501110166343151E-2</v>
      </c>
      <c r="AR68">
        <f t="shared" si="33"/>
        <v>8.4282995517485707E-2</v>
      </c>
      <c r="AS68">
        <f t="shared" si="33"/>
        <v>8.449168317697589E-2</v>
      </c>
      <c r="AT68">
        <f t="shared" si="33"/>
        <v>8.9562207075668199E-2</v>
      </c>
      <c r="AU68">
        <f t="shared" si="33"/>
        <v>8.9628784933796363E-2</v>
      </c>
      <c r="AV68">
        <f t="shared" si="33"/>
        <v>9.1215353451572057E-2</v>
      </c>
      <c r="AW68">
        <f t="shared" si="32"/>
        <v>9.0875265609127037E-2</v>
      </c>
      <c r="AX68">
        <f t="shared" si="32"/>
        <v>9.2728518182552289E-2</v>
      </c>
      <c r="AY68">
        <f t="shared" si="32"/>
        <v>6.8207644317432661E-2</v>
      </c>
      <c r="AZ68">
        <f t="shared" si="32"/>
        <v>6.0410173055900705E-2</v>
      </c>
      <c r="BA68">
        <f t="shared" si="32"/>
        <v>5.2852833205369508E-2</v>
      </c>
      <c r="BB68">
        <f t="shared" si="32"/>
        <v>4.9882848686940463E-2</v>
      </c>
      <c r="BC68">
        <f t="shared" si="32"/>
        <v>4.1925788160786764E-2</v>
      </c>
      <c r="BD68">
        <f t="shared" si="32"/>
        <v>3.6615478719196272E-2</v>
      </c>
      <c r="BE68">
        <f t="shared" si="32"/>
        <v>2.832091369341893E-2</v>
      </c>
      <c r="BF68">
        <f t="shared" si="32"/>
        <v>1.9127350053467159E-2</v>
      </c>
      <c r="BG68">
        <f t="shared" si="23"/>
        <v>1.5098606475940975E-2</v>
      </c>
      <c r="BI68">
        <f t="shared" ref="BI68:BI131" si="38">SUM(AG68:BG68)</f>
        <v>1.5127696562263118</v>
      </c>
    </row>
    <row r="69" spans="1:61" x14ac:dyDescent="0.25">
      <c r="A69">
        <f>'HKI SC'!A65</f>
        <v>2002</v>
      </c>
      <c r="B69">
        <f>'HKI SC'!AG65</f>
        <v>1.4632224408753813</v>
      </c>
      <c r="C69">
        <f t="shared" si="36"/>
        <v>0.20535675728207925</v>
      </c>
      <c r="D69">
        <f t="shared" si="36"/>
        <v>0</v>
      </c>
      <c r="E69">
        <f t="shared" si="36"/>
        <v>0</v>
      </c>
      <c r="F69">
        <f t="shared" si="36"/>
        <v>0</v>
      </c>
      <c r="G69">
        <f t="shared" si="36"/>
        <v>0</v>
      </c>
      <c r="K69">
        <f t="shared" si="34"/>
        <v>0.79464324271792075</v>
      </c>
      <c r="L69">
        <f t="shared" si="34"/>
        <v>0</v>
      </c>
      <c r="M69">
        <f t="shared" si="34"/>
        <v>0</v>
      </c>
      <c r="N69">
        <f t="shared" si="34"/>
        <v>0</v>
      </c>
      <c r="O69">
        <f t="shared" si="34"/>
        <v>0</v>
      </c>
      <c r="AE69">
        <f t="shared" si="35"/>
        <v>2017</v>
      </c>
      <c r="AF69">
        <f t="shared" si="37"/>
        <v>1.5245499705606074</v>
      </c>
      <c r="AG69">
        <f t="shared" si="33"/>
        <v>2.4550087661726377E-2</v>
      </c>
      <c r="AH69">
        <f t="shared" si="33"/>
        <v>2.2065018481810514E-2</v>
      </c>
      <c r="AI69">
        <f t="shared" si="33"/>
        <v>2.047506634674183E-2</v>
      </c>
      <c r="AJ69">
        <f t="shared" si="33"/>
        <v>2.3735619884691063E-2</v>
      </c>
      <c r="AK69">
        <f t="shared" si="33"/>
        <v>2.6948626676045105E-2</v>
      </c>
      <c r="AL69">
        <f t="shared" si="33"/>
        <v>3.2731692961908573E-2</v>
      </c>
      <c r="AM69">
        <f t="shared" si="33"/>
        <v>5.5080625995296825E-2</v>
      </c>
      <c r="AN69">
        <f t="shared" si="33"/>
        <v>7.2696320416143753E-2</v>
      </c>
      <c r="AO69">
        <f t="shared" si="33"/>
        <v>7.882007144599773E-2</v>
      </c>
      <c r="AP69">
        <f t="shared" si="33"/>
        <v>8.0367851566869528E-2</v>
      </c>
      <c r="AQ69">
        <f t="shared" si="33"/>
        <v>8.4160758757649903E-2</v>
      </c>
      <c r="AR69">
        <f t="shared" si="33"/>
        <v>8.4948820907752576E-2</v>
      </c>
      <c r="AS69">
        <f t="shared" si="33"/>
        <v>8.5159157174313174E-2</v>
      </c>
      <c r="AT69">
        <f t="shared" si="33"/>
        <v>9.0269737593694804E-2</v>
      </c>
      <c r="AU69">
        <f t="shared" si="33"/>
        <v>9.0336841408786159E-2</v>
      </c>
      <c r="AV69">
        <f t="shared" si="33"/>
        <v>9.1935943624445363E-2</v>
      </c>
      <c r="AW69">
        <f t="shared" si="32"/>
        <v>9.1593169129502633E-2</v>
      </c>
      <c r="AX69">
        <f t="shared" si="32"/>
        <v>9.3461062172341527E-2</v>
      </c>
      <c r="AY69">
        <f t="shared" si="32"/>
        <v>6.8746476392847172E-2</v>
      </c>
      <c r="AZ69">
        <f t="shared" si="32"/>
        <v>6.0887406058881599E-2</v>
      </c>
      <c r="BA69">
        <f t="shared" si="32"/>
        <v>5.3270364144791034E-2</v>
      </c>
      <c r="BB69">
        <f t="shared" si="32"/>
        <v>5.0276917110715399E-2</v>
      </c>
      <c r="BC69">
        <f t="shared" si="32"/>
        <v>4.2256996776391928E-2</v>
      </c>
      <c r="BD69">
        <f t="shared" si="32"/>
        <v>3.6904736537553703E-2</v>
      </c>
      <c r="BE69">
        <f t="shared" si="32"/>
        <v>2.8544645459202257E-2</v>
      </c>
      <c r="BF69">
        <f t="shared" si="32"/>
        <v>1.9278453787214721E-2</v>
      </c>
      <c r="BG69">
        <f t="shared" si="23"/>
        <v>1.5217883626540635E-2</v>
      </c>
      <c r="BI69">
        <f t="shared" si="38"/>
        <v>1.524720352099856</v>
      </c>
    </row>
    <row r="70" spans="1:61" x14ac:dyDescent="0.25">
      <c r="A70">
        <f>'HKI SC'!A66</f>
        <v>2003</v>
      </c>
      <c r="B70">
        <f>'HKI SC'!AG66</f>
        <v>1.4668899742610688</v>
      </c>
      <c r="C70">
        <f t="shared" si="36"/>
        <v>0.20321889589204267</v>
      </c>
      <c r="D70">
        <f t="shared" si="36"/>
        <v>0</v>
      </c>
      <c r="E70">
        <f t="shared" si="36"/>
        <v>0</v>
      </c>
      <c r="F70">
        <f t="shared" si="36"/>
        <v>0</v>
      </c>
      <c r="G70">
        <f t="shared" si="36"/>
        <v>0</v>
      </c>
      <c r="K70">
        <f t="shared" si="34"/>
        <v>0.79678110410795733</v>
      </c>
      <c r="L70">
        <f t="shared" si="34"/>
        <v>0</v>
      </c>
      <c r="M70">
        <f t="shared" si="34"/>
        <v>0</v>
      </c>
      <c r="N70">
        <f t="shared" si="34"/>
        <v>0</v>
      </c>
      <c r="O70">
        <f t="shared" si="34"/>
        <v>0</v>
      </c>
      <c r="AE70">
        <f t="shared" si="35"/>
        <v>2018</v>
      </c>
      <c r="AF70">
        <f t="shared" si="37"/>
        <v>1.5370696710006635</v>
      </c>
      <c r="AG70">
        <f t="shared" si="33"/>
        <v>2.4751694528826255E-2</v>
      </c>
      <c r="AH70">
        <f t="shared" si="33"/>
        <v>2.2246217804188246E-2</v>
      </c>
      <c r="AI70">
        <f t="shared" si="33"/>
        <v>2.0643208881982716E-2</v>
      </c>
      <c r="AJ70">
        <f t="shared" si="33"/>
        <v>2.3930538291075668E-2</v>
      </c>
      <c r="AK70">
        <f t="shared" si="33"/>
        <v>2.7169930496693848E-2</v>
      </c>
      <c r="AL70">
        <f t="shared" si="33"/>
        <v>3.300048768736339E-2</v>
      </c>
      <c r="AM70">
        <f t="shared" si="33"/>
        <v>5.5532951567320084E-2</v>
      </c>
      <c r="AN70">
        <f t="shared" si="33"/>
        <v>7.3293307180946066E-2</v>
      </c>
      <c r="AO70">
        <f t="shared" si="33"/>
        <v>7.9467346840194783E-2</v>
      </c>
      <c r="AP70">
        <f t="shared" si="33"/>
        <v>8.1027837428965022E-2</v>
      </c>
      <c r="AQ70">
        <f t="shared" si="33"/>
        <v>8.4851892212636726E-2</v>
      </c>
      <c r="AR70">
        <f t="shared" si="33"/>
        <v>8.5646425978782137E-2</v>
      </c>
      <c r="AS70">
        <f t="shared" si="33"/>
        <v>8.5858489540019761E-2</v>
      </c>
      <c r="AT70">
        <f t="shared" si="33"/>
        <v>9.1011038367889791E-2</v>
      </c>
      <c r="AU70">
        <f t="shared" si="33"/>
        <v>9.1078693243739753E-2</v>
      </c>
      <c r="AV70">
        <f t="shared" si="33"/>
        <v>9.2690927387574285E-2</v>
      </c>
      <c r="AW70">
        <f t="shared" si="32"/>
        <v>9.2345338006876387E-2</v>
      </c>
      <c r="AX70">
        <f t="shared" si="32"/>
        <v>9.4228570305103412E-2</v>
      </c>
      <c r="AY70">
        <f t="shared" si="32"/>
        <v>6.9311026789598912E-2</v>
      </c>
      <c r="AZ70">
        <f t="shared" si="32"/>
        <v>6.1387417274748106E-2</v>
      </c>
      <c r="BA70">
        <f t="shared" si="32"/>
        <v>5.370782373240969E-2</v>
      </c>
      <c r="BB70">
        <f t="shared" si="32"/>
        <v>5.0689794322634034E-2</v>
      </c>
      <c r="BC70">
        <f t="shared" si="32"/>
        <v>4.2604013897085125E-2</v>
      </c>
      <c r="BD70">
        <f t="shared" si="32"/>
        <v>3.7207800559849714E-2</v>
      </c>
      <c r="BE70">
        <f t="shared" si="32"/>
        <v>2.8779055886684279E-2</v>
      </c>
      <c r="BF70">
        <f t="shared" si="32"/>
        <v>1.9436769664702584E-2</v>
      </c>
      <c r="BG70">
        <f t="shared" si="23"/>
        <v>1.5342853845959461E-2</v>
      </c>
      <c r="BI70">
        <f t="shared" si="38"/>
        <v>1.5372414517238504</v>
      </c>
    </row>
    <row r="71" spans="1:61" x14ac:dyDescent="0.25">
      <c r="A71">
        <f>'HKI SC'!A67</f>
        <v>2004</v>
      </c>
      <c r="B71">
        <f>'HKI SC'!AG67</f>
        <v>1.4714452218353609</v>
      </c>
      <c r="C71">
        <f t="shared" si="36"/>
        <v>0.20056357230340371</v>
      </c>
      <c r="D71">
        <f t="shared" si="36"/>
        <v>0</v>
      </c>
      <c r="E71">
        <f t="shared" si="36"/>
        <v>0</v>
      </c>
      <c r="F71">
        <f t="shared" si="36"/>
        <v>0</v>
      </c>
      <c r="G71">
        <f t="shared" si="36"/>
        <v>0</v>
      </c>
      <c r="K71">
        <f t="shared" si="34"/>
        <v>0.79943642769659629</v>
      </c>
      <c r="L71">
        <f t="shared" si="34"/>
        <v>0</v>
      </c>
      <c r="M71">
        <f t="shared" si="34"/>
        <v>0</v>
      </c>
      <c r="N71">
        <f t="shared" si="34"/>
        <v>0</v>
      </c>
      <c r="O71">
        <f t="shared" si="34"/>
        <v>0</v>
      </c>
      <c r="AE71">
        <f t="shared" si="35"/>
        <v>2019</v>
      </c>
      <c r="AF71">
        <f t="shared" si="37"/>
        <v>1.55287271651119</v>
      </c>
      <c r="AG71">
        <f t="shared" si="33"/>
        <v>2.5006173660437149E-2</v>
      </c>
      <c r="AH71">
        <f t="shared" si="33"/>
        <v>2.2474937425054749E-2</v>
      </c>
      <c r="AI71">
        <f t="shared" si="33"/>
        <v>2.0855447517354981E-2</v>
      </c>
      <c r="AJ71">
        <f t="shared" si="33"/>
        <v>2.4176574884497662E-2</v>
      </c>
      <c r="AK71">
        <f t="shared" si="33"/>
        <v>2.7449272192296734E-2</v>
      </c>
      <c r="AL71">
        <f t="shared" si="33"/>
        <v>3.3339774980992352E-2</v>
      </c>
      <c r="AM71">
        <f t="shared" si="33"/>
        <v>5.6103901458212736E-2</v>
      </c>
      <c r="AN71">
        <f t="shared" si="33"/>
        <v>7.4046856282102586E-2</v>
      </c>
      <c r="AO71">
        <f t="shared" si="33"/>
        <v>8.0284372979223889E-2</v>
      </c>
      <c r="AP71">
        <f t="shared" si="33"/>
        <v>8.1860907410546177E-2</v>
      </c>
      <c r="AQ71">
        <f t="shared" si="33"/>
        <v>8.5724278376770491E-2</v>
      </c>
      <c r="AR71">
        <f t="shared" si="33"/>
        <v>8.6526980967987999E-2</v>
      </c>
      <c r="AS71">
        <f t="shared" si="33"/>
        <v>8.6741224814330831E-2</v>
      </c>
      <c r="AT71">
        <f t="shared" si="33"/>
        <v>9.1946748445593501E-2</v>
      </c>
      <c r="AU71">
        <f t="shared" si="33"/>
        <v>9.2015098900246589E-2</v>
      </c>
      <c r="AV71">
        <f t="shared" si="33"/>
        <v>9.3643908876673052E-2</v>
      </c>
      <c r="AW71">
        <f t="shared" si="32"/>
        <v>9.3294766394372702E-2</v>
      </c>
      <c r="AX71">
        <f t="shared" si="32"/>
        <v>9.5197360733421457E-2</v>
      </c>
      <c r="AY71">
        <f t="shared" si="32"/>
        <v>7.0023632946237396E-2</v>
      </c>
      <c r="AZ71">
        <f t="shared" si="32"/>
        <v>6.2018558573850684E-2</v>
      </c>
      <c r="BA71">
        <f t="shared" si="32"/>
        <v>5.4260008970806899E-2</v>
      </c>
      <c r="BB71">
        <f t="shared" si="32"/>
        <v>5.1210950352001468E-2</v>
      </c>
      <c r="BC71">
        <f t="shared" si="32"/>
        <v>4.3042037744181416E-2</v>
      </c>
      <c r="BD71">
        <f t="shared" si="32"/>
        <v>3.7590344420214292E-2</v>
      </c>
      <c r="BE71">
        <f t="shared" si="32"/>
        <v>2.907494145290665E-2</v>
      </c>
      <c r="BF71">
        <f t="shared" si="32"/>
        <v>1.963660455923209E-2</v>
      </c>
      <c r="BG71">
        <f t="shared" si="23"/>
        <v>1.5500598040750062E-2</v>
      </c>
      <c r="BI71">
        <f t="shared" si="38"/>
        <v>1.5530462633602966</v>
      </c>
    </row>
    <row r="72" spans="1:61" x14ac:dyDescent="0.25">
      <c r="A72">
        <f>'HKI SC'!A68</f>
        <v>2005</v>
      </c>
      <c r="B72">
        <f>'HKI SC'!AG68</f>
        <v>1.4764497863511232</v>
      </c>
      <c r="C72">
        <f t="shared" si="36"/>
        <v>0.19764633498691497</v>
      </c>
      <c r="D72">
        <f t="shared" si="36"/>
        <v>0</v>
      </c>
      <c r="E72">
        <f t="shared" si="36"/>
        <v>0</v>
      </c>
      <c r="F72">
        <f t="shared" si="36"/>
        <v>0</v>
      </c>
      <c r="G72">
        <f t="shared" si="36"/>
        <v>0</v>
      </c>
      <c r="K72">
        <f t="shared" si="34"/>
        <v>0.80235366501308503</v>
      </c>
      <c r="L72">
        <f t="shared" si="34"/>
        <v>0</v>
      </c>
      <c r="M72">
        <f t="shared" si="34"/>
        <v>0</v>
      </c>
      <c r="N72">
        <f t="shared" si="34"/>
        <v>0</v>
      </c>
      <c r="O72">
        <f t="shared" si="34"/>
        <v>0</v>
      </c>
      <c r="AE72">
        <f t="shared" si="35"/>
        <v>2020</v>
      </c>
      <c r="AF72">
        <f t="shared" si="37"/>
        <v>1.5720090597302174</v>
      </c>
      <c r="AG72">
        <f t="shared" si="33"/>
        <v>2.5314329452391447E-2</v>
      </c>
      <c r="AH72">
        <f t="shared" si="33"/>
        <v>2.2751900315714765E-2</v>
      </c>
      <c r="AI72">
        <f t="shared" si="33"/>
        <v>2.1112453128590884E-2</v>
      </c>
      <c r="AJ72">
        <f t="shared" si="33"/>
        <v>2.4474507374347629E-2</v>
      </c>
      <c r="AK72">
        <f t="shared" si="33"/>
        <v>2.7787534748009882E-2</v>
      </c>
      <c r="AL72">
        <f t="shared" si="33"/>
        <v>3.3750627312994677E-2</v>
      </c>
      <c r="AM72">
        <f t="shared" si="33"/>
        <v>5.6795280412080207E-2</v>
      </c>
      <c r="AN72">
        <f t="shared" si="33"/>
        <v>7.4959349650707718E-2</v>
      </c>
      <c r="AO72">
        <f t="shared" si="33"/>
        <v>8.1273732441927635E-2</v>
      </c>
      <c r="AP72">
        <f t="shared" si="33"/>
        <v>8.2869694804241056E-2</v>
      </c>
      <c r="AQ72">
        <f t="shared" si="33"/>
        <v>8.6780674819169748E-2</v>
      </c>
      <c r="AR72">
        <f t="shared" si="33"/>
        <v>8.7593269265737045E-2</v>
      </c>
      <c r="AS72">
        <f t="shared" si="33"/>
        <v>8.7810153279385669E-2</v>
      </c>
      <c r="AT72">
        <f t="shared" si="33"/>
        <v>9.3079825559654411E-2</v>
      </c>
      <c r="AU72">
        <f t="shared" si="33"/>
        <v>9.3149018309845011E-2</v>
      </c>
      <c r="AV72">
        <f t="shared" si="33"/>
        <v>9.4797900418659431E-2</v>
      </c>
      <c r="AW72">
        <f t="shared" si="32"/>
        <v>9.4444455387732523E-2</v>
      </c>
      <c r="AX72">
        <f t="shared" si="32"/>
        <v>9.6370495755481192E-2</v>
      </c>
      <c r="AY72">
        <f t="shared" si="32"/>
        <v>7.0886547375253142E-2</v>
      </c>
      <c r="AZ72">
        <f t="shared" si="32"/>
        <v>6.2782824962331604E-2</v>
      </c>
      <c r="BA72">
        <f t="shared" si="32"/>
        <v>5.4928665289958205E-2</v>
      </c>
      <c r="BB72">
        <f t="shared" si="32"/>
        <v>5.1842032547012397E-2</v>
      </c>
      <c r="BC72">
        <f t="shared" si="32"/>
        <v>4.3572452889196978E-2</v>
      </c>
      <c r="BD72">
        <f t="shared" si="32"/>
        <v>3.8053577320694899E-2</v>
      </c>
      <c r="BE72">
        <f t="shared" si="32"/>
        <v>2.9433237437374696E-2</v>
      </c>
      <c r="BF72">
        <f t="shared" si="32"/>
        <v>1.9878590138929838E-2</v>
      </c>
      <c r="BG72">
        <f t="shared" si="23"/>
        <v>1.5691614832438177E-2</v>
      </c>
      <c r="BI72">
        <f t="shared" si="38"/>
        <v>1.572184745229861</v>
      </c>
    </row>
    <row r="73" spans="1:61" x14ac:dyDescent="0.25">
      <c r="A73">
        <f>'HKI SC'!A69</f>
        <v>2006</v>
      </c>
      <c r="B73">
        <f>'HKI SC'!AG69</f>
        <v>1.4771680258938749</v>
      </c>
      <c r="C73">
        <f t="shared" si="36"/>
        <v>0.19722766215540422</v>
      </c>
      <c r="D73">
        <f t="shared" si="36"/>
        <v>0</v>
      </c>
      <c r="E73">
        <f t="shared" si="36"/>
        <v>0</v>
      </c>
      <c r="F73">
        <f t="shared" si="36"/>
        <v>0</v>
      </c>
      <c r="G73">
        <f t="shared" si="36"/>
        <v>0</v>
      </c>
      <c r="K73">
        <f t="shared" si="34"/>
        <v>0.80277233784459578</v>
      </c>
      <c r="L73">
        <f t="shared" si="34"/>
        <v>0</v>
      </c>
      <c r="M73">
        <f t="shared" si="34"/>
        <v>0</v>
      </c>
      <c r="N73">
        <f t="shared" si="34"/>
        <v>0</v>
      </c>
      <c r="O73">
        <f t="shared" si="34"/>
        <v>0</v>
      </c>
      <c r="AE73">
        <f t="shared" si="35"/>
        <v>2021</v>
      </c>
      <c r="AF73">
        <f t="shared" si="37"/>
        <v>1.5962247637348983</v>
      </c>
      <c r="AG73">
        <f t="shared" si="33"/>
        <v>2.5704279055608927E-2</v>
      </c>
      <c r="AH73">
        <f t="shared" si="33"/>
        <v>2.3102377483883191E-2</v>
      </c>
      <c r="AI73">
        <f t="shared" si="33"/>
        <v>2.1437675755400933E-2</v>
      </c>
      <c r="AJ73">
        <f t="shared" si="33"/>
        <v>2.4851520103739467E-2</v>
      </c>
      <c r="AK73">
        <f t="shared" si="33"/>
        <v>2.8215582355186564E-2</v>
      </c>
      <c r="AL73">
        <f t="shared" si="33"/>
        <v>3.4270532205352006E-2</v>
      </c>
      <c r="AM73">
        <f t="shared" si="33"/>
        <v>5.7670172125209279E-2</v>
      </c>
      <c r="AN73">
        <f t="shared" si="33"/>
        <v>7.6114046191601975E-2</v>
      </c>
      <c r="AO73">
        <f t="shared" si="33"/>
        <v>8.2525697649117394E-2</v>
      </c>
      <c r="AP73">
        <f t="shared" si="33"/>
        <v>8.414624469936835E-2</v>
      </c>
      <c r="AQ73">
        <f t="shared" si="33"/>
        <v>8.8117470635796988E-2</v>
      </c>
      <c r="AR73">
        <f t="shared" si="33"/>
        <v>8.8942582533502457E-2</v>
      </c>
      <c r="AS73">
        <f t="shared" si="33"/>
        <v>8.9162807494231083E-2</v>
      </c>
      <c r="AT73">
        <f t="shared" si="33"/>
        <v>9.451365540345108E-2</v>
      </c>
      <c r="AU73">
        <f t="shared" si="33"/>
        <v>9.4583914019736731E-2</v>
      </c>
      <c r="AV73">
        <f t="shared" si="33"/>
        <v>9.6258196008302807E-2</v>
      </c>
      <c r="AW73">
        <f t="shared" si="32"/>
        <v>9.5899306402996459E-2</v>
      </c>
      <c r="AX73">
        <f t="shared" si="32"/>
        <v>9.7855016080319268E-2</v>
      </c>
      <c r="AY73">
        <f t="shared" si="32"/>
        <v>7.1978505235500784E-2</v>
      </c>
      <c r="AZ73">
        <f t="shared" si="32"/>
        <v>6.3749950626433322E-2</v>
      </c>
      <c r="BA73">
        <f t="shared" si="32"/>
        <v>5.577480309800753E-2</v>
      </c>
      <c r="BB73">
        <f t="shared" si="32"/>
        <v>5.2640622928784707E-2</v>
      </c>
      <c r="BC73">
        <f t="shared" si="32"/>
        <v>4.4243656159554577E-2</v>
      </c>
      <c r="BD73">
        <f t="shared" si="32"/>
        <v>3.8639766159120119E-2</v>
      </c>
      <c r="BE73">
        <f t="shared" si="32"/>
        <v>2.9886635947562211E-2</v>
      </c>
      <c r="BF73">
        <f t="shared" si="32"/>
        <v>2.0184805966284743E-2</v>
      </c>
      <c r="BG73">
        <f t="shared" si="23"/>
        <v>1.5933333223172513E-2</v>
      </c>
      <c r="BI73">
        <f t="shared" si="38"/>
        <v>1.5964031555472256</v>
      </c>
    </row>
    <row r="74" spans="1:61" x14ac:dyDescent="0.25">
      <c r="A74">
        <f>'HKI SC'!A70</f>
        <v>2007</v>
      </c>
      <c r="B74">
        <f>'HKI SC'!AG70</f>
        <v>1.4793212645671543</v>
      </c>
      <c r="C74">
        <f t="shared" si="36"/>
        <v>0.19597250634929697</v>
      </c>
      <c r="D74">
        <f t="shared" si="36"/>
        <v>0</v>
      </c>
      <c r="E74">
        <f t="shared" si="36"/>
        <v>0</v>
      </c>
      <c r="F74">
        <f t="shared" si="36"/>
        <v>0</v>
      </c>
      <c r="G74">
        <f t="shared" si="36"/>
        <v>0</v>
      </c>
      <c r="K74">
        <f t="shared" si="34"/>
        <v>0.80402749365070303</v>
      </c>
      <c r="L74">
        <f t="shared" si="34"/>
        <v>0</v>
      </c>
      <c r="M74">
        <f t="shared" si="34"/>
        <v>0</v>
      </c>
      <c r="N74">
        <f t="shared" si="34"/>
        <v>0</v>
      </c>
      <c r="O74">
        <f t="shared" si="34"/>
        <v>0</v>
      </c>
      <c r="AE74">
        <f t="shared" si="35"/>
        <v>2022</v>
      </c>
      <c r="AF74">
        <f t="shared" si="37"/>
        <v>1.6267688737294368</v>
      </c>
      <c r="AG74">
        <f t="shared" si="33"/>
        <v>2.6196136057606439E-2</v>
      </c>
      <c r="AH74">
        <f t="shared" si="33"/>
        <v>2.3544446530194687E-2</v>
      </c>
      <c r="AI74">
        <f t="shared" si="33"/>
        <v>2.1847890370019558E-2</v>
      </c>
      <c r="AJ74">
        <f t="shared" si="33"/>
        <v>2.5327059376669937E-2</v>
      </c>
      <c r="AK74">
        <f t="shared" si="33"/>
        <v>2.8755493695116083E-2</v>
      </c>
      <c r="AL74">
        <f t="shared" si="33"/>
        <v>3.4926306335056896E-2</v>
      </c>
      <c r="AM74">
        <f t="shared" si="33"/>
        <v>5.8773703482957913E-2</v>
      </c>
      <c r="AN74">
        <f t="shared" si="33"/>
        <v>7.7570505113819133E-2</v>
      </c>
      <c r="AO74">
        <f t="shared" si="33"/>
        <v>8.4104844924387551E-2</v>
      </c>
      <c r="AP74">
        <f t="shared" si="33"/>
        <v>8.5756401496905485E-2</v>
      </c>
      <c r="AQ74">
        <f t="shared" si="33"/>
        <v>8.9803617710249556E-2</v>
      </c>
      <c r="AR74">
        <f t="shared" si="33"/>
        <v>9.0644518304593399E-2</v>
      </c>
      <c r="AS74">
        <f t="shared" si="33"/>
        <v>9.0868957318115132E-2</v>
      </c>
      <c r="AT74">
        <f t="shared" si="33"/>
        <v>9.6322194872463088E-2</v>
      </c>
      <c r="AU74">
        <f t="shared" si="33"/>
        <v>9.6393797902738956E-2</v>
      </c>
      <c r="AV74">
        <f t="shared" si="33"/>
        <v>9.810011764337008E-2</v>
      </c>
      <c r="AW74">
        <f t="shared" si="32"/>
        <v>9.7734360606966664E-2</v>
      </c>
      <c r="AX74">
        <f t="shared" si="32"/>
        <v>9.9727493216735241E-2</v>
      </c>
      <c r="AY74">
        <f t="shared" si="32"/>
        <v>7.3355829676960679E-2</v>
      </c>
      <c r="AZ74">
        <f t="shared" si="32"/>
        <v>6.4969819875626084E-2</v>
      </c>
      <c r="BA74">
        <f t="shared" si="32"/>
        <v>5.68420661548487E-2</v>
      </c>
      <c r="BB74">
        <f t="shared" si="32"/>
        <v>5.3647912762552041E-2</v>
      </c>
      <c r="BC74">
        <f t="shared" si="32"/>
        <v>4.5090268197533465E-2</v>
      </c>
      <c r="BD74">
        <f t="shared" si="32"/>
        <v>3.9379146536208054E-2</v>
      </c>
      <c r="BE74">
        <f t="shared" si="32"/>
        <v>3.045852326348953E-2</v>
      </c>
      <c r="BF74">
        <f t="shared" si="32"/>
        <v>2.057104664344981E-2</v>
      </c>
      <c r="BG74">
        <f t="shared" si="23"/>
        <v>1.6238221039478209E-2</v>
      </c>
      <c r="BI74">
        <f t="shared" si="38"/>
        <v>1.6269506791081125</v>
      </c>
    </row>
    <row r="75" spans="1:61" x14ac:dyDescent="0.25">
      <c r="A75">
        <f>'HKI SC'!A71</f>
        <v>2008</v>
      </c>
      <c r="B75">
        <f>'HKI SC'!AG71</f>
        <v>1.4819830574145405</v>
      </c>
      <c r="C75">
        <f t="shared" si="36"/>
        <v>0.19442090652503641</v>
      </c>
      <c r="D75">
        <f t="shared" si="36"/>
        <v>0</v>
      </c>
      <c r="E75">
        <f t="shared" si="36"/>
        <v>0</v>
      </c>
      <c r="F75">
        <f t="shared" si="36"/>
        <v>0</v>
      </c>
      <c r="G75">
        <f t="shared" si="36"/>
        <v>0</v>
      </c>
      <c r="K75">
        <f t="shared" si="34"/>
        <v>0.80557909347496359</v>
      </c>
      <c r="L75">
        <f t="shared" si="34"/>
        <v>0</v>
      </c>
      <c r="M75">
        <f t="shared" si="34"/>
        <v>0</v>
      </c>
      <c r="N75">
        <f t="shared" si="34"/>
        <v>0</v>
      </c>
      <c r="O75">
        <f t="shared" si="34"/>
        <v>0</v>
      </c>
      <c r="AE75">
        <f t="shared" si="35"/>
        <v>2023</v>
      </c>
      <c r="AF75">
        <f t="shared" si="37"/>
        <v>1.6611266866419832</v>
      </c>
      <c r="AG75">
        <f t="shared" si="33"/>
        <v>2.6749405766803337E-2</v>
      </c>
      <c r="AH75">
        <f t="shared" si="33"/>
        <v>2.4041711816048944E-2</v>
      </c>
      <c r="AI75">
        <f t="shared" si="33"/>
        <v>2.2309323915982403E-2</v>
      </c>
      <c r="AJ75">
        <f t="shared" si="33"/>
        <v>2.5861973943662877E-2</v>
      </c>
      <c r="AK75">
        <f t="shared" si="33"/>
        <v>2.9362817752355833E-2</v>
      </c>
      <c r="AL75">
        <f t="shared" si="33"/>
        <v>3.5663959678543321E-2</v>
      </c>
      <c r="AM75">
        <f t="shared" si="33"/>
        <v>6.0015020513948011E-2</v>
      </c>
      <c r="AN75">
        <f t="shared" si="33"/>
        <v>7.9208815844539204E-2</v>
      </c>
      <c r="AO75">
        <f t="shared" si="33"/>
        <v>8.5881162736718294E-2</v>
      </c>
      <c r="AP75">
        <f t="shared" si="33"/>
        <v>8.7567600645269528E-2</v>
      </c>
      <c r="AQ75">
        <f t="shared" si="33"/>
        <v>9.1700295195284678E-2</v>
      </c>
      <c r="AR75">
        <f t="shared" si="33"/>
        <v>9.2558955845015056E-2</v>
      </c>
      <c r="AS75">
        <f t="shared" si="33"/>
        <v>9.2788135073180317E-2</v>
      </c>
      <c r="AT75">
        <f t="shared" si="33"/>
        <v>9.835654652757371E-2</v>
      </c>
      <c r="AU75">
        <f t="shared" si="33"/>
        <v>9.8429661833845203E-2</v>
      </c>
      <c r="AV75">
        <f t="shared" ref="AV75:BG90" si="39">Q$2*$C90+Q$3*$D90+Q$4*$E90+Q$5*$F90+Q$6*$G90+Q$3*$K90+Q$4*$L90+Q$5*$M90+Q$6*$N90+Q$7*$O90</f>
        <v>0.10017201952391361</v>
      </c>
      <c r="AW75">
        <f t="shared" si="39"/>
        <v>9.9798537596758274E-2</v>
      </c>
      <c r="AX75">
        <f t="shared" si="39"/>
        <v>0.10183376572385706</v>
      </c>
      <c r="AY75">
        <f t="shared" si="39"/>
        <v>7.4905125285443533E-2</v>
      </c>
      <c r="AZ75">
        <f t="shared" si="39"/>
        <v>6.6342000615186913E-2</v>
      </c>
      <c r="BA75">
        <f t="shared" si="39"/>
        <v>5.8042586466030707E-2</v>
      </c>
      <c r="BB75">
        <f t="shared" si="39"/>
        <v>5.4780971662073949E-2</v>
      </c>
      <c r="BC75">
        <f t="shared" si="39"/>
        <v>4.6042587253992774E-2</v>
      </c>
      <c r="BD75">
        <f t="shared" si="39"/>
        <v>4.0210845108264587E-2</v>
      </c>
      <c r="BE75">
        <f t="shared" si="39"/>
        <v>3.1101815780809641E-2</v>
      </c>
      <c r="BF75">
        <f t="shared" si="39"/>
        <v>2.1005512893329917E-2</v>
      </c>
      <c r="BG75">
        <f t="shared" si="23"/>
        <v>1.6581176802596506E-2</v>
      </c>
      <c r="BI75">
        <f t="shared" si="38"/>
        <v>1.6613123318010281</v>
      </c>
    </row>
    <row r="76" spans="1:61" x14ac:dyDescent="0.25">
      <c r="A76">
        <f>'HKI SC'!A72</f>
        <v>2009</v>
      </c>
      <c r="B76">
        <f>'HKI SC'!AG72</f>
        <v>1.4843796526188118</v>
      </c>
      <c r="C76">
        <f t="shared" si="36"/>
        <v>0.19302389446926249</v>
      </c>
      <c r="D76">
        <f t="shared" si="36"/>
        <v>0</v>
      </c>
      <c r="E76">
        <f t="shared" si="36"/>
        <v>0</v>
      </c>
      <c r="F76">
        <f t="shared" si="36"/>
        <v>0</v>
      </c>
      <c r="G76">
        <f t="shared" si="36"/>
        <v>0</v>
      </c>
      <c r="K76">
        <f t="shared" si="34"/>
        <v>0.80697610553073751</v>
      </c>
      <c r="L76">
        <f t="shared" si="34"/>
        <v>0</v>
      </c>
      <c r="M76">
        <f t="shared" si="34"/>
        <v>0</v>
      </c>
      <c r="N76">
        <f t="shared" si="34"/>
        <v>0</v>
      </c>
      <c r="O76">
        <f t="shared" si="34"/>
        <v>0</v>
      </c>
      <c r="AE76">
        <f t="shared" si="35"/>
        <v>2024</v>
      </c>
      <c r="AF76">
        <f t="shared" si="37"/>
        <v>1.7037333846610923</v>
      </c>
      <c r="AG76">
        <f t="shared" ref="AG76:AV91" si="40">B$2*$C91+B$3*$D91+B$4*$E91+B$5*$F91+B$6*$G91+B$3*$K91+B$4*$L91+B$5*$M91+B$6*$N91+B$7*$O91</f>
        <v>2.743550867687141E-2</v>
      </c>
      <c r="AH76">
        <f t="shared" si="40"/>
        <v>2.4658364334755736E-2</v>
      </c>
      <c r="AI76">
        <f t="shared" si="40"/>
        <v>2.2881541938088994E-2</v>
      </c>
      <c r="AJ76">
        <f t="shared" si="40"/>
        <v>2.6525314869347012E-2</v>
      </c>
      <c r="AK76">
        <f t="shared" si="40"/>
        <v>3.0115952789571927E-2</v>
      </c>
      <c r="AL76">
        <f t="shared" si="40"/>
        <v>3.6578714448548932E-2</v>
      </c>
      <c r="AM76">
        <f t="shared" si="40"/>
        <v>6.1554362381254689E-2</v>
      </c>
      <c r="AN76">
        <f t="shared" si="40"/>
        <v>8.1240464679199612E-2</v>
      </c>
      <c r="AO76">
        <f t="shared" si="40"/>
        <v>8.8083952443053282E-2</v>
      </c>
      <c r="AP76">
        <f t="shared" si="40"/>
        <v>8.9813646264157998E-2</v>
      </c>
      <c r="AQ76">
        <f t="shared" si="40"/>
        <v>9.4052341440202261E-2</v>
      </c>
      <c r="AR76">
        <f t="shared" si="40"/>
        <v>9.4933026114528821E-2</v>
      </c>
      <c r="AS76">
        <f t="shared" si="40"/>
        <v>9.5168083624131108E-2</v>
      </c>
      <c r="AT76">
        <f t="shared" si="40"/>
        <v>0.10087932080469661</v>
      </c>
      <c r="AU76">
        <f t="shared" si="40"/>
        <v>0.10095431146568966</v>
      </c>
      <c r="AV76">
        <f t="shared" si="39"/>
        <v>0.10274135937026065</v>
      </c>
      <c r="AW76">
        <f t="shared" si="39"/>
        <v>0.10235829790181333</v>
      </c>
      <c r="AX76">
        <f t="shared" si="39"/>
        <v>0.1044457281582913</v>
      </c>
      <c r="AY76">
        <f t="shared" si="39"/>
        <v>7.6826387570123375E-2</v>
      </c>
      <c r="AZ76">
        <f t="shared" si="39"/>
        <v>6.804362494578442E-2</v>
      </c>
      <c r="BA76">
        <f t="shared" si="39"/>
        <v>5.9531336826670236E-2</v>
      </c>
      <c r="BB76">
        <f t="shared" si="39"/>
        <v>5.6186063962118615E-2</v>
      </c>
      <c r="BC76">
        <f t="shared" si="39"/>
        <v>4.7223546314445315E-2</v>
      </c>
      <c r="BD76">
        <f t="shared" si="39"/>
        <v>4.1242224200779436E-2</v>
      </c>
      <c r="BE76">
        <f t="shared" si="39"/>
        <v>3.1899554859637962E-2</v>
      </c>
      <c r="BF76">
        <f t="shared" si="39"/>
        <v>2.1544289105752238E-2</v>
      </c>
      <c r="BG76">
        <f t="shared" si="23"/>
        <v>1.7006471994414678E-2</v>
      </c>
      <c r="BI76">
        <f t="shared" si="38"/>
        <v>1.70392379148419</v>
      </c>
    </row>
    <row r="77" spans="1:61" x14ac:dyDescent="0.25">
      <c r="A77">
        <f>'HKI SC'!A73</f>
        <v>2010</v>
      </c>
      <c r="B77">
        <f>'HKI SC'!AG73</f>
        <v>1.4860904029519488</v>
      </c>
      <c r="C77">
        <f t="shared" si="36"/>
        <v>0.19202667189469003</v>
      </c>
      <c r="D77">
        <f t="shared" si="36"/>
        <v>0</v>
      </c>
      <c r="E77">
        <f t="shared" si="36"/>
        <v>0</v>
      </c>
      <c r="F77">
        <f t="shared" si="36"/>
        <v>0</v>
      </c>
      <c r="G77">
        <f t="shared" si="36"/>
        <v>0</v>
      </c>
      <c r="K77">
        <f t="shared" si="34"/>
        <v>0.80797332810530997</v>
      </c>
      <c r="L77">
        <f t="shared" si="34"/>
        <v>0</v>
      </c>
      <c r="M77">
        <f t="shared" si="34"/>
        <v>0</v>
      </c>
      <c r="N77">
        <f t="shared" si="34"/>
        <v>0</v>
      </c>
      <c r="O77">
        <f t="shared" si="34"/>
        <v>0</v>
      </c>
      <c r="AE77">
        <f t="shared" si="35"/>
        <v>2025</v>
      </c>
      <c r="AF77">
        <f t="shared" si="37"/>
        <v>1.7534840102582729</v>
      </c>
      <c r="AG77">
        <f t="shared" si="40"/>
        <v>2.8236651468660254E-2</v>
      </c>
      <c r="AH77">
        <f t="shared" si="40"/>
        <v>2.5378411886152013E-2</v>
      </c>
      <c r="AI77">
        <f t="shared" si="40"/>
        <v>2.3549704595636791E-2</v>
      </c>
      <c r="AJ77">
        <f t="shared" si="40"/>
        <v>2.7299879141429246E-2</v>
      </c>
      <c r="AK77">
        <f t="shared" si="40"/>
        <v>3.0995367083630859E-2</v>
      </c>
      <c r="AL77">
        <f t="shared" si="40"/>
        <v>3.7646847493155527E-2</v>
      </c>
      <c r="AM77">
        <f t="shared" si="40"/>
        <v>6.3351807958287959E-2</v>
      </c>
      <c r="AN77">
        <f t="shared" si="40"/>
        <v>8.3612763055215686E-2</v>
      </c>
      <c r="AO77">
        <f t="shared" si="40"/>
        <v>9.0656087131830265E-2</v>
      </c>
      <c r="AP77">
        <f t="shared" si="40"/>
        <v>9.2436289647820163E-2</v>
      </c>
      <c r="AQ77">
        <f t="shared" si="40"/>
        <v>9.6798758730405512E-2</v>
      </c>
      <c r="AR77">
        <f t="shared" si="40"/>
        <v>9.7705160229850388E-2</v>
      </c>
      <c r="AS77">
        <f t="shared" si="40"/>
        <v>9.794708164096412E-2</v>
      </c>
      <c r="AT77">
        <f t="shared" si="40"/>
        <v>0.10382509234679191</v>
      </c>
      <c r="AU77">
        <f t="shared" si="40"/>
        <v>0.10390227280598457</v>
      </c>
      <c r="AV77">
        <f t="shared" si="39"/>
        <v>0.10574150419890238</v>
      </c>
      <c r="AW77">
        <f t="shared" si="39"/>
        <v>0.1053472569734176</v>
      </c>
      <c r="AX77">
        <f t="shared" si="39"/>
        <v>0.10749564216690934</v>
      </c>
      <c r="AY77">
        <f t="shared" si="39"/>
        <v>7.9069790721342043E-2</v>
      </c>
      <c r="AZ77">
        <f t="shared" si="39"/>
        <v>7.0030563124862305E-2</v>
      </c>
      <c r="BA77">
        <f t="shared" si="39"/>
        <v>6.1269708144875333E-2</v>
      </c>
      <c r="BB77">
        <f t="shared" si="39"/>
        <v>5.7826750149948793E-2</v>
      </c>
      <c r="BC77">
        <f t="shared" si="39"/>
        <v>4.8602518513507109E-2</v>
      </c>
      <c r="BD77">
        <f t="shared" si="39"/>
        <v>4.2446536139185295E-2</v>
      </c>
      <c r="BE77">
        <f t="shared" si="39"/>
        <v>3.2831052020418361E-2</v>
      </c>
      <c r="BF77">
        <f t="shared" si="39"/>
        <v>2.2173402716313385E-2</v>
      </c>
      <c r="BG77">
        <f t="shared" si="23"/>
        <v>1.7503077055124557E-2</v>
      </c>
      <c r="BI77">
        <f t="shared" si="38"/>
        <v>1.753679977140622</v>
      </c>
    </row>
    <row r="78" spans="1:61" x14ac:dyDescent="0.25">
      <c r="A78">
        <f>'HKI SC'!A74</f>
        <v>2011</v>
      </c>
      <c r="B78">
        <f>'HKI SC'!AG74</f>
        <v>1.4844853597496857</v>
      </c>
      <c r="C78">
        <f t="shared" si="36"/>
        <v>0.1929622761634473</v>
      </c>
      <c r="D78">
        <f t="shared" si="36"/>
        <v>0</v>
      </c>
      <c r="E78">
        <f t="shared" si="36"/>
        <v>0</v>
      </c>
      <c r="F78">
        <f t="shared" si="36"/>
        <v>0</v>
      </c>
      <c r="G78">
        <f t="shared" si="36"/>
        <v>0</v>
      </c>
      <c r="K78">
        <f t="shared" si="34"/>
        <v>0.8070377238365527</v>
      </c>
      <c r="L78">
        <f t="shared" si="34"/>
        <v>0</v>
      </c>
      <c r="M78">
        <f t="shared" si="34"/>
        <v>0</v>
      </c>
      <c r="N78">
        <f t="shared" si="34"/>
        <v>0</v>
      </c>
      <c r="O78">
        <f t="shared" si="34"/>
        <v>0</v>
      </c>
      <c r="AE78">
        <f t="shared" si="35"/>
        <v>2026</v>
      </c>
      <c r="AF78">
        <f t="shared" si="37"/>
        <v>1.8069670574432464</v>
      </c>
      <c r="AG78">
        <f t="shared" si="40"/>
        <v>2.9097898080553544E-2</v>
      </c>
      <c r="AH78">
        <f t="shared" si="40"/>
        <v>2.6152479281375554E-2</v>
      </c>
      <c r="AI78">
        <f t="shared" si="40"/>
        <v>2.4267994557057717E-2</v>
      </c>
      <c r="AJ78">
        <f t="shared" si="40"/>
        <v>2.8132553243801053E-2</v>
      </c>
      <c r="AK78">
        <f t="shared" si="40"/>
        <v>3.1940757329878514E-2</v>
      </c>
      <c r="AL78">
        <f t="shared" si="40"/>
        <v>3.8795114662438339E-2</v>
      </c>
      <c r="AM78">
        <f t="shared" si="40"/>
        <v>6.5284102586847137E-2</v>
      </c>
      <c r="AN78">
        <f t="shared" si="40"/>
        <v>8.61630374378657E-2</v>
      </c>
      <c r="AO78">
        <f t="shared" si="40"/>
        <v>9.3421190068219515E-2</v>
      </c>
      <c r="AP78">
        <f t="shared" si="40"/>
        <v>9.5255690573015972E-2</v>
      </c>
      <c r="AQ78">
        <f t="shared" si="40"/>
        <v>9.9751219403179228E-2</v>
      </c>
      <c r="AR78">
        <f t="shared" si="40"/>
        <v>0.10068526707098364</v>
      </c>
      <c r="AS78">
        <f t="shared" si="40"/>
        <v>0.10093456733138824</v>
      </c>
      <c r="AT78">
        <f t="shared" si="40"/>
        <v>0.10699186334697332</v>
      </c>
      <c r="AU78">
        <f t="shared" si="40"/>
        <v>0.10707139788873336</v>
      </c>
      <c r="AV78">
        <f t="shared" si="39"/>
        <v>0.10896672771128955</v>
      </c>
      <c r="AW78">
        <f t="shared" si="39"/>
        <v>0.10856045554412308</v>
      </c>
      <c r="AX78">
        <f t="shared" si="39"/>
        <v>0.11077436867285849</v>
      </c>
      <c r="AY78">
        <f t="shared" si="39"/>
        <v>8.1481499823515491E-2</v>
      </c>
      <c r="AZ78">
        <f t="shared" si="39"/>
        <v>7.2166566584309644E-2</v>
      </c>
      <c r="BA78">
        <f t="shared" si="39"/>
        <v>6.3138496609755179E-2</v>
      </c>
      <c r="BB78">
        <f t="shared" si="39"/>
        <v>5.9590524891395019E-2</v>
      </c>
      <c r="BC78">
        <f t="shared" si="39"/>
        <v>5.0084944800692678E-2</v>
      </c>
      <c r="BD78">
        <f t="shared" si="39"/>
        <v>4.3741198697777053E-2</v>
      </c>
      <c r="BE78">
        <f t="shared" si="39"/>
        <v>3.383243252578249E-2</v>
      </c>
      <c r="BF78">
        <f t="shared" si="39"/>
        <v>2.2849714069476699E-2</v>
      </c>
      <c r="BG78">
        <f t="shared" si="23"/>
        <v>1.8036938721695196E-2</v>
      </c>
      <c r="BI78">
        <f t="shared" si="38"/>
        <v>1.8071690015149815</v>
      </c>
    </row>
    <row r="79" spans="1:61" x14ac:dyDescent="0.25">
      <c r="A79">
        <f>'HKI SC'!A75</f>
        <v>2012</v>
      </c>
      <c r="B79">
        <f>'HKI SC'!AG75</f>
        <v>1.4827709964338307</v>
      </c>
      <c r="C79">
        <f t="shared" si="36"/>
        <v>0.19396160480099001</v>
      </c>
      <c r="D79">
        <f t="shared" si="36"/>
        <v>0</v>
      </c>
      <c r="E79">
        <f t="shared" si="36"/>
        <v>0</v>
      </c>
      <c r="F79">
        <f t="shared" si="36"/>
        <v>0</v>
      </c>
      <c r="G79">
        <f t="shared" si="36"/>
        <v>0</v>
      </c>
      <c r="K79">
        <f t="shared" si="34"/>
        <v>0.80603839519900999</v>
      </c>
      <c r="L79">
        <f t="shared" si="34"/>
        <v>0</v>
      </c>
      <c r="M79">
        <f t="shared" si="34"/>
        <v>0</v>
      </c>
      <c r="N79">
        <f t="shared" si="34"/>
        <v>0</v>
      </c>
      <c r="O79">
        <f t="shared" si="34"/>
        <v>0</v>
      </c>
      <c r="AE79">
        <f t="shared" si="35"/>
        <v>2027</v>
      </c>
      <c r="AF79">
        <f t="shared" si="37"/>
        <v>1.8615917593042983</v>
      </c>
      <c r="AG79">
        <f t="shared" si="40"/>
        <v>3.0604266698394136E-2</v>
      </c>
      <c r="AH79">
        <f t="shared" si="40"/>
        <v>2.7519881346585114E-2</v>
      </c>
      <c r="AI79">
        <f t="shared" si="40"/>
        <v>2.547833637019498E-2</v>
      </c>
      <c r="AJ79">
        <f t="shared" si="40"/>
        <v>2.9413647808711564E-2</v>
      </c>
      <c r="AK79">
        <f t="shared" si="40"/>
        <v>3.3551802951131873E-2</v>
      </c>
      <c r="AL79">
        <f t="shared" si="40"/>
        <v>4.13102574142378E-2</v>
      </c>
      <c r="AM79">
        <f t="shared" si="40"/>
        <v>6.8203678485607364E-2</v>
      </c>
      <c r="AN79">
        <f t="shared" si="40"/>
        <v>8.9120453329750979E-2</v>
      </c>
      <c r="AO79">
        <f t="shared" si="40"/>
        <v>9.5967746616929139E-2</v>
      </c>
      <c r="AP79">
        <f t="shared" si="40"/>
        <v>9.7842587051348101E-2</v>
      </c>
      <c r="AQ79">
        <f t="shared" si="40"/>
        <v>0.1022321328833227</v>
      </c>
      <c r="AR79">
        <f t="shared" si="40"/>
        <v>0.10322217555254741</v>
      </c>
      <c r="AS79">
        <f t="shared" si="40"/>
        <v>0.10376506731652799</v>
      </c>
      <c r="AT79">
        <f t="shared" si="40"/>
        <v>0.10997343239445884</v>
      </c>
      <c r="AU79">
        <f t="shared" si="40"/>
        <v>0.11017983393529956</v>
      </c>
      <c r="AV79">
        <f t="shared" si="39"/>
        <v>0.11185365393999305</v>
      </c>
      <c r="AW79">
        <f t="shared" si="39"/>
        <v>0.11118922706291408</v>
      </c>
      <c r="AX79">
        <f t="shared" si="39"/>
        <v>0.11321581628877125</v>
      </c>
      <c r="AY79">
        <f t="shared" si="39"/>
        <v>8.3576819303943936E-2</v>
      </c>
      <c r="AZ79">
        <f t="shared" si="39"/>
        <v>7.4533652912970191E-2</v>
      </c>
      <c r="BA79">
        <f t="shared" si="39"/>
        <v>6.5433803878049243E-2</v>
      </c>
      <c r="BB79">
        <f t="shared" si="39"/>
        <v>6.1343164908059779E-2</v>
      </c>
      <c r="BC79">
        <f t="shared" si="39"/>
        <v>5.1476599842406857E-2</v>
      </c>
      <c r="BD79">
        <f t="shared" si="39"/>
        <v>4.4603240599237697E-2</v>
      </c>
      <c r="BE79">
        <f t="shared" si="39"/>
        <v>3.4469598916082894E-2</v>
      </c>
      <c r="BF79">
        <f t="shared" si="39"/>
        <v>2.3526867754708268E-2</v>
      </c>
      <c r="BG79">
        <f t="shared" si="23"/>
        <v>1.8449227921020685E-2</v>
      </c>
      <c r="BI79">
        <f t="shared" si="38"/>
        <v>1.8620569734832051</v>
      </c>
    </row>
    <row r="80" spans="1:61" x14ac:dyDescent="0.25">
      <c r="A80">
        <f>'HKI SC'!A76</f>
        <v>2013</v>
      </c>
      <c r="B80">
        <f>'HKI SC'!AG76</f>
        <v>1.4810753506089764</v>
      </c>
      <c r="C80">
        <f t="shared" si="36"/>
        <v>0.19495002272631268</v>
      </c>
      <c r="D80">
        <f t="shared" si="36"/>
        <v>0</v>
      </c>
      <c r="E80">
        <f t="shared" si="36"/>
        <v>0</v>
      </c>
      <c r="F80">
        <f t="shared" si="36"/>
        <v>0</v>
      </c>
      <c r="G80">
        <f t="shared" si="36"/>
        <v>0</v>
      </c>
      <c r="K80">
        <f t="shared" si="34"/>
        <v>0.80504997727368732</v>
      </c>
      <c r="L80">
        <f t="shared" si="34"/>
        <v>0</v>
      </c>
      <c r="M80">
        <f t="shared" si="34"/>
        <v>0</v>
      </c>
      <c r="N80">
        <f t="shared" si="34"/>
        <v>0</v>
      </c>
      <c r="O80">
        <f t="shared" si="34"/>
        <v>0</v>
      </c>
      <c r="AE80">
        <f t="shared" si="35"/>
        <v>2028</v>
      </c>
      <c r="AF80">
        <f t="shared" si="37"/>
        <v>1.9243928627851752</v>
      </c>
      <c r="AG80">
        <f t="shared" si="40"/>
        <v>3.2469787332067915E-2</v>
      </c>
      <c r="AH80">
        <f t="shared" si="40"/>
        <v>2.9214985902370046E-2</v>
      </c>
      <c r="AI80">
        <f t="shared" si="40"/>
        <v>2.6971523203984445E-2</v>
      </c>
      <c r="AJ80">
        <f t="shared" si="40"/>
        <v>3.0978351194718493E-2</v>
      </c>
      <c r="AK80">
        <f t="shared" si="40"/>
        <v>3.5541665354196852E-2</v>
      </c>
      <c r="AL80">
        <f t="shared" si="40"/>
        <v>4.4488181372895425E-2</v>
      </c>
      <c r="AM80">
        <f t="shared" si="40"/>
        <v>7.1762041064579049E-2</v>
      </c>
      <c r="AN80">
        <f t="shared" si="40"/>
        <v>9.2595771131530502E-2</v>
      </c>
      <c r="AO80">
        <f t="shared" si="40"/>
        <v>9.8836278266671768E-2</v>
      </c>
      <c r="AP80">
        <f t="shared" si="40"/>
        <v>0.10075427258540333</v>
      </c>
      <c r="AQ80">
        <f t="shared" si="40"/>
        <v>0.10497038146085141</v>
      </c>
      <c r="AR80">
        <f t="shared" si="40"/>
        <v>0.10603072116348397</v>
      </c>
      <c r="AS80">
        <f t="shared" si="40"/>
        <v>0.10697216149025793</v>
      </c>
      <c r="AT80">
        <f t="shared" si="40"/>
        <v>0.11334737377485873</v>
      </c>
      <c r="AU80">
        <f t="shared" si="40"/>
        <v>0.11372617822418309</v>
      </c>
      <c r="AV80">
        <f t="shared" si="39"/>
        <v>0.11508586696401789</v>
      </c>
      <c r="AW80">
        <f t="shared" si="39"/>
        <v>0.11407220285153478</v>
      </c>
      <c r="AX80">
        <f t="shared" si="39"/>
        <v>0.11582920103116792</v>
      </c>
      <c r="AY80">
        <f t="shared" si="39"/>
        <v>8.5907311683454626E-2</v>
      </c>
      <c r="AZ80">
        <f t="shared" si="39"/>
        <v>7.7294614107474874E-2</v>
      </c>
      <c r="BA80">
        <f t="shared" si="39"/>
        <v>6.8155142066620919E-2</v>
      </c>
      <c r="BB80">
        <f t="shared" si="39"/>
        <v>6.3347740736298133E-2</v>
      </c>
      <c r="BC80">
        <f t="shared" si="39"/>
        <v>5.305045293239613E-2</v>
      </c>
      <c r="BD80">
        <f t="shared" si="39"/>
        <v>4.5496149769198871E-2</v>
      </c>
      <c r="BE80">
        <f t="shared" si="39"/>
        <v>3.5119897844525946E-2</v>
      </c>
      <c r="BF80">
        <f t="shared" si="39"/>
        <v>2.4302480529247869E-2</v>
      </c>
      <c r="BG80">
        <f t="shared" si="23"/>
        <v>1.8894869717037254E-2</v>
      </c>
      <c r="BI80">
        <f t="shared" si="38"/>
        <v>1.9252156037550276</v>
      </c>
    </row>
    <row r="81" spans="1:61" x14ac:dyDescent="0.25">
      <c r="A81">
        <f>'HKI SC'!A77</f>
        <v>2014</v>
      </c>
      <c r="B81">
        <f>'HKI SC'!AG77</f>
        <v>1.4881651199591837</v>
      </c>
      <c r="C81">
        <f t="shared" si="36"/>
        <v>0.1908172875705203</v>
      </c>
      <c r="D81">
        <f t="shared" si="36"/>
        <v>0</v>
      </c>
      <c r="E81">
        <f t="shared" si="36"/>
        <v>0</v>
      </c>
      <c r="F81">
        <f t="shared" si="36"/>
        <v>0</v>
      </c>
      <c r="G81">
        <f t="shared" si="36"/>
        <v>0</v>
      </c>
      <c r="K81">
        <f t="shared" ref="K81:O96" si="41">($B81&gt;=J$16)*($B81&lt;=K$16)*($B81-J$16)/(K$16-J$16)</f>
        <v>0.8091827124294797</v>
      </c>
      <c r="L81">
        <f t="shared" si="41"/>
        <v>0</v>
      </c>
      <c r="M81">
        <f t="shared" si="41"/>
        <v>0</v>
      </c>
      <c r="N81">
        <f t="shared" si="41"/>
        <v>0</v>
      </c>
      <c r="O81">
        <f t="shared" si="41"/>
        <v>0</v>
      </c>
      <c r="AE81">
        <f t="shared" si="35"/>
        <v>2029</v>
      </c>
      <c r="AF81">
        <f t="shared" si="37"/>
        <v>1.9778962351706786</v>
      </c>
      <c r="AG81">
        <f t="shared" si="40"/>
        <v>3.4059116812348175E-2</v>
      </c>
      <c r="AH81">
        <f t="shared" si="40"/>
        <v>3.0659129480327098E-2</v>
      </c>
      <c r="AI81">
        <f t="shared" si="40"/>
        <v>2.8243643067828804E-2</v>
      </c>
      <c r="AJ81">
        <f t="shared" si="40"/>
        <v>3.2311399553651858E-2</v>
      </c>
      <c r="AK81">
        <f t="shared" si="40"/>
        <v>3.7236927750016344E-2</v>
      </c>
      <c r="AL81">
        <f t="shared" si="40"/>
        <v>4.7195612286504242E-2</v>
      </c>
      <c r="AM81">
        <f t="shared" si="40"/>
        <v>7.4793586492810815E-2</v>
      </c>
      <c r="AN81">
        <f t="shared" si="40"/>
        <v>9.5556566598495513E-2</v>
      </c>
      <c r="AO81">
        <f t="shared" si="40"/>
        <v>0.101280122539289</v>
      </c>
      <c r="AP81">
        <f t="shared" si="40"/>
        <v>0.10323488179070937</v>
      </c>
      <c r="AQ81">
        <f t="shared" si="40"/>
        <v>0.10730323112761252</v>
      </c>
      <c r="AR81">
        <f t="shared" si="40"/>
        <v>0.10842346035682264</v>
      </c>
      <c r="AS81">
        <f t="shared" si="40"/>
        <v>0.10970444395571974</v>
      </c>
      <c r="AT81">
        <f t="shared" si="40"/>
        <v>0.11622180164438438</v>
      </c>
      <c r="AU81">
        <f t="shared" si="40"/>
        <v>0.11674748467548002</v>
      </c>
      <c r="AV81">
        <f t="shared" si="39"/>
        <v>0.11783954942289915</v>
      </c>
      <c r="AW81">
        <f t="shared" si="39"/>
        <v>0.1165283528018925</v>
      </c>
      <c r="AX81">
        <f t="shared" si="39"/>
        <v>0.11805567300871239</v>
      </c>
      <c r="AY81">
        <f t="shared" si="39"/>
        <v>8.7892773637327906E-2</v>
      </c>
      <c r="AZ81">
        <f t="shared" si="39"/>
        <v>7.9646813778241649E-2</v>
      </c>
      <c r="BA81">
        <f t="shared" si="39"/>
        <v>7.0473584934975575E-2</v>
      </c>
      <c r="BB81">
        <f t="shared" si="39"/>
        <v>6.5055538228198484E-2</v>
      </c>
      <c r="BC81">
        <f t="shared" si="39"/>
        <v>5.4391296377597889E-2</v>
      </c>
      <c r="BD81">
        <f t="shared" si="39"/>
        <v>4.6256863342351462E-2</v>
      </c>
      <c r="BE81">
        <f t="shared" si="39"/>
        <v>3.5673919729523197E-2</v>
      </c>
      <c r="BF81">
        <f t="shared" si="39"/>
        <v>2.4963263490104318E-2</v>
      </c>
      <c r="BG81">
        <f t="shared" si="23"/>
        <v>1.9274534048414477E-2</v>
      </c>
      <c r="BI81">
        <f t="shared" si="38"/>
        <v>1.9790235709322392</v>
      </c>
    </row>
    <row r="82" spans="1:61" x14ac:dyDescent="0.25">
      <c r="A82">
        <f>'HKI SC'!A78</f>
        <v>2015</v>
      </c>
      <c r="B82">
        <f>'HKI SC'!AG78</f>
        <v>1.5001752386016418</v>
      </c>
      <c r="C82">
        <f t="shared" si="36"/>
        <v>0.18381640544203837</v>
      </c>
      <c r="D82">
        <f t="shared" si="36"/>
        <v>0</v>
      </c>
      <c r="E82">
        <f t="shared" si="36"/>
        <v>0</v>
      </c>
      <c r="F82">
        <f t="shared" si="36"/>
        <v>0</v>
      </c>
      <c r="G82">
        <f t="shared" si="36"/>
        <v>0</v>
      </c>
      <c r="K82">
        <f t="shared" si="41"/>
        <v>0.81618359455796163</v>
      </c>
      <c r="L82">
        <f t="shared" si="41"/>
        <v>0</v>
      </c>
      <c r="M82">
        <f t="shared" si="41"/>
        <v>0</v>
      </c>
      <c r="N82">
        <f t="shared" si="41"/>
        <v>0</v>
      </c>
      <c r="O82">
        <f t="shared" si="41"/>
        <v>0</v>
      </c>
      <c r="AE82">
        <f t="shared" si="35"/>
        <v>2030</v>
      </c>
      <c r="AF82">
        <f t="shared" si="37"/>
        <v>2.0289507717998241</v>
      </c>
      <c r="AG82">
        <f t="shared" si="40"/>
        <v>3.5575703086239474E-2</v>
      </c>
      <c r="AH82">
        <f t="shared" si="40"/>
        <v>3.2037174973745947E-2</v>
      </c>
      <c r="AI82">
        <f t="shared" si="40"/>
        <v>2.9457538328810574E-2</v>
      </c>
      <c r="AJ82">
        <f t="shared" si="40"/>
        <v>3.3583434627987199E-2</v>
      </c>
      <c r="AK82">
        <f t="shared" si="40"/>
        <v>3.8854598416825176E-2</v>
      </c>
      <c r="AL82">
        <f t="shared" si="40"/>
        <v>4.9779124775282874E-2</v>
      </c>
      <c r="AM82">
        <f t="shared" si="40"/>
        <v>7.7686378857250882E-2</v>
      </c>
      <c r="AN82">
        <f t="shared" si="40"/>
        <v>9.8381847209415063E-2</v>
      </c>
      <c r="AO82">
        <f t="shared" si="40"/>
        <v>0.10361211268064445</v>
      </c>
      <c r="AP82">
        <f t="shared" si="40"/>
        <v>0.10560195414312816</v>
      </c>
      <c r="AQ82">
        <f t="shared" si="40"/>
        <v>0.10952930685801293</v>
      </c>
      <c r="AR82">
        <f t="shared" si="40"/>
        <v>0.11070668448538989</v>
      </c>
      <c r="AS82">
        <f t="shared" si="40"/>
        <v>0.11231167054713899</v>
      </c>
      <c r="AT82">
        <f t="shared" si="40"/>
        <v>0.11896466768084929</v>
      </c>
      <c r="AU82">
        <f t="shared" si="40"/>
        <v>0.11963050669835731</v>
      </c>
      <c r="AV82">
        <f t="shared" si="39"/>
        <v>0.12046719653547777</v>
      </c>
      <c r="AW82">
        <f t="shared" si="39"/>
        <v>0.1188720853932457</v>
      </c>
      <c r="AX82">
        <f t="shared" si="39"/>
        <v>0.12018023992969601</v>
      </c>
      <c r="AY82">
        <f t="shared" si="39"/>
        <v>8.9787361502171759E-2</v>
      </c>
      <c r="AZ82">
        <f t="shared" si="39"/>
        <v>8.1891353867882127E-2</v>
      </c>
      <c r="BA82">
        <f t="shared" si="39"/>
        <v>7.2685913262471161E-2</v>
      </c>
      <c r="BB82">
        <f t="shared" si="39"/>
        <v>6.6685170262926322E-2</v>
      </c>
      <c r="BC82">
        <f t="shared" si="39"/>
        <v>5.5670769759084228E-2</v>
      </c>
      <c r="BD82">
        <f t="shared" si="39"/>
        <v>4.6982759248594012E-2</v>
      </c>
      <c r="BE82">
        <f t="shared" si="39"/>
        <v>3.6202584173647176E-2</v>
      </c>
      <c r="BF82">
        <f t="shared" si="39"/>
        <v>2.5593802582778429E-2</v>
      </c>
      <c r="BG82">
        <f t="shared" si="23"/>
        <v>1.963682123983515E-2</v>
      </c>
      <c r="BI82">
        <f t="shared" si="38"/>
        <v>2.0303687611268879</v>
      </c>
    </row>
    <row r="83" spans="1:61" x14ac:dyDescent="0.25">
      <c r="A83">
        <f>'HKI SC'!A79</f>
        <v>2016</v>
      </c>
      <c r="B83">
        <f>'HKI SC'!AG79</f>
        <v>1.5126006101306118</v>
      </c>
      <c r="C83">
        <f t="shared" ref="C83:G98" si="42">($B83&gt;=C$16)*($B83&lt;=D$16)*(1-($B83-C$16)/(D$16-C$16))</f>
        <v>0.17657346604513757</v>
      </c>
      <c r="D83">
        <f t="shared" si="42"/>
        <v>0</v>
      </c>
      <c r="E83">
        <f t="shared" si="42"/>
        <v>0</v>
      </c>
      <c r="F83">
        <f t="shared" si="42"/>
        <v>0</v>
      </c>
      <c r="G83">
        <f t="shared" si="42"/>
        <v>0</v>
      </c>
      <c r="K83">
        <f t="shared" si="41"/>
        <v>0.82342653395486243</v>
      </c>
      <c r="L83">
        <f t="shared" si="41"/>
        <v>0</v>
      </c>
      <c r="M83">
        <f t="shared" si="41"/>
        <v>0</v>
      </c>
      <c r="N83">
        <f t="shared" si="41"/>
        <v>0</v>
      </c>
      <c r="O83">
        <f t="shared" si="41"/>
        <v>0</v>
      </c>
      <c r="AE83">
        <f t="shared" si="35"/>
        <v>2031</v>
      </c>
      <c r="AF83">
        <f t="shared" si="37"/>
        <v>2.0887007851193582</v>
      </c>
      <c r="AG83">
        <f t="shared" si="40"/>
        <v>3.7350590413558732E-2</v>
      </c>
      <c r="AH83">
        <f t="shared" si="40"/>
        <v>3.3649925613024018E-2</v>
      </c>
      <c r="AI83">
        <f t="shared" si="40"/>
        <v>3.0878181092430811E-2</v>
      </c>
      <c r="AJ83">
        <f t="shared" si="40"/>
        <v>3.5072119427665957E-2</v>
      </c>
      <c r="AK83">
        <f t="shared" si="40"/>
        <v>4.0747786569536169E-2</v>
      </c>
      <c r="AL83">
        <f t="shared" si="40"/>
        <v>5.2802654432147565E-2</v>
      </c>
      <c r="AM83">
        <f t="shared" si="40"/>
        <v>8.107186413863661E-2</v>
      </c>
      <c r="AN83">
        <f t="shared" si="40"/>
        <v>0.10168832230995484</v>
      </c>
      <c r="AO83">
        <f t="shared" si="40"/>
        <v>0.10634128135411876</v>
      </c>
      <c r="AP83">
        <f t="shared" si="40"/>
        <v>0.10837218013915814</v>
      </c>
      <c r="AQ83">
        <f t="shared" si="40"/>
        <v>0.11213452205187263</v>
      </c>
      <c r="AR83">
        <f t="shared" si="40"/>
        <v>0.11337878144484981</v>
      </c>
      <c r="AS83">
        <f t="shared" si="40"/>
        <v>0.11536295323129939</v>
      </c>
      <c r="AT83">
        <f t="shared" si="40"/>
        <v>0.12217469156967489</v>
      </c>
      <c r="AU83">
        <f t="shared" si="40"/>
        <v>0.12300455757886403</v>
      </c>
      <c r="AV83">
        <f t="shared" si="39"/>
        <v>0.12354237771116942</v>
      </c>
      <c r="AW83">
        <f t="shared" si="39"/>
        <v>0.1216149964604443</v>
      </c>
      <c r="AX83">
        <f t="shared" si="39"/>
        <v>0.12266665759614381</v>
      </c>
      <c r="AY83">
        <f t="shared" si="39"/>
        <v>9.2004630674189375E-2</v>
      </c>
      <c r="AZ83">
        <f t="shared" si="39"/>
        <v>8.4518178222912854E-2</v>
      </c>
      <c r="BA83">
        <f t="shared" si="39"/>
        <v>7.5275039631303622E-2</v>
      </c>
      <c r="BB83">
        <f t="shared" si="39"/>
        <v>6.8592357012817268E-2</v>
      </c>
      <c r="BC83">
        <f t="shared" si="39"/>
        <v>5.716815973915812E-2</v>
      </c>
      <c r="BD83">
        <f t="shared" si="39"/>
        <v>4.783228786897184E-2</v>
      </c>
      <c r="BE83">
        <f t="shared" si="39"/>
        <v>3.6821289379169286E-2</v>
      </c>
      <c r="BF83">
        <f t="shared" si="39"/>
        <v>2.6331733463621207E-2</v>
      </c>
      <c r="BG83">
        <f t="shared" si="23"/>
        <v>2.0060812249098853E-2</v>
      </c>
      <c r="BI83">
        <f t="shared" si="38"/>
        <v>2.0904589313757929</v>
      </c>
    </row>
    <row r="84" spans="1:61" x14ac:dyDescent="0.25">
      <c r="A84">
        <f>'HKI SC'!A80</f>
        <v>2017</v>
      </c>
      <c r="B84">
        <f>'HKI SC'!AG80</f>
        <v>1.5245499705606074</v>
      </c>
      <c r="C84">
        <f t="shared" si="42"/>
        <v>0.16960800080939842</v>
      </c>
      <c r="D84">
        <f t="shared" si="42"/>
        <v>0</v>
      </c>
      <c r="E84">
        <f t="shared" si="42"/>
        <v>0</v>
      </c>
      <c r="F84">
        <f t="shared" si="42"/>
        <v>0</v>
      </c>
      <c r="G84">
        <f t="shared" si="42"/>
        <v>0</v>
      </c>
      <c r="K84">
        <f t="shared" si="41"/>
        <v>0.83039199919060158</v>
      </c>
      <c r="L84">
        <f t="shared" si="41"/>
        <v>0</v>
      </c>
      <c r="M84">
        <f t="shared" si="41"/>
        <v>0</v>
      </c>
      <c r="N84">
        <f t="shared" si="41"/>
        <v>0</v>
      </c>
      <c r="O84">
        <f t="shared" si="41"/>
        <v>0</v>
      </c>
      <c r="AE84">
        <f t="shared" si="35"/>
        <v>2032</v>
      </c>
      <c r="AF84">
        <f t="shared" si="37"/>
        <v>2.1614791306215015</v>
      </c>
      <c r="AG84">
        <f t="shared" si="40"/>
        <v>3.9512487222589009E-2</v>
      </c>
      <c r="AH84">
        <f t="shared" si="40"/>
        <v>3.5614332258533658E-2</v>
      </c>
      <c r="AI84">
        <f t="shared" si="40"/>
        <v>3.2608591248708907E-2</v>
      </c>
      <c r="AJ84">
        <f t="shared" si="40"/>
        <v>3.688540800578563E-2</v>
      </c>
      <c r="AK84">
        <f t="shared" si="40"/>
        <v>4.3053779385666957E-2</v>
      </c>
      <c r="AL84">
        <f t="shared" si="40"/>
        <v>5.6485456724198857E-2</v>
      </c>
      <c r="AM84">
        <f t="shared" si="40"/>
        <v>8.5195545520654961E-2</v>
      </c>
      <c r="AN84">
        <f t="shared" si="40"/>
        <v>0.10571576555041759</v>
      </c>
      <c r="AO84">
        <f t="shared" si="40"/>
        <v>0.1096655380298374</v>
      </c>
      <c r="AP84">
        <f t="shared" si="40"/>
        <v>0.11174644657789343</v>
      </c>
      <c r="AQ84">
        <f t="shared" si="40"/>
        <v>0.11530779751998316</v>
      </c>
      <c r="AR84">
        <f t="shared" si="40"/>
        <v>0.11663352207044264</v>
      </c>
      <c r="AS84">
        <f t="shared" si="40"/>
        <v>0.11907956002475648</v>
      </c>
      <c r="AT84">
        <f t="shared" si="40"/>
        <v>0.12608465266711791</v>
      </c>
      <c r="AU84">
        <f t="shared" si="40"/>
        <v>0.12711431131917067</v>
      </c>
      <c r="AV84">
        <f t="shared" si="39"/>
        <v>0.1272880939989515</v>
      </c>
      <c r="AW84">
        <f t="shared" si="39"/>
        <v>0.12495599202244814</v>
      </c>
      <c r="AX84">
        <f t="shared" si="39"/>
        <v>0.12569523205057345</v>
      </c>
      <c r="AY84">
        <f t="shared" si="39"/>
        <v>9.4705369517700116E-2</v>
      </c>
      <c r="AZ84">
        <f t="shared" si="39"/>
        <v>8.7717774672565349E-2</v>
      </c>
      <c r="BA84">
        <f t="shared" si="39"/>
        <v>7.8428718148693927E-2</v>
      </c>
      <c r="BB84">
        <f t="shared" si="39"/>
        <v>7.0915400783173932E-2</v>
      </c>
      <c r="BC84">
        <f t="shared" si="39"/>
        <v>5.899205163920624E-2</v>
      </c>
      <c r="BD84">
        <f t="shared" si="39"/>
        <v>4.8867053955418946E-2</v>
      </c>
      <c r="BE84">
        <f t="shared" si="39"/>
        <v>3.7574901616386006E-2</v>
      </c>
      <c r="BF84">
        <f t="shared" si="39"/>
        <v>2.7230568218945338E-2</v>
      </c>
      <c r="BG84">
        <f t="shared" si="23"/>
        <v>2.0577253375178198E-2</v>
      </c>
      <c r="BI84">
        <f t="shared" si="38"/>
        <v>2.1636516041249987</v>
      </c>
    </row>
    <row r="85" spans="1:61" x14ac:dyDescent="0.25">
      <c r="A85">
        <f>'HKI SC'!A81</f>
        <v>2018</v>
      </c>
      <c r="B85">
        <f>'HKI SC'!AG81</f>
        <v>1.5370696710006635</v>
      </c>
      <c r="C85">
        <f t="shared" si="42"/>
        <v>0.16231007564528899</v>
      </c>
      <c r="D85">
        <f t="shared" si="42"/>
        <v>0</v>
      </c>
      <c r="E85">
        <f t="shared" si="42"/>
        <v>0</v>
      </c>
      <c r="F85">
        <f t="shared" si="42"/>
        <v>0</v>
      </c>
      <c r="G85">
        <f t="shared" si="42"/>
        <v>0</v>
      </c>
      <c r="K85">
        <f t="shared" si="41"/>
        <v>0.83768992435471101</v>
      </c>
      <c r="L85">
        <f t="shared" si="41"/>
        <v>0</v>
      </c>
      <c r="M85">
        <f t="shared" si="41"/>
        <v>0</v>
      </c>
      <c r="N85">
        <f t="shared" si="41"/>
        <v>0</v>
      </c>
      <c r="O85">
        <f t="shared" si="41"/>
        <v>0</v>
      </c>
      <c r="AE85">
        <f t="shared" si="35"/>
        <v>2033</v>
      </c>
      <c r="AF85">
        <f t="shared" si="37"/>
        <v>2.2235958260526854</v>
      </c>
      <c r="AG85">
        <f t="shared" si="40"/>
        <v>4.1357677364156971E-2</v>
      </c>
      <c r="AH85">
        <f t="shared" si="40"/>
        <v>3.7290963521036349E-2</v>
      </c>
      <c r="AI85">
        <f t="shared" si="40"/>
        <v>3.408550529377178E-2</v>
      </c>
      <c r="AJ85">
        <f t="shared" si="40"/>
        <v>3.843305921383057E-2</v>
      </c>
      <c r="AK85">
        <f t="shared" si="40"/>
        <v>4.5021956216807976E-2</v>
      </c>
      <c r="AL85">
        <f t="shared" si="40"/>
        <v>5.9628747585377867E-2</v>
      </c>
      <c r="AM85">
        <f t="shared" si="40"/>
        <v>8.8715128972226179E-2</v>
      </c>
      <c r="AN85">
        <f t="shared" si="40"/>
        <v>0.10915320924892594</v>
      </c>
      <c r="AO85">
        <f t="shared" si="40"/>
        <v>0.11250280834748447</v>
      </c>
      <c r="AP85">
        <f t="shared" si="40"/>
        <v>0.11462640048770592</v>
      </c>
      <c r="AQ85">
        <f t="shared" si="40"/>
        <v>0.11801620459370624</v>
      </c>
      <c r="AR85">
        <f t="shared" si="40"/>
        <v>0.11941146007868572</v>
      </c>
      <c r="AS85">
        <f t="shared" si="40"/>
        <v>0.12225170320324966</v>
      </c>
      <c r="AT85">
        <f t="shared" si="40"/>
        <v>0.12942182474710828</v>
      </c>
      <c r="AU85">
        <f t="shared" si="40"/>
        <v>0.13062200745628988</v>
      </c>
      <c r="AV85">
        <f t="shared" si="39"/>
        <v>0.13048508228185951</v>
      </c>
      <c r="AW85">
        <f t="shared" si="39"/>
        <v>0.12780754906637429</v>
      </c>
      <c r="AX85">
        <f t="shared" si="39"/>
        <v>0.12828013605846858</v>
      </c>
      <c r="AY85">
        <f t="shared" si="39"/>
        <v>9.7010464130995261E-2</v>
      </c>
      <c r="AZ85">
        <f t="shared" si="39"/>
        <v>9.0448646840577296E-2</v>
      </c>
      <c r="BA85">
        <f t="shared" si="39"/>
        <v>8.1120399123316131E-2</v>
      </c>
      <c r="BB85">
        <f t="shared" si="39"/>
        <v>7.2898130692200316E-2</v>
      </c>
      <c r="BC85">
        <f t="shared" si="39"/>
        <v>6.0548752837522923E-2</v>
      </c>
      <c r="BD85">
        <f t="shared" si="39"/>
        <v>4.9750232178156356E-2</v>
      </c>
      <c r="BE85">
        <f t="shared" si="39"/>
        <v>3.8218113570290965E-2</v>
      </c>
      <c r="BF85">
        <f t="shared" si="39"/>
        <v>2.7997728345411622E-2</v>
      </c>
      <c r="BG85">
        <f t="shared" si="23"/>
        <v>2.1018038555378031E-2</v>
      </c>
      <c r="BI85">
        <f t="shared" si="38"/>
        <v>2.226121930010915</v>
      </c>
    </row>
    <row r="86" spans="1:61" x14ac:dyDescent="0.25">
      <c r="A86">
        <f>'HKI SC'!A82</f>
        <v>2019</v>
      </c>
      <c r="B86">
        <f>'HKI SC'!AG82</f>
        <v>1.55287271651119</v>
      </c>
      <c r="C86">
        <f t="shared" si="42"/>
        <v>0.15309823834510494</v>
      </c>
      <c r="D86">
        <f t="shared" si="42"/>
        <v>0</v>
      </c>
      <c r="E86">
        <f t="shared" si="42"/>
        <v>0</v>
      </c>
      <c r="F86">
        <f t="shared" si="42"/>
        <v>0</v>
      </c>
      <c r="G86">
        <f t="shared" si="42"/>
        <v>0</v>
      </c>
      <c r="K86">
        <f t="shared" si="41"/>
        <v>0.84690176165489506</v>
      </c>
      <c r="L86">
        <f t="shared" si="41"/>
        <v>0</v>
      </c>
      <c r="M86">
        <f t="shared" si="41"/>
        <v>0</v>
      </c>
      <c r="N86">
        <f t="shared" si="41"/>
        <v>0</v>
      </c>
      <c r="O86">
        <f t="shared" si="41"/>
        <v>0</v>
      </c>
      <c r="AE86">
        <f t="shared" si="35"/>
        <v>2034</v>
      </c>
      <c r="AF86">
        <f t="shared" si="37"/>
        <v>2.2896799491558628</v>
      </c>
      <c r="AG86">
        <f t="shared" si="40"/>
        <v>4.3320720819989805E-2</v>
      </c>
      <c r="AH86">
        <f t="shared" si="40"/>
        <v>3.9074682149027637E-2</v>
      </c>
      <c r="AI86">
        <f t="shared" si="40"/>
        <v>3.5656750655252319E-2</v>
      </c>
      <c r="AJ86">
        <f t="shared" si="40"/>
        <v>4.0079559759992583E-2</v>
      </c>
      <c r="AK86">
        <f t="shared" si="40"/>
        <v>4.711584159005739E-2</v>
      </c>
      <c r="AL86">
        <f t="shared" si="40"/>
        <v>6.2972802171304312E-2</v>
      </c>
      <c r="AM86">
        <f t="shared" si="40"/>
        <v>9.2459510164287717E-2</v>
      </c>
      <c r="AN86">
        <f t="shared" si="40"/>
        <v>0.11281020437649397</v>
      </c>
      <c r="AO86">
        <f t="shared" si="40"/>
        <v>0.11552129668861173</v>
      </c>
      <c r="AP86">
        <f t="shared" si="40"/>
        <v>0.11769029864562344</v>
      </c>
      <c r="AQ86">
        <f t="shared" si="40"/>
        <v>0.12089759912429135</v>
      </c>
      <c r="AR86">
        <f t="shared" si="40"/>
        <v>0.12236682652301162</v>
      </c>
      <c r="AS86">
        <f t="shared" si="40"/>
        <v>0.12562645291994512</v>
      </c>
      <c r="AT86">
        <f t="shared" si="40"/>
        <v>0.13297214385245881</v>
      </c>
      <c r="AU86">
        <f t="shared" si="40"/>
        <v>0.13435374208455467</v>
      </c>
      <c r="AV86">
        <f t="shared" si="39"/>
        <v>0.13388626397352188</v>
      </c>
      <c r="AW86">
        <f t="shared" si="39"/>
        <v>0.13084123663488501</v>
      </c>
      <c r="AX86">
        <f t="shared" si="39"/>
        <v>0.13103013931414539</v>
      </c>
      <c r="AY86">
        <f t="shared" si="39"/>
        <v>9.9462786411375209E-2</v>
      </c>
      <c r="AZ86">
        <f t="shared" si="39"/>
        <v>9.3353941323440992E-2</v>
      </c>
      <c r="BA86">
        <f t="shared" si="39"/>
        <v>8.3983999249605465E-2</v>
      </c>
      <c r="BB86">
        <f t="shared" si="39"/>
        <v>7.5007498656463792E-2</v>
      </c>
      <c r="BC86">
        <f t="shared" si="39"/>
        <v>6.2204881401837685E-2</v>
      </c>
      <c r="BD86">
        <f t="shared" si="39"/>
        <v>5.0689819482153939E-2</v>
      </c>
      <c r="BE86">
        <f t="shared" si="39"/>
        <v>3.8902407827225191E-2</v>
      </c>
      <c r="BF86">
        <f t="shared" si="39"/>
        <v>2.8813887413200609E-2</v>
      </c>
      <c r="BG86">
        <f t="shared" si="23"/>
        <v>2.1486976928679825E-2</v>
      </c>
      <c r="BI86">
        <f t="shared" si="38"/>
        <v>2.2925822701414376</v>
      </c>
    </row>
    <row r="87" spans="1:61" x14ac:dyDescent="0.25">
      <c r="A87">
        <f>'HKI SC'!A83</f>
        <v>2020</v>
      </c>
      <c r="B87">
        <f>'HKI SC'!AG83</f>
        <v>1.5720090597302174</v>
      </c>
      <c r="C87">
        <f t="shared" si="42"/>
        <v>0.14194337075096075</v>
      </c>
      <c r="D87">
        <f t="shared" si="42"/>
        <v>0</v>
      </c>
      <c r="E87">
        <f t="shared" si="42"/>
        <v>0</v>
      </c>
      <c r="F87">
        <f t="shared" si="42"/>
        <v>0</v>
      </c>
      <c r="G87">
        <f t="shared" si="42"/>
        <v>0</v>
      </c>
      <c r="K87">
        <f t="shared" si="41"/>
        <v>0.85805662924903925</v>
      </c>
      <c r="L87">
        <f t="shared" si="41"/>
        <v>0</v>
      </c>
      <c r="M87">
        <f t="shared" si="41"/>
        <v>0</v>
      </c>
      <c r="N87">
        <f t="shared" si="41"/>
        <v>0</v>
      </c>
      <c r="O87">
        <f t="shared" si="41"/>
        <v>0</v>
      </c>
      <c r="AE87">
        <f t="shared" si="35"/>
        <v>2035</v>
      </c>
      <c r="AF87">
        <f t="shared" si="37"/>
        <v>2.3543514836227892</v>
      </c>
      <c r="AG87">
        <f t="shared" si="40"/>
        <v>4.5241803018746606E-2</v>
      </c>
      <c r="AH87">
        <f t="shared" si="40"/>
        <v>4.082027269805151E-2</v>
      </c>
      <c r="AI87">
        <f t="shared" si="40"/>
        <v>3.7194409684068286E-2</v>
      </c>
      <c r="AJ87">
        <f t="shared" si="40"/>
        <v>4.1690865347791317E-2</v>
      </c>
      <c r="AK87">
        <f t="shared" si="40"/>
        <v>4.9164968880049099E-2</v>
      </c>
      <c r="AL87">
        <f t="shared" si="40"/>
        <v>6.6245375540786272E-2</v>
      </c>
      <c r="AM87">
        <f t="shared" si="40"/>
        <v>9.6123852913326549E-2</v>
      </c>
      <c r="AN87">
        <f t="shared" si="40"/>
        <v>0.11638902899172937</v>
      </c>
      <c r="AO87">
        <f t="shared" si="40"/>
        <v>0.11847526299132628</v>
      </c>
      <c r="AP87">
        <f t="shared" si="40"/>
        <v>0.12068870410246135</v>
      </c>
      <c r="AQ87">
        <f t="shared" si="40"/>
        <v>0.12371740208069296</v>
      </c>
      <c r="AR87">
        <f t="shared" si="40"/>
        <v>0.12525902019815821</v>
      </c>
      <c r="AS87">
        <f t="shared" si="40"/>
        <v>0.128929065292962</v>
      </c>
      <c r="AT87">
        <f t="shared" si="40"/>
        <v>0.13644657271083649</v>
      </c>
      <c r="AU87">
        <f t="shared" si="40"/>
        <v>0.13800570859784939</v>
      </c>
      <c r="AV87">
        <f t="shared" si="39"/>
        <v>0.13721474332183975</v>
      </c>
      <c r="AW87">
        <f t="shared" si="39"/>
        <v>0.13381007727218167</v>
      </c>
      <c r="AX87">
        <f t="shared" si="39"/>
        <v>0.13372135956467351</v>
      </c>
      <c r="AY87">
        <f t="shared" si="39"/>
        <v>0.10186268879991094</v>
      </c>
      <c r="AZ87">
        <f t="shared" si="39"/>
        <v>9.6197133355992254E-2</v>
      </c>
      <c r="BA87">
        <f t="shared" si="39"/>
        <v>8.6786388168009848E-2</v>
      </c>
      <c r="BB87">
        <f t="shared" si="39"/>
        <v>7.707177758759691E-2</v>
      </c>
      <c r="BC87">
        <f t="shared" si="39"/>
        <v>6.3825609202999858E-2</v>
      </c>
      <c r="BD87">
        <f t="shared" si="39"/>
        <v>5.160932253162763E-2</v>
      </c>
      <c r="BE87">
        <f t="shared" si="39"/>
        <v>3.9572074874993174E-2</v>
      </c>
      <c r="BF87">
        <f t="shared" si="39"/>
        <v>2.9612600580667486E-2</v>
      </c>
      <c r="BG87">
        <f t="shared" si="23"/>
        <v>2.1945891456826044E-2</v>
      </c>
      <c r="BI87">
        <f t="shared" si="38"/>
        <v>2.3576219797661557</v>
      </c>
    </row>
    <row r="88" spans="1:61" x14ac:dyDescent="0.25">
      <c r="A88">
        <f>'HKI SC'!A84</f>
        <v>2021</v>
      </c>
      <c r="B88">
        <f>'HKI SC'!AG84</f>
        <v>1.5962247637348983</v>
      </c>
      <c r="C88">
        <f t="shared" si="42"/>
        <v>0.12782766594887407</v>
      </c>
      <c r="D88">
        <f t="shared" si="42"/>
        <v>0</v>
      </c>
      <c r="E88">
        <f t="shared" si="42"/>
        <v>0</v>
      </c>
      <c r="F88">
        <f t="shared" si="42"/>
        <v>0</v>
      </c>
      <c r="G88">
        <f t="shared" si="42"/>
        <v>0</v>
      </c>
      <c r="K88">
        <f t="shared" si="41"/>
        <v>0.87217233405112593</v>
      </c>
      <c r="L88">
        <f t="shared" si="41"/>
        <v>0</v>
      </c>
      <c r="M88">
        <f t="shared" si="41"/>
        <v>0</v>
      </c>
      <c r="N88">
        <f t="shared" si="41"/>
        <v>0</v>
      </c>
      <c r="O88">
        <f t="shared" si="41"/>
        <v>0</v>
      </c>
      <c r="AE88">
        <f t="shared" si="35"/>
        <v>2036</v>
      </c>
      <c r="AF88">
        <f t="shared" si="37"/>
        <v>2.4143849293209381</v>
      </c>
      <c r="AG88">
        <f t="shared" si="40"/>
        <v>4.7025109767401645E-2</v>
      </c>
      <c r="AH88">
        <f t="shared" si="40"/>
        <v>4.2440673641060203E-2</v>
      </c>
      <c r="AI88">
        <f t="shared" si="40"/>
        <v>3.8621791461377127E-2</v>
      </c>
      <c r="AJ88">
        <f t="shared" si="40"/>
        <v>4.3186611927883818E-2</v>
      </c>
      <c r="AK88">
        <f t="shared" si="40"/>
        <v>5.1067137630277593E-2</v>
      </c>
      <c r="AL88">
        <f t="shared" si="40"/>
        <v>6.9283247725038771E-2</v>
      </c>
      <c r="AM88">
        <f t="shared" si="40"/>
        <v>9.9525397708221275E-2</v>
      </c>
      <c r="AN88">
        <f t="shared" si="40"/>
        <v>0.11971118881015472</v>
      </c>
      <c r="AO88">
        <f t="shared" si="40"/>
        <v>0.12121737785051317</v>
      </c>
      <c r="AP88">
        <f t="shared" si="40"/>
        <v>0.12347207104524152</v>
      </c>
      <c r="AQ88">
        <f t="shared" si="40"/>
        <v>0.12633497546994335</v>
      </c>
      <c r="AR88">
        <f t="shared" si="40"/>
        <v>0.127943792615832</v>
      </c>
      <c r="AS88">
        <f t="shared" si="40"/>
        <v>0.13199482215479949</v>
      </c>
      <c r="AT88">
        <f t="shared" si="40"/>
        <v>0.1396718237880035</v>
      </c>
      <c r="AU88">
        <f t="shared" si="40"/>
        <v>0.1413957647512171</v>
      </c>
      <c r="AV88">
        <f t="shared" si="39"/>
        <v>0.1403045120409791</v>
      </c>
      <c r="AW88">
        <f t="shared" si="39"/>
        <v>0.13656599971402128</v>
      </c>
      <c r="AX88">
        <f t="shared" si="39"/>
        <v>0.13621957189415615</v>
      </c>
      <c r="AY88">
        <f t="shared" si="39"/>
        <v>0.10409047589218562</v>
      </c>
      <c r="AZ88">
        <f t="shared" si="39"/>
        <v>9.883641841243182E-2</v>
      </c>
      <c r="BA88">
        <f t="shared" si="39"/>
        <v>8.9387796412686071E-2</v>
      </c>
      <c r="BB88">
        <f t="shared" si="39"/>
        <v>7.898801133926997E-2</v>
      </c>
      <c r="BC88">
        <f t="shared" si="39"/>
        <v>6.5330102257703998E-2</v>
      </c>
      <c r="BD88">
        <f t="shared" si="39"/>
        <v>5.2462881007468209E-2</v>
      </c>
      <c r="BE88">
        <f t="shared" si="39"/>
        <v>4.0193714993468771E-2</v>
      </c>
      <c r="BF88">
        <f t="shared" si="39"/>
        <v>3.0354031937797891E-2</v>
      </c>
      <c r="BG88">
        <f t="shared" si="23"/>
        <v>2.2371893725562177E-2</v>
      </c>
      <c r="BI88">
        <f t="shared" si="38"/>
        <v>2.4179971959746958</v>
      </c>
    </row>
    <row r="89" spans="1:61" x14ac:dyDescent="0.25">
      <c r="A89">
        <f>'HKI SC'!A85</f>
        <v>2022</v>
      </c>
      <c r="B89">
        <f>'HKI SC'!AG85</f>
        <v>1.6267688737294368</v>
      </c>
      <c r="C89">
        <f t="shared" si="42"/>
        <v>0.11002303635635713</v>
      </c>
      <c r="D89">
        <f t="shared" si="42"/>
        <v>0</v>
      </c>
      <c r="E89">
        <f t="shared" si="42"/>
        <v>0</v>
      </c>
      <c r="F89">
        <f t="shared" si="42"/>
        <v>0</v>
      </c>
      <c r="G89">
        <f t="shared" si="42"/>
        <v>0</v>
      </c>
      <c r="K89">
        <f t="shared" si="41"/>
        <v>0.88997696364364287</v>
      </c>
      <c r="L89">
        <f t="shared" si="41"/>
        <v>0</v>
      </c>
      <c r="M89">
        <f t="shared" si="41"/>
        <v>0</v>
      </c>
      <c r="N89">
        <f t="shared" si="41"/>
        <v>0</v>
      </c>
      <c r="O89">
        <f t="shared" si="41"/>
        <v>0</v>
      </c>
      <c r="AE89">
        <f t="shared" si="35"/>
        <v>2037</v>
      </c>
      <c r="AF89">
        <f t="shared" si="37"/>
        <v>2.4691696622408439</v>
      </c>
      <c r="AG89">
        <f t="shared" si="40"/>
        <v>4.8652502345041822E-2</v>
      </c>
      <c r="AH89">
        <f t="shared" si="40"/>
        <v>4.3919403236763424E-2</v>
      </c>
      <c r="AI89">
        <f t="shared" si="40"/>
        <v>3.9924377520451478E-2</v>
      </c>
      <c r="AJ89">
        <f t="shared" si="40"/>
        <v>4.4551585667992777E-2</v>
      </c>
      <c r="AK89">
        <f t="shared" si="40"/>
        <v>5.2803000127223568E-2</v>
      </c>
      <c r="AL89">
        <f t="shared" si="40"/>
        <v>7.2055519320040951E-2</v>
      </c>
      <c r="AM89">
        <f t="shared" si="40"/>
        <v>0.10262954608645022</v>
      </c>
      <c r="AN89">
        <f t="shared" si="40"/>
        <v>0.12274289282535983</v>
      </c>
      <c r="AO89">
        <f t="shared" si="40"/>
        <v>0.12371975012732038</v>
      </c>
      <c r="AP89">
        <f t="shared" si="40"/>
        <v>0.12601208874379269</v>
      </c>
      <c r="AQ89">
        <f t="shared" si="40"/>
        <v>0.12872369491392416</v>
      </c>
      <c r="AR89">
        <f t="shared" si="40"/>
        <v>0.13039383588991851</v>
      </c>
      <c r="AS89">
        <f t="shared" si="40"/>
        <v>0.13479254047531089</v>
      </c>
      <c r="AT89">
        <f t="shared" si="40"/>
        <v>0.14261509177482976</v>
      </c>
      <c r="AU89">
        <f t="shared" si="40"/>
        <v>0.14448942893767011</v>
      </c>
      <c r="AV89">
        <f t="shared" si="39"/>
        <v>0.14312414286665978</v>
      </c>
      <c r="AW89">
        <f t="shared" si="39"/>
        <v>0.13908097237914707</v>
      </c>
      <c r="AX89">
        <f t="shared" si="39"/>
        <v>0.1384993659932002</v>
      </c>
      <c r="AY89">
        <f t="shared" si="39"/>
        <v>0.10612348798125262</v>
      </c>
      <c r="AZ89">
        <f t="shared" si="39"/>
        <v>0.10124495127665485</v>
      </c>
      <c r="BA89">
        <f t="shared" si="39"/>
        <v>9.1761764027618778E-2</v>
      </c>
      <c r="BB89">
        <f t="shared" si="39"/>
        <v>8.0736709137250201E-2</v>
      </c>
      <c r="BC89">
        <f t="shared" si="39"/>
        <v>6.6703057769807145E-2</v>
      </c>
      <c r="BD89">
        <f t="shared" si="39"/>
        <v>5.3241813027555297E-2</v>
      </c>
      <c r="BE89">
        <f t="shared" si="39"/>
        <v>4.0761005234215927E-2</v>
      </c>
      <c r="BF89">
        <f t="shared" si="39"/>
        <v>3.1030640091910318E-2</v>
      </c>
      <c r="BG89">
        <f t="shared" si="23"/>
        <v>2.2760650696690067E-2</v>
      </c>
      <c r="BI89">
        <f t="shared" si="38"/>
        <v>2.4730938184740534</v>
      </c>
    </row>
    <row r="90" spans="1:61" x14ac:dyDescent="0.25">
      <c r="A90">
        <f>'HKI SC'!A86</f>
        <v>2023</v>
      </c>
      <c r="B90">
        <f>'HKI SC'!AG86</f>
        <v>1.6611266866419832</v>
      </c>
      <c r="C90">
        <f t="shared" si="42"/>
        <v>8.9995340914379551E-2</v>
      </c>
      <c r="D90">
        <f t="shared" si="42"/>
        <v>0</v>
      </c>
      <c r="E90">
        <f t="shared" si="42"/>
        <v>0</v>
      </c>
      <c r="F90">
        <f t="shared" si="42"/>
        <v>0</v>
      </c>
      <c r="G90">
        <f t="shared" si="42"/>
        <v>0</v>
      </c>
      <c r="K90">
        <f t="shared" si="41"/>
        <v>0.91000465908562045</v>
      </c>
      <c r="L90">
        <f t="shared" si="41"/>
        <v>0</v>
      </c>
      <c r="M90">
        <f t="shared" si="41"/>
        <v>0</v>
      </c>
      <c r="N90">
        <f t="shared" si="41"/>
        <v>0</v>
      </c>
      <c r="O90">
        <f t="shared" si="41"/>
        <v>0</v>
      </c>
      <c r="AE90">
        <f t="shared" si="35"/>
        <v>2038</v>
      </c>
      <c r="AF90">
        <f t="shared" si="37"/>
        <v>2.5181974576687245</v>
      </c>
      <c r="AG90">
        <f t="shared" si="40"/>
        <v>5.0108883824422974E-2</v>
      </c>
      <c r="AH90">
        <f t="shared" si="40"/>
        <v>4.5242743668435906E-2</v>
      </c>
      <c r="AI90">
        <f t="shared" si="40"/>
        <v>4.1090084085542752E-2</v>
      </c>
      <c r="AJ90">
        <f t="shared" si="40"/>
        <v>4.5773124036945473E-2</v>
      </c>
      <c r="AK90">
        <f t="shared" si="40"/>
        <v>5.4356453194442489E-2</v>
      </c>
      <c r="AL90">
        <f t="shared" si="40"/>
        <v>7.4536472632873593E-2</v>
      </c>
      <c r="AM90">
        <f t="shared" si="40"/>
        <v>0.10540750161446372</v>
      </c>
      <c r="AN90">
        <f t="shared" si="40"/>
        <v>0.1254560166526251</v>
      </c>
      <c r="AO90">
        <f t="shared" si="40"/>
        <v>0.12595916591950956</v>
      </c>
      <c r="AP90">
        <f t="shared" si="40"/>
        <v>0.12828519406840608</v>
      </c>
      <c r="AQ90">
        <f t="shared" si="40"/>
        <v>0.13086140084023234</v>
      </c>
      <c r="AR90">
        <f t="shared" si="40"/>
        <v>0.13258642156167824</v>
      </c>
      <c r="AS90">
        <f t="shared" si="40"/>
        <v>0.13729626649846044</v>
      </c>
      <c r="AT90">
        <f t="shared" si="40"/>
        <v>0.14524907268623646</v>
      </c>
      <c r="AU90">
        <f t="shared" si="40"/>
        <v>0.14725800198296951</v>
      </c>
      <c r="AV90">
        <f t="shared" si="39"/>
        <v>0.1456474787658367</v>
      </c>
      <c r="AW90">
        <f t="shared" si="39"/>
        <v>0.14133166447456652</v>
      </c>
      <c r="AX90">
        <f t="shared" si="39"/>
        <v>0.14053959276347638</v>
      </c>
      <c r="AY90">
        <f t="shared" si="39"/>
        <v>0.10794286530578764</v>
      </c>
      <c r="AZ90">
        <f t="shared" si="39"/>
        <v>0.10340038857195193</v>
      </c>
      <c r="BA90">
        <f t="shared" si="39"/>
        <v>9.3886268289554209E-2</v>
      </c>
      <c r="BB90">
        <f t="shared" si="39"/>
        <v>8.2301648735110464E-2</v>
      </c>
      <c r="BC90">
        <f t="shared" si="39"/>
        <v>6.7931739163168775E-2</v>
      </c>
      <c r="BD90">
        <f t="shared" si="39"/>
        <v>5.39388926279777E-2</v>
      </c>
      <c r="BE90">
        <f t="shared" si="39"/>
        <v>4.1268682982910018E-2</v>
      </c>
      <c r="BF90">
        <f t="shared" si="39"/>
        <v>3.1636148312844004E-2</v>
      </c>
      <c r="BG90">
        <f t="shared" si="39"/>
        <v>2.3108555965836594E-2</v>
      </c>
      <c r="BI90">
        <f t="shared" si="38"/>
        <v>2.5224007292262653</v>
      </c>
    </row>
    <row r="91" spans="1:61" x14ac:dyDescent="0.25">
      <c r="A91">
        <f>'HKI SC'!A87</f>
        <v>2024</v>
      </c>
      <c r="B91">
        <f>'HKI SC'!AG87</f>
        <v>1.7037333846610923</v>
      </c>
      <c r="C91">
        <f t="shared" si="42"/>
        <v>6.5159243986817938E-2</v>
      </c>
      <c r="D91">
        <f t="shared" si="42"/>
        <v>0</v>
      </c>
      <c r="E91">
        <f t="shared" si="42"/>
        <v>0</v>
      </c>
      <c r="F91">
        <f t="shared" si="42"/>
        <v>0</v>
      </c>
      <c r="G91">
        <f t="shared" si="42"/>
        <v>0</v>
      </c>
      <c r="K91">
        <f t="shared" si="41"/>
        <v>0.93484075601318206</v>
      </c>
      <c r="L91">
        <f t="shared" si="41"/>
        <v>0</v>
      </c>
      <c r="M91">
        <f t="shared" si="41"/>
        <v>0</v>
      </c>
      <c r="N91">
        <f t="shared" si="41"/>
        <v>0</v>
      </c>
      <c r="O91">
        <f t="shared" si="41"/>
        <v>0</v>
      </c>
      <c r="AE91">
        <f t="shared" si="35"/>
        <v>2039</v>
      </c>
      <c r="AF91">
        <f t="shared" si="37"/>
        <v>2.5942100071279106</v>
      </c>
      <c r="AG91">
        <f t="shared" si="40"/>
        <v>5.2366853375506422E-2</v>
      </c>
      <c r="AH91">
        <f t="shared" si="40"/>
        <v>4.7294446771460663E-2</v>
      </c>
      <c r="AI91">
        <f t="shared" si="40"/>
        <v>4.2897392106647649E-2</v>
      </c>
      <c r="AJ91">
        <f t="shared" si="40"/>
        <v>4.7666993522121386E-2</v>
      </c>
      <c r="AK91">
        <f t="shared" si="40"/>
        <v>5.6764922249066811E-2</v>
      </c>
      <c r="AL91">
        <f t="shared" si="40"/>
        <v>7.8382935333302914E-2</v>
      </c>
      <c r="AM91">
        <f t="shared" si="40"/>
        <v>0.10971443567351517</v>
      </c>
      <c r="AN91">
        <f t="shared" si="40"/>
        <v>0.12966243583401094</v>
      </c>
      <c r="AO91">
        <f t="shared" si="40"/>
        <v>0.12943114956017437</v>
      </c>
      <c r="AP91">
        <f t="shared" si="40"/>
        <v>0.13180940986079837</v>
      </c>
      <c r="AQ91">
        <f t="shared" si="40"/>
        <v>0.13417569380475525</v>
      </c>
      <c r="AR91">
        <f t="shared" si="40"/>
        <v>0.13598579992172094</v>
      </c>
      <c r="AS91">
        <f t="shared" si="40"/>
        <v>0.14117803594181341</v>
      </c>
      <c r="AT91">
        <f t="shared" si="40"/>
        <v>0.14933278892425028</v>
      </c>
      <c r="AU91">
        <f t="shared" si="40"/>
        <v>0.15155038946848789</v>
      </c>
      <c r="AV91">
        <f t="shared" si="40"/>
        <v>0.14955965130315729</v>
      </c>
      <c r="AW91">
        <f t="shared" ref="AW91:BG106" si="43">R$2*$C106+R$3*$D106+R$4*$E106+R$5*$F106+R$6*$G106+R$3*$K106+R$4*$L106+R$5*$M106+R$6*$N106+R$7*$O106</f>
        <v>0.14482113086250822</v>
      </c>
      <c r="AX91">
        <f t="shared" si="43"/>
        <v>0.14370275433193191</v>
      </c>
      <c r="AY91">
        <f t="shared" si="43"/>
        <v>0.11076362254480263</v>
      </c>
      <c r="AZ91">
        <f t="shared" si="43"/>
        <v>0.10674217219866936</v>
      </c>
      <c r="BA91">
        <f t="shared" si="43"/>
        <v>9.7180093432562495E-2</v>
      </c>
      <c r="BB91">
        <f t="shared" si="43"/>
        <v>8.4727926472969881E-2</v>
      </c>
      <c r="BC91">
        <f t="shared" si="43"/>
        <v>6.9836683172325095E-2</v>
      </c>
      <c r="BD91">
        <f t="shared" si="43"/>
        <v>5.5019642784937942E-2</v>
      </c>
      <c r="BE91">
        <f t="shared" si="43"/>
        <v>4.2055785067455172E-2</v>
      </c>
      <c r="BF91">
        <f t="shared" si="43"/>
        <v>3.2574926473068859E-2</v>
      </c>
      <c r="BG91">
        <f t="shared" si="43"/>
        <v>2.3647947269225155E-2</v>
      </c>
      <c r="BI91">
        <f t="shared" si="38"/>
        <v>2.5988460182612458</v>
      </c>
    </row>
    <row r="92" spans="1:61" x14ac:dyDescent="0.25">
      <c r="A92">
        <f>'HKI SC'!A88</f>
        <v>2025</v>
      </c>
      <c r="B92">
        <f>'HKI SC'!AG88</f>
        <v>1.7534840102582732</v>
      </c>
      <c r="C92">
        <f t="shared" si="42"/>
        <v>3.6158842242842382E-2</v>
      </c>
      <c r="D92">
        <f t="shared" si="42"/>
        <v>0</v>
      </c>
      <c r="E92">
        <f t="shared" si="42"/>
        <v>0</v>
      </c>
      <c r="F92">
        <f t="shared" si="42"/>
        <v>0</v>
      </c>
      <c r="G92">
        <f t="shared" si="42"/>
        <v>0</v>
      </c>
      <c r="K92">
        <f t="shared" si="41"/>
        <v>0.96384115775715762</v>
      </c>
      <c r="L92">
        <f t="shared" si="41"/>
        <v>0</v>
      </c>
      <c r="M92">
        <f t="shared" si="41"/>
        <v>0</v>
      </c>
      <c r="N92">
        <f t="shared" si="41"/>
        <v>0</v>
      </c>
      <c r="O92">
        <f t="shared" si="41"/>
        <v>0</v>
      </c>
      <c r="AE92">
        <f t="shared" si="35"/>
        <v>2040</v>
      </c>
      <c r="AF92">
        <f t="shared" si="37"/>
        <v>2.6874238473246379</v>
      </c>
      <c r="AG92">
        <f t="shared" ref="AG92:AV107" si="44">B$2*$C107+B$3*$D107+B$4*$E107+B$5*$F107+B$6*$G107+B$3*$K107+B$4*$L107+B$5*$M107+B$6*$N107+B$7*$O107</f>
        <v>5.5135791062786321E-2</v>
      </c>
      <c r="AH92">
        <f t="shared" si="44"/>
        <v>4.9810440861083542E-2</v>
      </c>
      <c r="AI92">
        <f t="shared" si="44"/>
        <v>4.5113685630074202E-2</v>
      </c>
      <c r="AJ92">
        <f t="shared" si="44"/>
        <v>4.9989436971270979E-2</v>
      </c>
      <c r="AK92">
        <f t="shared" si="44"/>
        <v>5.9718416786137409E-2</v>
      </c>
      <c r="AL92">
        <f t="shared" si="44"/>
        <v>8.3099834872016665E-2</v>
      </c>
      <c r="AM92">
        <f t="shared" si="44"/>
        <v>0.11499600912388108</v>
      </c>
      <c r="AN92">
        <f t="shared" si="44"/>
        <v>0.13482074835166535</v>
      </c>
      <c r="AO92">
        <f t="shared" si="44"/>
        <v>0.13368882714827257</v>
      </c>
      <c r="AP92">
        <f t="shared" si="44"/>
        <v>0.1361311394966031</v>
      </c>
      <c r="AQ92">
        <f t="shared" si="44"/>
        <v>0.13823999604113871</v>
      </c>
      <c r="AR92">
        <f t="shared" si="44"/>
        <v>0.14015444198774418</v>
      </c>
      <c r="AS92">
        <f t="shared" si="44"/>
        <v>0.14593823197717365</v>
      </c>
      <c r="AT92">
        <f t="shared" si="44"/>
        <v>0.15434063138615045</v>
      </c>
      <c r="AU92">
        <f t="shared" si="44"/>
        <v>0.15681412452255783</v>
      </c>
      <c r="AV92">
        <f t="shared" si="44"/>
        <v>0.15435713051297684</v>
      </c>
      <c r="AW92">
        <f t="shared" si="43"/>
        <v>0.14910024746327552</v>
      </c>
      <c r="AX92">
        <f t="shared" si="43"/>
        <v>0.14758172483162238</v>
      </c>
      <c r="AY92">
        <f t="shared" si="43"/>
        <v>0.11422270418832101</v>
      </c>
      <c r="AZ92">
        <f t="shared" si="43"/>
        <v>0.11084018610780857</v>
      </c>
      <c r="BA92">
        <f t="shared" si="43"/>
        <v>0.10121929607345261</v>
      </c>
      <c r="BB92">
        <f t="shared" si="43"/>
        <v>8.7703259716477786E-2</v>
      </c>
      <c r="BC92">
        <f t="shared" si="43"/>
        <v>7.2172707259354985E-2</v>
      </c>
      <c r="BD92">
        <f t="shared" si="43"/>
        <v>5.634496173740345E-2</v>
      </c>
      <c r="BE92">
        <f t="shared" si="43"/>
        <v>4.3021004737750487E-2</v>
      </c>
      <c r="BF92">
        <f t="shared" si="43"/>
        <v>3.372614581816348E-2</v>
      </c>
      <c r="BG92">
        <f t="shared" si="43"/>
        <v>2.4309400346582622E-2</v>
      </c>
      <c r="BI92">
        <f t="shared" si="38"/>
        <v>2.692590525011747</v>
      </c>
    </row>
    <row r="93" spans="1:61" x14ac:dyDescent="0.25">
      <c r="A93">
        <f>'HKI SC'!A89</f>
        <v>2026</v>
      </c>
      <c r="B93">
        <f>'HKI SC'!AG89</f>
        <v>1.8069670574432464</v>
      </c>
      <c r="C93">
        <f t="shared" si="42"/>
        <v>4.9827547818614981E-3</v>
      </c>
      <c r="D93">
        <f t="shared" si="42"/>
        <v>0</v>
      </c>
      <c r="E93">
        <f t="shared" si="42"/>
        <v>0</v>
      </c>
      <c r="F93">
        <f t="shared" si="42"/>
        <v>0</v>
      </c>
      <c r="G93">
        <f t="shared" si="42"/>
        <v>0</v>
      </c>
      <c r="K93">
        <f t="shared" si="41"/>
        <v>0.9950172452181385</v>
      </c>
      <c r="L93">
        <f t="shared" si="41"/>
        <v>0</v>
      </c>
      <c r="M93">
        <f t="shared" si="41"/>
        <v>0</v>
      </c>
      <c r="N93">
        <f t="shared" si="41"/>
        <v>0</v>
      </c>
      <c r="O93">
        <f t="shared" si="41"/>
        <v>0</v>
      </c>
      <c r="AE93">
        <f t="shared" si="35"/>
        <v>2041</v>
      </c>
      <c r="AF93">
        <f t="shared" si="37"/>
        <v>2.7837405392604078</v>
      </c>
      <c r="AG93">
        <f t="shared" si="44"/>
        <v>5.7996899645505626E-2</v>
      </c>
      <c r="AH93">
        <f t="shared" si="44"/>
        <v>5.2410185996902253E-2</v>
      </c>
      <c r="AI93">
        <f t="shared" si="44"/>
        <v>4.7403753929852417E-2</v>
      </c>
      <c r="AJ93">
        <f t="shared" si="44"/>
        <v>5.2389188657907759E-2</v>
      </c>
      <c r="AK93">
        <f t="shared" si="44"/>
        <v>6.277022564693141E-2</v>
      </c>
      <c r="AL93">
        <f t="shared" si="44"/>
        <v>8.7973748003408278E-2</v>
      </c>
      <c r="AM93">
        <f t="shared" si="44"/>
        <v>0.12045339272573054</v>
      </c>
      <c r="AN93">
        <f t="shared" si="44"/>
        <v>0.14015076797775078</v>
      </c>
      <c r="AO93">
        <f t="shared" si="44"/>
        <v>0.13808823199790865</v>
      </c>
      <c r="AP93">
        <f t="shared" si="44"/>
        <v>0.14059672852375821</v>
      </c>
      <c r="AQ93">
        <f t="shared" si="44"/>
        <v>0.1424395885652685</v>
      </c>
      <c r="AR93">
        <f t="shared" si="44"/>
        <v>0.14446184754915295</v>
      </c>
      <c r="AS93">
        <f t="shared" si="44"/>
        <v>0.1508568828355015</v>
      </c>
      <c r="AT93">
        <f t="shared" si="44"/>
        <v>0.15951517219090364</v>
      </c>
      <c r="AU93">
        <f t="shared" si="44"/>
        <v>0.16225307593325369</v>
      </c>
      <c r="AV93">
        <f t="shared" si="44"/>
        <v>0.15931430560784729</v>
      </c>
      <c r="AW93">
        <f t="shared" si="43"/>
        <v>0.15352180497580264</v>
      </c>
      <c r="AX93">
        <f t="shared" si="43"/>
        <v>0.15158981639676039</v>
      </c>
      <c r="AY93">
        <f t="shared" si="43"/>
        <v>0.11779692986485457</v>
      </c>
      <c r="AZ93">
        <f t="shared" si="43"/>
        <v>0.11507461248056648</v>
      </c>
      <c r="BA93">
        <f t="shared" si="43"/>
        <v>0.10539295350037216</v>
      </c>
      <c r="BB93">
        <f t="shared" si="43"/>
        <v>9.0777634238720303E-2</v>
      </c>
      <c r="BC93">
        <f t="shared" si="43"/>
        <v>7.458649164877762E-2</v>
      </c>
      <c r="BD93">
        <f t="shared" si="43"/>
        <v>5.7714397188103173E-2</v>
      </c>
      <c r="BE93">
        <f t="shared" si="43"/>
        <v>4.4018354116747996E-2</v>
      </c>
      <c r="BF93">
        <f t="shared" si="43"/>
        <v>3.4915686328220383E-2</v>
      </c>
      <c r="BG93">
        <f t="shared" si="43"/>
        <v>2.4992871515105979E-2</v>
      </c>
      <c r="BI93">
        <f t="shared" si="38"/>
        <v>2.7894555480416154</v>
      </c>
    </row>
    <row r="94" spans="1:61" x14ac:dyDescent="0.25">
      <c r="A94">
        <f>'HKI SC'!A90</f>
        <v>2027</v>
      </c>
      <c r="B94">
        <f>'HKI SC'!AG90</f>
        <v>1.8615917593042983</v>
      </c>
      <c r="C94">
        <f t="shared" si="42"/>
        <v>0</v>
      </c>
      <c r="D94">
        <f t="shared" si="42"/>
        <v>0.96423099110563038</v>
      </c>
      <c r="E94">
        <f t="shared" si="42"/>
        <v>0</v>
      </c>
      <c r="F94">
        <f t="shared" si="42"/>
        <v>0</v>
      </c>
      <c r="G94">
        <f t="shared" si="42"/>
        <v>0</v>
      </c>
      <c r="K94">
        <f t="shared" si="41"/>
        <v>0</v>
      </c>
      <c r="L94">
        <f t="shared" si="41"/>
        <v>3.5769008894369632E-2</v>
      </c>
      <c r="M94">
        <f t="shared" si="41"/>
        <v>0</v>
      </c>
      <c r="N94">
        <f t="shared" si="41"/>
        <v>0</v>
      </c>
      <c r="O94">
        <f t="shared" si="41"/>
        <v>0</v>
      </c>
      <c r="AE94">
        <f t="shared" si="35"/>
        <v>2042</v>
      </c>
      <c r="AF94">
        <f t="shared" si="37"/>
        <v>2.8750142585242142</v>
      </c>
      <c r="AG94">
        <f t="shared" si="44"/>
        <v>6.0708205612456156E-2</v>
      </c>
      <c r="AH94">
        <f t="shared" si="44"/>
        <v>5.4873813047573827E-2</v>
      </c>
      <c r="AI94">
        <f t="shared" si="44"/>
        <v>4.9573918279229051E-2</v>
      </c>
      <c r="AJ94">
        <f t="shared" si="44"/>
        <v>5.4663293564822524E-2</v>
      </c>
      <c r="AK94">
        <f t="shared" si="44"/>
        <v>6.5662247160633971E-2</v>
      </c>
      <c r="AL94">
        <f t="shared" si="44"/>
        <v>9.2592471611227758E-2</v>
      </c>
      <c r="AM94">
        <f t="shared" si="44"/>
        <v>0.12562503731587368</v>
      </c>
      <c r="AN94">
        <f t="shared" si="44"/>
        <v>0.14520171714600422</v>
      </c>
      <c r="AO94">
        <f t="shared" si="44"/>
        <v>0.142257291743454</v>
      </c>
      <c r="AP94">
        <f t="shared" si="44"/>
        <v>0.14482850715963466</v>
      </c>
      <c r="AQ94">
        <f t="shared" si="44"/>
        <v>0.14641929780741547</v>
      </c>
      <c r="AR94">
        <f t="shared" si="44"/>
        <v>0.14854372492747447</v>
      </c>
      <c r="AS94">
        <f t="shared" si="44"/>
        <v>0.1555180017815205</v>
      </c>
      <c r="AT94">
        <f t="shared" si="44"/>
        <v>0.16441878313558925</v>
      </c>
      <c r="AU94">
        <f t="shared" si="44"/>
        <v>0.16740725340936957</v>
      </c>
      <c r="AV94">
        <f t="shared" si="44"/>
        <v>0.16401193172910641</v>
      </c>
      <c r="AW94">
        <f t="shared" si="43"/>
        <v>0.15771185750975289</v>
      </c>
      <c r="AX94">
        <f t="shared" si="43"/>
        <v>0.15538805133348349</v>
      </c>
      <c r="AY94">
        <f t="shared" si="43"/>
        <v>0.12118401536819563</v>
      </c>
      <c r="AZ94">
        <f t="shared" si="43"/>
        <v>0.11908733173226276</v>
      </c>
      <c r="BA94">
        <f t="shared" si="43"/>
        <v>0.10934808556140674</v>
      </c>
      <c r="BB94">
        <f t="shared" si="43"/>
        <v>9.3691039915506757E-2</v>
      </c>
      <c r="BC94">
        <f t="shared" si="43"/>
        <v>7.6873894530828851E-2</v>
      </c>
      <c r="BD94">
        <f t="shared" si="43"/>
        <v>5.9012131405972959E-2</v>
      </c>
      <c r="BE94">
        <f t="shared" si="43"/>
        <v>4.4963484035529439E-2</v>
      </c>
      <c r="BF94">
        <f t="shared" si="43"/>
        <v>3.6042944588297071E-2</v>
      </c>
      <c r="BG94">
        <f t="shared" si="43"/>
        <v>2.5640557334738436E-2</v>
      </c>
      <c r="BI94">
        <f t="shared" si="38"/>
        <v>2.8812488887473608</v>
      </c>
    </row>
    <row r="95" spans="1:61" x14ac:dyDescent="0.25">
      <c r="A95">
        <f>'HKI SC'!A91</f>
        <v>2028</v>
      </c>
      <c r="B95">
        <f>'HKI SC'!AG91</f>
        <v>1.9243928627851752</v>
      </c>
      <c r="C95">
        <f t="shared" si="42"/>
        <v>0</v>
      </c>
      <c r="D95">
        <f t="shared" si="42"/>
        <v>0.91547896046488542</v>
      </c>
      <c r="E95">
        <f t="shared" si="42"/>
        <v>0</v>
      </c>
      <c r="F95">
        <f t="shared" si="42"/>
        <v>0</v>
      </c>
      <c r="G95">
        <f t="shared" si="42"/>
        <v>0</v>
      </c>
      <c r="K95">
        <f t="shared" si="41"/>
        <v>0</v>
      </c>
      <c r="L95">
        <f t="shared" si="41"/>
        <v>8.4521039535114542E-2</v>
      </c>
      <c r="M95">
        <f t="shared" si="41"/>
        <v>0</v>
      </c>
      <c r="N95">
        <f t="shared" si="41"/>
        <v>0</v>
      </c>
      <c r="O95">
        <f t="shared" si="41"/>
        <v>0</v>
      </c>
      <c r="AE95">
        <f t="shared" si="35"/>
        <v>2043</v>
      </c>
      <c r="AF95">
        <f t="shared" si="37"/>
        <v>2.9984850337701001</v>
      </c>
      <c r="AG95">
        <f t="shared" si="44"/>
        <v>6.4375932230461147E-2</v>
      </c>
      <c r="AH95">
        <f t="shared" si="44"/>
        <v>5.820649132908412E-2</v>
      </c>
      <c r="AI95">
        <f t="shared" si="44"/>
        <v>5.2509614082903507E-2</v>
      </c>
      <c r="AJ95">
        <f t="shared" si="44"/>
        <v>5.7739595244122907E-2</v>
      </c>
      <c r="AK95">
        <f t="shared" si="44"/>
        <v>6.9574437232483397E-2</v>
      </c>
      <c r="AL95">
        <f t="shared" si="44"/>
        <v>9.8840462698954634E-2</v>
      </c>
      <c r="AM95">
        <f t="shared" si="44"/>
        <v>0.13262099378605527</v>
      </c>
      <c r="AN95">
        <f t="shared" si="44"/>
        <v>0.15203440255163903</v>
      </c>
      <c r="AO95">
        <f t="shared" si="44"/>
        <v>0.14789699880240612</v>
      </c>
      <c r="AP95">
        <f t="shared" si="44"/>
        <v>0.15055305737030891</v>
      </c>
      <c r="AQ95">
        <f t="shared" si="44"/>
        <v>0.15180286045112545</v>
      </c>
      <c r="AR95">
        <f t="shared" si="44"/>
        <v>0.15406549579892678</v>
      </c>
      <c r="AS95">
        <f t="shared" si="44"/>
        <v>0.16182334327982043</v>
      </c>
      <c r="AT95">
        <f t="shared" si="44"/>
        <v>0.17105215635329077</v>
      </c>
      <c r="AU95">
        <f t="shared" si="44"/>
        <v>0.17437958119291883</v>
      </c>
      <c r="AV95">
        <f t="shared" si="44"/>
        <v>0.17036665840931067</v>
      </c>
      <c r="AW95">
        <f t="shared" si="43"/>
        <v>0.16337996262106691</v>
      </c>
      <c r="AX95">
        <f t="shared" si="43"/>
        <v>0.16052612411046491</v>
      </c>
      <c r="AY95">
        <f t="shared" si="43"/>
        <v>0.12576590461621551</v>
      </c>
      <c r="AZ95">
        <f t="shared" si="43"/>
        <v>0.12451554875735221</v>
      </c>
      <c r="BA95">
        <f t="shared" si="43"/>
        <v>0.11469840135564266</v>
      </c>
      <c r="BB95">
        <f t="shared" si="43"/>
        <v>9.7632157472893638E-2</v>
      </c>
      <c r="BC95">
        <f t="shared" si="43"/>
        <v>7.9968185082638657E-2</v>
      </c>
      <c r="BD95">
        <f t="shared" si="43"/>
        <v>6.0767644945203009E-2</v>
      </c>
      <c r="BE95">
        <f t="shared" si="43"/>
        <v>4.6242011137539403E-2</v>
      </c>
      <c r="BF95">
        <f t="shared" si="43"/>
        <v>3.7567846305862886E-2</v>
      </c>
      <c r="BG95">
        <f t="shared" si="43"/>
        <v>2.6516716111994468E-2</v>
      </c>
      <c r="BI95">
        <f t="shared" si="38"/>
        <v>3.0054225833306858</v>
      </c>
    </row>
    <row r="96" spans="1:61" x14ac:dyDescent="0.25">
      <c r="A96">
        <f>'HKI SC'!A92</f>
        <v>2029</v>
      </c>
      <c r="B96">
        <f>'HKI SC'!AG92</f>
        <v>1.9778962351706786</v>
      </c>
      <c r="C96">
        <f t="shared" si="42"/>
        <v>0</v>
      </c>
      <c r="D96">
        <f t="shared" si="42"/>
        <v>0.87394468948323767</v>
      </c>
      <c r="E96">
        <f t="shared" si="42"/>
        <v>0</v>
      </c>
      <c r="F96">
        <f t="shared" si="42"/>
        <v>0</v>
      </c>
      <c r="G96">
        <f t="shared" si="42"/>
        <v>0</v>
      </c>
      <c r="K96">
        <f t="shared" si="41"/>
        <v>0</v>
      </c>
      <c r="L96">
        <f t="shared" si="41"/>
        <v>0.12605531051676239</v>
      </c>
      <c r="M96">
        <f t="shared" si="41"/>
        <v>0</v>
      </c>
      <c r="N96">
        <f t="shared" si="41"/>
        <v>0</v>
      </c>
      <c r="O96">
        <f t="shared" si="41"/>
        <v>0</v>
      </c>
      <c r="AE96">
        <f t="shared" si="35"/>
        <v>2044</v>
      </c>
      <c r="AF96">
        <f t="shared" si="37"/>
        <v>3.1058846462721266</v>
      </c>
      <c r="AG96">
        <f t="shared" si="44"/>
        <v>6.751437909765326E-2</v>
      </c>
      <c r="AH96">
        <f t="shared" si="44"/>
        <v>6.1002917037531537E-2</v>
      </c>
      <c r="AI96">
        <f t="shared" si="44"/>
        <v>5.4984456705749758E-2</v>
      </c>
      <c r="AJ96">
        <f t="shared" si="44"/>
        <v>6.0484257473949775E-2</v>
      </c>
      <c r="AK96">
        <f t="shared" si="44"/>
        <v>7.3065262848529822E-2</v>
      </c>
      <c r="AL96">
        <f t="shared" si="44"/>
        <v>0.10431065767799105</v>
      </c>
      <c r="AM96">
        <f t="shared" si="44"/>
        <v>0.13867478451990223</v>
      </c>
      <c r="AN96">
        <f t="shared" si="44"/>
        <v>0.15791907034705802</v>
      </c>
      <c r="AO96">
        <f t="shared" si="44"/>
        <v>0.15278387299389198</v>
      </c>
      <c r="AP96">
        <f t="shared" si="44"/>
        <v>0.15551539154783858</v>
      </c>
      <c r="AQ96">
        <f t="shared" si="44"/>
        <v>0.15650053737310943</v>
      </c>
      <c r="AR96">
        <f t="shared" si="44"/>
        <v>0.1589038094370315</v>
      </c>
      <c r="AS96">
        <f t="shared" si="44"/>
        <v>0.16735344168740382</v>
      </c>
      <c r="AT96">
        <f t="shared" si="44"/>
        <v>0.17683232805628407</v>
      </c>
      <c r="AU96">
        <f t="shared" si="44"/>
        <v>0.18043812982207763</v>
      </c>
      <c r="AV96">
        <f t="shared" si="44"/>
        <v>0.17591045667946018</v>
      </c>
      <c r="AW96">
        <f t="shared" si="43"/>
        <v>0.16838805430851889</v>
      </c>
      <c r="AX96">
        <f t="shared" si="43"/>
        <v>0.16505951780665656</v>
      </c>
      <c r="AY96">
        <f t="shared" si="43"/>
        <v>0.12976407164117257</v>
      </c>
      <c r="AZ96">
        <f t="shared" si="43"/>
        <v>0.12918212970555282</v>
      </c>
      <c r="BA96">
        <f t="shared" si="43"/>
        <v>0.11927840976752067</v>
      </c>
      <c r="BB96">
        <f t="shared" si="43"/>
        <v>0.10103040660689017</v>
      </c>
      <c r="BC96">
        <f t="shared" si="43"/>
        <v>8.2645550946724489E-2</v>
      </c>
      <c r="BD96">
        <f t="shared" si="43"/>
        <v>6.2326189822240523E-2</v>
      </c>
      <c r="BE96">
        <f t="shared" si="43"/>
        <v>4.7375883663410605E-2</v>
      </c>
      <c r="BF96">
        <f t="shared" si="43"/>
        <v>3.8898258938638498E-2</v>
      </c>
      <c r="BG96">
        <f t="shared" si="43"/>
        <v>2.73020516852189E-2</v>
      </c>
      <c r="BI96">
        <f t="shared" si="38"/>
        <v>3.1134442781980076</v>
      </c>
    </row>
    <row r="97" spans="1:61" x14ac:dyDescent="0.25">
      <c r="A97">
        <f>'HKI SC'!A93</f>
        <v>2030</v>
      </c>
      <c r="B97">
        <f>'HKI SC'!AG93</f>
        <v>2.0289507717998241</v>
      </c>
      <c r="C97">
        <f t="shared" si="42"/>
        <v>0</v>
      </c>
      <c r="D97">
        <f t="shared" si="42"/>
        <v>0.83431143152860554</v>
      </c>
      <c r="E97">
        <f t="shared" si="42"/>
        <v>0</v>
      </c>
      <c r="F97">
        <f t="shared" si="42"/>
        <v>0</v>
      </c>
      <c r="G97">
        <f t="shared" si="42"/>
        <v>0</v>
      </c>
      <c r="K97">
        <f t="shared" ref="K97:O112" si="45">($B97&gt;=J$16)*($B97&lt;=K$16)*($B97-J$16)/(K$16-J$16)</f>
        <v>0</v>
      </c>
      <c r="L97">
        <f t="shared" si="45"/>
        <v>0.16568856847139446</v>
      </c>
      <c r="M97">
        <f t="shared" si="45"/>
        <v>0</v>
      </c>
      <c r="N97">
        <f t="shared" si="45"/>
        <v>0</v>
      </c>
      <c r="O97">
        <f t="shared" si="45"/>
        <v>0</v>
      </c>
      <c r="AE97">
        <f t="shared" si="35"/>
        <v>2045</v>
      </c>
      <c r="AF97">
        <f t="shared" si="37"/>
        <v>3.2019235373746948</v>
      </c>
      <c r="AG97">
        <f t="shared" si="44"/>
        <v>6.8097712450238351E-2</v>
      </c>
      <c r="AH97">
        <f t="shared" si="44"/>
        <v>5.9112942532830517E-2</v>
      </c>
      <c r="AI97">
        <f t="shared" si="44"/>
        <v>5.3823626061983987E-2</v>
      </c>
      <c r="AJ97">
        <f t="shared" si="44"/>
        <v>6.5885651820213456E-2</v>
      </c>
      <c r="AK97">
        <f t="shared" si="44"/>
        <v>7.9951271623895509E-2</v>
      </c>
      <c r="AL97">
        <f t="shared" si="44"/>
        <v>0.1107213519307103</v>
      </c>
      <c r="AM97">
        <f t="shared" si="44"/>
        <v>0.14273586275201114</v>
      </c>
      <c r="AN97">
        <f t="shared" si="44"/>
        <v>0.16066754490653462</v>
      </c>
      <c r="AO97">
        <f t="shared" si="44"/>
        <v>0.1563499943944473</v>
      </c>
      <c r="AP97">
        <f t="shared" si="44"/>
        <v>0.15922012777290409</v>
      </c>
      <c r="AQ97">
        <f t="shared" si="44"/>
        <v>0.16133751464270071</v>
      </c>
      <c r="AR97">
        <f t="shared" si="44"/>
        <v>0.16474144285141656</v>
      </c>
      <c r="AS97">
        <f t="shared" si="44"/>
        <v>0.17424696190393385</v>
      </c>
      <c r="AT97">
        <f t="shared" si="44"/>
        <v>0.18243854284255359</v>
      </c>
      <c r="AU97">
        <f t="shared" si="44"/>
        <v>0.18558802657163348</v>
      </c>
      <c r="AV97">
        <f t="shared" si="44"/>
        <v>0.18156256992628814</v>
      </c>
      <c r="AW97">
        <f t="shared" si="43"/>
        <v>0.17619821932475396</v>
      </c>
      <c r="AX97">
        <f t="shared" si="43"/>
        <v>0.17186006537607071</v>
      </c>
      <c r="AY97">
        <f t="shared" si="43"/>
        <v>0.13388196480543799</v>
      </c>
      <c r="AZ97">
        <f t="shared" si="43"/>
        <v>0.13099449241818648</v>
      </c>
      <c r="BA97">
        <f t="shared" si="43"/>
        <v>0.12020731393628414</v>
      </c>
      <c r="BB97">
        <f t="shared" si="43"/>
        <v>0.10278859192625293</v>
      </c>
      <c r="BC97">
        <f t="shared" si="43"/>
        <v>8.4432672037624668E-2</v>
      </c>
      <c r="BD97">
        <f t="shared" si="43"/>
        <v>6.5070997417974868E-2</v>
      </c>
      <c r="BE97">
        <f t="shared" si="43"/>
        <v>4.9322247265236152E-2</v>
      </c>
      <c r="BF97">
        <f t="shared" si="43"/>
        <v>4.0259110274587992E-2</v>
      </c>
      <c r="BG97">
        <f t="shared" si="43"/>
        <v>2.8999239794570149E-2</v>
      </c>
      <c r="BI97">
        <f t="shared" si="38"/>
        <v>3.2104960595612759</v>
      </c>
    </row>
    <row r="98" spans="1:61" x14ac:dyDescent="0.25">
      <c r="A98">
        <f>'HKI SC'!A94</f>
        <v>2031</v>
      </c>
      <c r="B98">
        <f>'HKI SC'!AG94</f>
        <v>2.0887007851193582</v>
      </c>
      <c r="C98">
        <f t="shared" si="42"/>
        <v>0</v>
      </c>
      <c r="D98">
        <f t="shared" si="42"/>
        <v>0.78792793954066875</v>
      </c>
      <c r="E98">
        <f t="shared" si="42"/>
        <v>0</v>
      </c>
      <c r="F98">
        <f t="shared" si="42"/>
        <v>0</v>
      </c>
      <c r="G98">
        <f t="shared" si="42"/>
        <v>0</v>
      </c>
      <c r="K98">
        <f t="shared" si="45"/>
        <v>0</v>
      </c>
      <c r="L98">
        <f t="shared" si="45"/>
        <v>0.21207206045933127</v>
      </c>
      <c r="M98">
        <f t="shared" si="45"/>
        <v>0</v>
      </c>
      <c r="N98">
        <f t="shared" si="45"/>
        <v>0</v>
      </c>
      <c r="O98">
        <f t="shared" si="45"/>
        <v>0</v>
      </c>
      <c r="AE98">
        <f t="shared" si="35"/>
        <v>2046</v>
      </c>
      <c r="AF98">
        <f t="shared" si="37"/>
        <v>3.294066076671073</v>
      </c>
      <c r="AG98">
        <f t="shared" si="44"/>
        <v>6.8657379640752386E-2</v>
      </c>
      <c r="AH98">
        <f t="shared" si="44"/>
        <v>5.7299645356350459E-2</v>
      </c>
      <c r="AI98">
        <f t="shared" si="44"/>
        <v>5.2709890970068035E-2</v>
      </c>
      <c r="AJ98">
        <f t="shared" si="44"/>
        <v>7.1067908561123716E-2</v>
      </c>
      <c r="AK98">
        <f t="shared" si="44"/>
        <v>8.6557911151851935E-2</v>
      </c>
      <c r="AL98">
        <f t="shared" si="44"/>
        <v>0.11687196071343131</v>
      </c>
      <c r="AM98">
        <f t="shared" si="44"/>
        <v>0.14663218075705892</v>
      </c>
      <c r="AN98">
        <f t="shared" si="44"/>
        <v>0.16330451230790952</v>
      </c>
      <c r="AO98">
        <f t="shared" si="44"/>
        <v>0.15977143624486795</v>
      </c>
      <c r="AP98">
        <f t="shared" si="44"/>
        <v>0.16277456076647376</v>
      </c>
      <c r="AQ98">
        <f t="shared" si="44"/>
        <v>0.16597825302506092</v>
      </c>
      <c r="AR98">
        <f t="shared" si="44"/>
        <v>0.17034224019619593</v>
      </c>
      <c r="AS98">
        <f t="shared" si="44"/>
        <v>0.18086080812966357</v>
      </c>
      <c r="AT98">
        <f t="shared" si="44"/>
        <v>0.18781731034306623</v>
      </c>
      <c r="AU98">
        <f t="shared" si="44"/>
        <v>0.19052898911472918</v>
      </c>
      <c r="AV98">
        <f t="shared" si="44"/>
        <v>0.18698537376100977</v>
      </c>
      <c r="AW98">
        <f t="shared" si="43"/>
        <v>0.18369152155531657</v>
      </c>
      <c r="AX98">
        <f t="shared" si="43"/>
        <v>0.17838471090724831</v>
      </c>
      <c r="AY98">
        <f t="shared" si="43"/>
        <v>0.1378327927289027</v>
      </c>
      <c r="AZ98">
        <f t="shared" si="43"/>
        <v>0.13273332655663761</v>
      </c>
      <c r="BA98">
        <f t="shared" si="43"/>
        <v>0.12109853194068035</v>
      </c>
      <c r="BB98">
        <f t="shared" si="43"/>
        <v>0.10447544667873732</v>
      </c>
      <c r="BC98">
        <f t="shared" si="43"/>
        <v>8.6147288621127166E-2</v>
      </c>
      <c r="BD98">
        <f t="shared" si="43"/>
        <v>6.7704446626388137E-2</v>
      </c>
      <c r="BE98">
        <f t="shared" si="43"/>
        <v>5.1189645801467815E-2</v>
      </c>
      <c r="BF98">
        <f t="shared" si="43"/>
        <v>4.1564751106751875E-2</v>
      </c>
      <c r="BG98">
        <f t="shared" si="43"/>
        <v>3.0627572028146505E-2</v>
      </c>
      <c r="BI98">
        <f t="shared" si="38"/>
        <v>3.303610395591019</v>
      </c>
    </row>
    <row r="99" spans="1:61" x14ac:dyDescent="0.25">
      <c r="A99">
        <f>'HKI SC'!A95</f>
        <v>2032</v>
      </c>
      <c r="B99">
        <f>'HKI SC'!AG95</f>
        <v>2.1614791306215015</v>
      </c>
      <c r="C99">
        <f t="shared" ref="C99:G114" si="46">($B99&gt;=C$16)*($B99&lt;=D$16)*(1-($B99-C$16)/(D$16-C$16))</f>
        <v>0</v>
      </c>
      <c r="D99">
        <f t="shared" si="46"/>
        <v>0.73143064995110574</v>
      </c>
      <c r="E99">
        <f t="shared" si="46"/>
        <v>0</v>
      </c>
      <c r="F99">
        <f t="shared" si="46"/>
        <v>0</v>
      </c>
      <c r="G99">
        <f t="shared" si="46"/>
        <v>0</v>
      </c>
      <c r="K99">
        <f t="shared" si="45"/>
        <v>0</v>
      </c>
      <c r="L99">
        <f t="shared" si="45"/>
        <v>0.26856935004889426</v>
      </c>
      <c r="M99">
        <f t="shared" si="45"/>
        <v>0</v>
      </c>
      <c r="N99">
        <f t="shared" si="45"/>
        <v>0</v>
      </c>
      <c r="O99">
        <f t="shared" si="45"/>
        <v>0</v>
      </c>
      <c r="AE99">
        <f t="shared" si="35"/>
        <v>2047</v>
      </c>
      <c r="AF99">
        <f t="shared" si="37"/>
        <v>3.3829941599793214</v>
      </c>
      <c r="AG99">
        <f t="shared" si="44"/>
        <v>6.9197522455601901E-2</v>
      </c>
      <c r="AH99">
        <f t="shared" si="44"/>
        <v>5.5549606301599018E-2</v>
      </c>
      <c r="AI99">
        <f t="shared" si="44"/>
        <v>5.1635009294421441E-2</v>
      </c>
      <c r="AJ99">
        <f t="shared" si="44"/>
        <v>7.6069378704008248E-2</v>
      </c>
      <c r="AK99">
        <f t="shared" si="44"/>
        <v>9.2934073506569806E-2</v>
      </c>
      <c r="AL99">
        <f t="shared" si="44"/>
        <v>0.12280800126975835</v>
      </c>
      <c r="AM99">
        <f t="shared" si="44"/>
        <v>0.1503925730231524</v>
      </c>
      <c r="AN99">
        <f t="shared" si="44"/>
        <v>0.16584948728408558</v>
      </c>
      <c r="AO99">
        <f t="shared" si="44"/>
        <v>0.16307351873827386</v>
      </c>
      <c r="AP99">
        <f t="shared" si="44"/>
        <v>0.16620499491534224</v>
      </c>
      <c r="AQ99">
        <f t="shared" si="44"/>
        <v>0.17045709605054865</v>
      </c>
      <c r="AR99">
        <f t="shared" si="44"/>
        <v>0.17574764986552482</v>
      </c>
      <c r="AS99">
        <f t="shared" si="44"/>
        <v>0.18724392577153604</v>
      </c>
      <c r="AT99">
        <f t="shared" si="44"/>
        <v>0.19300843583226893</v>
      </c>
      <c r="AU99">
        <f t="shared" si="44"/>
        <v>0.19529758277419024</v>
      </c>
      <c r="AV99">
        <f t="shared" si="44"/>
        <v>0.19221899934655265</v>
      </c>
      <c r="AW99">
        <f t="shared" si="43"/>
        <v>0.19092341477317093</v>
      </c>
      <c r="AX99">
        <f t="shared" si="43"/>
        <v>0.18468173968227536</v>
      </c>
      <c r="AY99">
        <f t="shared" si="43"/>
        <v>0.14164579329734084</v>
      </c>
      <c r="AZ99">
        <f t="shared" si="43"/>
        <v>0.13441150026776183</v>
      </c>
      <c r="BA99">
        <f t="shared" si="43"/>
        <v>0.12195865919076443</v>
      </c>
      <c r="BB99">
        <f t="shared" si="43"/>
        <v>0.10610345434059848</v>
      </c>
      <c r="BC99">
        <f t="shared" si="43"/>
        <v>8.7802089623397889E-2</v>
      </c>
      <c r="BD99">
        <f t="shared" si="43"/>
        <v>7.0246026144188803E-2</v>
      </c>
      <c r="BE99">
        <f t="shared" si="43"/>
        <v>5.29918988527492E-2</v>
      </c>
      <c r="BF99">
        <f t="shared" si="43"/>
        <v>4.2824843758636114E-2</v>
      </c>
      <c r="BG99">
        <f t="shared" si="43"/>
        <v>3.2199098769505545E-2</v>
      </c>
      <c r="BI99">
        <f t="shared" si="38"/>
        <v>3.3934763738338232</v>
      </c>
    </row>
    <row r="100" spans="1:61" x14ac:dyDescent="0.25">
      <c r="A100">
        <f>'HKI SC'!A96</f>
        <v>2033</v>
      </c>
      <c r="B100">
        <f>'HKI SC'!AG96</f>
        <v>2.2235958260526854</v>
      </c>
      <c r="C100">
        <f t="shared" si="46"/>
        <v>0</v>
      </c>
      <c r="D100">
        <f t="shared" si="46"/>
        <v>0.6832099202009505</v>
      </c>
      <c r="E100">
        <f t="shared" si="46"/>
        <v>0</v>
      </c>
      <c r="F100">
        <f t="shared" si="46"/>
        <v>0</v>
      </c>
      <c r="G100">
        <f t="shared" si="46"/>
        <v>0</v>
      </c>
      <c r="K100">
        <f t="shared" si="45"/>
        <v>0</v>
      </c>
      <c r="L100">
        <f t="shared" si="45"/>
        <v>0.31679007979904944</v>
      </c>
      <c r="M100">
        <f t="shared" si="45"/>
        <v>0</v>
      </c>
      <c r="N100">
        <f t="shared" si="45"/>
        <v>0</v>
      </c>
      <c r="O100">
        <f t="shared" si="45"/>
        <v>0</v>
      </c>
      <c r="AE100">
        <f t="shared" si="35"/>
        <v>2048</v>
      </c>
      <c r="AF100">
        <f t="shared" si="37"/>
        <v>3.4479672897975773</v>
      </c>
      <c r="AG100">
        <f t="shared" si="44"/>
        <v>6.959216459702719E-2</v>
      </c>
      <c r="AH100">
        <f t="shared" si="44"/>
        <v>5.4270983053898401E-2</v>
      </c>
      <c r="AI100">
        <f t="shared" si="44"/>
        <v>5.0849673278475033E-2</v>
      </c>
      <c r="AJ100">
        <f t="shared" si="44"/>
        <v>7.9723580580252057E-2</v>
      </c>
      <c r="AK100">
        <f t="shared" si="44"/>
        <v>9.7592660636794545E-2</v>
      </c>
      <c r="AL100">
        <f t="shared" si="44"/>
        <v>0.12714502416876527</v>
      </c>
      <c r="AM100">
        <f t="shared" si="44"/>
        <v>0.15314001169250463</v>
      </c>
      <c r="AN100">
        <f t="shared" si="44"/>
        <v>0.16770891102695581</v>
      </c>
      <c r="AO100">
        <f t="shared" si="44"/>
        <v>0.16548610457767599</v>
      </c>
      <c r="AP100">
        <f t="shared" si="44"/>
        <v>0.16871135775366886</v>
      </c>
      <c r="AQ100">
        <f t="shared" si="44"/>
        <v>0.17372945320146022</v>
      </c>
      <c r="AR100">
        <f t="shared" si="44"/>
        <v>0.17969698028062875</v>
      </c>
      <c r="AS100">
        <f t="shared" si="44"/>
        <v>0.1919075946122667</v>
      </c>
      <c r="AT100">
        <f t="shared" si="44"/>
        <v>0.19680120475031371</v>
      </c>
      <c r="AU100">
        <f t="shared" si="44"/>
        <v>0.19878163914154404</v>
      </c>
      <c r="AV100">
        <f t="shared" si="44"/>
        <v>0.19604281992088052</v>
      </c>
      <c r="AW100">
        <f t="shared" si="43"/>
        <v>0.19620722073631863</v>
      </c>
      <c r="AX100">
        <f t="shared" si="43"/>
        <v>0.18928250979727881</v>
      </c>
      <c r="AY100">
        <f t="shared" si="43"/>
        <v>0.14443166893655227</v>
      </c>
      <c r="AZ100">
        <f t="shared" si="43"/>
        <v>0.13563761685921588</v>
      </c>
      <c r="BA100">
        <f t="shared" si="43"/>
        <v>0.12258709013632095</v>
      </c>
      <c r="BB100">
        <f t="shared" si="43"/>
        <v>0.10729291833469548</v>
      </c>
      <c r="BC100">
        <f t="shared" si="43"/>
        <v>8.9011129516580217E-2</v>
      </c>
      <c r="BD100">
        <f t="shared" si="43"/>
        <v>7.2102969078414458E-2</v>
      </c>
      <c r="BE100">
        <f t="shared" si="43"/>
        <v>5.43086709804061E-2</v>
      </c>
      <c r="BF100">
        <f t="shared" si="43"/>
        <v>4.3745499646047001E-2</v>
      </c>
      <c r="BG100">
        <f t="shared" si="43"/>
        <v>3.3347296359970323E-2</v>
      </c>
      <c r="BI100">
        <f t="shared" si="38"/>
        <v>3.4591347536549124</v>
      </c>
    </row>
    <row r="101" spans="1:61" x14ac:dyDescent="0.25">
      <c r="A101">
        <f>'HKI SC'!A97</f>
        <v>2034</v>
      </c>
      <c r="B101">
        <f>'HKI SC'!AG97</f>
        <v>2.2896799491558628</v>
      </c>
      <c r="C101">
        <f t="shared" si="46"/>
        <v>0</v>
      </c>
      <c r="D101">
        <f t="shared" si="46"/>
        <v>0.63190930578779936</v>
      </c>
      <c r="E101">
        <f t="shared" si="46"/>
        <v>0</v>
      </c>
      <c r="F101">
        <f t="shared" si="46"/>
        <v>0</v>
      </c>
      <c r="G101">
        <f t="shared" si="46"/>
        <v>0</v>
      </c>
      <c r="K101">
        <f t="shared" si="45"/>
        <v>0</v>
      </c>
      <c r="L101">
        <f t="shared" si="45"/>
        <v>0.36809069421220059</v>
      </c>
      <c r="M101">
        <f t="shared" si="45"/>
        <v>0</v>
      </c>
      <c r="N101">
        <f t="shared" si="45"/>
        <v>0</v>
      </c>
      <c r="O101">
        <f t="shared" si="45"/>
        <v>0</v>
      </c>
      <c r="AE101">
        <f t="shared" si="35"/>
        <v>2049</v>
      </c>
      <c r="AF101">
        <f t="shared" si="37"/>
        <v>3.5022612791453778</v>
      </c>
      <c r="AG101">
        <f t="shared" si="44"/>
        <v>6.992194240337074E-2</v>
      </c>
      <c r="AH101">
        <f t="shared" si="44"/>
        <v>5.3202517409951522E-2</v>
      </c>
      <c r="AI101">
        <f t="shared" si="44"/>
        <v>5.0193416986012138E-2</v>
      </c>
      <c r="AJ101">
        <f t="shared" si="44"/>
        <v>8.2777169014401172E-2</v>
      </c>
      <c r="AK101">
        <f t="shared" si="44"/>
        <v>0.10148555113986454</v>
      </c>
      <c r="AL101">
        <f t="shared" si="44"/>
        <v>0.13076920351395802</v>
      </c>
      <c r="AM101">
        <f t="shared" si="44"/>
        <v>0.15543587470949033</v>
      </c>
      <c r="AN101">
        <f t="shared" si="44"/>
        <v>0.16926271539455884</v>
      </c>
      <c r="AO101">
        <f t="shared" si="44"/>
        <v>0.16750215198422017</v>
      </c>
      <c r="AP101">
        <f t="shared" si="44"/>
        <v>0.17080576874520453</v>
      </c>
      <c r="AQ101">
        <f t="shared" si="44"/>
        <v>0.17646395783115515</v>
      </c>
      <c r="AR101">
        <f t="shared" si="44"/>
        <v>0.18299718921451247</v>
      </c>
      <c r="AS101">
        <f t="shared" si="44"/>
        <v>0.19580473158363598</v>
      </c>
      <c r="AT101">
        <f t="shared" si="44"/>
        <v>0.19997058501275469</v>
      </c>
      <c r="AU101">
        <f t="shared" si="44"/>
        <v>0.20169304759339757</v>
      </c>
      <c r="AV101">
        <f t="shared" si="44"/>
        <v>0.19923814811441515</v>
      </c>
      <c r="AW101">
        <f t="shared" si="43"/>
        <v>0.20062256759557331</v>
      </c>
      <c r="AX101">
        <f t="shared" si="43"/>
        <v>0.19312708622932703</v>
      </c>
      <c r="AY101">
        <f t="shared" si="43"/>
        <v>0.1467596513302393</v>
      </c>
      <c r="AZ101">
        <f t="shared" si="43"/>
        <v>0.13666220596769479</v>
      </c>
      <c r="BA101">
        <f t="shared" si="43"/>
        <v>0.12311223065455235</v>
      </c>
      <c r="BB101">
        <f t="shared" si="43"/>
        <v>0.10828687915520299</v>
      </c>
      <c r="BC101">
        <f t="shared" si="43"/>
        <v>9.0021448694140666E-2</v>
      </c>
      <c r="BD101">
        <f t="shared" si="43"/>
        <v>7.365470038907071E-2</v>
      </c>
      <c r="BE101">
        <f t="shared" si="43"/>
        <v>5.5409015262303331E-2</v>
      </c>
      <c r="BF101">
        <f t="shared" si="43"/>
        <v>4.4514834309220826E-2</v>
      </c>
      <c r="BG101">
        <f t="shared" si="43"/>
        <v>3.4306773422569034E-2</v>
      </c>
      <c r="BI101">
        <f t="shared" si="38"/>
        <v>3.514001363660797</v>
      </c>
    </row>
    <row r="102" spans="1:61" x14ac:dyDescent="0.25">
      <c r="A102">
        <f>'HKI SC'!A98</f>
        <v>2035</v>
      </c>
      <c r="B102">
        <f>'HKI SC'!AG98</f>
        <v>2.3543514836227892</v>
      </c>
      <c r="C102">
        <f t="shared" si="46"/>
        <v>0</v>
      </c>
      <c r="D102">
        <f t="shared" si="46"/>
        <v>0.58170527345139877</v>
      </c>
      <c r="E102">
        <f t="shared" si="46"/>
        <v>0</v>
      </c>
      <c r="F102">
        <f t="shared" si="46"/>
        <v>0</v>
      </c>
      <c r="G102">
        <f t="shared" si="46"/>
        <v>0</v>
      </c>
      <c r="K102">
        <f t="shared" si="45"/>
        <v>0</v>
      </c>
      <c r="L102">
        <f t="shared" si="45"/>
        <v>0.41829472654860123</v>
      </c>
      <c r="M102">
        <f t="shared" si="45"/>
        <v>0</v>
      </c>
      <c r="N102">
        <f t="shared" si="45"/>
        <v>0</v>
      </c>
      <c r="O102">
        <f t="shared" si="45"/>
        <v>0</v>
      </c>
      <c r="AE102">
        <f t="shared" si="35"/>
        <v>2050</v>
      </c>
      <c r="AF102">
        <f t="shared" si="37"/>
        <v>3.5507212650310893</v>
      </c>
      <c r="AG102">
        <f t="shared" si="44"/>
        <v>7.0216284890132152E-2</v>
      </c>
      <c r="AH102">
        <f t="shared" si="44"/>
        <v>5.2248860648917594E-2</v>
      </c>
      <c r="AI102">
        <f t="shared" si="44"/>
        <v>4.9607676813809287E-2</v>
      </c>
      <c r="AJ102">
        <f t="shared" si="44"/>
        <v>8.5502642942495072E-2</v>
      </c>
      <c r="AK102">
        <f t="shared" si="44"/>
        <v>0.10496014236256745</v>
      </c>
      <c r="AL102">
        <f t="shared" si="44"/>
        <v>0.13400395715842275</v>
      </c>
      <c r="AM102">
        <f t="shared" si="44"/>
        <v>0.15748504241175573</v>
      </c>
      <c r="AN102">
        <f t="shared" si="44"/>
        <v>0.17064956021159475</v>
      </c>
      <c r="AO102">
        <f t="shared" si="44"/>
        <v>0.16930157085248967</v>
      </c>
      <c r="AP102">
        <f t="shared" si="44"/>
        <v>0.17267513086627712</v>
      </c>
      <c r="AQ102">
        <f t="shared" si="44"/>
        <v>0.17890463418135963</v>
      </c>
      <c r="AR102">
        <f t="shared" si="44"/>
        <v>0.18594278375042744</v>
      </c>
      <c r="AS102">
        <f t="shared" si="44"/>
        <v>0.1992831129826792</v>
      </c>
      <c r="AT102">
        <f t="shared" si="44"/>
        <v>0.20279940869341065</v>
      </c>
      <c r="AU102">
        <f t="shared" si="44"/>
        <v>0.20429161907762902</v>
      </c>
      <c r="AV102">
        <f t="shared" si="44"/>
        <v>0.20209013156633987</v>
      </c>
      <c r="AW102">
        <f t="shared" si="43"/>
        <v>0.2045634761390468</v>
      </c>
      <c r="AX102">
        <f t="shared" si="43"/>
        <v>0.19655855482965642</v>
      </c>
      <c r="AY102">
        <f t="shared" si="43"/>
        <v>0.14883748711455766</v>
      </c>
      <c r="AZ102">
        <f t="shared" si="43"/>
        <v>0.13757670081937126</v>
      </c>
      <c r="BA102">
        <f t="shared" si="43"/>
        <v>0.12358094371850661</v>
      </c>
      <c r="BB102">
        <f t="shared" si="43"/>
        <v>0.10917403679293322</v>
      </c>
      <c r="BC102">
        <f t="shared" si="43"/>
        <v>9.0923206949018759E-2</v>
      </c>
      <c r="BD102">
        <f t="shared" si="43"/>
        <v>7.5039694903493243E-2</v>
      </c>
      <c r="BE102">
        <f t="shared" si="43"/>
        <v>5.6391125234524837E-2</v>
      </c>
      <c r="BF102">
        <f t="shared" si="43"/>
        <v>4.5201502343134643E-2</v>
      </c>
      <c r="BG102">
        <f t="shared" si="43"/>
        <v>3.5163152654777374E-2</v>
      </c>
      <c r="BI102">
        <f t="shared" si="38"/>
        <v>3.562972440909328</v>
      </c>
    </row>
    <row r="103" spans="1:61" x14ac:dyDescent="0.25">
      <c r="A103">
        <f>'HKI SC'!A99</f>
        <v>2036</v>
      </c>
      <c r="B103">
        <f>'HKI SC'!AG99</f>
        <v>2.4143849293209381</v>
      </c>
      <c r="C103">
        <f t="shared" si="46"/>
        <v>0</v>
      </c>
      <c r="D103">
        <f t="shared" si="46"/>
        <v>0.5351017550110444</v>
      </c>
      <c r="E103">
        <f t="shared" si="46"/>
        <v>0</v>
      </c>
      <c r="F103">
        <f t="shared" si="46"/>
        <v>0</v>
      </c>
      <c r="G103">
        <f t="shared" si="46"/>
        <v>0</v>
      </c>
      <c r="K103">
        <f t="shared" si="45"/>
        <v>0</v>
      </c>
      <c r="L103">
        <f t="shared" si="45"/>
        <v>0.4648982449889556</v>
      </c>
      <c r="M103">
        <f t="shared" si="45"/>
        <v>0</v>
      </c>
      <c r="N103">
        <f t="shared" si="45"/>
        <v>0</v>
      </c>
      <c r="O103">
        <f t="shared" si="45"/>
        <v>0</v>
      </c>
      <c r="AE103">
        <f t="shared" si="35"/>
        <v>2051</v>
      </c>
      <c r="AF103">
        <f t="shared" si="37"/>
        <v>3.5978729881509199</v>
      </c>
      <c r="AG103">
        <f t="shared" si="44"/>
        <v>7.0502681082465088E-2</v>
      </c>
      <c r="AH103">
        <f t="shared" si="44"/>
        <v>5.1320949533679647E-2</v>
      </c>
      <c r="AI103">
        <f t="shared" si="44"/>
        <v>4.9037749730359292E-2</v>
      </c>
      <c r="AJ103">
        <f t="shared" si="44"/>
        <v>8.8154537896217924E-2</v>
      </c>
      <c r="AK103">
        <f t="shared" si="44"/>
        <v>0.108340930868653</v>
      </c>
      <c r="AL103">
        <f t="shared" si="44"/>
        <v>0.13715138292458742</v>
      </c>
      <c r="AM103">
        <f t="shared" si="44"/>
        <v>0.1594788892187109</v>
      </c>
      <c r="AN103">
        <f t="shared" si="44"/>
        <v>0.17199896470744561</v>
      </c>
      <c r="AO103">
        <f t="shared" si="44"/>
        <v>0.1710524112355914</v>
      </c>
      <c r="AP103">
        <f t="shared" si="44"/>
        <v>0.17449402626074534</v>
      </c>
      <c r="AQ103">
        <f t="shared" si="44"/>
        <v>0.1812794201699765</v>
      </c>
      <c r="AR103">
        <f t="shared" si="44"/>
        <v>0.18880885676803638</v>
      </c>
      <c r="AS103">
        <f t="shared" si="44"/>
        <v>0.20266758934261173</v>
      </c>
      <c r="AT103">
        <f t="shared" si="44"/>
        <v>0.20555186329089412</v>
      </c>
      <c r="AU103">
        <f t="shared" si="44"/>
        <v>0.20682003754272185</v>
      </c>
      <c r="AV103">
        <f t="shared" si="44"/>
        <v>0.20486512069623031</v>
      </c>
      <c r="AW103">
        <f t="shared" si="43"/>
        <v>0.20839799290759634</v>
      </c>
      <c r="AX103">
        <f t="shared" si="43"/>
        <v>0.19989738488459524</v>
      </c>
      <c r="AY103">
        <f t="shared" si="43"/>
        <v>0.15085922805814184</v>
      </c>
      <c r="AZ103">
        <f t="shared" si="43"/>
        <v>0.13846650727004697</v>
      </c>
      <c r="BA103">
        <f t="shared" si="43"/>
        <v>0.12403700304684283</v>
      </c>
      <c r="BB103">
        <f t="shared" si="43"/>
        <v>0.1100372440459554</v>
      </c>
      <c r="BC103">
        <f t="shared" si="43"/>
        <v>9.1800620649784406E-2</v>
      </c>
      <c r="BD103">
        <f t="shared" si="43"/>
        <v>7.6387299048912324E-2</v>
      </c>
      <c r="BE103">
        <f t="shared" si="43"/>
        <v>5.7346721416344344E-2</v>
      </c>
      <c r="BF103">
        <f t="shared" si="43"/>
        <v>4.5869632562708006E-2</v>
      </c>
      <c r="BG103">
        <f t="shared" si="43"/>
        <v>3.5996412419604648E-2</v>
      </c>
      <c r="BI103">
        <f t="shared" si="38"/>
        <v>3.6106214575794593</v>
      </c>
    </row>
    <row r="104" spans="1:61" x14ac:dyDescent="0.25">
      <c r="A104">
        <f>'HKI SC'!A100</f>
        <v>2037</v>
      </c>
      <c r="B104">
        <f>'HKI SC'!AG100</f>
        <v>2.4691696622408439</v>
      </c>
      <c r="C104">
        <f t="shared" si="46"/>
        <v>0</v>
      </c>
      <c r="D104">
        <f t="shared" si="46"/>
        <v>0.49257277335438343</v>
      </c>
      <c r="E104">
        <f t="shared" si="46"/>
        <v>0</v>
      </c>
      <c r="F104">
        <f t="shared" si="46"/>
        <v>0</v>
      </c>
      <c r="G104">
        <f t="shared" si="46"/>
        <v>0</v>
      </c>
      <c r="K104">
        <f t="shared" si="45"/>
        <v>0</v>
      </c>
      <c r="L104">
        <f t="shared" si="45"/>
        <v>0.50742722664561657</v>
      </c>
      <c r="M104">
        <f t="shared" si="45"/>
        <v>0</v>
      </c>
      <c r="N104">
        <f t="shared" si="45"/>
        <v>0</v>
      </c>
      <c r="O104">
        <f t="shared" si="45"/>
        <v>0</v>
      </c>
      <c r="AE104">
        <f t="shared" si="35"/>
        <v>2052</v>
      </c>
      <c r="AF104">
        <f t="shared" si="37"/>
        <v>3.6481681621693722</v>
      </c>
      <c r="AG104">
        <f t="shared" si="44"/>
        <v>7.0808170370629614E-2</v>
      </c>
      <c r="AH104">
        <f t="shared" si="44"/>
        <v>5.033117762447617E-2</v>
      </c>
      <c r="AI104">
        <f t="shared" si="44"/>
        <v>4.8429827475490718E-2</v>
      </c>
      <c r="AJ104">
        <f t="shared" si="44"/>
        <v>9.0983225998181538E-2</v>
      </c>
      <c r="AK104">
        <f t="shared" si="44"/>
        <v>0.1119471054680632</v>
      </c>
      <c r="AL104">
        <f t="shared" si="44"/>
        <v>0.14050863725476553</v>
      </c>
      <c r="AM104">
        <f t="shared" si="44"/>
        <v>0.16160565925990522</v>
      </c>
      <c r="AN104">
        <f t="shared" si="44"/>
        <v>0.17343832958002137</v>
      </c>
      <c r="AO104">
        <f t="shared" si="44"/>
        <v>0.17291997441080861</v>
      </c>
      <c r="AP104">
        <f t="shared" si="44"/>
        <v>0.17643418145197026</v>
      </c>
      <c r="AQ104">
        <f t="shared" si="44"/>
        <v>0.18381252536001427</v>
      </c>
      <c r="AR104">
        <f t="shared" si="44"/>
        <v>0.19186600148370017</v>
      </c>
      <c r="AS104">
        <f t="shared" si="44"/>
        <v>0.20627769765300247</v>
      </c>
      <c r="AT104">
        <f t="shared" si="44"/>
        <v>0.20848781501860728</v>
      </c>
      <c r="AU104">
        <f t="shared" si="44"/>
        <v>0.20951701738310075</v>
      </c>
      <c r="AV104">
        <f t="shared" si="44"/>
        <v>0.20782510925979678</v>
      </c>
      <c r="AW104">
        <f t="shared" si="43"/>
        <v>0.2124881443461927</v>
      </c>
      <c r="AX104">
        <f t="shared" si="43"/>
        <v>0.20345880380038797</v>
      </c>
      <c r="AY104">
        <f t="shared" si="43"/>
        <v>0.15301575184666552</v>
      </c>
      <c r="AZ104">
        <f t="shared" si="43"/>
        <v>0.13941563420154302</v>
      </c>
      <c r="BA104">
        <f t="shared" si="43"/>
        <v>0.12452346635642569</v>
      </c>
      <c r="BB104">
        <f t="shared" si="43"/>
        <v>0.11095799849843652</v>
      </c>
      <c r="BC104">
        <f t="shared" si="43"/>
        <v>9.2736528647335892E-2</v>
      </c>
      <c r="BD104">
        <f t="shared" si="43"/>
        <v>7.7824743547591418E-2</v>
      </c>
      <c r="BE104">
        <f t="shared" si="43"/>
        <v>5.8366024064814628E-2</v>
      </c>
      <c r="BF104">
        <f t="shared" si="43"/>
        <v>4.6582304835045316E-2</v>
      </c>
      <c r="BG104">
        <f t="shared" si="43"/>
        <v>3.6885222882968957E-2</v>
      </c>
      <c r="BI104">
        <f t="shared" si="38"/>
        <v>3.661447078079942</v>
      </c>
    </row>
    <row r="105" spans="1:61" x14ac:dyDescent="0.25">
      <c r="A105">
        <f>'HKI SC'!A101</f>
        <v>2038</v>
      </c>
      <c r="B105">
        <f>'HKI SC'!AG101</f>
        <v>2.5181974576687245</v>
      </c>
      <c r="C105">
        <f t="shared" si="46"/>
        <v>0</v>
      </c>
      <c r="D105">
        <f t="shared" si="46"/>
        <v>0.45451285955563892</v>
      </c>
      <c r="E105">
        <f t="shared" si="46"/>
        <v>0</v>
      </c>
      <c r="F105">
        <f t="shared" si="46"/>
        <v>0</v>
      </c>
      <c r="G105">
        <f t="shared" si="46"/>
        <v>0</v>
      </c>
      <c r="K105">
        <f t="shared" si="45"/>
        <v>0</v>
      </c>
      <c r="L105">
        <f t="shared" si="45"/>
        <v>0.54548714044436108</v>
      </c>
      <c r="M105">
        <f t="shared" si="45"/>
        <v>0</v>
      </c>
      <c r="N105">
        <f t="shared" si="45"/>
        <v>0</v>
      </c>
      <c r="O105">
        <f t="shared" si="45"/>
        <v>0</v>
      </c>
      <c r="AE105">
        <f t="shared" si="35"/>
        <v>2053</v>
      </c>
      <c r="AF105">
        <f t="shared" si="37"/>
        <v>3.6900122484194124</v>
      </c>
      <c r="AG105">
        <f t="shared" si="44"/>
        <v>7.1062328356398391E-2</v>
      </c>
      <c r="AH105">
        <f t="shared" si="44"/>
        <v>4.9507716886048603E-2</v>
      </c>
      <c r="AI105">
        <f t="shared" si="44"/>
        <v>4.792405427234589E-2</v>
      </c>
      <c r="AJ105">
        <f t="shared" si="44"/>
        <v>9.3336610218894306E-2</v>
      </c>
      <c r="AK105">
        <f t="shared" si="44"/>
        <v>0.11494733528961752</v>
      </c>
      <c r="AL105">
        <f t="shared" si="44"/>
        <v>0.14330177282884179</v>
      </c>
      <c r="AM105">
        <f t="shared" si="44"/>
        <v>0.16337506856754747</v>
      </c>
      <c r="AN105">
        <f t="shared" si="44"/>
        <v>0.17463583826845416</v>
      </c>
      <c r="AO105">
        <f t="shared" si="44"/>
        <v>0.17447373132896779</v>
      </c>
      <c r="AP105">
        <f t="shared" si="44"/>
        <v>0.17804833276458515</v>
      </c>
      <c r="AQ105">
        <f t="shared" si="44"/>
        <v>0.18591999340483065</v>
      </c>
      <c r="AR105">
        <f t="shared" si="44"/>
        <v>0.19440945480019842</v>
      </c>
      <c r="AS105">
        <f t="shared" si="44"/>
        <v>0.20928120020488858</v>
      </c>
      <c r="AT105">
        <f t="shared" si="44"/>
        <v>0.21093043938004827</v>
      </c>
      <c r="AU105">
        <f t="shared" si="44"/>
        <v>0.21176082425439283</v>
      </c>
      <c r="AV105">
        <f t="shared" si="44"/>
        <v>0.21028773155249564</v>
      </c>
      <c r="AW105">
        <f t="shared" si="43"/>
        <v>0.21589102847796968</v>
      </c>
      <c r="AX105">
        <f t="shared" si="43"/>
        <v>0.20642179822665802</v>
      </c>
      <c r="AY105">
        <f t="shared" si="43"/>
        <v>0.15480991538557967</v>
      </c>
      <c r="AZ105">
        <f t="shared" si="43"/>
        <v>0.14020527952952588</v>
      </c>
      <c r="BA105">
        <f t="shared" si="43"/>
        <v>0.12492818933593457</v>
      </c>
      <c r="BB105">
        <f t="shared" si="43"/>
        <v>0.11172403876923054</v>
      </c>
      <c r="BC105">
        <f t="shared" si="43"/>
        <v>9.3515176216132034E-2</v>
      </c>
      <c r="BD105">
        <f t="shared" si="43"/>
        <v>7.9020654542159341E-2</v>
      </c>
      <c r="BE105">
        <f t="shared" si="43"/>
        <v>5.9214053498450478E-2</v>
      </c>
      <c r="BF105">
        <f t="shared" si="43"/>
        <v>4.7175226931721104E-2</v>
      </c>
      <c r="BG105">
        <f t="shared" si="43"/>
        <v>3.7624686706581728E-2</v>
      </c>
      <c r="BI105">
        <f t="shared" si="38"/>
        <v>3.7037324799984988</v>
      </c>
    </row>
    <row r="106" spans="1:61" x14ac:dyDescent="0.25">
      <c r="A106">
        <f>'HKI SC'!A102</f>
        <v>2039</v>
      </c>
      <c r="B106">
        <f>'HKI SC'!AG102</f>
        <v>2.5942100071279106</v>
      </c>
      <c r="C106">
        <f t="shared" si="46"/>
        <v>0</v>
      </c>
      <c r="D106">
        <f t="shared" si="46"/>
        <v>0.39550488143239149</v>
      </c>
      <c r="E106">
        <f t="shared" si="46"/>
        <v>0</v>
      </c>
      <c r="F106">
        <f t="shared" si="46"/>
        <v>0</v>
      </c>
      <c r="G106">
        <f t="shared" si="46"/>
        <v>0</v>
      </c>
      <c r="K106">
        <f t="shared" si="45"/>
        <v>0</v>
      </c>
      <c r="L106">
        <f t="shared" si="45"/>
        <v>0.60449511856760851</v>
      </c>
      <c r="M106">
        <f t="shared" si="45"/>
        <v>0</v>
      </c>
      <c r="N106">
        <f t="shared" si="45"/>
        <v>0</v>
      </c>
      <c r="O106">
        <f t="shared" si="45"/>
        <v>0</v>
      </c>
      <c r="AE106">
        <f t="shared" si="35"/>
        <v>2054</v>
      </c>
      <c r="AF106">
        <f t="shared" si="37"/>
        <v>3.7391774390218306</v>
      </c>
      <c r="AG106">
        <f t="shared" si="44"/>
        <v>7.1360954206148811E-2</v>
      </c>
      <c r="AH106">
        <f t="shared" si="44"/>
        <v>4.8540182216597894E-2</v>
      </c>
      <c r="AI106">
        <f t="shared" si="44"/>
        <v>4.7329790227825436E-2</v>
      </c>
      <c r="AJ106">
        <f t="shared" si="44"/>
        <v>9.6101746087333906E-2</v>
      </c>
      <c r="AK106">
        <f t="shared" si="44"/>
        <v>0.1184724898394468</v>
      </c>
      <c r="AL106">
        <f t="shared" si="44"/>
        <v>0.14658359960974618</v>
      </c>
      <c r="AM106">
        <f t="shared" si="44"/>
        <v>0.16545405639259145</v>
      </c>
      <c r="AN106">
        <f t="shared" si="44"/>
        <v>0.17604286488060286</v>
      </c>
      <c r="AO106">
        <f t="shared" si="44"/>
        <v>0.17629933589766708</v>
      </c>
      <c r="AP106">
        <f t="shared" si="44"/>
        <v>0.17994489842195516</v>
      </c>
      <c r="AQ106">
        <f t="shared" si="44"/>
        <v>0.18839618723286058</v>
      </c>
      <c r="AR106">
        <f t="shared" si="44"/>
        <v>0.19739791453968838</v>
      </c>
      <c r="AS106">
        <f t="shared" si="44"/>
        <v>0.21281020008687762</v>
      </c>
      <c r="AT106">
        <f t="shared" si="44"/>
        <v>0.21380042897864393</v>
      </c>
      <c r="AU106">
        <f t="shared" si="44"/>
        <v>0.21439721095532085</v>
      </c>
      <c r="AV106">
        <f t="shared" si="44"/>
        <v>0.21318121795052131</v>
      </c>
      <c r="AW106">
        <f t="shared" si="43"/>
        <v>0.21988928634258248</v>
      </c>
      <c r="AX106">
        <f t="shared" si="43"/>
        <v>0.20990320262036319</v>
      </c>
      <c r="AY106">
        <f t="shared" si="43"/>
        <v>0.15691798847948163</v>
      </c>
      <c r="AZ106">
        <f t="shared" si="43"/>
        <v>0.14113308239339056</v>
      </c>
      <c r="BA106">
        <f t="shared" si="43"/>
        <v>0.1254037232574983</v>
      </c>
      <c r="BB106">
        <f t="shared" si="43"/>
        <v>0.11262410659954862</v>
      </c>
      <c r="BC106">
        <f t="shared" si="43"/>
        <v>9.4430057136298748E-2</v>
      </c>
      <c r="BD106">
        <f t="shared" si="43"/>
        <v>8.0425803925518222E-2</v>
      </c>
      <c r="BE106">
        <f t="shared" si="43"/>
        <v>6.0210455439026436E-2</v>
      </c>
      <c r="BF106">
        <f t="shared" si="43"/>
        <v>4.7871887571441077E-2</v>
      </c>
      <c r="BG106">
        <f t="shared" si="43"/>
        <v>3.8493528234492494E-2</v>
      </c>
      <c r="BI106">
        <f t="shared" si="38"/>
        <v>3.7534161995234703</v>
      </c>
    </row>
    <row r="107" spans="1:61" x14ac:dyDescent="0.25">
      <c r="A107">
        <f>'HKI SC'!A103</f>
        <v>2040</v>
      </c>
      <c r="B107">
        <f>'HKI SC'!AG103</f>
        <v>2.6874238473246379</v>
      </c>
      <c r="C107">
        <f t="shared" si="46"/>
        <v>0</v>
      </c>
      <c r="D107">
        <f t="shared" si="46"/>
        <v>0.32314366894516</v>
      </c>
      <c r="E107">
        <f t="shared" si="46"/>
        <v>0</v>
      </c>
      <c r="F107">
        <f t="shared" si="46"/>
        <v>0</v>
      </c>
      <c r="G107">
        <f t="shared" si="46"/>
        <v>0</v>
      </c>
      <c r="K107">
        <f t="shared" si="45"/>
        <v>0</v>
      </c>
      <c r="L107">
        <f t="shared" si="45"/>
        <v>0.67685633105484</v>
      </c>
      <c r="M107">
        <f t="shared" si="45"/>
        <v>0</v>
      </c>
      <c r="N107">
        <f t="shared" si="45"/>
        <v>0</v>
      </c>
      <c r="O107">
        <f t="shared" si="45"/>
        <v>0</v>
      </c>
      <c r="AE107">
        <f t="shared" si="35"/>
        <v>2055</v>
      </c>
      <c r="AF107">
        <f t="shared" si="37"/>
        <v>3.7968177167751378</v>
      </c>
      <c r="AG107">
        <f t="shared" si="44"/>
        <v>7.2614696452356547E-2</v>
      </c>
      <c r="AH107">
        <f t="shared" si="44"/>
        <v>4.9429066371510198E-2</v>
      </c>
      <c r="AI107">
        <f t="shared" si="44"/>
        <v>4.896767220513825E-2</v>
      </c>
      <c r="AJ107">
        <f t="shared" si="44"/>
        <v>9.8816551003220232E-2</v>
      </c>
      <c r="AK107">
        <f t="shared" si="44"/>
        <v>0.12219176144399665</v>
      </c>
      <c r="AL107">
        <f t="shared" si="44"/>
        <v>0.1496642830105214</v>
      </c>
      <c r="AM107">
        <f t="shared" si="44"/>
        <v>0.16940043774586133</v>
      </c>
      <c r="AN107">
        <f t="shared" si="44"/>
        <v>0.17976955075379242</v>
      </c>
      <c r="AO107">
        <f t="shared" si="44"/>
        <v>0.18022077580223056</v>
      </c>
      <c r="AP107">
        <f t="shared" si="44"/>
        <v>0.18358994340966195</v>
      </c>
      <c r="AQ107">
        <f t="shared" si="44"/>
        <v>0.19192231917303357</v>
      </c>
      <c r="AR107">
        <f t="shared" si="44"/>
        <v>0.20109699097775402</v>
      </c>
      <c r="AS107">
        <f t="shared" si="44"/>
        <v>0.2164360821397929</v>
      </c>
      <c r="AT107">
        <f t="shared" si="44"/>
        <v>0.21718475331778866</v>
      </c>
      <c r="AU107">
        <f t="shared" si="44"/>
        <v>0.21757727113730768</v>
      </c>
      <c r="AV107">
        <f t="shared" ref="AV107:BG122" si="47">Q$2*$C122+Q$3*$D122+Q$4*$E122+Q$5*$F122+Q$6*$G122+Q$3*$K122+Q$4*$L122+Q$5*$M122+Q$6*$N122+Q$7*$O122</f>
        <v>0.21594720088550029</v>
      </c>
      <c r="AW107">
        <f t="shared" si="47"/>
        <v>0.22316451214324134</v>
      </c>
      <c r="AX107">
        <f t="shared" si="47"/>
        <v>0.21311647153021696</v>
      </c>
      <c r="AY107">
        <f t="shared" si="47"/>
        <v>0.15908225909578547</v>
      </c>
      <c r="AZ107">
        <f t="shared" si="47"/>
        <v>0.14173160976591023</v>
      </c>
      <c r="BA107">
        <f t="shared" si="47"/>
        <v>0.12573354438734619</v>
      </c>
      <c r="BB107">
        <f t="shared" si="47"/>
        <v>0.11320294978954772</v>
      </c>
      <c r="BC107">
        <f t="shared" si="47"/>
        <v>9.4834719690126343E-2</v>
      </c>
      <c r="BD107">
        <f t="shared" si="47"/>
        <v>8.0470810350618385E-2</v>
      </c>
      <c r="BE107">
        <f t="shared" si="47"/>
        <v>6.0344161018570083E-2</v>
      </c>
      <c r="BF107">
        <f t="shared" si="47"/>
        <v>4.8014670413242047E-2</v>
      </c>
      <c r="BG107">
        <f t="shared" si="47"/>
        <v>3.8696597175942739E-2</v>
      </c>
      <c r="BI107">
        <f t="shared" si="38"/>
        <v>3.8132216611900138</v>
      </c>
    </row>
    <row r="108" spans="1:61" x14ac:dyDescent="0.25">
      <c r="A108">
        <f>'HKI SC'!A104</f>
        <v>2041</v>
      </c>
      <c r="B108">
        <f>'HKI SC'!AG104</f>
        <v>2.7837405392604078</v>
      </c>
      <c r="C108">
        <f t="shared" si="46"/>
        <v>0</v>
      </c>
      <c r="D108">
        <f t="shared" si="46"/>
        <v>0.24837373567642884</v>
      </c>
      <c r="E108">
        <f t="shared" si="46"/>
        <v>0</v>
      </c>
      <c r="F108">
        <f t="shared" si="46"/>
        <v>0</v>
      </c>
      <c r="G108">
        <f t="shared" si="46"/>
        <v>0</v>
      </c>
      <c r="K108">
        <f t="shared" si="45"/>
        <v>0</v>
      </c>
      <c r="L108">
        <f t="shared" si="45"/>
        <v>0.75162626432357116</v>
      </c>
      <c r="M108">
        <f t="shared" si="45"/>
        <v>0</v>
      </c>
      <c r="N108">
        <f t="shared" si="45"/>
        <v>0</v>
      </c>
      <c r="O108">
        <f t="shared" si="45"/>
        <v>0</v>
      </c>
      <c r="AE108">
        <f t="shared" si="35"/>
        <v>2056</v>
      </c>
      <c r="AF108">
        <f t="shared" si="37"/>
        <v>3.8683760701560437</v>
      </c>
      <c r="AG108">
        <f t="shared" ref="AG108:AV123" si="48">B$2*$C123+B$3*$D123+B$4*$E123+B$5*$F123+B$6*$G123+B$3*$K123+B$4*$L123+B$5*$M123+B$6*$N123+B$7*$O123</f>
        <v>7.4680780932126226E-2</v>
      </c>
      <c r="AH108">
        <f t="shared" si="48"/>
        <v>5.1673570923400788E-2</v>
      </c>
      <c r="AI108">
        <f t="shared" si="48"/>
        <v>5.2317635509637979E-2</v>
      </c>
      <c r="AJ108">
        <f t="shared" si="48"/>
        <v>0.10188969130750408</v>
      </c>
      <c r="AK108">
        <f t="shared" si="48"/>
        <v>0.12657588377947729</v>
      </c>
      <c r="AL108">
        <f t="shared" si="48"/>
        <v>0.15305636818997287</v>
      </c>
      <c r="AM108">
        <f t="shared" si="48"/>
        <v>0.17515074160084784</v>
      </c>
      <c r="AN108">
        <f t="shared" si="48"/>
        <v>0.18556748996485414</v>
      </c>
      <c r="AO108">
        <f t="shared" si="48"/>
        <v>0.18609357800603712</v>
      </c>
      <c r="AP108">
        <f t="shared" si="48"/>
        <v>0.18891682107777258</v>
      </c>
      <c r="AQ108">
        <f t="shared" si="48"/>
        <v>0.19665127983720912</v>
      </c>
      <c r="AR108">
        <f t="shared" si="48"/>
        <v>0.2057994962198374</v>
      </c>
      <c r="AS108">
        <f t="shared" si="48"/>
        <v>0.22064905516290512</v>
      </c>
      <c r="AT108">
        <f t="shared" si="48"/>
        <v>0.22139732859307426</v>
      </c>
      <c r="AU108">
        <f t="shared" si="48"/>
        <v>0.22157551474817488</v>
      </c>
      <c r="AV108">
        <f t="shared" si="47"/>
        <v>0.21902787794653011</v>
      </c>
      <c r="AW108">
        <f t="shared" si="47"/>
        <v>0.22643414831272274</v>
      </c>
      <c r="AX108">
        <f t="shared" si="47"/>
        <v>0.2166159749651497</v>
      </c>
      <c r="AY108">
        <f t="shared" si="47"/>
        <v>0.16159588300688502</v>
      </c>
      <c r="AZ108">
        <f t="shared" si="47"/>
        <v>0.14219876984067448</v>
      </c>
      <c r="BA108">
        <f t="shared" si="47"/>
        <v>0.12601460230814165</v>
      </c>
      <c r="BB108">
        <f t="shared" si="47"/>
        <v>0.11365290916232937</v>
      </c>
      <c r="BC108">
        <f t="shared" si="47"/>
        <v>9.4960416806988829E-2</v>
      </c>
      <c r="BD108">
        <f t="shared" si="47"/>
        <v>7.9623030715843562E-2</v>
      </c>
      <c r="BE108">
        <f t="shared" si="47"/>
        <v>5.9926769491658725E-2</v>
      </c>
      <c r="BF108">
        <f t="shared" si="47"/>
        <v>4.7811845426965482E-2</v>
      </c>
      <c r="BG108">
        <f t="shared" si="47"/>
        <v>3.8488773735375542E-2</v>
      </c>
      <c r="BI108">
        <f t="shared" si="38"/>
        <v>3.888346237572097</v>
      </c>
    </row>
    <row r="109" spans="1:61" x14ac:dyDescent="0.25">
      <c r="A109">
        <f>'HKI SC'!A105</f>
        <v>2042</v>
      </c>
      <c r="B109">
        <f>'HKI SC'!AG105</f>
        <v>2.8750142585242142</v>
      </c>
      <c r="C109">
        <f t="shared" si="46"/>
        <v>0</v>
      </c>
      <c r="D109">
        <f t="shared" si="46"/>
        <v>0.17751862467350177</v>
      </c>
      <c r="E109">
        <f t="shared" si="46"/>
        <v>0</v>
      </c>
      <c r="F109">
        <f t="shared" si="46"/>
        <v>0</v>
      </c>
      <c r="G109">
        <f t="shared" si="46"/>
        <v>0</v>
      </c>
      <c r="K109">
        <f t="shared" si="45"/>
        <v>0</v>
      </c>
      <c r="L109">
        <f t="shared" si="45"/>
        <v>0.82248137532649823</v>
      </c>
      <c r="M109">
        <f t="shared" si="45"/>
        <v>0</v>
      </c>
      <c r="N109">
        <f t="shared" si="45"/>
        <v>0</v>
      </c>
      <c r="O109">
        <f t="shared" si="45"/>
        <v>0</v>
      </c>
      <c r="AE109">
        <f t="shared" si="35"/>
        <v>2057</v>
      </c>
      <c r="AF109">
        <f t="shared" si="37"/>
        <v>3.9578571214525384</v>
      </c>
      <c r="AG109">
        <f t="shared" si="48"/>
        <v>7.7264342495275501E-2</v>
      </c>
      <c r="AH109">
        <f t="shared" si="48"/>
        <v>5.4480240130472396E-2</v>
      </c>
      <c r="AI109">
        <f t="shared" si="48"/>
        <v>5.650663964582453E-2</v>
      </c>
      <c r="AJ109">
        <f t="shared" si="48"/>
        <v>0.10573253860927448</v>
      </c>
      <c r="AK109">
        <f t="shared" si="48"/>
        <v>0.13205806520284036</v>
      </c>
      <c r="AL109">
        <f t="shared" si="48"/>
        <v>0.15729804415935822</v>
      </c>
      <c r="AM109">
        <f t="shared" si="48"/>
        <v>0.18234128204662298</v>
      </c>
      <c r="AN109">
        <f t="shared" si="48"/>
        <v>0.19281759664628326</v>
      </c>
      <c r="AO109">
        <f t="shared" si="48"/>
        <v>0.19343729806700216</v>
      </c>
      <c r="AP109">
        <f t="shared" si="48"/>
        <v>0.19557788287349501</v>
      </c>
      <c r="AQ109">
        <f t="shared" si="48"/>
        <v>0.20256466872582365</v>
      </c>
      <c r="AR109">
        <f t="shared" si="48"/>
        <v>0.21167980359009017</v>
      </c>
      <c r="AS109">
        <f t="shared" si="48"/>
        <v>0.22591722075616821</v>
      </c>
      <c r="AT109">
        <f t="shared" si="48"/>
        <v>0.22666499681751892</v>
      </c>
      <c r="AU109">
        <f t="shared" si="48"/>
        <v>0.22657516922227233</v>
      </c>
      <c r="AV109">
        <f t="shared" si="47"/>
        <v>0.22288014968143988</v>
      </c>
      <c r="AW109">
        <f t="shared" si="47"/>
        <v>0.23052270636330957</v>
      </c>
      <c r="AX109">
        <f t="shared" si="47"/>
        <v>0.22099197345559329</v>
      </c>
      <c r="AY109">
        <f t="shared" si="47"/>
        <v>0.1647390759326911</v>
      </c>
      <c r="AZ109">
        <f t="shared" si="47"/>
        <v>0.1427829360859644</v>
      </c>
      <c r="BA109">
        <f t="shared" si="47"/>
        <v>0.12636605475275167</v>
      </c>
      <c r="BB109">
        <f t="shared" si="47"/>
        <v>0.11421556657149157</v>
      </c>
      <c r="BC109">
        <f t="shared" si="47"/>
        <v>9.5117596362280191E-2</v>
      </c>
      <c r="BD109">
        <f t="shared" si="47"/>
        <v>7.8562913910421792E-2</v>
      </c>
      <c r="BE109">
        <f t="shared" si="47"/>
        <v>5.9404836958758346E-2</v>
      </c>
      <c r="BF109">
        <f t="shared" si="47"/>
        <v>4.7558220348358424E-2</v>
      </c>
      <c r="BG109">
        <f t="shared" si="47"/>
        <v>3.8228898276153896E-2</v>
      </c>
      <c r="BI109">
        <f t="shared" si="38"/>
        <v>3.9822867176875363</v>
      </c>
    </row>
    <row r="110" spans="1:61" x14ac:dyDescent="0.25">
      <c r="A110">
        <f>'HKI SC'!A106</f>
        <v>2043</v>
      </c>
      <c r="B110">
        <f>'HKI SC'!AG106</f>
        <v>2.9984850337701001</v>
      </c>
      <c r="C110">
        <f t="shared" si="46"/>
        <v>0</v>
      </c>
      <c r="D110">
        <f t="shared" si="46"/>
        <v>8.166917801757001E-2</v>
      </c>
      <c r="E110">
        <f t="shared" si="46"/>
        <v>0</v>
      </c>
      <c r="F110">
        <f t="shared" si="46"/>
        <v>0</v>
      </c>
      <c r="G110">
        <f t="shared" si="46"/>
        <v>0</v>
      </c>
      <c r="K110">
        <f t="shared" si="45"/>
        <v>0</v>
      </c>
      <c r="L110">
        <f t="shared" si="45"/>
        <v>0.91833082198242999</v>
      </c>
      <c r="M110">
        <f t="shared" si="45"/>
        <v>0</v>
      </c>
      <c r="N110">
        <f t="shared" si="45"/>
        <v>0</v>
      </c>
      <c r="O110">
        <f t="shared" si="45"/>
        <v>0</v>
      </c>
      <c r="AE110">
        <f t="shared" si="35"/>
        <v>2058</v>
      </c>
      <c r="AF110">
        <f t="shared" si="37"/>
        <v>4.0631882152957353</v>
      </c>
      <c r="AG110">
        <f t="shared" si="48"/>
        <v>8.0305537938499053E-2</v>
      </c>
      <c r="AH110">
        <f t="shared" si="48"/>
        <v>5.7784062932657684E-2</v>
      </c>
      <c r="AI110">
        <f t="shared" si="48"/>
        <v>6.1437654440411452E-2</v>
      </c>
      <c r="AJ110">
        <f t="shared" si="48"/>
        <v>0.11025608078835158</v>
      </c>
      <c r="AK110">
        <f t="shared" si="48"/>
        <v>0.13851132159179724</v>
      </c>
      <c r="AL110">
        <f t="shared" si="48"/>
        <v>0.16229106070431765</v>
      </c>
      <c r="AM110">
        <f t="shared" si="48"/>
        <v>0.19080550413055503</v>
      </c>
      <c r="AN110">
        <f t="shared" si="48"/>
        <v>0.20135193610888535</v>
      </c>
      <c r="AO110">
        <f t="shared" si="48"/>
        <v>0.20208183292317655</v>
      </c>
      <c r="AP110">
        <f t="shared" si="48"/>
        <v>0.20341883819235657</v>
      </c>
      <c r="AQ110">
        <f t="shared" si="48"/>
        <v>0.20952551363022828</v>
      </c>
      <c r="AR110">
        <f t="shared" si="48"/>
        <v>0.21860170714920946</v>
      </c>
      <c r="AS110">
        <f t="shared" si="48"/>
        <v>0.2321185520597851</v>
      </c>
      <c r="AT110">
        <f t="shared" si="48"/>
        <v>0.23286574265191146</v>
      </c>
      <c r="AU110">
        <f t="shared" si="48"/>
        <v>0.23246042724019361</v>
      </c>
      <c r="AV110">
        <f t="shared" si="47"/>
        <v>0.2274147856712963</v>
      </c>
      <c r="AW110">
        <f t="shared" si="47"/>
        <v>0.23533548276088179</v>
      </c>
      <c r="AX110">
        <f t="shared" si="47"/>
        <v>0.22614310546595967</v>
      </c>
      <c r="AY110">
        <f t="shared" si="47"/>
        <v>0.1684390318925103</v>
      </c>
      <c r="AZ110">
        <f t="shared" si="47"/>
        <v>0.14347057742132127</v>
      </c>
      <c r="BA110">
        <f t="shared" si="47"/>
        <v>0.12677976100550875</v>
      </c>
      <c r="BB110">
        <f t="shared" si="47"/>
        <v>0.11487788914713563</v>
      </c>
      <c r="BC110">
        <f t="shared" si="47"/>
        <v>9.5302617595812295E-2</v>
      </c>
      <c r="BD110">
        <f t="shared" si="47"/>
        <v>7.7315015488367778E-2</v>
      </c>
      <c r="BE110">
        <f t="shared" si="47"/>
        <v>5.8790452976829194E-2</v>
      </c>
      <c r="BF110">
        <f t="shared" si="47"/>
        <v>4.7259669911492982E-2</v>
      </c>
      <c r="BG110">
        <f t="shared" si="47"/>
        <v>3.7922990310319669E-2</v>
      </c>
      <c r="BI110">
        <f t="shared" si="38"/>
        <v>4.0928671521297719</v>
      </c>
    </row>
    <row r="111" spans="1:61" x14ac:dyDescent="0.25">
      <c r="A111">
        <f>'HKI SC'!A107</f>
        <v>2044</v>
      </c>
      <c r="B111">
        <f>'HKI SC'!AG107</f>
        <v>3.1058846462721261</v>
      </c>
      <c r="C111">
        <f t="shared" si="46"/>
        <v>0</v>
      </c>
      <c r="D111">
        <f t="shared" si="46"/>
        <v>0</v>
      </c>
      <c r="E111">
        <f t="shared" si="46"/>
        <v>0.99664037474850942</v>
      </c>
      <c r="F111">
        <f t="shared" si="46"/>
        <v>0</v>
      </c>
      <c r="G111">
        <f t="shared" si="46"/>
        <v>0</v>
      </c>
      <c r="K111">
        <f t="shared" si="45"/>
        <v>0</v>
      </c>
      <c r="L111">
        <f t="shared" si="45"/>
        <v>0</v>
      </c>
      <c r="M111">
        <f t="shared" si="45"/>
        <v>3.3596252514906371E-3</v>
      </c>
      <c r="N111">
        <f t="shared" si="45"/>
        <v>0</v>
      </c>
      <c r="O111">
        <f t="shared" si="45"/>
        <v>0</v>
      </c>
      <c r="AE111">
        <f t="shared" si="35"/>
        <v>2059</v>
      </c>
      <c r="AF111">
        <f t="shared" si="37"/>
        <v>4.1937825791031269</v>
      </c>
      <c r="AG111">
        <f t="shared" si="48"/>
        <v>8.4076152764857595E-2</v>
      </c>
      <c r="AH111">
        <f t="shared" si="48"/>
        <v>6.1880295310402143E-2</v>
      </c>
      <c r="AI111">
        <f t="shared" si="48"/>
        <v>6.7551354740368122E-2</v>
      </c>
      <c r="AJ111">
        <f t="shared" si="48"/>
        <v>0.11586457768587652</v>
      </c>
      <c r="AK111">
        <f t="shared" si="48"/>
        <v>0.14651236745444066</v>
      </c>
      <c r="AL111">
        <f t="shared" si="48"/>
        <v>0.16848163364320179</v>
      </c>
      <c r="AM111">
        <f t="shared" si="48"/>
        <v>0.2012998383090373</v>
      </c>
      <c r="AN111">
        <f t="shared" si="48"/>
        <v>0.21193320505776783</v>
      </c>
      <c r="AO111">
        <f t="shared" si="48"/>
        <v>0.21279972721974122</v>
      </c>
      <c r="AP111">
        <f t="shared" si="48"/>
        <v>0.21314041739700512</v>
      </c>
      <c r="AQ111">
        <f t="shared" si="48"/>
        <v>0.21815589122040047</v>
      </c>
      <c r="AR111">
        <f t="shared" si="48"/>
        <v>0.22718380345768419</v>
      </c>
      <c r="AS111">
        <f t="shared" si="48"/>
        <v>0.23980724954507202</v>
      </c>
      <c r="AT111">
        <f t="shared" si="48"/>
        <v>0.2405537142453644</v>
      </c>
      <c r="AU111">
        <f t="shared" si="48"/>
        <v>0.23975724244119151</v>
      </c>
      <c r="AV111">
        <f t="shared" si="47"/>
        <v>0.23303703718873511</v>
      </c>
      <c r="AW111">
        <f t="shared" si="47"/>
        <v>0.24130258562533918</v>
      </c>
      <c r="AX111">
        <f t="shared" si="47"/>
        <v>0.23252971727484417</v>
      </c>
      <c r="AY111">
        <f t="shared" si="47"/>
        <v>0.17302640848813619</v>
      </c>
      <c r="AZ111">
        <f t="shared" si="47"/>
        <v>0.14432314696600182</v>
      </c>
      <c r="BA111">
        <f t="shared" si="47"/>
        <v>0.1272926931598295</v>
      </c>
      <c r="BB111">
        <f t="shared" si="47"/>
        <v>0.11569906732202739</v>
      </c>
      <c r="BC111">
        <f t="shared" si="47"/>
        <v>9.5532015482061874E-2</v>
      </c>
      <c r="BD111">
        <f t="shared" si="47"/>
        <v>7.5767813284553204E-2</v>
      </c>
      <c r="BE111">
        <f t="shared" si="47"/>
        <v>5.8028711288539744E-2</v>
      </c>
      <c r="BF111">
        <f t="shared" si="47"/>
        <v>4.6889513265964321E-2</v>
      </c>
      <c r="BG111">
        <f t="shared" si="47"/>
        <v>3.7543711459943285E-2</v>
      </c>
      <c r="BI111">
        <f t="shared" si="38"/>
        <v>4.2299698912983867</v>
      </c>
    </row>
    <row r="112" spans="1:61" x14ac:dyDescent="0.25">
      <c r="A112">
        <f>'HKI SC'!A108</f>
        <v>2045</v>
      </c>
      <c r="B112">
        <f>'HKI SC'!AG108</f>
        <v>3.2019235373746953</v>
      </c>
      <c r="C112">
        <f t="shared" si="46"/>
        <v>0</v>
      </c>
      <c r="D112">
        <f t="shared" si="46"/>
        <v>0</v>
      </c>
      <c r="E112">
        <f t="shared" si="46"/>
        <v>0.84967802440625306</v>
      </c>
      <c r="F112">
        <f t="shared" si="46"/>
        <v>0</v>
      </c>
      <c r="G112">
        <f t="shared" si="46"/>
        <v>0</v>
      </c>
      <c r="K112">
        <f t="shared" si="45"/>
        <v>0</v>
      </c>
      <c r="L112">
        <f t="shared" si="45"/>
        <v>0</v>
      </c>
      <c r="M112">
        <f t="shared" si="45"/>
        <v>0.15032197559374691</v>
      </c>
      <c r="N112">
        <f t="shared" si="45"/>
        <v>0</v>
      </c>
      <c r="O112">
        <f t="shared" si="45"/>
        <v>0</v>
      </c>
      <c r="AE112">
        <f t="shared" si="35"/>
        <v>2060</v>
      </c>
      <c r="AF112">
        <f t="shared" si="37"/>
        <v>4.3381549765986431</v>
      </c>
      <c r="AG112">
        <f t="shared" si="48"/>
        <v>8.8244576934497845E-2</v>
      </c>
      <c r="AH112">
        <f t="shared" si="48"/>
        <v>6.640869050168266E-2</v>
      </c>
      <c r="AI112">
        <f t="shared" si="48"/>
        <v>7.4310065791448318E-2</v>
      </c>
      <c r="AJ112">
        <f t="shared" si="48"/>
        <v>0.12206478510551722</v>
      </c>
      <c r="AK112">
        <f t="shared" si="48"/>
        <v>0.15535754376974528</v>
      </c>
      <c r="AL112">
        <f t="shared" si="48"/>
        <v>0.17532532758986952</v>
      </c>
      <c r="AM112">
        <f t="shared" si="48"/>
        <v>0.21290135112547998</v>
      </c>
      <c r="AN112">
        <f t="shared" si="48"/>
        <v>0.22363082448143676</v>
      </c>
      <c r="AO112">
        <f t="shared" si="48"/>
        <v>0.22464838630874082</v>
      </c>
      <c r="AP112">
        <f t="shared" si="48"/>
        <v>0.22388764764721472</v>
      </c>
      <c r="AQ112">
        <f t="shared" si="48"/>
        <v>0.2276967953425906</v>
      </c>
      <c r="AR112">
        <f t="shared" si="48"/>
        <v>0.23667133250158151</v>
      </c>
      <c r="AS112">
        <f t="shared" si="48"/>
        <v>0.24830712394398385</v>
      </c>
      <c r="AT112">
        <f t="shared" si="48"/>
        <v>0.24905278616902893</v>
      </c>
      <c r="AU112">
        <f t="shared" si="48"/>
        <v>0.2478238899896531</v>
      </c>
      <c r="AV112">
        <f t="shared" si="47"/>
        <v>0.23925245037526885</v>
      </c>
      <c r="AW112">
        <f t="shared" si="47"/>
        <v>0.24789923284293774</v>
      </c>
      <c r="AX112">
        <f t="shared" si="47"/>
        <v>0.23959013268512735</v>
      </c>
      <c r="AY112">
        <f t="shared" si="47"/>
        <v>0.17809776484699191</v>
      </c>
      <c r="AZ112">
        <f t="shared" si="47"/>
        <v>0.14526566474095515</v>
      </c>
      <c r="BA112">
        <f t="shared" si="47"/>
        <v>0.12785974094591193</v>
      </c>
      <c r="BB112">
        <f t="shared" si="47"/>
        <v>0.11660688185876324</v>
      </c>
      <c r="BC112">
        <f t="shared" si="47"/>
        <v>9.5785615422003395E-2</v>
      </c>
      <c r="BD112">
        <f t="shared" si="47"/>
        <v>7.405737735866208E-2</v>
      </c>
      <c r="BE112">
        <f t="shared" si="47"/>
        <v>5.7186603937162572E-2</v>
      </c>
      <c r="BF112">
        <f t="shared" si="47"/>
        <v>4.6480304163780649E-2</v>
      </c>
      <c r="BG112">
        <f t="shared" si="47"/>
        <v>3.7124417737367771E-2</v>
      </c>
      <c r="BI112">
        <f t="shared" si="38"/>
        <v>4.381537314117403</v>
      </c>
    </row>
    <row r="113" spans="1:61" x14ac:dyDescent="0.25">
      <c r="A113">
        <f>'HKI SC'!A109</f>
        <v>2046</v>
      </c>
      <c r="B113">
        <f>'HKI SC'!AG109</f>
        <v>3.294066076671073</v>
      </c>
      <c r="C113">
        <f t="shared" si="46"/>
        <v>0</v>
      </c>
      <c r="D113">
        <f t="shared" si="46"/>
        <v>0</v>
      </c>
      <c r="E113">
        <f t="shared" si="46"/>
        <v>0.70867801924129203</v>
      </c>
      <c r="F113">
        <f t="shared" si="46"/>
        <v>0</v>
      </c>
      <c r="G113">
        <f t="shared" si="46"/>
        <v>0</v>
      </c>
      <c r="K113">
        <f t="shared" ref="K113:O163" si="49">($B113&gt;=J$16)*($B113&lt;=K$16)*($B113-J$16)/(K$16-J$16)</f>
        <v>0</v>
      </c>
      <c r="L113">
        <f t="shared" si="49"/>
        <v>0</v>
      </c>
      <c r="M113">
        <f t="shared" si="49"/>
        <v>0.29132198075870797</v>
      </c>
      <c r="N113">
        <f t="shared" si="49"/>
        <v>0</v>
      </c>
      <c r="O113">
        <f t="shared" si="49"/>
        <v>0</v>
      </c>
      <c r="AE113">
        <f t="shared" si="35"/>
        <v>2061</v>
      </c>
      <c r="AF113">
        <f t="shared" si="37"/>
        <v>4.4769957751247693</v>
      </c>
      <c r="AG113">
        <f t="shared" si="48"/>
        <v>9.2253288782110046E-2</v>
      </c>
      <c r="AH113">
        <f t="shared" si="48"/>
        <v>7.0763581154646843E-2</v>
      </c>
      <c r="AI113">
        <f t="shared" si="48"/>
        <v>8.080981820685354E-2</v>
      </c>
      <c r="AJ113">
        <f t="shared" si="48"/>
        <v>0.12802743284223056</v>
      </c>
      <c r="AK113">
        <f t="shared" si="48"/>
        <v>0.16386381895825147</v>
      </c>
      <c r="AL113">
        <f t="shared" si="48"/>
        <v>0.18190680679854768</v>
      </c>
      <c r="AM113">
        <f t="shared" si="48"/>
        <v>0.22405835434415966</v>
      </c>
      <c r="AN113">
        <f t="shared" si="48"/>
        <v>0.23488025200228504</v>
      </c>
      <c r="AO113">
        <f t="shared" si="48"/>
        <v>0.23604306644094286</v>
      </c>
      <c r="AP113">
        <f t="shared" si="48"/>
        <v>0.23422309996197987</v>
      </c>
      <c r="AQ113">
        <f t="shared" si="48"/>
        <v>0.23687214166893544</v>
      </c>
      <c r="AR113">
        <f t="shared" si="48"/>
        <v>0.24579534880487397</v>
      </c>
      <c r="AS113">
        <f t="shared" si="48"/>
        <v>0.25648132738860935</v>
      </c>
      <c r="AT113">
        <f t="shared" si="48"/>
        <v>0.2572262178850826</v>
      </c>
      <c r="AU113">
        <f t="shared" si="48"/>
        <v>0.25558146558225914</v>
      </c>
      <c r="AV113">
        <f t="shared" si="47"/>
        <v>0.24522972127301756</v>
      </c>
      <c r="AW113">
        <f t="shared" si="47"/>
        <v>0.25424313086759287</v>
      </c>
      <c r="AX113">
        <f t="shared" si="47"/>
        <v>0.24638002971873674</v>
      </c>
      <c r="AY113">
        <f t="shared" si="47"/>
        <v>0.18297481322111714</v>
      </c>
      <c r="AZ113">
        <f t="shared" si="47"/>
        <v>0.14617207013956091</v>
      </c>
      <c r="BA113">
        <f t="shared" si="47"/>
        <v>0.12840506241170391</v>
      </c>
      <c r="BB113">
        <f t="shared" si="47"/>
        <v>0.11747991366664703</v>
      </c>
      <c r="BC113">
        <f t="shared" si="47"/>
        <v>9.6029498731960553E-2</v>
      </c>
      <c r="BD113">
        <f t="shared" si="47"/>
        <v>7.2412476436476664E-2</v>
      </c>
      <c r="BE113">
        <f t="shared" si="47"/>
        <v>5.6376761757229533E-2</v>
      </c>
      <c r="BF113">
        <f t="shared" si="47"/>
        <v>4.6086773824900562E-2</v>
      </c>
      <c r="BG113">
        <f t="shared" si="47"/>
        <v>3.6721189168269705E-2</v>
      </c>
      <c r="BI113">
        <f t="shared" si="38"/>
        <v>4.5272974620389821</v>
      </c>
    </row>
    <row r="114" spans="1:61" x14ac:dyDescent="0.25">
      <c r="A114">
        <f>'HKI SC'!A110</f>
        <v>2047</v>
      </c>
      <c r="B114">
        <f>'HKI SC'!AG110</f>
        <v>3.3829941599793214</v>
      </c>
      <c r="C114">
        <f t="shared" si="46"/>
        <v>0</v>
      </c>
      <c r="D114">
        <f t="shared" si="46"/>
        <v>0</v>
      </c>
      <c r="E114">
        <f t="shared" si="46"/>
        <v>0.57259689643392409</v>
      </c>
      <c r="F114">
        <f t="shared" si="46"/>
        <v>0</v>
      </c>
      <c r="G114">
        <f t="shared" si="46"/>
        <v>0</v>
      </c>
      <c r="K114">
        <f t="shared" si="49"/>
        <v>0</v>
      </c>
      <c r="L114">
        <f t="shared" si="49"/>
        <v>0</v>
      </c>
      <c r="M114">
        <f t="shared" si="49"/>
        <v>0.42740310356607597</v>
      </c>
      <c r="N114">
        <f t="shared" si="49"/>
        <v>0</v>
      </c>
      <c r="O114">
        <f t="shared" si="49"/>
        <v>0</v>
      </c>
      <c r="AE114">
        <f t="shared" si="35"/>
        <v>2062</v>
      </c>
      <c r="AF114">
        <f t="shared" si="37"/>
        <v>4.5957478344124159</v>
      </c>
      <c r="AG114">
        <f t="shared" si="48"/>
        <v>9.5681984036301904E-2</v>
      </c>
      <c r="AH114">
        <f t="shared" si="48"/>
        <v>7.4488366941691309E-2</v>
      </c>
      <c r="AI114">
        <f t="shared" si="48"/>
        <v>8.6369127807366816E-2</v>
      </c>
      <c r="AJ114">
        <f t="shared" si="48"/>
        <v>0.13312735091428265</v>
      </c>
      <c r="AK114">
        <f t="shared" si="48"/>
        <v>0.17113932951585206</v>
      </c>
      <c r="AL114">
        <f t="shared" si="48"/>
        <v>0.18753601822261112</v>
      </c>
      <c r="AM114">
        <f t="shared" si="48"/>
        <v>0.23360106168783573</v>
      </c>
      <c r="AN114">
        <f t="shared" si="48"/>
        <v>0.24450201086631573</v>
      </c>
      <c r="AO114">
        <f t="shared" si="48"/>
        <v>0.24578906145816687</v>
      </c>
      <c r="AP114">
        <f t="shared" si="48"/>
        <v>0.2430631257978777</v>
      </c>
      <c r="AQ114">
        <f t="shared" si="48"/>
        <v>0.2447199161163415</v>
      </c>
      <c r="AR114">
        <f t="shared" si="48"/>
        <v>0.25359922012002029</v>
      </c>
      <c r="AS114">
        <f t="shared" si="48"/>
        <v>0.26347281333791256</v>
      </c>
      <c r="AT114">
        <f t="shared" si="48"/>
        <v>0.26421704376646571</v>
      </c>
      <c r="AU114">
        <f t="shared" si="48"/>
        <v>0.26221660515564749</v>
      </c>
      <c r="AV114">
        <f t="shared" si="47"/>
        <v>0.25034214669524824</v>
      </c>
      <c r="AW114">
        <f t="shared" si="47"/>
        <v>0.25966913649660017</v>
      </c>
      <c r="AX114">
        <f t="shared" si="47"/>
        <v>0.25218750319664579</v>
      </c>
      <c r="AY114">
        <f t="shared" si="47"/>
        <v>0.18714620623974676</v>
      </c>
      <c r="AZ114">
        <f t="shared" si="47"/>
        <v>0.14694732862825083</v>
      </c>
      <c r="BA114">
        <f t="shared" si="47"/>
        <v>0.12887148184838249</v>
      </c>
      <c r="BB114">
        <f t="shared" si="47"/>
        <v>0.11822662735678982</v>
      </c>
      <c r="BC114">
        <f t="shared" si="47"/>
        <v>9.6238094804518073E-2</v>
      </c>
      <c r="BD114">
        <f t="shared" si="47"/>
        <v>7.1005574618658959E-2</v>
      </c>
      <c r="BE114">
        <f t="shared" si="47"/>
        <v>5.568409484962062E-2</v>
      </c>
      <c r="BF114">
        <f t="shared" si="47"/>
        <v>4.5750183005557353E-2</v>
      </c>
      <c r="BG114">
        <f t="shared" si="47"/>
        <v>3.6376303346145902E-2</v>
      </c>
      <c r="BI114">
        <f t="shared" si="38"/>
        <v>4.651967716830856</v>
      </c>
    </row>
    <row r="115" spans="1:61" x14ac:dyDescent="0.25">
      <c r="A115">
        <f>'HKI SC'!A111</f>
        <v>2048</v>
      </c>
      <c r="B115">
        <f>'HKI SC'!AG111</f>
        <v>3.4479672897975773</v>
      </c>
      <c r="C115">
        <f t="shared" ref="C115:G165" si="50">($B115&gt;=C$16)*($B115&lt;=D$16)*(1-($B115-C$16)/(D$16-C$16))</f>
        <v>0</v>
      </c>
      <c r="D115">
        <f t="shared" si="50"/>
        <v>0</v>
      </c>
      <c r="E115">
        <f t="shared" si="50"/>
        <v>0.47317255117586032</v>
      </c>
      <c r="F115">
        <f t="shared" si="50"/>
        <v>0</v>
      </c>
      <c r="G115">
        <f t="shared" si="50"/>
        <v>0</v>
      </c>
      <c r="K115">
        <f t="shared" si="49"/>
        <v>0</v>
      </c>
      <c r="L115">
        <f t="shared" si="49"/>
        <v>0</v>
      </c>
      <c r="M115">
        <f t="shared" si="49"/>
        <v>0.52682744882413968</v>
      </c>
      <c r="N115">
        <f t="shared" si="49"/>
        <v>0</v>
      </c>
      <c r="O115">
        <f t="shared" si="49"/>
        <v>0</v>
      </c>
      <c r="AE115">
        <f t="shared" si="35"/>
        <v>2063</v>
      </c>
      <c r="AF115">
        <f t="shared" si="37"/>
        <v>4.6908899155093442</v>
      </c>
      <c r="AG115">
        <f t="shared" si="48"/>
        <v>9.8428994941946957E-2</v>
      </c>
      <c r="AH115">
        <f t="shared" si="48"/>
        <v>7.7472600424003113E-2</v>
      </c>
      <c r="AI115">
        <f t="shared" si="48"/>
        <v>9.0823149809408768E-2</v>
      </c>
      <c r="AJ115">
        <f t="shared" si="48"/>
        <v>0.1372133164268769</v>
      </c>
      <c r="AK115">
        <f t="shared" si="48"/>
        <v>0.17696834182641838</v>
      </c>
      <c r="AL115">
        <f t="shared" si="48"/>
        <v>0.19204604434790726</v>
      </c>
      <c r="AM115">
        <f t="shared" si="48"/>
        <v>0.24124651256609878</v>
      </c>
      <c r="AN115">
        <f t="shared" si="48"/>
        <v>0.25221079644551397</v>
      </c>
      <c r="AO115">
        <f t="shared" si="48"/>
        <v>0.25359738287895967</v>
      </c>
      <c r="AP115">
        <f t="shared" si="48"/>
        <v>0.25014560049366957</v>
      </c>
      <c r="AQ115">
        <f t="shared" si="48"/>
        <v>0.25100741628589168</v>
      </c>
      <c r="AR115">
        <f t="shared" si="48"/>
        <v>0.25985154586484954</v>
      </c>
      <c r="AS115">
        <f t="shared" si="48"/>
        <v>0.26907427008036283</v>
      </c>
      <c r="AT115">
        <f t="shared" si="48"/>
        <v>0.26981797167399751</v>
      </c>
      <c r="AU115">
        <f t="shared" si="48"/>
        <v>0.26753256338969916</v>
      </c>
      <c r="AV115">
        <f t="shared" si="47"/>
        <v>0.25443813287891248</v>
      </c>
      <c r="AW115">
        <f t="shared" si="47"/>
        <v>0.26401635767898779</v>
      </c>
      <c r="AX115">
        <f t="shared" si="47"/>
        <v>0.25684034977394271</v>
      </c>
      <c r="AY115">
        <f t="shared" si="47"/>
        <v>0.19048825365556704</v>
      </c>
      <c r="AZ115">
        <f t="shared" si="47"/>
        <v>0.14756845222344978</v>
      </c>
      <c r="BA115">
        <f t="shared" si="47"/>
        <v>0.12924516897545926</v>
      </c>
      <c r="BB115">
        <f t="shared" si="47"/>
        <v>0.11882488135667768</v>
      </c>
      <c r="BC115">
        <f t="shared" si="47"/>
        <v>9.640521834385557E-2</v>
      </c>
      <c r="BD115">
        <f t="shared" si="47"/>
        <v>6.987838939215274E-2</v>
      </c>
      <c r="BE115">
        <f t="shared" si="47"/>
        <v>5.5129142190338681E-2</v>
      </c>
      <c r="BF115">
        <f t="shared" si="47"/>
        <v>4.5480512304918272E-2</v>
      </c>
      <c r="BG115">
        <f t="shared" si="47"/>
        <v>3.6099986833787984E-2</v>
      </c>
      <c r="BI115">
        <f t="shared" si="38"/>
        <v>4.7518513530636532</v>
      </c>
    </row>
    <row r="116" spans="1:61" x14ac:dyDescent="0.25">
      <c r="A116">
        <f>'HKI SC'!A112</f>
        <v>2049</v>
      </c>
      <c r="B116">
        <f>'HKI SC'!AG112</f>
        <v>3.5022612791453778</v>
      </c>
      <c r="C116">
        <f t="shared" si="50"/>
        <v>0</v>
      </c>
      <c r="D116">
        <f t="shared" si="50"/>
        <v>0</v>
      </c>
      <c r="E116">
        <f t="shared" si="50"/>
        <v>0.39008983132762232</v>
      </c>
      <c r="F116">
        <f t="shared" si="50"/>
        <v>0</v>
      </c>
      <c r="G116">
        <f t="shared" si="50"/>
        <v>0</v>
      </c>
      <c r="K116">
        <f t="shared" si="49"/>
        <v>0</v>
      </c>
      <c r="L116">
        <f t="shared" si="49"/>
        <v>0</v>
      </c>
      <c r="M116">
        <f t="shared" si="49"/>
        <v>0.60991016867237768</v>
      </c>
      <c r="N116">
        <f t="shared" si="49"/>
        <v>0</v>
      </c>
      <c r="O116">
        <f t="shared" si="49"/>
        <v>0</v>
      </c>
      <c r="AE116">
        <f t="shared" si="35"/>
        <v>2064</v>
      </c>
      <c r="AF116">
        <f t="shared" si="37"/>
        <v>4.7678797862599751</v>
      </c>
      <c r="AG116">
        <f t="shared" si="48"/>
        <v>0.10065190211549012</v>
      </c>
      <c r="AH116">
        <f t="shared" si="48"/>
        <v>7.9887470347426603E-2</v>
      </c>
      <c r="AI116">
        <f t="shared" si="48"/>
        <v>9.4427386486850395E-2</v>
      </c>
      <c r="AJ116">
        <f t="shared" si="48"/>
        <v>0.14051971831633825</v>
      </c>
      <c r="AK116">
        <f t="shared" si="48"/>
        <v>0.1816852336498917</v>
      </c>
      <c r="AL116">
        <f t="shared" si="48"/>
        <v>0.19569560009090992</v>
      </c>
      <c r="AM116">
        <f t="shared" si="48"/>
        <v>0.24743328363691544</v>
      </c>
      <c r="AN116">
        <f t="shared" si="48"/>
        <v>0.25844881855459689</v>
      </c>
      <c r="AO116">
        <f t="shared" si="48"/>
        <v>0.25991595033129206</v>
      </c>
      <c r="AP116">
        <f t="shared" si="48"/>
        <v>0.25587680591966933</v>
      </c>
      <c r="AQ116">
        <f t="shared" si="48"/>
        <v>0.25609532081580288</v>
      </c>
      <c r="AR116">
        <f t="shared" si="48"/>
        <v>0.2649109869180134</v>
      </c>
      <c r="AS116">
        <f t="shared" si="48"/>
        <v>0.27360702178859109</v>
      </c>
      <c r="AT116">
        <f t="shared" si="48"/>
        <v>0.27435029544401435</v>
      </c>
      <c r="AU116">
        <f t="shared" si="48"/>
        <v>0.27183428700806772</v>
      </c>
      <c r="AV116">
        <f t="shared" si="47"/>
        <v>0.25775264359006045</v>
      </c>
      <c r="AW116">
        <f t="shared" si="47"/>
        <v>0.2675341701243078</v>
      </c>
      <c r="AX116">
        <f t="shared" si="47"/>
        <v>0.26060547717580879</v>
      </c>
      <c r="AY116">
        <f t="shared" si="47"/>
        <v>0.19319266999395207</v>
      </c>
      <c r="AZ116">
        <f t="shared" si="47"/>
        <v>0.14807107130391553</v>
      </c>
      <c r="BA116">
        <f t="shared" si="47"/>
        <v>0.12954756012859694</v>
      </c>
      <c r="BB116">
        <f t="shared" si="47"/>
        <v>0.11930899414458788</v>
      </c>
      <c r="BC116">
        <f t="shared" si="47"/>
        <v>9.6540456290562598E-2</v>
      </c>
      <c r="BD116">
        <f t="shared" si="47"/>
        <v>6.8966260459295728E-2</v>
      </c>
      <c r="BE116">
        <f t="shared" si="47"/>
        <v>5.4680069256278017E-2</v>
      </c>
      <c r="BF116">
        <f t="shared" si="47"/>
        <v>4.5262292226609463E-2</v>
      </c>
      <c r="BG116">
        <f t="shared" si="47"/>
        <v>3.5876388901858909E-2</v>
      </c>
      <c r="BI116">
        <f t="shared" si="38"/>
        <v>4.8326781350197052</v>
      </c>
    </row>
    <row r="117" spans="1:61" x14ac:dyDescent="0.25">
      <c r="A117">
        <f>'HKI SC'!A113</f>
        <v>2050</v>
      </c>
      <c r="B117">
        <f>'HKI SC'!AG113</f>
        <v>3.5507212650310893</v>
      </c>
      <c r="C117">
        <f t="shared" si="50"/>
        <v>0</v>
      </c>
      <c r="D117">
        <f t="shared" si="50"/>
        <v>0</v>
      </c>
      <c r="E117">
        <f t="shared" si="50"/>
        <v>0.31593452464347194</v>
      </c>
      <c r="F117">
        <f t="shared" si="50"/>
        <v>0</v>
      </c>
      <c r="G117">
        <f t="shared" si="50"/>
        <v>0</v>
      </c>
      <c r="K117">
        <f t="shared" si="49"/>
        <v>0</v>
      </c>
      <c r="L117">
        <f t="shared" si="49"/>
        <v>0</v>
      </c>
      <c r="M117">
        <f t="shared" si="49"/>
        <v>0.68406547535652806</v>
      </c>
      <c r="N117">
        <f t="shared" si="49"/>
        <v>0</v>
      </c>
      <c r="O117">
        <f t="shared" si="49"/>
        <v>0</v>
      </c>
      <c r="AE117">
        <f t="shared" si="35"/>
        <v>2065</v>
      </c>
      <c r="AF117">
        <f t="shared" si="37"/>
        <v>4.8231412964489531</v>
      </c>
      <c r="AG117">
        <f t="shared" si="48"/>
        <v>0.10224745236414282</v>
      </c>
      <c r="AH117">
        <f t="shared" si="48"/>
        <v>8.1620806922449107E-2</v>
      </c>
      <c r="AI117">
        <f t="shared" si="48"/>
        <v>9.7014422416798321E-2</v>
      </c>
      <c r="AJ117">
        <f t="shared" si="48"/>
        <v>0.14289297547240154</v>
      </c>
      <c r="AK117">
        <f t="shared" si="48"/>
        <v>0.18507090715501368</v>
      </c>
      <c r="AL117">
        <f t="shared" si="48"/>
        <v>0.19831516497536622</v>
      </c>
      <c r="AM117">
        <f t="shared" si="48"/>
        <v>0.25187400173701702</v>
      </c>
      <c r="AN117">
        <f t="shared" si="48"/>
        <v>0.26292632343906025</v>
      </c>
      <c r="AO117">
        <f t="shared" si="48"/>
        <v>0.26445126876009911</v>
      </c>
      <c r="AP117">
        <f t="shared" si="48"/>
        <v>0.25999052976354814</v>
      </c>
      <c r="AQ117">
        <f t="shared" si="48"/>
        <v>0.25974729847570732</v>
      </c>
      <c r="AR117">
        <f t="shared" si="48"/>
        <v>0.26854253416681373</v>
      </c>
      <c r="AS117">
        <f t="shared" si="48"/>
        <v>0.27686052386965948</v>
      </c>
      <c r="AT117">
        <f t="shared" si="48"/>
        <v>0.2776034903611454</v>
      </c>
      <c r="AU117">
        <f t="shared" si="48"/>
        <v>0.2749219625847239</v>
      </c>
      <c r="AV117">
        <f t="shared" si="47"/>
        <v>0.26013172106674365</v>
      </c>
      <c r="AW117">
        <f t="shared" si="47"/>
        <v>0.2700591727823799</v>
      </c>
      <c r="AX117">
        <f t="shared" si="47"/>
        <v>0.26330799666639143</v>
      </c>
      <c r="AY117">
        <f t="shared" si="47"/>
        <v>0.19513383614453531</v>
      </c>
      <c r="AZ117">
        <f t="shared" si="47"/>
        <v>0.14843183940451796</v>
      </c>
      <c r="BA117">
        <f t="shared" si="47"/>
        <v>0.12976460935373851</v>
      </c>
      <c r="BB117">
        <f t="shared" si="47"/>
        <v>0.11965647886564121</v>
      </c>
      <c r="BC117">
        <f t="shared" si="47"/>
        <v>9.6637526893448705E-2</v>
      </c>
      <c r="BD117">
        <f t="shared" si="47"/>
        <v>6.8311555862115639E-2</v>
      </c>
      <c r="BE117">
        <f t="shared" si="47"/>
        <v>5.4357735314433012E-2</v>
      </c>
      <c r="BF117">
        <f t="shared" si="47"/>
        <v>4.5105659010274267E-2</v>
      </c>
      <c r="BG117">
        <f t="shared" si="47"/>
        <v>3.5715895589257377E-2</v>
      </c>
      <c r="BI117">
        <f t="shared" si="38"/>
        <v>4.8906936894174224</v>
      </c>
    </row>
    <row r="118" spans="1:61" x14ac:dyDescent="0.25">
      <c r="A118">
        <f>'HKI SC'!A114</f>
        <v>2051</v>
      </c>
      <c r="B118">
        <f>'HKI SC'!AG114</f>
        <v>3.5978729881509199</v>
      </c>
      <c r="C118">
        <f t="shared" si="50"/>
        <v>0</v>
      </c>
      <c r="D118">
        <f t="shared" si="50"/>
        <v>0</v>
      </c>
      <c r="E118">
        <f t="shared" si="50"/>
        <v>0.24378117121733855</v>
      </c>
      <c r="F118">
        <f t="shared" si="50"/>
        <v>0</v>
      </c>
      <c r="G118">
        <f t="shared" si="50"/>
        <v>0</v>
      </c>
      <c r="K118">
        <f t="shared" si="49"/>
        <v>0</v>
      </c>
      <c r="L118">
        <f t="shared" si="49"/>
        <v>0</v>
      </c>
      <c r="M118">
        <f t="shared" si="49"/>
        <v>0.75621882878266145</v>
      </c>
      <c r="N118">
        <f t="shared" si="49"/>
        <v>0</v>
      </c>
      <c r="O118">
        <f t="shared" si="49"/>
        <v>0</v>
      </c>
      <c r="AE118">
        <f t="shared" si="35"/>
        <v>2066</v>
      </c>
      <c r="AF118">
        <f t="shared" si="37"/>
        <v>4.8537974475665946</v>
      </c>
      <c r="AG118">
        <f t="shared" si="48"/>
        <v>0.10313257890830017</v>
      </c>
      <c r="AH118">
        <f t="shared" si="48"/>
        <v>8.2582370003152314E-2</v>
      </c>
      <c r="AI118">
        <f t="shared" si="48"/>
        <v>9.8449572562786733E-2</v>
      </c>
      <c r="AJ118">
        <f t="shared" si="48"/>
        <v>0.14420953250764179</v>
      </c>
      <c r="AK118">
        <f t="shared" si="48"/>
        <v>0.1869490990150095</v>
      </c>
      <c r="AL118">
        <f t="shared" si="48"/>
        <v>0.19976836045782298</v>
      </c>
      <c r="AM118">
        <f t="shared" si="48"/>
        <v>0.25433747630877629</v>
      </c>
      <c r="AN118">
        <f t="shared" si="48"/>
        <v>0.26541020536517279</v>
      </c>
      <c r="AO118">
        <f t="shared" si="48"/>
        <v>0.26696722257034922</v>
      </c>
      <c r="AP118">
        <f t="shared" si="48"/>
        <v>0.26227260528741508</v>
      </c>
      <c r="AQ118">
        <f t="shared" si="48"/>
        <v>0.26177322173834394</v>
      </c>
      <c r="AR118">
        <f t="shared" si="48"/>
        <v>0.27055712372235369</v>
      </c>
      <c r="AS118">
        <f t="shared" si="48"/>
        <v>0.27866539404272778</v>
      </c>
      <c r="AT118">
        <f t="shared" si="48"/>
        <v>0.27940819013597362</v>
      </c>
      <c r="AU118">
        <f t="shared" si="48"/>
        <v>0.27663484101957891</v>
      </c>
      <c r="AV118">
        <f t="shared" si="47"/>
        <v>0.26145150690676811</v>
      </c>
      <c r="AW118">
        <f t="shared" si="47"/>
        <v>0.27145991016349008</v>
      </c>
      <c r="AX118">
        <f t="shared" si="47"/>
        <v>0.26480721095891357</v>
      </c>
      <c r="AY118">
        <f t="shared" si="47"/>
        <v>0.19621069203669655</v>
      </c>
      <c r="AZ118">
        <f t="shared" si="47"/>
        <v>0.14863197438766756</v>
      </c>
      <c r="BA118">
        <f t="shared" si="47"/>
        <v>0.12988501673716238</v>
      </c>
      <c r="BB118">
        <f t="shared" si="47"/>
        <v>0.11984924493524832</v>
      </c>
      <c r="BC118">
        <f t="shared" si="47"/>
        <v>9.6691376508867832E-2</v>
      </c>
      <c r="BD118">
        <f t="shared" si="47"/>
        <v>6.7948360520549131E-2</v>
      </c>
      <c r="BE118">
        <f t="shared" si="47"/>
        <v>5.4178921561465469E-2</v>
      </c>
      <c r="BF118">
        <f t="shared" si="47"/>
        <v>4.501876722006453E-2</v>
      </c>
      <c r="BG118">
        <f t="shared" si="47"/>
        <v>3.5626862422634561E-2</v>
      </c>
      <c r="BI118">
        <f t="shared" si="38"/>
        <v>4.9228776380049322</v>
      </c>
    </row>
    <row r="119" spans="1:61" x14ac:dyDescent="0.25">
      <c r="A119">
        <f>'HKI SC'!A115</f>
        <v>2052</v>
      </c>
      <c r="B119">
        <f>'HKI SC'!AG115</f>
        <v>3.6481681621693722</v>
      </c>
      <c r="C119">
        <f t="shared" si="50"/>
        <v>0</v>
      </c>
      <c r="D119">
        <f t="shared" si="50"/>
        <v>0</v>
      </c>
      <c r="E119">
        <f t="shared" si="50"/>
        <v>0.16681759011215436</v>
      </c>
      <c r="F119">
        <f t="shared" si="50"/>
        <v>0</v>
      </c>
      <c r="G119">
        <f t="shared" si="50"/>
        <v>0</v>
      </c>
      <c r="K119">
        <f t="shared" si="49"/>
        <v>0</v>
      </c>
      <c r="L119">
        <f t="shared" si="49"/>
        <v>0</v>
      </c>
      <c r="M119">
        <f t="shared" si="49"/>
        <v>0.83318240988784564</v>
      </c>
      <c r="N119">
        <f t="shared" si="49"/>
        <v>0</v>
      </c>
      <c r="O119">
        <f t="shared" si="49"/>
        <v>0</v>
      </c>
      <c r="AE119">
        <f t="shared" si="35"/>
        <v>2067</v>
      </c>
      <c r="AF119">
        <f t="shared" si="37"/>
        <v>4.8600015343293013</v>
      </c>
      <c r="AG119">
        <f t="shared" si="48"/>
        <v>0.10331170778376972</v>
      </c>
      <c r="AH119">
        <f t="shared" si="48"/>
        <v>8.2776967842835614E-2</v>
      </c>
      <c r="AI119">
        <f t="shared" si="48"/>
        <v>9.8740013329113058E-2</v>
      </c>
      <c r="AJ119">
        <f t="shared" si="48"/>
        <v>0.14447597280679539</v>
      </c>
      <c r="AK119">
        <f t="shared" si="48"/>
        <v>0.18732920104450784</v>
      </c>
      <c r="AL119">
        <f t="shared" si="48"/>
        <v>0.20006245317747773</v>
      </c>
      <c r="AM119">
        <f t="shared" si="48"/>
        <v>0.25483602584691845</v>
      </c>
      <c r="AN119">
        <f t="shared" si="48"/>
        <v>0.26591288487372511</v>
      </c>
      <c r="AO119">
        <f t="shared" si="48"/>
        <v>0.26747639267685919</v>
      </c>
      <c r="AP119">
        <f t="shared" si="48"/>
        <v>0.26273444390814699</v>
      </c>
      <c r="AQ119">
        <f t="shared" si="48"/>
        <v>0.26218322114263154</v>
      </c>
      <c r="AR119">
        <f t="shared" si="48"/>
        <v>0.27096482944985517</v>
      </c>
      <c r="AS119">
        <f t="shared" si="48"/>
        <v>0.27903065748059919</v>
      </c>
      <c r="AT119">
        <f t="shared" si="48"/>
        <v>0.27977341908923348</v>
      </c>
      <c r="AU119">
        <f t="shared" si="48"/>
        <v>0.27698148748485213</v>
      </c>
      <c r="AV119">
        <f t="shared" si="47"/>
        <v>0.2617186006403644</v>
      </c>
      <c r="AW119">
        <f t="shared" si="47"/>
        <v>0.27174338659243991</v>
      </c>
      <c r="AX119">
        <f t="shared" si="47"/>
        <v>0.26511061680758008</v>
      </c>
      <c r="AY119">
        <f t="shared" si="47"/>
        <v>0.19642862244029688</v>
      </c>
      <c r="AZ119">
        <f t="shared" si="47"/>
        <v>0.14867247701942157</v>
      </c>
      <c r="BA119">
        <f t="shared" si="47"/>
        <v>0.12990938437061922</v>
      </c>
      <c r="BB119">
        <f t="shared" si="47"/>
        <v>0.11988825627154291</v>
      </c>
      <c r="BC119">
        <f t="shared" si="47"/>
        <v>9.6702274409420225E-2</v>
      </c>
      <c r="BD119">
        <f t="shared" si="47"/>
        <v>6.7874858292489168E-2</v>
      </c>
      <c r="BE119">
        <f t="shared" si="47"/>
        <v>5.4142733847178749E-2</v>
      </c>
      <c r="BF119">
        <f t="shared" si="47"/>
        <v>4.5001182357458674E-2</v>
      </c>
      <c r="BG119">
        <f t="shared" si="47"/>
        <v>3.5608844195611652E-2</v>
      </c>
      <c r="BI119">
        <f t="shared" si="38"/>
        <v>4.9293909151817452</v>
      </c>
    </row>
    <row r="120" spans="1:61" x14ac:dyDescent="0.25">
      <c r="A120">
        <f>'HKI SC'!A116</f>
        <v>2053</v>
      </c>
      <c r="B120">
        <f>'HKI SC'!AG116</f>
        <v>3.6900122484194124</v>
      </c>
      <c r="C120">
        <f t="shared" si="50"/>
        <v>0</v>
      </c>
      <c r="D120">
        <f t="shared" si="50"/>
        <v>0</v>
      </c>
      <c r="E120">
        <f t="shared" si="50"/>
        <v>0.10278618374509885</v>
      </c>
      <c r="F120">
        <f t="shared" si="50"/>
        <v>0</v>
      </c>
      <c r="G120">
        <f t="shared" si="50"/>
        <v>0</v>
      </c>
      <c r="K120">
        <f t="shared" si="49"/>
        <v>0</v>
      </c>
      <c r="L120">
        <f t="shared" si="49"/>
        <v>0</v>
      </c>
      <c r="M120">
        <f t="shared" si="49"/>
        <v>0.89721381625490115</v>
      </c>
      <c r="N120">
        <f t="shared" si="49"/>
        <v>0</v>
      </c>
      <c r="O120">
        <f t="shared" si="49"/>
        <v>0</v>
      </c>
      <c r="AE120">
        <f t="shared" si="35"/>
        <v>2068</v>
      </c>
      <c r="AF120">
        <f t="shared" si="37"/>
        <v>4.8516228975365934</v>
      </c>
      <c r="AG120">
        <f t="shared" si="48"/>
        <v>0.10306979372872022</v>
      </c>
      <c r="AH120">
        <f t="shared" si="48"/>
        <v>8.2514162907683389E-2</v>
      </c>
      <c r="AI120">
        <f t="shared" si="48"/>
        <v>9.8347772249334539E-2</v>
      </c>
      <c r="AJ120">
        <f t="shared" si="48"/>
        <v>0.14411614442609519</v>
      </c>
      <c r="AK120">
        <f t="shared" si="48"/>
        <v>0.18681587217417658</v>
      </c>
      <c r="AL120">
        <f t="shared" si="48"/>
        <v>0.19966528012435755</v>
      </c>
      <c r="AM120">
        <f t="shared" si="48"/>
        <v>0.25416273327977151</v>
      </c>
      <c r="AN120">
        <f t="shared" si="48"/>
        <v>0.26523401476981012</v>
      </c>
      <c r="AO120">
        <f t="shared" si="48"/>
        <v>0.26678875700196902</v>
      </c>
      <c r="AP120">
        <f t="shared" si="48"/>
        <v>0.26211072953922204</v>
      </c>
      <c r="AQ120">
        <f t="shared" si="48"/>
        <v>0.26162951578273852</v>
      </c>
      <c r="AR120">
        <f t="shared" si="48"/>
        <v>0.27041422170697588</v>
      </c>
      <c r="AS120">
        <f t="shared" si="48"/>
        <v>0.27853736817040181</v>
      </c>
      <c r="AT120">
        <f t="shared" si="48"/>
        <v>0.27928017635060198</v>
      </c>
      <c r="AU120">
        <f t="shared" si="48"/>
        <v>0.27651334044902109</v>
      </c>
      <c r="AV120">
        <f t="shared" si="47"/>
        <v>0.26135788979459357</v>
      </c>
      <c r="AW120">
        <f t="shared" si="47"/>
        <v>0.27136055087006711</v>
      </c>
      <c r="AX120">
        <f t="shared" si="47"/>
        <v>0.26470086634728013</v>
      </c>
      <c r="AY120">
        <f t="shared" si="47"/>
        <v>0.19613430681131</v>
      </c>
      <c r="AZ120">
        <f t="shared" si="47"/>
        <v>0.14861777810020987</v>
      </c>
      <c r="BA120">
        <f t="shared" si="47"/>
        <v>0.12987647581243142</v>
      </c>
      <c r="BB120">
        <f t="shared" si="47"/>
        <v>0.11983557135108444</v>
      </c>
      <c r="BC120">
        <f t="shared" si="47"/>
        <v>9.668755676377408E-2</v>
      </c>
      <c r="BD120">
        <f t="shared" si="47"/>
        <v>6.7974123260231237E-2</v>
      </c>
      <c r="BE120">
        <f t="shared" si="47"/>
        <v>5.4191605458096453E-2</v>
      </c>
      <c r="BF120">
        <f t="shared" si="47"/>
        <v>4.5024930764349082E-2</v>
      </c>
      <c r="BG120">
        <f t="shared" si="47"/>
        <v>3.5633177862378053E-2</v>
      </c>
      <c r="BI120">
        <f t="shared" si="38"/>
        <v>4.9205947158566854</v>
      </c>
    </row>
    <row r="121" spans="1:61" x14ac:dyDescent="0.25">
      <c r="A121">
        <f>'HKI SC'!A117</f>
        <v>2054</v>
      </c>
      <c r="B121">
        <f>'HKI SC'!AG117</f>
        <v>3.7391774390218306</v>
      </c>
      <c r="C121">
        <f t="shared" si="50"/>
        <v>0</v>
      </c>
      <c r="D121">
        <f t="shared" si="50"/>
        <v>0</v>
      </c>
      <c r="E121">
        <f t="shared" si="50"/>
        <v>2.7551746081302175E-2</v>
      </c>
      <c r="F121">
        <f t="shared" si="50"/>
        <v>0</v>
      </c>
      <c r="G121">
        <f t="shared" si="50"/>
        <v>0</v>
      </c>
      <c r="K121">
        <f t="shared" si="49"/>
        <v>0</v>
      </c>
      <c r="L121">
        <f t="shared" si="49"/>
        <v>0</v>
      </c>
      <c r="M121">
        <f t="shared" si="49"/>
        <v>0.97244825391869782</v>
      </c>
      <c r="N121">
        <f t="shared" si="49"/>
        <v>0</v>
      </c>
      <c r="O121">
        <f t="shared" si="49"/>
        <v>0</v>
      </c>
      <c r="AE121">
        <f t="shared" si="35"/>
        <v>2069</v>
      </c>
      <c r="AF121">
        <f t="shared" si="37"/>
        <v>4.8197080704149027</v>
      </c>
      <c r="AG121">
        <f t="shared" si="48"/>
        <v>0.1021483257815797</v>
      </c>
      <c r="AH121">
        <f t="shared" si="48"/>
        <v>8.1513120103272635E-2</v>
      </c>
      <c r="AI121">
        <f t="shared" si="48"/>
        <v>9.6853697907545E-2</v>
      </c>
      <c r="AJ121">
        <f t="shared" si="48"/>
        <v>0.14274553237455948</v>
      </c>
      <c r="AK121">
        <f t="shared" si="48"/>
        <v>0.18486056577308566</v>
      </c>
      <c r="AL121">
        <f t="shared" si="48"/>
        <v>0.19815241954317581</v>
      </c>
      <c r="AM121">
        <f t="shared" si="48"/>
        <v>0.25159811371045004</v>
      </c>
      <c r="AN121">
        <f t="shared" si="48"/>
        <v>0.26264814996380853</v>
      </c>
      <c r="AO121">
        <f t="shared" si="48"/>
        <v>0.26416950350885571</v>
      </c>
      <c r="AP121">
        <f t="shared" si="48"/>
        <v>0.25973495687476167</v>
      </c>
      <c r="AQ121">
        <f t="shared" si="48"/>
        <v>0.25952041244355079</v>
      </c>
      <c r="AR121">
        <f t="shared" si="48"/>
        <v>0.26831691741266012</v>
      </c>
      <c r="AS121">
        <f t="shared" si="48"/>
        <v>0.27665839388789887</v>
      </c>
      <c r="AT121">
        <f t="shared" si="48"/>
        <v>0.27740137946252647</v>
      </c>
      <c r="AU121">
        <f t="shared" si="48"/>
        <v>0.27473013488877013</v>
      </c>
      <c r="AV121">
        <f t="shared" si="47"/>
        <v>0.25998391637045432</v>
      </c>
      <c r="AW121">
        <f t="shared" si="47"/>
        <v>0.26990230220768707</v>
      </c>
      <c r="AX121">
        <f t="shared" si="47"/>
        <v>0.26314009752210693</v>
      </c>
      <c r="AY121">
        <f t="shared" si="47"/>
        <v>0.19501323751916641</v>
      </c>
      <c r="AZ121">
        <f t="shared" si="47"/>
        <v>0.14840942600265819</v>
      </c>
      <c r="BA121">
        <f t="shared" si="47"/>
        <v>0.1297511247593458</v>
      </c>
      <c r="BB121">
        <f t="shared" si="47"/>
        <v>0.11963489071890625</v>
      </c>
      <c r="BC121">
        <f t="shared" si="47"/>
        <v>9.6631496198307909E-2</v>
      </c>
      <c r="BD121">
        <f t="shared" si="47"/>
        <v>6.8352230625797705E-2</v>
      </c>
      <c r="BE121">
        <f t="shared" si="47"/>
        <v>5.4377760921352117E-2</v>
      </c>
      <c r="BF121">
        <f t="shared" si="47"/>
        <v>4.5115390145639186E-2</v>
      </c>
      <c r="BG121">
        <f t="shared" si="47"/>
        <v>3.5725866540417241E-2</v>
      </c>
      <c r="BI121">
        <f t="shared" si="38"/>
        <v>4.8870893631683394</v>
      </c>
    </row>
    <row r="122" spans="1:61" x14ac:dyDescent="0.25">
      <c r="A122">
        <f>'HKI SC'!A118</f>
        <v>2055</v>
      </c>
      <c r="B122">
        <f>'HKI SC'!AG118</f>
        <v>3.7968177167751378</v>
      </c>
      <c r="C122">
        <f t="shared" si="50"/>
        <v>0</v>
      </c>
      <c r="D122">
        <f t="shared" si="50"/>
        <v>0</v>
      </c>
      <c r="E122">
        <f t="shared" si="50"/>
        <v>0</v>
      </c>
      <c r="F122">
        <f t="shared" si="50"/>
        <v>0.96726486994227934</v>
      </c>
      <c r="G122">
        <f t="shared" si="50"/>
        <v>0</v>
      </c>
      <c r="K122">
        <f t="shared" si="49"/>
        <v>0</v>
      </c>
      <c r="L122">
        <f t="shared" si="49"/>
        <v>0</v>
      </c>
      <c r="M122">
        <f t="shared" si="49"/>
        <v>0</v>
      </c>
      <c r="N122">
        <f t="shared" si="49"/>
        <v>3.2735130057720704E-2</v>
      </c>
      <c r="O122">
        <f t="shared" si="49"/>
        <v>0</v>
      </c>
      <c r="AE122">
        <f t="shared" si="35"/>
        <v>2070</v>
      </c>
      <c r="AF122">
        <f t="shared" si="37"/>
        <v>4.7754284536084795</v>
      </c>
      <c r="AG122">
        <f t="shared" si="48"/>
        <v>0.10086985269309315</v>
      </c>
      <c r="AH122">
        <f t="shared" si="48"/>
        <v>8.0124242400218787E-2</v>
      </c>
      <c r="AI122">
        <f t="shared" si="48"/>
        <v>9.4780773022741724E-2</v>
      </c>
      <c r="AJ122">
        <f t="shared" si="48"/>
        <v>0.14084390288426474</v>
      </c>
      <c r="AK122">
        <f t="shared" si="48"/>
        <v>0.18214771328451282</v>
      </c>
      <c r="AL122">
        <f t="shared" si="48"/>
        <v>0.1960534300496454</v>
      </c>
      <c r="AM122">
        <f t="shared" si="48"/>
        <v>0.24803988131424121</v>
      </c>
      <c r="AN122">
        <f t="shared" si="48"/>
        <v>0.25906044127009153</v>
      </c>
      <c r="AO122">
        <f t="shared" si="48"/>
        <v>0.26053547031946339</v>
      </c>
      <c r="AP122">
        <f t="shared" si="48"/>
        <v>0.25643873650670651</v>
      </c>
      <c r="AQ122">
        <f t="shared" si="48"/>
        <v>0.2565941773331965</v>
      </c>
      <c r="AR122">
        <f t="shared" si="48"/>
        <v>0.265407052661563</v>
      </c>
      <c r="AS122">
        <f t="shared" si="48"/>
        <v>0.27405144693809691</v>
      </c>
      <c r="AT122">
        <f t="shared" si="48"/>
        <v>0.27479467863523172</v>
      </c>
      <c r="AU122">
        <f t="shared" si="48"/>
        <v>0.27225606042194245</v>
      </c>
      <c r="AV122">
        <f t="shared" si="47"/>
        <v>0.25807762320799676</v>
      </c>
      <c r="AW122">
        <f t="shared" si="47"/>
        <v>0.26787908297693697</v>
      </c>
      <c r="AX122">
        <f t="shared" si="47"/>
        <v>0.26097463865126419</v>
      </c>
      <c r="AY122">
        <f t="shared" si="47"/>
        <v>0.19345783136013298</v>
      </c>
      <c r="AZ122">
        <f t="shared" si="47"/>
        <v>0.14812035186776706</v>
      </c>
      <c r="BA122">
        <f t="shared" si="47"/>
        <v>0.12957720883695184</v>
      </c>
      <c r="BB122">
        <f t="shared" si="47"/>
        <v>0.11935646021199989</v>
      </c>
      <c r="BC122">
        <f t="shared" si="47"/>
        <v>9.655371603840518E-2</v>
      </c>
      <c r="BD122">
        <f t="shared" si="47"/>
        <v>6.8876828462255679E-2</v>
      </c>
      <c r="BE122">
        <f t="shared" si="47"/>
        <v>5.4636038760299904E-2</v>
      </c>
      <c r="BF122">
        <f t="shared" si="47"/>
        <v>4.5240896284989382E-2</v>
      </c>
      <c r="BG122">
        <f t="shared" si="47"/>
        <v>3.5854465674926721E-2</v>
      </c>
      <c r="BI122">
        <f t="shared" si="38"/>
        <v>4.8406030020689368</v>
      </c>
    </row>
    <row r="123" spans="1:61" x14ac:dyDescent="0.25">
      <c r="A123">
        <f>'HKI SC'!A119</f>
        <v>2056</v>
      </c>
      <c r="B123">
        <f>'HKI SC'!AG119</f>
        <v>3.8683760701560437</v>
      </c>
      <c r="C123">
        <f t="shared" si="50"/>
        <v>0</v>
      </c>
      <c r="D123">
        <f t="shared" si="50"/>
        <v>0</v>
      </c>
      <c r="E123">
        <f t="shared" si="50"/>
        <v>0</v>
      </c>
      <c r="F123">
        <f t="shared" si="50"/>
        <v>0.90816436886616769</v>
      </c>
      <c r="G123">
        <f t="shared" si="50"/>
        <v>0</v>
      </c>
      <c r="K123">
        <f t="shared" si="49"/>
        <v>0</v>
      </c>
      <c r="L123">
        <f t="shared" si="49"/>
        <v>0</v>
      </c>
      <c r="M123">
        <f t="shared" si="49"/>
        <v>0</v>
      </c>
      <c r="N123">
        <f t="shared" si="49"/>
        <v>9.1835631133832307E-2</v>
      </c>
      <c r="O123">
        <f t="shared" si="49"/>
        <v>0</v>
      </c>
      <c r="AE123">
        <f t="shared" si="35"/>
        <v>2071</v>
      </c>
      <c r="AF123">
        <f t="shared" si="37"/>
        <v>4.7316596635374513</v>
      </c>
      <c r="AG123">
        <f t="shared" si="48"/>
        <v>9.9606128563183544E-2</v>
      </c>
      <c r="AH123">
        <f t="shared" si="48"/>
        <v>7.8751387325951813E-2</v>
      </c>
      <c r="AI123">
        <f t="shared" si="48"/>
        <v>9.2731762198808743E-2</v>
      </c>
      <c r="AJ123">
        <f t="shared" si="48"/>
        <v>0.13896421132511116</v>
      </c>
      <c r="AK123">
        <f t="shared" si="48"/>
        <v>0.17946615730842802</v>
      </c>
      <c r="AL123">
        <f t="shared" si="48"/>
        <v>0.19397865530836311</v>
      </c>
      <c r="AM123">
        <f t="shared" si="48"/>
        <v>0.24452269805914573</v>
      </c>
      <c r="AN123">
        <f t="shared" si="48"/>
        <v>0.25551412176742311</v>
      </c>
      <c r="AO123">
        <f t="shared" si="48"/>
        <v>0.25694336073836632</v>
      </c>
      <c r="AP123">
        <f t="shared" si="48"/>
        <v>0.25318054260796602</v>
      </c>
      <c r="AQ123">
        <f t="shared" si="48"/>
        <v>0.25370170039954365</v>
      </c>
      <c r="AR123">
        <f t="shared" si="48"/>
        <v>0.26253075723238989</v>
      </c>
      <c r="AS123">
        <f t="shared" si="48"/>
        <v>0.27147457473364639</v>
      </c>
      <c r="AT123">
        <f t="shared" si="48"/>
        <v>0.27221804971392427</v>
      </c>
      <c r="AU123">
        <f t="shared" si="48"/>
        <v>0.26981052783226195</v>
      </c>
      <c r="AV123">
        <f t="shared" si="48"/>
        <v>0.25619332177860105</v>
      </c>
      <c r="AW123">
        <f t="shared" ref="AW123:BG138" si="51">R$2*$C138+R$3*$D138+R$4*$E138+R$5*$F138+R$6*$G138+R$3*$K138+R$4*$L138+R$5*$M138+R$6*$N138+R$7*$O138</f>
        <v>0.26587920438346369</v>
      </c>
      <c r="AX123">
        <f t="shared" si="51"/>
        <v>0.25883416134903936</v>
      </c>
      <c r="AY123">
        <f t="shared" si="51"/>
        <v>0.19192036896637438</v>
      </c>
      <c r="AZ123">
        <f t="shared" si="51"/>
        <v>0.14783461260357406</v>
      </c>
      <c r="BA123">
        <f t="shared" si="51"/>
        <v>0.12940529927570726</v>
      </c>
      <c r="BB123">
        <f t="shared" si="51"/>
        <v>0.11908124178679466</v>
      </c>
      <c r="BC123">
        <f t="shared" si="51"/>
        <v>9.6476833180422092E-2</v>
      </c>
      <c r="BD123">
        <f t="shared" si="51"/>
        <v>6.9395374335767257E-2</v>
      </c>
      <c r="BE123">
        <f t="shared" si="51"/>
        <v>5.4891337006495761E-2</v>
      </c>
      <c r="BF123">
        <f t="shared" si="51"/>
        <v>4.5364954537116052E-2</v>
      </c>
      <c r="BG123">
        <f t="shared" si="51"/>
        <v>3.5981581240227753E-2</v>
      </c>
      <c r="BI123">
        <f t="shared" si="38"/>
        <v>4.7946529255580979</v>
      </c>
    </row>
    <row r="124" spans="1:61" x14ac:dyDescent="0.25">
      <c r="A124">
        <f>'HKI SC'!A120</f>
        <v>2057</v>
      </c>
      <c r="B124">
        <f>'HKI SC'!AG120</f>
        <v>3.957857121452538</v>
      </c>
      <c r="C124">
        <f t="shared" si="50"/>
        <v>0</v>
      </c>
      <c r="D124">
        <f t="shared" si="50"/>
        <v>0</v>
      </c>
      <c r="E124">
        <f t="shared" si="50"/>
        <v>0</v>
      </c>
      <c r="F124">
        <f t="shared" si="50"/>
        <v>0.8342613971154067</v>
      </c>
      <c r="G124">
        <f t="shared" si="50"/>
        <v>0</v>
      </c>
      <c r="K124">
        <f t="shared" si="49"/>
        <v>0</v>
      </c>
      <c r="L124">
        <f t="shared" si="49"/>
        <v>0</v>
      </c>
      <c r="M124">
        <f t="shared" si="49"/>
        <v>0</v>
      </c>
      <c r="N124">
        <f t="shared" si="49"/>
        <v>0.1657386028845933</v>
      </c>
      <c r="O124">
        <f t="shared" si="49"/>
        <v>0</v>
      </c>
      <c r="AE124">
        <f t="shared" si="35"/>
        <v>2072</v>
      </c>
      <c r="AF124">
        <f t="shared" si="37"/>
        <v>4.6961078507369036</v>
      </c>
      <c r="AG124">
        <f t="shared" ref="AG124:AV139" si="52">B$2*$C139+B$3*$D139+B$4*$E139+B$5*$F139+B$6*$G139+B$3*$K139+B$4*$L139+B$5*$M139+B$6*$N139+B$7*$O139</f>
        <v>9.8579650937798607E-2</v>
      </c>
      <c r="AH124">
        <f t="shared" si="52"/>
        <v>7.7636266562425643E-2</v>
      </c>
      <c r="AI124">
        <f t="shared" si="52"/>
        <v>9.1067424456765939E-2</v>
      </c>
      <c r="AJ124">
        <f t="shared" si="52"/>
        <v>0.13743740552752459</v>
      </c>
      <c r="AK124">
        <f t="shared" si="52"/>
        <v>0.17728802590654896</v>
      </c>
      <c r="AL124">
        <f t="shared" si="52"/>
        <v>0.19229339046358052</v>
      </c>
      <c r="AM124">
        <f t="shared" si="52"/>
        <v>0.24166581669533704</v>
      </c>
      <c r="AN124">
        <f t="shared" si="52"/>
        <v>0.25263357407841464</v>
      </c>
      <c r="AO124">
        <f t="shared" si="52"/>
        <v>0.25402561941677682</v>
      </c>
      <c r="AP124">
        <f t="shared" si="52"/>
        <v>0.2505340289764964</v>
      </c>
      <c r="AQ124">
        <f t="shared" si="52"/>
        <v>0.25135224549552981</v>
      </c>
      <c r="AR124">
        <f t="shared" si="52"/>
        <v>0.2601944459820425</v>
      </c>
      <c r="AS124">
        <f t="shared" si="52"/>
        <v>0.26938147419157316</v>
      </c>
      <c r="AT124">
        <f t="shared" si="52"/>
        <v>0.27012514678199162</v>
      </c>
      <c r="AU124">
        <f t="shared" si="52"/>
        <v>0.26782410973194737</v>
      </c>
      <c r="AV124">
        <f t="shared" si="52"/>
        <v>0.25466277154934014</v>
      </c>
      <c r="AW124">
        <f t="shared" si="51"/>
        <v>0.26425477498380229</v>
      </c>
      <c r="AX124">
        <f t="shared" si="51"/>
        <v>0.25709552867884156</v>
      </c>
      <c r="AY124">
        <f t="shared" si="51"/>
        <v>0.19067154360195177</v>
      </c>
      <c r="AZ124">
        <f t="shared" si="51"/>
        <v>0.14760251688391013</v>
      </c>
      <c r="BA124">
        <f t="shared" si="51"/>
        <v>0.12926566332666517</v>
      </c>
      <c r="BB124">
        <f t="shared" si="51"/>
        <v>0.11885769176596296</v>
      </c>
      <c r="BC124">
        <f t="shared" si="51"/>
        <v>9.6414384002134326E-2</v>
      </c>
      <c r="BD124">
        <f t="shared" si="51"/>
        <v>6.9816570484750651E-2</v>
      </c>
      <c r="BE124">
        <f t="shared" si="51"/>
        <v>5.5098706582907039E-2</v>
      </c>
      <c r="BF124">
        <f t="shared" si="51"/>
        <v>4.5465722590078292E-2</v>
      </c>
      <c r="BG124">
        <f t="shared" si="51"/>
        <v>3.6084832638639361E-2</v>
      </c>
      <c r="BI124">
        <f t="shared" si="38"/>
        <v>4.7573293322937378</v>
      </c>
    </row>
    <row r="125" spans="1:61" x14ac:dyDescent="0.25">
      <c r="A125">
        <f>'HKI SC'!A121</f>
        <v>2058</v>
      </c>
      <c r="B125">
        <f>'HKI SC'!AG121</f>
        <v>4.0631882152957344</v>
      </c>
      <c r="C125">
        <f t="shared" si="50"/>
        <v>0</v>
      </c>
      <c r="D125">
        <f t="shared" si="50"/>
        <v>0</v>
      </c>
      <c r="E125">
        <f t="shared" si="50"/>
        <v>0</v>
      </c>
      <c r="F125">
        <f t="shared" si="50"/>
        <v>0.74726777399650324</v>
      </c>
      <c r="G125">
        <f t="shared" si="50"/>
        <v>0</v>
      </c>
      <c r="K125">
        <f t="shared" si="49"/>
        <v>0</v>
      </c>
      <c r="L125">
        <f t="shared" si="49"/>
        <v>0</v>
      </c>
      <c r="M125">
        <f t="shared" si="49"/>
        <v>0</v>
      </c>
      <c r="N125">
        <f t="shared" si="49"/>
        <v>0.25273222600349682</v>
      </c>
      <c r="O125">
        <f t="shared" si="49"/>
        <v>0</v>
      </c>
      <c r="AE125">
        <f t="shared" si="35"/>
        <v>2073</v>
      </c>
      <c r="AF125">
        <f t="shared" si="37"/>
        <v>4.6538484442836339</v>
      </c>
      <c r="AG125">
        <f t="shared" si="52"/>
        <v>9.7359506822231559E-2</v>
      </c>
      <c r="AH125">
        <f t="shared" si="52"/>
        <v>7.6310754925235452E-2</v>
      </c>
      <c r="AI125">
        <f t="shared" si="52"/>
        <v>8.9089074561893036E-2</v>
      </c>
      <c r="AJ125">
        <f t="shared" si="52"/>
        <v>0.13562253585723796</v>
      </c>
      <c r="AK125">
        <f t="shared" si="52"/>
        <v>0.17469894442322109</v>
      </c>
      <c r="AL125">
        <f t="shared" si="52"/>
        <v>0.19029016512999142</v>
      </c>
      <c r="AM125">
        <f t="shared" si="52"/>
        <v>0.23826992486221782</v>
      </c>
      <c r="AN125">
        <f t="shared" si="52"/>
        <v>0.2492095507724649</v>
      </c>
      <c r="AO125">
        <f t="shared" si="52"/>
        <v>0.25055738512092524</v>
      </c>
      <c r="AP125">
        <f t="shared" si="52"/>
        <v>0.24738819515182378</v>
      </c>
      <c r="AQ125">
        <f t="shared" si="52"/>
        <v>0.24855951674525864</v>
      </c>
      <c r="AR125">
        <f t="shared" si="52"/>
        <v>0.25741734071082401</v>
      </c>
      <c r="AS125">
        <f t="shared" si="52"/>
        <v>0.26689346641961303</v>
      </c>
      <c r="AT125">
        <f t="shared" si="52"/>
        <v>0.26763737390346148</v>
      </c>
      <c r="AU125">
        <f t="shared" si="52"/>
        <v>0.26546291227745267</v>
      </c>
      <c r="AV125">
        <f t="shared" si="52"/>
        <v>0.25284345098196581</v>
      </c>
      <c r="AW125">
        <f t="shared" si="51"/>
        <v>0.26232386297545951</v>
      </c>
      <c r="AX125">
        <f t="shared" si="51"/>
        <v>0.2550288665624813</v>
      </c>
      <c r="AY125">
        <f t="shared" si="51"/>
        <v>0.18918710119221124</v>
      </c>
      <c r="AZ125">
        <f t="shared" si="51"/>
        <v>0.14732663144852126</v>
      </c>
      <c r="BA125">
        <f t="shared" si="51"/>
        <v>0.129099682132987</v>
      </c>
      <c r="BB125">
        <f t="shared" si="51"/>
        <v>0.11859196435436893</v>
      </c>
      <c r="BC125">
        <f t="shared" si="51"/>
        <v>9.6340152479181013E-2</v>
      </c>
      <c r="BD125">
        <f t="shared" si="51"/>
        <v>7.0317234103686205E-2</v>
      </c>
      <c r="BE125">
        <f t="shared" si="51"/>
        <v>5.5345200770552848E-2</v>
      </c>
      <c r="BF125">
        <f t="shared" si="51"/>
        <v>4.558550264550125E-2</v>
      </c>
      <c r="BG125">
        <f t="shared" si="51"/>
        <v>3.6207564574611911E-2</v>
      </c>
      <c r="BI125">
        <f t="shared" si="38"/>
        <v>4.7129638619053802</v>
      </c>
    </row>
    <row r="126" spans="1:61" x14ac:dyDescent="0.25">
      <c r="A126">
        <f>'HKI SC'!A122</f>
        <v>2059</v>
      </c>
      <c r="B126">
        <f>'HKI SC'!AG122</f>
        <v>4.193782579103126</v>
      </c>
      <c r="C126">
        <f t="shared" si="50"/>
        <v>0</v>
      </c>
      <c r="D126">
        <f t="shared" si="50"/>
        <v>0</v>
      </c>
      <c r="E126">
        <f t="shared" si="50"/>
        <v>0</v>
      </c>
      <c r="F126">
        <f t="shared" si="50"/>
        <v>0.63940905486627342</v>
      </c>
      <c r="G126">
        <f t="shared" si="50"/>
        <v>0</v>
      </c>
      <c r="K126">
        <f t="shared" si="49"/>
        <v>0</v>
      </c>
      <c r="L126">
        <f t="shared" si="49"/>
        <v>0</v>
      </c>
      <c r="M126">
        <f t="shared" si="49"/>
        <v>0</v>
      </c>
      <c r="N126">
        <f t="shared" si="49"/>
        <v>0.36059094513372664</v>
      </c>
      <c r="O126">
        <f t="shared" si="49"/>
        <v>0</v>
      </c>
      <c r="AE126">
        <f t="shared" si="35"/>
        <v>2074</v>
      </c>
      <c r="AF126">
        <f t="shared" si="37"/>
        <v>4.608430809092213</v>
      </c>
      <c r="AG126">
        <f t="shared" si="52"/>
        <v>9.6048176044714342E-2</v>
      </c>
      <c r="AH126">
        <f t="shared" si="52"/>
        <v>7.4886182054188205E-2</v>
      </c>
      <c r="AI126">
        <f t="shared" si="52"/>
        <v>8.6962873998577495E-2</v>
      </c>
      <c r="AJ126">
        <f t="shared" si="52"/>
        <v>0.13367203310476325</v>
      </c>
      <c r="AK126">
        <f t="shared" si="52"/>
        <v>0.1719163696508878</v>
      </c>
      <c r="AL126">
        <f t="shared" si="52"/>
        <v>0.18813723007853089</v>
      </c>
      <c r="AM126">
        <f t="shared" si="52"/>
        <v>0.23462024330323319</v>
      </c>
      <c r="AN126">
        <f t="shared" si="52"/>
        <v>0.24552963535366906</v>
      </c>
      <c r="AO126">
        <f t="shared" si="52"/>
        <v>0.24682995463319363</v>
      </c>
      <c r="AP126">
        <f t="shared" si="52"/>
        <v>0.2440072595208464</v>
      </c>
      <c r="AQ126">
        <f t="shared" si="52"/>
        <v>0.24555807526243359</v>
      </c>
      <c r="AR126">
        <f t="shared" si="52"/>
        <v>0.25443269031740567</v>
      </c>
      <c r="AS126">
        <f t="shared" si="52"/>
        <v>0.26421951903549024</v>
      </c>
      <c r="AT126">
        <f t="shared" si="52"/>
        <v>0.26496367896737355</v>
      </c>
      <c r="AU126">
        <f t="shared" si="52"/>
        <v>0.26292525229584041</v>
      </c>
      <c r="AV126">
        <f t="shared" si="52"/>
        <v>0.25088816469755881</v>
      </c>
      <c r="AW126">
        <f t="shared" si="51"/>
        <v>0.26024864553768928</v>
      </c>
      <c r="AX126">
        <f t="shared" si="51"/>
        <v>0.25280775382232551</v>
      </c>
      <c r="AY126">
        <f t="shared" si="51"/>
        <v>0.1875917199626424</v>
      </c>
      <c r="AZ126">
        <f t="shared" si="51"/>
        <v>0.14703012789793371</v>
      </c>
      <c r="BA126">
        <f t="shared" si="51"/>
        <v>0.12892129644478648</v>
      </c>
      <c r="BB126">
        <f t="shared" si="51"/>
        <v>0.11830637798075333</v>
      </c>
      <c r="BC126">
        <f t="shared" si="51"/>
        <v>9.6260373312549191E-2</v>
      </c>
      <c r="BD126">
        <f t="shared" si="51"/>
        <v>7.0855314486418894E-2</v>
      </c>
      <c r="BE126">
        <f t="shared" si="51"/>
        <v>5.5610116537973348E-2</v>
      </c>
      <c r="BF126">
        <f t="shared" si="51"/>
        <v>4.5714234383994155E-2</v>
      </c>
      <c r="BG126">
        <f t="shared" si="51"/>
        <v>3.6339468800491229E-2</v>
      </c>
      <c r="BI126">
        <f t="shared" si="38"/>
        <v>4.6652827674862642</v>
      </c>
    </row>
    <row r="127" spans="1:61" x14ac:dyDescent="0.25">
      <c r="A127">
        <f>'HKI SC'!A123</f>
        <v>2060</v>
      </c>
      <c r="B127">
        <f>'HKI SC'!AG123</f>
        <v>4.3381549765986431</v>
      </c>
      <c r="C127">
        <f t="shared" si="50"/>
        <v>0</v>
      </c>
      <c r="D127">
        <f t="shared" si="50"/>
        <v>0</v>
      </c>
      <c r="E127">
        <f t="shared" si="50"/>
        <v>0</v>
      </c>
      <c r="F127">
        <f t="shared" si="50"/>
        <v>0.52017096971741406</v>
      </c>
      <c r="G127">
        <f t="shared" si="50"/>
        <v>0</v>
      </c>
      <c r="K127">
        <f t="shared" si="49"/>
        <v>0</v>
      </c>
      <c r="L127">
        <f t="shared" si="49"/>
        <v>0</v>
      </c>
      <c r="M127">
        <f t="shared" si="49"/>
        <v>0</v>
      </c>
      <c r="N127">
        <f t="shared" si="49"/>
        <v>0.47982903028258594</v>
      </c>
      <c r="O127">
        <f t="shared" si="49"/>
        <v>0</v>
      </c>
      <c r="AE127">
        <f t="shared" si="35"/>
        <v>2075</v>
      </c>
      <c r="AF127">
        <f t="shared" si="37"/>
        <v>4.5639557725488764</v>
      </c>
      <c r="AG127">
        <f t="shared" si="52"/>
        <v>9.4764060656392729E-2</v>
      </c>
      <c r="AH127">
        <f t="shared" si="52"/>
        <v>7.3491174801357043E-2</v>
      </c>
      <c r="AI127">
        <f t="shared" si="52"/>
        <v>8.488080065078274E-2</v>
      </c>
      <c r="AJ127">
        <f t="shared" si="52"/>
        <v>0.13176201113139158</v>
      </c>
      <c r="AK127">
        <f t="shared" si="52"/>
        <v>0.16919154449954513</v>
      </c>
      <c r="AL127">
        <f t="shared" si="52"/>
        <v>0.18602897709077465</v>
      </c>
      <c r="AM127">
        <f t="shared" si="52"/>
        <v>0.23104630731948467</v>
      </c>
      <c r="AN127">
        <f t="shared" si="52"/>
        <v>0.24192609298433304</v>
      </c>
      <c r="AO127">
        <f t="shared" si="52"/>
        <v>0.2431798833237582</v>
      </c>
      <c r="AP127">
        <f t="shared" si="52"/>
        <v>0.24069649190591802</v>
      </c>
      <c r="AQ127">
        <f t="shared" si="52"/>
        <v>0.24261892576535571</v>
      </c>
      <c r="AR127">
        <f t="shared" si="52"/>
        <v>0.25150998342707781</v>
      </c>
      <c r="AS127">
        <f t="shared" si="52"/>
        <v>0.26160106681703821</v>
      </c>
      <c r="AT127">
        <f t="shared" si="52"/>
        <v>0.26234547395764396</v>
      </c>
      <c r="AU127">
        <f t="shared" si="52"/>
        <v>0.26044025896800438</v>
      </c>
      <c r="AV127">
        <f t="shared" si="52"/>
        <v>0.24897345846978691</v>
      </c>
      <c r="AW127">
        <f t="shared" si="51"/>
        <v>0.25821649721047663</v>
      </c>
      <c r="AX127">
        <f t="shared" si="51"/>
        <v>0.25063273810719733</v>
      </c>
      <c r="AY127">
        <f t="shared" si="51"/>
        <v>0.18602944931190118</v>
      </c>
      <c r="AZ127">
        <f t="shared" si="51"/>
        <v>0.14673977798887233</v>
      </c>
      <c r="BA127">
        <f t="shared" si="51"/>
        <v>0.12874661297727241</v>
      </c>
      <c r="BB127">
        <f t="shared" si="51"/>
        <v>0.11802671867332129</v>
      </c>
      <c r="BC127">
        <f t="shared" si="51"/>
        <v>9.6182249884581336E-2</v>
      </c>
      <c r="BD127">
        <f t="shared" si="51"/>
        <v>7.1382227536480311E-2</v>
      </c>
      <c r="BE127">
        <f t="shared" si="51"/>
        <v>5.5869534237447893E-2</v>
      </c>
      <c r="BF127">
        <f t="shared" si="51"/>
        <v>4.5840294421017849E-2</v>
      </c>
      <c r="BG127">
        <f t="shared" si="51"/>
        <v>3.6468635483024966E-2</v>
      </c>
      <c r="BI127">
        <f t="shared" si="38"/>
        <v>4.6185912476002366</v>
      </c>
    </row>
    <row r="128" spans="1:61" x14ac:dyDescent="0.25">
      <c r="A128">
        <f>'HKI SC'!A124</f>
        <v>2061</v>
      </c>
      <c r="B128">
        <f>'HKI SC'!AG124</f>
        <v>4.4769957751247693</v>
      </c>
      <c r="C128">
        <f t="shared" si="50"/>
        <v>0</v>
      </c>
      <c r="D128">
        <f t="shared" si="50"/>
        <v>0</v>
      </c>
      <c r="E128">
        <f t="shared" si="50"/>
        <v>0</v>
      </c>
      <c r="F128">
        <f t="shared" si="50"/>
        <v>0.40550146748581251</v>
      </c>
      <c r="G128">
        <f t="shared" si="50"/>
        <v>0</v>
      </c>
      <c r="K128">
        <f t="shared" si="49"/>
        <v>0</v>
      </c>
      <c r="L128">
        <f t="shared" si="49"/>
        <v>0</v>
      </c>
      <c r="M128">
        <f t="shared" si="49"/>
        <v>0</v>
      </c>
      <c r="N128">
        <f t="shared" si="49"/>
        <v>0.59449853251418749</v>
      </c>
      <c r="O128">
        <f t="shared" si="49"/>
        <v>0</v>
      </c>
      <c r="AE128">
        <f t="shared" si="35"/>
        <v>2076</v>
      </c>
      <c r="AF128">
        <f t="shared" si="37"/>
        <v>4.5242230052619394</v>
      </c>
      <c r="AG128">
        <f t="shared" si="52"/>
        <v>9.3616867492334457E-2</v>
      </c>
      <c r="AH128">
        <f t="shared" si="52"/>
        <v>7.2244913913267123E-2</v>
      </c>
      <c r="AI128">
        <f t="shared" si="52"/>
        <v>8.302073392050241E-2</v>
      </c>
      <c r="AJ128">
        <f t="shared" si="52"/>
        <v>0.13005565033937819</v>
      </c>
      <c r="AK128">
        <f t="shared" si="52"/>
        <v>0.16675726108911107</v>
      </c>
      <c r="AL128">
        <f t="shared" si="52"/>
        <v>0.18414552219438829</v>
      </c>
      <c r="AM128">
        <f t="shared" si="52"/>
        <v>0.22785345178124752</v>
      </c>
      <c r="AN128">
        <f t="shared" si="52"/>
        <v>0.23870678792024538</v>
      </c>
      <c r="AO128">
        <f t="shared" si="52"/>
        <v>0.23991901059176601</v>
      </c>
      <c r="AP128">
        <f t="shared" si="52"/>
        <v>0.23773874370807457</v>
      </c>
      <c r="AQ128">
        <f t="shared" si="52"/>
        <v>0.23999317091352729</v>
      </c>
      <c r="AR128">
        <f t="shared" si="52"/>
        <v>0.24889891794525026</v>
      </c>
      <c r="AS128">
        <f t="shared" si="52"/>
        <v>0.2592618140421396</v>
      </c>
      <c r="AT128">
        <f t="shared" si="52"/>
        <v>0.26000644203217926</v>
      </c>
      <c r="AU128">
        <f t="shared" si="52"/>
        <v>0.25822023467396493</v>
      </c>
      <c r="AV128">
        <f t="shared" si="52"/>
        <v>0.24726291289447794</v>
      </c>
      <c r="AW128">
        <f t="shared" si="51"/>
        <v>0.25640103211245463</v>
      </c>
      <c r="AX128">
        <f t="shared" si="51"/>
        <v>0.24868963923710624</v>
      </c>
      <c r="AY128">
        <f t="shared" si="51"/>
        <v>0.18463375993130612</v>
      </c>
      <c r="AZ128">
        <f t="shared" si="51"/>
        <v>0.14648038741237945</v>
      </c>
      <c r="BA128">
        <f t="shared" si="51"/>
        <v>0.12859055559985244</v>
      </c>
      <c r="BB128">
        <f t="shared" si="51"/>
        <v>0.1177768787845784</v>
      </c>
      <c r="BC128">
        <f t="shared" si="51"/>
        <v>9.6112456575247474E-2</v>
      </c>
      <c r="BD128">
        <f t="shared" si="51"/>
        <v>7.1852957078841484E-2</v>
      </c>
      <c r="BE128">
        <f t="shared" si="51"/>
        <v>5.6101290833606987E-2</v>
      </c>
      <c r="BF128">
        <f t="shared" si="51"/>
        <v>4.5952912970760124E-2</v>
      </c>
      <c r="BG128">
        <f t="shared" si="51"/>
        <v>3.6584029423923421E-2</v>
      </c>
      <c r="BI128">
        <f t="shared" si="38"/>
        <v>4.5768783354119114</v>
      </c>
    </row>
    <row r="129" spans="1:61" x14ac:dyDescent="0.25">
      <c r="A129">
        <f>'HKI SC'!A125</f>
        <v>2062</v>
      </c>
      <c r="B129">
        <f>'HKI SC'!AG125</f>
        <v>4.5957478344124159</v>
      </c>
      <c r="C129">
        <f t="shared" si="50"/>
        <v>0</v>
      </c>
      <c r="D129">
        <f t="shared" si="50"/>
        <v>0</v>
      </c>
      <c r="E129">
        <f t="shared" si="50"/>
        <v>0</v>
      </c>
      <c r="F129">
        <f t="shared" si="50"/>
        <v>0.30742338329120422</v>
      </c>
      <c r="G129">
        <f t="shared" si="50"/>
        <v>0</v>
      </c>
      <c r="K129">
        <f t="shared" si="49"/>
        <v>0</v>
      </c>
      <c r="L129">
        <f t="shared" si="49"/>
        <v>0</v>
      </c>
      <c r="M129">
        <f t="shared" si="49"/>
        <v>0</v>
      </c>
      <c r="N129">
        <f t="shared" si="49"/>
        <v>0.69257661670879578</v>
      </c>
      <c r="O129">
        <f t="shared" si="49"/>
        <v>0</v>
      </c>
      <c r="AE129">
        <f t="shared" si="35"/>
        <v>2077</v>
      </c>
      <c r="AF129">
        <f t="shared" si="37"/>
        <v>4.4917227454537096</v>
      </c>
      <c r="AG129">
        <f t="shared" si="52"/>
        <v>9.2678496509692704E-2</v>
      </c>
      <c r="AH129">
        <f t="shared" si="52"/>
        <v>7.122550838434305E-2</v>
      </c>
      <c r="AI129">
        <f t="shared" si="52"/>
        <v>8.1499252882995352E-2</v>
      </c>
      <c r="AJ129">
        <f t="shared" si="52"/>
        <v>0.12865989633446534</v>
      </c>
      <c r="AK129">
        <f t="shared" si="52"/>
        <v>0.16476608733786874</v>
      </c>
      <c r="AL129">
        <f t="shared" si="52"/>
        <v>0.18260491031030832</v>
      </c>
      <c r="AM129">
        <f t="shared" si="52"/>
        <v>0.22524178786734317</v>
      </c>
      <c r="AN129">
        <f t="shared" si="52"/>
        <v>0.236073489055628</v>
      </c>
      <c r="AO129">
        <f t="shared" si="52"/>
        <v>0.2372517105714585</v>
      </c>
      <c r="AP129">
        <f t="shared" si="52"/>
        <v>0.23531939083030909</v>
      </c>
      <c r="AQ129">
        <f t="shared" si="52"/>
        <v>0.23784537903533104</v>
      </c>
      <c r="AR129">
        <f t="shared" si="52"/>
        <v>0.24676314154883514</v>
      </c>
      <c r="AS129">
        <f t="shared" si="52"/>
        <v>0.25734837261500987</v>
      </c>
      <c r="AT129">
        <f t="shared" si="52"/>
        <v>0.25809318125352865</v>
      </c>
      <c r="AU129">
        <f t="shared" si="52"/>
        <v>0.2564043187118118</v>
      </c>
      <c r="AV129">
        <f t="shared" si="52"/>
        <v>0.24586373585730145</v>
      </c>
      <c r="AW129">
        <f t="shared" si="51"/>
        <v>0.25491603392613688</v>
      </c>
      <c r="AX129">
        <f t="shared" si="51"/>
        <v>0.24710024029957484</v>
      </c>
      <c r="AY129">
        <f t="shared" si="51"/>
        <v>0.18349212619728125</v>
      </c>
      <c r="AZ129">
        <f t="shared" si="51"/>
        <v>0.14626821338818061</v>
      </c>
      <c r="BA129">
        <f t="shared" si="51"/>
        <v>0.12846290515772457</v>
      </c>
      <c r="BB129">
        <f t="shared" si="51"/>
        <v>0.11757251694801252</v>
      </c>
      <c r="BC129">
        <f t="shared" si="51"/>
        <v>9.6055367657431945E-2</v>
      </c>
      <c r="BD129">
        <f t="shared" si="51"/>
        <v>7.2238000293064736E-2</v>
      </c>
      <c r="BE129">
        <f t="shared" si="51"/>
        <v>5.6290861057423688E-2</v>
      </c>
      <c r="BF129">
        <f t="shared" si="51"/>
        <v>4.6045031702370676E-2</v>
      </c>
      <c r="BG129">
        <f t="shared" si="51"/>
        <v>3.6678418345601385E-2</v>
      </c>
      <c r="BI129">
        <f t="shared" si="38"/>
        <v>4.5427583740790327</v>
      </c>
    </row>
    <row r="130" spans="1:61" x14ac:dyDescent="0.25">
      <c r="A130">
        <f>'HKI SC'!A126</f>
        <v>2063</v>
      </c>
      <c r="B130">
        <f>'HKI SC'!AG126</f>
        <v>4.6908899155093442</v>
      </c>
      <c r="C130">
        <f t="shared" si="50"/>
        <v>0</v>
      </c>
      <c r="D130">
        <f t="shared" si="50"/>
        <v>0</v>
      </c>
      <c r="E130">
        <f t="shared" si="50"/>
        <v>0</v>
      </c>
      <c r="F130">
        <f t="shared" si="50"/>
        <v>0.22884493087319624</v>
      </c>
      <c r="G130">
        <f t="shared" si="50"/>
        <v>0</v>
      </c>
      <c r="K130">
        <f t="shared" si="49"/>
        <v>0</v>
      </c>
      <c r="L130">
        <f t="shared" si="49"/>
        <v>0</v>
      </c>
      <c r="M130">
        <f t="shared" si="49"/>
        <v>0</v>
      </c>
      <c r="N130">
        <f t="shared" si="49"/>
        <v>0.77115506912680376</v>
      </c>
      <c r="O130">
        <f t="shared" si="49"/>
        <v>0</v>
      </c>
      <c r="AE130">
        <f t="shared" ref="AE130:AE152" si="53">A145</f>
        <v>2078</v>
      </c>
      <c r="AF130">
        <f t="shared" si="37"/>
        <v>4.4591046607694995</v>
      </c>
      <c r="AG130">
        <f t="shared" si="52"/>
        <v>9.173672360210311E-2</v>
      </c>
      <c r="AH130">
        <f t="shared" si="52"/>
        <v>7.0202407151731427E-2</v>
      </c>
      <c r="AI130">
        <f t="shared" si="52"/>
        <v>7.9972255941442957E-2</v>
      </c>
      <c r="AJ130">
        <f t="shared" si="52"/>
        <v>0.12725908223023336</v>
      </c>
      <c r="AK130">
        <f t="shared" si="52"/>
        <v>0.1627676948812474</v>
      </c>
      <c r="AL130">
        <f t="shared" si="52"/>
        <v>0.18105871316613359</v>
      </c>
      <c r="AM130">
        <f t="shared" si="52"/>
        <v>0.22262065575292064</v>
      </c>
      <c r="AN130">
        <f t="shared" si="52"/>
        <v>0.23343064355618454</v>
      </c>
      <c r="AO130">
        <f t="shared" si="52"/>
        <v>0.23457474065017336</v>
      </c>
      <c r="AP130">
        <f t="shared" si="52"/>
        <v>0.23289126694718992</v>
      </c>
      <c r="AQ130">
        <f t="shared" si="52"/>
        <v>0.23568980065594458</v>
      </c>
      <c r="AR130">
        <f t="shared" si="52"/>
        <v>0.24461962221157846</v>
      </c>
      <c r="AS130">
        <f t="shared" si="52"/>
        <v>0.25542799428952379</v>
      </c>
      <c r="AT130">
        <f t="shared" si="52"/>
        <v>0.25617298423143586</v>
      </c>
      <c r="AU130">
        <f t="shared" si="52"/>
        <v>0.25458181941542402</v>
      </c>
      <c r="AV130">
        <f t="shared" si="52"/>
        <v>0.24445948631110956</v>
      </c>
      <c r="AW130">
        <f t="shared" si="51"/>
        <v>0.25342565209894463</v>
      </c>
      <c r="AX130">
        <f t="shared" si="51"/>
        <v>0.24550507923171577</v>
      </c>
      <c r="AY130">
        <f t="shared" si="51"/>
        <v>0.18234635363932328</v>
      </c>
      <c r="AZ130">
        <f t="shared" si="51"/>
        <v>0.1460552701584974</v>
      </c>
      <c r="BA130">
        <f t="shared" si="51"/>
        <v>0.12833479193783429</v>
      </c>
      <c r="BB130">
        <f t="shared" si="51"/>
        <v>0.11736741422789093</v>
      </c>
      <c r="BC130">
        <f t="shared" si="51"/>
        <v>9.5998071772204457E-2</v>
      </c>
      <c r="BD130">
        <f t="shared" si="51"/>
        <v>7.2624439424404663E-2</v>
      </c>
      <c r="BE130">
        <f t="shared" si="51"/>
        <v>5.6481118539995927E-2</v>
      </c>
      <c r="BF130">
        <f t="shared" si="51"/>
        <v>4.6137484396792348E-2</v>
      </c>
      <c r="BG130">
        <f t="shared" si="51"/>
        <v>3.6773149460328142E-2</v>
      </c>
      <c r="BI130">
        <f t="shared" si="38"/>
        <v>4.5085147158823098</v>
      </c>
    </row>
    <row r="131" spans="1:61" x14ac:dyDescent="0.25">
      <c r="A131">
        <f>'HKI SC'!A127</f>
        <v>2064</v>
      </c>
      <c r="B131">
        <f>'HKI SC'!AG127</f>
        <v>4.7678797862599751</v>
      </c>
      <c r="C131">
        <f t="shared" si="50"/>
        <v>0</v>
      </c>
      <c r="D131">
        <f t="shared" si="50"/>
        <v>0</v>
      </c>
      <c r="E131">
        <f t="shared" si="50"/>
        <v>0</v>
      </c>
      <c r="F131">
        <f t="shared" si="50"/>
        <v>0.16525850491217797</v>
      </c>
      <c r="G131">
        <f t="shared" si="50"/>
        <v>0</v>
      </c>
      <c r="K131">
        <f t="shared" si="49"/>
        <v>0</v>
      </c>
      <c r="L131">
        <f t="shared" si="49"/>
        <v>0</v>
      </c>
      <c r="M131">
        <f t="shared" si="49"/>
        <v>0</v>
      </c>
      <c r="N131">
        <f t="shared" si="49"/>
        <v>0.83474149508782203</v>
      </c>
      <c r="O131">
        <f t="shared" si="49"/>
        <v>0</v>
      </c>
      <c r="AE131">
        <f t="shared" si="53"/>
        <v>2079</v>
      </c>
      <c r="AF131">
        <f t="shared" ref="AF131:AF152" si="54">A$2*$C146+A$3*$D146+A$4*$E146+A$5*$F146+A$6*G146+A$3*$K146+A$4*$L146+A$5*$M146+A$6*$N146+A$7*$O146</f>
        <v>4.4365843588227047</v>
      </c>
      <c r="AG131">
        <f t="shared" si="52"/>
        <v>9.1086501173362672E-2</v>
      </c>
      <c r="AH131">
        <f t="shared" si="52"/>
        <v>6.9496033711855448E-2</v>
      </c>
      <c r="AI131">
        <f t="shared" si="52"/>
        <v>7.8917980911853647E-2</v>
      </c>
      <c r="AJ131">
        <f t="shared" si="52"/>
        <v>0.12629192683456708</v>
      </c>
      <c r="AK131">
        <f t="shared" si="52"/>
        <v>0.16138795716926901</v>
      </c>
      <c r="AL131">
        <f t="shared" si="52"/>
        <v>0.17999118185970645</v>
      </c>
      <c r="AM131">
        <f t="shared" si="52"/>
        <v>0.22081096376055753</v>
      </c>
      <c r="AN131">
        <f t="shared" si="52"/>
        <v>0.23160596012604409</v>
      </c>
      <c r="AO131">
        <f t="shared" si="52"/>
        <v>0.23272649690706318</v>
      </c>
      <c r="AP131">
        <f t="shared" si="52"/>
        <v>0.23121483243113938</v>
      </c>
      <c r="AQ131">
        <f t="shared" si="52"/>
        <v>0.23420153804200677</v>
      </c>
      <c r="AR131">
        <f t="shared" si="52"/>
        <v>0.2431396854473214</v>
      </c>
      <c r="AS131">
        <f t="shared" si="52"/>
        <v>0.25410211939034666</v>
      </c>
      <c r="AT131">
        <f t="shared" si="52"/>
        <v>0.25484723450843638</v>
      </c>
      <c r="AU131">
        <f t="shared" si="52"/>
        <v>0.25332352252736845</v>
      </c>
      <c r="AV131">
        <f t="shared" si="52"/>
        <v>0.24348995900455378</v>
      </c>
      <c r="AW131">
        <f t="shared" si="51"/>
        <v>0.25239665701571612</v>
      </c>
      <c r="AX131">
        <f t="shared" si="51"/>
        <v>0.24440374206707999</v>
      </c>
      <c r="AY131">
        <f t="shared" si="51"/>
        <v>0.18155528499696194</v>
      </c>
      <c r="AZ131">
        <f t="shared" si="51"/>
        <v>0.14590824908486849</v>
      </c>
      <c r="BA131">
        <f t="shared" si="51"/>
        <v>0.12824633952184367</v>
      </c>
      <c r="BB131">
        <f t="shared" si="51"/>
        <v>0.11722580642866037</v>
      </c>
      <c r="BC131">
        <f t="shared" si="51"/>
        <v>9.5958513329453307E-2</v>
      </c>
      <c r="BD131">
        <f t="shared" si="51"/>
        <v>7.2891246197582416E-2</v>
      </c>
      <c r="BE131">
        <f t="shared" si="51"/>
        <v>5.6612476833919241E-2</v>
      </c>
      <c r="BF131">
        <f t="shared" si="51"/>
        <v>4.6201315937311305E-2</v>
      </c>
      <c r="BG131">
        <f t="shared" si="51"/>
        <v>3.6838554076450071E-2</v>
      </c>
      <c r="BI131">
        <f t="shared" si="38"/>
        <v>4.4848720792952985</v>
      </c>
    </row>
    <row r="132" spans="1:61" x14ac:dyDescent="0.25">
      <c r="A132">
        <f>'HKI SC'!A128</f>
        <v>2065</v>
      </c>
      <c r="B132">
        <f>'HKI SC'!AG128</f>
        <v>4.8231412964489531</v>
      </c>
      <c r="C132">
        <f t="shared" si="50"/>
        <v>0</v>
      </c>
      <c r="D132">
        <f t="shared" si="50"/>
        <v>0</v>
      </c>
      <c r="E132">
        <f t="shared" si="50"/>
        <v>0</v>
      </c>
      <c r="F132">
        <f t="shared" si="50"/>
        <v>0.11961767071066443</v>
      </c>
      <c r="G132">
        <f t="shared" si="50"/>
        <v>0</v>
      </c>
      <c r="K132">
        <f t="shared" si="49"/>
        <v>0</v>
      </c>
      <c r="L132">
        <f t="shared" si="49"/>
        <v>0</v>
      </c>
      <c r="M132">
        <f t="shared" si="49"/>
        <v>0</v>
      </c>
      <c r="N132">
        <f t="shared" si="49"/>
        <v>0.88038232928933557</v>
      </c>
      <c r="O132">
        <f t="shared" si="49"/>
        <v>0</v>
      </c>
      <c r="AE132">
        <f t="shared" si="53"/>
        <v>2080</v>
      </c>
      <c r="AF132">
        <f t="shared" si="54"/>
        <v>4.4250980793001231</v>
      </c>
      <c r="AG132">
        <f t="shared" si="52"/>
        <v>9.0754861012142377E-2</v>
      </c>
      <c r="AH132">
        <f t="shared" si="52"/>
        <v>6.9135754227285851E-2</v>
      </c>
      <c r="AI132">
        <f t="shared" si="52"/>
        <v>7.8380257318619848E-2</v>
      </c>
      <c r="AJ132">
        <f t="shared" si="52"/>
        <v>0.12579863783503939</v>
      </c>
      <c r="AK132">
        <f t="shared" si="52"/>
        <v>0.16068423423229097</v>
      </c>
      <c r="AL132">
        <f t="shared" si="52"/>
        <v>0.17944669702048455</v>
      </c>
      <c r="AM132">
        <f t="shared" si="52"/>
        <v>0.21988794647050658</v>
      </c>
      <c r="AN132">
        <f t="shared" si="52"/>
        <v>0.23067529658661498</v>
      </c>
      <c r="AO132">
        <f t="shared" si="52"/>
        <v>0.23178381663974787</v>
      </c>
      <c r="AP132">
        <f t="shared" si="52"/>
        <v>0.2303597819305665</v>
      </c>
      <c r="AQ132">
        <f t="shared" si="52"/>
        <v>0.23344246294491955</v>
      </c>
      <c r="AR132">
        <f t="shared" si="52"/>
        <v>0.24238485687574352</v>
      </c>
      <c r="AS132">
        <f t="shared" si="52"/>
        <v>0.25342586870152811</v>
      </c>
      <c r="AT132">
        <f t="shared" si="52"/>
        <v>0.25417104766461279</v>
      </c>
      <c r="AU132">
        <f t="shared" si="52"/>
        <v>0.25268173940151401</v>
      </c>
      <c r="AV132">
        <f t="shared" si="52"/>
        <v>0.24299546023299268</v>
      </c>
      <c r="AW132">
        <f t="shared" si="51"/>
        <v>0.2518718272340707</v>
      </c>
      <c r="AX132">
        <f t="shared" si="51"/>
        <v>0.24384201485083307</v>
      </c>
      <c r="AY132">
        <f t="shared" si="51"/>
        <v>0.18115180747835768</v>
      </c>
      <c r="AZ132">
        <f t="shared" si="51"/>
        <v>0.14583326229510868</v>
      </c>
      <c r="BA132">
        <f t="shared" si="51"/>
        <v>0.12820122515450896</v>
      </c>
      <c r="BB132">
        <f t="shared" si="51"/>
        <v>0.11715358063131615</v>
      </c>
      <c r="BC132">
        <f t="shared" si="51"/>
        <v>9.59383368978943E-2</v>
      </c>
      <c r="BD132">
        <f t="shared" si="51"/>
        <v>7.3027328617013457E-2</v>
      </c>
      <c r="BE132">
        <f t="shared" si="51"/>
        <v>5.6679474962326989E-2</v>
      </c>
      <c r="BF132">
        <f t="shared" si="51"/>
        <v>4.6233872646297254E-2</v>
      </c>
      <c r="BG132">
        <f t="shared" si="51"/>
        <v>3.6871913118643129E-2</v>
      </c>
      <c r="BI132">
        <f t="shared" ref="BI132:BI171" si="55">SUM(AG132:BG132)</f>
        <v>4.4728133629809799</v>
      </c>
    </row>
    <row r="133" spans="1:61" x14ac:dyDescent="0.25">
      <c r="A133">
        <f>'HKI SC'!A129</f>
        <v>2066</v>
      </c>
      <c r="B133">
        <f>'HKI SC'!AG129</f>
        <v>4.8537974475665946</v>
      </c>
      <c r="C133">
        <f t="shared" si="50"/>
        <v>0</v>
      </c>
      <c r="D133">
        <f t="shared" si="50"/>
        <v>0</v>
      </c>
      <c r="E133">
        <f t="shared" si="50"/>
        <v>0</v>
      </c>
      <c r="F133">
        <f t="shared" si="50"/>
        <v>9.4298559712212349E-2</v>
      </c>
      <c r="G133">
        <f t="shared" si="50"/>
        <v>0</v>
      </c>
      <c r="K133">
        <f t="shared" si="49"/>
        <v>0</v>
      </c>
      <c r="L133">
        <f t="shared" si="49"/>
        <v>0</v>
      </c>
      <c r="M133">
        <f t="shared" si="49"/>
        <v>0</v>
      </c>
      <c r="N133">
        <f t="shared" si="49"/>
        <v>0.90570144028778765</v>
      </c>
      <c r="O133">
        <f t="shared" si="49"/>
        <v>0</v>
      </c>
      <c r="AE133">
        <f t="shared" si="53"/>
        <v>2081</v>
      </c>
      <c r="AF133">
        <f t="shared" si="54"/>
        <v>4.4266592317156208</v>
      </c>
      <c r="AG133">
        <f t="shared" si="52"/>
        <v>9.0799935732616244E-2</v>
      </c>
      <c r="AH133">
        <f t="shared" si="52"/>
        <v>6.9184721448263223E-2</v>
      </c>
      <c r="AI133">
        <f t="shared" si="52"/>
        <v>7.8453341774278165E-2</v>
      </c>
      <c r="AJ133">
        <f t="shared" si="52"/>
        <v>0.12586568298326489</v>
      </c>
      <c r="AK133">
        <f t="shared" si="52"/>
        <v>0.1607798804126529</v>
      </c>
      <c r="AL133">
        <f t="shared" si="52"/>
        <v>0.17952070042779167</v>
      </c>
      <c r="AM133">
        <f t="shared" si="52"/>
        <v>0.22001339794233227</v>
      </c>
      <c r="AN133">
        <f t="shared" si="52"/>
        <v>0.23080178729491954</v>
      </c>
      <c r="AO133">
        <f t="shared" si="52"/>
        <v>0.23191194059611409</v>
      </c>
      <c r="AP133">
        <f t="shared" si="52"/>
        <v>0.23047599572735922</v>
      </c>
      <c r="AQ133">
        <f t="shared" si="52"/>
        <v>0.23354563228874686</v>
      </c>
      <c r="AR133">
        <f t="shared" si="52"/>
        <v>0.24248744905500302</v>
      </c>
      <c r="AS133">
        <f t="shared" si="52"/>
        <v>0.2535177810038759</v>
      </c>
      <c r="AT133">
        <f t="shared" si="52"/>
        <v>0.25426295128949739</v>
      </c>
      <c r="AU133">
        <f t="shared" si="52"/>
        <v>0.25276896706084301</v>
      </c>
      <c r="AV133">
        <f t="shared" si="52"/>
        <v>0.24306266980682945</v>
      </c>
      <c r="AW133">
        <f t="shared" si="51"/>
        <v>0.25194315923323807</v>
      </c>
      <c r="AX133">
        <f t="shared" si="51"/>
        <v>0.24391836174790887</v>
      </c>
      <c r="AY133">
        <f t="shared" si="51"/>
        <v>0.18120664594032701</v>
      </c>
      <c r="AZ133">
        <f t="shared" si="51"/>
        <v>0.14584345409026167</v>
      </c>
      <c r="BA133">
        <f t="shared" si="51"/>
        <v>0.12820735685306286</v>
      </c>
      <c r="BB133">
        <f t="shared" si="51"/>
        <v>0.11716339716745072</v>
      </c>
      <c r="BC133">
        <f t="shared" si="51"/>
        <v>9.5941079168339882E-2</v>
      </c>
      <c r="BD133">
        <f t="shared" si="51"/>
        <v>7.3008833037362636E-2</v>
      </c>
      <c r="BE133">
        <f t="shared" si="51"/>
        <v>5.6670368942419329E-2</v>
      </c>
      <c r="BF133">
        <f t="shared" si="51"/>
        <v>4.622944771612085E-2</v>
      </c>
      <c r="BG133">
        <f t="shared" si="51"/>
        <v>3.6867379139716709E-2</v>
      </c>
      <c r="BI133">
        <f t="shared" si="55"/>
        <v>4.4744523178805951</v>
      </c>
    </row>
    <row r="134" spans="1:61" x14ac:dyDescent="0.25">
      <c r="A134">
        <f>'HKI SC'!A130</f>
        <v>2067</v>
      </c>
      <c r="B134">
        <f>'HKI SC'!AG130</f>
        <v>4.8600015343293013</v>
      </c>
      <c r="C134">
        <f t="shared" si="50"/>
        <v>0</v>
      </c>
      <c r="D134">
        <f t="shared" si="50"/>
        <v>0</v>
      </c>
      <c r="E134">
        <f t="shared" si="50"/>
        <v>0</v>
      </c>
      <c r="F134">
        <f t="shared" si="50"/>
        <v>8.9174564831504655E-2</v>
      </c>
      <c r="G134">
        <f t="shared" si="50"/>
        <v>0</v>
      </c>
      <c r="K134">
        <f t="shared" si="49"/>
        <v>0</v>
      </c>
      <c r="L134">
        <f t="shared" si="49"/>
        <v>0</v>
      </c>
      <c r="M134">
        <f t="shared" si="49"/>
        <v>0</v>
      </c>
      <c r="N134">
        <f t="shared" si="49"/>
        <v>0.91082543516849535</v>
      </c>
      <c r="O134">
        <f t="shared" si="49"/>
        <v>0</v>
      </c>
      <c r="AE134">
        <f t="shared" si="53"/>
        <v>2082</v>
      </c>
      <c r="AF134">
        <f t="shared" si="54"/>
        <v>4.4424198429570261</v>
      </c>
      <c r="AG134">
        <f t="shared" si="52"/>
        <v>9.1254987487429828E-2</v>
      </c>
      <c r="AH134">
        <f t="shared" si="52"/>
        <v>6.9679069934506496E-2</v>
      </c>
      <c r="AI134">
        <f t="shared" si="52"/>
        <v>7.9191165757372797E-2</v>
      </c>
      <c r="AJ134">
        <f t="shared" si="52"/>
        <v>0.12654253714965821</v>
      </c>
      <c r="AK134">
        <f t="shared" si="52"/>
        <v>0.16174547624458147</v>
      </c>
      <c r="AL134">
        <f t="shared" si="52"/>
        <v>0.18026780168550915</v>
      </c>
      <c r="AM134">
        <f t="shared" si="52"/>
        <v>0.22127989303754472</v>
      </c>
      <c r="AN134">
        <f t="shared" si="52"/>
        <v>0.23207877400002763</v>
      </c>
      <c r="AO134">
        <f t="shared" si="52"/>
        <v>0.23320541575392228</v>
      </c>
      <c r="AP134">
        <f t="shared" si="52"/>
        <v>0.23164923189184616</v>
      </c>
      <c r="AQ134">
        <f t="shared" si="52"/>
        <v>0.23458717820313141</v>
      </c>
      <c r="AR134">
        <f t="shared" si="52"/>
        <v>0.243523168205591</v>
      </c>
      <c r="AS134">
        <f t="shared" si="52"/>
        <v>0.2544456814774147</v>
      </c>
      <c r="AT134">
        <f t="shared" si="52"/>
        <v>0.25519076415972269</v>
      </c>
      <c r="AU134">
        <f t="shared" si="52"/>
        <v>0.25364957372969521</v>
      </c>
      <c r="AV134">
        <f t="shared" si="52"/>
        <v>0.24374118393166905</v>
      </c>
      <c r="AW134">
        <f t="shared" si="51"/>
        <v>0.25266329129516146</v>
      </c>
      <c r="AX134">
        <f t="shared" si="51"/>
        <v>0.24468912170212906</v>
      </c>
      <c r="AY134">
        <f t="shared" si="51"/>
        <v>0.18176026752883762</v>
      </c>
      <c r="AZ134">
        <f t="shared" si="51"/>
        <v>0.1459463453388441</v>
      </c>
      <c r="BA134">
        <f t="shared" si="51"/>
        <v>0.12826925940415143</v>
      </c>
      <c r="BB134">
        <f t="shared" si="51"/>
        <v>0.11726249998932659</v>
      </c>
      <c r="BC134">
        <f t="shared" si="51"/>
        <v>9.5968763754407563E-2</v>
      </c>
      <c r="BD134">
        <f t="shared" si="51"/>
        <v>7.2822110948175617E-2</v>
      </c>
      <c r="BE134">
        <f t="shared" si="51"/>
        <v>5.6578439135760841E-2</v>
      </c>
      <c r="BF134">
        <f t="shared" si="51"/>
        <v>4.6184775841941014E-2</v>
      </c>
      <c r="BG134">
        <f t="shared" si="51"/>
        <v>3.6821606364088461E-2</v>
      </c>
      <c r="BI134">
        <f t="shared" si="55"/>
        <v>4.4909983839524452</v>
      </c>
    </row>
    <row r="135" spans="1:61" x14ac:dyDescent="0.25">
      <c r="A135">
        <f>'HKI SC'!A131</f>
        <v>2068</v>
      </c>
      <c r="B135">
        <f>'HKI SC'!AG131</f>
        <v>4.8516228975365943</v>
      </c>
      <c r="C135">
        <f t="shared" si="50"/>
        <v>0</v>
      </c>
      <c r="D135">
        <f t="shared" si="50"/>
        <v>0</v>
      </c>
      <c r="E135">
        <f t="shared" si="50"/>
        <v>0</v>
      </c>
      <c r="F135">
        <f t="shared" si="50"/>
        <v>9.6094534470099746E-2</v>
      </c>
      <c r="G135">
        <f t="shared" si="50"/>
        <v>0</v>
      </c>
      <c r="K135">
        <f t="shared" si="49"/>
        <v>0</v>
      </c>
      <c r="L135">
        <f t="shared" si="49"/>
        <v>0</v>
      </c>
      <c r="M135">
        <f t="shared" si="49"/>
        <v>0</v>
      </c>
      <c r="N135">
        <f t="shared" si="49"/>
        <v>0.90390546552990025</v>
      </c>
      <c r="O135">
        <f t="shared" si="49"/>
        <v>0</v>
      </c>
      <c r="AE135">
        <f t="shared" si="53"/>
        <v>2083</v>
      </c>
      <c r="AF135">
        <f t="shared" si="54"/>
        <v>4.4684469528941371</v>
      </c>
      <c r="AG135">
        <f t="shared" si="52"/>
        <v>9.2006461010137694E-2</v>
      </c>
      <c r="AH135">
        <f t="shared" si="52"/>
        <v>7.0495438170587094E-2</v>
      </c>
      <c r="AI135">
        <f t="shared" si="52"/>
        <v>8.0409609993329287E-2</v>
      </c>
      <c r="AJ135">
        <f t="shared" si="52"/>
        <v>0.12766029568898626</v>
      </c>
      <c r="AK135">
        <f t="shared" si="52"/>
        <v>0.16334006343967677</v>
      </c>
      <c r="AL135">
        <f t="shared" si="52"/>
        <v>0.1815015664342825</v>
      </c>
      <c r="AM135">
        <f t="shared" si="52"/>
        <v>0.22337138597351075</v>
      </c>
      <c r="AN135">
        <f t="shared" si="52"/>
        <v>0.23418759280489487</v>
      </c>
      <c r="AO135">
        <f t="shared" si="52"/>
        <v>0.23534146362779873</v>
      </c>
      <c r="AP135">
        <f t="shared" si="52"/>
        <v>0.23358671681343818</v>
      </c>
      <c r="AQ135">
        <f t="shared" si="52"/>
        <v>0.23630718954044669</v>
      </c>
      <c r="AR135">
        <f t="shared" si="52"/>
        <v>0.24523355721166618</v>
      </c>
      <c r="AS135">
        <f t="shared" si="52"/>
        <v>0.2559780184702875</v>
      </c>
      <c r="AT135">
        <f t="shared" si="52"/>
        <v>0.2567229564842804</v>
      </c>
      <c r="AU135">
        <f t="shared" si="52"/>
        <v>0.25510380962388168</v>
      </c>
      <c r="AV135">
        <f t="shared" si="52"/>
        <v>0.24486168373022305</v>
      </c>
      <c r="AW135">
        <f t="shared" si="51"/>
        <v>0.25385251905148587</v>
      </c>
      <c r="AX135">
        <f t="shared" si="51"/>
        <v>0.24596195647714775</v>
      </c>
      <c r="AY135">
        <f t="shared" si="51"/>
        <v>0.18267451950339739</v>
      </c>
      <c r="AZ135">
        <f t="shared" si="51"/>
        <v>0.14611626018525478</v>
      </c>
      <c r="BA135">
        <f t="shared" si="51"/>
        <v>0.12837148542050902</v>
      </c>
      <c r="BB135">
        <f t="shared" si="51"/>
        <v>0.11742615861909245</v>
      </c>
      <c r="BC135">
        <f t="shared" si="51"/>
        <v>9.6014482144012508E-2</v>
      </c>
      <c r="BD135">
        <f t="shared" si="51"/>
        <v>7.2513757657270861E-2</v>
      </c>
      <c r="BE135">
        <f t="shared" si="51"/>
        <v>5.6426626039951973E-2</v>
      </c>
      <c r="BF135">
        <f t="shared" si="51"/>
        <v>4.6111004605371146E-2</v>
      </c>
      <c r="BG135">
        <f t="shared" si="51"/>
        <v>3.6746017096314802E-2</v>
      </c>
      <c r="BI135">
        <f t="shared" si="55"/>
        <v>4.5183225958172351</v>
      </c>
    </row>
    <row r="136" spans="1:61" x14ac:dyDescent="0.25">
      <c r="A136">
        <f>'HKI SC'!A132</f>
        <v>2069</v>
      </c>
      <c r="B136">
        <f>'HKI SC'!AG132</f>
        <v>4.8197080704149027</v>
      </c>
      <c r="C136">
        <f t="shared" si="50"/>
        <v>0</v>
      </c>
      <c r="D136">
        <f t="shared" si="50"/>
        <v>0</v>
      </c>
      <c r="E136">
        <f t="shared" si="50"/>
        <v>0</v>
      </c>
      <c r="F136">
        <f t="shared" si="50"/>
        <v>0.12245319401903154</v>
      </c>
      <c r="G136">
        <f t="shared" si="50"/>
        <v>0</v>
      </c>
      <c r="K136">
        <f t="shared" si="49"/>
        <v>0</v>
      </c>
      <c r="L136">
        <f t="shared" si="49"/>
        <v>0</v>
      </c>
      <c r="M136">
        <f t="shared" si="49"/>
        <v>0</v>
      </c>
      <c r="N136">
        <f t="shared" si="49"/>
        <v>0.87754680598096846</v>
      </c>
      <c r="O136">
        <f t="shared" si="49"/>
        <v>0</v>
      </c>
      <c r="AE136">
        <f t="shared" si="53"/>
        <v>2084</v>
      </c>
      <c r="AF136">
        <f t="shared" si="54"/>
        <v>4.5108055468409214</v>
      </c>
      <c r="AG136">
        <f t="shared" si="52"/>
        <v>9.3229468938680532E-2</v>
      </c>
      <c r="AH136">
        <f t="shared" si="52"/>
        <v>7.18240609299617E-2</v>
      </c>
      <c r="AI136">
        <f t="shared" si="52"/>
        <v>8.2392603293868188E-2</v>
      </c>
      <c r="AJ136">
        <f t="shared" si="52"/>
        <v>0.1294794250587992</v>
      </c>
      <c r="AK136">
        <f t="shared" si="52"/>
        <v>0.16593522178314984</v>
      </c>
      <c r="AL136">
        <f t="shared" si="52"/>
        <v>0.1835094935589392</v>
      </c>
      <c r="AM136">
        <f t="shared" si="52"/>
        <v>0.22677524833975959</v>
      </c>
      <c r="AN136">
        <f t="shared" si="52"/>
        <v>0.23761965267164742</v>
      </c>
      <c r="AO136">
        <f t="shared" si="52"/>
        <v>0.23881783825252845</v>
      </c>
      <c r="AP136">
        <f t="shared" si="52"/>
        <v>0.23673993425748152</v>
      </c>
      <c r="AQ136">
        <f t="shared" si="52"/>
        <v>0.23910647313348671</v>
      </c>
      <c r="AR136">
        <f t="shared" si="52"/>
        <v>0.24801718065562295</v>
      </c>
      <c r="AS136">
        <f t="shared" si="52"/>
        <v>0.25847186587123094</v>
      </c>
      <c r="AT136">
        <f t="shared" si="52"/>
        <v>0.25921656844047308</v>
      </c>
      <c r="AU136">
        <f t="shared" si="52"/>
        <v>0.25747054906954148</v>
      </c>
      <c r="AV136">
        <f t="shared" si="52"/>
        <v>0.24668527444387067</v>
      </c>
      <c r="AW136">
        <f t="shared" si="51"/>
        <v>0.25578796312353658</v>
      </c>
      <c r="AX136">
        <f t="shared" si="51"/>
        <v>0.24803346927770983</v>
      </c>
      <c r="AY136">
        <f t="shared" si="51"/>
        <v>0.18416244606339571</v>
      </c>
      <c r="AZ136">
        <f t="shared" si="51"/>
        <v>0.14639279315422565</v>
      </c>
      <c r="BA136">
        <f t="shared" si="51"/>
        <v>0.12853785619037753</v>
      </c>
      <c r="BB136">
        <f t="shared" si="51"/>
        <v>0.11769250972226489</v>
      </c>
      <c r="BC136">
        <f t="shared" si="51"/>
        <v>9.6088887896547348E-2</v>
      </c>
      <c r="BD136">
        <f t="shared" si="51"/>
        <v>7.2011918925535004E-2</v>
      </c>
      <c r="BE136">
        <f t="shared" si="51"/>
        <v>5.6179553303228214E-2</v>
      </c>
      <c r="BF136">
        <f t="shared" si="51"/>
        <v>4.5990943412931196E-2</v>
      </c>
      <c r="BG136">
        <f t="shared" si="51"/>
        <v>3.662299709493564E-2</v>
      </c>
      <c r="BI136">
        <f t="shared" si="55"/>
        <v>4.5627921968637297</v>
      </c>
    </row>
    <row r="137" spans="1:61" x14ac:dyDescent="0.25">
      <c r="A137">
        <f>'HKI SC'!A133</f>
        <v>2070</v>
      </c>
      <c r="B137">
        <f>'HKI SC'!AG133</f>
        <v>4.7754284536084795</v>
      </c>
      <c r="C137">
        <f t="shared" si="50"/>
        <v>0</v>
      </c>
      <c r="D137">
        <f t="shared" si="50"/>
        <v>0</v>
      </c>
      <c r="E137">
        <f t="shared" si="50"/>
        <v>0</v>
      </c>
      <c r="F137">
        <f t="shared" si="50"/>
        <v>0.15902401233828189</v>
      </c>
      <c r="G137">
        <f t="shared" si="50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0.84097598766171811</v>
      </c>
      <c r="O137">
        <f t="shared" si="49"/>
        <v>0</v>
      </c>
      <c r="AE137">
        <f t="shared" si="53"/>
        <v>2085</v>
      </c>
      <c r="AF137">
        <f t="shared" si="54"/>
        <v>4.5625407943871981</v>
      </c>
      <c r="AG137">
        <f t="shared" si="52"/>
        <v>9.4723206384586117E-2</v>
      </c>
      <c r="AH137">
        <f t="shared" si="52"/>
        <v>7.3446792492728341E-2</v>
      </c>
      <c r="AI137">
        <f t="shared" si="52"/>
        <v>8.4814559259046685E-2</v>
      </c>
      <c r="AJ137">
        <f t="shared" si="52"/>
        <v>0.13170124357298804</v>
      </c>
      <c r="AK137">
        <f t="shared" si="52"/>
        <v>0.16910485388873953</v>
      </c>
      <c r="AL137">
        <f t="shared" si="52"/>
        <v>0.18596190279092417</v>
      </c>
      <c r="AM137">
        <f t="shared" si="52"/>
        <v>0.23093260215449141</v>
      </c>
      <c r="AN137">
        <f t="shared" si="52"/>
        <v>0.24181144588893774</v>
      </c>
      <c r="AO137">
        <f t="shared" si="52"/>
        <v>0.24306375590503451</v>
      </c>
      <c r="AP137">
        <f t="shared" si="52"/>
        <v>0.24059115947141962</v>
      </c>
      <c r="AQ137">
        <f t="shared" si="52"/>
        <v>0.24252541640200262</v>
      </c>
      <c r="AR137">
        <f t="shared" si="52"/>
        <v>0.2514169971870604</v>
      </c>
      <c r="AS137">
        <f t="shared" si="52"/>
        <v>0.26151776047275005</v>
      </c>
      <c r="AT137">
        <f t="shared" si="52"/>
        <v>0.26226217547832842</v>
      </c>
      <c r="AU137">
        <f t="shared" si="52"/>
        <v>0.26036119863294704</v>
      </c>
      <c r="AV137">
        <f t="shared" si="52"/>
        <v>0.24891254188131628</v>
      </c>
      <c r="AW137">
        <f t="shared" si="51"/>
        <v>0.25815184418874171</v>
      </c>
      <c r="AX137">
        <f t="shared" si="51"/>
        <v>0.25056353974385898</v>
      </c>
      <c r="AY137">
        <f t="shared" si="51"/>
        <v>0.18597974549993745</v>
      </c>
      <c r="AZ137">
        <f t="shared" si="51"/>
        <v>0.14673054047469589</v>
      </c>
      <c r="BA137">
        <f t="shared" si="51"/>
        <v>0.12874105540360978</v>
      </c>
      <c r="BB137">
        <f t="shared" si="51"/>
        <v>0.11801782128180727</v>
      </c>
      <c r="BC137">
        <f t="shared" si="51"/>
        <v>9.6179764379158927E-2</v>
      </c>
      <c r="BD137">
        <f t="shared" si="51"/>
        <v>7.1398991332912803E-2</v>
      </c>
      <c r="BE137">
        <f t="shared" si="51"/>
        <v>5.5877787639986451E-2</v>
      </c>
      <c r="BF137">
        <f t="shared" si="51"/>
        <v>4.5844305034910771E-2</v>
      </c>
      <c r="BG137">
        <f t="shared" si="51"/>
        <v>3.647274493518525E-2</v>
      </c>
      <c r="BI137">
        <f t="shared" si="55"/>
        <v>4.6171057517781069</v>
      </c>
    </row>
    <row r="138" spans="1:61" x14ac:dyDescent="0.25">
      <c r="A138">
        <f>'HKI SC'!A134</f>
        <v>2071</v>
      </c>
      <c r="B138">
        <f>'HKI SC'!AG134</f>
        <v>4.7316596635374513</v>
      </c>
      <c r="C138">
        <f t="shared" si="50"/>
        <v>0</v>
      </c>
      <c r="D138">
        <f t="shared" si="50"/>
        <v>0</v>
      </c>
      <c r="E138">
        <f t="shared" si="50"/>
        <v>0</v>
      </c>
      <c r="F138">
        <f t="shared" si="50"/>
        <v>0.19517293559429316</v>
      </c>
      <c r="G138">
        <f t="shared" si="50"/>
        <v>0</v>
      </c>
      <c r="K138">
        <f t="shared" si="49"/>
        <v>0</v>
      </c>
      <c r="L138">
        <f t="shared" si="49"/>
        <v>0</v>
      </c>
      <c r="M138">
        <f t="shared" si="49"/>
        <v>0</v>
      </c>
      <c r="N138">
        <f t="shared" si="49"/>
        <v>0.80482706440570684</v>
      </c>
      <c r="O138">
        <f t="shared" si="49"/>
        <v>0</v>
      </c>
      <c r="AE138">
        <f t="shared" si="53"/>
        <v>2086</v>
      </c>
      <c r="AF138">
        <f t="shared" si="54"/>
        <v>4.6136369319650052</v>
      </c>
      <c r="AG138">
        <f t="shared" si="52"/>
        <v>9.6198490985724694E-2</v>
      </c>
      <c r="AH138">
        <f t="shared" si="52"/>
        <v>7.5049477685426164E-2</v>
      </c>
      <c r="AI138">
        <f t="shared" si="52"/>
        <v>8.7206595657315714E-2</v>
      </c>
      <c r="AJ138">
        <f t="shared" si="52"/>
        <v>0.13389561491280552</v>
      </c>
      <c r="AK138">
        <f t="shared" si="52"/>
        <v>0.17223533003062672</v>
      </c>
      <c r="AL138">
        <f t="shared" si="52"/>
        <v>0.18838401625239937</v>
      </c>
      <c r="AM138">
        <f t="shared" si="52"/>
        <v>0.23503859821234627</v>
      </c>
      <c r="AN138">
        <f t="shared" si="52"/>
        <v>0.24595145590313158</v>
      </c>
      <c r="AO138">
        <f t="shared" si="52"/>
        <v>0.24725722172971099</v>
      </c>
      <c r="AP138">
        <f t="shared" si="52"/>
        <v>0.24439480867979496</v>
      </c>
      <c r="AQ138">
        <f t="shared" si="52"/>
        <v>0.24590212384816962</v>
      </c>
      <c r="AR138">
        <f t="shared" si="52"/>
        <v>0.25477481417777342</v>
      </c>
      <c r="AS138">
        <f t="shared" si="52"/>
        <v>0.26452602769844574</v>
      </c>
      <c r="AT138">
        <f t="shared" si="52"/>
        <v>0.26527015869277026</v>
      </c>
      <c r="AU138">
        <f t="shared" si="52"/>
        <v>0.26321613863587018</v>
      </c>
      <c r="AV138">
        <f t="shared" si="52"/>
        <v>0.25111229483126579</v>
      </c>
      <c r="AW138">
        <f t="shared" si="51"/>
        <v>0.260486523113729</v>
      </c>
      <c r="AX138">
        <f t="shared" si="51"/>
        <v>0.25306235505356178</v>
      </c>
      <c r="AY138">
        <f t="shared" si="51"/>
        <v>0.18777459497749235</v>
      </c>
      <c r="AZ138">
        <f t="shared" si="51"/>
        <v>0.14706411544286138</v>
      </c>
      <c r="BA138">
        <f t="shared" si="51"/>
        <v>0.12894174440090761</v>
      </c>
      <c r="BB138">
        <f t="shared" si="51"/>
        <v>0.11833911411387807</v>
      </c>
      <c r="BC138">
        <f t="shared" si="51"/>
        <v>9.6269518221623024E-2</v>
      </c>
      <c r="BD138">
        <f t="shared" si="51"/>
        <v>7.0793635524576459E-2</v>
      </c>
      <c r="BE138">
        <f t="shared" si="51"/>
        <v>5.557974983062898E-2</v>
      </c>
      <c r="BF138">
        <f t="shared" si="51"/>
        <v>4.5699478150090789E-2</v>
      </c>
      <c r="BG138">
        <f t="shared" si="51"/>
        <v>3.6324348911389255E-2</v>
      </c>
      <c r="BI138">
        <f t="shared" si="55"/>
        <v>4.6707483456743164</v>
      </c>
    </row>
    <row r="139" spans="1:61" x14ac:dyDescent="0.25">
      <c r="A139">
        <f>'HKI SC'!A135</f>
        <v>2072</v>
      </c>
      <c r="B139">
        <f>'HKI SC'!AG135</f>
        <v>4.6961078507369036</v>
      </c>
      <c r="C139">
        <f t="shared" si="50"/>
        <v>0</v>
      </c>
      <c r="D139">
        <f t="shared" si="50"/>
        <v>0</v>
      </c>
      <c r="E139">
        <f t="shared" si="50"/>
        <v>0</v>
      </c>
      <c r="F139">
        <f t="shared" si="50"/>
        <v>0.22453540484358048</v>
      </c>
      <c r="G139">
        <f t="shared" si="50"/>
        <v>0</v>
      </c>
      <c r="K139">
        <f t="shared" si="49"/>
        <v>0</v>
      </c>
      <c r="L139">
        <f t="shared" si="49"/>
        <v>0</v>
      </c>
      <c r="M139">
        <f t="shared" si="49"/>
        <v>0</v>
      </c>
      <c r="N139">
        <f t="shared" si="49"/>
        <v>0.77546459515641952</v>
      </c>
      <c r="O139">
        <f t="shared" si="49"/>
        <v>0</v>
      </c>
      <c r="AE139">
        <f t="shared" si="53"/>
        <v>2087</v>
      </c>
      <c r="AF139">
        <f t="shared" si="54"/>
        <v>4.6570189312928694</v>
      </c>
      <c r="AG139">
        <f t="shared" si="52"/>
        <v>9.7451047413841099E-2</v>
      </c>
      <c r="AH139">
        <f t="shared" si="52"/>
        <v>7.6410200652920937E-2</v>
      </c>
      <c r="AI139">
        <f t="shared" si="52"/>
        <v>8.9237499094271464E-2</v>
      </c>
      <c r="AJ139">
        <f t="shared" si="52"/>
        <v>0.1357586953823241</v>
      </c>
      <c r="AK139">
        <f t="shared" si="52"/>
        <v>0.17489318873230342</v>
      </c>
      <c r="AL139">
        <f t="shared" si="52"/>
        <v>0.19044045592746722</v>
      </c>
      <c r="AM139">
        <f t="shared" si="52"/>
        <v>0.23852469964126205</v>
      </c>
      <c r="AN139">
        <f t="shared" si="52"/>
        <v>0.2494664360986428</v>
      </c>
      <c r="AO139">
        <f t="shared" si="52"/>
        <v>0.25081758735050791</v>
      </c>
      <c r="AP139">
        <f t="shared" si="52"/>
        <v>0.24762420947647754</v>
      </c>
      <c r="AQ139">
        <f t="shared" si="52"/>
        <v>0.24876903957026197</v>
      </c>
      <c r="AR139">
        <f t="shared" si="52"/>
        <v>0.25762569139353919</v>
      </c>
      <c r="AS139">
        <f t="shared" si="52"/>
        <v>0.26708012773319773</v>
      </c>
      <c r="AT139">
        <f t="shared" si="52"/>
        <v>0.26782401759430535</v>
      </c>
      <c r="AU139">
        <f t="shared" si="52"/>
        <v>0.26564005972186827</v>
      </c>
      <c r="AV139">
        <f t="shared" ref="AV139:BG152" si="56">Q$2*$C154+Q$3*$D154+Q$4*$E154+Q$5*$F154+Q$6*$G154+Q$3*$K154+Q$4*$L154+Q$5*$M154+Q$6*$N154+Q$7*$O154</f>
        <v>0.25297994443297706</v>
      </c>
      <c r="AW139">
        <f t="shared" si="56"/>
        <v>0.26246872850841951</v>
      </c>
      <c r="AX139">
        <f t="shared" si="56"/>
        <v>0.25518391666711648</v>
      </c>
      <c r="AY139">
        <f t="shared" si="56"/>
        <v>0.18929847060723709</v>
      </c>
      <c r="AZ139">
        <f t="shared" si="56"/>
        <v>0.14734732959036351</v>
      </c>
      <c r="BA139">
        <f t="shared" si="56"/>
        <v>0.12911213477400826</v>
      </c>
      <c r="BB139">
        <f t="shared" si="56"/>
        <v>0.11861190039647564</v>
      </c>
      <c r="BC139">
        <f t="shared" si="56"/>
        <v>9.6345721655346772E-2</v>
      </c>
      <c r="BD139">
        <f t="shared" si="56"/>
        <v>7.0279672111385458E-2</v>
      </c>
      <c r="BE139">
        <f t="shared" si="56"/>
        <v>5.5326707689713032E-2</v>
      </c>
      <c r="BF139">
        <f t="shared" si="56"/>
        <v>4.5576516217589541E-2</v>
      </c>
      <c r="BG139">
        <f t="shared" si="56"/>
        <v>3.6198356683605451E-2</v>
      </c>
      <c r="BI139">
        <f t="shared" si="55"/>
        <v>4.7162923551174281</v>
      </c>
    </row>
    <row r="140" spans="1:61" x14ac:dyDescent="0.25">
      <c r="A140">
        <f>'HKI SC'!A136</f>
        <v>2073</v>
      </c>
      <c r="B140">
        <f>'HKI SC'!AG136</f>
        <v>4.6538484442836339</v>
      </c>
      <c r="C140">
        <f t="shared" si="50"/>
        <v>0</v>
      </c>
      <c r="D140">
        <f t="shared" si="50"/>
        <v>0</v>
      </c>
      <c r="E140">
        <f t="shared" si="50"/>
        <v>0</v>
      </c>
      <c r="F140">
        <f t="shared" si="50"/>
        <v>0.25943771852976627</v>
      </c>
      <c r="G140">
        <f t="shared" si="50"/>
        <v>0</v>
      </c>
      <c r="K140">
        <f t="shared" si="49"/>
        <v>0</v>
      </c>
      <c r="L140">
        <f t="shared" si="49"/>
        <v>0</v>
      </c>
      <c r="M140">
        <f t="shared" si="49"/>
        <v>0</v>
      </c>
      <c r="N140">
        <f t="shared" si="49"/>
        <v>0.74056228147023373</v>
      </c>
      <c r="O140">
        <f t="shared" si="49"/>
        <v>0</v>
      </c>
      <c r="AE140">
        <f t="shared" si="53"/>
        <v>2088</v>
      </c>
      <c r="AF140">
        <f t="shared" si="54"/>
        <v>4.6912182006052818</v>
      </c>
      <c r="AG140">
        <f t="shared" ref="AG140:AU152" si="57">B$2*$C155+B$3*$D155+B$4*$E155+B$5*$F155+B$6*$G155+B$3*$K155+B$4*$L155+B$5*$M155+B$6*$N155+B$7*$O155</f>
        <v>9.8438473426423062E-2</v>
      </c>
      <c r="AH140">
        <f t="shared" si="57"/>
        <v>7.748289743836044E-2</v>
      </c>
      <c r="AI140">
        <f t="shared" si="57"/>
        <v>9.083851828803978E-2</v>
      </c>
      <c r="AJ140">
        <f t="shared" si="57"/>
        <v>0.1372274149368615</v>
      </c>
      <c r="AK140">
        <f t="shared" si="57"/>
        <v>0.17698845467074062</v>
      </c>
      <c r="AL140">
        <f t="shared" si="57"/>
        <v>0.19206160606720279</v>
      </c>
      <c r="AM140">
        <f t="shared" si="57"/>
        <v>0.24127289298101212</v>
      </c>
      <c r="AN140">
        <f t="shared" si="57"/>
        <v>0.25223739539504558</v>
      </c>
      <c r="AO140">
        <f t="shared" si="57"/>
        <v>0.25362432527413525</v>
      </c>
      <c r="AP140">
        <f t="shared" si="57"/>
        <v>0.25017003837497481</v>
      </c>
      <c r="AQ140">
        <f t="shared" si="57"/>
        <v>0.25102911112977749</v>
      </c>
      <c r="AR140">
        <f t="shared" si="57"/>
        <v>0.25987311934036439</v>
      </c>
      <c r="AS140">
        <f t="shared" si="57"/>
        <v>0.26909359775054709</v>
      </c>
      <c r="AT140">
        <f t="shared" si="57"/>
        <v>0.26983729751945162</v>
      </c>
      <c r="AU140">
        <f t="shared" si="57"/>
        <v>0.26755090595524689</v>
      </c>
      <c r="AV140">
        <f t="shared" si="56"/>
        <v>0.25445226596494297</v>
      </c>
      <c r="AW140">
        <f t="shared" si="56"/>
        <v>0.2640313576443708</v>
      </c>
      <c r="AX140">
        <f t="shared" si="56"/>
        <v>0.25685640429122258</v>
      </c>
      <c r="AY140">
        <f t="shared" si="56"/>
        <v>0.19049978529691736</v>
      </c>
      <c r="AZ140">
        <f t="shared" si="56"/>
        <v>0.14757059539308293</v>
      </c>
      <c r="BA140">
        <f t="shared" si="56"/>
        <v>0.12924645837246374</v>
      </c>
      <c r="BB140">
        <f t="shared" si="56"/>
        <v>0.11882694561541034</v>
      </c>
      <c r="BC140">
        <f t="shared" si="56"/>
        <v>9.6405794998964567E-2</v>
      </c>
      <c r="BD140">
        <f t="shared" si="56"/>
        <v>6.9874500070982143E-2</v>
      </c>
      <c r="BE140">
        <f t="shared" si="56"/>
        <v>5.5127227341673475E-2</v>
      </c>
      <c r="BF140">
        <f t="shared" si="56"/>
        <v>4.5479581813690731E-2</v>
      </c>
      <c r="BG140">
        <f t="shared" si="56"/>
        <v>3.609903341137255E-2</v>
      </c>
      <c r="BI140">
        <f t="shared" si="55"/>
        <v>4.7521959987632778</v>
      </c>
    </row>
    <row r="141" spans="1:61" x14ac:dyDescent="0.25">
      <c r="A141">
        <f>'HKI SC'!A137</f>
        <v>2074</v>
      </c>
      <c r="B141">
        <f>'HKI SC'!AG137</f>
        <v>4.608430809092213</v>
      </c>
      <c r="C141">
        <f t="shared" si="50"/>
        <v>0</v>
      </c>
      <c r="D141">
        <f t="shared" si="50"/>
        <v>0</v>
      </c>
      <c r="E141">
        <f t="shared" si="50"/>
        <v>0</v>
      </c>
      <c r="F141">
        <f t="shared" si="50"/>
        <v>0.29694843350132183</v>
      </c>
      <c r="G141">
        <f t="shared" si="50"/>
        <v>0</v>
      </c>
      <c r="K141">
        <f t="shared" si="49"/>
        <v>0</v>
      </c>
      <c r="L141">
        <f t="shared" si="49"/>
        <v>0</v>
      </c>
      <c r="M141">
        <f t="shared" si="49"/>
        <v>0</v>
      </c>
      <c r="N141">
        <f t="shared" si="49"/>
        <v>0.70305156649867817</v>
      </c>
      <c r="O141">
        <f t="shared" si="49"/>
        <v>0</v>
      </c>
      <c r="AE141">
        <f t="shared" si="53"/>
        <v>2089</v>
      </c>
      <c r="AF141">
        <f t="shared" si="54"/>
        <v>4.7187386318534656</v>
      </c>
      <c r="AG141">
        <f t="shared" si="57"/>
        <v>9.9233063200949836E-2</v>
      </c>
      <c r="AH141">
        <f t="shared" si="57"/>
        <v>7.8346105300030194E-2</v>
      </c>
      <c r="AI141">
        <f t="shared" si="57"/>
        <v>9.2126871505373922E-2</v>
      </c>
      <c r="AJ141">
        <f t="shared" si="57"/>
        <v>0.13840930555429756</v>
      </c>
      <c r="AK141">
        <f t="shared" si="57"/>
        <v>0.17867453227896876</v>
      </c>
      <c r="AL141">
        <f t="shared" si="57"/>
        <v>0.19336615882112329</v>
      </c>
      <c r="AM141">
        <f t="shared" si="57"/>
        <v>0.24348438660014213</v>
      </c>
      <c r="AN141">
        <f t="shared" si="57"/>
        <v>0.254467208965375</v>
      </c>
      <c r="AO141">
        <f t="shared" si="57"/>
        <v>0.25588293019791997</v>
      </c>
      <c r="AP141">
        <f t="shared" si="57"/>
        <v>0.25221868767594996</v>
      </c>
      <c r="AQ141">
        <f t="shared" si="57"/>
        <v>0.2528478091669033</v>
      </c>
      <c r="AR141">
        <f t="shared" si="57"/>
        <v>0.26168164295912488</v>
      </c>
      <c r="AS141">
        <f t="shared" si="57"/>
        <v>0.27071385351322297</v>
      </c>
      <c r="AT141">
        <f t="shared" si="57"/>
        <v>0.27145740031337973</v>
      </c>
      <c r="AU141">
        <f t="shared" si="57"/>
        <v>0.26908857952105203</v>
      </c>
      <c r="AV141">
        <f t="shared" si="56"/>
        <v>0.25563705512302543</v>
      </c>
      <c r="AW141">
        <f t="shared" si="56"/>
        <v>0.26528881806872984</v>
      </c>
      <c r="AX141">
        <f t="shared" si="56"/>
        <v>0.2582022687379798</v>
      </c>
      <c r="AY141">
        <f t="shared" si="56"/>
        <v>0.19146649303627775</v>
      </c>
      <c r="AZ141">
        <f t="shared" si="56"/>
        <v>0.14775025920746684</v>
      </c>
      <c r="BA141">
        <f t="shared" si="56"/>
        <v>0.12935454966887516</v>
      </c>
      <c r="BB141">
        <f t="shared" si="56"/>
        <v>0.1189999942589027</v>
      </c>
      <c r="BC141">
        <f t="shared" si="56"/>
        <v>9.6454136509064661E-2</v>
      </c>
      <c r="BD141">
        <f t="shared" si="56"/>
        <v>6.9548454821893785E-2</v>
      </c>
      <c r="BE141">
        <f t="shared" si="56"/>
        <v>5.4966703876875536E-2</v>
      </c>
      <c r="BF141">
        <f t="shared" si="56"/>
        <v>4.5401577907416842E-2</v>
      </c>
      <c r="BG141">
        <f t="shared" si="56"/>
        <v>3.6019107163245426E-2</v>
      </c>
      <c r="BI141">
        <f t="shared" si="55"/>
        <v>4.781087953953568</v>
      </c>
    </row>
    <row r="142" spans="1:61" x14ac:dyDescent="0.25">
      <c r="A142">
        <f>'HKI SC'!A138</f>
        <v>2075</v>
      </c>
      <c r="B142">
        <f>'HKI SC'!AG138</f>
        <v>4.5639557725488764</v>
      </c>
      <c r="C142">
        <f t="shared" si="50"/>
        <v>0</v>
      </c>
      <c r="D142">
        <f t="shared" si="50"/>
        <v>0</v>
      </c>
      <c r="E142">
        <f t="shared" si="50"/>
        <v>0</v>
      </c>
      <c r="F142">
        <f t="shared" si="50"/>
        <v>0.33368065022936821</v>
      </c>
      <c r="G142">
        <f t="shared" si="50"/>
        <v>0</v>
      </c>
      <c r="K142">
        <f t="shared" si="49"/>
        <v>0</v>
      </c>
      <c r="L142">
        <f t="shared" si="49"/>
        <v>0</v>
      </c>
      <c r="M142">
        <f t="shared" si="49"/>
        <v>0</v>
      </c>
      <c r="N142">
        <f t="shared" si="49"/>
        <v>0.66631934977063179</v>
      </c>
      <c r="O142">
        <f t="shared" si="49"/>
        <v>0</v>
      </c>
      <c r="AE142">
        <f t="shared" si="53"/>
        <v>2090</v>
      </c>
      <c r="AF142">
        <f t="shared" si="54"/>
        <v>4.735586375941649</v>
      </c>
      <c r="AG142">
        <f t="shared" si="57"/>
        <v>9.9719503440769769E-2</v>
      </c>
      <c r="AH142">
        <f t="shared" si="57"/>
        <v>7.8874552874749065E-2</v>
      </c>
      <c r="AI142">
        <f t="shared" si="57"/>
        <v>9.2915588989670825E-2</v>
      </c>
      <c r="AJ142">
        <f t="shared" si="57"/>
        <v>0.1391328476559171</v>
      </c>
      <c r="AK142">
        <f t="shared" si="57"/>
        <v>0.17970673282117933</v>
      </c>
      <c r="AL142">
        <f t="shared" si="57"/>
        <v>0.1941647935063642</v>
      </c>
      <c r="AM142">
        <f t="shared" si="57"/>
        <v>0.24483824178546781</v>
      </c>
      <c r="AN142">
        <f t="shared" si="57"/>
        <v>0.255832279449136</v>
      </c>
      <c r="AO142">
        <f t="shared" si="57"/>
        <v>0.25726562647215612</v>
      </c>
      <c r="AP142">
        <f t="shared" si="57"/>
        <v>0.25347285113138429</v>
      </c>
      <c r="AQ142">
        <f t="shared" si="57"/>
        <v>0.25396119866385025</v>
      </c>
      <c r="AR142">
        <f t="shared" si="57"/>
        <v>0.26278880377472158</v>
      </c>
      <c r="AS142">
        <f t="shared" si="57"/>
        <v>0.27170575855282048</v>
      </c>
      <c r="AT142">
        <f t="shared" si="57"/>
        <v>0.27244921170697667</v>
      </c>
      <c r="AU142">
        <f t="shared" si="57"/>
        <v>0.2700299285316915</v>
      </c>
      <c r="AV142">
        <f t="shared" si="56"/>
        <v>0.25636237168343157</v>
      </c>
      <c r="AW142">
        <f t="shared" si="56"/>
        <v>0.26605862328143043</v>
      </c>
      <c r="AX142">
        <f t="shared" si="56"/>
        <v>0.25902619404539468</v>
      </c>
      <c r="AY142">
        <f t="shared" si="56"/>
        <v>0.19205830224355114</v>
      </c>
      <c r="AZ142">
        <f t="shared" si="56"/>
        <v>0.14786024767165001</v>
      </c>
      <c r="BA142">
        <f t="shared" si="56"/>
        <v>0.12942072212393868</v>
      </c>
      <c r="BB142">
        <f t="shared" si="56"/>
        <v>0.11910593297890584</v>
      </c>
      <c r="BC142">
        <f t="shared" si="56"/>
        <v>9.6483730717951063E-2</v>
      </c>
      <c r="BD142">
        <f t="shared" si="56"/>
        <v>6.9348853047187908E-2</v>
      </c>
      <c r="BE142">
        <f t="shared" si="56"/>
        <v>5.4868432951152207E-2</v>
      </c>
      <c r="BF142">
        <f t="shared" si="56"/>
        <v>4.5353824664056311E-2</v>
      </c>
      <c r="BG142">
        <f t="shared" si="56"/>
        <v>3.5970177080637683E-2</v>
      </c>
      <c r="BI142">
        <f t="shared" si="55"/>
        <v>4.7987753318461444</v>
      </c>
    </row>
    <row r="143" spans="1:61" x14ac:dyDescent="0.25">
      <c r="A143">
        <f>'HKI SC'!A139</f>
        <v>2076</v>
      </c>
      <c r="B143">
        <f>'HKI SC'!AG139</f>
        <v>4.5242230052619394</v>
      </c>
      <c r="C143">
        <f t="shared" si="50"/>
        <v>0</v>
      </c>
      <c r="D143">
        <f t="shared" si="50"/>
        <v>0</v>
      </c>
      <c r="E143">
        <f t="shared" si="50"/>
        <v>0</v>
      </c>
      <c r="F143">
        <f t="shared" si="50"/>
        <v>0.36649619649129628</v>
      </c>
      <c r="G143">
        <f t="shared" si="50"/>
        <v>0</v>
      </c>
      <c r="K143">
        <f t="shared" si="49"/>
        <v>0</v>
      </c>
      <c r="L143">
        <f t="shared" si="49"/>
        <v>0</v>
      </c>
      <c r="M143">
        <f t="shared" si="49"/>
        <v>0</v>
      </c>
      <c r="N143">
        <f t="shared" si="49"/>
        <v>0.63350380350870372</v>
      </c>
      <c r="O143">
        <f t="shared" si="49"/>
        <v>0</v>
      </c>
      <c r="AE143">
        <f t="shared" si="53"/>
        <v>2091</v>
      </c>
      <c r="AF143">
        <f t="shared" si="54"/>
        <v>4.7368880060439809</v>
      </c>
      <c r="AG143">
        <f t="shared" si="57"/>
        <v>9.9757085045512867E-2</v>
      </c>
      <c r="AH143">
        <f t="shared" si="57"/>
        <v>7.8915379899848578E-2</v>
      </c>
      <c r="AI143">
        <f t="shared" si="57"/>
        <v>9.2976524056966645E-2</v>
      </c>
      <c r="AJ143">
        <f t="shared" si="57"/>
        <v>0.13918874737607212</v>
      </c>
      <c r="AK143">
        <f t="shared" si="57"/>
        <v>0.17978647900502165</v>
      </c>
      <c r="AL143">
        <f t="shared" si="57"/>
        <v>0.19422649476094372</v>
      </c>
      <c r="AM143">
        <f t="shared" si="57"/>
        <v>0.24494283849908086</v>
      </c>
      <c r="AN143">
        <f t="shared" si="57"/>
        <v>0.25593774263899499</v>
      </c>
      <c r="AO143">
        <f t="shared" si="57"/>
        <v>0.25737245140275261</v>
      </c>
      <c r="AP143">
        <f t="shared" si="57"/>
        <v>0.25356974581937891</v>
      </c>
      <c r="AQ143">
        <f t="shared" si="57"/>
        <v>0.25404721737812208</v>
      </c>
      <c r="AR143">
        <f t="shared" si="57"/>
        <v>0.26287434127090864</v>
      </c>
      <c r="AS143">
        <f t="shared" si="57"/>
        <v>0.27178239156976541</v>
      </c>
      <c r="AT143">
        <f t="shared" si="57"/>
        <v>0.27252583748897957</v>
      </c>
      <c r="AU143">
        <f t="shared" si="57"/>
        <v>0.27010265566967717</v>
      </c>
      <c r="AV143">
        <f t="shared" si="56"/>
        <v>0.25641840849547021</v>
      </c>
      <c r="AW143">
        <f t="shared" si="56"/>
        <v>0.26611809721648888</v>
      </c>
      <c r="AX143">
        <f t="shared" si="56"/>
        <v>0.25908984921350448</v>
      </c>
      <c r="AY143">
        <f t="shared" si="56"/>
        <v>0.19210402448832126</v>
      </c>
      <c r="AZ143">
        <f t="shared" si="56"/>
        <v>0.14786874520669926</v>
      </c>
      <c r="BA143">
        <f t="shared" si="56"/>
        <v>0.12942583450331752</v>
      </c>
      <c r="BB143">
        <f t="shared" si="56"/>
        <v>0.11911411763711507</v>
      </c>
      <c r="BC143">
        <f t="shared" si="56"/>
        <v>9.6486017119794515E-2</v>
      </c>
      <c r="BD143">
        <f t="shared" si="56"/>
        <v>6.9333432129284819E-2</v>
      </c>
      <c r="BE143">
        <f t="shared" si="56"/>
        <v>5.4860840694620064E-2</v>
      </c>
      <c r="BF143">
        <f t="shared" si="56"/>
        <v>4.5350135323886098E-2</v>
      </c>
      <c r="BG143">
        <f t="shared" si="56"/>
        <v>3.5966396819725688E-2</v>
      </c>
      <c r="BI143">
        <f t="shared" si="55"/>
        <v>4.8001418307302526</v>
      </c>
    </row>
    <row r="144" spans="1:61" x14ac:dyDescent="0.25">
      <c r="A144">
        <f>'HKI SC'!A140</f>
        <v>2077</v>
      </c>
      <c r="B144">
        <f>'HKI SC'!AG140</f>
        <v>4.4917227454537096</v>
      </c>
      <c r="C144">
        <f t="shared" si="50"/>
        <v>0</v>
      </c>
      <c r="D144">
        <f t="shared" si="50"/>
        <v>0</v>
      </c>
      <c r="E144">
        <f t="shared" si="50"/>
        <v>0</v>
      </c>
      <c r="F144">
        <f t="shared" si="50"/>
        <v>0.39333836863499905</v>
      </c>
      <c r="G144">
        <f t="shared" si="50"/>
        <v>0</v>
      </c>
      <c r="K144">
        <f t="shared" si="49"/>
        <v>0</v>
      </c>
      <c r="L144">
        <f t="shared" si="49"/>
        <v>0</v>
      </c>
      <c r="M144">
        <f t="shared" si="49"/>
        <v>0</v>
      </c>
      <c r="N144">
        <f t="shared" si="49"/>
        <v>0.60666163136500095</v>
      </c>
      <c r="O144">
        <f t="shared" si="49"/>
        <v>0</v>
      </c>
      <c r="AE144">
        <f t="shared" si="53"/>
        <v>2092</v>
      </c>
      <c r="AF144">
        <f t="shared" si="54"/>
        <v>4.7199642560373931</v>
      </c>
      <c r="AG144">
        <f t="shared" si="57"/>
        <v>9.9268450307902448E-2</v>
      </c>
      <c r="AH144">
        <f t="shared" si="57"/>
        <v>7.8384548317927627E-2</v>
      </c>
      <c r="AI144">
        <f t="shared" si="57"/>
        <v>9.2184248399157509E-2</v>
      </c>
      <c r="AJ144">
        <f t="shared" si="57"/>
        <v>0.13846194112931537</v>
      </c>
      <c r="AK144">
        <f t="shared" si="57"/>
        <v>0.1787496218542006</v>
      </c>
      <c r="AL144">
        <f t="shared" si="57"/>
        <v>0.19342425716231551</v>
      </c>
      <c r="AM144">
        <f t="shared" si="57"/>
        <v>0.24358287561137029</v>
      </c>
      <c r="AN144">
        <f t="shared" si="57"/>
        <v>0.25456651385681367</v>
      </c>
      <c r="AO144">
        <f t="shared" si="57"/>
        <v>0.25598351731414515</v>
      </c>
      <c r="AP144">
        <f t="shared" si="57"/>
        <v>0.2523099244049466</v>
      </c>
      <c r="AQ144">
        <f t="shared" si="57"/>
        <v>0.25292880500150566</v>
      </c>
      <c r="AR144">
        <f t="shared" si="57"/>
        <v>0.26176218567534787</v>
      </c>
      <c r="AS144">
        <f t="shared" si="57"/>
        <v>0.27078601170830996</v>
      </c>
      <c r="AT144">
        <f t="shared" si="57"/>
        <v>0.27152955169599358</v>
      </c>
      <c r="AU144">
        <f t="shared" si="57"/>
        <v>0.26915705991266509</v>
      </c>
      <c r="AV144">
        <f t="shared" si="56"/>
        <v>0.2556898197847382</v>
      </c>
      <c r="AW144">
        <f t="shared" si="56"/>
        <v>0.26534481914998204</v>
      </c>
      <c r="AX144">
        <f t="shared" si="56"/>
        <v>0.25826220689808194</v>
      </c>
      <c r="AY144">
        <f t="shared" si="56"/>
        <v>0.19150954542791598</v>
      </c>
      <c r="AZ144">
        <f t="shared" si="56"/>
        <v>0.14775826054704977</v>
      </c>
      <c r="BA144">
        <f t="shared" si="56"/>
        <v>0.12935936352174537</v>
      </c>
      <c r="BB144">
        <f t="shared" si="56"/>
        <v>0.11900770099142254</v>
      </c>
      <c r="BC144">
        <f t="shared" si="56"/>
        <v>9.6456289401340656E-2</v>
      </c>
      <c r="BD144">
        <f t="shared" si="56"/>
        <v>6.9533934375657552E-2</v>
      </c>
      <c r="BE144">
        <f t="shared" si="56"/>
        <v>5.4959554953998208E-2</v>
      </c>
      <c r="BF144">
        <f t="shared" si="56"/>
        <v>4.5398103998410544E-2</v>
      </c>
      <c r="BG144">
        <f t="shared" si="56"/>
        <v>3.6015547642620493E-2</v>
      </c>
      <c r="BI144">
        <f t="shared" si="55"/>
        <v>4.7823746590448799</v>
      </c>
    </row>
    <row r="145" spans="1:61" x14ac:dyDescent="0.25">
      <c r="A145">
        <f>'HKI SC'!A141</f>
        <v>2078</v>
      </c>
      <c r="B145">
        <f>'HKI SC'!AG141</f>
        <v>4.4591046607694995</v>
      </c>
      <c r="C145">
        <f t="shared" si="50"/>
        <v>0</v>
      </c>
      <c r="D145">
        <f t="shared" si="50"/>
        <v>0</v>
      </c>
      <c r="E145">
        <f t="shared" si="50"/>
        <v>0</v>
      </c>
      <c r="F145">
        <f t="shared" si="50"/>
        <v>0.4202778530962813</v>
      </c>
      <c r="G145">
        <f t="shared" si="50"/>
        <v>0</v>
      </c>
      <c r="K145">
        <f t="shared" si="49"/>
        <v>0</v>
      </c>
      <c r="L145">
        <f t="shared" si="49"/>
        <v>0</v>
      </c>
      <c r="M145">
        <f t="shared" si="49"/>
        <v>0</v>
      </c>
      <c r="N145">
        <f t="shared" si="49"/>
        <v>0.5797221469037187</v>
      </c>
      <c r="O145">
        <f t="shared" si="49"/>
        <v>0</v>
      </c>
      <c r="AE145">
        <f t="shared" si="53"/>
        <v>2093</v>
      </c>
      <c r="AF145">
        <f t="shared" si="54"/>
        <v>4.6832740341507835</v>
      </c>
      <c r="AG145">
        <f t="shared" si="57"/>
        <v>9.8209103712883439E-2</v>
      </c>
      <c r="AH145">
        <f t="shared" si="57"/>
        <v>7.7233720131649863E-2</v>
      </c>
      <c r="AI145">
        <f t="shared" si="57"/>
        <v>9.0466616688156018E-2</v>
      </c>
      <c r="AJ145">
        <f t="shared" si="57"/>
        <v>0.13688624529052679</v>
      </c>
      <c r="AK145">
        <f t="shared" si="57"/>
        <v>0.17650174423171541</v>
      </c>
      <c r="AL145">
        <f t="shared" si="57"/>
        <v>0.19168502823917538</v>
      </c>
      <c r="AM145">
        <f t="shared" si="57"/>
        <v>0.24063451368873309</v>
      </c>
      <c r="AN145">
        <f t="shared" si="57"/>
        <v>0.25159372778658956</v>
      </c>
      <c r="AO145">
        <f t="shared" si="57"/>
        <v>0.25297234662933549</v>
      </c>
      <c r="AP145">
        <f t="shared" si="57"/>
        <v>0.24957866642636439</v>
      </c>
      <c r="AQ145">
        <f t="shared" si="57"/>
        <v>0.2505041179053944</v>
      </c>
      <c r="AR145">
        <f t="shared" si="57"/>
        <v>0.25935106310749656</v>
      </c>
      <c r="AS145">
        <f t="shared" si="57"/>
        <v>0.26862588772952745</v>
      </c>
      <c r="AT145">
        <f t="shared" si="57"/>
        <v>0.2693696316550509</v>
      </c>
      <c r="AU145">
        <f t="shared" si="57"/>
        <v>0.26710703446757739</v>
      </c>
      <c r="AV145">
        <f t="shared" si="56"/>
        <v>0.25411025961335598</v>
      </c>
      <c r="AW145">
        <f t="shared" si="56"/>
        <v>0.26366837369143181</v>
      </c>
      <c r="AX145">
        <f t="shared" si="56"/>
        <v>0.25646790125165136</v>
      </c>
      <c r="AY145">
        <f t="shared" si="56"/>
        <v>0.1902207312688364</v>
      </c>
      <c r="AZ145">
        <f t="shared" si="56"/>
        <v>0.14751873286104467</v>
      </c>
      <c r="BA145">
        <f t="shared" si="56"/>
        <v>0.12921525627235014</v>
      </c>
      <c r="BB145">
        <f t="shared" si="56"/>
        <v>0.11877699264715083</v>
      </c>
      <c r="BC145">
        <f t="shared" si="56"/>
        <v>9.639184053003079E-2</v>
      </c>
      <c r="BD145">
        <f t="shared" si="56"/>
        <v>6.9968617699703084E-2</v>
      </c>
      <c r="BE145">
        <f t="shared" si="56"/>
        <v>5.5173564737795923E-2</v>
      </c>
      <c r="BF145">
        <f t="shared" si="56"/>
        <v>4.5502098757918552E-2</v>
      </c>
      <c r="BG145">
        <f t="shared" si="56"/>
        <v>3.6122105267096007E-2</v>
      </c>
      <c r="BI145">
        <f t="shared" si="55"/>
        <v>4.7438559222885424</v>
      </c>
    </row>
    <row r="146" spans="1:61" x14ac:dyDescent="0.25">
      <c r="A146">
        <f>'HKI SC'!A142</f>
        <v>2079</v>
      </c>
      <c r="B146">
        <f>'HKI SC'!AG142</f>
        <v>4.4365843588227047</v>
      </c>
      <c r="C146">
        <f t="shared" si="50"/>
        <v>0</v>
      </c>
      <c r="D146">
        <f t="shared" si="50"/>
        <v>0</v>
      </c>
      <c r="E146">
        <f t="shared" si="50"/>
        <v>0</v>
      </c>
      <c r="F146">
        <f t="shared" si="50"/>
        <v>0.43887751430363453</v>
      </c>
      <c r="G146">
        <f t="shared" si="50"/>
        <v>0</v>
      </c>
      <c r="K146">
        <f t="shared" si="49"/>
        <v>0</v>
      </c>
      <c r="L146">
        <f t="shared" si="49"/>
        <v>0</v>
      </c>
      <c r="M146">
        <f t="shared" si="49"/>
        <v>0</v>
      </c>
      <c r="N146">
        <f t="shared" si="49"/>
        <v>0.56112248569636547</v>
      </c>
      <c r="O146">
        <f t="shared" si="49"/>
        <v>0</v>
      </c>
      <c r="AE146">
        <f t="shared" si="53"/>
        <v>2094</v>
      </c>
      <c r="AF146">
        <f t="shared" si="54"/>
        <v>4.6276907939739713</v>
      </c>
      <c r="AG146">
        <f t="shared" si="57"/>
        <v>9.660426424357188E-2</v>
      </c>
      <c r="AH146">
        <f t="shared" si="57"/>
        <v>7.5490292150270782E-2</v>
      </c>
      <c r="AI146">
        <f t="shared" si="57"/>
        <v>8.7864519153206297E-2</v>
      </c>
      <c r="AJ146">
        <f t="shared" si="57"/>
        <v>0.13449917113971729</v>
      </c>
      <c r="AK146">
        <f t="shared" si="57"/>
        <v>0.17309635949011273</v>
      </c>
      <c r="AL146">
        <f t="shared" si="57"/>
        <v>0.18905021236763014</v>
      </c>
      <c r="AM146">
        <f t="shared" si="57"/>
        <v>0.236167941930716</v>
      </c>
      <c r="AN146">
        <f t="shared" si="57"/>
        <v>0.24709015507323265</v>
      </c>
      <c r="AO146">
        <f t="shared" si="57"/>
        <v>0.24841062378382076</v>
      </c>
      <c r="AP146">
        <f t="shared" si="57"/>
        <v>0.24544099267019193</v>
      </c>
      <c r="AQ146">
        <f t="shared" si="57"/>
        <v>0.24683087859838562</v>
      </c>
      <c r="AR146">
        <f t="shared" si="57"/>
        <v>0.25569837315651195</v>
      </c>
      <c r="AS146">
        <f t="shared" si="57"/>
        <v>0.26535344390797128</v>
      </c>
      <c r="AT146">
        <f t="shared" si="57"/>
        <v>0.26609749678572647</v>
      </c>
      <c r="AU146">
        <f t="shared" si="57"/>
        <v>0.26400138258476674</v>
      </c>
      <c r="AV146">
        <f t="shared" si="56"/>
        <v>0.25171733125628581</v>
      </c>
      <c r="AW146">
        <f t="shared" si="56"/>
        <v>0.26112867058323291</v>
      </c>
      <c r="AX146">
        <f t="shared" si="56"/>
        <v>0.25374964781605247</v>
      </c>
      <c r="AY146">
        <f t="shared" si="56"/>
        <v>0.18826826373760189</v>
      </c>
      <c r="AZ146">
        <f t="shared" si="56"/>
        <v>0.1471558643850413</v>
      </c>
      <c r="BA146">
        <f t="shared" si="56"/>
        <v>0.12899694339653517</v>
      </c>
      <c r="BB146">
        <f t="shared" si="56"/>
        <v>0.11842748488592551</v>
      </c>
      <c r="BC146">
        <f t="shared" si="56"/>
        <v>9.6294204786529114E-2</v>
      </c>
      <c r="BD146">
        <f t="shared" si="56"/>
        <v>7.0627133957139376E-2</v>
      </c>
      <c r="BE146">
        <f t="shared" si="56"/>
        <v>5.5497775293125315E-2</v>
      </c>
      <c r="BF146">
        <f t="shared" si="56"/>
        <v>4.5659643885683839E-2</v>
      </c>
      <c r="BG146">
        <f t="shared" si="56"/>
        <v>3.6283532964431764E-2</v>
      </c>
      <c r="BI146">
        <f t="shared" si="55"/>
        <v>4.6855026039834184</v>
      </c>
    </row>
    <row r="147" spans="1:61" x14ac:dyDescent="0.25">
      <c r="A147">
        <f>'HKI SC'!A143</f>
        <v>2080</v>
      </c>
      <c r="B147">
        <f>'HKI SC'!AG143</f>
        <v>4.4250980793001231</v>
      </c>
      <c r="C147">
        <f t="shared" si="50"/>
        <v>0</v>
      </c>
      <c r="D147">
        <f t="shared" si="50"/>
        <v>0</v>
      </c>
      <c r="E147">
        <f t="shared" si="50"/>
        <v>0</v>
      </c>
      <c r="F147">
        <f t="shared" si="50"/>
        <v>0.4483641059202883</v>
      </c>
      <c r="G147">
        <f t="shared" si="50"/>
        <v>0</v>
      </c>
      <c r="K147">
        <f t="shared" si="49"/>
        <v>0</v>
      </c>
      <c r="L147">
        <f t="shared" si="49"/>
        <v>0</v>
      </c>
      <c r="M147">
        <f t="shared" si="49"/>
        <v>0</v>
      </c>
      <c r="N147">
        <f t="shared" si="49"/>
        <v>0.5516358940797117</v>
      </c>
      <c r="O147">
        <f t="shared" si="49"/>
        <v>0</v>
      </c>
      <c r="AE147">
        <f t="shared" si="53"/>
        <v>2095</v>
      </c>
      <c r="AF147">
        <f t="shared" si="54"/>
        <v>4.5609037850274508</v>
      </c>
      <c r="AG147">
        <f t="shared" si="57"/>
        <v>9.4675941467611185E-2</v>
      </c>
      <c r="AH147">
        <f t="shared" si="57"/>
        <v>7.339544593728313E-2</v>
      </c>
      <c r="AI147">
        <f t="shared" si="57"/>
        <v>8.473792360401583E-2</v>
      </c>
      <c r="AJ147">
        <f t="shared" si="57"/>
        <v>0.13163094067745953</v>
      </c>
      <c r="AK147">
        <f t="shared" si="57"/>
        <v>0.16900456022687652</v>
      </c>
      <c r="AL147">
        <f t="shared" si="57"/>
        <v>0.18588430353206109</v>
      </c>
      <c r="AM147">
        <f t="shared" si="57"/>
        <v>0.23080105495158279</v>
      </c>
      <c r="AN147">
        <f t="shared" si="57"/>
        <v>0.2416788089526847</v>
      </c>
      <c r="AO147">
        <f t="shared" si="57"/>
        <v>0.24292940636062277</v>
      </c>
      <c r="AP147">
        <f t="shared" si="57"/>
        <v>0.24046929880541867</v>
      </c>
      <c r="AQ147">
        <f t="shared" si="57"/>
        <v>0.24241723402351878</v>
      </c>
      <c r="AR147">
        <f t="shared" si="57"/>
        <v>0.25130942001777351</v>
      </c>
      <c r="AS147">
        <f t="shared" si="57"/>
        <v>0.2614213821193454</v>
      </c>
      <c r="AT147">
        <f t="shared" si="57"/>
        <v>0.26216580622402802</v>
      </c>
      <c r="AU147">
        <f t="shared" si="57"/>
        <v>0.26026973255101105</v>
      </c>
      <c r="AV147">
        <f t="shared" si="56"/>
        <v>0.24884206657067826</v>
      </c>
      <c r="AW147">
        <f t="shared" si="56"/>
        <v>0.25807704614267823</v>
      </c>
      <c r="AX147">
        <f t="shared" si="56"/>
        <v>0.25048348312423607</v>
      </c>
      <c r="AY147">
        <f t="shared" si="56"/>
        <v>0.18592224241783811</v>
      </c>
      <c r="AZ147">
        <f t="shared" si="56"/>
        <v>0.14671985345663641</v>
      </c>
      <c r="BA147">
        <f t="shared" si="56"/>
        <v>0.12873462576366929</v>
      </c>
      <c r="BB147">
        <f t="shared" si="56"/>
        <v>0.1180075277567337</v>
      </c>
      <c r="BC147">
        <f t="shared" si="56"/>
        <v>9.6176888860829146E-2</v>
      </c>
      <c r="BD147">
        <f t="shared" si="56"/>
        <v>7.1418385619275743E-2</v>
      </c>
      <c r="BE147">
        <f t="shared" si="56"/>
        <v>5.5887336124600076E-2</v>
      </c>
      <c r="BF147">
        <f t="shared" si="56"/>
        <v>4.584894497399878E-2</v>
      </c>
      <c r="BG147">
        <f t="shared" si="56"/>
        <v>3.6477499221740338E-2</v>
      </c>
      <c r="BI147">
        <f t="shared" si="55"/>
        <v>4.6153871594842064</v>
      </c>
    </row>
    <row r="148" spans="1:61" x14ac:dyDescent="0.25">
      <c r="A148">
        <f>'HKI SC'!A144</f>
        <v>2081</v>
      </c>
      <c r="B148">
        <f>'HKI SC'!AG144</f>
        <v>4.4266592317156208</v>
      </c>
      <c r="C148">
        <f t="shared" si="50"/>
        <v>0</v>
      </c>
      <c r="D148">
        <f t="shared" si="50"/>
        <v>0</v>
      </c>
      <c r="E148">
        <f t="shared" si="50"/>
        <v>0</v>
      </c>
      <c r="F148">
        <f t="shared" si="50"/>
        <v>0.44707474016978022</v>
      </c>
      <c r="G148">
        <f t="shared" si="50"/>
        <v>0</v>
      </c>
      <c r="K148">
        <f t="shared" si="49"/>
        <v>0</v>
      </c>
      <c r="L148">
        <f t="shared" si="49"/>
        <v>0</v>
      </c>
      <c r="M148">
        <f t="shared" si="49"/>
        <v>0</v>
      </c>
      <c r="N148">
        <f t="shared" si="49"/>
        <v>0.55292525983021978</v>
      </c>
      <c r="O148">
        <f t="shared" si="49"/>
        <v>0</v>
      </c>
      <c r="AE148">
        <f t="shared" si="53"/>
        <v>2096</v>
      </c>
      <c r="AF148">
        <f t="shared" si="54"/>
        <v>4.4947146530466098</v>
      </c>
      <c r="AG148">
        <f t="shared" si="57"/>
        <v>9.2764881027370072E-2</v>
      </c>
      <c r="AH148">
        <f t="shared" si="57"/>
        <v>7.1319352776979567E-2</v>
      </c>
      <c r="AI148">
        <f t="shared" si="57"/>
        <v>8.1639317322339255E-2</v>
      </c>
      <c r="AJ148">
        <f t="shared" si="57"/>
        <v>0.1287883865997666</v>
      </c>
      <c r="AK148">
        <f t="shared" si="57"/>
        <v>0.16494939072991166</v>
      </c>
      <c r="AL148">
        <f t="shared" si="57"/>
        <v>0.18274673589634635</v>
      </c>
      <c r="AM148">
        <f t="shared" si="57"/>
        <v>0.22548221231749283</v>
      </c>
      <c r="AN148">
        <f t="shared" si="57"/>
        <v>0.23631590517518863</v>
      </c>
      <c r="AO148">
        <f t="shared" si="57"/>
        <v>0.237497256768024</v>
      </c>
      <c r="AP148">
        <f t="shared" si="57"/>
        <v>0.23554211151893134</v>
      </c>
      <c r="AQ148">
        <f t="shared" si="57"/>
        <v>0.23804310037252224</v>
      </c>
      <c r="AR148">
        <f t="shared" si="57"/>
        <v>0.24695975676529419</v>
      </c>
      <c r="AS148">
        <f t="shared" si="57"/>
        <v>0.25752452012792759</v>
      </c>
      <c r="AT148">
        <f t="shared" si="57"/>
        <v>0.25826931213631599</v>
      </c>
      <c r="AU148">
        <f t="shared" si="57"/>
        <v>0.25657148822944931</v>
      </c>
      <c r="AV148">
        <f t="shared" si="56"/>
        <v>0.24599254123996733</v>
      </c>
      <c r="AW148">
        <f t="shared" si="56"/>
        <v>0.25505273982865284</v>
      </c>
      <c r="AX148">
        <f t="shared" si="56"/>
        <v>0.24724655712219124</v>
      </c>
      <c r="AY148">
        <f t="shared" si="56"/>
        <v>0.1835972226690416</v>
      </c>
      <c r="AZ148">
        <f t="shared" si="56"/>
        <v>0.14628774569585329</v>
      </c>
      <c r="BA148">
        <f t="shared" si="56"/>
        <v>0.12847465639692368</v>
      </c>
      <c r="BB148">
        <f t="shared" si="56"/>
        <v>0.11759133008163448</v>
      </c>
      <c r="BC148">
        <f t="shared" si="56"/>
        <v>9.6060623146701593E-2</v>
      </c>
      <c r="BD148">
        <f t="shared" si="56"/>
        <v>7.220255400054193E-2</v>
      </c>
      <c r="BE148">
        <f t="shared" si="56"/>
        <v>5.6273409609485361E-2</v>
      </c>
      <c r="BF148">
        <f t="shared" si="56"/>
        <v>4.6036551439930309E-2</v>
      </c>
      <c r="BG148">
        <f t="shared" si="56"/>
        <v>3.6669729094096312E-2</v>
      </c>
      <c r="BI148">
        <f t="shared" si="55"/>
        <v>4.5458993880888796</v>
      </c>
    </row>
    <row r="149" spans="1:61" x14ac:dyDescent="0.25">
      <c r="A149">
        <f>'HKI SC'!A145</f>
        <v>2082</v>
      </c>
      <c r="B149">
        <f>'HKI SC'!AG145</f>
        <v>4.4424198429570261</v>
      </c>
      <c r="C149">
        <f t="shared" si="50"/>
        <v>0</v>
      </c>
      <c r="D149">
        <f t="shared" si="50"/>
        <v>0</v>
      </c>
      <c r="E149">
        <f t="shared" si="50"/>
        <v>0</v>
      </c>
      <c r="F149">
        <f t="shared" si="50"/>
        <v>0.43405795068784958</v>
      </c>
      <c r="G149">
        <f t="shared" si="50"/>
        <v>0</v>
      </c>
      <c r="K149">
        <f t="shared" si="49"/>
        <v>0</v>
      </c>
      <c r="L149">
        <f t="shared" si="49"/>
        <v>0</v>
      </c>
      <c r="M149">
        <f t="shared" si="49"/>
        <v>0</v>
      </c>
      <c r="N149">
        <f t="shared" si="49"/>
        <v>0.56594204931215042</v>
      </c>
      <c r="O149">
        <f t="shared" si="49"/>
        <v>0</v>
      </c>
      <c r="AE149">
        <f t="shared" si="53"/>
        <v>2097</v>
      </c>
      <c r="AF149">
        <f t="shared" si="54"/>
        <v>4.4368501188218827</v>
      </c>
      <c r="AG149">
        <f t="shared" si="57"/>
        <v>9.1094174388070714E-2</v>
      </c>
      <c r="AH149">
        <f t="shared" si="57"/>
        <v>6.9504369559449511E-2</v>
      </c>
      <c r="AI149">
        <f t="shared" si="57"/>
        <v>7.8930422313912063E-2</v>
      </c>
      <c r="AJ149">
        <f t="shared" si="57"/>
        <v>0.1263033401458879</v>
      </c>
      <c r="AK149">
        <f t="shared" si="57"/>
        <v>0.16140423932632303</v>
      </c>
      <c r="AL149">
        <f t="shared" si="57"/>
        <v>0.18000377969786108</v>
      </c>
      <c r="AM149">
        <f t="shared" si="57"/>
        <v>0.2208323197682851</v>
      </c>
      <c r="AN149">
        <f t="shared" si="57"/>
        <v>0.2316274930463415</v>
      </c>
      <c r="AO149">
        <f t="shared" si="57"/>
        <v>0.2327483078604336</v>
      </c>
      <c r="AP149">
        <f t="shared" si="57"/>
        <v>0.23123461587972105</v>
      </c>
      <c r="AQ149">
        <f t="shared" si="57"/>
        <v>0.23421910089138559</v>
      </c>
      <c r="AR149">
        <f t="shared" si="57"/>
        <v>0.24315715004411861</v>
      </c>
      <c r="AS149">
        <f t="shared" si="57"/>
        <v>0.25411776591733143</v>
      </c>
      <c r="AT149">
        <f t="shared" si="57"/>
        <v>0.25486287955822862</v>
      </c>
      <c r="AU149">
        <f t="shared" si="57"/>
        <v>0.25333837157249783</v>
      </c>
      <c r="AV149">
        <f t="shared" si="56"/>
        <v>0.24350140030657547</v>
      </c>
      <c r="AW149">
        <f t="shared" si="56"/>
        <v>0.25240880009146704</v>
      </c>
      <c r="AX149">
        <f t="shared" si="56"/>
        <v>0.24441673884503884</v>
      </c>
      <c r="AY149">
        <f t="shared" si="56"/>
        <v>0.18156462032480258</v>
      </c>
      <c r="AZ149">
        <f t="shared" si="56"/>
        <v>0.14590998406695263</v>
      </c>
      <c r="BA149">
        <f t="shared" si="56"/>
        <v>0.12824738334061914</v>
      </c>
      <c r="BB149">
        <f t="shared" si="56"/>
        <v>0.11722747752919427</v>
      </c>
      <c r="BC149">
        <f t="shared" si="56"/>
        <v>9.5958980154975351E-2</v>
      </c>
      <c r="BD149">
        <f t="shared" si="56"/>
        <v>7.2888097635543242E-2</v>
      </c>
      <c r="BE149">
        <f t="shared" si="56"/>
        <v>5.6610926686848945E-2</v>
      </c>
      <c r="BF149">
        <f t="shared" si="56"/>
        <v>4.6200562667208803E-2</v>
      </c>
      <c r="BG149">
        <f t="shared" si="56"/>
        <v>3.6837782242627952E-2</v>
      </c>
      <c r="BI149">
        <f t="shared" si="55"/>
        <v>4.4851510838617017</v>
      </c>
    </row>
    <row r="150" spans="1:61" x14ac:dyDescent="0.25">
      <c r="A150">
        <f>'HKI SC'!A146</f>
        <v>2083</v>
      </c>
      <c r="B150">
        <f>'HKI SC'!AG146</f>
        <v>4.4684469528941371</v>
      </c>
      <c r="C150">
        <f t="shared" si="50"/>
        <v>0</v>
      </c>
      <c r="D150">
        <f t="shared" si="50"/>
        <v>0</v>
      </c>
      <c r="E150">
        <f t="shared" si="50"/>
        <v>0</v>
      </c>
      <c r="F150">
        <f t="shared" si="50"/>
        <v>0.41256199436450658</v>
      </c>
      <c r="G150">
        <f t="shared" si="50"/>
        <v>0</v>
      </c>
      <c r="K150">
        <f t="shared" si="49"/>
        <v>0</v>
      </c>
      <c r="L150">
        <f t="shared" si="49"/>
        <v>0</v>
      </c>
      <c r="M150">
        <f t="shared" si="49"/>
        <v>0</v>
      </c>
      <c r="N150">
        <f t="shared" si="49"/>
        <v>0.58743800563549342</v>
      </c>
      <c r="O150">
        <f t="shared" si="49"/>
        <v>0</v>
      </c>
      <c r="AE150">
        <f t="shared" si="53"/>
        <v>2098</v>
      </c>
      <c r="AF150">
        <f t="shared" si="54"/>
        <v>4.3850824927420478</v>
      </c>
      <c r="AG150">
        <f t="shared" si="57"/>
        <v>8.959950208575071E-2</v>
      </c>
      <c r="AH150">
        <f t="shared" si="57"/>
        <v>6.7880622409228417E-2</v>
      </c>
      <c r="AI150">
        <f t="shared" si="57"/>
        <v>7.6506950566240683E-2</v>
      </c>
      <c r="AJ150">
        <f t="shared" si="57"/>
        <v>0.12408013110534158</v>
      </c>
      <c r="AK150">
        <f t="shared" si="57"/>
        <v>0.1582326235047106</v>
      </c>
      <c r="AL150">
        <f t="shared" si="57"/>
        <v>0.17754983562418916</v>
      </c>
      <c r="AM150">
        <f t="shared" si="57"/>
        <v>0.21667236407134749</v>
      </c>
      <c r="AN150">
        <f t="shared" si="57"/>
        <v>0.22743307639292609</v>
      </c>
      <c r="AO150">
        <f t="shared" si="57"/>
        <v>0.22849973289799441</v>
      </c>
      <c r="AP150">
        <f t="shared" si="57"/>
        <v>0.22738098037433285</v>
      </c>
      <c r="AQ150">
        <f t="shared" si="57"/>
        <v>0.23079801787531645</v>
      </c>
      <c r="AR150">
        <f t="shared" si="57"/>
        <v>0.23975520573560699</v>
      </c>
      <c r="AS150">
        <f t="shared" si="57"/>
        <v>0.25106996504097562</v>
      </c>
      <c r="AT150">
        <f t="shared" si="57"/>
        <v>0.25181536642550845</v>
      </c>
      <c r="AU150">
        <f t="shared" si="57"/>
        <v>0.25044591289444934</v>
      </c>
      <c r="AV150">
        <f t="shared" si="56"/>
        <v>0.24127273893256077</v>
      </c>
      <c r="AW150">
        <f t="shared" si="56"/>
        <v>0.2500434395899776</v>
      </c>
      <c r="AX150">
        <f t="shared" si="56"/>
        <v>0.24188508493287608</v>
      </c>
      <c r="AY150">
        <f t="shared" si="56"/>
        <v>0.17974618353039395</v>
      </c>
      <c r="AZ150">
        <f t="shared" si="56"/>
        <v>0.14557202536713332</v>
      </c>
      <c r="BA150">
        <f t="shared" si="56"/>
        <v>0.12804405695504584</v>
      </c>
      <c r="BB150">
        <f t="shared" si="56"/>
        <v>0.11690196237323078</v>
      </c>
      <c r="BC150">
        <f t="shared" si="56"/>
        <v>9.586804679726639E-2</v>
      </c>
      <c r="BD150">
        <f t="shared" si="56"/>
        <v>7.3501408829241444E-2</v>
      </c>
      <c r="BE150">
        <f t="shared" si="56"/>
        <v>5.6912881210299499E-2</v>
      </c>
      <c r="BF150">
        <f t="shared" si="56"/>
        <v>4.634729281893997E-2</v>
      </c>
      <c r="BG150">
        <f t="shared" si="56"/>
        <v>3.6988128437776407E-2</v>
      </c>
      <c r="BI150">
        <f t="shared" si="55"/>
        <v>4.4308035367786607</v>
      </c>
    </row>
    <row r="151" spans="1:61" x14ac:dyDescent="0.25">
      <c r="A151">
        <f>'HKI SC'!A147</f>
        <v>2084</v>
      </c>
      <c r="B151">
        <f>'HKI SC'!AG147</f>
        <v>4.5108055468409214</v>
      </c>
      <c r="C151">
        <f t="shared" si="50"/>
        <v>0</v>
      </c>
      <c r="D151">
        <f t="shared" si="50"/>
        <v>0</v>
      </c>
      <c r="E151">
        <f t="shared" si="50"/>
        <v>0</v>
      </c>
      <c r="F151">
        <f t="shared" si="50"/>
        <v>0.37757776109395036</v>
      </c>
      <c r="G151">
        <f t="shared" si="50"/>
        <v>0</v>
      </c>
      <c r="K151">
        <f t="shared" si="49"/>
        <v>0</v>
      </c>
      <c r="L151">
        <f t="shared" si="49"/>
        <v>0</v>
      </c>
      <c r="M151">
        <f t="shared" si="49"/>
        <v>0</v>
      </c>
      <c r="N151">
        <f t="shared" si="49"/>
        <v>0.62242223890604964</v>
      </c>
      <c r="O151">
        <f t="shared" si="49"/>
        <v>0</v>
      </c>
      <c r="AE151">
        <f t="shared" si="53"/>
        <v>2099</v>
      </c>
      <c r="AF151">
        <f t="shared" si="54"/>
        <v>4.3419351945651918</v>
      </c>
      <c r="AG151">
        <f t="shared" si="57"/>
        <v>8.8353722118837921E-2</v>
      </c>
      <c r="AH151">
        <f t="shared" si="57"/>
        <v>6.6527261095221765E-2</v>
      </c>
      <c r="AI151">
        <f t="shared" si="57"/>
        <v>7.4487034529165608E-2</v>
      </c>
      <c r="AJ151">
        <f t="shared" si="57"/>
        <v>0.12222713009590762</v>
      </c>
      <c r="AK151">
        <f t="shared" si="57"/>
        <v>0.15558914409643124</v>
      </c>
      <c r="AL151">
        <f t="shared" si="57"/>
        <v>0.17550452150271945</v>
      </c>
      <c r="AM151">
        <f t="shared" si="57"/>
        <v>0.21320512281555815</v>
      </c>
      <c r="AN151">
        <f t="shared" si="57"/>
        <v>0.22393711260768723</v>
      </c>
      <c r="AO151">
        <f t="shared" si="57"/>
        <v>0.2249586292273647</v>
      </c>
      <c r="AP151">
        <f t="shared" si="57"/>
        <v>0.22416905097352391</v>
      </c>
      <c r="AQ151">
        <f t="shared" si="57"/>
        <v>0.22794661246695422</v>
      </c>
      <c r="AR151">
        <f t="shared" si="57"/>
        <v>0.23691975206357568</v>
      </c>
      <c r="AS151">
        <f t="shared" si="57"/>
        <v>0.24852968295438721</v>
      </c>
      <c r="AT151">
        <f t="shared" si="57"/>
        <v>0.24927532416758105</v>
      </c>
      <c r="AU151">
        <f t="shared" si="57"/>
        <v>0.24803510547489471</v>
      </c>
      <c r="AV151">
        <f t="shared" si="56"/>
        <v>0.2394151935104169</v>
      </c>
      <c r="AW151">
        <f t="shared" si="56"/>
        <v>0.24807195813366878</v>
      </c>
      <c r="AX151">
        <f t="shared" si="56"/>
        <v>0.23977500118941381</v>
      </c>
      <c r="AY151">
        <f t="shared" si="56"/>
        <v>0.17823055222709416</v>
      </c>
      <c r="AZ151">
        <f t="shared" si="56"/>
        <v>0.14529034343777308</v>
      </c>
      <c r="BA151">
        <f t="shared" si="56"/>
        <v>0.12787458841167426</v>
      </c>
      <c r="BB151">
        <f t="shared" si="56"/>
        <v>0.11663065189293594</v>
      </c>
      <c r="BC151">
        <f t="shared" si="56"/>
        <v>9.5792255632084489E-2</v>
      </c>
      <c r="BD151">
        <f t="shared" si="56"/>
        <v>7.4012591646643394E-2</v>
      </c>
      <c r="BE151">
        <f t="shared" si="56"/>
        <v>5.7164554366783055E-2</v>
      </c>
      <c r="BF151">
        <f t="shared" si="56"/>
        <v>4.6469589514533394E-2</v>
      </c>
      <c r="BG151">
        <f t="shared" si="56"/>
        <v>3.7113439034438159E-2</v>
      </c>
      <c r="BI151">
        <f t="shared" si="55"/>
        <v>4.3855059251872701</v>
      </c>
    </row>
    <row r="152" spans="1:61" x14ac:dyDescent="0.25">
      <c r="A152">
        <f>'HKI SC'!A148</f>
        <v>2085</v>
      </c>
      <c r="B152">
        <f>'HKI SC'!AG148</f>
        <v>4.5625407943871981</v>
      </c>
      <c r="C152">
        <f t="shared" si="50"/>
        <v>0</v>
      </c>
      <c r="D152">
        <f t="shared" si="50"/>
        <v>0</v>
      </c>
      <c r="E152">
        <f t="shared" si="50"/>
        <v>0</v>
      </c>
      <c r="F152">
        <f t="shared" si="50"/>
        <v>0.33484928973008177</v>
      </c>
      <c r="G152">
        <f t="shared" si="50"/>
        <v>0</v>
      </c>
      <c r="K152">
        <f t="shared" si="49"/>
        <v>0</v>
      </c>
      <c r="L152">
        <f t="shared" si="49"/>
        <v>0</v>
      </c>
      <c r="M152">
        <f t="shared" si="49"/>
        <v>0</v>
      </c>
      <c r="N152">
        <f t="shared" si="49"/>
        <v>0.66515071026991823</v>
      </c>
      <c r="O152">
        <f t="shared" si="49"/>
        <v>0</v>
      </c>
      <c r="AE152">
        <f t="shared" si="53"/>
        <v>2100</v>
      </c>
      <c r="AF152">
        <f t="shared" si="54"/>
        <v>4.307672025288861</v>
      </c>
      <c r="AG152">
        <f>B$2*$C167+B$3*$D167+B$4*$E167+B$5*$F167+B$6*$G167+B$3*$K167+B$4*$L167+B$5*$M167+B$6*$N167+B$7*$O167</f>
        <v>8.7364451140329966E-2</v>
      </c>
      <c r="AH152">
        <f t="shared" si="57"/>
        <v>6.5452560018835038E-2</v>
      </c>
      <c r="AI152">
        <f t="shared" si="57"/>
        <v>7.2883023895206608E-2</v>
      </c>
      <c r="AJ152">
        <f t="shared" si="57"/>
        <v>0.12075566629775256</v>
      </c>
      <c r="AK152">
        <f t="shared" si="57"/>
        <v>0.15348996323757158</v>
      </c>
      <c r="AL152">
        <f t="shared" si="57"/>
        <v>0.17388034230892754</v>
      </c>
      <c r="AM152">
        <f t="shared" si="57"/>
        <v>0.21045179458670726</v>
      </c>
      <c r="AN152">
        <f t="shared" si="57"/>
        <v>0.22116097588490613</v>
      </c>
      <c r="AO152">
        <f t="shared" si="57"/>
        <v>0.22214664702642822</v>
      </c>
      <c r="AP152">
        <f t="shared" si="57"/>
        <v>0.221618465295773</v>
      </c>
      <c r="AQ152">
        <f t="shared" si="57"/>
        <v>0.2256823180543191</v>
      </c>
      <c r="AR152">
        <f t="shared" si="57"/>
        <v>0.23466812488771441</v>
      </c>
      <c r="AS152">
        <f t="shared" si="57"/>
        <v>0.24651245084901541</v>
      </c>
      <c r="AT152">
        <f t="shared" si="57"/>
        <v>0.24725828250959192</v>
      </c>
      <c r="AU152">
        <f t="shared" si="57"/>
        <v>0.24612068890192051</v>
      </c>
      <c r="AV152">
        <f t="shared" si="56"/>
        <v>0.23794012100468284</v>
      </c>
      <c r="AW152">
        <f t="shared" si="56"/>
        <v>0.24650640928781109</v>
      </c>
      <c r="AX152">
        <f t="shared" si="56"/>
        <v>0.23809938858921953</v>
      </c>
      <c r="AY152">
        <f t="shared" si="56"/>
        <v>0.17702699292906793</v>
      </c>
      <c r="AZ152">
        <f t="shared" si="56"/>
        <v>0.14506666047185032</v>
      </c>
      <c r="BA152">
        <f t="shared" si="56"/>
        <v>0.12774001383495912</v>
      </c>
      <c r="BB152">
        <f t="shared" si="56"/>
        <v>0.1164152048706292</v>
      </c>
      <c r="BC152">
        <f t="shared" si="56"/>
        <v>9.5732070043832052E-2</v>
      </c>
      <c r="BD152">
        <f t="shared" si="56"/>
        <v>7.4418520734763877E-2</v>
      </c>
      <c r="BE152">
        <f t="shared" si="56"/>
        <v>5.7364407435857238E-2</v>
      </c>
      <c r="BF152">
        <f t="shared" si="56"/>
        <v>4.6566705036480513E-2</v>
      </c>
      <c r="BG152">
        <f t="shared" si="56"/>
        <v>3.7212947888224088E-2</v>
      </c>
      <c r="BI152">
        <f t="shared" si="55"/>
        <v>4.3495351970223775</v>
      </c>
    </row>
    <row r="153" spans="1:61" x14ac:dyDescent="0.25">
      <c r="A153">
        <f>'HKI SC'!A149</f>
        <v>2086</v>
      </c>
      <c r="B153">
        <f>'HKI SC'!AG149</f>
        <v>4.6136369319650052</v>
      </c>
      <c r="C153">
        <f t="shared" si="50"/>
        <v>0</v>
      </c>
      <c r="D153">
        <f t="shared" si="50"/>
        <v>0</v>
      </c>
      <c r="E153">
        <f t="shared" si="50"/>
        <v>0</v>
      </c>
      <c r="F153">
        <f t="shared" si="50"/>
        <v>0.29264866337094986</v>
      </c>
      <c r="G153">
        <f t="shared" si="50"/>
        <v>0</v>
      </c>
      <c r="K153">
        <f t="shared" si="49"/>
        <v>0</v>
      </c>
      <c r="L153">
        <f t="shared" si="49"/>
        <v>0</v>
      </c>
      <c r="M153">
        <f t="shared" si="49"/>
        <v>0</v>
      </c>
      <c r="N153">
        <f t="shared" si="49"/>
        <v>0.70735133662905014</v>
      </c>
      <c r="O153">
        <f t="shared" si="49"/>
        <v>0</v>
      </c>
      <c r="BI153">
        <f t="shared" si="55"/>
        <v>0</v>
      </c>
    </row>
    <row r="154" spans="1:61" x14ac:dyDescent="0.25">
      <c r="A154">
        <f>'HKI SC'!A150</f>
        <v>2087</v>
      </c>
      <c r="B154">
        <f>'HKI SC'!AG150</f>
        <v>4.6570189312928694</v>
      </c>
      <c r="C154">
        <f t="shared" si="50"/>
        <v>0</v>
      </c>
      <c r="D154">
        <f t="shared" si="50"/>
        <v>0</v>
      </c>
      <c r="E154">
        <f t="shared" si="50"/>
        <v>0</v>
      </c>
      <c r="F154">
        <f t="shared" si="50"/>
        <v>0.25681919306001844</v>
      </c>
      <c r="G154">
        <f t="shared" si="50"/>
        <v>0</v>
      </c>
      <c r="K154">
        <f t="shared" si="49"/>
        <v>0</v>
      </c>
      <c r="L154">
        <f t="shared" si="49"/>
        <v>0</v>
      </c>
      <c r="M154">
        <f t="shared" si="49"/>
        <v>0</v>
      </c>
      <c r="N154">
        <f t="shared" si="49"/>
        <v>0.74318080693998156</v>
      </c>
      <c r="O154">
        <f t="shared" si="49"/>
        <v>0</v>
      </c>
      <c r="AG154">
        <f t="shared" ref="AG154:BG154" si="58">AG1</f>
        <v>0</v>
      </c>
      <c r="AH154">
        <f t="shared" si="58"/>
        <v>1</v>
      </c>
      <c r="AI154">
        <f t="shared" si="58"/>
        <v>2</v>
      </c>
      <c r="AJ154">
        <f t="shared" si="58"/>
        <v>3</v>
      </c>
      <c r="AK154">
        <f t="shared" si="58"/>
        <v>4</v>
      </c>
      <c r="AL154">
        <f t="shared" si="58"/>
        <v>5</v>
      </c>
      <c r="AM154">
        <f t="shared" si="58"/>
        <v>6</v>
      </c>
      <c r="AN154">
        <f t="shared" si="58"/>
        <v>7</v>
      </c>
      <c r="AO154">
        <f t="shared" si="58"/>
        <v>8</v>
      </c>
      <c r="AP154">
        <f t="shared" si="58"/>
        <v>9</v>
      </c>
      <c r="AQ154">
        <f t="shared" si="58"/>
        <v>10</v>
      </c>
      <c r="AR154">
        <f t="shared" si="58"/>
        <v>11</v>
      </c>
      <c r="AS154">
        <f t="shared" si="58"/>
        <v>12</v>
      </c>
      <c r="AT154">
        <f t="shared" si="58"/>
        <v>13</v>
      </c>
      <c r="AU154">
        <f t="shared" si="58"/>
        <v>14</v>
      </c>
      <c r="AV154">
        <f t="shared" si="58"/>
        <v>15</v>
      </c>
      <c r="AW154">
        <f t="shared" si="58"/>
        <v>16</v>
      </c>
      <c r="AX154">
        <f t="shared" si="58"/>
        <v>17</v>
      </c>
      <c r="AY154">
        <f t="shared" si="58"/>
        <v>18</v>
      </c>
      <c r="AZ154">
        <f t="shared" si="58"/>
        <v>19</v>
      </c>
      <c r="BA154">
        <f t="shared" si="58"/>
        <v>20</v>
      </c>
      <c r="BB154">
        <f t="shared" si="58"/>
        <v>21</v>
      </c>
      <c r="BC154">
        <f t="shared" si="58"/>
        <v>22</v>
      </c>
      <c r="BD154">
        <f t="shared" si="58"/>
        <v>23</v>
      </c>
      <c r="BE154">
        <f t="shared" si="58"/>
        <v>24</v>
      </c>
      <c r="BF154">
        <f t="shared" si="58"/>
        <v>25</v>
      </c>
      <c r="BG154">
        <f t="shared" si="58"/>
        <v>26</v>
      </c>
      <c r="BI154">
        <f t="shared" si="55"/>
        <v>351</v>
      </c>
    </row>
    <row r="155" spans="1:61" x14ac:dyDescent="0.25">
      <c r="A155">
        <f>'HKI SC'!A151</f>
        <v>2088</v>
      </c>
      <c r="B155">
        <f>'HKI SC'!AG151</f>
        <v>4.6912182006052818</v>
      </c>
      <c r="C155">
        <f t="shared" si="50"/>
        <v>0</v>
      </c>
      <c r="D155">
        <f t="shared" si="50"/>
        <v>0</v>
      </c>
      <c r="E155">
        <f t="shared" si="50"/>
        <v>0</v>
      </c>
      <c r="F155">
        <f t="shared" si="50"/>
        <v>0.22857379811581635</v>
      </c>
      <c r="G155">
        <f t="shared" si="50"/>
        <v>0</v>
      </c>
      <c r="K155">
        <f t="shared" si="49"/>
        <v>0</v>
      </c>
      <c r="L155">
        <f t="shared" si="49"/>
        <v>0</v>
      </c>
      <c r="M155">
        <f t="shared" si="49"/>
        <v>0</v>
      </c>
      <c r="N155">
        <f t="shared" si="49"/>
        <v>0.77142620188418365</v>
      </c>
      <c r="O155">
        <f t="shared" si="49"/>
        <v>0</v>
      </c>
      <c r="AF155">
        <f>AE2</f>
        <v>1950</v>
      </c>
      <c r="AG155">
        <f t="shared" ref="AG155:BG155" si="59">AG2</f>
        <v>2.7813073459302066E-2</v>
      </c>
      <c r="AH155">
        <f t="shared" si="59"/>
        <v>2.4997710328839542E-2</v>
      </c>
      <c r="AI155">
        <f t="shared" si="59"/>
        <v>2.3196435476433172E-2</v>
      </c>
      <c r="AJ155">
        <f t="shared" si="59"/>
        <v>2.6890353653774304E-2</v>
      </c>
      <c r="AK155">
        <f t="shared" si="59"/>
        <v>3.0530405581266372E-2</v>
      </c>
      <c r="AL155">
        <f t="shared" si="59"/>
        <v>3.708210713300833E-2</v>
      </c>
      <c r="AM155">
        <f t="shared" si="59"/>
        <v>6.2401467485587177E-2</v>
      </c>
      <c r="AN155">
        <f t="shared" si="59"/>
        <v>8.2358487994620241E-2</v>
      </c>
      <c r="AO155">
        <f t="shared" si="59"/>
        <v>8.9296155166592714E-2</v>
      </c>
      <c r="AP155">
        <f t="shared" si="59"/>
        <v>9.1049652864597569E-2</v>
      </c>
      <c r="AQ155">
        <f t="shared" si="59"/>
        <v>9.5346680548370477E-2</v>
      </c>
      <c r="AR155">
        <f t="shared" si="59"/>
        <v>9.6239485118900472E-2</v>
      </c>
      <c r="AS155">
        <f t="shared" si="59"/>
        <v>9.6477777466920267E-2</v>
      </c>
      <c r="AT155">
        <f t="shared" si="59"/>
        <v>0.10226761213400906</v>
      </c>
      <c r="AU155">
        <f t="shared" si="59"/>
        <v>0.10234363480913153</v>
      </c>
      <c r="AV155">
        <f t="shared" si="59"/>
        <v>0.10415527589188009</v>
      </c>
      <c r="AW155">
        <f t="shared" si="59"/>
        <v>0.10376694276903425</v>
      </c>
      <c r="AX155">
        <f t="shared" si="59"/>
        <v>0.10588310003618691</v>
      </c>
      <c r="AY155">
        <f t="shared" si="59"/>
        <v>7.7883664788835918E-2</v>
      </c>
      <c r="AZ155">
        <f t="shared" si="59"/>
        <v>6.8980034645747659E-2</v>
      </c>
      <c r="BA155">
        <f t="shared" si="59"/>
        <v>6.0350601251525464E-2</v>
      </c>
      <c r="BB155">
        <f t="shared" si="59"/>
        <v>5.6959291069563336E-2</v>
      </c>
      <c r="BC155">
        <f t="shared" si="59"/>
        <v>4.7873432132121016E-2</v>
      </c>
      <c r="BD155">
        <f t="shared" si="59"/>
        <v>4.180979564954395E-2</v>
      </c>
      <c r="BE155">
        <f t="shared" si="59"/>
        <v>3.2338553408273123E-2</v>
      </c>
      <c r="BF155">
        <f t="shared" si="59"/>
        <v>2.1840779501634489E-2</v>
      </c>
      <c r="BG155">
        <f t="shared" si="59"/>
        <v>1.7240513395801092E-2</v>
      </c>
      <c r="BI155">
        <f t="shared" si="55"/>
        <v>1.7273730237615004</v>
      </c>
    </row>
    <row r="156" spans="1:61" x14ac:dyDescent="0.25">
      <c r="A156">
        <f>'HKI SC'!A152</f>
        <v>2089</v>
      </c>
      <c r="B156">
        <f>'HKI SC'!AG152</f>
        <v>4.7187386318534656</v>
      </c>
      <c r="C156">
        <f t="shared" si="50"/>
        <v>0</v>
      </c>
      <c r="D156">
        <f t="shared" si="50"/>
        <v>0</v>
      </c>
      <c r="E156">
        <f t="shared" si="50"/>
        <v>0</v>
      </c>
      <c r="F156">
        <f t="shared" si="50"/>
        <v>0.20584449818432382</v>
      </c>
      <c r="G156">
        <f t="shared" si="50"/>
        <v>0</v>
      </c>
      <c r="K156">
        <f t="shared" si="49"/>
        <v>0</v>
      </c>
      <c r="L156">
        <f t="shared" si="49"/>
        <v>0</v>
      </c>
      <c r="M156">
        <f t="shared" si="49"/>
        <v>0</v>
      </c>
      <c r="N156">
        <f t="shared" si="49"/>
        <v>0.79415550181567618</v>
      </c>
      <c r="O156">
        <f t="shared" si="49"/>
        <v>0</v>
      </c>
      <c r="AF156">
        <v>1975</v>
      </c>
      <c r="AG156">
        <f t="shared" ref="AG156:BG156" si="60">AG27</f>
        <v>2.5909062286383275E-2</v>
      </c>
      <c r="AH156">
        <f t="shared" si="60"/>
        <v>2.3286431644261821E-2</v>
      </c>
      <c r="AI156">
        <f t="shared" si="60"/>
        <v>2.1608467415886189E-2</v>
      </c>
      <c r="AJ156">
        <f t="shared" si="60"/>
        <v>2.5049509495524678E-2</v>
      </c>
      <c r="AK156">
        <f t="shared" si="60"/>
        <v>2.844037286965205E-2</v>
      </c>
      <c r="AL156">
        <f t="shared" si="60"/>
        <v>3.4543561855014046E-2</v>
      </c>
      <c r="AM156">
        <f t="shared" si="60"/>
        <v>5.8129624193153429E-2</v>
      </c>
      <c r="AN156">
        <f t="shared" si="60"/>
        <v>7.6720438623488638E-2</v>
      </c>
      <c r="AO156">
        <f t="shared" si="60"/>
        <v>8.31831710195991E-2</v>
      </c>
      <c r="AP156">
        <f t="shared" si="60"/>
        <v>8.4816628794163851E-2</v>
      </c>
      <c r="AQ156">
        <f t="shared" si="60"/>
        <v>8.8819493061145838E-2</v>
      </c>
      <c r="AR156">
        <f t="shared" si="60"/>
        <v>8.965117853672902E-2</v>
      </c>
      <c r="AS156">
        <f t="shared" si="60"/>
        <v>8.9873158006069126E-2</v>
      </c>
      <c r="AT156">
        <f t="shared" si="60"/>
        <v>9.5266635545937867E-2</v>
      </c>
      <c r="AU156">
        <f t="shared" si="60"/>
        <v>9.5337453905074157E-2</v>
      </c>
      <c r="AV156">
        <f t="shared" si="60"/>
        <v>9.7025074718436841E-2</v>
      </c>
      <c r="AW156">
        <f t="shared" si="60"/>
        <v>9.6663325878187281E-2</v>
      </c>
      <c r="AX156">
        <f t="shared" si="60"/>
        <v>9.8634616484479617E-2</v>
      </c>
      <c r="AY156">
        <f t="shared" si="60"/>
        <v>7.2551950256718678E-2</v>
      </c>
      <c r="AZ156">
        <f t="shared" si="60"/>
        <v>6.4257839636770592E-2</v>
      </c>
      <c r="BA156">
        <f t="shared" si="60"/>
        <v>5.6219154964461483E-2</v>
      </c>
      <c r="BB156">
        <f t="shared" si="60"/>
        <v>5.3060005118419726E-2</v>
      </c>
      <c r="BC156">
        <f t="shared" si="60"/>
        <v>4.4596140616715255E-2</v>
      </c>
      <c r="BD156">
        <f t="shared" si="60"/>
        <v>3.8947605026466346E-2</v>
      </c>
      <c r="BE156">
        <f t="shared" si="60"/>
        <v>3.0124739566538564E-2</v>
      </c>
      <c r="BF156">
        <f t="shared" si="60"/>
        <v>2.0345616147709657E-2</v>
      </c>
      <c r="BG156">
        <f t="shared" si="60"/>
        <v>1.6060272377831801E-2</v>
      </c>
      <c r="BI156">
        <f>SUM(AG156:BF156)</f>
        <v>1.593061255666987</v>
      </c>
    </row>
    <row r="157" spans="1:61" x14ac:dyDescent="0.25">
      <c r="A157">
        <f>'HKI SC'!A153</f>
        <v>2090</v>
      </c>
      <c r="B157">
        <f>'HKI SC'!AG153</f>
        <v>4.735586375941649</v>
      </c>
      <c r="C157">
        <f t="shared" si="50"/>
        <v>0</v>
      </c>
      <c r="D157">
        <f t="shared" si="50"/>
        <v>0</v>
      </c>
      <c r="E157">
        <f t="shared" si="50"/>
        <v>0</v>
      </c>
      <c r="F157">
        <f t="shared" si="50"/>
        <v>0.19192983874109204</v>
      </c>
      <c r="G157">
        <f t="shared" si="50"/>
        <v>0</v>
      </c>
      <c r="K157">
        <f t="shared" si="49"/>
        <v>0</v>
      </c>
      <c r="L157">
        <f t="shared" si="49"/>
        <v>0</v>
      </c>
      <c r="M157">
        <f t="shared" si="49"/>
        <v>0</v>
      </c>
      <c r="N157">
        <f t="shared" si="49"/>
        <v>0.80807016125890796</v>
      </c>
      <c r="O157">
        <f t="shared" si="49"/>
        <v>0</v>
      </c>
      <c r="AF157">
        <v>2000</v>
      </c>
      <c r="AG157">
        <f t="shared" ref="AG157:BG157" si="61">AG52</f>
        <v>2.3529923601636488E-2</v>
      </c>
      <c r="AH157">
        <f t="shared" si="61"/>
        <v>2.1148119970060789E-2</v>
      </c>
      <c r="AI157">
        <f t="shared" si="61"/>
        <v>1.9624237335346226E-2</v>
      </c>
      <c r="AJ157">
        <f t="shared" si="61"/>
        <v>2.2749300540990031E-2</v>
      </c>
      <c r="AK157">
        <f t="shared" si="61"/>
        <v>2.5828792776366571E-2</v>
      </c>
      <c r="AL157">
        <f t="shared" si="61"/>
        <v>3.1371547236738961E-2</v>
      </c>
      <c r="AM157">
        <f t="shared" si="61"/>
        <v>5.2791783860722412E-2</v>
      </c>
      <c r="AN157">
        <f t="shared" si="61"/>
        <v>6.9675468742976504E-2</v>
      </c>
      <c r="AO157">
        <f t="shared" si="61"/>
        <v>7.5544750998638083E-2</v>
      </c>
      <c r="AP157">
        <f t="shared" si="61"/>
        <v>7.7028214051726177E-2</v>
      </c>
      <c r="AQ157">
        <f t="shared" si="61"/>
        <v>8.0663509275795617E-2</v>
      </c>
      <c r="AR157">
        <f t="shared" si="61"/>
        <v>8.141882397938284E-2</v>
      </c>
      <c r="AS157">
        <f t="shared" si="61"/>
        <v>8.1620419849467662E-2</v>
      </c>
      <c r="AT157">
        <f t="shared" si="61"/>
        <v>8.6518633187236765E-2</v>
      </c>
      <c r="AU157">
        <f t="shared" si="61"/>
        <v>8.6582948543834859E-2</v>
      </c>
      <c r="AV157">
        <f t="shared" si="61"/>
        <v>8.8115601033069285E-2</v>
      </c>
      <c r="AW157">
        <f t="shared" si="61"/>
        <v>8.7787070325166125E-2</v>
      </c>
      <c r="AX157">
        <f t="shared" si="61"/>
        <v>8.9577344201155068E-2</v>
      </c>
      <c r="AY157">
        <f t="shared" si="61"/>
        <v>6.588975810164785E-2</v>
      </c>
      <c r="AZ157">
        <f t="shared" si="61"/>
        <v>5.8357266687110311E-2</v>
      </c>
      <c r="BA157">
        <f t="shared" si="61"/>
        <v>5.1056746347688822E-2</v>
      </c>
      <c r="BB157">
        <f t="shared" si="61"/>
        <v>4.818769019653079E-2</v>
      </c>
      <c r="BC157">
        <f t="shared" si="61"/>
        <v>4.0501032806217738E-2</v>
      </c>
      <c r="BD157">
        <f t="shared" si="61"/>
        <v>3.5371182507871232E-2</v>
      </c>
      <c r="BE157">
        <f t="shared" si="61"/>
        <v>2.7358489963273631E-2</v>
      </c>
      <c r="BF157">
        <f t="shared" si="61"/>
        <v>1.8477349287759862E-2</v>
      </c>
      <c r="BG157">
        <f t="shared" si="61"/>
        <v>1.45855136667938E-2</v>
      </c>
      <c r="BI157">
        <f t="shared" si="55"/>
        <v>1.4613615190752047</v>
      </c>
    </row>
    <row r="158" spans="1:61" x14ac:dyDescent="0.25">
      <c r="A158">
        <f>'HKI SC'!A154</f>
        <v>2091</v>
      </c>
      <c r="B158">
        <f>'HKI SC'!AG154</f>
        <v>4.7368880060439809</v>
      </c>
      <c r="C158">
        <f t="shared" si="50"/>
        <v>0</v>
      </c>
      <c r="D158">
        <f t="shared" si="50"/>
        <v>0</v>
      </c>
      <c r="E158">
        <f t="shared" si="50"/>
        <v>0</v>
      </c>
      <c r="F158">
        <f t="shared" si="50"/>
        <v>0.19085481412650829</v>
      </c>
      <c r="G158">
        <f t="shared" si="50"/>
        <v>0</v>
      </c>
      <c r="K158">
        <f t="shared" si="49"/>
        <v>0</v>
      </c>
      <c r="L158">
        <f t="shared" si="49"/>
        <v>0</v>
      </c>
      <c r="M158">
        <f t="shared" si="49"/>
        <v>0</v>
      </c>
      <c r="N158">
        <f t="shared" si="49"/>
        <v>0.80914518587349171</v>
      </c>
      <c r="O158">
        <f t="shared" si="49"/>
        <v>0</v>
      </c>
      <c r="AF158">
        <v>2025</v>
      </c>
      <c r="AG158">
        <f t="shared" ref="AG158:BG158" si="62">AG77</f>
        <v>2.8236651468660254E-2</v>
      </c>
      <c r="AH158">
        <f t="shared" si="62"/>
        <v>2.5378411886152013E-2</v>
      </c>
      <c r="AI158">
        <f t="shared" si="62"/>
        <v>2.3549704595636791E-2</v>
      </c>
      <c r="AJ158">
        <f t="shared" si="62"/>
        <v>2.7299879141429246E-2</v>
      </c>
      <c r="AK158">
        <f t="shared" si="62"/>
        <v>3.0995367083630859E-2</v>
      </c>
      <c r="AL158">
        <f t="shared" si="62"/>
        <v>3.7646847493155527E-2</v>
      </c>
      <c r="AM158">
        <f t="shared" si="62"/>
        <v>6.3351807958287959E-2</v>
      </c>
      <c r="AN158">
        <f t="shared" si="62"/>
        <v>8.3612763055215686E-2</v>
      </c>
      <c r="AO158">
        <f t="shared" si="62"/>
        <v>9.0656087131830265E-2</v>
      </c>
      <c r="AP158">
        <f t="shared" si="62"/>
        <v>9.2436289647820163E-2</v>
      </c>
      <c r="AQ158">
        <f t="shared" si="62"/>
        <v>9.6798758730405512E-2</v>
      </c>
      <c r="AR158">
        <f t="shared" si="62"/>
        <v>9.7705160229850388E-2</v>
      </c>
      <c r="AS158">
        <f t="shared" si="62"/>
        <v>9.794708164096412E-2</v>
      </c>
      <c r="AT158">
        <f t="shared" si="62"/>
        <v>0.10382509234679191</v>
      </c>
      <c r="AU158">
        <f t="shared" si="62"/>
        <v>0.10390227280598457</v>
      </c>
      <c r="AV158">
        <f t="shared" si="62"/>
        <v>0.10574150419890238</v>
      </c>
      <c r="AW158">
        <f t="shared" si="62"/>
        <v>0.1053472569734176</v>
      </c>
      <c r="AX158">
        <f t="shared" si="62"/>
        <v>0.10749564216690934</v>
      </c>
      <c r="AY158">
        <f t="shared" si="62"/>
        <v>7.9069790721342043E-2</v>
      </c>
      <c r="AZ158">
        <f t="shared" si="62"/>
        <v>7.0030563124862305E-2</v>
      </c>
      <c r="BA158">
        <f t="shared" si="62"/>
        <v>6.1269708144875333E-2</v>
      </c>
      <c r="BB158">
        <f t="shared" si="62"/>
        <v>5.7826750149948793E-2</v>
      </c>
      <c r="BC158">
        <f t="shared" si="62"/>
        <v>4.8602518513507109E-2</v>
      </c>
      <c r="BD158">
        <f t="shared" si="62"/>
        <v>4.2446536139185295E-2</v>
      </c>
      <c r="BE158">
        <f t="shared" si="62"/>
        <v>3.2831052020418361E-2</v>
      </c>
      <c r="BF158">
        <f t="shared" si="62"/>
        <v>2.2173402716313385E-2</v>
      </c>
      <c r="BG158">
        <f t="shared" si="62"/>
        <v>1.7503077055124557E-2</v>
      </c>
      <c r="BI158">
        <f t="shared" si="55"/>
        <v>1.753679977140622</v>
      </c>
    </row>
    <row r="159" spans="1:61" x14ac:dyDescent="0.25">
      <c r="A159">
        <f>'HKI SC'!A155</f>
        <v>2092</v>
      </c>
      <c r="B159">
        <f>'HKI SC'!AG155</f>
        <v>4.7199642560373931</v>
      </c>
      <c r="C159">
        <f t="shared" si="50"/>
        <v>0</v>
      </c>
      <c r="D159">
        <f t="shared" si="50"/>
        <v>0</v>
      </c>
      <c r="E159">
        <f t="shared" si="50"/>
        <v>0</v>
      </c>
      <c r="F159">
        <f t="shared" si="50"/>
        <v>0.20483224734317407</v>
      </c>
      <c r="G159">
        <f t="shared" si="50"/>
        <v>0</v>
      </c>
      <c r="K159">
        <f t="shared" si="49"/>
        <v>0</v>
      </c>
      <c r="L159">
        <f t="shared" si="49"/>
        <v>0</v>
      </c>
      <c r="M159">
        <f t="shared" si="49"/>
        <v>0</v>
      </c>
      <c r="N159">
        <f t="shared" si="49"/>
        <v>0.79516775265682593</v>
      </c>
      <c r="O159">
        <f t="shared" si="49"/>
        <v>0</v>
      </c>
      <c r="AF159">
        <v>2050</v>
      </c>
      <c r="AG159">
        <f t="shared" ref="AG159:BG159" si="63">AG102</f>
        <v>7.0216284890132152E-2</v>
      </c>
      <c r="AH159">
        <f t="shared" si="63"/>
        <v>5.2248860648917594E-2</v>
      </c>
      <c r="AI159">
        <f t="shared" si="63"/>
        <v>4.9607676813809287E-2</v>
      </c>
      <c r="AJ159">
        <f t="shared" si="63"/>
        <v>8.5502642942495072E-2</v>
      </c>
      <c r="AK159">
        <f t="shared" si="63"/>
        <v>0.10496014236256745</v>
      </c>
      <c r="AL159">
        <f t="shared" si="63"/>
        <v>0.13400395715842275</v>
      </c>
      <c r="AM159">
        <f t="shared" si="63"/>
        <v>0.15748504241175573</v>
      </c>
      <c r="AN159">
        <f t="shared" si="63"/>
        <v>0.17064956021159475</v>
      </c>
      <c r="AO159">
        <f t="shared" si="63"/>
        <v>0.16930157085248967</v>
      </c>
      <c r="AP159">
        <f t="shared" si="63"/>
        <v>0.17267513086627712</v>
      </c>
      <c r="AQ159">
        <f t="shared" si="63"/>
        <v>0.17890463418135963</v>
      </c>
      <c r="AR159">
        <f t="shared" si="63"/>
        <v>0.18594278375042744</v>
      </c>
      <c r="AS159">
        <f t="shared" si="63"/>
        <v>0.1992831129826792</v>
      </c>
      <c r="AT159">
        <f t="shared" si="63"/>
        <v>0.20279940869341065</v>
      </c>
      <c r="AU159">
        <f t="shared" si="63"/>
        <v>0.20429161907762902</v>
      </c>
      <c r="AV159">
        <f t="shared" si="63"/>
        <v>0.20209013156633987</v>
      </c>
      <c r="AW159">
        <f t="shared" si="63"/>
        <v>0.2045634761390468</v>
      </c>
      <c r="AX159">
        <f t="shared" si="63"/>
        <v>0.19655855482965642</v>
      </c>
      <c r="AY159">
        <f t="shared" si="63"/>
        <v>0.14883748711455766</v>
      </c>
      <c r="AZ159">
        <f t="shared" si="63"/>
        <v>0.13757670081937126</v>
      </c>
      <c r="BA159">
        <f t="shared" si="63"/>
        <v>0.12358094371850661</v>
      </c>
      <c r="BB159">
        <f t="shared" si="63"/>
        <v>0.10917403679293322</v>
      </c>
      <c r="BC159">
        <f t="shared" si="63"/>
        <v>9.0923206949018759E-2</v>
      </c>
      <c r="BD159">
        <f t="shared" si="63"/>
        <v>7.5039694903493243E-2</v>
      </c>
      <c r="BE159">
        <f t="shared" si="63"/>
        <v>5.6391125234524837E-2</v>
      </c>
      <c r="BF159">
        <f t="shared" si="63"/>
        <v>4.5201502343134643E-2</v>
      </c>
      <c r="BG159">
        <f t="shared" si="63"/>
        <v>3.5163152654777374E-2</v>
      </c>
      <c r="BI159">
        <f t="shared" si="55"/>
        <v>3.562972440909328</v>
      </c>
    </row>
    <row r="160" spans="1:61" x14ac:dyDescent="0.25">
      <c r="A160">
        <f>'HKI SC'!A156</f>
        <v>2093</v>
      </c>
      <c r="B160">
        <f>'HKI SC'!AG156</f>
        <v>4.6832740341507835</v>
      </c>
      <c r="C160">
        <f t="shared" si="50"/>
        <v>0</v>
      </c>
      <c r="D160">
        <f t="shared" si="50"/>
        <v>0</v>
      </c>
      <c r="E160">
        <f t="shared" si="50"/>
        <v>0</v>
      </c>
      <c r="F160">
        <f t="shared" si="50"/>
        <v>0.23513493592727086</v>
      </c>
      <c r="G160">
        <f t="shared" si="50"/>
        <v>0</v>
      </c>
      <c r="K160">
        <f t="shared" si="49"/>
        <v>0</v>
      </c>
      <c r="L160">
        <f t="shared" si="49"/>
        <v>0</v>
      </c>
      <c r="M160">
        <f t="shared" si="49"/>
        <v>0</v>
      </c>
      <c r="N160">
        <f t="shared" si="49"/>
        <v>0.76486506407272914</v>
      </c>
      <c r="O160">
        <f t="shared" si="49"/>
        <v>0</v>
      </c>
      <c r="AF160">
        <v>2075</v>
      </c>
      <c r="AG160">
        <f t="shared" ref="AG160:BG160" si="64">AG127</f>
        <v>9.4764060656392729E-2</v>
      </c>
      <c r="AH160">
        <f t="shared" si="64"/>
        <v>7.3491174801357043E-2</v>
      </c>
      <c r="AI160">
        <f t="shared" si="64"/>
        <v>8.488080065078274E-2</v>
      </c>
      <c r="AJ160">
        <f t="shared" si="64"/>
        <v>0.13176201113139158</v>
      </c>
      <c r="AK160">
        <f t="shared" si="64"/>
        <v>0.16919154449954513</v>
      </c>
      <c r="AL160">
        <f t="shared" si="64"/>
        <v>0.18602897709077465</v>
      </c>
      <c r="AM160">
        <f t="shared" si="64"/>
        <v>0.23104630731948467</v>
      </c>
      <c r="AN160">
        <f t="shared" si="64"/>
        <v>0.24192609298433304</v>
      </c>
      <c r="AO160">
        <f t="shared" si="64"/>
        <v>0.2431798833237582</v>
      </c>
      <c r="AP160">
        <f t="shared" si="64"/>
        <v>0.24069649190591802</v>
      </c>
      <c r="AQ160">
        <f t="shared" si="64"/>
        <v>0.24261892576535571</v>
      </c>
      <c r="AR160">
        <f t="shared" si="64"/>
        <v>0.25150998342707781</v>
      </c>
      <c r="AS160">
        <f t="shared" si="64"/>
        <v>0.26160106681703821</v>
      </c>
      <c r="AT160">
        <f t="shared" si="64"/>
        <v>0.26234547395764396</v>
      </c>
      <c r="AU160">
        <f t="shared" si="64"/>
        <v>0.26044025896800438</v>
      </c>
      <c r="AV160">
        <f t="shared" si="64"/>
        <v>0.24897345846978691</v>
      </c>
      <c r="AW160">
        <f t="shared" si="64"/>
        <v>0.25821649721047663</v>
      </c>
      <c r="AX160">
        <f t="shared" si="64"/>
        <v>0.25063273810719733</v>
      </c>
      <c r="AY160">
        <f t="shared" si="64"/>
        <v>0.18602944931190118</v>
      </c>
      <c r="AZ160">
        <f t="shared" si="64"/>
        <v>0.14673977798887233</v>
      </c>
      <c r="BA160">
        <f t="shared" si="64"/>
        <v>0.12874661297727241</v>
      </c>
      <c r="BB160">
        <f t="shared" si="64"/>
        <v>0.11802671867332129</v>
      </c>
      <c r="BC160">
        <f t="shared" si="64"/>
        <v>9.6182249884581336E-2</v>
      </c>
      <c r="BD160">
        <f t="shared" si="64"/>
        <v>7.1382227536480311E-2</v>
      </c>
      <c r="BE160">
        <f t="shared" si="64"/>
        <v>5.5869534237447893E-2</v>
      </c>
      <c r="BF160">
        <f t="shared" si="64"/>
        <v>4.5840294421017849E-2</v>
      </c>
      <c r="BG160">
        <f t="shared" si="64"/>
        <v>3.6468635483024966E-2</v>
      </c>
      <c r="BI160">
        <f t="shared" si="55"/>
        <v>4.6185912476002366</v>
      </c>
    </row>
    <row r="161" spans="1:61" x14ac:dyDescent="0.25">
      <c r="A161">
        <f>'HKI SC'!A157</f>
        <v>2094</v>
      </c>
      <c r="B161">
        <f>'HKI SC'!AG157</f>
        <v>4.6276907939739713</v>
      </c>
      <c r="C161">
        <f t="shared" si="50"/>
        <v>0</v>
      </c>
      <c r="D161">
        <f t="shared" si="50"/>
        <v>0</v>
      </c>
      <c r="E161">
        <f t="shared" si="50"/>
        <v>0</v>
      </c>
      <c r="F161">
        <f t="shared" si="50"/>
        <v>0.28104148898051651</v>
      </c>
      <c r="G161">
        <f t="shared" si="50"/>
        <v>0</v>
      </c>
      <c r="K161">
        <f t="shared" si="49"/>
        <v>0</v>
      </c>
      <c r="L161">
        <f t="shared" si="49"/>
        <v>0</v>
      </c>
      <c r="M161">
        <f t="shared" si="49"/>
        <v>0</v>
      </c>
      <c r="N161">
        <f t="shared" si="49"/>
        <v>0.71895851101948349</v>
      </c>
      <c r="O161">
        <f t="shared" si="49"/>
        <v>0</v>
      </c>
      <c r="AF161">
        <v>2100</v>
      </c>
      <c r="AG161">
        <f t="shared" ref="AG161:BG161" si="65">AG152</f>
        <v>8.7364451140329966E-2</v>
      </c>
      <c r="AH161">
        <f t="shared" si="65"/>
        <v>6.5452560018835038E-2</v>
      </c>
      <c r="AI161">
        <f t="shared" si="65"/>
        <v>7.2883023895206608E-2</v>
      </c>
      <c r="AJ161">
        <f t="shared" si="65"/>
        <v>0.12075566629775256</v>
      </c>
      <c r="AK161">
        <f t="shared" si="65"/>
        <v>0.15348996323757158</v>
      </c>
      <c r="AL161">
        <f t="shared" si="65"/>
        <v>0.17388034230892754</v>
      </c>
      <c r="AM161">
        <f t="shared" si="65"/>
        <v>0.21045179458670726</v>
      </c>
      <c r="AN161">
        <f t="shared" si="65"/>
        <v>0.22116097588490613</v>
      </c>
      <c r="AO161">
        <f t="shared" si="65"/>
        <v>0.22214664702642822</v>
      </c>
      <c r="AP161">
        <f t="shared" si="65"/>
        <v>0.221618465295773</v>
      </c>
      <c r="AQ161">
        <f t="shared" si="65"/>
        <v>0.2256823180543191</v>
      </c>
      <c r="AR161">
        <f t="shared" si="65"/>
        <v>0.23466812488771441</v>
      </c>
      <c r="AS161">
        <f t="shared" si="65"/>
        <v>0.24651245084901541</v>
      </c>
      <c r="AT161">
        <f t="shared" si="65"/>
        <v>0.24725828250959192</v>
      </c>
      <c r="AU161">
        <f t="shared" si="65"/>
        <v>0.24612068890192051</v>
      </c>
      <c r="AV161">
        <f t="shared" si="65"/>
        <v>0.23794012100468284</v>
      </c>
      <c r="AW161">
        <f t="shared" si="65"/>
        <v>0.24650640928781109</v>
      </c>
      <c r="AX161">
        <f t="shared" si="65"/>
        <v>0.23809938858921953</v>
      </c>
      <c r="AY161">
        <f t="shared" si="65"/>
        <v>0.17702699292906793</v>
      </c>
      <c r="AZ161">
        <f t="shared" si="65"/>
        <v>0.14506666047185032</v>
      </c>
      <c r="BA161">
        <f t="shared" si="65"/>
        <v>0.12774001383495912</v>
      </c>
      <c r="BB161">
        <f t="shared" si="65"/>
        <v>0.1164152048706292</v>
      </c>
      <c r="BC161">
        <f t="shared" si="65"/>
        <v>9.5732070043832052E-2</v>
      </c>
      <c r="BD161">
        <f t="shared" si="65"/>
        <v>7.4418520734763877E-2</v>
      </c>
      <c r="BE161">
        <f t="shared" si="65"/>
        <v>5.7364407435857238E-2</v>
      </c>
      <c r="BF161">
        <f t="shared" si="65"/>
        <v>4.6566705036480513E-2</v>
      </c>
      <c r="BG161">
        <f t="shared" si="65"/>
        <v>3.7212947888224088E-2</v>
      </c>
      <c r="BI161">
        <f t="shared" si="55"/>
        <v>4.3495351970223775</v>
      </c>
    </row>
    <row r="162" spans="1:61" x14ac:dyDescent="0.25">
      <c r="A162">
        <f>'HKI SC'!A158</f>
        <v>2095</v>
      </c>
      <c r="B162">
        <f>'HKI SC'!AG158</f>
        <v>4.5609037850274508</v>
      </c>
      <c r="C162">
        <f t="shared" si="50"/>
        <v>0</v>
      </c>
      <c r="D162">
        <f t="shared" si="50"/>
        <v>0</v>
      </c>
      <c r="E162">
        <f t="shared" si="50"/>
        <v>0</v>
      </c>
      <c r="F162">
        <f t="shared" si="50"/>
        <v>0.33620130621531819</v>
      </c>
      <c r="G162">
        <f t="shared" si="50"/>
        <v>0</v>
      </c>
      <c r="K162">
        <f t="shared" si="49"/>
        <v>0</v>
      </c>
      <c r="L162">
        <f t="shared" si="49"/>
        <v>0</v>
      </c>
      <c r="M162">
        <f t="shared" si="49"/>
        <v>0</v>
      </c>
      <c r="N162">
        <f t="shared" si="49"/>
        <v>0.66379869378468181</v>
      </c>
      <c r="O162">
        <f t="shared" si="49"/>
        <v>0</v>
      </c>
      <c r="BI162">
        <f t="shared" si="55"/>
        <v>0</v>
      </c>
    </row>
    <row r="163" spans="1:61" x14ac:dyDescent="0.25">
      <c r="A163">
        <f>'HKI SC'!A159</f>
        <v>2096</v>
      </c>
      <c r="B163">
        <f>'HKI SC'!AG159</f>
        <v>4.4947146530466098</v>
      </c>
      <c r="C163">
        <f t="shared" si="50"/>
        <v>0</v>
      </c>
      <c r="D163">
        <f t="shared" si="50"/>
        <v>0</v>
      </c>
      <c r="E163">
        <f t="shared" si="50"/>
        <v>0</v>
      </c>
      <c r="F163">
        <f t="shared" si="50"/>
        <v>0.39086733304572852</v>
      </c>
      <c r="G163">
        <f t="shared" si="50"/>
        <v>0</v>
      </c>
      <c r="K163">
        <f t="shared" si="49"/>
        <v>0</v>
      </c>
      <c r="L163">
        <f t="shared" si="49"/>
        <v>0</v>
      </c>
      <c r="M163">
        <f t="shared" si="49"/>
        <v>0</v>
      </c>
      <c r="N163">
        <f t="shared" si="49"/>
        <v>0.60913266695427148</v>
      </c>
      <c r="O163">
        <f t="shared" si="49"/>
        <v>0</v>
      </c>
      <c r="BI163">
        <f t="shared" si="55"/>
        <v>0</v>
      </c>
    </row>
    <row r="164" spans="1:61" x14ac:dyDescent="0.25">
      <c r="A164">
        <f>'HKI SC'!A160</f>
        <v>2097</v>
      </c>
      <c r="B164">
        <f>'HKI SC'!AG160</f>
        <v>4.4368501188218827</v>
      </c>
      <c r="C164">
        <f t="shared" si="50"/>
        <v>0</v>
      </c>
      <c r="D164">
        <f t="shared" si="50"/>
        <v>0</v>
      </c>
      <c r="E164">
        <f t="shared" si="50"/>
        <v>0</v>
      </c>
      <c r="F164">
        <f t="shared" si="50"/>
        <v>0.43865802142299481</v>
      </c>
      <c r="G164">
        <f t="shared" si="50"/>
        <v>0</v>
      </c>
      <c r="K164">
        <f t="shared" ref="K164:O167" si="66">($B164&gt;=J$16)*($B164&lt;=K$16)*($B164-J$16)/(K$16-J$16)</f>
        <v>0</v>
      </c>
      <c r="L164">
        <f t="shared" si="66"/>
        <v>0</v>
      </c>
      <c r="M164">
        <f t="shared" si="66"/>
        <v>0</v>
      </c>
      <c r="N164">
        <f t="shared" si="66"/>
        <v>0.56134197857700519</v>
      </c>
      <c r="O164">
        <f t="shared" si="66"/>
        <v>0</v>
      </c>
      <c r="BI164">
        <f t="shared" si="55"/>
        <v>0</v>
      </c>
    </row>
    <row r="165" spans="1:61" x14ac:dyDescent="0.25">
      <c r="A165">
        <f>'HKI SC'!A161</f>
        <v>2098</v>
      </c>
      <c r="B165">
        <f>'HKI SC'!AG161</f>
        <v>4.3850824927420478</v>
      </c>
      <c r="C165">
        <f t="shared" si="50"/>
        <v>0</v>
      </c>
      <c r="D165">
        <f t="shared" si="50"/>
        <v>0</v>
      </c>
      <c r="E165">
        <f t="shared" si="50"/>
        <v>0</v>
      </c>
      <c r="F165">
        <f t="shared" si="50"/>
        <v>0.48141323442451989</v>
      </c>
      <c r="G165">
        <f t="shared" si="50"/>
        <v>0</v>
      </c>
      <c r="K165">
        <f t="shared" si="66"/>
        <v>0</v>
      </c>
      <c r="L165">
        <f t="shared" si="66"/>
        <v>0</v>
      </c>
      <c r="M165">
        <f t="shared" si="66"/>
        <v>0</v>
      </c>
      <c r="N165">
        <f t="shared" si="66"/>
        <v>0.51858676557548011</v>
      </c>
      <c r="O165">
        <f t="shared" si="66"/>
        <v>0</v>
      </c>
      <c r="BI165">
        <f t="shared" si="55"/>
        <v>0</v>
      </c>
    </row>
    <row r="166" spans="1:61" x14ac:dyDescent="0.25">
      <c r="A166">
        <f>'HKI SC'!A162</f>
        <v>2099</v>
      </c>
      <c r="B166">
        <f>'HKI SC'!AG162</f>
        <v>4.3419351945651909</v>
      </c>
      <c r="C166">
        <f t="shared" ref="C166:G167" si="67">($B166&gt;=C$16)*($B166&lt;=D$16)*(1-($B166-C$16)/(D$16-C$16))</f>
        <v>0</v>
      </c>
      <c r="D166">
        <f t="shared" si="67"/>
        <v>0</v>
      </c>
      <c r="E166">
        <f t="shared" si="67"/>
        <v>0</v>
      </c>
      <c r="F166">
        <f t="shared" si="67"/>
        <v>0.51704886355587809</v>
      </c>
      <c r="G166">
        <f t="shared" si="67"/>
        <v>0</v>
      </c>
      <c r="K166">
        <f t="shared" si="66"/>
        <v>0</v>
      </c>
      <c r="L166">
        <f t="shared" si="66"/>
        <v>0</v>
      </c>
      <c r="M166">
        <f t="shared" si="66"/>
        <v>0</v>
      </c>
      <c r="N166">
        <f t="shared" si="66"/>
        <v>0.48295113644412196</v>
      </c>
      <c r="O166">
        <f t="shared" si="66"/>
        <v>0</v>
      </c>
      <c r="BI166">
        <f t="shared" si="55"/>
        <v>0</v>
      </c>
    </row>
    <row r="167" spans="1:61" x14ac:dyDescent="0.25">
      <c r="A167">
        <f>'HKI SC'!A163</f>
        <v>2100</v>
      </c>
      <c r="B167">
        <f>'HKI SC'!AG163</f>
        <v>4.307672025288861</v>
      </c>
      <c r="C167">
        <f t="shared" si="67"/>
        <v>0</v>
      </c>
      <c r="D167">
        <f t="shared" si="67"/>
        <v>0</v>
      </c>
      <c r="E167">
        <f t="shared" si="67"/>
        <v>0</v>
      </c>
      <c r="F167">
        <f t="shared" si="67"/>
        <v>0.5453470338883869</v>
      </c>
      <c r="G167">
        <f t="shared" si="67"/>
        <v>0</v>
      </c>
      <c r="K167">
        <f t="shared" si="66"/>
        <v>0</v>
      </c>
      <c r="L167">
        <f t="shared" si="66"/>
        <v>0</v>
      </c>
      <c r="M167">
        <f t="shared" si="66"/>
        <v>0</v>
      </c>
      <c r="N167">
        <f t="shared" si="66"/>
        <v>0.4546529661116131</v>
      </c>
      <c r="O167">
        <f t="shared" si="66"/>
        <v>0</v>
      </c>
      <c r="BI167">
        <f t="shared" si="55"/>
        <v>0</v>
      </c>
    </row>
    <row r="168" spans="1:61" x14ac:dyDescent="0.25">
      <c r="BI168">
        <f t="shared" si="55"/>
        <v>0</v>
      </c>
    </row>
    <row r="169" spans="1:61" x14ac:dyDescent="0.25">
      <c r="BI169">
        <f t="shared" si="55"/>
        <v>0</v>
      </c>
    </row>
    <row r="170" spans="1:61" x14ac:dyDescent="0.25">
      <c r="BI170">
        <f t="shared" si="55"/>
        <v>0</v>
      </c>
    </row>
    <row r="171" spans="1:61" x14ac:dyDescent="0.25">
      <c r="BI171">
        <f t="shared" si="55"/>
        <v>0</v>
      </c>
    </row>
    <row r="172" spans="1:61" x14ac:dyDescent="0.25">
      <c r="BI172">
        <f t="shared" ref="BI172:BI182" si="68">SUM(AG172:BG172)</f>
        <v>0</v>
      </c>
    </row>
    <row r="173" spans="1:61" x14ac:dyDescent="0.25">
      <c r="BI173">
        <f t="shared" si="68"/>
        <v>0</v>
      </c>
    </row>
    <row r="174" spans="1:61" x14ac:dyDescent="0.25">
      <c r="BI174">
        <f t="shared" si="68"/>
        <v>0</v>
      </c>
    </row>
    <row r="175" spans="1:61" x14ac:dyDescent="0.25">
      <c r="BI175">
        <f t="shared" si="68"/>
        <v>0</v>
      </c>
    </row>
    <row r="176" spans="1:61" x14ac:dyDescent="0.25">
      <c r="BI176">
        <f t="shared" si="68"/>
        <v>0</v>
      </c>
    </row>
    <row r="177" spans="61:61" x14ac:dyDescent="0.25">
      <c r="BI177">
        <f t="shared" si="68"/>
        <v>0</v>
      </c>
    </row>
    <row r="178" spans="61:61" x14ac:dyDescent="0.25">
      <c r="BI178">
        <f t="shared" si="68"/>
        <v>0</v>
      </c>
    </row>
    <row r="179" spans="61:61" x14ac:dyDescent="0.25">
      <c r="BI179">
        <f t="shared" si="68"/>
        <v>0</v>
      </c>
    </row>
    <row r="180" spans="61:61" x14ac:dyDescent="0.25">
      <c r="BI180">
        <f t="shared" si="68"/>
        <v>0</v>
      </c>
    </row>
    <row r="181" spans="61:61" x14ac:dyDescent="0.25">
      <c r="BI181">
        <f t="shared" si="68"/>
        <v>0</v>
      </c>
    </row>
    <row r="182" spans="61:61" x14ac:dyDescent="0.25">
      <c r="BI182">
        <f t="shared" si="68"/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112"/>
  <sheetViews>
    <sheetView topLeftCell="A28" workbookViewId="0">
      <selection activeCell="C4" sqref="C4"/>
    </sheetView>
  </sheetViews>
  <sheetFormatPr defaultRowHeight="15" x14ac:dyDescent="0.25"/>
  <cols>
    <col min="1" max="1" width="10.85546875" customWidth="1"/>
    <col min="2" max="2" width="8.85546875" customWidth="1"/>
  </cols>
  <sheetData>
    <row r="1" spans="1:6" x14ac:dyDescent="0.25">
      <c r="A1" t="s">
        <v>136</v>
      </c>
    </row>
    <row r="2" spans="1:6" x14ac:dyDescent="0.25">
      <c r="A2" t="s">
        <v>287</v>
      </c>
    </row>
    <row r="3" spans="1:6" x14ac:dyDescent="0.25">
      <c r="B3" t="s">
        <v>257</v>
      </c>
      <c r="C3" s="3">
        <v>1</v>
      </c>
      <c r="E3" t="s">
        <v>289</v>
      </c>
    </row>
    <row r="4" spans="1:6" x14ac:dyDescent="0.25">
      <c r="B4" t="s">
        <v>261</v>
      </c>
      <c r="C4">
        <f>1-CDR</f>
        <v>0</v>
      </c>
      <c r="E4" t="s">
        <v>290</v>
      </c>
    </row>
    <row r="5" spans="1:6" x14ac:dyDescent="0.25">
      <c r="A5" t="s">
        <v>212</v>
      </c>
    </row>
    <row r="6" spans="1:6" x14ac:dyDescent="0.25">
      <c r="B6" t="s">
        <v>288</v>
      </c>
    </row>
    <row r="7" spans="1:6" x14ac:dyDescent="0.25">
      <c r="B7" t="s">
        <v>214</v>
      </c>
    </row>
    <row r="8" spans="1:6" x14ac:dyDescent="0.25">
      <c r="B8" s="8"/>
      <c r="C8" s="10" t="s">
        <v>213</v>
      </c>
      <c r="D8" s="10" t="s">
        <v>215</v>
      </c>
      <c r="E8" s="4"/>
      <c r="F8" s="4"/>
    </row>
    <row r="9" spans="1:6" x14ac:dyDescent="0.25">
      <c r="A9" s="91" t="s">
        <v>224</v>
      </c>
      <c r="B9" s="91"/>
      <c r="C9" s="3">
        <v>1</v>
      </c>
      <c r="D9" s="4">
        <f>1-C9</f>
        <v>0</v>
      </c>
      <c r="E9" s="4"/>
      <c r="F9" s="4" t="s">
        <v>225</v>
      </c>
    </row>
    <row r="11" spans="1:6" x14ac:dyDescent="0.25">
      <c r="A11" t="s">
        <v>137</v>
      </c>
      <c r="B11" t="s">
        <v>138</v>
      </c>
    </row>
    <row r="12" spans="1:6" x14ac:dyDescent="0.25">
      <c r="A12" t="s">
        <v>141</v>
      </c>
      <c r="B12" t="s">
        <v>140</v>
      </c>
    </row>
    <row r="13" spans="1:6" x14ac:dyDescent="0.25">
      <c r="A13" t="s">
        <v>139</v>
      </c>
      <c r="B13" t="s">
        <v>142</v>
      </c>
    </row>
    <row r="14" spans="1:6" x14ac:dyDescent="0.25">
      <c r="A14" t="s">
        <v>143</v>
      </c>
      <c r="B14" t="s">
        <v>144</v>
      </c>
    </row>
    <row r="15" spans="1:6" x14ac:dyDescent="0.25">
      <c r="A15" t="s">
        <v>145</v>
      </c>
      <c r="B15" t="s">
        <v>146</v>
      </c>
    </row>
    <row r="16" spans="1:6" x14ac:dyDescent="0.25">
      <c r="A16" t="s">
        <v>147</v>
      </c>
      <c r="B16" t="s">
        <v>148</v>
      </c>
    </row>
    <row r="17" spans="1:16" x14ac:dyDescent="0.25">
      <c r="A17" t="s">
        <v>149</v>
      </c>
      <c r="B17" t="s">
        <v>150</v>
      </c>
    </row>
    <row r="19" spans="1:16" x14ac:dyDescent="0.25">
      <c r="A19" s="22" t="s">
        <v>285</v>
      </c>
      <c r="I19" s="22" t="s">
        <v>286</v>
      </c>
    </row>
    <row r="20" spans="1:16" x14ac:dyDescent="0.25">
      <c r="B20" t="s">
        <v>181</v>
      </c>
      <c r="I20" t="s">
        <v>181</v>
      </c>
    </row>
    <row r="21" spans="1:16" x14ac:dyDescent="0.25">
      <c r="B21" s="64"/>
      <c r="C21" s="90" t="s">
        <v>112</v>
      </c>
      <c r="D21" s="90"/>
      <c r="E21" s="90" t="s">
        <v>113</v>
      </c>
      <c r="F21" s="90"/>
      <c r="I21" s="64"/>
      <c r="J21" s="90" t="s">
        <v>112</v>
      </c>
      <c r="K21" s="90"/>
      <c r="L21" s="90" t="s">
        <v>113</v>
      </c>
      <c r="M21" s="90"/>
    </row>
    <row r="22" spans="1:16" x14ac:dyDescent="0.25">
      <c r="B22" s="64"/>
      <c r="C22" s="64" t="s">
        <v>114</v>
      </c>
      <c r="D22" s="64" t="s">
        <v>115</v>
      </c>
      <c r="E22" s="64" t="s">
        <v>114</v>
      </c>
      <c r="F22" s="64" t="s">
        <v>115</v>
      </c>
      <c r="I22" s="64"/>
      <c r="J22" s="64" t="s">
        <v>114</v>
      </c>
      <c r="K22" s="64" t="s">
        <v>115</v>
      </c>
      <c r="L22" s="64" t="s">
        <v>114</v>
      </c>
      <c r="M22" s="64" t="s">
        <v>115</v>
      </c>
    </row>
    <row r="23" spans="1:16" x14ac:dyDescent="0.25">
      <c r="B23" s="64" t="s">
        <v>116</v>
      </c>
      <c r="C23" s="64">
        <v>1.2</v>
      </c>
      <c r="D23" s="64">
        <v>0.75800000000000001</v>
      </c>
      <c r="E23" s="64">
        <v>1.405</v>
      </c>
      <c r="F23" s="64">
        <v>0.91900000000000004</v>
      </c>
      <c r="I23" s="64" t="s">
        <v>116</v>
      </c>
      <c r="J23" s="64">
        <v>1.2769999999999999</v>
      </c>
      <c r="K23" s="64">
        <v>0.81699999999999995</v>
      </c>
      <c r="L23" s="64">
        <v>1.4079999999999999</v>
      </c>
      <c r="M23" s="64">
        <v>0.89600000000000002</v>
      </c>
    </row>
    <row r="24" spans="1:16" x14ac:dyDescent="0.25">
      <c r="B24" s="64" t="s">
        <v>257</v>
      </c>
      <c r="C24" s="64">
        <v>-0.88200000000000001</v>
      </c>
      <c r="D24" s="64">
        <v>-1.194</v>
      </c>
      <c r="E24" s="64">
        <v>-0.215</v>
      </c>
      <c r="F24" s="64">
        <v>-0.106</v>
      </c>
      <c r="I24" s="64" t="s">
        <v>261</v>
      </c>
      <c r="J24" s="64">
        <v>-0.69499999999999995</v>
      </c>
      <c r="K24" s="64">
        <v>-1.105</v>
      </c>
      <c r="L24" s="64">
        <v>-0.22600000000000001</v>
      </c>
      <c r="M24" s="64">
        <v>-0.19400000000000001</v>
      </c>
    </row>
    <row r="25" spans="1:16" x14ac:dyDescent="0.25">
      <c r="B25" s="23" t="s">
        <v>111</v>
      </c>
      <c r="C25" s="24">
        <v>5.7299999999999997E-2</v>
      </c>
      <c r="D25" s="24">
        <v>-1.7170000000000001</v>
      </c>
      <c r="E25" s="25">
        <v>0.10100000000000001</v>
      </c>
      <c r="F25" s="25">
        <v>-0.80700000000000005</v>
      </c>
      <c r="I25" s="23" t="s">
        <v>111</v>
      </c>
      <c r="J25" s="24">
        <v>0.14399999999999999</v>
      </c>
      <c r="K25" s="24">
        <v>-1.623</v>
      </c>
      <c r="L25" s="25">
        <v>0.114</v>
      </c>
      <c r="M25" s="25">
        <v>-0.81299999999999994</v>
      </c>
      <c r="P25" t="s">
        <v>183</v>
      </c>
    </row>
    <row r="26" spans="1:16" x14ac:dyDescent="0.25">
      <c r="B26" s="26" t="s">
        <v>117</v>
      </c>
      <c r="C26" s="27">
        <v>-1.3919999999999999</v>
      </c>
      <c r="D26" s="27">
        <v>2.0249999999999999</v>
      </c>
      <c r="E26" s="25">
        <v>-5</v>
      </c>
      <c r="F26" s="25">
        <v>-1.0860000000000001</v>
      </c>
      <c r="I26" s="26" t="s">
        <v>117</v>
      </c>
      <c r="J26" s="27">
        <v>-1.3919999999999999</v>
      </c>
      <c r="K26" s="27">
        <v>2.4079999999999999</v>
      </c>
      <c r="L26" s="25">
        <v>-4.8369999999999997</v>
      </c>
      <c r="M26" s="25">
        <v>-0.72099999999999997</v>
      </c>
    </row>
    <row r="28" spans="1:16" x14ac:dyDescent="0.25">
      <c r="B28" s="8" t="s">
        <v>182</v>
      </c>
      <c r="C28" s="3">
        <v>0</v>
      </c>
      <c r="D28" s="3">
        <v>0</v>
      </c>
      <c r="E28" s="3">
        <v>0</v>
      </c>
      <c r="F28" s="3">
        <v>0</v>
      </c>
      <c r="H28" t="s">
        <v>184</v>
      </c>
    </row>
    <row r="29" spans="1:16" x14ac:dyDescent="0.25">
      <c r="B29" s="8"/>
      <c r="C29" s="4"/>
      <c r="D29" s="4"/>
      <c r="E29" s="4"/>
      <c r="F29" s="4"/>
    </row>
    <row r="30" spans="1:16" x14ac:dyDescent="0.25">
      <c r="H30" t="s">
        <v>185</v>
      </c>
      <c r="M30" t="s">
        <v>186</v>
      </c>
    </row>
    <row r="48" spans="1:1" x14ac:dyDescent="0.25">
      <c r="A48" s="22" t="s">
        <v>215</v>
      </c>
    </row>
    <row r="49" spans="2:10" x14ac:dyDescent="0.25">
      <c r="B49" t="s">
        <v>219</v>
      </c>
      <c r="I49">
        <v>0.85429999999999995</v>
      </c>
      <c r="J49">
        <v>0.12870000000000001</v>
      </c>
    </row>
    <row r="51" spans="2:10" x14ac:dyDescent="0.25">
      <c r="B51" t="s">
        <v>109</v>
      </c>
      <c r="C51" t="s">
        <v>217</v>
      </c>
      <c r="F51" t="s">
        <v>217</v>
      </c>
      <c r="G51" t="s">
        <v>218</v>
      </c>
      <c r="H51" t="s">
        <v>220</v>
      </c>
    </row>
    <row r="52" spans="2:10" x14ac:dyDescent="0.25">
      <c r="B52">
        <v>1950</v>
      </c>
      <c r="C52" s="5">
        <f>'Barro-Lee input'!L2</f>
        <v>3.14</v>
      </c>
      <c r="E52">
        <v>1950</v>
      </c>
      <c r="F52" s="5">
        <f t="shared" ref="F52" si="0">C52</f>
        <v>3.14</v>
      </c>
      <c r="G52">
        <f>$I$49+EXP($J$49*F52)</f>
        <v>2.352280698252001</v>
      </c>
      <c r="H52">
        <f t="shared" ref="H52:H104" si="1">G52/G53*H53</f>
        <v>1.2012013732046738</v>
      </c>
    </row>
    <row r="53" spans="2:10" x14ac:dyDescent="0.25">
      <c r="B53">
        <v>1955</v>
      </c>
      <c r="C53" s="5">
        <f>'Barro-Lee input'!L18</f>
        <v>3.29</v>
      </c>
      <c r="E53">
        <v>1951</v>
      </c>
      <c r="F53">
        <f>0.8*F52+0.2*F57</f>
        <v>3.1700000000000004</v>
      </c>
      <c r="G53">
        <f t="shared" ref="G53:G112" si="2">$I$49+EXP($J$49*F53)</f>
        <v>2.3580755815513146</v>
      </c>
      <c r="H53">
        <f t="shared" si="1"/>
        <v>1.2041605531111659</v>
      </c>
    </row>
    <row r="54" spans="2:10" x14ac:dyDescent="0.25">
      <c r="B54">
        <v>1960</v>
      </c>
      <c r="C54" s="5">
        <f>'Barro-Lee input'!L34</f>
        <v>4.83</v>
      </c>
      <c r="E54">
        <v>1952</v>
      </c>
      <c r="F54">
        <f>0.6*F52+0.4*F57</f>
        <v>3.2</v>
      </c>
      <c r="G54">
        <f t="shared" si="2"/>
        <v>2.3638928821437823</v>
      </c>
      <c r="H54">
        <f t="shared" si="1"/>
        <v>1.2071311804964135</v>
      </c>
    </row>
    <row r="55" spans="2:10" x14ac:dyDescent="0.25">
      <c r="B55">
        <v>1965</v>
      </c>
      <c r="C55" s="5">
        <f>'Barro-Lee input'!L50</f>
        <v>4.96</v>
      </c>
      <c r="E55">
        <v>1953</v>
      </c>
      <c r="F55">
        <f>0.4*F52+0.6*F57</f>
        <v>3.2300000000000004</v>
      </c>
      <c r="G55">
        <f t="shared" si="2"/>
        <v>2.36973268674988</v>
      </c>
      <c r="H55">
        <f t="shared" si="1"/>
        <v>1.210113299644568</v>
      </c>
    </row>
    <row r="56" spans="2:10" x14ac:dyDescent="0.25">
      <c r="B56">
        <v>1970</v>
      </c>
      <c r="C56" s="5">
        <f>'Barro-Lee input'!L66</f>
        <v>5.78</v>
      </c>
      <c r="E56">
        <v>1954</v>
      </c>
      <c r="F56">
        <f>0.2*F52+0.8*F57</f>
        <v>3.2600000000000002</v>
      </c>
      <c r="G56">
        <f t="shared" si="2"/>
        <v>2.3755950824255572</v>
      </c>
      <c r="H56">
        <f t="shared" si="1"/>
        <v>1.213106955011092</v>
      </c>
    </row>
    <row r="57" spans="2:10" x14ac:dyDescent="0.25">
      <c r="B57">
        <v>1975</v>
      </c>
      <c r="C57" s="5">
        <f>'Barro-Lee input'!L82</f>
        <v>5.84</v>
      </c>
      <c r="E57">
        <v>1955</v>
      </c>
      <c r="F57" s="5">
        <f>C53</f>
        <v>3.29</v>
      </c>
      <c r="G57">
        <f t="shared" si="2"/>
        <v>2.3814801565635366</v>
      </c>
      <c r="H57">
        <f t="shared" si="1"/>
        <v>1.2161121912234221</v>
      </c>
    </row>
    <row r="58" spans="2:10" x14ac:dyDescent="0.25">
      <c r="B58">
        <v>1980</v>
      </c>
      <c r="C58" s="5">
        <f>'Barro-Lee input'!L98</f>
        <v>7.14</v>
      </c>
      <c r="E58">
        <v>1956</v>
      </c>
      <c r="F58">
        <f>0.8*F57+0.2*F62</f>
        <v>3.5980000000000003</v>
      </c>
      <c r="G58">
        <f t="shared" si="2"/>
        <v>2.4432328064965088</v>
      </c>
      <c r="H58">
        <f t="shared" si="1"/>
        <v>1.2476464243417891</v>
      </c>
    </row>
    <row r="59" spans="2:10" x14ac:dyDescent="0.25">
      <c r="B59">
        <v>1985</v>
      </c>
      <c r="C59" s="5">
        <f>'Barro-Lee input'!L114</f>
        <v>7.28</v>
      </c>
      <c r="E59">
        <v>1957</v>
      </c>
      <c r="F59">
        <f>0.6*F57+0.4*F62</f>
        <v>3.9060000000000001</v>
      </c>
      <c r="G59">
        <f t="shared" si="2"/>
        <v>2.5074824701297667</v>
      </c>
      <c r="H59">
        <f t="shared" si="1"/>
        <v>1.2804557673090455</v>
      </c>
    </row>
    <row r="60" spans="2:10" x14ac:dyDescent="0.25">
      <c r="B60">
        <v>1990</v>
      </c>
      <c r="C60" s="5">
        <f>'Barro-Lee input'!L130</f>
        <v>7.54</v>
      </c>
      <c r="E60">
        <v>1958</v>
      </c>
      <c r="F60">
        <f>0.4*F57+0.6*F62</f>
        <v>4.2140000000000004</v>
      </c>
      <c r="G60">
        <f t="shared" si="2"/>
        <v>2.5743301160440306</v>
      </c>
      <c r="H60">
        <f t="shared" si="1"/>
        <v>1.3145917801273215</v>
      </c>
    </row>
    <row r="61" spans="2:10" x14ac:dyDescent="0.25">
      <c r="B61">
        <v>1995</v>
      </c>
      <c r="C61" s="5">
        <f>'Barro-Lee input'!L146</f>
        <v>8.49</v>
      </c>
      <c r="E61">
        <v>1959</v>
      </c>
      <c r="F61">
        <f>0.2*F57+0.8*F62</f>
        <v>4.5220000000000002</v>
      </c>
      <c r="G61">
        <f t="shared" si="2"/>
        <v>2.6438807955586499</v>
      </c>
      <c r="H61">
        <f t="shared" si="1"/>
        <v>1.3501081076652557</v>
      </c>
    </row>
    <row r="62" spans="2:10" x14ac:dyDescent="0.25">
      <c r="B62">
        <v>2000</v>
      </c>
      <c r="C62" s="5">
        <f>'Barro-Lee input'!L162</f>
        <v>8.9600000000000009</v>
      </c>
      <c r="E62">
        <v>1960</v>
      </c>
      <c r="F62" s="5">
        <f>C54</f>
        <v>4.83</v>
      </c>
      <c r="G62">
        <f t="shared" si="2"/>
        <v>2.7162438078201343</v>
      </c>
      <c r="H62">
        <f t="shared" si="1"/>
        <v>1.3870605639611029</v>
      </c>
    </row>
    <row r="63" spans="2:10" x14ac:dyDescent="0.25">
      <c r="B63">
        <v>2005</v>
      </c>
      <c r="C63" s="5">
        <f>'Barro-Lee input'!L178</f>
        <v>9.2899999999999991</v>
      </c>
      <c r="E63">
        <v>1961</v>
      </c>
      <c r="F63">
        <f>0.8*F62+0.2*F67</f>
        <v>4.8559999999999999</v>
      </c>
      <c r="G63">
        <f t="shared" si="2"/>
        <v>2.7224846799697744</v>
      </c>
      <c r="H63">
        <f t="shared" si="1"/>
        <v>1.3902474898248882</v>
      </c>
    </row>
    <row r="64" spans="2:10" x14ac:dyDescent="0.25">
      <c r="B64">
        <v>2010</v>
      </c>
      <c r="C64" s="5">
        <f>'Barro-Lee input'!L194</f>
        <v>9.17</v>
      </c>
      <c r="E64">
        <v>1962</v>
      </c>
      <c r="F64">
        <f>0.6*F62+0.4*F67</f>
        <v>4.8819999999999997</v>
      </c>
      <c r="G64">
        <f t="shared" si="2"/>
        <v>2.728746470304499</v>
      </c>
      <c r="H64">
        <f t="shared" si="1"/>
        <v>1.3934450976420081</v>
      </c>
    </row>
    <row r="65" spans="5:8" x14ac:dyDescent="0.25">
      <c r="E65">
        <v>1963</v>
      </c>
      <c r="F65">
        <f>0.4*F62+0.6*F67</f>
        <v>4.9080000000000004</v>
      </c>
      <c r="G65">
        <f t="shared" si="2"/>
        <v>2.7350292489379804</v>
      </c>
      <c r="H65">
        <f t="shared" si="1"/>
        <v>1.3966534232162846</v>
      </c>
    </row>
    <row r="66" spans="5:8" x14ac:dyDescent="0.25">
      <c r="E66">
        <v>1964</v>
      </c>
      <c r="F66">
        <f>0.2*F62+0.8*F67</f>
        <v>4.9340000000000002</v>
      </c>
      <c r="G66">
        <f t="shared" si="2"/>
        <v>2.7413330862188983</v>
      </c>
      <c r="H66">
        <f t="shared" si="1"/>
        <v>1.399872502471547</v>
      </c>
    </row>
    <row r="67" spans="5:8" x14ac:dyDescent="0.25">
      <c r="E67">
        <v>1965</v>
      </c>
      <c r="F67" s="5">
        <f>C55</f>
        <v>4.96</v>
      </c>
      <c r="G67">
        <f t="shared" si="2"/>
        <v>2.7476580527317278</v>
      </c>
      <c r="H67">
        <f t="shared" si="1"/>
        <v>1.4031023714520348</v>
      </c>
    </row>
    <row r="68" spans="5:8" x14ac:dyDescent="0.25">
      <c r="E68">
        <v>1966</v>
      </c>
      <c r="F68">
        <f>0.8*F67+0.2*F72</f>
        <v>5.1240000000000006</v>
      </c>
      <c r="G68">
        <f t="shared" si="2"/>
        <v>2.7880455080874049</v>
      </c>
      <c r="H68">
        <f t="shared" si="1"/>
        <v>1.4237263840834917</v>
      </c>
    </row>
    <row r="69" spans="5:8" x14ac:dyDescent="0.25">
      <c r="E69">
        <v>1967</v>
      </c>
      <c r="F69">
        <f>0.6*F67+0.4*F72</f>
        <v>5.2880000000000003</v>
      </c>
      <c r="G69">
        <f t="shared" si="2"/>
        <v>2.82929447326039</v>
      </c>
      <c r="H69">
        <f t="shared" si="1"/>
        <v>1.4447903300852938</v>
      </c>
    </row>
    <row r="70" spans="5:8" x14ac:dyDescent="0.25">
      <c r="E70">
        <v>1968</v>
      </c>
      <c r="F70">
        <f>0.4*F67+0.6*F72</f>
        <v>5.452</v>
      </c>
      <c r="G70">
        <f t="shared" si="2"/>
        <v>2.8714233252234025</v>
      </c>
      <c r="H70">
        <f t="shared" si="1"/>
        <v>1.466303593730705</v>
      </c>
    </row>
    <row r="71" spans="5:8" x14ac:dyDescent="0.25">
      <c r="E71">
        <v>1969</v>
      </c>
      <c r="F71">
        <f>0.2*F67+0.8*F72</f>
        <v>5.6160000000000005</v>
      </c>
      <c r="G71">
        <f t="shared" si="2"/>
        <v>2.9144508329506467</v>
      </c>
      <c r="H71">
        <f t="shared" si="1"/>
        <v>1.4882757594700862</v>
      </c>
    </row>
    <row r="72" spans="5:8" x14ac:dyDescent="0.25">
      <c r="E72">
        <v>1970</v>
      </c>
      <c r="F72" s="5">
        <f>C56</f>
        <v>5.78</v>
      </c>
      <c r="G72">
        <f t="shared" si="2"/>
        <v>2.9583961657796425</v>
      </c>
      <c r="H72">
        <f t="shared" si="1"/>
        <v>1.5107166162008976</v>
      </c>
    </row>
    <row r="73" spans="5:8" x14ac:dyDescent="0.25">
      <c r="E73">
        <v>1971</v>
      </c>
      <c r="F73">
        <f>0.8*F72+0.2*F77</f>
        <v>5.7920000000000007</v>
      </c>
      <c r="G73">
        <f t="shared" si="2"/>
        <v>2.9616482425053237</v>
      </c>
      <c r="H73">
        <f t="shared" si="1"/>
        <v>1.5123773019479507</v>
      </c>
    </row>
    <row r="74" spans="5:8" x14ac:dyDescent="0.25">
      <c r="E74">
        <v>1972</v>
      </c>
      <c r="F74">
        <f>0.6*F72+0.4*F77</f>
        <v>5.8040000000000003</v>
      </c>
      <c r="G74">
        <f t="shared" si="2"/>
        <v>2.9649053456186771</v>
      </c>
      <c r="H74">
        <f t="shared" si="1"/>
        <v>1.5140405544396014</v>
      </c>
    </row>
    <row r="75" spans="5:8" x14ac:dyDescent="0.25">
      <c r="E75">
        <v>1973</v>
      </c>
      <c r="F75">
        <f>0.4*F72+0.6*F77</f>
        <v>5.8160000000000007</v>
      </c>
      <c r="G75">
        <f t="shared" si="2"/>
        <v>2.9681674828884543</v>
      </c>
      <c r="H75">
        <f t="shared" si="1"/>
        <v>1.5157063776429931</v>
      </c>
    </row>
    <row r="76" spans="5:8" x14ac:dyDescent="0.25">
      <c r="E76">
        <v>1974</v>
      </c>
      <c r="F76">
        <f>0.2*F72+0.8*F77</f>
        <v>5.8279999999999994</v>
      </c>
      <c r="G76">
        <f t="shared" si="2"/>
        <v>2.9714346620954117</v>
      </c>
      <c r="H76">
        <f t="shared" si="1"/>
        <v>1.5173747755313995</v>
      </c>
    </row>
    <row r="77" spans="5:8" x14ac:dyDescent="0.25">
      <c r="E77">
        <v>1975</v>
      </c>
      <c r="F77" s="5">
        <f>C57</f>
        <v>5.84</v>
      </c>
      <c r="G77">
        <f t="shared" si="2"/>
        <v>2.9747068910323353</v>
      </c>
      <c r="H77">
        <f t="shared" si="1"/>
        <v>1.5190457520842375</v>
      </c>
    </row>
    <row r="78" spans="5:8" x14ac:dyDescent="0.25">
      <c r="E78">
        <v>1976</v>
      </c>
      <c r="F78">
        <f>0.8*F77+0.2*F82</f>
        <v>6.1</v>
      </c>
      <c r="G78">
        <f t="shared" si="2"/>
        <v>3.0468604145905895</v>
      </c>
      <c r="H78">
        <f t="shared" si="1"/>
        <v>1.555891232151364</v>
      </c>
    </row>
    <row r="79" spans="5:8" x14ac:dyDescent="0.25">
      <c r="E79">
        <v>1977</v>
      </c>
      <c r="F79">
        <f>0.6*F77+0.4*F82</f>
        <v>6.3599999999999994</v>
      </c>
      <c r="G79">
        <f t="shared" si="2"/>
        <v>3.1214691890650186</v>
      </c>
      <c r="H79">
        <f t="shared" si="1"/>
        <v>1.5939904957377207</v>
      </c>
    </row>
    <row r="80" spans="5:8" x14ac:dyDescent="0.25">
      <c r="E80">
        <v>1978</v>
      </c>
      <c r="F80">
        <f>0.4*F77+0.6*F82</f>
        <v>6.6199999999999992</v>
      </c>
      <c r="G80">
        <f t="shared" si="2"/>
        <v>3.1986167621018655</v>
      </c>
      <c r="H80">
        <f t="shared" si="1"/>
        <v>1.6333862067768548</v>
      </c>
    </row>
    <row r="81" spans="5:8" x14ac:dyDescent="0.25">
      <c r="E81">
        <v>1979</v>
      </c>
      <c r="F81">
        <f>0.2*F77+0.8*F82</f>
        <v>6.88</v>
      </c>
      <c r="G81">
        <f t="shared" si="2"/>
        <v>3.2783895243192038</v>
      </c>
      <c r="H81">
        <f t="shared" si="1"/>
        <v>1.6741224809770401</v>
      </c>
    </row>
    <row r="82" spans="5:8" x14ac:dyDescent="0.25">
      <c r="E82">
        <v>1980</v>
      </c>
      <c r="F82" s="5">
        <f>C58</f>
        <v>7.14</v>
      </c>
      <c r="G82">
        <f t="shared" si="2"/>
        <v>3.3608768060480081</v>
      </c>
      <c r="H82">
        <f t="shared" si="1"/>
        <v>1.716244935222484</v>
      </c>
    </row>
    <row r="83" spans="5:8" x14ac:dyDescent="0.25">
      <c r="E83">
        <v>1981</v>
      </c>
      <c r="F83">
        <f>0.8*F82+0.2*F87</f>
        <v>7.1680000000000001</v>
      </c>
      <c r="G83">
        <f t="shared" si="2"/>
        <v>3.3699258009127622</v>
      </c>
      <c r="H83">
        <f t="shared" si="1"/>
        <v>1.7208658399749406</v>
      </c>
    </row>
    <row r="84" spans="5:8" x14ac:dyDescent="0.25">
      <c r="E84">
        <v>1982</v>
      </c>
      <c r="F84">
        <f>0.6*F82+0.4*F87</f>
        <v>7.1959999999999997</v>
      </c>
      <c r="G84">
        <f t="shared" si="2"/>
        <v>3.3790074635608711</v>
      </c>
      <c r="H84">
        <f t="shared" si="1"/>
        <v>1.7255034266592153</v>
      </c>
    </row>
    <row r="85" spans="5:8" x14ac:dyDescent="0.25">
      <c r="E85">
        <v>1983</v>
      </c>
      <c r="F85">
        <f>0.4*F82+0.6*F87</f>
        <v>7.2240000000000002</v>
      </c>
      <c r="G85">
        <f t="shared" si="2"/>
        <v>3.3881219119263251</v>
      </c>
      <c r="H85">
        <f t="shared" si="1"/>
        <v>1.7301577554987633</v>
      </c>
    </row>
    <row r="86" spans="5:8" x14ac:dyDescent="0.25">
      <c r="E86">
        <v>1984</v>
      </c>
      <c r="F86">
        <f>0.2*F82+0.8*F87</f>
        <v>7.2520000000000007</v>
      </c>
      <c r="G86">
        <f t="shared" si="2"/>
        <v>3.3972692643688673</v>
      </c>
      <c r="H86">
        <f t="shared" si="1"/>
        <v>1.7348288869344519</v>
      </c>
    </row>
    <row r="87" spans="5:8" x14ac:dyDescent="0.25">
      <c r="E87">
        <v>1985</v>
      </c>
      <c r="F87" s="5">
        <f>C59</f>
        <v>7.28</v>
      </c>
      <c r="G87">
        <f t="shared" si="2"/>
        <v>3.4064496396755315</v>
      </c>
      <c r="H87">
        <f t="shared" si="1"/>
        <v>1.7395168816253466</v>
      </c>
    </row>
    <row r="88" spans="5:8" x14ac:dyDescent="0.25">
      <c r="E88">
        <v>1986</v>
      </c>
      <c r="F88">
        <f>0.8*F87+0.2*F92</f>
        <v>7.3320000000000007</v>
      </c>
      <c r="G88">
        <f t="shared" si="2"/>
        <v>3.4235869267517796</v>
      </c>
      <c r="H88">
        <f t="shared" si="1"/>
        <v>1.7482681045488222</v>
      </c>
    </row>
    <row r="89" spans="5:8" x14ac:dyDescent="0.25">
      <c r="E89">
        <v>1987</v>
      </c>
      <c r="F89">
        <f>0.6*F87+0.4*F92</f>
        <v>7.3840000000000003</v>
      </c>
      <c r="G89">
        <f t="shared" si="2"/>
        <v>3.440839288039887</v>
      </c>
      <c r="H89">
        <f t="shared" si="1"/>
        <v>1.7570780905703449</v>
      </c>
    </row>
    <row r="90" spans="5:8" x14ac:dyDescent="0.25">
      <c r="E90">
        <v>1988</v>
      </c>
      <c r="F90">
        <f>0.4*F87+0.6*F92</f>
        <v>7.4359999999999999</v>
      </c>
      <c r="G90">
        <f t="shared" si="2"/>
        <v>3.4582074962452527</v>
      </c>
      <c r="H90">
        <f t="shared" si="1"/>
        <v>1.7659472342749603</v>
      </c>
    </row>
    <row r="91" spans="5:8" x14ac:dyDescent="0.25">
      <c r="E91">
        <v>1989</v>
      </c>
      <c r="F91">
        <f>0.2*F87+0.8*F92</f>
        <v>7.4880000000000004</v>
      </c>
      <c r="G91">
        <f t="shared" si="2"/>
        <v>3.4756923292618715</v>
      </c>
      <c r="H91">
        <f t="shared" si="1"/>
        <v>1.7748759328972907</v>
      </c>
    </row>
    <row r="92" spans="5:8" x14ac:dyDescent="0.25">
      <c r="E92">
        <v>1990</v>
      </c>
      <c r="F92" s="5">
        <f>C60</f>
        <v>7.54</v>
      </c>
      <c r="G92">
        <f t="shared" si="2"/>
        <v>3.4932945702071736</v>
      </c>
      <c r="H92">
        <f t="shared" si="1"/>
        <v>1.7838645863393261</v>
      </c>
    </row>
    <row r="93" spans="5:8" x14ac:dyDescent="0.25">
      <c r="E93">
        <v>1991</v>
      </c>
      <c r="F93">
        <f>0.8*F92+0.2*F97</f>
        <v>7.73</v>
      </c>
      <c r="G93">
        <f t="shared" si="2"/>
        <v>3.5586213673749034</v>
      </c>
      <c r="H93">
        <f t="shared" si="1"/>
        <v>1.8172239717745986</v>
      </c>
    </row>
    <row r="94" spans="5:8" x14ac:dyDescent="0.25">
      <c r="E94">
        <v>1992</v>
      </c>
      <c r="F94">
        <f>0.6*F92+0.4*F97</f>
        <v>7.92</v>
      </c>
      <c r="G94">
        <f t="shared" si="2"/>
        <v>3.6255652919427308</v>
      </c>
      <c r="H94">
        <f t="shared" si="1"/>
        <v>1.85140914966529</v>
      </c>
    </row>
    <row r="95" spans="5:8" x14ac:dyDescent="0.25">
      <c r="E95">
        <v>1993</v>
      </c>
      <c r="F95">
        <f>0.4*F92+0.6*F97</f>
        <v>8.11</v>
      </c>
      <c r="G95">
        <f t="shared" si="2"/>
        <v>3.694166374972053</v>
      </c>
      <c r="H95">
        <f t="shared" si="1"/>
        <v>1.8864405620300579</v>
      </c>
    </row>
    <row r="96" spans="5:8" x14ac:dyDescent="0.25">
      <c r="E96">
        <v>1994</v>
      </c>
      <c r="F96">
        <f>0.2*F92+0.8*F97</f>
        <v>8.3000000000000007</v>
      </c>
      <c r="G96">
        <f t="shared" si="2"/>
        <v>3.7644656384702309</v>
      </c>
      <c r="H96">
        <f t="shared" si="1"/>
        <v>1.9223391569180062</v>
      </c>
    </row>
    <row r="97" spans="2:8" x14ac:dyDescent="0.25">
      <c r="E97">
        <v>1995</v>
      </c>
      <c r="F97" s="5">
        <f>C61</f>
        <v>8.49</v>
      </c>
      <c r="G97">
        <f t="shared" si="2"/>
        <v>3.8365051199208944</v>
      </c>
      <c r="H97">
        <f t="shared" si="1"/>
        <v>1.9591264009351823</v>
      </c>
    </row>
    <row r="98" spans="2:8" x14ac:dyDescent="0.25">
      <c r="E98">
        <v>1996</v>
      </c>
      <c r="F98">
        <f>0.8*F97+0.2*F102</f>
        <v>8.5840000000000014</v>
      </c>
      <c r="G98">
        <f t="shared" si="2"/>
        <v>3.8728023566816838</v>
      </c>
      <c r="H98">
        <f t="shared" si="1"/>
        <v>1.9776617273836776</v>
      </c>
    </row>
    <row r="99" spans="2:8" x14ac:dyDescent="0.25">
      <c r="E99">
        <v>1997</v>
      </c>
      <c r="F99">
        <f>0.6*F97+0.4*F102</f>
        <v>8.6780000000000008</v>
      </c>
      <c r="G99">
        <f t="shared" si="2"/>
        <v>3.9095413770701879</v>
      </c>
      <c r="H99">
        <f t="shared" si="1"/>
        <v>1.9964226523760307</v>
      </c>
    </row>
    <row r="100" spans="2:8" x14ac:dyDescent="0.25">
      <c r="E100">
        <v>1998</v>
      </c>
      <c r="F100">
        <f>0.4*F97+0.6*F102</f>
        <v>8.7720000000000002</v>
      </c>
      <c r="G100">
        <f t="shared" si="2"/>
        <v>3.9467275581561543</v>
      </c>
      <c r="H100">
        <f t="shared" si="1"/>
        <v>2.0154119217340174</v>
      </c>
    </row>
    <row r="101" spans="2:8" x14ac:dyDescent="0.25">
      <c r="E101">
        <v>1999</v>
      </c>
      <c r="F101">
        <f>0.2*F97+0.8*F102</f>
        <v>8.8660000000000014</v>
      </c>
      <c r="G101">
        <f t="shared" si="2"/>
        <v>3.9843663424551239</v>
      </c>
      <c r="H101">
        <f t="shared" si="1"/>
        <v>2.0346323146995653</v>
      </c>
    </row>
    <row r="102" spans="2:8" x14ac:dyDescent="0.25">
      <c r="E102">
        <v>2000</v>
      </c>
      <c r="F102" s="5">
        <f>C62</f>
        <v>8.9600000000000009</v>
      </c>
      <c r="G102">
        <f t="shared" si="2"/>
        <v>4.022463238724983</v>
      </c>
      <c r="H102">
        <f t="shared" si="1"/>
        <v>2.0540866443415156</v>
      </c>
    </row>
    <row r="103" spans="2:8" x14ac:dyDescent="0.25">
      <c r="E103">
        <v>2001</v>
      </c>
      <c r="F103">
        <f>0.8*F102+0.2*F107</f>
        <v>9.0260000000000016</v>
      </c>
      <c r="G103">
        <f t="shared" si="2"/>
        <v>4.0494888689669271</v>
      </c>
      <c r="H103">
        <f t="shared" si="1"/>
        <v>2.067887388522458</v>
      </c>
    </row>
    <row r="104" spans="2:8" x14ac:dyDescent="0.25">
      <c r="C104" s="4"/>
      <c r="E104">
        <v>2002</v>
      </c>
      <c r="F104">
        <f>0.6*F102+0.4*F107</f>
        <v>9.0920000000000005</v>
      </c>
      <c r="G104">
        <f t="shared" si="2"/>
        <v>4.0767450380526533</v>
      </c>
      <c r="H104">
        <f t="shared" si="1"/>
        <v>2.0818058582690333</v>
      </c>
    </row>
    <row r="105" spans="2:8" x14ac:dyDescent="0.25">
      <c r="E105">
        <v>2003</v>
      </c>
      <c r="F105">
        <f>0.4*F102+0.6*F107</f>
        <v>9.1579999999999995</v>
      </c>
      <c r="G105">
        <f t="shared" si="2"/>
        <v>4.1042337125656632</v>
      </c>
      <c r="H105">
        <f>G105/G106*H106</f>
        <v>2.0958430578248266</v>
      </c>
    </row>
    <row r="106" spans="2:8" x14ac:dyDescent="0.25">
      <c r="B106" s="3" t="s">
        <v>236</v>
      </c>
      <c r="C106" s="3"/>
      <c r="E106">
        <v>2004</v>
      </c>
      <c r="F106">
        <f>0.2*F102+0.8*F107</f>
        <v>9.2240000000000002</v>
      </c>
      <c r="G106">
        <f t="shared" si="2"/>
        <v>4.131956875865157</v>
      </c>
      <c r="H106" s="3">
        <v>2.11</v>
      </c>
    </row>
    <row r="107" spans="2:8" x14ac:dyDescent="0.25">
      <c r="E107">
        <v>2005</v>
      </c>
      <c r="F107" s="5">
        <f>C63</f>
        <v>9.2899999999999991</v>
      </c>
      <c r="G107">
        <f t="shared" si="2"/>
        <v>4.1599165282291368</v>
      </c>
      <c r="H107">
        <f t="shared" ref="H107:H112" si="3">H106*G107/G106</f>
        <v>2.1242777062443676</v>
      </c>
    </row>
    <row r="108" spans="2:8" x14ac:dyDescent="0.25">
      <c r="E108">
        <v>2006</v>
      </c>
      <c r="F108">
        <f>0.8*F107+0.2*F112</f>
        <v>9.266</v>
      </c>
      <c r="G108">
        <f t="shared" si="2"/>
        <v>4.1497218925973298</v>
      </c>
      <c r="H108">
        <f t="shared" si="3"/>
        <v>2.1190717755366304</v>
      </c>
    </row>
    <row r="109" spans="2:8" x14ac:dyDescent="0.25">
      <c r="E109">
        <v>2007</v>
      </c>
      <c r="F109">
        <f>0.6*F107+0.4*F112</f>
        <v>9.2419999999999991</v>
      </c>
      <c r="G109">
        <f t="shared" si="2"/>
        <v>4.1395586975741878</v>
      </c>
      <c r="H109">
        <f t="shared" si="3"/>
        <v>2.1138819000991385</v>
      </c>
    </row>
    <row r="110" spans="2:8" x14ac:dyDescent="0.25">
      <c r="E110">
        <v>2008</v>
      </c>
      <c r="F110">
        <f>0.4*F107+0.6*F112</f>
        <v>9.218</v>
      </c>
      <c r="G110">
        <f t="shared" si="2"/>
        <v>4.1294268461957895</v>
      </c>
      <c r="H110">
        <f t="shared" si="3"/>
        <v>2.1087080304168841</v>
      </c>
    </row>
    <row r="111" spans="2:8" x14ac:dyDescent="0.25">
      <c r="E111">
        <v>2009</v>
      </c>
      <c r="F111">
        <f>0.2*F107+0.8*F112</f>
        <v>9.1940000000000008</v>
      </c>
      <c r="G111">
        <f t="shared" si="2"/>
        <v>4.1193262417972489</v>
      </c>
      <c r="H111">
        <f t="shared" si="3"/>
        <v>2.1035501171275643</v>
      </c>
    </row>
    <row r="112" spans="2:8" x14ac:dyDescent="0.25">
      <c r="E112">
        <v>2010</v>
      </c>
      <c r="F112" s="5">
        <f>C64</f>
        <v>9.17</v>
      </c>
      <c r="G112">
        <f t="shared" si="2"/>
        <v>4.1092567880118009</v>
      </c>
      <c r="H112">
        <f t="shared" si="3"/>
        <v>2.0984081110211124</v>
      </c>
    </row>
  </sheetData>
  <mergeCells count="5">
    <mergeCell ref="C21:D21"/>
    <mergeCell ref="E21:F21"/>
    <mergeCell ref="A9:B9"/>
    <mergeCell ref="J21:K21"/>
    <mergeCell ref="L21:M21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3"/>
  <sheetViews>
    <sheetView topLeftCell="A16" workbookViewId="0">
      <selection activeCell="C39" sqref="C39"/>
    </sheetView>
  </sheetViews>
  <sheetFormatPr defaultRowHeight="15" x14ac:dyDescent="0.25"/>
  <sheetData>
    <row r="1" spans="1:29" x14ac:dyDescent="0.25">
      <c r="A1" t="str">
        <f>"Per capita HKI (US$), "&amp;country</f>
        <v>Per capita HKI (US$), Poor, Nigeria--&gt;China</v>
      </c>
    </row>
    <row r="2" spans="1:29" x14ac:dyDescent="0.25">
      <c r="B2" t="s">
        <v>118</v>
      </c>
      <c r="C2">
        <f>'HKFI(x)'!AG1</f>
        <v>0</v>
      </c>
      <c r="D2">
        <f>'HKFI(x)'!AH1</f>
        <v>1</v>
      </c>
      <c r="E2">
        <f>'HKFI(x)'!AI1</f>
        <v>2</v>
      </c>
      <c r="F2">
        <f>'HKFI(x)'!AJ1</f>
        <v>3</v>
      </c>
      <c r="G2">
        <f>'HKFI(x)'!AK1</f>
        <v>4</v>
      </c>
      <c r="H2">
        <f>'HKFI(x)'!AL1</f>
        <v>5</v>
      </c>
      <c r="I2">
        <f>'HKFI(x)'!AM1</f>
        <v>6</v>
      </c>
      <c r="J2">
        <f>'HKFI(x)'!AN1</f>
        <v>7</v>
      </c>
      <c r="K2">
        <f>'HKFI(x)'!AO1</f>
        <v>8</v>
      </c>
      <c r="L2">
        <f>'HKFI(x)'!AP1</f>
        <v>9</v>
      </c>
      <c r="M2">
        <f>'HKFI(x)'!AQ1</f>
        <v>10</v>
      </c>
      <c r="N2">
        <f>'HKFI(x)'!AR1</f>
        <v>11</v>
      </c>
      <c r="O2">
        <f>'HKFI(x)'!AS1</f>
        <v>12</v>
      </c>
      <c r="P2">
        <f>'HKFI(x)'!AT1</f>
        <v>13</v>
      </c>
      <c r="Q2">
        <f>'HKFI(x)'!AU1</f>
        <v>14</v>
      </c>
      <c r="R2">
        <f>'HKFI(x)'!AV1</f>
        <v>15</v>
      </c>
      <c r="S2">
        <f>'HKFI(x)'!AW1</f>
        <v>16</v>
      </c>
      <c r="T2">
        <f>'HKFI(x)'!AX1</f>
        <v>17</v>
      </c>
      <c r="U2">
        <f>'HKFI(x)'!AY1</f>
        <v>18</v>
      </c>
      <c r="V2">
        <f>'HKFI(x)'!AZ1</f>
        <v>19</v>
      </c>
      <c r="W2">
        <f>'HKFI(x)'!BA1</f>
        <v>20</v>
      </c>
      <c r="X2">
        <f>'HKFI(x)'!BB1</f>
        <v>21</v>
      </c>
      <c r="Y2">
        <f>'HKFI(x)'!BC1</f>
        <v>22</v>
      </c>
      <c r="Z2">
        <f>'HKFI(x)'!BD1</f>
        <v>23</v>
      </c>
      <c r="AA2">
        <f>'HKFI(x)'!BE1</f>
        <v>24</v>
      </c>
      <c r="AB2">
        <f>'HKFI(x)'!BF1</f>
        <v>25</v>
      </c>
      <c r="AC2">
        <f>'HKFI(x)'!BG1</f>
        <v>26</v>
      </c>
    </row>
    <row r="3" spans="1:29" x14ac:dyDescent="0.25">
      <c r="A3">
        <f>'HKFI(x)'!AE2</f>
        <v>1950</v>
      </c>
      <c r="B3">
        <f>SUM(C3:AC3)</f>
        <v>431.79499914458961</v>
      </c>
      <c r="C3">
        <f>((1-BL)*'HKI(x)'!C3+BL*'BL HKI(x)'!AG2)*'Econ aggregates'!$X11</f>
        <v>7.5506045225072604</v>
      </c>
      <c r="D3">
        <f>((1-BL)*'HKI(x)'!D3+BL*'BL HKI(x)'!AH2)*'Econ aggregates'!$X11</f>
        <v>6.3370791905406465</v>
      </c>
      <c r="E3">
        <f>((1-BL)*'HKI(x)'!E3+BL*'BL HKI(x)'!AI2)*'Econ aggregates'!$X11</f>
        <v>5.8256690833258027</v>
      </c>
      <c r="F3">
        <f>((1-BL)*'HKI(x)'!F3+BL*'BL HKI(x)'!AJ2)*'Econ aggregates'!$X11</f>
        <v>8.0741614346395298</v>
      </c>
      <c r="G3">
        <f>((1-BL)*'HKI(x)'!G3+BL*'BL HKI(x)'!AK2)*'Econ aggregates'!$X11</f>
        <v>9.3322617280679818</v>
      </c>
      <c r="H3">
        <f>((1-BL)*'HKI(x)'!H3+BL*'BL HKI(x)'!AL2)*'Econ aggregates'!$X11</f>
        <v>11.020093240184273</v>
      </c>
      <c r="I3">
        <f>((1-BL)*'HKI(x)'!I3+BL*'BL HKI(x)'!AM2)*'Econ aggregates'!$X11</f>
        <v>15.495905728177283</v>
      </c>
      <c r="J3">
        <f>((1-BL)*'HKI(x)'!J3+BL*'BL HKI(x)'!AN2)*'Econ aggregates'!$X11</f>
        <v>19.578578506151402</v>
      </c>
      <c r="K3">
        <f>((1-BL)*'HKI(x)'!K3+BL*'BL HKI(x)'!AO2)*'Econ aggregates'!$X11</f>
        <v>19.441906946110873</v>
      </c>
      <c r="L3">
        <f>((1-BL)*'HKI(x)'!L3+BL*'BL HKI(x)'!AP2)*'Econ aggregates'!$X11</f>
        <v>19.64708856990962</v>
      </c>
      <c r="M3">
        <f>((1-BL)*'HKI(x)'!M3+BL*'BL HKI(x)'!AQ2)*'Econ aggregates'!$X11</f>
        <v>20.912147329400426</v>
      </c>
      <c r="N3">
        <f>((1-BL)*'HKI(x)'!N3+BL*'BL HKI(x)'!AR2)*'Econ aggregates'!$X11</f>
        <v>21.127489782543517</v>
      </c>
      <c r="O3">
        <f>((1-BL)*'HKI(x)'!O3+BL*'BL HKI(x)'!AS2)*'Econ aggregates'!$X11</f>
        <v>22.419910600854443</v>
      </c>
      <c r="P3">
        <f>((1-BL)*'HKI(x)'!P3+BL*'BL HKI(x)'!AT2)*'Econ aggregates'!$X11</f>
        <v>22.826633322311128</v>
      </c>
      <c r="Q3">
        <f>((1-BL)*'HKI(x)'!Q3+BL*'BL HKI(x)'!AU2)*'Econ aggregates'!$X11</f>
        <v>23.63919315913919</v>
      </c>
      <c r="R3">
        <f>((1-BL)*'HKI(x)'!R3+BL*'BL HKI(x)'!AV2)*'Econ aggregates'!$X11</f>
        <v>23.920449685177353</v>
      </c>
      <c r="S3">
        <f>((1-BL)*'HKI(x)'!S3+BL*'BL HKI(x)'!AW2)*'Econ aggregates'!$X11</f>
        <v>24.569997290991171</v>
      </c>
      <c r="T3">
        <f>((1-BL)*'HKI(x)'!T3+BL*'BL HKI(x)'!AX2)*'Econ aggregates'!$X11</f>
        <v>25.148460196587507</v>
      </c>
      <c r="U3">
        <f>((1-BL)*'HKI(x)'!U3+BL*'BL HKI(x)'!AY2)*'Econ aggregates'!$X11</f>
        <v>21.281457816814846</v>
      </c>
      <c r="V3">
        <f>((1-BL)*'HKI(x)'!V3+BL*'BL HKI(x)'!AZ2)*'Econ aggregates'!$X11</f>
        <v>20.553420154612837</v>
      </c>
      <c r="W3">
        <f>((1-BL)*'HKI(x)'!W3+BL*'BL HKI(x)'!BA2)*'Econ aggregates'!$X11</f>
        <v>18.631462819050085</v>
      </c>
      <c r="X3">
        <f>((1-BL)*'HKI(x)'!X3+BL*'BL HKI(x)'!BB2)*'Econ aggregates'!$X11</f>
        <v>16.501855413168567</v>
      </c>
      <c r="Y3">
        <f>((1-BL)*'HKI(x)'!Y3+BL*'BL HKI(x)'!BC2)*'Econ aggregates'!$X11</f>
        <v>13.92432538594058</v>
      </c>
      <c r="Z3">
        <f>((1-BL)*'HKI(x)'!Z3+BL*'BL HKI(x)'!BD2)*'Econ aggregates'!$X11</f>
        <v>12.551482128060734</v>
      </c>
      <c r="AA3">
        <f>((1-BL)*'HKI(x)'!AA3+BL*'BL HKI(x)'!BE2)*'Econ aggregates'!$X11</f>
        <v>9.5651637240105476</v>
      </c>
      <c r="AB3">
        <f>((1-BL)*'HKI(x)'!AB3+BL*'BL HKI(x)'!BF2)*'Econ aggregates'!$X11</f>
        <v>6.2591159131273058</v>
      </c>
      <c r="AC3">
        <f>((1-BL)*'HKI(x)'!AC3+BL*'BL HKI(x)'!BG2)*'Econ aggregates'!$X11</f>
        <v>5.6590854731847182</v>
      </c>
    </row>
    <row r="4" spans="1:29" x14ac:dyDescent="0.25">
      <c r="A4">
        <f>'HKFI(x)'!AE3</f>
        <v>1951</v>
      </c>
      <c r="B4">
        <f t="shared" ref="B4:B67" si="0">SUM(C4:AC4)</f>
        <v>433.49022669813718</v>
      </c>
      <c r="C4">
        <f>((1-BL)*'HKI(x)'!C4+BL*'BL HKI(x)'!AG3)*'Econ aggregates'!$X12</f>
        <v>7.5829644682803812</v>
      </c>
      <c r="D4">
        <f>((1-BL)*'HKI(x)'!D4+BL*'BL HKI(x)'!AH3)*'Econ aggregates'!$X12</f>
        <v>6.3644003734408052</v>
      </c>
      <c r="E4">
        <f>((1-BL)*'HKI(x)'!E4+BL*'BL HKI(x)'!AI3)*'Econ aggregates'!$X12</f>
        <v>5.8491982091627923</v>
      </c>
      <c r="F4">
        <f>((1-BL)*'HKI(x)'!F4+BL*'BL HKI(x)'!AJ3)*'Econ aggregates'!$X12</f>
        <v>8.0917946959662395</v>
      </c>
      <c r="G4">
        <f>((1-BL)*'HKI(x)'!G4+BL*'BL HKI(x)'!AK3)*'Econ aggregates'!$X12</f>
        <v>9.3318638252959687</v>
      </c>
      <c r="H4">
        <f>((1-BL)*'HKI(x)'!H4+BL*'BL HKI(x)'!AL3)*'Econ aggregates'!$X12</f>
        <v>11.027722790745155</v>
      </c>
      <c r="I4">
        <f>((1-BL)*'HKI(x)'!I4+BL*'BL HKI(x)'!AM3)*'Econ aggregates'!$X12</f>
        <v>15.530301513843545</v>
      </c>
      <c r="J4">
        <f>((1-BL)*'HKI(x)'!J4+BL*'BL HKI(x)'!AN3)*'Econ aggregates'!$X12</f>
        <v>19.686375075260003</v>
      </c>
      <c r="K4">
        <f>((1-BL)*'HKI(x)'!K4+BL*'BL HKI(x)'!AO3)*'Econ aggregates'!$X12</f>
        <v>19.526615881411825</v>
      </c>
      <c r="L4">
        <f>((1-BL)*'HKI(x)'!L4+BL*'BL HKI(x)'!AP3)*'Econ aggregates'!$X12</f>
        <v>19.740182793067014</v>
      </c>
      <c r="M4">
        <f>((1-BL)*'HKI(x)'!M4+BL*'BL HKI(x)'!AQ3)*'Econ aggregates'!$X12</f>
        <v>21.011121203649846</v>
      </c>
      <c r="N4">
        <f>((1-BL)*'HKI(x)'!N4+BL*'BL HKI(x)'!AR3)*'Econ aggregates'!$X12</f>
        <v>21.21149923942264</v>
      </c>
      <c r="O4">
        <f>((1-BL)*'HKI(x)'!O4+BL*'BL HKI(x)'!AS3)*'Econ aggregates'!$X12</f>
        <v>22.508486125592121</v>
      </c>
      <c r="P4">
        <f>((1-BL)*'HKI(x)'!P4+BL*'BL HKI(x)'!AT3)*'Econ aggregates'!$X12</f>
        <v>22.904806706222594</v>
      </c>
      <c r="Q4">
        <f>((1-BL)*'HKI(x)'!Q4+BL*'BL HKI(x)'!AU3)*'Econ aggregates'!$X12</f>
        <v>23.7264720118174</v>
      </c>
      <c r="R4">
        <f>((1-BL)*'HKI(x)'!R4+BL*'BL HKI(x)'!AV3)*'Econ aggregates'!$X12</f>
        <v>24.008074396374013</v>
      </c>
      <c r="S4">
        <f>((1-BL)*'HKI(x)'!S4+BL*'BL HKI(x)'!AW3)*'Econ aggregates'!$X12</f>
        <v>24.619775357347574</v>
      </c>
      <c r="T4">
        <f>((1-BL)*'HKI(x)'!T4+BL*'BL HKI(x)'!AX3)*'Econ aggregates'!$X12</f>
        <v>25.220265979979814</v>
      </c>
      <c r="U4">
        <f>((1-BL)*'HKI(x)'!U4+BL*'BL HKI(x)'!AY3)*'Econ aggregates'!$X12</f>
        <v>21.367458231616592</v>
      </c>
      <c r="V4">
        <f>((1-BL)*'HKI(x)'!V4+BL*'BL HKI(x)'!AZ3)*'Econ aggregates'!$X12</f>
        <v>20.619256180762495</v>
      </c>
      <c r="W4">
        <f>((1-BL)*'HKI(x)'!W4+BL*'BL HKI(x)'!BA3)*'Econ aggregates'!$X12</f>
        <v>18.696859655838878</v>
      </c>
      <c r="X4">
        <f>((1-BL)*'HKI(x)'!X4+BL*'BL HKI(x)'!BB3)*'Econ aggregates'!$X12</f>
        <v>16.571488684540494</v>
      </c>
      <c r="Y4">
        <f>((1-BL)*'HKI(x)'!Y4+BL*'BL HKI(x)'!BC3)*'Econ aggregates'!$X12</f>
        <v>13.9949476325046</v>
      </c>
      <c r="Z4">
        <f>((1-BL)*'HKI(x)'!Z4+BL*'BL HKI(x)'!BD3)*'Econ aggregates'!$X12</f>
        <v>12.661713316826674</v>
      </c>
      <c r="AA4">
        <f>((1-BL)*'HKI(x)'!AA4+BL*'BL HKI(x)'!BE3)*'Econ aggregates'!$X12</f>
        <v>9.6395776619421927</v>
      </c>
      <c r="AB4">
        <f>((1-BL)*'HKI(x)'!AB4+BL*'BL HKI(x)'!BF3)*'Econ aggregates'!$X12</f>
        <v>6.2897070131130564</v>
      </c>
      <c r="AC4">
        <f>((1-BL)*'HKI(x)'!AC4+BL*'BL HKI(x)'!BG3)*'Econ aggregates'!$X12</f>
        <v>5.7072976741124739</v>
      </c>
    </row>
    <row r="5" spans="1:29" x14ac:dyDescent="0.25">
      <c r="A5">
        <f>'HKFI(x)'!AE4</f>
        <v>1952</v>
      </c>
      <c r="B5">
        <f t="shared" si="0"/>
        <v>438.22428635053751</v>
      </c>
      <c r="C5">
        <f>((1-BL)*'HKI(x)'!C5+BL*'BL HKI(x)'!AG4)*'Econ aggregates'!$X13</f>
        <v>7.6655587887729686</v>
      </c>
      <c r="D5">
        <f>((1-BL)*'HKI(x)'!D5+BL*'BL HKI(x)'!AH4)*'Econ aggregates'!$X13</f>
        <v>6.4343057588138555</v>
      </c>
      <c r="E5">
        <f>((1-BL)*'HKI(x)'!E5+BL*'BL HKI(x)'!AI4)*'Econ aggregates'!$X13</f>
        <v>5.9124690536189046</v>
      </c>
      <c r="F5">
        <f>((1-BL)*'HKI(x)'!F5+BL*'BL HKI(x)'!AJ4)*'Econ aggregates'!$X13</f>
        <v>8.1678899108524021</v>
      </c>
      <c r="G5">
        <f>((1-BL)*'HKI(x)'!G5+BL*'BL HKI(x)'!AK4)*'Econ aggregates'!$X13</f>
        <v>9.4055634570935283</v>
      </c>
      <c r="H5">
        <f>((1-BL)*'HKI(x)'!H5+BL*'BL HKI(x)'!AL4)*'Econ aggregates'!$X13</f>
        <v>11.121679782307687</v>
      </c>
      <c r="I5">
        <f>((1-BL)*'HKI(x)'!I5+BL*'BL HKI(x)'!AM4)*'Econ aggregates'!$X13</f>
        <v>15.684053896710148</v>
      </c>
      <c r="J5">
        <f>((1-BL)*'HKI(x)'!J5+BL*'BL HKI(x)'!AN4)*'Econ aggregates'!$X13</f>
        <v>19.927835853959735</v>
      </c>
      <c r="K5">
        <f>((1-BL)*'HKI(x)'!K5+BL*'BL HKI(x)'!AO4)*'Econ aggregates'!$X13</f>
        <v>19.753370459343785</v>
      </c>
      <c r="L5">
        <f>((1-BL)*'HKI(x)'!L5+BL*'BL HKI(x)'!AP4)*'Econ aggregates'!$X13</f>
        <v>19.975281095952958</v>
      </c>
      <c r="M5">
        <f>((1-BL)*'HKI(x)'!M5+BL*'BL HKI(x)'!AQ4)*'Econ aggregates'!$X13</f>
        <v>21.259488421090037</v>
      </c>
      <c r="N5">
        <f>((1-BL)*'HKI(x)'!N5+BL*'BL HKI(x)'!AR4)*'Econ aggregates'!$X13</f>
        <v>21.451721565721744</v>
      </c>
      <c r="O5">
        <f>((1-BL)*'HKI(x)'!O5+BL*'BL HKI(x)'!AS4)*'Econ aggregates'!$X13</f>
        <v>22.760715870461713</v>
      </c>
      <c r="P5">
        <f>((1-BL)*'HKI(x)'!P5+BL*'BL HKI(x)'!AT4)*'Econ aggregates'!$X13</f>
        <v>23.152739553567329</v>
      </c>
      <c r="Q5">
        <f>((1-BL)*'HKI(x)'!Q5+BL*'BL HKI(x)'!AU4)*'Econ aggregates'!$X13</f>
        <v>23.985919424115455</v>
      </c>
      <c r="R5">
        <f>((1-BL)*'HKI(x)'!R5+BL*'BL HKI(x)'!AV4)*'Econ aggregates'!$X13</f>
        <v>24.268569623684829</v>
      </c>
      <c r="S5">
        <f>((1-BL)*'HKI(x)'!S5+BL*'BL HKI(x)'!AW4)*'Econ aggregates'!$X13</f>
        <v>24.857854098739775</v>
      </c>
      <c r="T5">
        <f>((1-BL)*'HKI(x)'!T5+BL*'BL HKI(x)'!AX4)*'Econ aggregates'!$X13</f>
        <v>25.476173042893134</v>
      </c>
      <c r="U5">
        <f>((1-BL)*'HKI(x)'!U5+BL*'BL HKI(x)'!AY4)*'Econ aggregates'!$X13</f>
        <v>21.597475229408552</v>
      </c>
      <c r="V5">
        <f>((1-BL)*'HKI(x)'!V5+BL*'BL HKI(x)'!AZ4)*'Econ aggregates'!$X13</f>
        <v>20.828085264264054</v>
      </c>
      <c r="W5">
        <f>((1-BL)*'HKI(x)'!W5+BL*'BL HKI(x)'!BA4)*'Econ aggregates'!$X13</f>
        <v>18.888227986841706</v>
      </c>
      <c r="X5">
        <f>((1-BL)*'HKI(x)'!X5+BL*'BL HKI(x)'!BB4)*'Econ aggregates'!$X13</f>
        <v>16.749521402093173</v>
      </c>
      <c r="Y5">
        <f>((1-BL)*'HKI(x)'!Y5+BL*'BL HKI(x)'!BC4)*'Econ aggregates'!$X13</f>
        <v>14.152682590615568</v>
      </c>
      <c r="Z5">
        <f>((1-BL)*'HKI(x)'!Z5+BL*'BL HKI(x)'!BD4)*'Econ aggregates'!$X13</f>
        <v>12.835703287513907</v>
      </c>
      <c r="AA5">
        <f>((1-BL)*'HKI(x)'!AA5+BL*'BL HKI(x)'!BE4)*'Econ aggregates'!$X13</f>
        <v>9.7658068086829299</v>
      </c>
      <c r="AB5">
        <f>((1-BL)*'HKI(x)'!AB5+BL*'BL HKI(x)'!BF4)*'Econ aggregates'!$X13</f>
        <v>6.360674411074263</v>
      </c>
      <c r="AC5">
        <f>((1-BL)*'HKI(x)'!AC5+BL*'BL HKI(x)'!BG4)*'Econ aggregates'!$X13</f>
        <v>5.7849197123433296</v>
      </c>
    </row>
    <row r="6" spans="1:29" x14ac:dyDescent="0.25">
      <c r="A6">
        <f>'HKFI(x)'!AE5</f>
        <v>1953</v>
      </c>
      <c r="B6">
        <f t="shared" si="0"/>
        <v>443.75854451934356</v>
      </c>
      <c r="C6">
        <f>((1-BL)*'HKI(x)'!C6+BL*'BL HKI(x)'!AG5)*'Econ aggregates'!$X14</f>
        <v>7.7610324076183241</v>
      </c>
      <c r="D6">
        <f>((1-BL)*'HKI(x)'!D6+BL*'BL HKI(x)'!AH5)*'Econ aggregates'!$X14</f>
        <v>6.5151472285806529</v>
      </c>
      <c r="E6">
        <f>((1-BL)*'HKI(x)'!E6+BL*'BL HKI(x)'!AI5)*'Econ aggregates'!$X14</f>
        <v>5.9860869884611345</v>
      </c>
      <c r="F6">
        <f>((1-BL)*'HKI(x)'!F6+BL*'BL HKI(x)'!AJ5)*'Econ aggregates'!$X14</f>
        <v>8.2603757391055517</v>
      </c>
      <c r="G6">
        <f>((1-BL)*'HKI(x)'!G6+BL*'BL HKI(x)'!AK5)*'Econ aggregates'!$X14</f>
        <v>9.5016456244685426</v>
      </c>
      <c r="H6">
        <f>((1-BL)*'HKI(x)'!H6+BL*'BL HKI(x)'!AL5)*'Econ aggregates'!$X14</f>
        <v>11.24117160120791</v>
      </c>
      <c r="I6">
        <f>((1-BL)*'HKI(x)'!I6+BL*'BL HKI(x)'!AM5)*'Econ aggregates'!$X14</f>
        <v>15.871544407536616</v>
      </c>
      <c r="J6">
        <f>((1-BL)*'HKI(x)'!J6+BL*'BL HKI(x)'!AN5)*'Econ aggregates'!$X14</f>
        <v>20.20227171462264</v>
      </c>
      <c r="K6">
        <f>((1-BL)*'HKI(x)'!K6+BL*'BL HKI(x)'!AO5)*'Econ aggregates'!$X14</f>
        <v>20.017309789334622</v>
      </c>
      <c r="L6">
        <f>((1-BL)*'HKI(x)'!L6+BL*'BL HKI(x)'!AP5)*'Econ aggregates'!$X14</f>
        <v>20.246980019272169</v>
      </c>
      <c r="M6">
        <f>((1-BL)*'HKI(x)'!M6+BL*'BL HKI(x)'!AQ5)*'Econ aggregates'!$X14</f>
        <v>21.546252382549749</v>
      </c>
      <c r="N6">
        <f>((1-BL)*'HKI(x)'!N6+BL*'BL HKI(x)'!AR5)*'Econ aggregates'!$X14</f>
        <v>21.733465112783993</v>
      </c>
      <c r="O6">
        <f>((1-BL)*'HKI(x)'!O6+BL*'BL HKI(x)'!AS5)*'Econ aggregates'!$X14</f>
        <v>23.056358833098869</v>
      </c>
      <c r="P6">
        <f>((1-BL)*'HKI(x)'!P6+BL*'BL HKI(x)'!AT5)*'Econ aggregates'!$X14</f>
        <v>23.446654461643543</v>
      </c>
      <c r="Q6">
        <f>((1-BL)*'HKI(x)'!Q6+BL*'BL HKI(x)'!AU5)*'Econ aggregates'!$X14</f>
        <v>24.291406114140944</v>
      </c>
      <c r="R6">
        <f>((1-BL)*'HKI(x)'!R6+BL*'BL HKI(x)'!AV5)*'Econ aggregates'!$X14</f>
        <v>24.575260205645886</v>
      </c>
      <c r="S6">
        <f>((1-BL)*'HKI(x)'!S6+BL*'BL HKI(x)'!AW5)*'Econ aggregates'!$X14</f>
        <v>25.149423789902009</v>
      </c>
      <c r="T6">
        <f>((1-BL)*'HKI(x)'!T6+BL*'BL HKI(x)'!AX5)*'Econ aggregates'!$X14</f>
        <v>25.782705644931735</v>
      </c>
      <c r="U6">
        <f>((1-BL)*'HKI(x)'!U6+BL*'BL HKI(x)'!AY5)*'Econ aggregates'!$X14</f>
        <v>21.864911527999535</v>
      </c>
      <c r="V6">
        <f>((1-BL)*'HKI(x)'!V6+BL*'BL HKI(x)'!AZ5)*'Econ aggregates'!$X14</f>
        <v>21.075415604760551</v>
      </c>
      <c r="W6">
        <f>((1-BL)*'HKI(x)'!W6+BL*'BL HKI(x)'!BA5)*'Econ aggregates'!$X14</f>
        <v>19.112951020193925</v>
      </c>
      <c r="X6">
        <f>((1-BL)*'HKI(x)'!X6+BL*'BL HKI(x)'!BB5)*'Econ aggregates'!$X14</f>
        <v>16.955322075304366</v>
      </c>
      <c r="Y6">
        <f>((1-BL)*'HKI(x)'!Y6+BL*'BL HKI(x)'!BC5)*'Econ aggregates'!$X14</f>
        <v>14.331681604485448</v>
      </c>
      <c r="Z6">
        <f>((1-BL)*'HKI(x)'!Z6+BL*'BL HKI(x)'!BD5)*'Econ aggregates'!$X14</f>
        <v>13.021110559002775</v>
      </c>
      <c r="AA6">
        <f>((1-BL)*'HKI(x)'!AA6+BL*'BL HKI(x)'!BE5)*'Econ aggregates'!$X14</f>
        <v>9.9023928974384816</v>
      </c>
      <c r="AB6">
        <f>((1-BL)*'HKI(x)'!AB6+BL*'BL HKI(x)'!BF5)*'Econ aggregates'!$X14</f>
        <v>6.4416682075897622</v>
      </c>
      <c r="AC6">
        <f>((1-BL)*'HKI(x)'!AC6+BL*'BL HKI(x)'!BG5)*'Econ aggregates'!$X14</f>
        <v>5.8679989576638727</v>
      </c>
    </row>
    <row r="7" spans="1:29" x14ac:dyDescent="0.25">
      <c r="A7">
        <f>'HKFI(x)'!AE6</f>
        <v>1954</v>
      </c>
      <c r="B7">
        <f t="shared" si="0"/>
        <v>449.66539307266589</v>
      </c>
      <c r="C7">
        <f>((1-BL)*'HKI(x)'!C7+BL*'BL HKI(x)'!AG6)*'Econ aggregates'!$X15</f>
        <v>7.8625291921954856</v>
      </c>
      <c r="D7">
        <f>((1-BL)*'HKI(x)'!D7+BL*'BL HKI(x)'!AH6)*'Econ aggregates'!$X15</f>
        <v>6.6011098332489571</v>
      </c>
      <c r="E7">
        <f>((1-BL)*'HKI(x)'!E7+BL*'BL HKI(x)'!AI6)*'Econ aggregates'!$X15</f>
        <v>6.064524078837592</v>
      </c>
      <c r="F7">
        <f>((1-BL)*'HKI(x)'!F7+BL*'BL HKI(x)'!AJ6)*'Econ aggregates'!$X15</f>
        <v>8.3602354436794393</v>
      </c>
      <c r="G7">
        <f>((1-BL)*'HKI(x)'!G7+BL*'BL HKI(x)'!AK6)*'Econ aggregates'!$X15</f>
        <v>9.6075077192947553</v>
      </c>
      <c r="H7">
        <f>((1-BL)*'HKI(x)'!H7+BL*'BL HKI(x)'!AL6)*'Econ aggregates'!$X15</f>
        <v>11.371941501257398</v>
      </c>
      <c r="I7">
        <f>((1-BL)*'HKI(x)'!I7+BL*'BL HKI(x)'!AM6)*'Econ aggregates'!$X15</f>
        <v>16.074324915199877</v>
      </c>
      <c r="J7">
        <f>((1-BL)*'HKI(x)'!J7+BL*'BL HKI(x)'!AN6)*'Econ aggregates'!$X15</f>
        <v>20.492624041823866</v>
      </c>
      <c r="K7">
        <f>((1-BL)*'HKI(x)'!K7+BL*'BL HKI(x)'!AO6)*'Econ aggregates'!$X15</f>
        <v>20.298773218771228</v>
      </c>
      <c r="L7">
        <f>((1-BL)*'HKI(x)'!L7+BL*'BL HKI(x)'!AP6)*'Econ aggregates'!$X15</f>
        <v>20.536064584901311</v>
      </c>
      <c r="M7">
        <f>((1-BL)*'HKI(x)'!M7+BL*'BL HKI(x)'!AQ6)*'Econ aggregates'!$X15</f>
        <v>21.851242244082176</v>
      </c>
      <c r="N7">
        <f>((1-BL)*'HKI(x)'!N7+BL*'BL HKI(x)'!AR6)*'Econ aggregates'!$X15</f>
        <v>22.034630934668229</v>
      </c>
      <c r="O7">
        <f>((1-BL)*'HKI(x)'!O7+BL*'BL HKI(x)'!AS6)*'Econ aggregates'!$X15</f>
        <v>23.372280125055802</v>
      </c>
      <c r="P7">
        <f>((1-BL)*'HKI(x)'!P7+BL*'BL HKI(x)'!AT6)*'Econ aggregates'!$X15</f>
        <v>23.761840538344831</v>
      </c>
      <c r="Q7">
        <f>((1-BL)*'HKI(x)'!Q7+BL*'BL HKI(x)'!AU6)*'Econ aggregates'!$X15</f>
        <v>24.618275264322008</v>
      </c>
      <c r="R7">
        <f>((1-BL)*'HKI(x)'!R7+BL*'BL HKI(x)'!AV6)*'Econ aggregates'!$X15</f>
        <v>24.903379589656272</v>
      </c>
      <c r="S7">
        <f>((1-BL)*'HKI(x)'!S7+BL*'BL HKI(x)'!AW6)*'Econ aggregates'!$X15</f>
        <v>25.465134386548964</v>
      </c>
      <c r="T7">
        <f>((1-BL)*'HKI(x)'!T7+BL*'BL HKI(x)'!AX6)*'Econ aggregates'!$X15</f>
        <v>26.112352986920811</v>
      </c>
      <c r="U7">
        <f>((1-BL)*'HKI(x)'!U7+BL*'BL HKI(x)'!AY6)*'Econ aggregates'!$X15</f>
        <v>22.149766257720984</v>
      </c>
      <c r="V7">
        <f>((1-BL)*'HKI(x)'!V7+BL*'BL HKI(x)'!AZ6)*'Econ aggregates'!$X15</f>
        <v>21.340369731323431</v>
      </c>
      <c r="W7">
        <f>((1-BL)*'HKI(x)'!W7+BL*'BL HKI(x)'!BA6)*'Econ aggregates'!$X15</f>
        <v>19.353007551743151</v>
      </c>
      <c r="X7">
        <f>((1-BL)*'HKI(x)'!X7+BL*'BL HKI(x)'!BB6)*'Econ aggregates'!$X15</f>
        <v>17.174075798874227</v>
      </c>
      <c r="Y7">
        <f>((1-BL)*'HKI(x)'!Y7+BL*'BL HKI(x)'!BC6)*'Econ aggregates'!$X15</f>
        <v>14.520792174926781</v>
      </c>
      <c r="Z7">
        <f>((1-BL)*'HKI(x)'!Z7+BL*'BL HKI(x)'!BD6)*'Econ aggregates'!$X15</f>
        <v>13.212792907093156</v>
      </c>
      <c r="AA7">
        <f>((1-BL)*'HKI(x)'!AA7+BL*'BL HKI(x)'!BE6)*'Econ aggregates'!$X15</f>
        <v>10.044375483425313</v>
      </c>
      <c r="AB7">
        <f>((1-BL)*'HKI(x)'!AB7+BL*'BL HKI(x)'!BF6)*'Econ aggregates'!$X15</f>
        <v>6.527413847780708</v>
      </c>
      <c r="AC7">
        <f>((1-BL)*'HKI(x)'!AC7+BL*'BL HKI(x)'!BG6)*'Econ aggregates'!$X15</f>
        <v>5.9540287209690277</v>
      </c>
    </row>
    <row r="8" spans="1:29" x14ac:dyDescent="0.25">
      <c r="A8">
        <f>'HKFI(x)'!AE7</f>
        <v>1955</v>
      </c>
      <c r="B8">
        <f t="shared" si="0"/>
        <v>455.83213424236868</v>
      </c>
      <c r="C8">
        <f>((1-BL)*'HKI(x)'!C8+BL*'BL HKI(x)'!AG7)*'Econ aggregates'!$X16</f>
        <v>7.9681364335929867</v>
      </c>
      <c r="D8">
        <f>((1-BL)*'HKI(x)'!D8+BL*'BL HKI(x)'!AH7)*'Econ aggregates'!$X16</f>
        <v>6.6905745511094317</v>
      </c>
      <c r="E8">
        <f>((1-BL)*'HKI(x)'!E8+BL*'BL HKI(x)'!AI7)*'Econ aggregates'!$X16</f>
        <v>6.1462898332846443</v>
      </c>
      <c r="F8">
        <f>((1-BL)*'HKI(x)'!F8+BL*'BL HKI(x)'!AJ7)*'Econ aggregates'!$X16</f>
        <v>8.4654472452413021</v>
      </c>
      <c r="G8">
        <f>((1-BL)*'HKI(x)'!G8+BL*'BL HKI(x)'!AK7)*'Econ aggregates'!$X16</f>
        <v>9.7208211263999917</v>
      </c>
      <c r="H8">
        <f>((1-BL)*'HKI(x)'!H8+BL*'BL HKI(x)'!AL7)*'Econ aggregates'!$X16</f>
        <v>11.511197004090242</v>
      </c>
      <c r="I8">
        <f>((1-BL)*'HKI(x)'!I8+BL*'BL HKI(x)'!AM7)*'Econ aggregates'!$X16</f>
        <v>16.288303947535017</v>
      </c>
      <c r="J8">
        <f>((1-BL)*'HKI(x)'!J8+BL*'BL HKI(x)'!AN7)*'Econ aggregates'!$X16</f>
        <v>20.793609677901678</v>
      </c>
      <c r="K8">
        <f>((1-BL)*'HKI(x)'!K8+BL*'BL HKI(x)'!AO7)*'Econ aggregates'!$X16</f>
        <v>20.592457070680414</v>
      </c>
      <c r="L8">
        <f>((1-BL)*'HKI(x)'!L8+BL*'BL HKI(x)'!AP7)*'Econ aggregates'!$X16</f>
        <v>20.837148804254852</v>
      </c>
      <c r="M8">
        <f>((1-BL)*'HKI(x)'!M8+BL*'BL HKI(x)'!AQ7)*'Econ aggregates'!$X16</f>
        <v>22.168776807521109</v>
      </c>
      <c r="N8">
        <f>((1-BL)*'HKI(x)'!N8+BL*'BL HKI(x)'!AR7)*'Econ aggregates'!$X16</f>
        <v>22.349478118098446</v>
      </c>
      <c r="O8">
        <f>((1-BL)*'HKI(x)'!O8+BL*'BL HKI(x)'!AS7)*'Econ aggregates'!$X16</f>
        <v>23.702453936926812</v>
      </c>
      <c r="P8">
        <f>((1-BL)*'HKI(x)'!P8+BL*'BL HKI(x)'!AT7)*'Econ aggregates'!$X16</f>
        <v>24.09218568902126</v>
      </c>
      <c r="Q8">
        <f>((1-BL)*'HKI(x)'!Q8+BL*'BL HKI(x)'!AU7)*'Econ aggregates'!$X16</f>
        <v>24.96024216313765</v>
      </c>
      <c r="R8">
        <f>((1-BL)*'HKI(x)'!R8+BL*'BL HKI(x)'!AV7)*'Econ aggregates'!$X16</f>
        <v>25.246613592964142</v>
      </c>
      <c r="S8">
        <f>((1-BL)*'HKI(x)'!S8+BL*'BL HKI(x)'!AW7)*'Econ aggregates'!$X16</f>
        <v>25.798570762107666</v>
      </c>
      <c r="T8">
        <f>((1-BL)*'HKI(x)'!T8+BL*'BL HKI(x)'!AX7)*'Econ aggregates'!$X16</f>
        <v>26.458600636685901</v>
      </c>
      <c r="U8">
        <f>((1-BL)*'HKI(x)'!U8+BL*'BL HKI(x)'!AY7)*'Econ aggregates'!$X16</f>
        <v>22.44662758514432</v>
      </c>
      <c r="V8">
        <f>((1-BL)*'HKI(x)'!V8+BL*'BL HKI(x)'!AZ7)*'Econ aggregates'!$X16</f>
        <v>21.617771097423365</v>
      </c>
      <c r="W8">
        <f>((1-BL)*'HKI(x)'!W8+BL*'BL HKI(x)'!BA7)*'Econ aggregates'!$X16</f>
        <v>19.603756238088028</v>
      </c>
      <c r="X8">
        <f>((1-BL)*'HKI(x)'!X8+BL*'BL HKI(x)'!BB7)*'Econ aggregates'!$X16</f>
        <v>17.401652584581928</v>
      </c>
      <c r="Y8">
        <f>((1-BL)*'HKI(x)'!Y8+BL*'BL HKI(x)'!BC7)*'Econ aggregates'!$X16</f>
        <v>14.716542818224404</v>
      </c>
      <c r="Z8">
        <f>((1-BL)*'HKI(x)'!Z8+BL*'BL HKI(x)'!BD7)*'Econ aggregates'!$X16</f>
        <v>13.407606721199963</v>
      </c>
      <c r="AA8">
        <f>((1-BL)*'HKI(x)'!AA8+BL*'BL HKI(x)'!BE7)*'Econ aggregates'!$X16</f>
        <v>10.189356518277767</v>
      </c>
      <c r="AB8">
        <f>((1-BL)*'HKI(x)'!AB8+BL*'BL HKI(x)'!BF7)*'Econ aggregates'!$X16</f>
        <v>6.6163266827133338</v>
      </c>
      <c r="AC8">
        <f>((1-BL)*'HKI(x)'!AC8+BL*'BL HKI(x)'!BG7)*'Econ aggregates'!$X16</f>
        <v>6.0415865961620518</v>
      </c>
    </row>
    <row r="9" spans="1:29" x14ac:dyDescent="0.25">
      <c r="A9">
        <f>'HKFI(x)'!AE8</f>
        <v>1956</v>
      </c>
      <c r="B9">
        <f t="shared" si="0"/>
        <v>460.34324193389176</v>
      </c>
      <c r="C9">
        <f>((1-BL)*'HKI(x)'!C9+BL*'BL HKI(x)'!AG8)*'Econ aggregates'!$X17</f>
        <v>8.0498063031797535</v>
      </c>
      <c r="D9">
        <f>((1-BL)*'HKI(x)'!D9+BL*'BL HKI(x)'!AH8)*'Econ aggregates'!$X17</f>
        <v>6.7596631935546743</v>
      </c>
      <c r="E9">
        <f>((1-BL)*'HKI(x)'!E9+BL*'BL HKI(x)'!AI8)*'Econ aggregates'!$X17</f>
        <v>6.2074754976349356</v>
      </c>
      <c r="F9">
        <f>((1-BL)*'HKI(x)'!F9+BL*'BL HKI(x)'!AJ8)*'Econ aggregates'!$X17</f>
        <v>8.5268752959001688</v>
      </c>
      <c r="G9">
        <f>((1-BL)*'HKI(x)'!G9+BL*'BL HKI(x)'!AK8)*'Econ aggregates'!$X17</f>
        <v>9.7605576408210499</v>
      </c>
      <c r="H9">
        <f>((1-BL)*'HKI(x)'!H9+BL*'BL HKI(x)'!AL8)*'Econ aggregates'!$X17</f>
        <v>11.57117671559635</v>
      </c>
      <c r="I9">
        <f>((1-BL)*'HKI(x)'!I9+BL*'BL HKI(x)'!AM8)*'Econ aggregates'!$X17</f>
        <v>16.411678466783481</v>
      </c>
      <c r="J9">
        <f>((1-BL)*'HKI(x)'!J9+BL*'BL HKI(x)'!AN8)*'Econ aggregates'!$X17</f>
        <v>21.048237160304009</v>
      </c>
      <c r="K9">
        <f>((1-BL)*'HKI(x)'!K9+BL*'BL HKI(x)'!AO8)*'Econ aggregates'!$X17</f>
        <v>20.813160352383363</v>
      </c>
      <c r="L9">
        <f>((1-BL)*'HKI(x)'!L9+BL*'BL HKI(x)'!AP8)*'Econ aggregates'!$X17</f>
        <v>21.071967527238503</v>
      </c>
      <c r="M9">
        <f>((1-BL)*'HKI(x)'!M9+BL*'BL HKI(x)'!AQ8)*'Econ aggregates'!$X17</f>
        <v>22.417407678129837</v>
      </c>
      <c r="N9">
        <f>((1-BL)*'HKI(x)'!N9+BL*'BL HKI(x)'!AR8)*'Econ aggregates'!$X17</f>
        <v>22.576786301715398</v>
      </c>
      <c r="O9">
        <f>((1-BL)*'HKI(x)'!O9+BL*'BL HKI(x)'!AS8)*'Econ aggregates'!$X17</f>
        <v>23.941350041252335</v>
      </c>
      <c r="P9">
        <f>((1-BL)*'HKI(x)'!P9+BL*'BL HKI(x)'!AT8)*'Econ aggregates'!$X17</f>
        <v>24.316944318105524</v>
      </c>
      <c r="Q9">
        <f>((1-BL)*'HKI(x)'!Q9+BL*'BL HKI(x)'!AU8)*'Econ aggregates'!$X17</f>
        <v>25.201469541625006</v>
      </c>
      <c r="R9">
        <f>((1-BL)*'HKI(x)'!R9+BL*'BL HKI(x)'!AV8)*'Econ aggregates'!$X17</f>
        <v>25.488677302696452</v>
      </c>
      <c r="S9">
        <f>((1-BL)*'HKI(x)'!S9+BL*'BL HKI(x)'!AW8)*'Econ aggregates'!$X17</f>
        <v>25.985480932812948</v>
      </c>
      <c r="T9">
        <f>((1-BL)*'HKI(x)'!T9+BL*'BL HKI(x)'!AX8)*'Econ aggregates'!$X17</f>
        <v>26.679969961680865</v>
      </c>
      <c r="U9">
        <f>((1-BL)*'HKI(x)'!U9+BL*'BL HKI(x)'!AY8)*'Econ aggregates'!$X17</f>
        <v>22.669485775688159</v>
      </c>
      <c r="V9">
        <f>((1-BL)*'HKI(x)'!V9+BL*'BL HKI(x)'!AZ8)*'Econ aggregates'!$X17</f>
        <v>21.806138209785047</v>
      </c>
      <c r="W9">
        <f>((1-BL)*'HKI(x)'!W9+BL*'BL HKI(x)'!BA8)*'Econ aggregates'!$X17</f>
        <v>19.781934964649356</v>
      </c>
      <c r="X9">
        <f>((1-BL)*'HKI(x)'!X9+BL*'BL HKI(x)'!BB8)*'Econ aggregates'!$X17</f>
        <v>17.577406063865205</v>
      </c>
      <c r="Y9">
        <f>((1-BL)*'HKI(x)'!Y9+BL*'BL HKI(x)'!BC8)*'Econ aggregates'!$X17</f>
        <v>14.882298156848584</v>
      </c>
      <c r="Z9">
        <f>((1-BL)*'HKI(x)'!Z9+BL*'BL HKI(x)'!BD8)*'Econ aggregates'!$X17</f>
        <v>13.6270028879156</v>
      </c>
      <c r="AA9">
        <f>((1-BL)*'HKI(x)'!AA9+BL*'BL HKI(x)'!BE8)*'Econ aggregates'!$X17</f>
        <v>10.342258998338369</v>
      </c>
      <c r="AB9">
        <f>((1-BL)*'HKI(x)'!AB9+BL*'BL HKI(x)'!BF8)*'Econ aggregates'!$X17</f>
        <v>6.6896412433609731</v>
      </c>
      <c r="AC9">
        <f>((1-BL)*'HKI(x)'!AC9+BL*'BL HKI(x)'!BG8)*'Econ aggregates'!$X17</f>
        <v>6.1383914020257704</v>
      </c>
    </row>
    <row r="10" spans="1:29" x14ac:dyDescent="0.25">
      <c r="A10">
        <f>'HKFI(x)'!AE9</f>
        <v>1957</v>
      </c>
      <c r="B10">
        <f t="shared" si="0"/>
        <v>464.38077483666893</v>
      </c>
      <c r="C10">
        <f>((1-BL)*'HKI(x)'!C10+BL*'BL HKI(x)'!AG9)*'Econ aggregates'!$X18</f>
        <v>8.122375118221866</v>
      </c>
      <c r="D10">
        <f>((1-BL)*'HKI(x)'!D10+BL*'BL HKI(x)'!AH9)*'Econ aggregates'!$X18</f>
        <v>6.8210699304199309</v>
      </c>
      <c r="E10">
        <f>((1-BL)*'HKI(x)'!E10+BL*'BL HKI(x)'!AI9)*'Econ aggregates'!$X18</f>
        <v>6.2620683586542061</v>
      </c>
      <c r="F10">
        <f>((1-BL)*'HKI(x)'!F10+BL*'BL HKI(x)'!AJ9)*'Econ aggregates'!$X18</f>
        <v>8.5835731068211309</v>
      </c>
      <c r="G10">
        <f>((1-BL)*'HKI(x)'!G10+BL*'BL HKI(x)'!AK9)*'Econ aggregates'!$X18</f>
        <v>9.8009576184736051</v>
      </c>
      <c r="H10">
        <f>((1-BL)*'HKI(x)'!H10+BL*'BL HKI(x)'!AL9)*'Econ aggregates'!$X18</f>
        <v>11.629562487988697</v>
      </c>
      <c r="I10">
        <f>((1-BL)*'HKI(x)'!I10+BL*'BL HKI(x)'!AM9)*'Econ aggregates'!$X18</f>
        <v>16.525877117246484</v>
      </c>
      <c r="J10">
        <f>((1-BL)*'HKI(x)'!J10+BL*'BL HKI(x)'!AN9)*'Econ aggregates'!$X18</f>
        <v>21.272315724192005</v>
      </c>
      <c r="K10">
        <f>((1-BL)*'HKI(x)'!K10+BL*'BL HKI(x)'!AO9)*'Econ aggregates'!$X18</f>
        <v>21.01013860563069</v>
      </c>
      <c r="L10">
        <f>((1-BL)*'HKI(x)'!L10+BL*'BL HKI(x)'!AP9)*'Econ aggregates'!$X18</f>
        <v>21.280607830052734</v>
      </c>
      <c r="M10">
        <f>((1-BL)*'HKI(x)'!M10+BL*'BL HKI(x)'!AQ9)*'Econ aggregates'!$X18</f>
        <v>22.638192249264314</v>
      </c>
      <c r="N10">
        <f>((1-BL)*'HKI(x)'!N10+BL*'BL HKI(x)'!AR9)*'Econ aggregates'!$X18</f>
        <v>22.780679739044281</v>
      </c>
      <c r="O10">
        <f>((1-BL)*'HKI(x)'!O10+BL*'BL HKI(x)'!AS9)*'Econ aggregates'!$X18</f>
        <v>24.155547504802907</v>
      </c>
      <c r="P10">
        <f>((1-BL)*'HKI(x)'!P10+BL*'BL HKI(x)'!AT9)*'Econ aggregates'!$X18</f>
        <v>24.520093785897878</v>
      </c>
      <c r="Q10">
        <f>((1-BL)*'HKI(x)'!Q10+BL*'BL HKI(x)'!AU9)*'Econ aggregates'!$X18</f>
        <v>25.418438209043298</v>
      </c>
      <c r="R10">
        <f>((1-BL)*'HKI(x)'!R10+BL*'BL HKI(x)'!AV9)*'Econ aggregates'!$X18</f>
        <v>25.706383963368619</v>
      </c>
      <c r="S10">
        <f>((1-BL)*'HKI(x)'!S10+BL*'BL HKI(x)'!AW9)*'Econ aggregates'!$X18</f>
        <v>26.159224272220104</v>
      </c>
      <c r="T10">
        <f>((1-BL)*'HKI(x)'!T10+BL*'BL HKI(x)'!AX9)*'Econ aggregates'!$X18</f>
        <v>26.881690264630066</v>
      </c>
      <c r="U10">
        <f>((1-BL)*'HKI(x)'!U10+BL*'BL HKI(x)'!AY9)*'Econ aggregates'!$X18</f>
        <v>22.868235850322957</v>
      </c>
      <c r="V10">
        <f>((1-BL)*'HKI(x)'!V10+BL*'BL HKI(x)'!AZ9)*'Econ aggregates'!$X18</f>
        <v>21.976289849156952</v>
      </c>
      <c r="W10">
        <f>((1-BL)*'HKI(x)'!W10+BL*'BL HKI(x)'!BA9)*'Econ aggregates'!$X18</f>
        <v>19.941898041733108</v>
      </c>
      <c r="X10">
        <f>((1-BL)*'HKI(x)'!X10+BL*'BL HKI(x)'!BB9)*'Econ aggregates'!$X18</f>
        <v>17.733575066692431</v>
      </c>
      <c r="Y10">
        <f>((1-BL)*'HKI(x)'!Y10+BL*'BL HKI(x)'!BC9)*'Econ aggregates'!$X18</f>
        <v>15.028021502797694</v>
      </c>
      <c r="Z10">
        <f>((1-BL)*'HKI(x)'!Z10+BL*'BL HKI(x)'!BD9)*'Econ aggregates'!$X18</f>
        <v>13.814599845701878</v>
      </c>
      <c r="AA10">
        <f>((1-BL)*'HKI(x)'!AA10+BL*'BL HKI(x)'!BE9)*'Econ aggregates'!$X18</f>
        <v>10.473759691561659</v>
      </c>
      <c r="AB10">
        <f>((1-BL)*'HKI(x)'!AB10+BL*'BL HKI(x)'!BF9)*'Econ aggregates'!$X18</f>
        <v>6.7542994903607108</v>
      </c>
      <c r="AC10">
        <f>((1-BL)*'HKI(x)'!AC10+BL*'BL HKI(x)'!BG9)*'Econ aggregates'!$X18</f>
        <v>6.2212996123687203</v>
      </c>
    </row>
    <row r="11" spans="1:29" x14ac:dyDescent="0.25">
      <c r="A11">
        <f>'HKFI(x)'!AE10</f>
        <v>1958</v>
      </c>
      <c r="B11">
        <f t="shared" si="0"/>
        <v>469.08399128587388</v>
      </c>
      <c r="C11">
        <f>((1-BL)*'HKI(x)'!C11+BL*'BL HKI(x)'!AG10)*'Econ aggregates'!$X19</f>
        <v>8.2051709020728847</v>
      </c>
      <c r="D11">
        <f>((1-BL)*'HKI(x)'!D11+BL*'BL HKI(x)'!AH10)*'Econ aggregates'!$X19</f>
        <v>6.8911778543687241</v>
      </c>
      <c r="E11">
        <f>((1-BL)*'HKI(x)'!E11+BL*'BL HKI(x)'!AI10)*'Econ aggregates'!$X19</f>
        <v>6.3251123954112884</v>
      </c>
      <c r="F11">
        <f>((1-BL)*'HKI(x)'!F11+BL*'BL HKI(x)'!AJ10)*'Econ aggregates'!$X19</f>
        <v>8.6554968876587211</v>
      </c>
      <c r="G11">
        <f>((1-BL)*'HKI(x)'!G11+BL*'BL HKI(x)'!AK10)*'Econ aggregates'!$X19</f>
        <v>9.8644516162120297</v>
      </c>
      <c r="H11">
        <f>((1-BL)*'HKI(x)'!H11+BL*'BL HKI(x)'!AL10)*'Econ aggregates'!$X19</f>
        <v>11.71354205551348</v>
      </c>
      <c r="I11">
        <f>((1-BL)*'HKI(x)'!I11+BL*'BL HKI(x)'!AM10)*'Econ aggregates'!$X19</f>
        <v>16.671635174836645</v>
      </c>
      <c r="J11">
        <f>((1-BL)*'HKI(x)'!J11+BL*'BL HKI(x)'!AN10)*'Econ aggregates'!$X19</f>
        <v>21.52029213982399</v>
      </c>
      <c r="K11">
        <f>((1-BL)*'HKI(x)'!K11+BL*'BL HKI(x)'!AO10)*'Econ aggregates'!$X19</f>
        <v>21.237534389204637</v>
      </c>
      <c r="L11">
        <f>((1-BL)*'HKI(x)'!L11+BL*'BL HKI(x)'!AP10)*'Econ aggregates'!$X19</f>
        <v>21.518280626562643</v>
      </c>
      <c r="M11">
        <f>((1-BL)*'HKI(x)'!M11+BL*'BL HKI(x)'!AQ10)*'Econ aggregates'!$X19</f>
        <v>22.889302293465434</v>
      </c>
      <c r="N11">
        <f>((1-BL)*'HKI(x)'!N11+BL*'BL HKI(x)'!AR10)*'Econ aggregates'!$X19</f>
        <v>23.019526741421338</v>
      </c>
      <c r="O11">
        <f>((1-BL)*'HKI(x)'!O11+BL*'BL HKI(x)'!AS10)*'Econ aggregates'!$X19</f>
        <v>24.406210665135458</v>
      </c>
      <c r="P11">
        <f>((1-BL)*'HKI(x)'!P11+BL*'BL HKI(x)'!AT10)*'Econ aggregates'!$X19</f>
        <v>24.76333129084648</v>
      </c>
      <c r="Q11">
        <f>((1-BL)*'HKI(x)'!Q11+BL*'BL HKI(x)'!AU10)*'Econ aggregates'!$X19</f>
        <v>25.674691189632785</v>
      </c>
      <c r="R11">
        <f>((1-BL)*'HKI(x)'!R11+BL*'BL HKI(x)'!AV10)*'Econ aggregates'!$X19</f>
        <v>25.963495474159835</v>
      </c>
      <c r="S11">
        <f>((1-BL)*'HKI(x)'!S11+BL*'BL HKI(x)'!AW10)*'Econ aggregates'!$X19</f>
        <v>26.383438193262794</v>
      </c>
      <c r="T11">
        <f>((1-BL)*'HKI(x)'!T11+BL*'BL HKI(x)'!AX10)*'Econ aggregates'!$X19</f>
        <v>27.12884777786557</v>
      </c>
      <c r="U11">
        <f>((1-BL)*'HKI(x)'!U11+BL*'BL HKI(x)'!AY10)*'Econ aggregates'!$X19</f>
        <v>23.097457247380714</v>
      </c>
      <c r="V11">
        <f>((1-BL)*'HKI(x)'!V11+BL*'BL HKI(x)'!AZ10)*'Econ aggregates'!$X19</f>
        <v>22.179915015824818</v>
      </c>
      <c r="W11">
        <f>((1-BL)*'HKI(x)'!W11+BL*'BL HKI(x)'!BA10)*'Econ aggregates'!$X19</f>
        <v>20.130063933470169</v>
      </c>
      <c r="X11">
        <f>((1-BL)*'HKI(x)'!X11+BL*'BL HKI(x)'!BB10)*'Econ aggregates'!$X19</f>
        <v>17.911796962806186</v>
      </c>
      <c r="Y11">
        <f>((1-BL)*'HKI(x)'!Y11+BL*'BL HKI(x)'!BC10)*'Econ aggregates'!$X19</f>
        <v>15.189002003290009</v>
      </c>
      <c r="Z11">
        <f>((1-BL)*'HKI(x)'!Z11+BL*'BL HKI(x)'!BD10)*'Econ aggregates'!$X19</f>
        <v>14.003585605746256</v>
      </c>
      <c r="AA11">
        <f>((1-BL)*'HKI(x)'!AA11+BL*'BL HKI(x)'!BE10)*'Econ aggregates'!$X19</f>
        <v>10.608927802070982</v>
      </c>
      <c r="AB11">
        <f>((1-BL)*'HKI(x)'!AB11+BL*'BL HKI(x)'!BF10)*'Econ aggregates'!$X19</f>
        <v>6.8264112739318454</v>
      </c>
      <c r="AC11">
        <f>((1-BL)*'HKI(x)'!AC11+BL*'BL HKI(x)'!BG10)*'Econ aggregates'!$X19</f>
        <v>6.3052937738981436</v>
      </c>
    </row>
    <row r="12" spans="1:29" x14ac:dyDescent="0.25">
      <c r="A12">
        <f>'HKFI(x)'!AE11</f>
        <v>1959</v>
      </c>
      <c r="B12">
        <f t="shared" si="0"/>
        <v>474.61513967200591</v>
      </c>
      <c r="C12">
        <f>((1-BL)*'HKI(x)'!C12+BL*'BL HKI(x)'!AG11)*'Econ aggregates'!$X20</f>
        <v>8.3007166451931571</v>
      </c>
      <c r="D12">
        <f>((1-BL)*'HKI(x)'!D12+BL*'BL HKI(x)'!AH11)*'Econ aggregates'!$X20</f>
        <v>6.9721351598966708</v>
      </c>
      <c r="E12">
        <f>((1-BL)*'HKI(x)'!E12+BL*'BL HKI(x)'!AI11)*'Econ aggregates'!$X20</f>
        <v>6.3986746353866337</v>
      </c>
      <c r="F12">
        <f>((1-BL)*'HKI(x)'!F12+BL*'BL HKI(x)'!AJ11)*'Econ aggregates'!$X20</f>
        <v>8.7461970986624795</v>
      </c>
      <c r="G12">
        <f>((1-BL)*'HKI(x)'!G12+BL*'BL HKI(x)'!AK11)*'Econ aggregates'!$X20</f>
        <v>9.9562465770798791</v>
      </c>
      <c r="H12">
        <f>((1-BL)*'HKI(x)'!H12+BL*'BL HKI(x)'!AL11)*'Econ aggregates'!$X20</f>
        <v>11.828947764135592</v>
      </c>
      <c r="I12">
        <f>((1-BL)*'HKI(x)'!I12+BL*'BL HKI(x)'!AM11)*'Econ aggregates'!$X20</f>
        <v>16.856344635155789</v>
      </c>
      <c r="J12">
        <f>((1-BL)*'HKI(x)'!J12+BL*'BL HKI(x)'!AN11)*'Econ aggregates'!$X20</f>
        <v>21.798344097868888</v>
      </c>
      <c r="K12">
        <f>((1-BL)*'HKI(x)'!K12+BL*'BL HKI(x)'!AO11)*'Econ aggregates'!$X20</f>
        <v>21.502858691519705</v>
      </c>
      <c r="L12">
        <f>((1-BL)*'HKI(x)'!L12+BL*'BL HKI(x)'!AP11)*'Econ aggregates'!$X20</f>
        <v>21.792245714272674</v>
      </c>
      <c r="M12">
        <f>((1-BL)*'HKI(x)'!M12+BL*'BL HKI(x)'!AQ11)*'Econ aggregates'!$X20</f>
        <v>23.17832281313013</v>
      </c>
      <c r="N12">
        <f>((1-BL)*'HKI(x)'!N12+BL*'BL HKI(x)'!AR11)*'Econ aggregates'!$X20</f>
        <v>23.301860703574707</v>
      </c>
      <c r="O12">
        <f>((1-BL)*'HKI(x)'!O12+BL*'BL HKI(x)'!AS11)*'Econ aggregates'!$X20</f>
        <v>24.702235233842433</v>
      </c>
      <c r="P12">
        <f>((1-BL)*'HKI(x)'!P12+BL*'BL HKI(x)'!AT11)*'Econ aggregates'!$X20</f>
        <v>25.056298900137097</v>
      </c>
      <c r="Q12">
        <f>((1-BL)*'HKI(x)'!Q12+BL*'BL HKI(x)'!AU11)*'Econ aggregates'!$X20</f>
        <v>25.979741525105357</v>
      </c>
      <c r="R12">
        <f>((1-BL)*'HKI(x)'!R12+BL*'BL HKI(x)'!AV11)*'Econ aggregates'!$X20</f>
        <v>26.269545247718412</v>
      </c>
      <c r="S12">
        <f>((1-BL)*'HKI(x)'!S12+BL*'BL HKI(x)'!AW11)*'Econ aggregates'!$X20</f>
        <v>26.669893529279072</v>
      </c>
      <c r="T12">
        <f>((1-BL)*'HKI(x)'!T12+BL*'BL HKI(x)'!AX11)*'Econ aggregates'!$X20</f>
        <v>27.432210584112617</v>
      </c>
      <c r="U12">
        <f>((1-BL)*'HKI(x)'!U12+BL*'BL HKI(x)'!AY11)*'Econ aggregates'!$X20</f>
        <v>23.364603370185431</v>
      </c>
      <c r="V12">
        <f>((1-BL)*'HKI(x)'!V12+BL*'BL HKI(x)'!AZ11)*'Econ aggregates'!$X20</f>
        <v>22.425001788804735</v>
      </c>
      <c r="W12">
        <f>((1-BL)*'HKI(x)'!W12+BL*'BL HKI(x)'!BA11)*'Econ aggregates'!$X20</f>
        <v>20.353216531971118</v>
      </c>
      <c r="X12">
        <f>((1-BL)*'HKI(x)'!X12+BL*'BL HKI(x)'!BB11)*'Econ aggregates'!$X20</f>
        <v>18.117500254020797</v>
      </c>
      <c r="Y12">
        <f>((1-BL)*'HKI(x)'!Y12+BL*'BL HKI(x)'!BC11)*'Econ aggregates'!$X20</f>
        <v>15.369138175736641</v>
      </c>
      <c r="Z12">
        <f>((1-BL)*'HKI(x)'!Z12+BL*'BL HKI(x)'!BD11)*'Econ aggregates'!$X20</f>
        <v>14.194990131141552</v>
      </c>
      <c r="AA12">
        <f>((1-BL)*'HKI(x)'!AA12+BL*'BL HKI(x)'!BE11)*'Econ aggregates'!$X20</f>
        <v>10.749075188213826</v>
      </c>
      <c r="AB12">
        <f>((1-BL)*'HKI(x)'!AB12+BL*'BL HKI(x)'!BF11)*'Econ aggregates'!$X20</f>
        <v>6.9078612069949443</v>
      </c>
      <c r="AC12">
        <f>((1-BL)*'HKI(x)'!AC12+BL*'BL HKI(x)'!BG11)*'Econ aggregates'!$X20</f>
        <v>6.3909334688656187</v>
      </c>
    </row>
    <row r="13" spans="1:29" x14ac:dyDescent="0.25">
      <c r="A13">
        <f>'HKFI(x)'!AE12</f>
        <v>1960</v>
      </c>
      <c r="B13">
        <f t="shared" si="0"/>
        <v>480.96143780401405</v>
      </c>
      <c r="C13">
        <f>((1-BL)*'HKI(x)'!C13+BL*'BL HKI(x)'!AG12)*'Econ aggregates'!$X21</f>
        <v>8.4089053137558452</v>
      </c>
      <c r="D13">
        <f>((1-BL)*'HKI(x)'!D13+BL*'BL HKI(x)'!AH12)*'Econ aggregates'!$X21</f>
        <v>7.0638521624684989</v>
      </c>
      <c r="E13">
        <f>((1-BL)*'HKI(x)'!E13+BL*'BL HKI(x)'!AI12)*'Econ aggregates'!$X21</f>
        <v>6.4826171430661859</v>
      </c>
      <c r="F13">
        <f>((1-BL)*'HKI(x)'!F13+BL*'BL HKI(x)'!AJ12)*'Econ aggregates'!$X21</f>
        <v>8.854984329282928</v>
      </c>
      <c r="G13">
        <f>((1-BL)*'HKI(x)'!G13+BL*'BL HKI(x)'!AK12)*'Econ aggregates'!$X21</f>
        <v>10.074833514284487</v>
      </c>
      <c r="H13">
        <f>((1-BL)*'HKI(x)'!H13+BL*'BL HKI(x)'!AL12)*'Econ aggregates'!$X21</f>
        <v>11.974259655722038</v>
      </c>
      <c r="I13">
        <f>((1-BL)*'HKI(x)'!I13+BL*'BL HKI(x)'!AM12)*'Econ aggregates'!$X21</f>
        <v>17.078617790691037</v>
      </c>
      <c r="J13">
        <f>((1-BL)*'HKI(x)'!J13+BL*'BL HKI(x)'!AN12)*'Econ aggregates'!$X21</f>
        <v>22.106888377795158</v>
      </c>
      <c r="K13">
        <f>((1-BL)*'HKI(x)'!K13+BL*'BL HKI(x)'!AO12)*'Econ aggregates'!$X21</f>
        <v>21.805733667464892</v>
      </c>
      <c r="L13">
        <f>((1-BL)*'HKI(x)'!L13+BL*'BL HKI(x)'!AP12)*'Econ aggregates'!$X21</f>
        <v>22.102368750624375</v>
      </c>
      <c r="M13">
        <f>((1-BL)*'HKI(x)'!M13+BL*'BL HKI(x)'!AQ12)*'Econ aggregates'!$X21</f>
        <v>23.505127299929317</v>
      </c>
      <c r="N13">
        <f>((1-BL)*'HKI(x)'!N13+BL*'BL HKI(x)'!AR12)*'Econ aggregates'!$X21</f>
        <v>23.627003029255295</v>
      </c>
      <c r="O13">
        <f>((1-BL)*'HKI(x)'!O13+BL*'BL HKI(x)'!AS12)*'Econ aggregates'!$X21</f>
        <v>25.042907626983208</v>
      </c>
      <c r="P13">
        <f>((1-BL)*'HKI(x)'!P13+BL*'BL HKI(x)'!AT12)*'Econ aggregates'!$X21</f>
        <v>25.397865742697114</v>
      </c>
      <c r="Q13">
        <f>((1-BL)*'HKI(x)'!Q13+BL*'BL HKI(x)'!AU12)*'Econ aggregates'!$X21</f>
        <v>26.332653579189575</v>
      </c>
      <c r="R13">
        <f>((1-BL)*'HKI(x)'!R13+BL*'BL HKI(x)'!AV12)*'Econ aggregates'!$X21</f>
        <v>26.623580611610851</v>
      </c>
      <c r="S13">
        <f>((1-BL)*'HKI(x)'!S13+BL*'BL HKI(x)'!AW12)*'Econ aggregates'!$X21</f>
        <v>27.01625470685309</v>
      </c>
      <c r="T13">
        <f>((1-BL)*'HKI(x)'!T13+BL*'BL HKI(x)'!AX12)*'Econ aggregates'!$X21</f>
        <v>27.790126658179027</v>
      </c>
      <c r="U13">
        <f>((1-BL)*'HKI(x)'!U13+BL*'BL HKI(x)'!AY12)*'Econ aggregates'!$X21</f>
        <v>23.669185034520492</v>
      </c>
      <c r="V13">
        <f>((1-BL)*'HKI(x)'!V13+BL*'BL HKI(x)'!AZ12)*'Econ aggregates'!$X21</f>
        <v>22.710504625197014</v>
      </c>
      <c r="W13">
        <f>((1-BL)*'HKI(x)'!W13+BL*'BL HKI(x)'!BA12)*'Econ aggregates'!$X21</f>
        <v>20.610625154623573</v>
      </c>
      <c r="X13">
        <f>((1-BL)*'HKI(x)'!X13+BL*'BL HKI(x)'!BB12)*'Econ aggregates'!$X21</f>
        <v>18.350433404964143</v>
      </c>
      <c r="Y13">
        <f>((1-BL)*'HKI(x)'!Y13+BL*'BL HKI(x)'!BC12)*'Econ aggregates'!$X21</f>
        <v>15.568631605628193</v>
      </c>
      <c r="Z13">
        <f>((1-BL)*'HKI(x)'!Z13+BL*'BL HKI(x)'!BD12)*'Econ aggregates'!$X21</f>
        <v>14.390592870117478</v>
      </c>
      <c r="AA13">
        <f>((1-BL)*'HKI(x)'!AA13+BL*'BL HKI(x)'!BE12)*'Econ aggregates'!$X21</f>
        <v>10.895226785943718</v>
      </c>
      <c r="AB13">
        <f>((1-BL)*'HKI(x)'!AB13+BL*'BL HKI(x)'!BF12)*'Econ aggregates'!$X21</f>
        <v>6.9986905861803104</v>
      </c>
      <c r="AC13">
        <f>((1-BL)*'HKI(x)'!AC13+BL*'BL HKI(x)'!BG12)*'Econ aggregates'!$X21</f>
        <v>6.4789677769862637</v>
      </c>
    </row>
    <row r="14" spans="1:29" x14ac:dyDescent="0.25">
      <c r="A14">
        <f>'HKFI(x)'!AE13</f>
        <v>1961</v>
      </c>
      <c r="B14">
        <f t="shared" si="0"/>
        <v>485.42362338378717</v>
      </c>
      <c r="C14">
        <f>((1-BL)*'HKI(x)'!C14+BL*'BL HKI(x)'!AG13)*'Econ aggregates'!$X22</f>
        <v>8.4903288521150486</v>
      </c>
      <c r="D14">
        <f>((1-BL)*'HKI(x)'!D14+BL*'BL HKI(x)'!AH13)*'Econ aggregates'!$X22</f>
        <v>7.1327535235461799</v>
      </c>
      <c r="E14">
        <f>((1-BL)*'HKI(x)'!E14+BL*'BL HKI(x)'!AI13)*'Econ aggregates'!$X22</f>
        <v>6.5433059144239536</v>
      </c>
      <c r="F14">
        <f>((1-BL)*'HKI(x)'!F14+BL*'BL HKI(x)'!AJ13)*'Econ aggregates'!$X22</f>
        <v>8.9127224906315892</v>
      </c>
      <c r="G14">
        <f>((1-BL)*'HKI(x)'!G14+BL*'BL HKI(x)'!AK13)*'Econ aggregates'!$X22</f>
        <v>10.106089499869919</v>
      </c>
      <c r="H14">
        <f>((1-BL)*'HKI(x)'!H14+BL*'BL HKI(x)'!AL13)*'Econ aggregates'!$X22</f>
        <v>12.025829450268983</v>
      </c>
      <c r="I14">
        <f>((1-BL)*'HKI(x)'!I14+BL*'BL HKI(x)'!AM13)*'Econ aggregates'!$X22</f>
        <v>17.194815607370376</v>
      </c>
      <c r="J14">
        <f>((1-BL)*'HKI(x)'!J14+BL*'BL HKI(x)'!AN13)*'Econ aggregates'!$X22</f>
        <v>22.365414791077463</v>
      </c>
      <c r="K14">
        <f>((1-BL)*'HKI(x)'!K14+BL*'BL HKI(x)'!AO13)*'Econ aggregates'!$X22</f>
        <v>22.025712117893026</v>
      </c>
      <c r="L14">
        <f>((1-BL)*'HKI(x)'!L14+BL*'BL HKI(x)'!AP13)*'Econ aggregates'!$X22</f>
        <v>22.337951874120741</v>
      </c>
      <c r="M14">
        <f>((1-BL)*'HKI(x)'!M14+BL*'BL HKI(x)'!AQ13)*'Econ aggregates'!$X22</f>
        <v>23.754599211823777</v>
      </c>
      <c r="N14">
        <f>((1-BL)*'HKI(x)'!N14+BL*'BL HKI(x)'!AR13)*'Econ aggregates'!$X22</f>
        <v>23.85191069907701</v>
      </c>
      <c r="O14">
        <f>((1-BL)*'HKI(x)'!O14+BL*'BL HKI(x)'!AS13)*'Econ aggregates'!$X22</f>
        <v>25.279205066748617</v>
      </c>
      <c r="P14">
        <f>((1-BL)*'HKI(x)'!P14+BL*'BL HKI(x)'!AT13)*'Econ aggregates'!$X22</f>
        <v>25.617560107500804</v>
      </c>
      <c r="Q14">
        <f>((1-BL)*'HKI(x)'!Q14+BL*'BL HKI(x)'!AU13)*'Econ aggregates'!$X22</f>
        <v>26.569965852312194</v>
      </c>
      <c r="R14">
        <f>((1-BL)*'HKI(x)'!R14+BL*'BL HKI(x)'!AV13)*'Econ aggregates'!$X22</f>
        <v>26.861586390888149</v>
      </c>
      <c r="S14">
        <f>((1-BL)*'HKI(x)'!S14+BL*'BL HKI(x)'!AW13)*'Econ aggregates'!$X22</f>
        <v>27.190889236853977</v>
      </c>
      <c r="T14">
        <f>((1-BL)*'HKI(x)'!T14+BL*'BL HKI(x)'!AX13)*'Econ aggregates'!$X22</f>
        <v>28.003221586069881</v>
      </c>
      <c r="U14">
        <f>((1-BL)*'HKI(x)'!U14+BL*'BL HKI(x)'!AY13)*'Econ aggregates'!$X22</f>
        <v>23.890270123633098</v>
      </c>
      <c r="V14">
        <f>((1-BL)*'HKI(x)'!V14+BL*'BL HKI(x)'!AZ13)*'Econ aggregates'!$X22</f>
        <v>22.893707774086071</v>
      </c>
      <c r="W14">
        <f>((1-BL)*'HKI(x)'!W14+BL*'BL HKI(x)'!BA13)*'Econ aggregates'!$X22</f>
        <v>20.785335220105289</v>
      </c>
      <c r="X14">
        <f>((1-BL)*'HKI(x)'!X14+BL*'BL HKI(x)'!BB13)*'Econ aggregates'!$X22</f>
        <v>18.525476466468159</v>
      </c>
      <c r="Y14">
        <f>((1-BL)*'HKI(x)'!Y14+BL*'BL HKI(x)'!BC13)*'Econ aggregates'!$X22</f>
        <v>15.736212595112899</v>
      </c>
      <c r="Z14">
        <f>((1-BL)*'HKI(x)'!Z14+BL*'BL HKI(x)'!BD13)*'Econ aggregates'!$X22</f>
        <v>14.621087302836292</v>
      </c>
      <c r="AA14">
        <f>((1-BL)*'HKI(x)'!AA14+BL*'BL HKI(x)'!BE13)*'Econ aggregates'!$X22</f>
        <v>11.054635158449177</v>
      </c>
      <c r="AB14">
        <f>((1-BL)*'HKI(x)'!AB14+BL*'BL HKI(x)'!BF13)*'Econ aggregates'!$X22</f>
        <v>7.072567388089511</v>
      </c>
      <c r="AC14">
        <f>((1-BL)*'HKI(x)'!AC14+BL*'BL HKI(x)'!BG13)*'Econ aggregates'!$X22</f>
        <v>6.5804690824150764</v>
      </c>
    </row>
    <row r="15" spans="1:29" x14ac:dyDescent="0.25">
      <c r="A15">
        <f>'HKFI(x)'!AE14</f>
        <v>1962</v>
      </c>
      <c r="B15">
        <f t="shared" si="0"/>
        <v>489.88476710288438</v>
      </c>
      <c r="C15">
        <f>((1-BL)*'HKI(x)'!C15+BL*'BL HKI(x)'!AG14)*'Econ aggregates'!$X23</f>
        <v>8.5691259121324865</v>
      </c>
      <c r="D15">
        <f>((1-BL)*'HKI(x)'!D15+BL*'BL HKI(x)'!AH14)*'Econ aggregates'!$X23</f>
        <v>7.1994993638761899</v>
      </c>
      <c r="E15">
        <f>((1-BL)*'HKI(x)'!E15+BL*'BL HKI(x)'!AI14)*'Econ aggregates'!$X23</f>
        <v>6.6031592743627048</v>
      </c>
      <c r="F15">
        <f>((1-BL)*'HKI(x)'!F15+BL*'BL HKI(x)'!AJ14)*'Econ aggregates'!$X23</f>
        <v>8.9793558736634971</v>
      </c>
      <c r="G15">
        <f>((1-BL)*'HKI(x)'!G15+BL*'BL HKI(x)'!AK14)*'Econ aggregates'!$X23</f>
        <v>10.162202671858562</v>
      </c>
      <c r="H15">
        <f>((1-BL)*'HKI(x)'!H15+BL*'BL HKI(x)'!AL14)*'Econ aggregates'!$X23</f>
        <v>12.101540784192142</v>
      </c>
      <c r="I15">
        <f>((1-BL)*'HKI(x)'!I15+BL*'BL HKI(x)'!AM14)*'Econ aggregates'!$X23</f>
        <v>17.330208282666828</v>
      </c>
      <c r="J15">
        <f>((1-BL)*'HKI(x)'!J15+BL*'BL HKI(x)'!AN14)*'Econ aggregates'!$X23</f>
        <v>22.604112257217903</v>
      </c>
      <c r="K15">
        <f>((1-BL)*'HKI(x)'!K15+BL*'BL HKI(x)'!AO14)*'Econ aggregates'!$X23</f>
        <v>22.242455689619732</v>
      </c>
      <c r="L15">
        <f>((1-BL)*'HKI(x)'!L15+BL*'BL HKI(x)'!AP14)*'Econ aggregates'!$X23</f>
        <v>22.565289262499174</v>
      </c>
      <c r="M15">
        <f>((1-BL)*'HKI(x)'!M15+BL*'BL HKI(x)'!AQ14)*'Econ aggregates'!$X23</f>
        <v>23.994761412071202</v>
      </c>
      <c r="N15">
        <f>((1-BL)*'HKI(x)'!N15+BL*'BL HKI(x)'!AR14)*'Econ aggregates'!$X23</f>
        <v>24.078714457092921</v>
      </c>
      <c r="O15">
        <f>((1-BL)*'HKI(x)'!O15+BL*'BL HKI(x)'!AS14)*'Econ aggregates'!$X23</f>
        <v>25.517130300095936</v>
      </c>
      <c r="P15">
        <f>((1-BL)*'HKI(x)'!P15+BL*'BL HKI(x)'!AT14)*'Econ aggregates'!$X23</f>
        <v>25.847118181407495</v>
      </c>
      <c r="Q15">
        <f>((1-BL)*'HKI(x)'!Q15+BL*'BL HKI(x)'!AU14)*'Econ aggregates'!$X23</f>
        <v>26.812492975835855</v>
      </c>
      <c r="R15">
        <f>((1-BL)*'HKI(x)'!R15+BL*'BL HKI(x)'!AV14)*'Econ aggregates'!$X23</f>
        <v>27.104818984149023</v>
      </c>
      <c r="S15">
        <f>((1-BL)*'HKI(x)'!S15+BL*'BL HKI(x)'!AW14)*'Econ aggregates'!$X23</f>
        <v>27.398459970409498</v>
      </c>
      <c r="T15">
        <f>((1-BL)*'HKI(x)'!T15+BL*'BL HKI(x)'!AX14)*'Econ aggregates'!$X23</f>
        <v>28.234684683975342</v>
      </c>
      <c r="U15">
        <f>((1-BL)*'HKI(x)'!U15+BL*'BL HKI(x)'!AY14)*'Econ aggregates'!$X23</f>
        <v>24.107877169889367</v>
      </c>
      <c r="V15">
        <f>((1-BL)*'HKI(x)'!V15+BL*'BL HKI(x)'!AZ14)*'Econ aggregates'!$X23</f>
        <v>23.085117026735897</v>
      </c>
      <c r="W15">
        <f>((1-BL)*'HKI(x)'!W15+BL*'BL HKI(x)'!BA14)*'Econ aggregates'!$X23</f>
        <v>20.962838062483947</v>
      </c>
      <c r="X15">
        <f>((1-BL)*'HKI(x)'!X15+BL*'BL HKI(x)'!BB14)*'Econ aggregates'!$X23</f>
        <v>18.694950780631164</v>
      </c>
      <c r="Y15">
        <f>((1-BL)*'HKI(x)'!Y15+BL*'BL HKI(x)'!BC14)*'Econ aggregates'!$X23</f>
        <v>15.890555913004663</v>
      </c>
      <c r="Z15">
        <f>((1-BL)*'HKI(x)'!Z15+BL*'BL HKI(x)'!BD14)*'Econ aggregates'!$X23</f>
        <v>14.806932598353644</v>
      </c>
      <c r="AA15">
        <f>((1-BL)*'HKI(x)'!AA15+BL*'BL HKI(x)'!BE14)*'Econ aggregates'!$X23</f>
        <v>11.186818457360705</v>
      </c>
      <c r="AB15">
        <f>((1-BL)*'HKI(x)'!AB15+BL*'BL HKI(x)'!BF14)*'Econ aggregates'!$X23</f>
        <v>7.1415966654760865</v>
      </c>
      <c r="AC15">
        <f>((1-BL)*'HKI(x)'!AC15+BL*'BL HKI(x)'!BG14)*'Econ aggregates'!$X23</f>
        <v>6.6629500918224256</v>
      </c>
    </row>
    <row r="16" spans="1:29" x14ac:dyDescent="0.25">
      <c r="A16">
        <f>'HKFI(x)'!AE15</f>
        <v>1963</v>
      </c>
      <c r="B16">
        <f t="shared" si="0"/>
        <v>495.51699184231626</v>
      </c>
      <c r="C16">
        <f>((1-BL)*'HKI(x)'!C16+BL*'BL HKI(x)'!AG15)*'Econ aggregates'!$X24</f>
        <v>8.6662672637220677</v>
      </c>
      <c r="D16">
        <f>((1-BL)*'HKI(x)'!D16+BL*'BL HKI(x)'!AH15)*'Econ aggregates'!$X24</f>
        <v>7.2818502555594282</v>
      </c>
      <c r="E16">
        <f>((1-BL)*'HKI(x)'!E16+BL*'BL HKI(x)'!AI15)*'Econ aggregates'!$X24</f>
        <v>6.6779835214743741</v>
      </c>
      <c r="F16">
        <f>((1-BL)*'HKI(x)'!F16+BL*'BL HKI(x)'!AJ15)*'Econ aggregates'!$X24</f>
        <v>9.0713836776055157</v>
      </c>
      <c r="G16">
        <f>((1-BL)*'HKI(x)'!G16+BL*'BL HKI(x)'!AK15)*'Econ aggregates'!$X24</f>
        <v>10.255146191558339</v>
      </c>
      <c r="H16">
        <f>((1-BL)*'HKI(x)'!H16+BL*'BL HKI(x)'!AL15)*'Econ aggregates'!$X24</f>
        <v>12.218601954009909</v>
      </c>
      <c r="I16">
        <f>((1-BL)*'HKI(x)'!I16+BL*'BL HKI(x)'!AM15)*'Econ aggregates'!$X24</f>
        <v>17.518270458601215</v>
      </c>
      <c r="J16">
        <f>((1-BL)*'HKI(x)'!J16+BL*'BL HKI(x)'!AN15)*'Econ aggregates'!$X24</f>
        <v>22.887927697701588</v>
      </c>
      <c r="K16">
        <f>((1-BL)*'HKI(x)'!K16+BL*'BL HKI(x)'!AO15)*'Econ aggregates'!$X24</f>
        <v>22.513337667265422</v>
      </c>
      <c r="L16">
        <f>((1-BL)*'HKI(x)'!L16+BL*'BL HKI(x)'!AP15)*'Econ aggregates'!$X24</f>
        <v>22.845097834239265</v>
      </c>
      <c r="M16">
        <f>((1-BL)*'HKI(x)'!M16+BL*'BL HKI(x)'!AQ15)*'Econ aggregates'!$X24</f>
        <v>24.289805512047465</v>
      </c>
      <c r="N16">
        <f>((1-BL)*'HKI(x)'!N16+BL*'BL HKI(x)'!AR15)*'Econ aggregates'!$X24</f>
        <v>24.366865477635347</v>
      </c>
      <c r="O16">
        <f>((1-BL)*'HKI(x)'!O16+BL*'BL HKI(x)'!AS15)*'Econ aggregates'!$X24</f>
        <v>25.819068440549586</v>
      </c>
      <c r="P16">
        <f>((1-BL)*'HKI(x)'!P16+BL*'BL HKI(x)'!AT15)*'Econ aggregates'!$X24</f>
        <v>26.145814747448188</v>
      </c>
      <c r="Q16">
        <f>((1-BL)*'HKI(x)'!Q16+BL*'BL HKI(x)'!AU15)*'Econ aggregates'!$X24</f>
        <v>27.123415010917505</v>
      </c>
      <c r="R16">
        <f>((1-BL)*'HKI(x)'!R16+BL*'BL HKI(x)'!AV15)*'Econ aggregates'!$X24</f>
        <v>27.416627944216025</v>
      </c>
      <c r="S16">
        <f>((1-BL)*'HKI(x)'!S16+BL*'BL HKI(x)'!AW15)*'Econ aggregates'!$X24</f>
        <v>27.689878083814609</v>
      </c>
      <c r="T16">
        <f>((1-BL)*'HKI(x)'!T16+BL*'BL HKI(x)'!AX15)*'Econ aggregates'!$X24</f>
        <v>28.543288750442148</v>
      </c>
      <c r="U16">
        <f>((1-BL)*'HKI(x)'!U16+BL*'BL HKI(x)'!AY15)*'Econ aggregates'!$X24</f>
        <v>24.379510030391089</v>
      </c>
      <c r="V16">
        <f>((1-BL)*'HKI(x)'!V16+BL*'BL HKI(x)'!AZ15)*'Econ aggregates'!$X24</f>
        <v>23.334053986688822</v>
      </c>
      <c r="W16">
        <f>((1-BL)*'HKI(x)'!W16+BL*'BL HKI(x)'!BA15)*'Econ aggregates'!$X24</f>
        <v>21.189385986734774</v>
      </c>
      <c r="X16">
        <f>((1-BL)*'HKI(x)'!X16+BL*'BL HKI(x)'!BB15)*'Econ aggregates'!$X24</f>
        <v>18.903933540559009</v>
      </c>
      <c r="Y16">
        <f>((1-BL)*'HKI(x)'!Y16+BL*'BL HKI(x)'!BC15)*'Econ aggregates'!$X24</f>
        <v>16.073611560762277</v>
      </c>
      <c r="Z16">
        <f>((1-BL)*'HKI(x)'!Z16+BL*'BL HKI(x)'!BD15)*'Econ aggregates'!$X24</f>
        <v>15.001818718726501</v>
      </c>
      <c r="AA16">
        <f>((1-BL)*'HKI(x)'!AA16+BL*'BL HKI(x)'!BE15)*'Econ aggregates'!$X24</f>
        <v>11.329464174536922</v>
      </c>
      <c r="AB16">
        <f>((1-BL)*'HKI(x)'!AB16+BL*'BL HKI(x)'!BF15)*'Econ aggregates'!$X24</f>
        <v>7.2244302453687839</v>
      </c>
      <c r="AC16">
        <f>((1-BL)*'HKI(x)'!AC16+BL*'BL HKI(x)'!BG15)*'Econ aggregates'!$X24</f>
        <v>6.7501531097400633</v>
      </c>
    </row>
    <row r="17" spans="1:29" x14ac:dyDescent="0.25">
      <c r="A17">
        <f>'HKFI(x)'!AE16</f>
        <v>1964</v>
      </c>
      <c r="B17">
        <f t="shared" si="0"/>
        <v>501.93066781280783</v>
      </c>
      <c r="C17">
        <f>((1-BL)*'HKI(x)'!C17+BL*'BL HKI(x)'!AG16)*'Econ aggregates'!$X25</f>
        <v>8.7757622340032722</v>
      </c>
      <c r="D17">
        <f>((1-BL)*'HKI(x)'!D17+BL*'BL HKI(x)'!AH16)*'Econ aggregates'!$X25</f>
        <v>7.3747138063193471</v>
      </c>
      <c r="E17">
        <f>((1-BL)*'HKI(x)'!E17+BL*'BL HKI(x)'!AI16)*'Econ aggregates'!$X25</f>
        <v>6.7628265555397586</v>
      </c>
      <c r="F17">
        <f>((1-BL)*'HKI(x)'!F17+BL*'BL HKI(x)'!AJ16)*'Econ aggregates'!$X25</f>
        <v>9.1798119681139045</v>
      </c>
      <c r="G17">
        <f>((1-BL)*'HKI(x)'!G17+BL*'BL HKI(x)'!AK16)*'Econ aggregates'!$X25</f>
        <v>10.371219562882604</v>
      </c>
      <c r="H17">
        <f>((1-BL)*'HKI(x)'!H17+BL*'BL HKI(x)'!AL16)*'Econ aggregates'!$X25</f>
        <v>12.361861594749668</v>
      </c>
      <c r="I17">
        <f>((1-BL)*'HKI(x)'!I17+BL*'BL HKI(x)'!AM16)*'Econ aggregates'!$X25</f>
        <v>17.740433383843968</v>
      </c>
      <c r="J17">
        <f>((1-BL)*'HKI(x)'!J17+BL*'BL HKI(x)'!AN16)*'Econ aggregates'!$X25</f>
        <v>23.203049814271715</v>
      </c>
      <c r="K17">
        <f>((1-BL)*'HKI(x)'!K17+BL*'BL HKI(x)'!AO16)*'Econ aggregates'!$X25</f>
        <v>22.820652624885341</v>
      </c>
      <c r="L17">
        <f>((1-BL)*'HKI(x)'!L17+BL*'BL HKI(x)'!AP16)*'Econ aggregates'!$X25</f>
        <v>23.160522258573561</v>
      </c>
      <c r="M17">
        <f>((1-BL)*'HKI(x)'!M17+BL*'BL HKI(x)'!AQ16)*'Econ aggregates'!$X25</f>
        <v>24.622113516244031</v>
      </c>
      <c r="N17">
        <f>((1-BL)*'HKI(x)'!N17+BL*'BL HKI(x)'!AR16)*'Econ aggregates'!$X25</f>
        <v>24.695972229581059</v>
      </c>
      <c r="O17">
        <f>((1-BL)*'HKI(x)'!O17+BL*'BL HKI(x)'!AS16)*'Econ aggregates'!$X25</f>
        <v>26.16372629581042</v>
      </c>
      <c r="P17">
        <f>((1-BL)*'HKI(x)'!P17+BL*'BL HKI(x)'!AT16)*'Econ aggregates'!$X25</f>
        <v>26.490181114203427</v>
      </c>
      <c r="Q17">
        <f>((1-BL)*'HKI(x)'!Q17+BL*'BL HKI(x)'!AU16)*'Econ aggregates'!$X25</f>
        <v>27.479747348219366</v>
      </c>
      <c r="R17">
        <f>((1-BL)*'HKI(x)'!R17+BL*'BL HKI(x)'!AV16)*'Econ aggregates'!$X25</f>
        <v>27.773942818047988</v>
      </c>
      <c r="S17">
        <f>((1-BL)*'HKI(x)'!S17+BL*'BL HKI(x)'!AW16)*'Econ aggregates'!$X25</f>
        <v>28.035409567611641</v>
      </c>
      <c r="T17">
        <f>((1-BL)*'HKI(x)'!T17+BL*'BL HKI(x)'!AX16)*'Econ aggregates'!$X25</f>
        <v>28.902313602002224</v>
      </c>
      <c r="U17">
        <f>((1-BL)*'HKI(x)'!U17+BL*'BL HKI(x)'!AY16)*'Econ aggregates'!$X25</f>
        <v>24.687304361492476</v>
      </c>
      <c r="V17">
        <f>((1-BL)*'HKI(x)'!V17+BL*'BL HKI(x)'!AZ16)*'Econ aggregates'!$X25</f>
        <v>23.620812723479759</v>
      </c>
      <c r="W17">
        <f>((1-BL)*'HKI(x)'!W17+BL*'BL HKI(x)'!BA16)*'Econ aggregates'!$X25</f>
        <v>21.448378279938343</v>
      </c>
      <c r="X17">
        <f>((1-BL)*'HKI(x)'!X17+BL*'BL HKI(x)'!BB16)*'Econ aggregates'!$X25</f>
        <v>19.139488229109375</v>
      </c>
      <c r="Y17">
        <f>((1-BL)*'HKI(x)'!Y17+BL*'BL HKI(x)'!BC16)*'Econ aggregates'!$X25</f>
        <v>16.276470677861948</v>
      </c>
      <c r="Z17">
        <f>((1-BL)*'HKI(x)'!Z17+BL*'BL HKI(x)'!BD16)*'Econ aggregates'!$X25</f>
        <v>15.205149320132797</v>
      </c>
      <c r="AA17">
        <f>((1-BL)*'HKI(x)'!AA17+BL*'BL HKI(x)'!BE16)*'Econ aggregates'!$X25</f>
        <v>11.480551592307762</v>
      </c>
      <c r="AB17">
        <f>((1-BL)*'HKI(x)'!AB17+BL*'BL HKI(x)'!BF16)*'Econ aggregates'!$X25</f>
        <v>7.316716967573222</v>
      </c>
      <c r="AC17">
        <f>((1-BL)*'HKI(x)'!AC17+BL*'BL HKI(x)'!BG16)*'Econ aggregates'!$X25</f>
        <v>6.8415353660089027</v>
      </c>
    </row>
    <row r="18" spans="1:29" x14ac:dyDescent="0.25">
      <c r="A18">
        <f>'HKFI(x)'!AE17</f>
        <v>1965</v>
      </c>
      <c r="B18">
        <f t="shared" si="0"/>
        <v>508.85727120220656</v>
      </c>
      <c r="C18">
        <f>((1-BL)*'HKI(x)'!C18+BL*'BL HKI(x)'!AG17)*'Econ aggregates'!$X26</f>
        <v>8.8933553716826577</v>
      </c>
      <c r="D18">
        <f>((1-BL)*'HKI(x)'!D18+BL*'BL HKI(x)'!AH17)*'Econ aggregates'!$X26</f>
        <v>7.4744755321484266</v>
      </c>
      <c r="E18">
        <f>((1-BL)*'HKI(x)'!E18+BL*'BL HKI(x)'!AI17)*'Econ aggregates'!$X26</f>
        <v>6.8542363701626101</v>
      </c>
      <c r="F18">
        <f>((1-BL)*'HKI(x)'!F18+BL*'BL HKI(x)'!AJ17)*'Econ aggregates'!$X26</f>
        <v>9.2988951716032915</v>
      </c>
      <c r="G18">
        <f>((1-BL)*'HKI(x)'!G18+BL*'BL HKI(x)'!AK17)*'Econ aggregates'!$X26</f>
        <v>10.502235529170488</v>
      </c>
      <c r="H18">
        <f>((1-BL)*'HKI(x)'!H18+BL*'BL HKI(x)'!AL17)*'Econ aggregates'!$X26</f>
        <v>12.522095270732471</v>
      </c>
      <c r="I18">
        <f>((1-BL)*'HKI(x)'!I18+BL*'BL HKI(x)'!AM17)*'Econ aggregates'!$X26</f>
        <v>17.984861011862034</v>
      </c>
      <c r="J18">
        <f>((1-BL)*'HKI(x)'!J18+BL*'BL HKI(x)'!AN17)*'Econ aggregates'!$X26</f>
        <v>23.538956475448877</v>
      </c>
      <c r="K18">
        <f>((1-BL)*'HKI(x)'!K18+BL*'BL HKI(x)'!AO17)*'Econ aggregates'!$X26</f>
        <v>23.152022874084029</v>
      </c>
      <c r="L18">
        <f>((1-BL)*'HKI(x)'!L18+BL*'BL HKI(x)'!AP17)*'Econ aggregates'!$X26</f>
        <v>23.499517523995582</v>
      </c>
      <c r="M18">
        <f>((1-BL)*'HKI(x)'!M18+BL*'BL HKI(x)'!AQ17)*'Econ aggregates'!$X26</f>
        <v>24.979063995886655</v>
      </c>
      <c r="N18">
        <f>((1-BL)*'HKI(x)'!N18+BL*'BL HKI(x)'!AR17)*'Econ aggregates'!$X26</f>
        <v>25.052063482664465</v>
      </c>
      <c r="O18">
        <f>((1-BL)*'HKI(x)'!O18+BL*'BL HKI(x)'!AS17)*'Econ aggregates'!$X26</f>
        <v>26.536501517354303</v>
      </c>
      <c r="P18">
        <f>((1-BL)*'HKI(x)'!P18+BL*'BL HKI(x)'!AT17)*'Econ aggregates'!$X26</f>
        <v>26.864529992493704</v>
      </c>
      <c r="Q18">
        <f>((1-BL)*'HKI(x)'!Q18+BL*'BL HKI(x)'!AU17)*'Econ aggregates'!$X26</f>
        <v>27.865906013229004</v>
      </c>
      <c r="R18">
        <f>((1-BL)*'HKI(x)'!R18+BL*'BL HKI(x)'!AV17)*'Econ aggregates'!$X26</f>
        <v>28.161124105512275</v>
      </c>
      <c r="S18">
        <f>((1-BL)*'HKI(x)'!S18+BL*'BL HKI(x)'!AW17)*'Econ aggregates'!$X26</f>
        <v>28.416216691419038</v>
      </c>
      <c r="T18">
        <f>((1-BL)*'HKI(x)'!T18+BL*'BL HKI(x)'!AX17)*'Econ aggregates'!$X26</f>
        <v>29.294271713616205</v>
      </c>
      <c r="U18">
        <f>((1-BL)*'HKI(x)'!U18+BL*'BL HKI(x)'!AY17)*'Econ aggregates'!$X26</f>
        <v>25.018786397156404</v>
      </c>
      <c r="V18">
        <f>((1-BL)*'HKI(x)'!V18+BL*'BL HKI(x)'!AZ17)*'Econ aggregates'!$X26</f>
        <v>23.932239150694599</v>
      </c>
      <c r="W18">
        <f>((1-BL)*'HKI(x)'!W18+BL*'BL HKI(x)'!BA17)*'Econ aggregates'!$X26</f>
        <v>21.728531532107016</v>
      </c>
      <c r="X18">
        <f>((1-BL)*'HKI(x)'!X18+BL*'BL HKI(x)'!BB17)*'Econ aggregates'!$X26</f>
        <v>19.392434164761017</v>
      </c>
      <c r="Y18">
        <f>((1-BL)*'HKI(x)'!Y18+BL*'BL HKI(x)'!BC17)*'Econ aggregates'!$X26</f>
        <v>16.492342539742658</v>
      </c>
      <c r="Z18">
        <f>((1-BL)*'HKI(x)'!Z18+BL*'BL HKI(x)'!BD17)*'Econ aggregates'!$X26</f>
        <v>15.414285227200462</v>
      </c>
      <c r="AA18">
        <f>((1-BL)*'HKI(x)'!AA18+BL*'BL HKI(x)'!BE17)*'Econ aggregates'!$X26</f>
        <v>11.637330872986116</v>
      </c>
      <c r="AB18">
        <f>((1-BL)*'HKI(x)'!AB18+BL*'BL HKI(x)'!BF17)*'Econ aggregates'!$X26</f>
        <v>7.4152191573785871</v>
      </c>
      <c r="AC18">
        <f>((1-BL)*'HKI(x)'!AC18+BL*'BL HKI(x)'!BG17)*'Econ aggregates'!$X26</f>
        <v>6.9357735171134705</v>
      </c>
    </row>
    <row r="19" spans="1:29" x14ac:dyDescent="0.25">
      <c r="A19">
        <f>'HKFI(x)'!AE18</f>
        <v>1966</v>
      </c>
      <c r="B19">
        <f t="shared" si="0"/>
        <v>514.20934421711945</v>
      </c>
      <c r="C19">
        <f>((1-BL)*'HKI(x)'!C19+BL*'BL HKI(x)'!AG18)*'Econ aggregates'!$X27</f>
        <v>8.9885929605044304</v>
      </c>
      <c r="D19">
        <f>((1-BL)*'HKI(x)'!D19+BL*'BL HKI(x)'!AH18)*'Econ aggregates'!$X27</f>
        <v>7.5551712081391669</v>
      </c>
      <c r="E19">
        <f>((1-BL)*'HKI(x)'!E19+BL*'BL HKI(x)'!AI18)*'Econ aggregates'!$X27</f>
        <v>6.926225313735217</v>
      </c>
      <c r="F19">
        <f>((1-BL)*'HKI(x)'!F19+BL*'BL HKI(x)'!AJ18)*'Econ aggregates'!$X27</f>
        <v>9.3754777145954797</v>
      </c>
      <c r="G19">
        <f>((1-BL)*'HKI(x)'!G19+BL*'BL HKI(x)'!AK18)*'Econ aggregates'!$X27</f>
        <v>10.560624709884433</v>
      </c>
      <c r="H19">
        <f>((1-BL)*'HKI(x)'!H19+BL*'BL HKI(x)'!AL18)*'Econ aggregates'!$X27</f>
        <v>12.604319963744276</v>
      </c>
      <c r="I19">
        <f>((1-BL)*'HKI(x)'!I19+BL*'BL HKI(x)'!AM18)*'Econ aggregates'!$X27</f>
        <v>18.140825094763816</v>
      </c>
      <c r="J19">
        <f>((1-BL)*'HKI(x)'!J19+BL*'BL HKI(x)'!AN18)*'Econ aggregates'!$X27</f>
        <v>23.832719586173045</v>
      </c>
      <c r="K19">
        <f>((1-BL)*'HKI(x)'!K19+BL*'BL HKI(x)'!AO18)*'Econ aggregates'!$X27</f>
        <v>23.413919587835494</v>
      </c>
      <c r="L19">
        <f>((1-BL)*'HKI(x)'!L19+BL*'BL HKI(x)'!AP18)*'Econ aggregates'!$X27</f>
        <v>23.775946269593803</v>
      </c>
      <c r="M19">
        <f>((1-BL)*'HKI(x)'!M19+BL*'BL HKI(x)'!AQ18)*'Econ aggregates'!$X27</f>
        <v>25.271126988052458</v>
      </c>
      <c r="N19">
        <f>((1-BL)*'HKI(x)'!N19+BL*'BL HKI(x)'!AR18)*'Econ aggregates'!$X27</f>
        <v>25.324251410894707</v>
      </c>
      <c r="O19">
        <f>((1-BL)*'HKI(x)'!O19+BL*'BL HKI(x)'!AS18)*'Econ aggregates'!$X27</f>
        <v>26.821947504979438</v>
      </c>
      <c r="P19">
        <f>((1-BL)*'HKI(x)'!P19+BL*'BL HKI(x)'!AT18)*'Econ aggregates'!$X27</f>
        <v>27.137033559516507</v>
      </c>
      <c r="Q19">
        <f>((1-BL)*'HKI(x)'!Q19+BL*'BL HKI(x)'!AU18)*'Econ aggregates'!$X27</f>
        <v>28.155437182204654</v>
      </c>
      <c r="R19">
        <f>((1-BL)*'HKI(x)'!R19+BL*'BL HKI(x)'!AV18)*'Econ aggregates'!$X27</f>
        <v>28.451349917954392</v>
      </c>
      <c r="S19">
        <f>((1-BL)*'HKI(x)'!S19+BL*'BL HKI(x)'!AW18)*'Econ aggregates'!$X27</f>
        <v>28.653882141106067</v>
      </c>
      <c r="T19">
        <f>((1-BL)*'HKI(x)'!T19+BL*'BL HKI(x)'!AX18)*'Econ aggregates'!$X27</f>
        <v>29.565445972576217</v>
      </c>
      <c r="U19">
        <f>((1-BL)*'HKI(x)'!U19+BL*'BL HKI(x)'!AY18)*'Econ aggregates'!$X27</f>
        <v>25.280553728660319</v>
      </c>
      <c r="V19">
        <f>((1-BL)*'HKI(x)'!V19+BL*'BL HKI(x)'!AZ18)*'Econ aggregates'!$X27</f>
        <v>24.158400319440698</v>
      </c>
      <c r="W19">
        <f>((1-BL)*'HKI(x)'!W19+BL*'BL HKI(x)'!BA18)*'Econ aggregates'!$X27</f>
        <v>21.939762949006283</v>
      </c>
      <c r="X19">
        <f>((1-BL)*'HKI(x)'!X19+BL*'BL HKI(x)'!BB18)*'Econ aggregates'!$X27</f>
        <v>19.597065164520462</v>
      </c>
      <c r="Y19">
        <f>((1-BL)*'HKI(x)'!Y19+BL*'BL HKI(x)'!BC18)*'Econ aggregates'!$X27</f>
        <v>16.681512568991586</v>
      </c>
      <c r="Z19">
        <f>((1-BL)*'HKI(x)'!Z19+BL*'BL HKI(x)'!BD18)*'Econ aggregates'!$X27</f>
        <v>15.65217299256568</v>
      </c>
      <c r="AA19">
        <f>((1-BL)*'HKI(x)'!AA19+BL*'BL HKI(x)'!BE18)*'Econ aggregates'!$X27</f>
        <v>11.804953299989119</v>
      </c>
      <c r="AB19">
        <f>((1-BL)*'HKI(x)'!AB19+BL*'BL HKI(x)'!BF18)*'Econ aggregates'!$X27</f>
        <v>7.4995347211337098</v>
      </c>
      <c r="AC19">
        <f>((1-BL)*'HKI(x)'!AC19+BL*'BL HKI(x)'!BG18)*'Econ aggregates'!$X27</f>
        <v>7.0410913865578628</v>
      </c>
    </row>
    <row r="20" spans="1:29" x14ac:dyDescent="0.25">
      <c r="A20">
        <f>'HKFI(x)'!AE19</f>
        <v>1967</v>
      </c>
      <c r="B20">
        <f t="shared" si="0"/>
        <v>519.36266193780989</v>
      </c>
      <c r="C20">
        <f>((1-BL)*'HKI(x)'!C20+BL*'BL HKI(x)'!AG19)*'Econ aggregates'!$X28</f>
        <v>9.0786784742347191</v>
      </c>
      <c r="D20">
        <f>((1-BL)*'HKI(x)'!D20+BL*'BL HKI(x)'!AH19)*'Econ aggregates'!$X28</f>
        <v>7.6315487046024915</v>
      </c>
      <c r="E20">
        <f>((1-BL)*'HKI(x)'!E20+BL*'BL HKI(x)'!AI19)*'Econ aggregates'!$X28</f>
        <v>6.9950284683703723</v>
      </c>
      <c r="F20">
        <f>((1-BL)*'HKI(x)'!F20+BL*'BL HKI(x)'!AJ19)*'Econ aggregates'!$X28</f>
        <v>9.4546471828586842</v>
      </c>
      <c r="G20">
        <f>((1-BL)*'HKI(x)'!G20+BL*'BL HKI(x)'!AK19)*'Econ aggregates'!$X28</f>
        <v>10.632044244724725</v>
      </c>
      <c r="H20">
        <f>((1-BL)*'HKI(x)'!H20+BL*'BL HKI(x)'!AL19)*'Econ aggregates'!$X28</f>
        <v>12.698261595997488</v>
      </c>
      <c r="I20">
        <f>((1-BL)*'HKI(x)'!I20+BL*'BL HKI(x)'!AM19)*'Econ aggregates'!$X28</f>
        <v>18.302787225873537</v>
      </c>
      <c r="J20">
        <f>((1-BL)*'HKI(x)'!J20+BL*'BL HKI(x)'!AN19)*'Econ aggregates'!$X28</f>
        <v>24.103517011109322</v>
      </c>
      <c r="K20">
        <f>((1-BL)*'HKI(x)'!K20+BL*'BL HKI(x)'!AO19)*'Econ aggregates'!$X28</f>
        <v>23.664211420187073</v>
      </c>
      <c r="L20">
        <f>((1-BL)*'HKI(x)'!L20+BL*'BL HKI(x)'!AP19)*'Econ aggregates'!$X28</f>
        <v>24.037171985700201</v>
      </c>
      <c r="M20">
        <f>((1-BL)*'HKI(x)'!M20+BL*'BL HKI(x)'!AQ19)*'Econ aggregates'!$X28</f>
        <v>25.546745702783753</v>
      </c>
      <c r="N20">
        <f>((1-BL)*'HKI(x)'!N20+BL*'BL HKI(x)'!AR19)*'Econ aggregates'!$X28</f>
        <v>25.587595368762774</v>
      </c>
      <c r="O20">
        <f>((1-BL)*'HKI(x)'!O20+BL*'BL HKI(x)'!AS19)*'Econ aggregates'!$X28</f>
        <v>27.09787817667922</v>
      </c>
      <c r="P20">
        <f>((1-BL)*'HKI(x)'!P20+BL*'BL HKI(x)'!AT19)*'Econ aggregates'!$X28</f>
        <v>27.40553920644399</v>
      </c>
      <c r="Q20">
        <f>((1-BL)*'HKI(x)'!Q20+BL*'BL HKI(x)'!AU19)*'Econ aggregates'!$X28</f>
        <v>28.437480488348086</v>
      </c>
      <c r="R20">
        <f>((1-BL)*'HKI(x)'!R20+BL*'BL HKI(x)'!AV19)*'Econ aggregates'!$X28</f>
        <v>28.734055867577165</v>
      </c>
      <c r="S20">
        <f>((1-BL)*'HKI(x)'!S20+BL*'BL HKI(x)'!AW19)*'Econ aggregates'!$X28</f>
        <v>28.902923983355066</v>
      </c>
      <c r="T20">
        <f>((1-BL)*'HKI(x)'!T20+BL*'BL HKI(x)'!AX19)*'Econ aggregates'!$X28</f>
        <v>29.837817360637555</v>
      </c>
      <c r="U20">
        <f>((1-BL)*'HKI(x)'!U20+BL*'BL HKI(x)'!AY19)*'Econ aggregates'!$X28</f>
        <v>25.53045677456069</v>
      </c>
      <c r="V20">
        <f>((1-BL)*'HKI(x)'!V20+BL*'BL HKI(x)'!AZ19)*'Econ aggregates'!$X28</f>
        <v>24.381157696204838</v>
      </c>
      <c r="W20">
        <f>((1-BL)*'HKI(x)'!W20+BL*'BL HKI(x)'!BA19)*'Econ aggregates'!$X28</f>
        <v>22.144817183161216</v>
      </c>
      <c r="X20">
        <f>((1-BL)*'HKI(x)'!X20+BL*'BL HKI(x)'!BB19)*'Econ aggregates'!$X28</f>
        <v>19.790655688760435</v>
      </c>
      <c r="Y20">
        <f>((1-BL)*'HKI(x)'!Y20+BL*'BL HKI(x)'!BC19)*'Econ aggregates'!$X28</f>
        <v>16.855521663920737</v>
      </c>
      <c r="Z20">
        <f>((1-BL)*'HKI(x)'!Z20+BL*'BL HKI(x)'!BD19)*'Econ aggregates'!$X28</f>
        <v>15.853866482901561</v>
      </c>
      <c r="AA20">
        <f>((1-BL)*'HKI(x)'!AA20+BL*'BL HKI(x)'!BE19)*'Econ aggregates'!$X28</f>
        <v>11.949665116060579</v>
      </c>
      <c r="AB20">
        <f>((1-BL)*'HKI(x)'!AB20+BL*'BL HKI(x)'!BF19)*'Econ aggregates'!$X28</f>
        <v>7.5777449215779038</v>
      </c>
      <c r="AC20">
        <f>((1-BL)*'HKI(x)'!AC20+BL*'BL HKI(x)'!BG19)*'Econ aggregates'!$X28</f>
        <v>7.1308439424157362</v>
      </c>
    </row>
    <row r="21" spans="1:29" x14ac:dyDescent="0.25">
      <c r="A21">
        <f>'HKFI(x)'!AE20</f>
        <v>1968</v>
      </c>
      <c r="B21">
        <f t="shared" si="0"/>
        <v>525.22788397337365</v>
      </c>
      <c r="C21">
        <f>((1-BL)*'HKI(x)'!C21+BL*'BL HKI(x)'!AG20)*'Econ aggregates'!$X29</f>
        <v>9.1799345820716933</v>
      </c>
      <c r="D21">
        <f>((1-BL)*'HKI(x)'!D21+BL*'BL HKI(x)'!AH20)*'Econ aggregates'!$X29</f>
        <v>7.7174383429100253</v>
      </c>
      <c r="E21">
        <f>((1-BL)*'HKI(x)'!E21+BL*'BL HKI(x)'!AI20)*'Econ aggregates'!$X29</f>
        <v>7.0729290368374613</v>
      </c>
      <c r="F21">
        <f>((1-BL)*'HKI(x)'!F21+BL*'BL HKI(x)'!AJ20)*'Econ aggregates'!$X29</f>
        <v>9.5489608627461386</v>
      </c>
      <c r="G21">
        <f>((1-BL)*'HKI(x)'!G21+BL*'BL HKI(x)'!AK20)*'Econ aggregates'!$X29</f>
        <v>10.725140815829096</v>
      </c>
      <c r="H21">
        <f>((1-BL)*'HKI(x)'!H21+BL*'BL HKI(x)'!AL20)*'Econ aggregates'!$X29</f>
        <v>12.816664349777133</v>
      </c>
      <c r="I21">
        <f>((1-BL)*'HKI(x)'!I21+BL*'BL HKI(x)'!AM20)*'Econ aggregates'!$X29</f>
        <v>18.496321124277774</v>
      </c>
      <c r="J21">
        <f>((1-BL)*'HKI(x)'!J21+BL*'BL HKI(x)'!AN20)*'Econ aggregates'!$X29</f>
        <v>24.40237889540003</v>
      </c>
      <c r="K21">
        <f>((1-BL)*'HKI(x)'!K21+BL*'BL HKI(x)'!AO20)*'Econ aggregates'!$X29</f>
        <v>23.947678795640719</v>
      </c>
      <c r="L21">
        <f>((1-BL)*'HKI(x)'!L21+BL*'BL HKI(x)'!AP20)*'Econ aggregates'!$X29</f>
        <v>24.330708954812994</v>
      </c>
      <c r="M21">
        <f>((1-BL)*'HKI(x)'!M21+BL*'BL HKI(x)'!AQ20)*'Econ aggregates'!$X29</f>
        <v>25.856139746145494</v>
      </c>
      <c r="N21">
        <f>((1-BL)*'HKI(x)'!N21+BL*'BL HKI(x)'!AR20)*'Econ aggregates'!$X29</f>
        <v>25.88836575034447</v>
      </c>
      <c r="O21">
        <f>((1-BL)*'HKI(x)'!O21+BL*'BL HKI(x)'!AS20)*'Econ aggregates'!$X29</f>
        <v>27.412820260928321</v>
      </c>
      <c r="P21">
        <f>((1-BL)*'HKI(x)'!P21+BL*'BL HKI(x)'!AT20)*'Econ aggregates'!$X29</f>
        <v>27.715948847163247</v>
      </c>
      <c r="Q21">
        <f>((1-BL)*'HKI(x)'!Q21+BL*'BL HKI(x)'!AU20)*'Econ aggregates'!$X29</f>
        <v>28.761060998304206</v>
      </c>
      <c r="R21">
        <f>((1-BL)*'HKI(x)'!R21+BL*'BL HKI(x)'!AV20)*'Econ aggregates'!$X29</f>
        <v>29.058373692497014</v>
      </c>
      <c r="S21">
        <f>((1-BL)*'HKI(x)'!S21+BL*'BL HKI(x)'!AW20)*'Econ aggregates'!$X29</f>
        <v>29.202108432799243</v>
      </c>
      <c r="T21">
        <f>((1-BL)*'HKI(x)'!T21+BL*'BL HKI(x)'!AX20)*'Econ aggregates'!$X29</f>
        <v>30.156579586402543</v>
      </c>
      <c r="U21">
        <f>((1-BL)*'HKI(x)'!U21+BL*'BL HKI(x)'!AY20)*'Econ aggregates'!$X29</f>
        <v>25.813173928866124</v>
      </c>
      <c r="V21">
        <f>((1-BL)*'HKI(x)'!V21+BL*'BL HKI(x)'!AZ20)*'Econ aggregates'!$X29</f>
        <v>24.638527578442993</v>
      </c>
      <c r="W21">
        <f>((1-BL)*'HKI(x)'!W21+BL*'BL HKI(x)'!BA20)*'Econ aggregates'!$X29</f>
        <v>22.379436676468028</v>
      </c>
      <c r="X21">
        <f>((1-BL)*'HKI(x)'!X21+BL*'BL HKI(x)'!BB20)*'Econ aggregates'!$X29</f>
        <v>20.008260437733519</v>
      </c>
      <c r="Y21">
        <f>((1-BL)*'HKI(x)'!Y21+BL*'BL HKI(x)'!BC20)*'Econ aggregates'!$X29</f>
        <v>17.047186592654853</v>
      </c>
      <c r="Z21">
        <f>((1-BL)*'HKI(x)'!Z21+BL*'BL HKI(x)'!BD20)*'Econ aggregates'!$X29</f>
        <v>16.062072552707303</v>
      </c>
      <c r="AA21">
        <f>((1-BL)*'HKI(x)'!AA21+BL*'BL HKI(x)'!BE20)*'Econ aggregates'!$X29</f>
        <v>12.101342569587255</v>
      </c>
      <c r="AB21">
        <f>((1-BL)*'HKI(x)'!AB21+BL*'BL HKI(x)'!BF20)*'Econ aggregates'!$X29</f>
        <v>7.6644290667844945</v>
      </c>
      <c r="AC21">
        <f>((1-BL)*'HKI(x)'!AC21+BL*'BL HKI(x)'!BG20)*'Econ aggregates'!$X29</f>
        <v>7.2239014952413747</v>
      </c>
    </row>
    <row r="22" spans="1:29" x14ac:dyDescent="0.25">
      <c r="A22">
        <f>'HKFI(x)'!AE21</f>
        <v>1969</v>
      </c>
      <c r="B22">
        <f t="shared" si="0"/>
        <v>531.43613400832976</v>
      </c>
      <c r="C22">
        <f>((1-BL)*'HKI(x)'!C22+BL*'BL HKI(x)'!AG21)*'Econ aggregates'!$X30</f>
        <v>9.2866995322267236</v>
      </c>
      <c r="D22">
        <f>((1-BL)*'HKI(x)'!D22+BL*'BL HKI(x)'!AH21)*'Econ aggregates'!$X30</f>
        <v>7.8080222397320851</v>
      </c>
      <c r="E22">
        <f>((1-BL)*'HKI(x)'!E22+BL*'BL HKI(x)'!AI21)*'Econ aggregates'!$X30</f>
        <v>7.1552462467161559</v>
      </c>
      <c r="F22">
        <f>((1-BL)*'HKI(x)'!F22+BL*'BL HKI(x)'!AJ21)*'Econ aggregates'!$X30</f>
        <v>9.649978106305813</v>
      </c>
      <c r="G22">
        <f>((1-BL)*'HKI(x)'!G22+BL*'BL HKI(x)'!AK21)*'Econ aggregates'!$X30</f>
        <v>10.827100790317104</v>
      </c>
      <c r="H22">
        <f>((1-BL)*'HKI(x)'!H22+BL*'BL HKI(x)'!AL21)*'Econ aggregates'!$X30</f>
        <v>12.945328803617322</v>
      </c>
      <c r="I22">
        <f>((1-BL)*'HKI(x)'!I22+BL*'BL HKI(x)'!AM21)*'Econ aggregates'!$X30</f>
        <v>18.703919201982213</v>
      </c>
      <c r="J22">
        <f>((1-BL)*'HKI(x)'!J22+BL*'BL HKI(x)'!AN21)*'Econ aggregates'!$X30</f>
        <v>24.716071221615252</v>
      </c>
      <c r="K22">
        <f>((1-BL)*'HKI(x)'!K22+BL*'BL HKI(x)'!AO21)*'Econ aggregates'!$X30</f>
        <v>24.247457281380658</v>
      </c>
      <c r="L22">
        <f>((1-BL)*'HKI(x)'!L22+BL*'BL HKI(x)'!AP21)*'Econ aggregates'!$X30</f>
        <v>24.640463186038858</v>
      </c>
      <c r="M22">
        <f>((1-BL)*'HKI(x)'!M22+BL*'BL HKI(x)'!AQ21)*'Econ aggregates'!$X30</f>
        <v>26.182501409428379</v>
      </c>
      <c r="N22">
        <f>((1-BL)*'HKI(x)'!N22+BL*'BL HKI(x)'!AR21)*'Econ aggregates'!$X30</f>
        <v>26.207180145124898</v>
      </c>
      <c r="O22">
        <f>((1-BL)*'HKI(x)'!O22+BL*'BL HKI(x)'!AS21)*'Econ aggregates'!$X30</f>
        <v>27.7465563929429</v>
      </c>
      <c r="P22">
        <f>((1-BL)*'HKI(x)'!P22+BL*'BL HKI(x)'!AT21)*'Econ aggregates'!$X30</f>
        <v>28.046031587234054</v>
      </c>
      <c r="Q22">
        <f>((1-BL)*'HKI(x)'!Q22+BL*'BL HKI(x)'!AU21)*'Econ aggregates'!$X30</f>
        <v>29.104399366318898</v>
      </c>
      <c r="R22">
        <f>((1-BL)*'HKI(x)'!R22+BL*'BL HKI(x)'!AV21)*'Econ aggregates'!$X30</f>
        <v>29.402459530753632</v>
      </c>
      <c r="S22">
        <f>((1-BL)*'HKI(x)'!S22+BL*'BL HKI(x)'!AW21)*'Econ aggregates'!$X30</f>
        <v>29.523438731511579</v>
      </c>
      <c r="T22">
        <f>((1-BL)*'HKI(x)'!T22+BL*'BL HKI(x)'!AX21)*'Econ aggregates'!$X30</f>
        <v>30.496540662889977</v>
      </c>
      <c r="U22">
        <f>((1-BL)*'HKI(x)'!U22+BL*'BL HKI(x)'!AY21)*'Econ aggregates'!$X30</f>
        <v>26.111830535881236</v>
      </c>
      <c r="V22">
        <f>((1-BL)*'HKI(x)'!V22+BL*'BL HKI(x)'!AZ21)*'Econ aggregates'!$X30</f>
        <v>24.911963682287215</v>
      </c>
      <c r="W22">
        <f>((1-BL)*'HKI(x)'!W22+BL*'BL HKI(x)'!BA21)*'Econ aggregates'!$X30</f>
        <v>22.628002371416596</v>
      </c>
      <c r="X22">
        <f>((1-BL)*'HKI(x)'!X22+BL*'BL HKI(x)'!BB21)*'Econ aggregates'!$X30</f>
        <v>20.237673330110972</v>
      </c>
      <c r="Y22">
        <f>((1-BL)*'HKI(x)'!Y22+BL*'BL HKI(x)'!BC21)*'Econ aggregates'!$X30</f>
        <v>17.248073079218102</v>
      </c>
      <c r="Z22">
        <f>((1-BL)*'HKI(x)'!Z22+BL*'BL HKI(x)'!BD21)*'Econ aggregates'!$X30</f>
        <v>16.276068117333576</v>
      </c>
      <c r="AA22">
        <f>((1-BL)*'HKI(x)'!AA22+BL*'BL HKI(x)'!BE21)*'Econ aggregates'!$X30</f>
        <v>12.257982700382282</v>
      </c>
      <c r="AB22">
        <f>((1-BL)*'HKI(x)'!AB22+BL*'BL HKI(x)'!BF21)*'Econ aggregates'!$X30</f>
        <v>7.7554637560834125</v>
      </c>
      <c r="AC22">
        <f>((1-BL)*'HKI(x)'!AC22+BL*'BL HKI(x)'!BG21)*'Econ aggregates'!$X30</f>
        <v>7.3196819994800224</v>
      </c>
    </row>
    <row r="23" spans="1:29" x14ac:dyDescent="0.25">
      <c r="A23">
        <f>'HKFI(x)'!AE22</f>
        <v>1970</v>
      </c>
      <c r="B23">
        <f t="shared" si="0"/>
        <v>537.67577652499369</v>
      </c>
      <c r="C23">
        <f>((1-BL)*'HKI(x)'!C23+BL*'BL HKI(x)'!AG22)*'Econ aggregates'!$X31</f>
        <v>9.3941731581167094</v>
      </c>
      <c r="D23">
        <f>((1-BL)*'HKI(x)'!D23+BL*'BL HKI(x)'!AH22)*'Econ aggregates'!$X31</f>
        <v>7.8992144511609199</v>
      </c>
      <c r="E23">
        <f>((1-BL)*'HKI(x)'!E23+BL*'BL HKI(x)'!AI22)*'Econ aggregates'!$X31</f>
        <v>7.2380219426530648</v>
      </c>
      <c r="F23">
        <f>((1-BL)*'HKI(x)'!F23+BL*'BL HKI(x)'!AJ22)*'Econ aggregates'!$X31</f>
        <v>9.7506652883722644</v>
      </c>
      <c r="G23">
        <f>((1-BL)*'HKI(x)'!G23+BL*'BL HKI(x)'!AK22)*'Econ aggregates'!$X31</f>
        <v>10.927352087213759</v>
      </c>
      <c r="H23">
        <f>((1-BL)*'HKI(x)'!H23+BL*'BL HKI(x)'!AL22)*'Econ aggregates'!$X31</f>
        <v>13.072502087405542</v>
      </c>
      <c r="I23">
        <f>((1-BL)*'HKI(x)'!I23+BL*'BL HKI(x)'!AM22)*'Econ aggregates'!$X31</f>
        <v>18.91096840984202</v>
      </c>
      <c r="J23">
        <f>((1-BL)*'HKI(x)'!J23+BL*'BL HKI(x)'!AN22)*'Econ aggregates'!$X31</f>
        <v>25.033200114054097</v>
      </c>
      <c r="K23">
        <f>((1-BL)*'HKI(x)'!K23+BL*'BL HKI(x)'!AO22)*'Econ aggregates'!$X31</f>
        <v>24.549237177604308</v>
      </c>
      <c r="L23">
        <f>((1-BL)*'HKI(x)'!L23+BL*'BL HKI(x)'!AP22)*'Econ aggregates'!$X31</f>
        <v>24.952723887159639</v>
      </c>
      <c r="M23">
        <f>((1-BL)*'HKI(x)'!M23+BL*'BL HKI(x)'!AQ22)*'Econ aggregates'!$X31</f>
        <v>26.511511598423894</v>
      </c>
      <c r="N23">
        <f>((1-BL)*'HKI(x)'!N23+BL*'BL HKI(x)'!AR22)*'Econ aggregates'!$X31</f>
        <v>26.52765118107256</v>
      </c>
      <c r="O23">
        <f>((1-BL)*'HKI(x)'!O23+BL*'BL HKI(x)'!AS22)*'Econ aggregates'!$X31</f>
        <v>28.081998510589269</v>
      </c>
      <c r="P23">
        <f>((1-BL)*'HKI(x)'!P23+BL*'BL HKI(x)'!AT22)*'Econ aggregates'!$X31</f>
        <v>28.377079954850672</v>
      </c>
      <c r="Q23">
        <f>((1-BL)*'HKI(x)'!Q23+BL*'BL HKI(x)'!AU22)*'Econ aggregates'!$X31</f>
        <v>29.449130523768307</v>
      </c>
      <c r="R23">
        <f>((1-BL)*'HKI(x)'!R23+BL*'BL HKI(x)'!AV22)*'Econ aggregates'!$X31</f>
        <v>29.747899997934365</v>
      </c>
      <c r="S23">
        <f>((1-BL)*'HKI(x)'!S23+BL*'BL HKI(x)'!AW22)*'Econ aggregates'!$X31</f>
        <v>29.843578374687706</v>
      </c>
      <c r="T23">
        <f>((1-BL)*'HKI(x)'!T23+BL*'BL HKI(x)'!AX22)*'Econ aggregates'!$X31</f>
        <v>30.836601184541141</v>
      </c>
      <c r="U23">
        <f>((1-BL)*'HKI(x)'!U23+BL*'BL HKI(x)'!AY22)*'Econ aggregates'!$X31</f>
        <v>26.412157342608747</v>
      </c>
      <c r="V23">
        <f>((1-BL)*'HKI(x)'!V23+BL*'BL HKI(x)'!AZ22)*'Econ aggregates'!$X31</f>
        <v>25.185902713746522</v>
      </c>
      <c r="W23">
        <f>((1-BL)*'HKI(x)'!W23+BL*'BL HKI(x)'!BA22)*'Econ aggregates'!$X31</f>
        <v>22.877376687926578</v>
      </c>
      <c r="X23">
        <f>((1-BL)*'HKI(x)'!X23+BL*'BL HKI(x)'!BB22)*'Econ aggregates'!$X31</f>
        <v>20.4685538404859</v>
      </c>
      <c r="Y23">
        <f>((1-BL)*'HKI(x)'!Y23+BL*'BL HKI(x)'!BC22)*'Econ aggregates'!$X31</f>
        <v>17.450951602994198</v>
      </c>
      <c r="Z23">
        <f>((1-BL)*'HKI(x)'!Z23+BL*'BL HKI(x)'!BD22)*'Econ aggregates'!$X31</f>
        <v>16.494833041263359</v>
      </c>
      <c r="AA23">
        <f>((1-BL)*'HKI(x)'!AA23+BL*'BL HKI(x)'!BE22)*'Econ aggregates'!$X31</f>
        <v>12.417646311690104</v>
      </c>
      <c r="AB23">
        <f>((1-BL)*'HKI(x)'!AB23+BL*'BL HKI(x)'!BF22)*'Econ aggregates'!$X31</f>
        <v>7.8473259019529671</v>
      </c>
      <c r="AC23">
        <f>((1-BL)*'HKI(x)'!AC23+BL*'BL HKI(x)'!BG22)*'Econ aggregates'!$X31</f>
        <v>7.4175191528748554</v>
      </c>
    </row>
    <row r="24" spans="1:29" x14ac:dyDescent="0.25">
      <c r="A24">
        <f>'HKFI(x)'!AE23</f>
        <v>1971</v>
      </c>
      <c r="B24">
        <f t="shared" si="0"/>
        <v>542.21928100605021</v>
      </c>
      <c r="C24">
        <f>((1-BL)*'HKI(x)'!C24+BL*'BL HKI(x)'!AG23)*'Econ aggregates'!$X32</f>
        <v>9.4774356446322638</v>
      </c>
      <c r="D24">
        <f>((1-BL)*'HKI(x)'!D24+BL*'BL HKI(x)'!AH23)*'Econ aggregates'!$X32</f>
        <v>7.9697435286499028</v>
      </c>
      <c r="E24">
        <f>((1-BL)*'HKI(x)'!E24+BL*'BL HKI(x)'!AI23)*'Econ aggregates'!$X32</f>
        <v>7.2998535668806053</v>
      </c>
      <c r="F24">
        <f>((1-BL)*'HKI(x)'!F24+BL*'BL HKI(x)'!AJ23)*'Econ aggregates'!$X32</f>
        <v>9.8064300466948602</v>
      </c>
      <c r="G24">
        <f>((1-BL)*'HKI(x)'!G24+BL*'BL HKI(x)'!AK23)*'Econ aggregates'!$X32</f>
        <v>10.951574631230363</v>
      </c>
      <c r="H24">
        <f>((1-BL)*'HKI(x)'!H24+BL*'BL HKI(x)'!AL23)*'Econ aggregates'!$X32</f>
        <v>13.117755590075735</v>
      </c>
      <c r="I24">
        <f>((1-BL)*'HKI(x)'!I24+BL*'BL HKI(x)'!AM23)*'Econ aggregates'!$X32</f>
        <v>19.024235769116505</v>
      </c>
      <c r="J24">
        <f>((1-BL)*'HKI(x)'!J24+BL*'BL HKI(x)'!AN23)*'Econ aggregates'!$X32</f>
        <v>25.303045232516791</v>
      </c>
      <c r="K24">
        <f>((1-BL)*'HKI(x)'!K24+BL*'BL HKI(x)'!AO23)*'Econ aggregates'!$X32</f>
        <v>24.775575834297449</v>
      </c>
      <c r="L24">
        <f>((1-BL)*'HKI(x)'!L24+BL*'BL HKI(x)'!AP23)*'Econ aggregates'!$X32</f>
        <v>25.19652866176618</v>
      </c>
      <c r="M24">
        <f>((1-BL)*'HKI(x)'!M24+BL*'BL HKI(x)'!AQ23)*'Econ aggregates'!$X32</f>
        <v>26.769530017645586</v>
      </c>
      <c r="N24">
        <f>((1-BL)*'HKI(x)'!N24+BL*'BL HKI(x)'!AR23)*'Econ aggregates'!$X32</f>
        <v>26.757563573911888</v>
      </c>
      <c r="O24">
        <f>((1-BL)*'HKI(x)'!O24+BL*'BL HKI(x)'!AS23)*'Econ aggregates'!$X32</f>
        <v>28.323247221515651</v>
      </c>
      <c r="P24">
        <f>((1-BL)*'HKI(x)'!P24+BL*'BL HKI(x)'!AT23)*'Econ aggregates'!$X32</f>
        <v>28.599005406874454</v>
      </c>
      <c r="Q24">
        <f>((1-BL)*'HKI(x)'!Q24+BL*'BL HKI(x)'!AU23)*'Econ aggregates'!$X32</f>
        <v>29.690035301066555</v>
      </c>
      <c r="R24">
        <f>((1-BL)*'HKI(x)'!R24+BL*'BL HKI(x)'!AV23)*'Econ aggregates'!$X32</f>
        <v>29.989226835817171</v>
      </c>
      <c r="S24">
        <f>((1-BL)*'HKI(x)'!S24+BL*'BL HKI(x)'!AW23)*'Econ aggregates'!$X32</f>
        <v>30.012234514240696</v>
      </c>
      <c r="T24">
        <f>((1-BL)*'HKI(x)'!T24+BL*'BL HKI(x)'!AX23)*'Econ aggregates'!$X32</f>
        <v>31.048139727647666</v>
      </c>
      <c r="U24">
        <f>((1-BL)*'HKI(x)'!U24+BL*'BL HKI(x)'!AY23)*'Econ aggregates'!$X32</f>
        <v>26.637313913208875</v>
      </c>
      <c r="V24">
        <f>((1-BL)*'HKI(x)'!V24+BL*'BL HKI(x)'!AZ23)*'Econ aggregates'!$X32</f>
        <v>25.368948951601464</v>
      </c>
      <c r="W24">
        <f>((1-BL)*'HKI(x)'!W24+BL*'BL HKI(x)'!BA23)*'Econ aggregates'!$X32</f>
        <v>23.053067427177325</v>
      </c>
      <c r="X24">
        <f>((1-BL)*'HKI(x)'!X24+BL*'BL HKI(x)'!BB23)*'Econ aggregates'!$X32</f>
        <v>20.647194433472727</v>
      </c>
      <c r="Y24">
        <f>((1-BL)*'HKI(x)'!Y24+BL*'BL HKI(x)'!BC23)*'Econ aggregates'!$X32</f>
        <v>17.624219487389876</v>
      </c>
      <c r="Z24">
        <f>((1-BL)*'HKI(x)'!Z24+BL*'BL HKI(x)'!BD23)*'Econ aggregates'!$X32</f>
        <v>16.741091909789056</v>
      </c>
      <c r="AA24">
        <f>((1-BL)*'HKI(x)'!AA24+BL*'BL HKI(x)'!BE23)*'Econ aggregates'!$X32</f>
        <v>12.586896146638146</v>
      </c>
      <c r="AB24">
        <f>((1-BL)*'HKI(x)'!AB24+BL*'BL HKI(x)'!BF23)*'Econ aggregates'!$X32</f>
        <v>7.9235802502907804</v>
      </c>
      <c r="AC24">
        <f>((1-BL)*'HKI(x)'!AC24+BL*'BL HKI(x)'!BG23)*'Econ aggregates'!$X32</f>
        <v>7.5258073819015312</v>
      </c>
    </row>
    <row r="25" spans="1:29" x14ac:dyDescent="0.25">
      <c r="A25">
        <f>'HKFI(x)'!AE24</f>
        <v>1972</v>
      </c>
      <c r="B25">
        <f t="shared" si="0"/>
        <v>546.00519436285958</v>
      </c>
      <c r="C25">
        <f>((1-BL)*'HKI(x)'!C25+BL*'BL HKI(x)'!AG24)*'Econ aggregates'!$X33</f>
        <v>9.5411237088063388</v>
      </c>
      <c r="D25">
        <f>((1-BL)*'HKI(x)'!D25+BL*'BL HKI(x)'!AH24)*'Econ aggregates'!$X33</f>
        <v>8.057429127149506</v>
      </c>
      <c r="E25">
        <f>((1-BL)*'HKI(x)'!E25+BL*'BL HKI(x)'!AI24)*'Econ aggregates'!$X33</f>
        <v>7.3719195508330992</v>
      </c>
      <c r="F25">
        <f>((1-BL)*'HKI(x)'!F25+BL*'BL HKI(x)'!AJ24)*'Econ aggregates'!$X33</f>
        <v>9.8878453448896941</v>
      </c>
      <c r="G25">
        <f>((1-BL)*'HKI(x)'!G25+BL*'BL HKI(x)'!AK24)*'Econ aggregates'!$X33</f>
        <v>11.053426229889832</v>
      </c>
      <c r="H25">
        <f>((1-BL)*'HKI(x)'!H25+BL*'BL HKI(x)'!AL24)*'Econ aggregates'!$X33</f>
        <v>13.225793215714443</v>
      </c>
      <c r="I25">
        <f>((1-BL)*'HKI(x)'!I25+BL*'BL HKI(x)'!AM24)*'Econ aggregates'!$X33</f>
        <v>19.181350490423956</v>
      </c>
      <c r="J25">
        <f>((1-BL)*'HKI(x)'!J25+BL*'BL HKI(x)'!AN24)*'Econ aggregates'!$X33</f>
        <v>25.48376538538955</v>
      </c>
      <c r="K25">
        <f>((1-BL)*'HKI(x)'!K25+BL*'BL HKI(x)'!AO24)*'Econ aggregates'!$X33</f>
        <v>24.959398127197883</v>
      </c>
      <c r="L25">
        <f>((1-BL)*'HKI(x)'!L25+BL*'BL HKI(x)'!AP24)*'Econ aggregates'!$X33</f>
        <v>25.427485082866859</v>
      </c>
      <c r="M25">
        <f>((1-BL)*'HKI(x)'!M25+BL*'BL HKI(x)'!AQ24)*'Econ aggregates'!$X33</f>
        <v>26.949303466615177</v>
      </c>
      <c r="N25">
        <f>((1-BL)*'HKI(x)'!N25+BL*'BL HKI(x)'!AR24)*'Econ aggregates'!$X33</f>
        <v>26.95791821273135</v>
      </c>
      <c r="O25">
        <f>((1-BL)*'HKI(x)'!O25+BL*'BL HKI(x)'!AS24)*'Econ aggregates'!$X33</f>
        <v>28.544291331952387</v>
      </c>
      <c r="P25">
        <f>((1-BL)*'HKI(x)'!P25+BL*'BL HKI(x)'!AT24)*'Econ aggregates'!$X33</f>
        <v>28.840313514826139</v>
      </c>
      <c r="Q25">
        <f>((1-BL)*'HKI(x)'!Q25+BL*'BL HKI(x)'!AU24)*'Econ aggregates'!$X33</f>
        <v>29.907539723294938</v>
      </c>
      <c r="R25">
        <f>((1-BL)*'HKI(x)'!R25+BL*'BL HKI(x)'!AV24)*'Econ aggregates'!$X33</f>
        <v>30.217256177362621</v>
      </c>
      <c r="S25">
        <f>((1-BL)*'HKI(x)'!S25+BL*'BL HKI(x)'!AW24)*'Econ aggregates'!$X33</f>
        <v>30.227569403304269</v>
      </c>
      <c r="T25">
        <f>((1-BL)*'HKI(x)'!T25+BL*'BL HKI(x)'!AX24)*'Econ aggregates'!$X33</f>
        <v>31.281905791309494</v>
      </c>
      <c r="U25">
        <f>((1-BL)*'HKI(x)'!U25+BL*'BL HKI(x)'!AY24)*'Econ aggregates'!$X33</f>
        <v>26.770280832089142</v>
      </c>
      <c r="V25">
        <f>((1-BL)*'HKI(x)'!V25+BL*'BL HKI(x)'!AZ24)*'Econ aggregates'!$X33</f>
        <v>25.477656691653625</v>
      </c>
      <c r="W25">
        <f>((1-BL)*'HKI(x)'!W25+BL*'BL HKI(x)'!BA24)*'Econ aggregates'!$X33</f>
        <v>23.163375317762753</v>
      </c>
      <c r="X25">
        <f>((1-BL)*'HKI(x)'!X25+BL*'BL HKI(x)'!BB24)*'Econ aggregates'!$X33</f>
        <v>20.769445994500778</v>
      </c>
      <c r="Y25">
        <f>((1-BL)*'HKI(x)'!Y25+BL*'BL HKI(x)'!BC24)*'Econ aggregates'!$X33</f>
        <v>17.737019136566172</v>
      </c>
      <c r="Z25">
        <f>((1-BL)*'HKI(x)'!Z25+BL*'BL HKI(x)'!BD24)*'Econ aggregates'!$X33</f>
        <v>16.819244239145988</v>
      </c>
      <c r="AA25">
        <f>((1-BL)*'HKI(x)'!AA25+BL*'BL HKI(x)'!BE24)*'Econ aggregates'!$X33</f>
        <v>12.625074568072776</v>
      </c>
      <c r="AB25">
        <f>((1-BL)*'HKI(x)'!AB25+BL*'BL HKI(x)'!BF24)*'Econ aggregates'!$X33</f>
        <v>7.9839113544238725</v>
      </c>
      <c r="AC25">
        <f>((1-BL)*'HKI(x)'!AC25+BL*'BL HKI(x)'!BG24)*'Econ aggregates'!$X33</f>
        <v>7.5435523440868506</v>
      </c>
    </row>
    <row r="26" spans="1:29" x14ac:dyDescent="0.25">
      <c r="A26">
        <f>'HKFI(x)'!AE25</f>
        <v>1973</v>
      </c>
      <c r="B26">
        <f t="shared" si="0"/>
        <v>549.8214028247121</v>
      </c>
      <c r="C26">
        <f>((1-BL)*'HKI(x)'!C26+BL*'BL HKI(x)'!AG25)*'Econ aggregates'!$X34</f>
        <v>9.6051791113290417</v>
      </c>
      <c r="D26">
        <f>((1-BL)*'HKI(x)'!D26+BL*'BL HKI(x)'!AH25)*'Econ aggregates'!$X34</f>
        <v>8.1458348752333016</v>
      </c>
      <c r="E26">
        <f>((1-BL)*'HKI(x)'!E26+BL*'BL HKI(x)'!AI25)*'Econ aggregates'!$X34</f>
        <v>7.4446039295265338</v>
      </c>
      <c r="F26">
        <f>((1-BL)*'HKI(x)'!F26+BL*'BL HKI(x)'!AJ25)*'Econ aggregates'!$X34</f>
        <v>9.9704117723484558</v>
      </c>
      <c r="G26">
        <f>((1-BL)*'HKI(x)'!G26+BL*'BL HKI(x)'!AK25)*'Econ aggregates'!$X34</f>
        <v>11.157446724681114</v>
      </c>
      <c r="H26">
        <f>((1-BL)*'HKI(x)'!H26+BL*'BL HKI(x)'!AL25)*'Econ aggregates'!$X34</f>
        <v>13.335978279830037</v>
      </c>
      <c r="I26">
        <f>((1-BL)*'HKI(x)'!I26+BL*'BL HKI(x)'!AM25)*'Econ aggregates'!$X34</f>
        <v>19.340789464966988</v>
      </c>
      <c r="J26">
        <f>((1-BL)*'HKI(x)'!J26+BL*'BL HKI(x)'!AN25)*'Econ aggregates'!$X34</f>
        <v>25.664952591190165</v>
      </c>
      <c r="K26">
        <f>((1-BL)*'HKI(x)'!K26+BL*'BL HKI(x)'!AO25)*'Econ aggregates'!$X34</f>
        <v>25.144577020470056</v>
      </c>
      <c r="L26">
        <f>((1-BL)*'HKI(x)'!L26+BL*'BL HKI(x)'!AP25)*'Econ aggregates'!$X34</f>
        <v>25.660098141613943</v>
      </c>
      <c r="M26">
        <f>((1-BL)*'HKI(x)'!M26+BL*'BL HKI(x)'!AQ25)*'Econ aggregates'!$X34</f>
        <v>27.130023571174167</v>
      </c>
      <c r="N26">
        <f>((1-BL)*'HKI(x)'!N26+BL*'BL HKI(x)'!AR25)*'Econ aggregates'!$X34</f>
        <v>27.160031385129621</v>
      </c>
      <c r="O26">
        <f>((1-BL)*'HKI(x)'!O26+BL*'BL HKI(x)'!AS25)*'Econ aggregates'!$X34</f>
        <v>28.767284025734284</v>
      </c>
      <c r="P26">
        <f>((1-BL)*'HKI(x)'!P26+BL*'BL HKI(x)'!AT25)*'Econ aggregates'!$X34</f>
        <v>29.084220194216126</v>
      </c>
      <c r="Q26">
        <f>((1-BL)*'HKI(x)'!Q26+BL*'BL HKI(x)'!AU25)*'Econ aggregates'!$X34</f>
        <v>30.127092724526737</v>
      </c>
      <c r="R26">
        <f>((1-BL)*'HKI(x)'!R26+BL*'BL HKI(x)'!AV25)*'Econ aggregates'!$X34</f>
        <v>30.44745171570807</v>
      </c>
      <c r="S26">
        <f>((1-BL)*'HKI(x)'!S26+BL*'BL HKI(x)'!AW25)*'Econ aggregates'!$X34</f>
        <v>30.446314630371074</v>
      </c>
      <c r="T26">
        <f>((1-BL)*'HKI(x)'!T26+BL*'BL HKI(x)'!AX25)*'Econ aggregates'!$X34</f>
        <v>31.518538539005917</v>
      </c>
      <c r="U26">
        <f>((1-BL)*'HKI(x)'!U26+BL*'BL HKI(x)'!AY25)*'Econ aggregates'!$X34</f>
        <v>26.903926612287375</v>
      </c>
      <c r="V26">
        <f>((1-BL)*'HKI(x)'!V26+BL*'BL HKI(x)'!AZ25)*'Econ aggregates'!$X34</f>
        <v>25.587376683879047</v>
      </c>
      <c r="W26">
        <f>((1-BL)*'HKI(x)'!W26+BL*'BL HKI(x)'!BA25)*'Econ aggregates'!$X34</f>
        <v>23.274504897240156</v>
      </c>
      <c r="X26">
        <f>((1-BL)*'HKI(x)'!X26+BL*'BL HKI(x)'!BB25)*'Econ aggregates'!$X34</f>
        <v>20.892307396993651</v>
      </c>
      <c r="Y26">
        <f>((1-BL)*'HKI(x)'!Y26+BL*'BL HKI(x)'!BC25)*'Econ aggregates'!$X34</f>
        <v>17.850012272378123</v>
      </c>
      <c r="Z26">
        <f>((1-BL)*'HKI(x)'!Z26+BL*'BL HKI(x)'!BD25)*'Econ aggregates'!$X34</f>
        <v>16.895615864372587</v>
      </c>
      <c r="AA26">
        <f>((1-BL)*'HKI(x)'!AA26+BL*'BL HKI(x)'!BE25)*'Econ aggregates'!$X34</f>
        <v>12.661987954616693</v>
      </c>
      <c r="AB26">
        <f>((1-BL)*'HKI(x)'!AB26+BL*'BL HKI(x)'!BF25)*'Econ aggregates'!$X34</f>
        <v>8.0445005801624845</v>
      </c>
      <c r="AC26">
        <f>((1-BL)*'HKI(x)'!AC26+BL*'BL HKI(x)'!BG25)*'Econ aggregates'!$X34</f>
        <v>7.5603418657264179</v>
      </c>
    </row>
    <row r="27" spans="1:29" x14ac:dyDescent="0.25">
      <c r="A27">
        <f>'HKFI(x)'!AE26</f>
        <v>1974</v>
      </c>
      <c r="B27">
        <f t="shared" si="0"/>
        <v>553.58064654931889</v>
      </c>
      <c r="C27">
        <f>((1-BL)*'HKI(x)'!C27+BL*'BL HKI(x)'!AG26)*'Econ aggregates'!$X35</f>
        <v>9.6682625204537285</v>
      </c>
      <c r="D27">
        <f>((1-BL)*'HKI(x)'!D27+BL*'BL HKI(x)'!AH26)*'Econ aggregates'!$X35</f>
        <v>8.2334355858897563</v>
      </c>
      <c r="E27">
        <f>((1-BL)*'HKI(x)'!E27+BL*'BL HKI(x)'!AI26)*'Econ aggregates'!$X35</f>
        <v>7.5165453783173213</v>
      </c>
      <c r="F27">
        <f>((1-BL)*'HKI(x)'!F27+BL*'BL HKI(x)'!AJ26)*'Econ aggregates'!$X35</f>
        <v>10.051987920434566</v>
      </c>
      <c r="G27">
        <f>((1-BL)*'HKI(x)'!G27+BL*'BL HKI(x)'!AK26)*'Econ aggregates'!$X35</f>
        <v>11.260367469211335</v>
      </c>
      <c r="H27">
        <f>((1-BL)*'HKI(x)'!H27+BL*'BL HKI(x)'!AL26)*'Econ aggregates'!$X35</f>
        <v>13.444821729968536</v>
      </c>
      <c r="I27">
        <f>((1-BL)*'HKI(x)'!I27+BL*'BL HKI(x)'!AM26)*'Econ aggregates'!$X35</f>
        <v>19.498217264452713</v>
      </c>
      <c r="J27">
        <f>((1-BL)*'HKI(x)'!J27+BL*'BL HKI(x)'!AN26)*'Econ aggregates'!$X35</f>
        <v>25.843417175379017</v>
      </c>
      <c r="K27">
        <f>((1-BL)*'HKI(x)'!K27+BL*'BL HKI(x)'!AO26)*'Econ aggregates'!$X35</f>
        <v>25.327063874927031</v>
      </c>
      <c r="L27">
        <f>((1-BL)*'HKI(x)'!L27+BL*'BL HKI(x)'!AP26)*'Econ aggregates'!$X35</f>
        <v>25.889987875858104</v>
      </c>
      <c r="M27">
        <f>((1-BL)*'HKI(x)'!M27+BL*'BL HKI(x)'!AQ26)*'Econ aggregates'!$X35</f>
        <v>27.30783702105408</v>
      </c>
      <c r="N27">
        <f>((1-BL)*'HKI(x)'!N27+BL*'BL HKI(x)'!AR26)*'Econ aggregates'!$X35</f>
        <v>27.359245319180019</v>
      </c>
      <c r="O27">
        <f>((1-BL)*'HKI(x)'!O27+BL*'BL HKI(x)'!AS26)*'Econ aggregates'!$X35</f>
        <v>28.987240160390986</v>
      </c>
      <c r="P27">
        <f>((1-BL)*'HKI(x)'!P27+BL*'BL HKI(x)'!AT26)*'Econ aggregates'!$X35</f>
        <v>29.325076924750967</v>
      </c>
      <c r="Q27">
        <f>((1-BL)*'HKI(x)'!Q27+BL*'BL HKI(x)'!AU26)*'Econ aggregates'!$X35</f>
        <v>30.343482350974845</v>
      </c>
      <c r="R27">
        <f>((1-BL)*'HKI(x)'!R27+BL*'BL HKI(x)'!AV26)*'Econ aggregates'!$X35</f>
        <v>30.674475282799289</v>
      </c>
      <c r="S27">
        <f>((1-BL)*'HKI(x)'!S27+BL*'BL HKI(x)'!AW26)*'Econ aggregates'!$X35</f>
        <v>30.661899037932756</v>
      </c>
      <c r="T27">
        <f>((1-BL)*'HKI(x)'!T27+BL*'BL HKI(x)'!AX26)*'Econ aggregates'!$X35</f>
        <v>31.751933522955831</v>
      </c>
      <c r="U27">
        <f>((1-BL)*'HKI(x)'!U27+BL*'BL HKI(x)'!AY26)*'Econ aggregates'!$X35</f>
        <v>27.034806380796457</v>
      </c>
      <c r="V27">
        <f>((1-BL)*'HKI(x)'!V27+BL*'BL HKI(x)'!AZ26)*'Econ aggregates'!$X35</f>
        <v>25.694471172127997</v>
      </c>
      <c r="W27">
        <f>((1-BL)*'HKI(x)'!W27+BL*'BL HKI(x)'!BA26)*'Econ aggregates'!$X35</f>
        <v>23.383277358166726</v>
      </c>
      <c r="X27">
        <f>((1-BL)*'HKI(x)'!X27+BL*'BL HKI(x)'!BB26)*'Econ aggregates'!$X35</f>
        <v>21.013063610098978</v>
      </c>
      <c r="Y27">
        <f>((1-BL)*'HKI(x)'!Y27+BL*'BL HKI(x)'!BC26)*'Econ aggregates'!$X35</f>
        <v>17.961220340707548</v>
      </c>
      <c r="Z27">
        <f>((1-BL)*'HKI(x)'!Z27+BL*'BL HKI(x)'!BD26)*'Econ aggregates'!$X35</f>
        <v>16.970276736989259</v>
      </c>
      <c r="AA27">
        <f>((1-BL)*'HKI(x)'!AA27+BL*'BL HKI(x)'!BE26)*'Econ aggregates'!$X35</f>
        <v>12.697601850322291</v>
      </c>
      <c r="AB27">
        <f>((1-BL)*'HKI(x)'!AB27+BL*'BL HKI(x)'!BF26)*'Econ aggregates'!$X35</f>
        <v>8.1042819315853656</v>
      </c>
      <c r="AC27">
        <f>((1-BL)*'HKI(x)'!AC27+BL*'BL HKI(x)'!BG26)*'Econ aggregates'!$X35</f>
        <v>7.5763507535935162</v>
      </c>
    </row>
    <row r="28" spans="1:29" x14ac:dyDescent="0.25">
      <c r="A28">
        <f>'HKFI(x)'!AE27</f>
        <v>1975</v>
      </c>
      <c r="B28">
        <f t="shared" si="0"/>
        <v>557.27942624953357</v>
      </c>
      <c r="C28">
        <f>((1-BL)*'HKI(x)'!C28+BL*'BL HKI(x)'!AG27)*'Econ aggregates'!$X36</f>
        <v>9.7303056999304101</v>
      </c>
      <c r="D28">
        <f>((1-BL)*'HKI(x)'!D28+BL*'BL HKI(x)'!AH27)*'Econ aggregates'!$X36</f>
        <v>8.3214200944955508</v>
      </c>
      <c r="E28">
        <f>((1-BL)*'HKI(x)'!E28+BL*'BL HKI(x)'!AI27)*'Econ aggregates'!$X36</f>
        <v>7.5885243437605565</v>
      </c>
      <c r="F28">
        <f>((1-BL)*'HKI(x)'!F28+BL*'BL HKI(x)'!AJ27)*'Econ aggregates'!$X36</f>
        <v>10.13312537639948</v>
      </c>
      <c r="G28">
        <f>((1-BL)*'HKI(x)'!G28+BL*'BL HKI(x)'!AK27)*'Econ aggregates'!$X36</f>
        <v>11.363237568681082</v>
      </c>
      <c r="H28">
        <f>((1-BL)*'HKI(x)'!H28+BL*'BL HKI(x)'!AL27)*'Econ aggregates'!$X36</f>
        <v>13.552991384562281</v>
      </c>
      <c r="I28">
        <f>((1-BL)*'HKI(x)'!I28+BL*'BL HKI(x)'!AM27)*'Econ aggregates'!$X36</f>
        <v>19.654354942787187</v>
      </c>
      <c r="J28">
        <f>((1-BL)*'HKI(x)'!J28+BL*'BL HKI(x)'!AN27)*'Econ aggregates'!$X36</f>
        <v>26.018872952128827</v>
      </c>
      <c r="K28">
        <f>((1-BL)*'HKI(x)'!K28+BL*'BL HKI(x)'!AO27)*'Econ aggregates'!$X36</f>
        <v>25.506754742114602</v>
      </c>
      <c r="L28">
        <f>((1-BL)*'HKI(x)'!L28+BL*'BL HKI(x)'!AP27)*'Econ aggregates'!$X36</f>
        <v>26.118641642546283</v>
      </c>
      <c r="M28">
        <f>((1-BL)*'HKI(x)'!M28+BL*'BL HKI(x)'!AQ27)*'Econ aggregates'!$X36</f>
        <v>27.481965095339092</v>
      </c>
      <c r="N28">
        <f>((1-BL)*'HKI(x)'!N28+BL*'BL HKI(x)'!AR27)*'Econ aggregates'!$X36</f>
        <v>27.555550789797799</v>
      </c>
      <c r="O28">
        <f>((1-BL)*'HKI(x)'!O28+BL*'BL HKI(x)'!AS27)*'Econ aggregates'!$X36</f>
        <v>29.204581059047626</v>
      </c>
      <c r="P28">
        <f>((1-BL)*'HKI(x)'!P28+BL*'BL HKI(x)'!AT27)*'Econ aggregates'!$X36</f>
        <v>29.564019373736002</v>
      </c>
      <c r="Q28">
        <f>((1-BL)*'HKI(x)'!Q28+BL*'BL HKI(x)'!AU27)*'Econ aggregates'!$X36</f>
        <v>30.556726871153877</v>
      </c>
      <c r="R28">
        <f>((1-BL)*'HKI(x)'!R28+BL*'BL HKI(x)'!AV27)*'Econ aggregates'!$X36</f>
        <v>30.898722269318302</v>
      </c>
      <c r="S28">
        <f>((1-BL)*'HKI(x)'!S28+BL*'BL HKI(x)'!AW27)*'Econ aggregates'!$X36</f>
        <v>30.874362321428496</v>
      </c>
      <c r="T28">
        <f>((1-BL)*'HKI(x)'!T28+BL*'BL HKI(x)'!AX27)*'Econ aggregates'!$X36</f>
        <v>31.982607071103047</v>
      </c>
      <c r="U28">
        <f>((1-BL)*'HKI(x)'!U28+BL*'BL HKI(x)'!AY27)*'Econ aggregates'!$X36</f>
        <v>27.160991567898339</v>
      </c>
      <c r="V28">
        <f>((1-BL)*'HKI(x)'!V28+BL*'BL HKI(x)'!AZ27)*'Econ aggregates'!$X36</f>
        <v>25.796523809098584</v>
      </c>
      <c r="W28">
        <f>((1-BL)*'HKI(x)'!W28+BL*'BL HKI(x)'!BA27)*'Econ aggregates'!$X36</f>
        <v>23.48799763143364</v>
      </c>
      <c r="X28">
        <f>((1-BL)*'HKI(x)'!X28+BL*'BL HKI(x)'!BB27)*'Econ aggregates'!$X36</f>
        <v>21.131029656140711</v>
      </c>
      <c r="Y28">
        <f>((1-BL)*'HKI(x)'!Y28+BL*'BL HKI(x)'!BC27)*'Econ aggregates'!$X36</f>
        <v>18.070383988473083</v>
      </c>
      <c r="Z28">
        <f>((1-BL)*'HKI(x)'!Z28+BL*'BL HKI(x)'!BD27)*'Econ aggregates'!$X36</f>
        <v>17.041849027019985</v>
      </c>
      <c r="AA28">
        <f>((1-BL)*'HKI(x)'!AA28+BL*'BL HKI(x)'!BE27)*'Econ aggregates'!$X36</f>
        <v>12.730119097492873</v>
      </c>
      <c r="AB28">
        <f>((1-BL)*'HKI(x)'!AB28+BL*'BL HKI(x)'!BF27)*'Econ aggregates'!$X36</f>
        <v>8.1634602963655176</v>
      </c>
      <c r="AC28">
        <f>((1-BL)*'HKI(x)'!AC28+BL*'BL HKI(x)'!BG27)*'Econ aggregates'!$X36</f>
        <v>7.5903075772802486</v>
      </c>
    </row>
    <row r="29" spans="1:29" x14ac:dyDescent="0.25">
      <c r="A29">
        <f>'HKFI(x)'!AE28</f>
        <v>1976</v>
      </c>
      <c r="B29">
        <f t="shared" si="0"/>
        <v>559.39334335144463</v>
      </c>
      <c r="C29">
        <f>((1-BL)*'HKI(x)'!C29+BL*'BL HKI(x)'!AG28)*'Econ aggregates'!$X37</f>
        <v>9.7654475143301216</v>
      </c>
      <c r="D29">
        <f>((1-BL)*'HKI(x)'!D29+BL*'BL HKI(x)'!AH28)*'Econ aggregates'!$X37</f>
        <v>8.4122538544796317</v>
      </c>
      <c r="E29">
        <f>((1-BL)*'HKI(x)'!E29+BL*'BL HKI(x)'!AI28)*'Econ aggregates'!$X37</f>
        <v>7.6567087106333274</v>
      </c>
      <c r="F29">
        <f>((1-BL)*'HKI(x)'!F29+BL*'BL HKI(x)'!AJ28)*'Econ aggregates'!$X37</f>
        <v>10.199513414904981</v>
      </c>
      <c r="G29">
        <f>((1-BL)*'HKI(x)'!G29+BL*'BL HKI(x)'!AK28)*'Econ aggregates'!$X37</f>
        <v>11.458561919419283</v>
      </c>
      <c r="H29">
        <f>((1-BL)*'HKI(x)'!H29+BL*'BL HKI(x)'!AL28)*'Econ aggregates'!$X37</f>
        <v>13.639352862836578</v>
      </c>
      <c r="I29">
        <f>((1-BL)*'HKI(x)'!I29+BL*'BL HKI(x)'!AM28)*'Econ aggregates'!$X37</f>
        <v>19.771302184467238</v>
      </c>
      <c r="J29">
        <f>((1-BL)*'HKI(x)'!J29+BL*'BL HKI(x)'!AN28)*'Econ aggregates'!$X37</f>
        <v>26.115350530878096</v>
      </c>
      <c r="K29">
        <f>((1-BL)*'HKI(x)'!K29+BL*'BL HKI(x)'!AO28)*'Econ aggregates'!$X37</f>
        <v>25.6116054523843</v>
      </c>
      <c r="L29">
        <f>((1-BL)*'HKI(x)'!L29+BL*'BL HKI(x)'!AP28)*'Econ aggregates'!$X37</f>
        <v>26.303692423736457</v>
      </c>
      <c r="M29">
        <f>((1-BL)*'HKI(x)'!M29+BL*'BL HKI(x)'!AQ28)*'Econ aggregates'!$X37</f>
        <v>27.561953013306912</v>
      </c>
      <c r="N29">
        <f>((1-BL)*'HKI(x)'!N29+BL*'BL HKI(x)'!AR28)*'Econ aggregates'!$X37</f>
        <v>27.673418486852402</v>
      </c>
      <c r="O29">
        <f>((1-BL)*'HKI(x)'!O29+BL*'BL HKI(x)'!AS28)*'Econ aggregates'!$X37</f>
        <v>29.348821080616666</v>
      </c>
      <c r="P29">
        <f>((1-BL)*'HKI(x)'!P29+BL*'BL HKI(x)'!AT28)*'Econ aggregates'!$X37</f>
        <v>29.744028840815268</v>
      </c>
      <c r="Q29">
        <f>((1-BL)*'HKI(x)'!Q29+BL*'BL HKI(x)'!AU28)*'Econ aggregates'!$X37</f>
        <v>30.685639752546869</v>
      </c>
      <c r="R29">
        <f>((1-BL)*'HKI(x)'!R29+BL*'BL HKI(x)'!AV28)*'Econ aggregates'!$X37</f>
        <v>31.046269341357309</v>
      </c>
      <c r="S29">
        <f>((1-BL)*'HKI(x)'!S29+BL*'BL HKI(x)'!AW28)*'Econ aggregates'!$X37</f>
        <v>31.003468966691745</v>
      </c>
      <c r="T29">
        <f>((1-BL)*'HKI(x)'!T29+BL*'BL HKI(x)'!AX28)*'Econ aggregates'!$X37</f>
        <v>32.137853226886186</v>
      </c>
      <c r="U29">
        <f>((1-BL)*'HKI(x)'!U29+BL*'BL HKI(x)'!AY28)*'Econ aggregates'!$X37</f>
        <v>27.175396135939561</v>
      </c>
      <c r="V29">
        <f>((1-BL)*'HKI(x)'!V29+BL*'BL HKI(x)'!AZ28)*'Econ aggregates'!$X37</f>
        <v>25.780849049733217</v>
      </c>
      <c r="W29">
        <f>((1-BL)*'HKI(x)'!W29+BL*'BL HKI(x)'!BA28)*'Econ aggregates'!$X37</f>
        <v>23.496916002151796</v>
      </c>
      <c r="X29">
        <f>((1-BL)*'HKI(x)'!X29+BL*'BL HKI(x)'!BB28)*'Econ aggregates'!$X37</f>
        <v>21.180130044608624</v>
      </c>
      <c r="Y29">
        <f>((1-BL)*'HKI(x)'!Y29+BL*'BL HKI(x)'!BC28)*'Econ aggregates'!$X37</f>
        <v>18.127759856138905</v>
      </c>
      <c r="Z29">
        <f>((1-BL)*'HKI(x)'!Z29+BL*'BL HKI(x)'!BD28)*'Econ aggregates'!$X37</f>
        <v>17.040948288829057</v>
      </c>
      <c r="AA29">
        <f>((1-BL)*'HKI(x)'!AA29+BL*'BL HKI(x)'!BE28)*'Econ aggregates'!$X37</f>
        <v>12.692360656112919</v>
      </c>
      <c r="AB29">
        <f>((1-BL)*'HKI(x)'!AB29+BL*'BL HKI(x)'!BF28)*'Econ aggregates'!$X37</f>
        <v>8.2055878249122074</v>
      </c>
      <c r="AC29">
        <f>((1-BL)*'HKI(x)'!AC29+BL*'BL HKI(x)'!BG28)*'Econ aggregates'!$X37</f>
        <v>7.5581539158749491</v>
      </c>
    </row>
    <row r="30" spans="1:29" x14ac:dyDescent="0.25">
      <c r="A30">
        <f>'HKFI(x)'!AE29</f>
        <v>1977</v>
      </c>
      <c r="B30">
        <f t="shared" si="0"/>
        <v>561.34377575873998</v>
      </c>
      <c r="C30">
        <f>((1-BL)*'HKI(x)'!C30+BL*'BL HKI(x)'!AG29)*'Econ aggregates'!$X38</f>
        <v>9.7979509587435984</v>
      </c>
      <c r="D30">
        <f>((1-BL)*'HKI(x)'!D30+BL*'BL HKI(x)'!AH29)*'Econ aggregates'!$X38</f>
        <v>8.4894033937661888</v>
      </c>
      <c r="E30">
        <f>((1-BL)*'HKI(x)'!E30+BL*'BL HKI(x)'!AI29)*'Econ aggregates'!$X38</f>
        <v>7.7151807419426861</v>
      </c>
      <c r="F30">
        <f>((1-BL)*'HKI(x)'!F30+BL*'BL HKI(x)'!AJ29)*'Econ aggregates'!$X38</f>
        <v>10.257507253083586</v>
      </c>
      <c r="G30">
        <f>((1-BL)*'HKI(x)'!G30+BL*'BL HKI(x)'!AK29)*'Econ aggregates'!$X38</f>
        <v>11.540539106247923</v>
      </c>
      <c r="H30">
        <f>((1-BL)*'HKI(x)'!H30+BL*'BL HKI(x)'!AL29)*'Econ aggregates'!$X38</f>
        <v>13.715024318646273</v>
      </c>
      <c r="I30">
        <f>((1-BL)*'HKI(x)'!I30+BL*'BL HKI(x)'!AM29)*'Econ aggregates'!$X38</f>
        <v>19.874614341398431</v>
      </c>
      <c r="J30">
        <f>((1-BL)*'HKI(x)'!J30+BL*'BL HKI(x)'!AN29)*'Econ aggregates'!$X38</f>
        <v>26.204920745698704</v>
      </c>
      <c r="K30">
        <f>((1-BL)*'HKI(x)'!K30+BL*'BL HKI(x)'!AO29)*'Econ aggregates'!$X38</f>
        <v>25.707889772381144</v>
      </c>
      <c r="L30">
        <f>((1-BL)*'HKI(x)'!L30+BL*'BL HKI(x)'!AP29)*'Econ aggregates'!$X38</f>
        <v>26.46536613285889</v>
      </c>
      <c r="M30">
        <f>((1-BL)*'HKI(x)'!M30+BL*'BL HKI(x)'!AQ29)*'Econ aggregates'!$X38</f>
        <v>27.638872328589223</v>
      </c>
      <c r="N30">
        <f>((1-BL)*'HKI(x)'!N30+BL*'BL HKI(x)'!AR29)*'Econ aggregates'!$X38</f>
        <v>27.781132707100102</v>
      </c>
      <c r="O30">
        <f>((1-BL)*'HKI(x)'!O30+BL*'BL HKI(x)'!AS29)*'Econ aggregates'!$X38</f>
        <v>29.478529306357984</v>
      </c>
      <c r="P30">
        <f>((1-BL)*'HKI(x)'!P30+BL*'BL HKI(x)'!AT29)*'Econ aggregates'!$X38</f>
        <v>29.90288976939647</v>
      </c>
      <c r="Q30">
        <f>((1-BL)*'HKI(x)'!Q30+BL*'BL HKI(x)'!AU29)*'Econ aggregates'!$X38</f>
        <v>30.803369817860251</v>
      </c>
      <c r="R30">
        <f>((1-BL)*'HKI(x)'!R30+BL*'BL HKI(x)'!AV29)*'Econ aggregates'!$X38</f>
        <v>31.179179735672449</v>
      </c>
      <c r="S30">
        <f>((1-BL)*'HKI(x)'!S30+BL*'BL HKI(x)'!AW29)*'Econ aggregates'!$X38</f>
        <v>31.121313477726218</v>
      </c>
      <c r="T30">
        <f>((1-BL)*'HKI(x)'!T30+BL*'BL HKI(x)'!AX29)*'Econ aggregates'!$X38</f>
        <v>32.277254216465579</v>
      </c>
      <c r="U30">
        <f>((1-BL)*'HKI(x)'!U30+BL*'BL HKI(x)'!AY29)*'Econ aggregates'!$X38</f>
        <v>27.198254329463332</v>
      </c>
      <c r="V30">
        <f>((1-BL)*'HKI(x)'!V30+BL*'BL HKI(x)'!AZ29)*'Econ aggregates'!$X38</f>
        <v>25.7786520205768</v>
      </c>
      <c r="W30">
        <f>((1-BL)*'HKI(x)'!W30+BL*'BL HKI(x)'!BA29)*'Econ aggregates'!$X38</f>
        <v>23.513629302069472</v>
      </c>
      <c r="X30">
        <f>((1-BL)*'HKI(x)'!X30+BL*'BL HKI(x)'!BB29)*'Econ aggregates'!$X38</f>
        <v>21.228531427854705</v>
      </c>
      <c r="Y30">
        <f>((1-BL)*'HKI(x)'!Y30+BL*'BL HKI(x)'!BC29)*'Econ aggregates'!$X38</f>
        <v>18.181602285850982</v>
      </c>
      <c r="Z30">
        <f>((1-BL)*'HKI(x)'!Z30+BL*'BL HKI(x)'!BD29)*'Econ aggregates'!$X38</f>
        <v>17.0470760331058</v>
      </c>
      <c r="AA30">
        <f>((1-BL)*'HKI(x)'!AA30+BL*'BL HKI(x)'!BE29)*'Econ aggregates'!$X38</f>
        <v>12.666852960359993</v>
      </c>
      <c r="AB30">
        <f>((1-BL)*'HKI(x)'!AB30+BL*'BL HKI(x)'!BF29)*'Econ aggregates'!$X38</f>
        <v>8.2431137470202263</v>
      </c>
      <c r="AC30">
        <f>((1-BL)*'HKI(x)'!AC30+BL*'BL HKI(x)'!BG29)*'Econ aggregates'!$X38</f>
        <v>7.5351255285030634</v>
      </c>
    </row>
    <row r="31" spans="1:29" x14ac:dyDescent="0.25">
      <c r="A31">
        <f>'HKFI(x)'!AE30</f>
        <v>1978</v>
      </c>
      <c r="B31">
        <f t="shared" si="0"/>
        <v>564.57794667827307</v>
      </c>
      <c r="C31">
        <f>((1-BL)*'HKI(x)'!C31+BL*'BL HKI(x)'!AG30)*'Econ aggregates'!$X39</f>
        <v>9.852128907000397</v>
      </c>
      <c r="D31">
        <f>((1-BL)*'HKI(x)'!D31+BL*'BL HKI(x)'!AH30)*'Econ aggregates'!$X39</f>
        <v>8.5785397588225489</v>
      </c>
      <c r="E31">
        <f>((1-BL)*'HKI(x)'!E31+BL*'BL HKI(x)'!AI30)*'Econ aggregates'!$X39</f>
        <v>7.7862608935666193</v>
      </c>
      <c r="F31">
        <f>((1-BL)*'HKI(x)'!F31+BL*'BL HKI(x)'!AJ30)*'Econ aggregates'!$X39</f>
        <v>10.3345006617973</v>
      </c>
      <c r="G31">
        <f>((1-BL)*'HKI(x)'!G31+BL*'BL HKI(x)'!AK30)*'Econ aggregates'!$X39</f>
        <v>11.641503548180763</v>
      </c>
      <c r="H31">
        <f>((1-BL)*'HKI(x)'!H31+BL*'BL HKI(x)'!AL30)*'Econ aggregates'!$X39</f>
        <v>13.817008953661411</v>
      </c>
      <c r="I31">
        <f>((1-BL)*'HKI(x)'!I31+BL*'BL HKI(x)'!AM30)*'Econ aggregates'!$X39</f>
        <v>20.019445562962542</v>
      </c>
      <c r="J31">
        <f>((1-BL)*'HKI(x)'!J31+BL*'BL HKI(x)'!AN30)*'Econ aggregates'!$X39</f>
        <v>26.357134101985913</v>
      </c>
      <c r="K31">
        <f>((1-BL)*'HKI(x)'!K31+BL*'BL HKI(x)'!AO30)*'Econ aggregates'!$X39</f>
        <v>25.865568706694233</v>
      </c>
      <c r="L31">
        <f>((1-BL)*'HKI(x)'!L31+BL*'BL HKI(x)'!AP30)*'Econ aggregates'!$X39</f>
        <v>26.68154493325537</v>
      </c>
      <c r="M31">
        <f>((1-BL)*'HKI(x)'!M31+BL*'BL HKI(x)'!AQ30)*'Econ aggregates'!$X39</f>
        <v>27.785173214863299</v>
      </c>
      <c r="N31">
        <f>((1-BL)*'HKI(x)'!N31+BL*'BL HKI(x)'!AR30)*'Econ aggregates'!$X39</f>
        <v>27.9543973148342</v>
      </c>
      <c r="O31">
        <f>((1-BL)*'HKI(x)'!O31+BL*'BL HKI(x)'!AS30)*'Econ aggregates'!$X39</f>
        <v>29.674521354839165</v>
      </c>
      <c r="P31">
        <f>((1-BL)*'HKI(x)'!P31+BL*'BL HKI(x)'!AT30)*'Econ aggregates'!$X39</f>
        <v>30.124816586089938</v>
      </c>
      <c r="Q31">
        <f>((1-BL)*'HKI(x)'!Q31+BL*'BL HKI(x)'!AU30)*'Econ aggregates'!$X39</f>
        <v>30.991898314190081</v>
      </c>
      <c r="R31">
        <f>((1-BL)*'HKI(x)'!R31+BL*'BL HKI(x)'!AV30)*'Econ aggregates'!$X39</f>
        <v>31.381057117408535</v>
      </c>
      <c r="S31">
        <f>((1-BL)*'HKI(x)'!S31+BL*'BL HKI(x)'!AW30)*'Econ aggregates'!$X39</f>
        <v>31.309386607781697</v>
      </c>
      <c r="T31">
        <f>((1-BL)*'HKI(x)'!T31+BL*'BL HKI(x)'!AX30)*'Econ aggregates'!$X39</f>
        <v>32.486003991435091</v>
      </c>
      <c r="U31">
        <f>((1-BL)*'HKI(x)'!U31+BL*'BL HKI(x)'!AY30)*'Econ aggregates'!$X39</f>
        <v>27.291296849750715</v>
      </c>
      <c r="V31">
        <f>((1-BL)*'HKI(x)'!V31+BL*'BL HKI(x)'!AZ30)*'Econ aggregates'!$X39</f>
        <v>25.845711263311625</v>
      </c>
      <c r="W31">
        <f>((1-BL)*'HKI(x)'!W31+BL*'BL HKI(x)'!BA30)*'Econ aggregates'!$X39</f>
        <v>23.589970457690711</v>
      </c>
      <c r="X31">
        <f>((1-BL)*'HKI(x)'!X31+BL*'BL HKI(x)'!BB30)*'Econ aggregates'!$X39</f>
        <v>21.326243235094321</v>
      </c>
      <c r="Y31">
        <f>((1-BL)*'HKI(x)'!Y31+BL*'BL HKI(x)'!BC30)*'Econ aggregates'!$X39</f>
        <v>18.275614174464813</v>
      </c>
      <c r="Z31">
        <f>((1-BL)*'HKI(x)'!Z31+BL*'BL HKI(x)'!BD30)*'Econ aggregates'!$X39</f>
        <v>17.09715610084158</v>
      </c>
      <c r="AA31">
        <f>((1-BL)*'HKI(x)'!AA31+BL*'BL HKI(x)'!BE30)*'Econ aggregates'!$X39</f>
        <v>12.678395219222619</v>
      </c>
      <c r="AB31">
        <f>((1-BL)*'HKI(x)'!AB31+BL*'BL HKI(x)'!BF30)*'Econ aggregates'!$X39</f>
        <v>8.2973760682927011</v>
      </c>
      <c r="AC31">
        <f>((1-BL)*'HKI(x)'!AC31+BL*'BL HKI(x)'!BG30)*'Econ aggregates'!$X39</f>
        <v>7.5352927802349976</v>
      </c>
    </row>
    <row r="32" spans="1:29" x14ac:dyDescent="0.25">
      <c r="A32">
        <f>'HKFI(x)'!AE31</f>
        <v>1979</v>
      </c>
      <c r="B32">
        <f t="shared" si="0"/>
        <v>569.09607597899844</v>
      </c>
      <c r="C32">
        <f>((1-BL)*'HKI(x)'!C32+BL*'BL HKI(x)'!AG31)*'Econ aggregates'!$X40</f>
        <v>9.9279494294059614</v>
      </c>
      <c r="D32">
        <f>((1-BL)*'HKI(x)'!D32+BL*'BL HKI(x)'!AH31)*'Econ aggregates'!$X40</f>
        <v>8.6801650728564503</v>
      </c>
      <c r="E32">
        <f>((1-BL)*'HKI(x)'!E32+BL*'BL HKI(x)'!AI31)*'Econ aggregates'!$X40</f>
        <v>7.870281616635129</v>
      </c>
      <c r="F32">
        <f>((1-BL)*'HKI(x)'!F32+BL*'BL HKI(x)'!AJ31)*'Econ aggregates'!$X40</f>
        <v>10.430711963995595</v>
      </c>
      <c r="G32">
        <f>((1-BL)*'HKI(x)'!G32+BL*'BL HKI(x)'!AK31)*'Econ aggregates'!$X40</f>
        <v>11.761880408903712</v>
      </c>
      <c r="H32">
        <f>((1-BL)*'HKI(x)'!H32+BL*'BL HKI(x)'!AL31)*'Econ aggregates'!$X40</f>
        <v>13.945591582077649</v>
      </c>
      <c r="I32">
        <f>((1-BL)*'HKI(x)'!I32+BL*'BL HKI(x)'!AM31)*'Econ aggregates'!$X40</f>
        <v>20.206190634614167</v>
      </c>
      <c r="J32">
        <f>((1-BL)*'HKI(x)'!J32+BL*'BL HKI(x)'!AN31)*'Econ aggregates'!$X40</f>
        <v>26.572035542676581</v>
      </c>
      <c r="K32">
        <f>((1-BL)*'HKI(x)'!K32+BL*'BL HKI(x)'!AO31)*'Econ aggregates'!$X40</f>
        <v>26.08479967655267</v>
      </c>
      <c r="L32">
        <f>((1-BL)*'HKI(x)'!L32+BL*'BL HKI(x)'!AP31)*'Econ aggregates'!$X40</f>
        <v>26.95306688742162</v>
      </c>
      <c r="M32">
        <f>((1-BL)*'HKI(x)'!M32+BL*'BL HKI(x)'!AQ31)*'Econ aggregates'!$X40</f>
        <v>28.000730955654365</v>
      </c>
      <c r="N32">
        <f>((1-BL)*'HKI(x)'!N32+BL*'BL HKI(x)'!AR31)*'Econ aggregates'!$X40</f>
        <v>28.193416260262779</v>
      </c>
      <c r="O32">
        <f>((1-BL)*'HKI(x)'!O32+BL*'BL HKI(x)'!AS31)*'Econ aggregates'!$X40</f>
        <v>29.937157411929384</v>
      </c>
      <c r="P32">
        <f>((1-BL)*'HKI(x)'!P32+BL*'BL HKI(x)'!AT31)*'Econ aggregates'!$X40</f>
        <v>30.410461903885118</v>
      </c>
      <c r="Q32">
        <f>((1-BL)*'HKI(x)'!Q32+BL*'BL HKI(x)'!AU31)*'Econ aggregates'!$X40</f>
        <v>31.251390168150831</v>
      </c>
      <c r="R32">
        <f>((1-BL)*'HKI(x)'!R32+BL*'BL HKI(x)'!AV31)*'Econ aggregates'!$X40</f>
        <v>31.652201120853942</v>
      </c>
      <c r="S32">
        <f>((1-BL)*'HKI(x)'!S32+BL*'BL HKI(x)'!AW31)*'Econ aggregates'!$X40</f>
        <v>31.567813727971565</v>
      </c>
      <c r="T32">
        <f>((1-BL)*'HKI(x)'!T32+BL*'BL HKI(x)'!AX31)*'Econ aggregates'!$X40</f>
        <v>32.764396030207131</v>
      </c>
      <c r="U32">
        <f>((1-BL)*'HKI(x)'!U32+BL*'BL HKI(x)'!AY31)*'Econ aggregates'!$X40</f>
        <v>27.45372013286816</v>
      </c>
      <c r="V32">
        <f>((1-BL)*'HKI(x)'!V32+BL*'BL HKI(x)'!AZ31)*'Econ aggregates'!$X40</f>
        <v>25.980995500355338</v>
      </c>
      <c r="W32">
        <f>((1-BL)*'HKI(x)'!W32+BL*'BL HKI(x)'!BA31)*'Econ aggregates'!$X40</f>
        <v>23.725182085152955</v>
      </c>
      <c r="X32">
        <f>((1-BL)*'HKI(x)'!X32+BL*'BL HKI(x)'!BB31)*'Econ aggregates'!$X40</f>
        <v>21.472943908055139</v>
      </c>
      <c r="Y32">
        <f>((1-BL)*'HKI(x)'!Y32+BL*'BL HKI(x)'!BC31)*'Econ aggregates'!$X40</f>
        <v>18.409647111759426</v>
      </c>
      <c r="Z32">
        <f>((1-BL)*'HKI(x)'!Z32+BL*'BL HKI(x)'!BD31)*'Econ aggregates'!$X40</f>
        <v>17.190572452675593</v>
      </c>
      <c r="AA32">
        <f>((1-BL)*'HKI(x)'!AA32+BL*'BL HKI(x)'!BE31)*'Econ aggregates'!$X40</f>
        <v>12.726209075137314</v>
      </c>
      <c r="AB32">
        <f>((1-BL)*'HKI(x)'!AB32+BL*'BL HKI(x)'!BF31)*'Econ aggregates'!$X40</f>
        <v>8.3684562716573758</v>
      </c>
      <c r="AC32">
        <f>((1-BL)*'HKI(x)'!AC32+BL*'BL HKI(x)'!BG31)*'Econ aggregates'!$X40</f>
        <v>7.5581090472826027</v>
      </c>
    </row>
    <row r="33" spans="1:29" x14ac:dyDescent="0.25">
      <c r="A33">
        <f>'HKFI(x)'!AE32</f>
        <v>1980</v>
      </c>
      <c r="B33">
        <f t="shared" si="0"/>
        <v>574.7877715550253</v>
      </c>
      <c r="C33">
        <f>((1-BL)*'HKI(x)'!C33+BL*'BL HKI(x)'!AG32)*'Econ aggregates'!$X41</f>
        <v>10.023525827684303</v>
      </c>
      <c r="D33">
        <f>((1-BL)*'HKI(x)'!D33+BL*'BL HKI(x)'!AH32)*'Econ aggregates'!$X41</f>
        <v>8.7921362150876536</v>
      </c>
      <c r="E33">
        <f>((1-BL)*'HKI(x)'!E33+BL*'BL HKI(x)'!AI32)*'Econ aggregates'!$X41</f>
        <v>7.965413502007781</v>
      </c>
      <c r="F33">
        <f>((1-BL)*'HKI(x)'!F33+BL*'BL HKI(x)'!AJ32)*'Econ aggregates'!$X41</f>
        <v>10.543926646252176</v>
      </c>
      <c r="G33">
        <f>((1-BL)*'HKI(x)'!G33+BL*'BL HKI(x)'!AK32)*'Econ aggregates'!$X41</f>
        <v>11.899006319222668</v>
      </c>
      <c r="H33">
        <f>((1-BL)*'HKI(x)'!H33+BL*'BL HKI(x)'!AL32)*'Econ aggregates'!$X41</f>
        <v>14.097814059039257</v>
      </c>
      <c r="I33">
        <f>((1-BL)*'HKI(x)'!I33+BL*'BL HKI(x)'!AM32)*'Econ aggregates'!$X41</f>
        <v>20.430564675954816</v>
      </c>
      <c r="J33">
        <f>((1-BL)*'HKI(x)'!J33+BL*'BL HKI(x)'!AN32)*'Econ aggregates'!$X41</f>
        <v>26.844422991160307</v>
      </c>
      <c r="K33">
        <f>((1-BL)*'HKI(x)'!K33+BL*'BL HKI(x)'!AO32)*'Econ aggregates'!$X41</f>
        <v>26.36036372167359</v>
      </c>
      <c r="L33">
        <f>((1-BL)*'HKI(x)'!L33+BL*'BL HKI(x)'!AP32)*'Econ aggregates'!$X41</f>
        <v>27.273910702228111</v>
      </c>
      <c r="M33">
        <f>((1-BL)*'HKI(x)'!M33+BL*'BL HKI(x)'!AQ32)*'Econ aggregates'!$X41</f>
        <v>28.280218595943307</v>
      </c>
      <c r="N33">
        <f>((1-BL)*'HKI(x)'!N33+BL*'BL HKI(x)'!AR32)*'Econ aggregates'!$X41</f>
        <v>28.492518991470938</v>
      </c>
      <c r="O33">
        <f>((1-BL)*'HKI(x)'!O33+BL*'BL HKI(x)'!AS32)*'Econ aggregates'!$X41</f>
        <v>30.260289461776047</v>
      </c>
      <c r="P33">
        <f>((1-BL)*'HKI(x)'!P33+BL*'BL HKI(x)'!AT32)*'Econ aggregates'!$X41</f>
        <v>30.75331594571561</v>
      </c>
      <c r="Q33">
        <f>((1-BL)*'HKI(x)'!Q33+BL*'BL HKI(x)'!AU32)*'Econ aggregates'!$X41</f>
        <v>31.575629702626909</v>
      </c>
      <c r="R33">
        <f>((1-BL)*'HKI(x)'!R33+BL*'BL HKI(x)'!AV32)*'Econ aggregates'!$X41</f>
        <v>31.986197748219777</v>
      </c>
      <c r="S33">
        <f>((1-BL)*'HKI(x)'!S33+BL*'BL HKI(x)'!AW32)*'Econ aggregates'!$X41</f>
        <v>31.890363525681831</v>
      </c>
      <c r="T33">
        <f>((1-BL)*'HKI(x)'!T33+BL*'BL HKI(x)'!AX32)*'Econ aggregates'!$X41</f>
        <v>33.105817515473213</v>
      </c>
      <c r="U33">
        <f>((1-BL)*'HKI(x)'!U33+BL*'BL HKI(x)'!AY32)*'Econ aggregates'!$X41</f>
        <v>27.680968779526502</v>
      </c>
      <c r="V33">
        <f>((1-BL)*'HKI(x)'!V33+BL*'BL HKI(x)'!AZ32)*'Econ aggregates'!$X41</f>
        <v>26.180449392382155</v>
      </c>
      <c r="W33">
        <f>((1-BL)*'HKI(x)'!W33+BL*'BL HKI(x)'!BA32)*'Econ aggregates'!$X41</f>
        <v>23.915395107123775</v>
      </c>
      <c r="X33">
        <f>((1-BL)*'HKI(x)'!X33+BL*'BL HKI(x)'!BB32)*'Econ aggregates'!$X41</f>
        <v>21.664792183308045</v>
      </c>
      <c r="Y33">
        <f>((1-BL)*'HKI(x)'!Y33+BL*'BL HKI(x)'!BC32)*'Econ aggregates'!$X41</f>
        <v>18.580291426885974</v>
      </c>
      <c r="Z33">
        <f>((1-BL)*'HKI(x)'!Z33+BL*'BL HKI(x)'!BD32)*'Econ aggregates'!$X41</f>
        <v>17.324584961749249</v>
      </c>
      <c r="AA33">
        <f>((1-BL)*'HKI(x)'!AA33+BL*'BL HKI(x)'!BE32)*'Econ aggregates'!$X41</f>
        <v>12.808564768680105</v>
      </c>
      <c r="AB33">
        <f>((1-BL)*'HKI(x)'!AB33+BL*'BL HKI(x)'!BF32)*'Econ aggregates'!$X41</f>
        <v>8.4546636218131006</v>
      </c>
      <c r="AC33">
        <f>((1-BL)*'HKI(x)'!AC33+BL*'BL HKI(x)'!BG32)*'Econ aggregates'!$X41</f>
        <v>7.6026251663381528</v>
      </c>
    </row>
    <row r="34" spans="1:29" x14ac:dyDescent="0.25">
      <c r="A34">
        <f>'HKFI(x)'!AE33</f>
        <v>1981</v>
      </c>
      <c r="B34">
        <f t="shared" si="0"/>
        <v>578.0865750227274</v>
      </c>
      <c r="C34">
        <f>((1-BL)*'HKI(x)'!C34+BL*'BL HKI(x)'!AG33)*'Econ aggregates'!$X42</f>
        <v>10.078641167269184</v>
      </c>
      <c r="D34">
        <f>((1-BL)*'HKI(x)'!D34+BL*'BL HKI(x)'!AH33)*'Econ aggregates'!$X42</f>
        <v>8.9064741542838082</v>
      </c>
      <c r="E34">
        <f>((1-BL)*'HKI(x)'!E34+BL*'BL HKI(x)'!AI33)*'Econ aggregates'!$X42</f>
        <v>8.0535398477686169</v>
      </c>
      <c r="F34">
        <f>((1-BL)*'HKI(x)'!F34+BL*'BL HKI(x)'!AJ33)*'Econ aggregates'!$X42</f>
        <v>10.63405764371797</v>
      </c>
      <c r="G34">
        <f>((1-BL)*'HKI(x)'!G34+BL*'BL HKI(x)'!AK33)*'Econ aggregates'!$X42</f>
        <v>12.023122749097723</v>
      </c>
      <c r="H34">
        <f>((1-BL)*'HKI(x)'!H34+BL*'BL HKI(x)'!AL33)*'Econ aggregates'!$X42</f>
        <v>14.216037479829829</v>
      </c>
      <c r="I34">
        <f>((1-BL)*'HKI(x)'!I34+BL*'BL HKI(x)'!AM33)*'Econ aggregates'!$X42</f>
        <v>20.594241367751874</v>
      </c>
      <c r="J34">
        <f>((1-BL)*'HKI(x)'!J34+BL*'BL HKI(x)'!AN33)*'Econ aggregates'!$X42</f>
        <v>26.997387901809255</v>
      </c>
      <c r="K34">
        <f>((1-BL)*'HKI(x)'!K34+BL*'BL HKI(x)'!AO33)*'Econ aggregates'!$X42</f>
        <v>26.522294863603875</v>
      </c>
      <c r="L34">
        <f>((1-BL)*'HKI(x)'!L34+BL*'BL HKI(x)'!AP33)*'Econ aggregates'!$X42</f>
        <v>27.525625093032986</v>
      </c>
      <c r="M34">
        <f>((1-BL)*'HKI(x)'!M34+BL*'BL HKI(x)'!AQ33)*'Econ aggregates'!$X42</f>
        <v>28.4180395075477</v>
      </c>
      <c r="N34">
        <f>((1-BL)*'HKI(x)'!N34+BL*'BL HKI(x)'!AR33)*'Econ aggregates'!$X42</f>
        <v>28.672378345659624</v>
      </c>
      <c r="O34">
        <f>((1-BL)*'HKI(x)'!O34+BL*'BL HKI(x)'!AS33)*'Econ aggregates'!$X42</f>
        <v>30.471643627264186</v>
      </c>
      <c r="P34">
        <f>((1-BL)*'HKI(x)'!P34+BL*'BL HKI(x)'!AT33)*'Econ aggregates'!$X42</f>
        <v>31.004647341476741</v>
      </c>
      <c r="Q34">
        <f>((1-BL)*'HKI(x)'!Q34+BL*'BL HKI(x)'!AU33)*'Econ aggregates'!$X42</f>
        <v>31.771913424210066</v>
      </c>
      <c r="R34">
        <f>((1-BL)*'HKI(x)'!R34+BL*'BL HKI(x)'!AV33)*'Econ aggregates'!$X42</f>
        <v>32.20324845197856</v>
      </c>
      <c r="S34">
        <f>((1-BL)*'HKI(x)'!S34+BL*'BL HKI(x)'!AW33)*'Econ aggregates'!$X42</f>
        <v>32.086608901953795</v>
      </c>
      <c r="T34">
        <f>((1-BL)*'HKI(x)'!T34+BL*'BL HKI(x)'!AX33)*'Econ aggregates'!$X42</f>
        <v>33.332269850147242</v>
      </c>
      <c r="U34">
        <f>((1-BL)*'HKI(x)'!U34+BL*'BL HKI(x)'!AY33)*'Econ aggregates'!$X42</f>
        <v>27.742660765735863</v>
      </c>
      <c r="V34">
        <f>((1-BL)*'HKI(x)'!V34+BL*'BL HKI(x)'!AZ33)*'Econ aggregates'!$X42</f>
        <v>26.206263495844176</v>
      </c>
      <c r="W34">
        <f>((1-BL)*'HKI(x)'!W34+BL*'BL HKI(x)'!BA33)*'Econ aggregates'!$X42</f>
        <v>23.964011131192699</v>
      </c>
      <c r="X34">
        <f>((1-BL)*'HKI(x)'!X34+BL*'BL HKI(x)'!BB33)*'Econ aggregates'!$X42</f>
        <v>21.753999688290712</v>
      </c>
      <c r="Y34">
        <f>((1-BL)*'HKI(x)'!Y34+BL*'BL HKI(x)'!BC33)*'Econ aggregates'!$X42</f>
        <v>18.673397814770787</v>
      </c>
      <c r="Z34">
        <f>((1-BL)*'HKI(x)'!Z34+BL*'BL HKI(x)'!BD33)*'Econ aggregates'!$X42</f>
        <v>17.351648345656855</v>
      </c>
      <c r="AA34">
        <f>((1-BL)*'HKI(x)'!AA34+BL*'BL HKI(x)'!BE33)*'Econ aggregates'!$X42</f>
        <v>12.787902328601749</v>
      </c>
      <c r="AB34">
        <f>((1-BL)*'HKI(x)'!AB34+BL*'BL HKI(x)'!BF33)*'Econ aggregates'!$X42</f>
        <v>8.5148360624983876</v>
      </c>
      <c r="AC34">
        <f>((1-BL)*'HKI(x)'!AC34+BL*'BL HKI(x)'!BG33)*'Econ aggregates'!$X42</f>
        <v>7.5796836717331253</v>
      </c>
    </row>
    <row r="35" spans="1:29" x14ac:dyDescent="0.25">
      <c r="A35">
        <f>'HKFI(x)'!AE34</f>
        <v>1982</v>
      </c>
      <c r="B35">
        <f t="shared" si="0"/>
        <v>580.82720833433871</v>
      </c>
      <c r="C35">
        <f>((1-BL)*'HKI(x)'!C35+BL*'BL HKI(x)'!AG34)*'Econ aggregates'!$X43</f>
        <v>10.124449717257821</v>
      </c>
      <c r="D35">
        <f>((1-BL)*'HKI(x)'!D35+BL*'BL HKI(x)'!AH34)*'Econ aggregates'!$X43</f>
        <v>9.0026348544654553</v>
      </c>
      <c r="E35">
        <f>((1-BL)*'HKI(x)'!E35+BL*'BL HKI(x)'!AI34)*'Econ aggregates'!$X43</f>
        <v>8.1275376358017404</v>
      </c>
      <c r="F35">
        <f>((1-BL)*'HKI(x)'!F35+BL*'BL HKI(x)'!AJ34)*'Econ aggregates'!$X43</f>
        <v>10.709543403139673</v>
      </c>
      <c r="G35">
        <f>((1-BL)*'HKI(x)'!G35+BL*'BL HKI(x)'!AK34)*'Econ aggregates'!$X43</f>
        <v>12.127316885775626</v>
      </c>
      <c r="H35">
        <f>((1-BL)*'HKI(x)'!H35+BL*'BL HKI(x)'!AL34)*'Econ aggregates'!$X43</f>
        <v>14.314984405590616</v>
      </c>
      <c r="I35">
        <f>((1-BL)*'HKI(x)'!I35+BL*'BL HKI(x)'!AM34)*'Econ aggregates'!$X43</f>
        <v>20.730981744830309</v>
      </c>
      <c r="J35">
        <f>((1-BL)*'HKI(x)'!J35+BL*'BL HKI(x)'!AN34)*'Econ aggregates'!$X43</f>
        <v>27.124289327236884</v>
      </c>
      <c r="K35">
        <f>((1-BL)*'HKI(x)'!K35+BL*'BL HKI(x)'!AO34)*'Econ aggregates'!$X43</f>
        <v>26.656782285226029</v>
      </c>
      <c r="L35">
        <f>((1-BL)*'HKI(x)'!L35+BL*'BL HKI(x)'!AP34)*'Econ aggregates'!$X43</f>
        <v>27.736176204491873</v>
      </c>
      <c r="M35">
        <f>((1-BL)*'HKI(x)'!M35+BL*'BL HKI(x)'!AQ34)*'Econ aggregates'!$X43</f>
        <v>28.531885264795601</v>
      </c>
      <c r="N35">
        <f>((1-BL)*'HKI(x)'!N35+BL*'BL HKI(x)'!AR34)*'Econ aggregates'!$X43</f>
        <v>28.821859880101247</v>
      </c>
      <c r="O35">
        <f>((1-BL)*'HKI(x)'!O35+BL*'BL HKI(x)'!AS34)*'Econ aggregates'!$X43</f>
        <v>30.647723157719167</v>
      </c>
      <c r="P35">
        <f>((1-BL)*'HKI(x)'!P35+BL*'BL HKI(x)'!AT34)*'Econ aggregates'!$X43</f>
        <v>31.214611562839323</v>
      </c>
      <c r="Q35">
        <f>((1-BL)*'HKI(x)'!Q35+BL*'BL HKI(x)'!AU34)*'Econ aggregates'!$X43</f>
        <v>31.93512980101206</v>
      </c>
      <c r="R35">
        <f>((1-BL)*'HKI(x)'!R35+BL*'BL HKI(x)'!AV34)*'Econ aggregates'!$X43</f>
        <v>32.384089190303563</v>
      </c>
      <c r="S35">
        <f>((1-BL)*'HKI(x)'!S35+BL*'BL HKI(x)'!AW34)*'Econ aggregates'!$X43</f>
        <v>32.249853777615876</v>
      </c>
      <c r="T35">
        <f>((1-BL)*'HKI(x)'!T35+BL*'BL HKI(x)'!AX34)*'Econ aggregates'!$X43</f>
        <v>33.521086950530041</v>
      </c>
      <c r="U35">
        <f>((1-BL)*'HKI(x)'!U35+BL*'BL HKI(x)'!AY34)*'Econ aggregates'!$X43</f>
        <v>27.792342048360055</v>
      </c>
      <c r="V35">
        <f>((1-BL)*'HKI(x)'!V35+BL*'BL HKI(x)'!AZ34)*'Econ aggregates'!$X43</f>
        <v>26.225691569540682</v>
      </c>
      <c r="W35">
        <f>((1-BL)*'HKI(x)'!W35+BL*'BL HKI(x)'!BA34)*'Econ aggregates'!$X43</f>
        <v>24.003056020415062</v>
      </c>
      <c r="X35">
        <f>((1-BL)*'HKI(x)'!X35+BL*'BL HKI(x)'!BB34)*'Econ aggregates'!$X43</f>
        <v>21.82767681553371</v>
      </c>
      <c r="Y35">
        <f>((1-BL)*'HKI(x)'!Y35+BL*'BL HKI(x)'!BC34)*'Econ aggregates'!$X43</f>
        <v>18.750688393583918</v>
      </c>
      <c r="Z35">
        <f>((1-BL)*'HKI(x)'!Z35+BL*'BL HKI(x)'!BD34)*'Econ aggregates'!$X43</f>
        <v>17.373022647364966</v>
      </c>
      <c r="AA35">
        <f>((1-BL)*'HKI(x)'!AA35+BL*'BL HKI(x)'!BE34)*'Econ aggregates'!$X43</f>
        <v>12.769190991167447</v>
      </c>
      <c r="AB35">
        <f>((1-BL)*'HKI(x)'!AB35+BL*'BL HKI(x)'!BF34)*'Econ aggregates'!$X43</f>
        <v>8.5650876623522283</v>
      </c>
      <c r="AC35">
        <f>((1-BL)*'HKI(x)'!AC35+BL*'BL HKI(x)'!BG34)*'Econ aggregates'!$X43</f>
        <v>7.5595161372877602</v>
      </c>
    </row>
    <row r="36" spans="1:29" x14ac:dyDescent="0.25">
      <c r="A36">
        <f>'HKFI(x)'!AE35</f>
        <v>1983</v>
      </c>
      <c r="B36">
        <f t="shared" si="0"/>
        <v>584.24491017237585</v>
      </c>
      <c r="C36">
        <f>((1-BL)*'HKI(x)'!C36+BL*'BL HKI(x)'!AG35)*'Econ aggregates'!$X44</f>
        <v>10.181674509244763</v>
      </c>
      <c r="D36">
        <f>((1-BL)*'HKI(x)'!D36+BL*'BL HKI(x)'!AH35)*'Econ aggregates'!$X44</f>
        <v>9.1031848120802543</v>
      </c>
      <c r="E36">
        <f>((1-BL)*'HKI(x)'!E36+BL*'BL HKI(x)'!AI35)*'Econ aggregates'!$X44</f>
        <v>8.2068928216149786</v>
      </c>
      <c r="F36">
        <f>((1-BL)*'HKI(x)'!F36+BL*'BL HKI(x)'!AJ35)*'Econ aggregates'!$X44</f>
        <v>10.794065319335509</v>
      </c>
      <c r="G36">
        <f>((1-BL)*'HKI(x)'!G36+BL*'BL HKI(x)'!AK35)*'Econ aggregates'!$X44</f>
        <v>12.239756471568356</v>
      </c>
      <c r="H36">
        <f>((1-BL)*'HKI(x)'!H36+BL*'BL HKI(x)'!AL35)*'Econ aggregates'!$X44</f>
        <v>14.426618235395807</v>
      </c>
      <c r="I36">
        <f>((1-BL)*'HKI(x)'!I36+BL*'BL HKI(x)'!AM35)*'Econ aggregates'!$X44</f>
        <v>20.888343174143678</v>
      </c>
      <c r="J36">
        <f>((1-BL)*'HKI(x)'!J36+BL*'BL HKI(x)'!AN35)*'Econ aggregates'!$X44</f>
        <v>27.284488715216217</v>
      </c>
      <c r="K36">
        <f>((1-BL)*'HKI(x)'!K36+BL*'BL HKI(x)'!AO35)*'Econ aggregates'!$X44</f>
        <v>26.823663081268641</v>
      </c>
      <c r="L36">
        <f>((1-BL)*'HKI(x)'!L36+BL*'BL HKI(x)'!AP35)*'Econ aggregates'!$X44</f>
        <v>27.973034321924132</v>
      </c>
      <c r="M36">
        <f>((1-BL)*'HKI(x)'!M36+BL*'BL HKI(x)'!AQ35)*'Econ aggregates'!$X44</f>
        <v>28.683355020986145</v>
      </c>
      <c r="N36">
        <f>((1-BL)*'HKI(x)'!N36+BL*'BL HKI(x)'!AR35)*'Econ aggregates'!$X44</f>
        <v>29.00576105945337</v>
      </c>
      <c r="O36">
        <f>((1-BL)*'HKI(x)'!O36+BL*'BL HKI(x)'!AS35)*'Econ aggregates'!$X44</f>
        <v>30.857905140045453</v>
      </c>
      <c r="P36">
        <f>((1-BL)*'HKI(x)'!P36+BL*'BL HKI(x)'!AT35)*'Econ aggregates'!$X44</f>
        <v>31.455868444101334</v>
      </c>
      <c r="Q36">
        <f>((1-BL)*'HKI(x)'!Q36+BL*'BL HKI(x)'!AU35)*'Econ aggregates'!$X44</f>
        <v>32.135414319793469</v>
      </c>
      <c r="R36">
        <f>((1-BL)*'HKI(x)'!R36+BL*'BL HKI(x)'!AV35)*'Econ aggregates'!$X44</f>
        <v>32.600427116744363</v>
      </c>
      <c r="S36">
        <f>((1-BL)*'HKI(x)'!S36+BL*'BL HKI(x)'!AW35)*'Econ aggregates'!$X44</f>
        <v>32.449790355281898</v>
      </c>
      <c r="T36">
        <f>((1-BL)*'HKI(x)'!T36+BL*'BL HKI(x)'!AX35)*'Econ aggregates'!$X44</f>
        <v>33.745357134048511</v>
      </c>
      <c r="U36">
        <f>((1-BL)*'HKI(x)'!U36+BL*'BL HKI(x)'!AY35)*'Econ aggregates'!$X44</f>
        <v>27.88169130092783</v>
      </c>
      <c r="V36">
        <f>((1-BL)*'HKI(x)'!V36+BL*'BL HKI(x)'!AZ35)*'Econ aggregates'!$X44</f>
        <v>26.285048900460442</v>
      </c>
      <c r="W36">
        <f>((1-BL)*'HKI(x)'!W36+BL*'BL HKI(x)'!BA35)*'Econ aggregates'!$X44</f>
        <v>24.075843783173799</v>
      </c>
      <c r="X36">
        <f>((1-BL)*'HKI(x)'!X36+BL*'BL HKI(x)'!BB35)*'Econ aggregates'!$X44</f>
        <v>21.928134657703232</v>
      </c>
      <c r="Y36">
        <f>((1-BL)*'HKI(x)'!Y36+BL*'BL HKI(x)'!BC35)*'Econ aggregates'!$X44</f>
        <v>18.849314482858325</v>
      </c>
      <c r="Z36">
        <f>((1-BL)*'HKI(x)'!Z36+BL*'BL HKI(x)'!BD35)*'Econ aggregates'!$X44</f>
        <v>17.419467446411556</v>
      </c>
      <c r="AA36">
        <f>((1-BL)*'HKI(x)'!AA36+BL*'BL HKI(x)'!BE35)*'Econ aggregates'!$X44</f>
        <v>12.772620027050204</v>
      </c>
      <c r="AB36">
        <f>((1-BL)*'HKI(x)'!AB36+BL*'BL HKI(x)'!BF35)*'Econ aggregates'!$X44</f>
        <v>8.6237476125401713</v>
      </c>
      <c r="AC36">
        <f>((1-BL)*'HKI(x)'!AC36+BL*'BL HKI(x)'!BG35)*'Econ aggregates'!$X44</f>
        <v>7.5534419090034417</v>
      </c>
    </row>
    <row r="37" spans="1:29" x14ac:dyDescent="0.25">
      <c r="A37">
        <f>'HKFI(x)'!AE36</f>
        <v>1984</v>
      </c>
      <c r="B37">
        <f t="shared" si="0"/>
        <v>588.15469337944046</v>
      </c>
      <c r="C37">
        <f>((1-BL)*'HKI(x)'!C37+BL*'BL HKI(x)'!AG36)*'Econ aggregates'!$X45</f>
        <v>10.247183657271748</v>
      </c>
      <c r="D37">
        <f>((1-BL)*'HKI(x)'!D37+BL*'BL HKI(x)'!AH36)*'Econ aggregates'!$X45</f>
        <v>9.2063339222179987</v>
      </c>
      <c r="E37">
        <f>((1-BL)*'HKI(x)'!E37+BL*'BL HKI(x)'!AI36)*'Econ aggregates'!$X45</f>
        <v>8.289745748403945</v>
      </c>
      <c r="F37">
        <f>((1-BL)*'HKI(x)'!F37+BL*'BL HKI(x)'!AJ36)*'Econ aggregates'!$X45</f>
        <v>10.884845459451551</v>
      </c>
      <c r="G37">
        <f>((1-BL)*'HKI(x)'!G37+BL*'BL HKI(x)'!AK36)*'Econ aggregates'!$X45</f>
        <v>12.35764067445861</v>
      </c>
      <c r="H37">
        <f>((1-BL)*'HKI(x)'!H37+BL*'BL HKI(x)'!AL36)*'Econ aggregates'!$X45</f>
        <v>14.547102837165349</v>
      </c>
      <c r="I37">
        <f>((1-BL)*'HKI(x)'!I37+BL*'BL HKI(x)'!AM36)*'Econ aggregates'!$X45</f>
        <v>21.060312955958715</v>
      </c>
      <c r="J37">
        <f>((1-BL)*'HKI(x)'!J37+BL*'BL HKI(x)'!AN36)*'Econ aggregates'!$X45</f>
        <v>27.468988227283091</v>
      </c>
      <c r="K37">
        <f>((1-BL)*'HKI(x)'!K37+BL*'BL HKI(x)'!AO36)*'Econ aggregates'!$X45</f>
        <v>27.014121338805886</v>
      </c>
      <c r="L37">
        <f>((1-BL)*'HKI(x)'!L37+BL*'BL HKI(x)'!AP36)*'Econ aggregates'!$X45</f>
        <v>28.22830627016392</v>
      </c>
      <c r="M37">
        <f>((1-BL)*'HKI(x)'!M37+BL*'BL HKI(x)'!AQ36)*'Econ aggregates'!$X45</f>
        <v>28.862510920118911</v>
      </c>
      <c r="N37">
        <f>((1-BL)*'HKI(x)'!N37+BL*'BL HKI(x)'!AR36)*'Econ aggregates'!$X45</f>
        <v>29.214662351802271</v>
      </c>
      <c r="O37">
        <f>((1-BL)*'HKI(x)'!O37+BL*'BL HKI(x)'!AS36)*'Econ aggregates'!$X45</f>
        <v>31.09263616413045</v>
      </c>
      <c r="P37">
        <f>((1-BL)*'HKI(x)'!P37+BL*'BL HKI(x)'!AT36)*'Econ aggregates'!$X45</f>
        <v>31.719293177511464</v>
      </c>
      <c r="Q37">
        <f>((1-BL)*'HKI(x)'!Q37+BL*'BL HKI(x)'!AU36)*'Econ aggregates'!$X45</f>
        <v>32.362572865512433</v>
      </c>
      <c r="R37">
        <f>((1-BL)*'HKI(x)'!R37+BL*'BL HKI(x)'!AV36)*'Econ aggregates'!$X45</f>
        <v>32.842307978882864</v>
      </c>
      <c r="S37">
        <f>((1-BL)*'HKI(x)'!S37+BL*'BL HKI(x)'!AW36)*'Econ aggregates'!$X45</f>
        <v>32.676292098648695</v>
      </c>
      <c r="T37">
        <f>((1-BL)*'HKI(x)'!T37+BL*'BL HKI(x)'!AX36)*'Econ aggregates'!$X45</f>
        <v>33.995048919629184</v>
      </c>
      <c r="U37">
        <f>((1-BL)*'HKI(x)'!U37+BL*'BL HKI(x)'!AY36)*'Econ aggregates'!$X45</f>
        <v>28.000654625649791</v>
      </c>
      <c r="V37">
        <f>((1-BL)*'HKI(x)'!V37+BL*'BL HKI(x)'!AZ36)*'Econ aggregates'!$X45</f>
        <v>26.374432915566679</v>
      </c>
      <c r="W37">
        <f>((1-BL)*'HKI(x)'!W37+BL*'BL HKI(x)'!BA36)*'Econ aggregates'!$X45</f>
        <v>24.173821018966365</v>
      </c>
      <c r="X37">
        <f>((1-BL)*'HKI(x)'!X37+BL*'BL HKI(x)'!BB36)*'Econ aggregates'!$X45</f>
        <v>22.048266177337847</v>
      </c>
      <c r="Y37">
        <f>((1-BL)*'HKI(x)'!Y37+BL*'BL HKI(x)'!BC36)*'Econ aggregates'!$X45</f>
        <v>18.96346868893723</v>
      </c>
      <c r="Z37">
        <f>((1-BL)*'HKI(x)'!Z37+BL*'BL HKI(x)'!BD36)*'Econ aggregates'!$X45</f>
        <v>17.484683062459258</v>
      </c>
      <c r="AA37">
        <f>((1-BL)*'HKI(x)'!AA37+BL*'BL HKI(x)'!BE36)*'Econ aggregates'!$X45</f>
        <v>12.79291209075053</v>
      </c>
      <c r="AB37">
        <f>((1-BL)*'HKI(x)'!AB37+BL*'BL HKI(x)'!BF36)*'Econ aggregates'!$X45</f>
        <v>8.6883845182866555</v>
      </c>
      <c r="AC37">
        <f>((1-BL)*'HKI(x)'!AC37+BL*'BL HKI(x)'!BG36)*'Econ aggregates'!$X45</f>
        <v>7.5581647140689761</v>
      </c>
    </row>
    <row r="38" spans="1:29" x14ac:dyDescent="0.25">
      <c r="A38">
        <f>'HKFI(x)'!AE37</f>
        <v>1985</v>
      </c>
      <c r="B38">
        <f t="shared" si="0"/>
        <v>592.53108845879467</v>
      </c>
      <c r="C38">
        <f>((1-BL)*'HKI(x)'!C38+BL*'BL HKI(x)'!AG37)*'Econ aggregates'!$X46</f>
        <v>10.32053057341713</v>
      </c>
      <c r="D38">
        <f>((1-BL)*'HKI(x)'!D38+BL*'BL HKI(x)'!AH37)*'Econ aggregates'!$X46</f>
        <v>9.3126203543661941</v>
      </c>
      <c r="E38">
        <f>((1-BL)*'HKI(x)'!E38+BL*'BL HKI(x)'!AI37)*'Econ aggregates'!$X46</f>
        <v>8.3763627913065317</v>
      </c>
      <c r="F38">
        <f>((1-BL)*'HKI(x)'!F38+BL*'BL HKI(x)'!AJ37)*'Econ aggregates'!$X46</f>
        <v>10.981879412634276</v>
      </c>
      <c r="G38">
        <f>((1-BL)*'HKI(x)'!G38+BL*'BL HKI(x)'!AK37)*'Econ aggregates'!$X46</f>
        <v>12.481282436511066</v>
      </c>
      <c r="H38">
        <f>((1-BL)*'HKI(x)'!H38+BL*'BL HKI(x)'!AL37)*'Econ aggregates'!$X46</f>
        <v>14.676378399499677</v>
      </c>
      <c r="I38">
        <f>((1-BL)*'HKI(x)'!I38+BL*'BL HKI(x)'!AM37)*'Econ aggregates'!$X46</f>
        <v>21.246612861830755</v>
      </c>
      <c r="J38">
        <f>((1-BL)*'HKI(x)'!J38+BL*'BL HKI(x)'!AN37)*'Econ aggregates'!$X46</f>
        <v>27.676499142638761</v>
      </c>
      <c r="K38">
        <f>((1-BL)*'HKI(x)'!K38+BL*'BL HKI(x)'!AO37)*'Econ aggregates'!$X46</f>
        <v>27.227020020225645</v>
      </c>
      <c r="L38">
        <f>((1-BL)*'HKI(x)'!L38+BL*'BL HKI(x)'!AP37)*'Econ aggregates'!$X46</f>
        <v>28.502003502061694</v>
      </c>
      <c r="M38">
        <f>((1-BL)*'HKI(x)'!M38+BL*'BL HKI(x)'!AQ37)*'Econ aggregates'!$X46</f>
        <v>29.067637179165452</v>
      </c>
      <c r="N38">
        <f>((1-BL)*'HKI(x)'!N38+BL*'BL HKI(x)'!AR37)*'Econ aggregates'!$X46</f>
        <v>29.447412449098692</v>
      </c>
      <c r="O38">
        <f>((1-BL)*'HKI(x)'!O38+BL*'BL HKI(x)'!AS37)*'Econ aggregates'!$X46</f>
        <v>31.351018088784453</v>
      </c>
      <c r="P38">
        <f>((1-BL)*'HKI(x)'!P38+BL*'BL HKI(x)'!AT37)*'Econ aggregates'!$X46</f>
        <v>32.004501085970972</v>
      </c>
      <c r="Q38">
        <f>((1-BL)*'HKI(x)'!Q38+BL*'BL HKI(x)'!AU37)*'Econ aggregates'!$X46</f>
        <v>32.615357342143682</v>
      </c>
      <c r="R38">
        <f>((1-BL)*'HKI(x)'!R38+BL*'BL HKI(x)'!AV37)*'Econ aggregates'!$X46</f>
        <v>33.108750581992396</v>
      </c>
      <c r="S38">
        <f>((1-BL)*'HKI(x)'!S38+BL*'BL HKI(x)'!AW37)*'Econ aggregates'!$X46</f>
        <v>32.928118803359013</v>
      </c>
      <c r="T38">
        <f>((1-BL)*'HKI(x)'!T38+BL*'BL HKI(x)'!AX37)*'Econ aggregates'!$X46</f>
        <v>34.269232102222055</v>
      </c>
      <c r="U38">
        <f>((1-BL)*'HKI(x)'!U38+BL*'BL HKI(x)'!AY37)*'Econ aggregates'!$X46</f>
        <v>28.146700757210841</v>
      </c>
      <c r="V38">
        <f>((1-BL)*'HKI(x)'!V38+BL*'BL HKI(x)'!AZ37)*'Econ aggregates'!$X46</f>
        <v>26.491010243229148</v>
      </c>
      <c r="W38">
        <f>((1-BL)*'HKI(x)'!W38+BL*'BL HKI(x)'!BA37)*'Econ aggregates'!$X46</f>
        <v>24.294783887585357</v>
      </c>
      <c r="X38">
        <f>((1-BL)*'HKI(x)'!X38+BL*'BL HKI(x)'!BB37)*'Econ aggregates'!$X46</f>
        <v>22.186708040995544</v>
      </c>
      <c r="Y38">
        <f>((1-BL)*'HKI(x)'!Y38+BL*'BL HKI(x)'!BC37)*'Econ aggregates'!$X46</f>
        <v>19.092227189195736</v>
      </c>
      <c r="Z38">
        <f>((1-BL)*'HKI(x)'!Z38+BL*'BL HKI(x)'!BD37)*'Econ aggregates'!$X46</f>
        <v>17.566961712649753</v>
      </c>
      <c r="AA38">
        <f>((1-BL)*'HKI(x)'!AA38+BL*'BL HKI(x)'!BE37)*'Econ aggregates'!$X46</f>
        <v>12.8282241485658</v>
      </c>
      <c r="AB38">
        <f>((1-BL)*'HKI(x)'!AB38+BL*'BL HKI(x)'!BF37)*'Econ aggregates'!$X46</f>
        <v>8.758817401597156</v>
      </c>
      <c r="AC38">
        <f>((1-BL)*'HKI(x)'!AC38+BL*'BL HKI(x)'!BG37)*'Econ aggregates'!$X46</f>
        <v>7.5724379505368473</v>
      </c>
    </row>
    <row r="39" spans="1:29" x14ac:dyDescent="0.25">
      <c r="A39">
        <f>'HKFI(x)'!AE38</f>
        <v>1986</v>
      </c>
      <c r="B39">
        <f t="shared" si="0"/>
        <v>596.56315516509039</v>
      </c>
      <c r="C39">
        <f>((1-BL)*'HKI(x)'!C39+BL*'BL HKI(x)'!AG38)*'Econ aggregates'!$X47</f>
        <v>10.388056314580167</v>
      </c>
      <c r="D39">
        <f>((1-BL)*'HKI(x)'!D39+BL*'BL HKI(x)'!AH38)*'Econ aggregates'!$X47</f>
        <v>9.4268073558477052</v>
      </c>
      <c r="E39">
        <f>((1-BL)*'HKI(x)'!E39+BL*'BL HKI(x)'!AI38)*'Econ aggregates'!$X47</f>
        <v>8.4670206346971177</v>
      </c>
      <c r="F39">
        <f>((1-BL)*'HKI(x)'!F39+BL*'BL HKI(x)'!AJ38)*'Econ aggregates'!$X47</f>
        <v>11.079383821624718</v>
      </c>
      <c r="G39">
        <f>((1-BL)*'HKI(x)'!G39+BL*'BL HKI(x)'!AK38)*'Econ aggregates'!$X47</f>
        <v>12.609917505844844</v>
      </c>
      <c r="H39">
        <f>((1-BL)*'HKI(x)'!H39+BL*'BL HKI(x)'!AL38)*'Econ aggregates'!$X47</f>
        <v>14.805379312215617</v>
      </c>
      <c r="I39">
        <f>((1-BL)*'HKI(x)'!I39+BL*'BL HKI(x)'!AM38)*'Econ aggregates'!$X47</f>
        <v>21.429258267646201</v>
      </c>
      <c r="J39">
        <f>((1-BL)*'HKI(x)'!J39+BL*'BL HKI(x)'!AN38)*'Econ aggregates'!$X47</f>
        <v>27.865963854386209</v>
      </c>
      <c r="K39">
        <f>((1-BL)*'HKI(x)'!K39+BL*'BL HKI(x)'!AO38)*'Econ aggregates'!$X47</f>
        <v>27.42374101967641</v>
      </c>
      <c r="L39">
        <f>((1-BL)*'HKI(x)'!L39+BL*'BL HKI(x)'!AP38)*'Econ aggregates'!$X47</f>
        <v>28.775590578612892</v>
      </c>
      <c r="M39">
        <f>((1-BL)*'HKI(x)'!M39+BL*'BL HKI(x)'!AQ38)*'Econ aggregates'!$X47</f>
        <v>29.248539582806764</v>
      </c>
      <c r="N39">
        <f>((1-BL)*'HKI(x)'!N39+BL*'BL HKI(x)'!AR38)*'Econ aggregates'!$X47</f>
        <v>29.663829553806817</v>
      </c>
      <c r="O39">
        <f>((1-BL)*'HKI(x)'!O39+BL*'BL HKI(x)'!AS38)*'Econ aggregates'!$X47</f>
        <v>31.59685626286376</v>
      </c>
      <c r="P39">
        <f>((1-BL)*'HKI(x)'!P39+BL*'BL HKI(x)'!AT38)*'Econ aggregates'!$X47</f>
        <v>32.284439266298122</v>
      </c>
      <c r="Q39">
        <f>((1-BL)*'HKI(x)'!Q39+BL*'BL HKI(x)'!AU38)*'Econ aggregates'!$X47</f>
        <v>32.850916983295896</v>
      </c>
      <c r="R39">
        <f>((1-BL)*'HKI(x)'!R39+BL*'BL HKI(x)'!AV38)*'Econ aggregates'!$X47</f>
        <v>33.361887096691383</v>
      </c>
      <c r="S39">
        <f>((1-BL)*'HKI(x)'!S39+BL*'BL HKI(x)'!AW38)*'Econ aggregates'!$X47</f>
        <v>33.163167375961969</v>
      </c>
      <c r="T39">
        <f>((1-BL)*'HKI(x)'!T39+BL*'BL HKI(x)'!AX38)*'Econ aggregates'!$X47</f>
        <v>34.531250137796107</v>
      </c>
      <c r="U39">
        <f>((1-BL)*'HKI(x)'!U39+BL*'BL HKI(x)'!AY38)*'Econ aggregates'!$X47</f>
        <v>28.25836066901018</v>
      </c>
      <c r="V39">
        <f>((1-BL)*'HKI(x)'!V39+BL*'BL HKI(x)'!AZ38)*'Econ aggregates'!$X47</f>
        <v>26.569052199032299</v>
      </c>
      <c r="W39">
        <f>((1-BL)*'HKI(x)'!W39+BL*'BL HKI(x)'!BA38)*'Econ aggregates'!$X47</f>
        <v>24.386140088015342</v>
      </c>
      <c r="X39">
        <f>((1-BL)*'HKI(x)'!X39+BL*'BL HKI(x)'!BB38)*'Econ aggregates'!$X47</f>
        <v>22.307161988193677</v>
      </c>
      <c r="Y39">
        <f>((1-BL)*'HKI(x)'!Y39+BL*'BL HKI(x)'!BC38)*'Econ aggregates'!$X47</f>
        <v>19.209070687582084</v>
      </c>
      <c r="Z39">
        <f>((1-BL)*'HKI(x)'!Z39+BL*'BL HKI(x)'!BD38)*'Econ aggregates'!$X47</f>
        <v>17.626261116898597</v>
      </c>
      <c r="AA39">
        <f>((1-BL)*'HKI(x)'!AA39+BL*'BL HKI(x)'!BE38)*'Econ aggregates'!$X47</f>
        <v>12.838377948963512</v>
      </c>
      <c r="AB39">
        <f>((1-BL)*'HKI(x)'!AB39+BL*'BL HKI(x)'!BF38)*'Econ aggregates'!$X47</f>
        <v>8.8270976637405703</v>
      </c>
      <c r="AC39">
        <f>((1-BL)*'HKI(x)'!AC39+BL*'BL HKI(x)'!BG38)*'Econ aggregates'!$X47</f>
        <v>7.5696278790015068</v>
      </c>
    </row>
    <row r="40" spans="1:29" x14ac:dyDescent="0.25">
      <c r="A40">
        <f>'HKFI(x)'!AE39</f>
        <v>1987</v>
      </c>
      <c r="B40">
        <f t="shared" si="0"/>
        <v>600.9714187671093</v>
      </c>
      <c r="C40">
        <f>((1-BL)*'HKI(x)'!C40+BL*'BL HKI(x)'!AG39)*'Econ aggregates'!$X48</f>
        <v>10.461915552603227</v>
      </c>
      <c r="D40">
        <f>((1-BL)*'HKI(x)'!D40+BL*'BL HKI(x)'!AH39)*'Econ aggregates'!$X48</f>
        <v>9.5340334615537987</v>
      </c>
      <c r="E40">
        <f>((1-BL)*'HKI(x)'!E40+BL*'BL HKI(x)'!AI39)*'Econ aggregates'!$X48</f>
        <v>8.5543768354349012</v>
      </c>
      <c r="F40">
        <f>((1-BL)*'HKI(x)'!F40+BL*'BL HKI(x)'!AJ39)*'Econ aggregates'!$X48</f>
        <v>11.177185643852978</v>
      </c>
      <c r="G40">
        <f>((1-BL)*'HKI(x)'!G40+BL*'BL HKI(x)'!AK39)*'Econ aggregates'!$X48</f>
        <v>12.734590427036636</v>
      </c>
      <c r="H40">
        <f>((1-BL)*'HKI(x)'!H40+BL*'BL HKI(x)'!AL39)*'Econ aggregates'!$X48</f>
        <v>14.935682110561944</v>
      </c>
      <c r="I40">
        <f>((1-BL)*'HKI(x)'!I40+BL*'BL HKI(x)'!AM39)*'Econ aggregates'!$X48</f>
        <v>21.617057686148478</v>
      </c>
      <c r="J40">
        <f>((1-BL)*'HKI(x)'!J40+BL*'BL HKI(x)'!AN39)*'Econ aggregates'!$X48</f>
        <v>28.075022658973879</v>
      </c>
      <c r="K40">
        <f>((1-BL)*'HKI(x)'!K40+BL*'BL HKI(x)'!AO39)*'Econ aggregates'!$X48</f>
        <v>27.638276511165767</v>
      </c>
      <c r="L40">
        <f>((1-BL)*'HKI(x)'!L40+BL*'BL HKI(x)'!AP39)*'Econ aggregates'!$X48</f>
        <v>29.051605179445943</v>
      </c>
      <c r="M40">
        <f>((1-BL)*'HKI(x)'!M40+BL*'BL HKI(x)'!AQ39)*'Econ aggregates'!$X48</f>
        <v>29.455147052187108</v>
      </c>
      <c r="N40">
        <f>((1-BL)*'HKI(x)'!N40+BL*'BL HKI(x)'!AR39)*'Econ aggregates'!$X48</f>
        <v>29.898376950442081</v>
      </c>
      <c r="O40">
        <f>((1-BL)*'HKI(x)'!O40+BL*'BL HKI(x)'!AS39)*'Econ aggregates'!$X48</f>
        <v>31.857267307589961</v>
      </c>
      <c r="P40">
        <f>((1-BL)*'HKI(x)'!P40+BL*'BL HKI(x)'!AT39)*'Econ aggregates'!$X48</f>
        <v>32.571970011887672</v>
      </c>
      <c r="Q40">
        <f>((1-BL)*'HKI(x)'!Q40+BL*'BL HKI(x)'!AU39)*'Econ aggregates'!$X48</f>
        <v>33.105613584075279</v>
      </c>
      <c r="R40">
        <f>((1-BL)*'HKI(x)'!R40+BL*'BL HKI(x)'!AV39)*'Econ aggregates'!$X48</f>
        <v>33.630380605172043</v>
      </c>
      <c r="S40">
        <f>((1-BL)*'HKI(x)'!S40+BL*'BL HKI(x)'!AW39)*'Econ aggregates'!$X48</f>
        <v>33.416871272644023</v>
      </c>
      <c r="T40">
        <f>((1-BL)*'HKI(x)'!T40+BL*'BL HKI(x)'!AX39)*'Econ aggregates'!$X48</f>
        <v>34.8075209697747</v>
      </c>
      <c r="U40">
        <f>((1-BL)*'HKI(x)'!U40+BL*'BL HKI(x)'!AY39)*'Econ aggregates'!$X48</f>
        <v>28.405167402197009</v>
      </c>
      <c r="V40">
        <f>((1-BL)*'HKI(x)'!V40+BL*'BL HKI(x)'!AZ39)*'Econ aggregates'!$X48</f>
        <v>26.686091746078187</v>
      </c>
      <c r="W40">
        <f>((1-BL)*'HKI(x)'!W40+BL*'BL HKI(x)'!BA39)*'Econ aggregates'!$X48</f>
        <v>24.507685603428435</v>
      </c>
      <c r="X40">
        <f>((1-BL)*'HKI(x)'!X40+BL*'BL HKI(x)'!BB39)*'Econ aggregates'!$X48</f>
        <v>22.44646991000981</v>
      </c>
      <c r="Y40">
        <f>((1-BL)*'HKI(x)'!Y40+BL*'BL HKI(x)'!BC39)*'Econ aggregates'!$X48</f>
        <v>19.338685962666339</v>
      </c>
      <c r="Z40">
        <f>((1-BL)*'HKI(x)'!Z40+BL*'BL HKI(x)'!BD39)*'Econ aggregates'!$X48</f>
        <v>17.70889834154222</v>
      </c>
      <c r="AA40">
        <f>((1-BL)*'HKI(x)'!AA40+BL*'BL HKI(x)'!BE39)*'Econ aggregates'!$X48</f>
        <v>12.873658881826323</v>
      </c>
      <c r="AB40">
        <f>((1-BL)*'HKI(x)'!AB40+BL*'BL HKI(x)'!BF39)*'Econ aggregates'!$X48</f>
        <v>8.8980619980340947</v>
      </c>
      <c r="AC40">
        <f>((1-BL)*'HKI(x)'!AC40+BL*'BL HKI(x)'!BG39)*'Econ aggregates'!$X48</f>
        <v>7.5838051007765568</v>
      </c>
    </row>
    <row r="41" spans="1:29" x14ac:dyDescent="0.25">
      <c r="A41">
        <f>'HKFI(x)'!AE40</f>
        <v>1988</v>
      </c>
      <c r="B41">
        <f t="shared" si="0"/>
        <v>606.56797984904813</v>
      </c>
      <c r="C41">
        <f>((1-BL)*'HKI(x)'!C41+BL*'BL HKI(x)'!AG40)*'Econ aggregates'!$X49</f>
        <v>10.555692135027003</v>
      </c>
      <c r="D41">
        <f>((1-BL)*'HKI(x)'!D41+BL*'BL HKI(x)'!AH40)*'Econ aggregates'!$X49</f>
        <v>9.6510550410987133</v>
      </c>
      <c r="E41">
        <f>((1-BL)*'HKI(x)'!E41+BL*'BL HKI(x)'!AI40)*'Econ aggregates'!$X49</f>
        <v>8.6525204972220369</v>
      </c>
      <c r="F41">
        <f>((1-BL)*'HKI(x)'!F41+BL*'BL HKI(x)'!AJ40)*'Econ aggregates'!$X49</f>
        <v>11.291776515108754</v>
      </c>
      <c r="G41">
        <f>((1-BL)*'HKI(x)'!G41+BL*'BL HKI(x)'!AK40)*'Econ aggregates'!$X49</f>
        <v>12.875526973079557</v>
      </c>
      <c r="H41">
        <f>((1-BL)*'HKI(x)'!H41+BL*'BL HKI(x)'!AL40)*'Econ aggregates'!$X49</f>
        <v>15.089445173847093</v>
      </c>
      <c r="I41">
        <f>((1-BL)*'HKI(x)'!I41+BL*'BL HKI(x)'!AM40)*'Econ aggregates'!$X49</f>
        <v>21.84262642695759</v>
      </c>
      <c r="J41">
        <f>((1-BL)*'HKI(x)'!J41+BL*'BL HKI(x)'!AN40)*'Econ aggregates'!$X49</f>
        <v>28.342587363148745</v>
      </c>
      <c r="K41">
        <f>((1-BL)*'HKI(x)'!K41+BL*'BL HKI(x)'!AO40)*'Econ aggregates'!$X49</f>
        <v>27.91016431533782</v>
      </c>
      <c r="L41">
        <f>((1-BL)*'HKI(x)'!L41+BL*'BL HKI(x)'!AP40)*'Econ aggregates'!$X49</f>
        <v>29.377106476955191</v>
      </c>
      <c r="M41">
        <f>((1-BL)*'HKI(x)'!M41+BL*'BL HKI(x)'!AQ40)*'Econ aggregates'!$X49</f>
        <v>29.72711618987692</v>
      </c>
      <c r="N41">
        <f>((1-BL)*'HKI(x)'!N41+BL*'BL HKI(x)'!AR40)*'Econ aggregates'!$X49</f>
        <v>30.194022291640973</v>
      </c>
      <c r="O41">
        <f>((1-BL)*'HKI(x)'!O41+BL*'BL HKI(x)'!AS40)*'Econ aggregates'!$X49</f>
        <v>32.178892572209719</v>
      </c>
      <c r="P41">
        <f>((1-BL)*'HKI(x)'!P41+BL*'BL HKI(x)'!AT40)*'Econ aggregates'!$X49</f>
        <v>32.917005385904439</v>
      </c>
      <c r="Q41">
        <f>((1-BL)*'HKI(x)'!Q41+BL*'BL HKI(x)'!AU40)*'Econ aggregates'!$X49</f>
        <v>33.425943460978019</v>
      </c>
      <c r="R41">
        <f>((1-BL)*'HKI(x)'!R41+BL*'BL HKI(x)'!AV40)*'Econ aggregates'!$X49</f>
        <v>33.962331555718073</v>
      </c>
      <c r="S41">
        <f>((1-BL)*'HKI(x)'!S41+BL*'BL HKI(x)'!AW40)*'Econ aggregates'!$X49</f>
        <v>33.735427817407121</v>
      </c>
      <c r="T41">
        <f>((1-BL)*'HKI(x)'!T41+BL*'BL HKI(x)'!AX40)*'Econ aggregates'!$X49</f>
        <v>35.147199049030711</v>
      </c>
      <c r="U41">
        <f>((1-BL)*'HKI(x)'!U41+BL*'BL HKI(x)'!AY40)*'Econ aggregates'!$X49</f>
        <v>28.618280831874007</v>
      </c>
      <c r="V41">
        <f>((1-BL)*'HKI(x)'!V41+BL*'BL HKI(x)'!AZ40)*'Econ aggregates'!$X49</f>
        <v>26.868970020539734</v>
      </c>
      <c r="W41">
        <f>((1-BL)*'HKI(x)'!W41+BL*'BL HKI(x)'!BA40)*'Econ aggregates'!$X49</f>
        <v>24.68537362284335</v>
      </c>
      <c r="X41">
        <f>((1-BL)*'HKI(x)'!X41+BL*'BL HKI(x)'!BB40)*'Econ aggregates'!$X49</f>
        <v>22.631498252402888</v>
      </c>
      <c r="Y41">
        <f>((1-BL)*'HKI(x)'!Y41+BL*'BL HKI(x)'!BC40)*'Econ aggregates'!$X49</f>
        <v>19.505185788221286</v>
      </c>
      <c r="Z41">
        <f>((1-BL)*'HKI(x)'!Z41+BL*'BL HKI(x)'!BD40)*'Econ aggregates'!$X49</f>
        <v>17.833030054788299</v>
      </c>
      <c r="AA41">
        <f>((1-BL)*'HKI(x)'!AA41+BL*'BL HKI(x)'!BE40)*'Econ aggregates'!$X49</f>
        <v>12.944600351027253</v>
      </c>
      <c r="AB41">
        <f>((1-BL)*'HKI(x)'!AB41+BL*'BL HKI(x)'!BF40)*'Econ aggregates'!$X49</f>
        <v>8.984135099339813</v>
      </c>
      <c r="AC41">
        <f>((1-BL)*'HKI(x)'!AC41+BL*'BL HKI(x)'!BG40)*'Econ aggregates'!$X49</f>
        <v>7.6204665874629125</v>
      </c>
    </row>
    <row r="42" spans="1:29" x14ac:dyDescent="0.25">
      <c r="A42">
        <f>'HKFI(x)'!AE41</f>
        <v>1989</v>
      </c>
      <c r="B42">
        <f t="shared" si="0"/>
        <v>613.11438997456719</v>
      </c>
      <c r="C42">
        <f>((1-BL)*'HKI(x)'!C42+BL*'BL HKI(x)'!AG41)*'Econ aggregates'!$X50</f>
        <v>10.665355061005572</v>
      </c>
      <c r="D42">
        <f>((1-BL)*'HKI(x)'!D42+BL*'BL HKI(x)'!AH41)*'Econ aggregates'!$X50</f>
        <v>9.7767660355975252</v>
      </c>
      <c r="E42">
        <f>((1-BL)*'HKI(x)'!E42+BL*'BL HKI(x)'!AI41)*'Econ aggregates'!$X50</f>
        <v>8.7598574578220259</v>
      </c>
      <c r="F42">
        <f>((1-BL)*'HKI(x)'!F42+BL*'BL HKI(x)'!AJ41)*'Econ aggregates'!$X50</f>
        <v>11.42018414546437</v>
      </c>
      <c r="G42">
        <f>((1-BL)*'HKI(x)'!G42+BL*'BL HKI(x)'!AK41)*'Econ aggregates'!$X50</f>
        <v>13.030213130122325</v>
      </c>
      <c r="H42">
        <f>((1-BL)*'HKI(x)'!H42+BL*'BL HKI(x)'!AL41)*'Econ aggregates'!$X50</f>
        <v>15.26246165112622</v>
      </c>
      <c r="I42">
        <f>((1-BL)*'HKI(x)'!I42+BL*'BL HKI(x)'!AM41)*'Econ aggregates'!$X50</f>
        <v>22.099012894963572</v>
      </c>
      <c r="J42">
        <f>((1-BL)*'HKI(x)'!J42+BL*'BL HKI(x)'!AN41)*'Econ aggregates'!$X50</f>
        <v>28.656907900336748</v>
      </c>
      <c r="K42">
        <f>((1-BL)*'HKI(x)'!K42+BL*'BL HKI(x)'!AO41)*'Econ aggregates'!$X50</f>
        <v>28.228046183208622</v>
      </c>
      <c r="L42">
        <f>((1-BL)*'HKI(x)'!L42+BL*'BL HKI(x)'!AP41)*'Econ aggregates'!$X50</f>
        <v>29.743454350807546</v>
      </c>
      <c r="M42">
        <f>((1-BL)*'HKI(x)'!M42+BL*'BL HKI(x)'!AQ41)*'Econ aggregates'!$X50</f>
        <v>30.051007928251384</v>
      </c>
      <c r="N42">
        <f>((1-BL)*'HKI(x)'!N42+BL*'BL HKI(x)'!AR41)*'Econ aggregates'!$X50</f>
        <v>30.538732438306173</v>
      </c>
      <c r="O42">
        <f>((1-BL)*'HKI(x)'!O42+BL*'BL HKI(x)'!AS41)*'Econ aggregates'!$X50</f>
        <v>32.549961634660072</v>
      </c>
      <c r="P42">
        <f>((1-BL)*'HKI(x)'!P42+BL*'BL HKI(x)'!AT41)*'Econ aggregates'!$X50</f>
        <v>33.309019442461313</v>
      </c>
      <c r="Q42">
        <f>((1-BL)*'HKI(x)'!Q42+BL*'BL HKI(x)'!AU41)*'Econ aggregates'!$X50</f>
        <v>33.798942978175319</v>
      </c>
      <c r="R42">
        <f>((1-BL)*'HKI(x)'!R42+BL*'BL HKI(x)'!AV41)*'Econ aggregates'!$X50</f>
        <v>34.345459644318304</v>
      </c>
      <c r="S42">
        <f>((1-BL)*'HKI(x)'!S42+BL*'BL HKI(x)'!AW41)*'Econ aggregates'!$X50</f>
        <v>34.106002419139642</v>
      </c>
      <c r="T42">
        <f>((1-BL)*'HKI(x)'!T42+BL*'BL HKI(x)'!AX41)*'Econ aggregates'!$X50</f>
        <v>35.538050910248167</v>
      </c>
      <c r="U42">
        <f>((1-BL)*'HKI(x)'!U42+BL*'BL HKI(x)'!AY41)*'Econ aggregates'!$X50</f>
        <v>28.883081947338198</v>
      </c>
      <c r="V42">
        <f>((1-BL)*'HKI(x)'!V42+BL*'BL HKI(x)'!AZ41)*'Econ aggregates'!$X50</f>
        <v>27.102793460627446</v>
      </c>
      <c r="W42">
        <f>((1-BL)*'HKI(x)'!W42+BL*'BL HKI(x)'!BA41)*'Econ aggregates'!$X50</f>
        <v>24.906737481379377</v>
      </c>
      <c r="X42">
        <f>((1-BL)*'HKI(x)'!X42+BL*'BL HKI(x)'!BB41)*'Econ aggregates'!$X50</f>
        <v>22.852593761272257</v>
      </c>
      <c r="Y42">
        <f>((1-BL)*'HKI(x)'!Y42+BL*'BL HKI(x)'!BC41)*'Econ aggregates'!$X50</f>
        <v>19.700981238159105</v>
      </c>
      <c r="Z42">
        <f>((1-BL)*'HKI(x)'!Z42+BL*'BL HKI(x)'!BD41)*'Econ aggregates'!$X50</f>
        <v>17.989349736171715</v>
      </c>
      <c r="AA42">
        <f>((1-BL)*'HKI(x)'!AA42+BL*'BL HKI(x)'!BE41)*'Econ aggregates'!$X50</f>
        <v>13.042774123467032</v>
      </c>
      <c r="AB42">
        <f>((1-BL)*'HKI(x)'!AB42+BL*'BL HKI(x)'!BF41)*'Econ aggregates'!$X50</f>
        <v>9.0824405429867952</v>
      </c>
      <c r="AC42">
        <f>((1-BL)*'HKI(x)'!AC42+BL*'BL HKI(x)'!BG41)*'Econ aggregates'!$X50</f>
        <v>7.6742014771505449</v>
      </c>
    </row>
    <row r="43" spans="1:29" x14ac:dyDescent="0.25">
      <c r="A43">
        <f>'HKFI(x)'!AE42</f>
        <v>1990</v>
      </c>
      <c r="B43">
        <f t="shared" si="0"/>
        <v>620.41802779749707</v>
      </c>
      <c r="C43">
        <f>((1-BL)*'HKI(x)'!C43+BL*'BL HKI(x)'!AG42)*'Econ aggregates'!$X51</f>
        <v>10.787651960838781</v>
      </c>
      <c r="D43">
        <f>((1-BL)*'HKI(x)'!D43+BL*'BL HKI(x)'!AH42)*'Econ aggregates'!$X51</f>
        <v>9.9095631397816497</v>
      </c>
      <c r="E43">
        <f>((1-BL)*'HKI(x)'!E43+BL*'BL HKI(x)'!AI42)*'Econ aggregates'!$X51</f>
        <v>8.8746263026239678</v>
      </c>
      <c r="F43">
        <f>((1-BL)*'HKI(x)'!F43+BL*'BL HKI(x)'!AJ42)*'Econ aggregates'!$X51</f>
        <v>11.559655459718801</v>
      </c>
      <c r="G43">
        <f>((1-BL)*'HKI(x)'!G43+BL*'BL HKI(x)'!AK42)*'Econ aggregates'!$X51</f>
        <v>13.195977075460283</v>
      </c>
      <c r="H43">
        <f>((1-BL)*'HKI(x)'!H43+BL*'BL HKI(x)'!AL42)*'Econ aggregates'!$X51</f>
        <v>15.450902465402475</v>
      </c>
      <c r="I43">
        <f>((1-BL)*'HKI(x)'!I43+BL*'BL HKI(x)'!AM42)*'Econ aggregates'!$X51</f>
        <v>22.380118770954613</v>
      </c>
      <c r="J43">
        <f>((1-BL)*'HKI(x)'!J43+BL*'BL HKI(x)'!AN42)*'Econ aggregates'!$X51</f>
        <v>29.008563089361679</v>
      </c>
      <c r="K43">
        <f>((1-BL)*'HKI(x)'!K43+BL*'BL HKI(x)'!AO42)*'Econ aggregates'!$X51</f>
        <v>28.582715262592544</v>
      </c>
      <c r="L43">
        <f>((1-BL)*'HKI(x)'!L43+BL*'BL HKI(x)'!AP42)*'Econ aggregates'!$X51</f>
        <v>30.142725562328678</v>
      </c>
      <c r="M43">
        <f>((1-BL)*'HKI(x)'!M43+BL*'BL HKI(x)'!AQ42)*'Econ aggregates'!$X51</f>
        <v>30.41631325403792</v>
      </c>
      <c r="N43">
        <f>((1-BL)*'HKI(x)'!N43+BL*'BL HKI(x)'!AR42)*'Econ aggregates'!$X51</f>
        <v>30.922693833484697</v>
      </c>
      <c r="O43">
        <f>((1-BL)*'HKI(x)'!O43+BL*'BL HKI(x)'!AS42)*'Econ aggregates'!$X51</f>
        <v>32.960620889451995</v>
      </c>
      <c r="P43">
        <f>((1-BL)*'HKI(x)'!P43+BL*'BL HKI(x)'!AT42)*'Econ aggregates'!$X51</f>
        <v>33.738754051629009</v>
      </c>
      <c r="Q43">
        <f>((1-BL)*'HKI(x)'!Q43+BL*'BL HKI(x)'!AU42)*'Econ aggregates'!$X51</f>
        <v>34.214020117593279</v>
      </c>
      <c r="R43">
        <f>((1-BL)*'HKI(x)'!R43+BL*'BL HKI(x)'!AV42)*'Econ aggregates'!$X51</f>
        <v>34.769507850501967</v>
      </c>
      <c r="S43">
        <f>((1-BL)*'HKI(x)'!S43+BL*'BL HKI(x)'!AW42)*'Econ aggregates'!$X51</f>
        <v>34.51809366379824</v>
      </c>
      <c r="T43">
        <f>((1-BL)*'HKI(x)'!T43+BL*'BL HKI(x)'!AX42)*'Econ aggregates'!$X51</f>
        <v>35.969784021046507</v>
      </c>
      <c r="U43">
        <f>((1-BL)*'HKI(x)'!U43+BL*'BL HKI(x)'!AY42)*'Econ aggregates'!$X51</f>
        <v>29.188766279206174</v>
      </c>
      <c r="V43">
        <f>((1-BL)*'HKI(x)'!V43+BL*'BL HKI(x)'!AZ42)*'Econ aggregates'!$X51</f>
        <v>27.376819549884278</v>
      </c>
      <c r="W43">
        <f>((1-BL)*'HKI(x)'!W43+BL*'BL HKI(x)'!BA42)*'Econ aggregates'!$X51</f>
        <v>25.162590859319174</v>
      </c>
      <c r="X43">
        <f>((1-BL)*'HKI(x)'!X43+BL*'BL HKI(x)'!BB42)*'Econ aggregates'!$X51</f>
        <v>23.102273765005194</v>
      </c>
      <c r="Y43">
        <f>((1-BL)*'HKI(x)'!Y43+BL*'BL HKI(x)'!BC42)*'Econ aggregates'!$X51</f>
        <v>19.920024846280754</v>
      </c>
      <c r="Z43">
        <f>((1-BL)*'HKI(x)'!Z43+BL*'BL HKI(x)'!BD42)*'Econ aggregates'!$X51</f>
        <v>18.171065739484984</v>
      </c>
      <c r="AA43">
        <f>((1-BL)*'HKI(x)'!AA43+BL*'BL HKI(x)'!BE42)*'Econ aggregates'!$X51</f>
        <v>13.162353448889684</v>
      </c>
      <c r="AB43">
        <f>((1-BL)*'HKI(x)'!AB43+BL*'BL HKI(x)'!BF42)*'Econ aggregates'!$X51</f>
        <v>9.1905080983492269</v>
      </c>
      <c r="AC43">
        <f>((1-BL)*'HKI(x)'!AC43+BL*'BL HKI(x)'!BG42)*'Econ aggregates'!$X51</f>
        <v>7.7413384404705381</v>
      </c>
    </row>
    <row r="44" spans="1:29" x14ac:dyDescent="0.25">
      <c r="A44">
        <f>'HKFI(x)'!AE43</f>
        <v>1991</v>
      </c>
      <c r="B44">
        <f t="shared" si="0"/>
        <v>626.8474847193902</v>
      </c>
      <c r="C44">
        <f>((1-BL)*'HKI(x)'!C44+BL*'BL HKI(x)'!AG43)*'Econ aggregates'!$X52</f>
        <v>10.895223729427615</v>
      </c>
      <c r="D44">
        <f>((1-BL)*'HKI(x)'!D44+BL*'BL HKI(x)'!AH43)*'Econ aggregates'!$X52</f>
        <v>10.049837424803052</v>
      </c>
      <c r="E44">
        <f>((1-BL)*'HKI(x)'!E44+BL*'BL HKI(x)'!AI43)*'Econ aggregates'!$X52</f>
        <v>8.9912576724948483</v>
      </c>
      <c r="F44">
        <f>((1-BL)*'HKI(x)'!F44+BL*'BL HKI(x)'!AJ43)*'Econ aggregates'!$X52</f>
        <v>11.694066073366439</v>
      </c>
      <c r="G44">
        <f>((1-BL)*'HKI(x)'!G44+BL*'BL HKI(x)'!AK43)*'Econ aggregates'!$X52</f>
        <v>13.363043207306086</v>
      </c>
      <c r="H44">
        <f>((1-BL)*'HKI(x)'!H44+BL*'BL HKI(x)'!AL43)*'Econ aggregates'!$X52</f>
        <v>15.631000560906308</v>
      </c>
      <c r="I44">
        <f>((1-BL)*'HKI(x)'!I44+BL*'BL HKI(x)'!AM43)*'Econ aggregates'!$X52</f>
        <v>22.64341334364201</v>
      </c>
      <c r="J44">
        <f>((1-BL)*'HKI(x)'!J44+BL*'BL HKI(x)'!AN43)*'Econ aggregates'!$X52</f>
        <v>29.315695183581521</v>
      </c>
      <c r="K44">
        <f>((1-BL)*'HKI(x)'!K44+BL*'BL HKI(x)'!AO43)*'Econ aggregates'!$X52</f>
        <v>28.89581345094161</v>
      </c>
      <c r="L44">
        <f>((1-BL)*'HKI(x)'!L44+BL*'BL HKI(x)'!AP43)*'Econ aggregates'!$X52</f>
        <v>30.52507055108768</v>
      </c>
      <c r="M44">
        <f>((1-BL)*'HKI(x)'!M44+BL*'BL HKI(x)'!AQ43)*'Econ aggregates'!$X52</f>
        <v>30.726324965582435</v>
      </c>
      <c r="N44">
        <f>((1-BL)*'HKI(x)'!N44+BL*'BL HKI(x)'!AR43)*'Econ aggregates'!$X52</f>
        <v>31.26360082990022</v>
      </c>
      <c r="O44">
        <f>((1-BL)*'HKI(x)'!O44+BL*'BL HKI(x)'!AS43)*'Econ aggregates'!$X52</f>
        <v>33.333364200097222</v>
      </c>
      <c r="P44">
        <f>((1-BL)*'HKI(x)'!P44+BL*'BL HKI(x)'!AT43)*'Econ aggregates'!$X52</f>
        <v>34.141778304846788</v>
      </c>
      <c r="Q44">
        <f>((1-BL)*'HKI(x)'!Q44+BL*'BL HKI(x)'!AU43)*'Econ aggregates'!$X52</f>
        <v>34.583275507232749</v>
      </c>
      <c r="R44">
        <f>((1-BL)*'HKI(x)'!R44+BL*'BL HKI(x)'!AV43)*'Econ aggregates'!$X52</f>
        <v>35.153828454424207</v>
      </c>
      <c r="S44">
        <f>((1-BL)*'HKI(x)'!S44+BL*'BL HKI(x)'!AW43)*'Econ aggregates'!$X52</f>
        <v>34.885231949002829</v>
      </c>
      <c r="T44">
        <f>((1-BL)*'HKI(x)'!T44+BL*'BL HKI(x)'!AX43)*'Econ aggregates'!$X52</f>
        <v>36.363358335088101</v>
      </c>
      <c r="U44">
        <f>((1-BL)*'HKI(x)'!U44+BL*'BL HKI(x)'!AY43)*'Econ aggregates'!$X52</f>
        <v>29.424910609360381</v>
      </c>
      <c r="V44">
        <f>((1-BL)*'HKI(x)'!V44+BL*'BL HKI(x)'!AZ43)*'Econ aggregates'!$X52</f>
        <v>27.575787459520782</v>
      </c>
      <c r="W44">
        <f>((1-BL)*'HKI(x)'!W44+BL*'BL HKI(x)'!BA43)*'Econ aggregates'!$X52</f>
        <v>25.358884396778929</v>
      </c>
      <c r="X44">
        <f>((1-BL)*'HKI(x)'!X44+BL*'BL HKI(x)'!BB43)*'Econ aggregates'!$X52</f>
        <v>23.311823288219109</v>
      </c>
      <c r="Y44">
        <f>((1-BL)*'HKI(x)'!Y44+BL*'BL HKI(x)'!BC43)*'Econ aggregates'!$X52</f>
        <v>20.110242440068191</v>
      </c>
      <c r="Z44">
        <f>((1-BL)*'HKI(x)'!Z44+BL*'BL HKI(x)'!BD43)*'Econ aggregates'!$X52</f>
        <v>18.307260628826239</v>
      </c>
      <c r="AA44">
        <f>((1-BL)*'HKI(x)'!AA44+BL*'BL HKI(x)'!BE43)*'Econ aggregates'!$X52</f>
        <v>13.235415401890382</v>
      </c>
      <c r="AB44">
        <f>((1-BL)*'HKI(x)'!AB44+BL*'BL HKI(x)'!BF43)*'Econ aggregates'!$X52</f>
        <v>9.2905000091444023</v>
      </c>
      <c r="AC44">
        <f>((1-BL)*'HKI(x)'!AC44+BL*'BL HKI(x)'!BG43)*'Econ aggregates'!$X52</f>
        <v>7.7774767418501423</v>
      </c>
    </row>
    <row r="45" spans="1:29" x14ac:dyDescent="0.25">
      <c r="A45">
        <f>'HKFI(x)'!AE44</f>
        <v>1992</v>
      </c>
      <c r="B45">
        <f t="shared" si="0"/>
        <v>633.1444166657808</v>
      </c>
      <c r="C45">
        <f>((1-BL)*'HKI(x)'!C45+BL*'BL HKI(x)'!AG44)*'Econ aggregates'!$X53</f>
        <v>11.000545175416885</v>
      </c>
      <c r="D45">
        <f>((1-BL)*'HKI(x)'!D45+BL*'BL HKI(x)'!AH44)*'Econ aggregates'!$X53</f>
        <v>10.178316081282277</v>
      </c>
      <c r="E45">
        <f>((1-BL)*'HKI(x)'!E45+BL*'BL HKI(x)'!AI44)*'Econ aggregates'!$X53</f>
        <v>9.099535107344316</v>
      </c>
      <c r="F45">
        <f>((1-BL)*'HKI(x)'!F45+BL*'BL HKI(x)'!AJ44)*'Econ aggregates'!$X53</f>
        <v>11.821207904644909</v>
      </c>
      <c r="G45">
        <f>((1-BL)*'HKI(x)'!G45+BL*'BL HKI(x)'!AK44)*'Econ aggregates'!$X53</f>
        <v>13.518550957184585</v>
      </c>
      <c r="H45">
        <f>((1-BL)*'HKI(x)'!H45+BL*'BL HKI(x)'!AL44)*'Econ aggregates'!$X53</f>
        <v>15.801925255799789</v>
      </c>
      <c r="I45">
        <f>((1-BL)*'HKI(x)'!I45+BL*'BL HKI(x)'!AM44)*'Econ aggregates'!$X53</f>
        <v>22.895344052943422</v>
      </c>
      <c r="J45">
        <f>((1-BL)*'HKI(x)'!J45+BL*'BL HKI(x)'!AN44)*'Econ aggregates'!$X53</f>
        <v>29.617592903012834</v>
      </c>
      <c r="K45">
        <f>((1-BL)*'HKI(x)'!K45+BL*'BL HKI(x)'!AO44)*'Econ aggregates'!$X53</f>
        <v>29.202374167131016</v>
      </c>
      <c r="L45">
        <f>((1-BL)*'HKI(x)'!L45+BL*'BL HKI(x)'!AP44)*'Econ aggregates'!$X53</f>
        <v>30.888106742408311</v>
      </c>
      <c r="M45">
        <f>((1-BL)*'HKI(x)'!M45+BL*'BL HKI(x)'!AQ44)*'Econ aggregates'!$X53</f>
        <v>31.034572317991525</v>
      </c>
      <c r="N45">
        <f>((1-BL)*'HKI(x)'!N45+BL*'BL HKI(x)'!AR44)*'Econ aggregates'!$X53</f>
        <v>31.596631597282052</v>
      </c>
      <c r="O45">
        <f>((1-BL)*'HKI(x)'!O45+BL*'BL HKI(x)'!AS44)*'Econ aggregates'!$X53</f>
        <v>33.694356389340911</v>
      </c>
      <c r="P45">
        <f>((1-BL)*'HKI(x)'!P45+BL*'BL HKI(x)'!AT44)*'Econ aggregates'!$X53</f>
        <v>34.527296872050321</v>
      </c>
      <c r="Q45">
        <f>((1-BL)*'HKI(x)'!Q45+BL*'BL HKI(x)'!AU44)*'Econ aggregates'!$X53</f>
        <v>34.943587237121996</v>
      </c>
      <c r="R45">
        <f>((1-BL)*'HKI(x)'!R45+BL*'BL HKI(x)'!AV44)*'Econ aggregates'!$X53</f>
        <v>35.526128015799927</v>
      </c>
      <c r="S45">
        <f>((1-BL)*'HKI(x)'!S45+BL*'BL HKI(x)'!AW44)*'Econ aggregates'!$X53</f>
        <v>35.243176460612361</v>
      </c>
      <c r="T45">
        <f>((1-BL)*'HKI(x)'!T45+BL*'BL HKI(x)'!AX44)*'Econ aggregates'!$X53</f>
        <v>36.74365603195222</v>
      </c>
      <c r="U45">
        <f>((1-BL)*'HKI(x)'!U45+BL*'BL HKI(x)'!AY44)*'Econ aggregates'!$X53</f>
        <v>29.668524844677762</v>
      </c>
      <c r="V45">
        <f>((1-BL)*'HKI(x)'!V45+BL*'BL HKI(x)'!AZ44)*'Econ aggregates'!$X53</f>
        <v>27.78648176083874</v>
      </c>
      <c r="W45">
        <f>((1-BL)*'HKI(x)'!W45+BL*'BL HKI(x)'!BA44)*'Econ aggregates'!$X53</f>
        <v>25.561864830717003</v>
      </c>
      <c r="X45">
        <f>((1-BL)*'HKI(x)'!X45+BL*'BL HKI(x)'!BB44)*'Econ aggregates'!$X53</f>
        <v>23.520739682881274</v>
      </c>
      <c r="Y45">
        <f>((1-BL)*'HKI(x)'!Y45+BL*'BL HKI(x)'!BC44)*'Econ aggregates'!$X53</f>
        <v>20.297337769085456</v>
      </c>
      <c r="Z45">
        <f>((1-BL)*'HKI(x)'!Z45+BL*'BL HKI(x)'!BD44)*'Econ aggregates'!$X53</f>
        <v>18.44947912173555</v>
      </c>
      <c r="AA45">
        <f>((1-BL)*'HKI(x)'!AA45+BL*'BL HKI(x)'!BE44)*'Econ aggregates'!$X53</f>
        <v>13.319053171089381</v>
      </c>
      <c r="AB45">
        <f>((1-BL)*'HKI(x)'!AB45+BL*'BL HKI(x)'!BF44)*'Econ aggregates'!$X53</f>
        <v>9.3865298883210322</v>
      </c>
      <c r="AC45">
        <f>((1-BL)*'HKI(x)'!AC45+BL*'BL HKI(x)'!BG44)*'Econ aggregates'!$X53</f>
        <v>7.8215023271148807</v>
      </c>
    </row>
    <row r="46" spans="1:29" x14ac:dyDescent="0.25">
      <c r="A46">
        <f>'HKFI(x)'!AE45</f>
        <v>1993</v>
      </c>
      <c r="B46">
        <f t="shared" si="0"/>
        <v>640.48278328630067</v>
      </c>
      <c r="C46">
        <f>((1-BL)*'HKI(x)'!C46+BL*'BL HKI(x)'!AG45)*'Econ aggregates'!$X54</f>
        <v>11.123241247094645</v>
      </c>
      <c r="D46">
        <f>((1-BL)*'HKI(x)'!D46+BL*'BL HKI(x)'!AH45)*'Econ aggregates'!$X54</f>
        <v>10.314666736384494</v>
      </c>
      <c r="E46">
        <f>((1-BL)*'HKI(x)'!E46+BL*'BL HKI(x)'!AI45)*'Econ aggregates'!$X54</f>
        <v>9.2167823660895341</v>
      </c>
      <c r="F46">
        <f>((1-BL)*'HKI(x)'!F46+BL*'BL HKI(x)'!AJ45)*'Econ aggregates'!$X54</f>
        <v>11.962625095873335</v>
      </c>
      <c r="G46">
        <f>((1-BL)*'HKI(x)'!G46+BL*'BL HKI(x)'!AK45)*'Econ aggregates'!$X54</f>
        <v>13.68759187885394</v>
      </c>
      <c r="H46">
        <f>((1-BL)*'HKI(x)'!H46+BL*'BL HKI(x)'!AL45)*'Econ aggregates'!$X54</f>
        <v>15.992918295966746</v>
      </c>
      <c r="I46">
        <f>((1-BL)*'HKI(x)'!I46+BL*'BL HKI(x)'!AM45)*'Econ aggregates'!$X54</f>
        <v>23.180014410079117</v>
      </c>
      <c r="J46">
        <f>((1-BL)*'HKI(x)'!J46+BL*'BL HKI(x)'!AN45)*'Econ aggregates'!$X54</f>
        <v>29.971053929376307</v>
      </c>
      <c r="K46">
        <f>((1-BL)*'HKI(x)'!K46+BL*'BL HKI(x)'!AO45)*'Econ aggregates'!$X54</f>
        <v>29.559489833785836</v>
      </c>
      <c r="L46">
        <f>((1-BL)*'HKI(x)'!L46+BL*'BL HKI(x)'!AP45)*'Econ aggregates'!$X54</f>
        <v>31.293989843682098</v>
      </c>
      <c r="M46">
        <f>((1-BL)*'HKI(x)'!M46+BL*'BL HKI(x)'!AQ45)*'Econ aggregates'!$X54</f>
        <v>31.400731320243136</v>
      </c>
      <c r="N46">
        <f>((1-BL)*'HKI(x)'!N46+BL*'BL HKI(x)'!AR45)*'Econ aggregates'!$X54</f>
        <v>31.983444640762375</v>
      </c>
      <c r="O46">
        <f>((1-BL)*'HKI(x)'!O46+BL*'BL HKI(x)'!AS45)*'Econ aggregates'!$X54</f>
        <v>34.108923492378096</v>
      </c>
      <c r="P46">
        <f>((1-BL)*'HKI(x)'!P46+BL*'BL HKI(x)'!AT45)*'Econ aggregates'!$X54</f>
        <v>34.962738663275246</v>
      </c>
      <c r="Q46">
        <f>((1-BL)*'HKI(x)'!Q46+BL*'BL HKI(x)'!AU45)*'Econ aggregates'!$X54</f>
        <v>35.36147704853002</v>
      </c>
      <c r="R46">
        <f>((1-BL)*'HKI(x)'!R46+BL*'BL HKI(x)'!AV45)*'Econ aggregates'!$X54</f>
        <v>35.953834611174941</v>
      </c>
      <c r="S46">
        <f>((1-BL)*'HKI(x)'!S46+BL*'BL HKI(x)'!AW45)*'Econ aggregates'!$X54</f>
        <v>35.65787429006815</v>
      </c>
      <c r="T46">
        <f>((1-BL)*'HKI(x)'!T46+BL*'BL HKI(x)'!AX45)*'Econ aggregates'!$X54</f>
        <v>37.179093358104765</v>
      </c>
      <c r="U46">
        <f>((1-BL)*'HKI(x)'!U46+BL*'BL HKI(x)'!AY45)*'Econ aggregates'!$X54</f>
        <v>29.970981756124207</v>
      </c>
      <c r="V46">
        <f>((1-BL)*'HKI(x)'!V46+BL*'BL HKI(x)'!AZ45)*'Econ aggregates'!$X54</f>
        <v>28.055822009346041</v>
      </c>
      <c r="W46">
        <f>((1-BL)*'HKI(x)'!W46+BL*'BL HKI(x)'!BA45)*'Econ aggregates'!$X54</f>
        <v>25.81456336780591</v>
      </c>
      <c r="X46">
        <f>((1-BL)*'HKI(x)'!X46+BL*'BL HKI(x)'!BB45)*'Econ aggregates'!$X54</f>
        <v>23.769763590781924</v>
      </c>
      <c r="Y46">
        <f>((1-BL)*'HKI(x)'!Y46+BL*'BL HKI(x)'!BC45)*'Econ aggregates'!$X54</f>
        <v>20.516591853182664</v>
      </c>
      <c r="Z46">
        <f>((1-BL)*'HKI(x)'!Z46+BL*'BL HKI(x)'!BD45)*'Econ aggregates'!$X54</f>
        <v>18.628503659085869</v>
      </c>
      <c r="AA46">
        <f>((1-BL)*'HKI(x)'!AA46+BL*'BL HKI(x)'!BE45)*'Econ aggregates'!$X54</f>
        <v>13.434689173330806</v>
      </c>
      <c r="AB46">
        <f>((1-BL)*'HKI(x)'!AB46+BL*'BL HKI(x)'!BF45)*'Econ aggregates'!$X54</f>
        <v>9.4955901449738409</v>
      </c>
      <c r="AC46">
        <f>((1-BL)*'HKI(x)'!AC46+BL*'BL HKI(x)'!BG45)*'Econ aggregates'!$X54</f>
        <v>7.8857866699466461</v>
      </c>
    </row>
    <row r="47" spans="1:29" x14ac:dyDescent="0.25">
      <c r="A47">
        <f>'HKFI(x)'!AE46</f>
        <v>1994</v>
      </c>
      <c r="B47">
        <f t="shared" si="0"/>
        <v>648.98831731748601</v>
      </c>
      <c r="C47">
        <f>((1-BL)*'HKI(x)'!C47+BL*'BL HKI(x)'!AG46)*'Econ aggregates'!$X55</f>
        <v>11.265386827141041</v>
      </c>
      <c r="D47">
        <f>((1-BL)*'HKI(x)'!D47+BL*'BL HKI(x)'!AH46)*'Econ aggregates'!$X55</f>
        <v>10.459671400874823</v>
      </c>
      <c r="E47">
        <f>((1-BL)*'HKI(x)'!E47+BL*'BL HKI(x)'!AI46)*'Econ aggregates'!$X55</f>
        <v>9.3439675882730597</v>
      </c>
      <c r="F47">
        <f>((1-BL)*'HKI(x)'!F47+BL*'BL HKI(x)'!AJ46)*'Econ aggregates'!$X55</f>
        <v>12.119933881322536</v>
      </c>
      <c r="G47">
        <f>((1-BL)*'HKI(x)'!G47+BL*'BL HKI(x)'!AK46)*'Econ aggregates'!$X55</f>
        <v>13.87162642125177</v>
      </c>
      <c r="H47">
        <f>((1-BL)*'HKI(x)'!H47+BL*'BL HKI(x)'!AL46)*'Econ aggregates'!$X55</f>
        <v>16.206283685551814</v>
      </c>
      <c r="I47">
        <f>((1-BL)*'HKI(x)'!I47+BL*'BL HKI(x)'!AM46)*'Econ aggregates'!$X55</f>
        <v>23.501296851887844</v>
      </c>
      <c r="J47">
        <f>((1-BL)*'HKI(x)'!J47+BL*'BL HKI(x)'!AN46)*'Econ aggregates'!$X55</f>
        <v>30.382380792493482</v>
      </c>
      <c r="K47">
        <f>((1-BL)*'HKI(x)'!K47+BL*'BL HKI(x)'!AO46)*'Econ aggregates'!$X55</f>
        <v>29.973346327214067</v>
      </c>
      <c r="L47">
        <f>((1-BL)*'HKI(x)'!L47+BL*'BL HKI(x)'!AP46)*'Econ aggregates'!$X55</f>
        <v>31.747787033230431</v>
      </c>
      <c r="M47">
        <f>((1-BL)*'HKI(x)'!M47+BL*'BL HKI(x)'!AQ46)*'Econ aggregates'!$X55</f>
        <v>31.831953854072104</v>
      </c>
      <c r="N47">
        <f>((1-BL)*'HKI(x)'!N47+BL*'BL HKI(x)'!AR46)*'Econ aggregates'!$X55</f>
        <v>32.430602662697581</v>
      </c>
      <c r="O47">
        <f>((1-BL)*'HKI(x)'!O47+BL*'BL HKI(x)'!AS46)*'Econ aggregates'!$X55</f>
        <v>34.583527758022932</v>
      </c>
      <c r="P47">
        <f>((1-BL)*'HKI(x)'!P47+BL*'BL HKI(x)'!AT46)*'Econ aggregates'!$X55</f>
        <v>35.454030906363315</v>
      </c>
      <c r="Q47">
        <f>((1-BL)*'HKI(x)'!Q47+BL*'BL HKI(x)'!AU46)*'Econ aggregates'!$X55</f>
        <v>35.843917191438543</v>
      </c>
      <c r="R47">
        <f>((1-BL)*'HKI(x)'!R47+BL*'BL HKI(x)'!AV46)*'Econ aggregates'!$X55</f>
        <v>36.443594034692822</v>
      </c>
      <c r="S47">
        <f>((1-BL)*'HKI(x)'!S47+BL*'BL HKI(x)'!AW46)*'Econ aggregates'!$X55</f>
        <v>36.136159525234184</v>
      </c>
      <c r="T47">
        <f>((1-BL)*'HKI(x)'!T47+BL*'BL HKI(x)'!AX46)*'Econ aggregates'!$X55</f>
        <v>37.676224710992457</v>
      </c>
      <c r="U47">
        <f>((1-BL)*'HKI(x)'!U47+BL*'BL HKI(x)'!AY46)*'Econ aggregates'!$X55</f>
        <v>30.339546292979644</v>
      </c>
      <c r="V47">
        <f>((1-BL)*'HKI(x)'!V47+BL*'BL HKI(x)'!AZ46)*'Econ aggregates'!$X55</f>
        <v>28.391096780919199</v>
      </c>
      <c r="W47">
        <f>((1-BL)*'HKI(x)'!W47+BL*'BL HKI(x)'!BA46)*'Econ aggregates'!$X55</f>
        <v>26.123088141450371</v>
      </c>
      <c r="X47">
        <f>((1-BL)*'HKI(x)'!X47+BL*'BL HKI(x)'!BB46)*'Econ aggregates'!$X55</f>
        <v>24.063734302681098</v>
      </c>
      <c r="Y47">
        <f>((1-BL)*'HKI(x)'!Y47+BL*'BL HKI(x)'!BC46)*'Econ aggregates'!$X55</f>
        <v>20.771837128003675</v>
      </c>
      <c r="Z47">
        <f>((1-BL)*'HKI(x)'!Z47+BL*'BL HKI(x)'!BD46)*'Econ aggregates'!$X55</f>
        <v>18.848869496015975</v>
      </c>
      <c r="AA47">
        <f>((1-BL)*'HKI(x)'!AA47+BL*'BL HKI(x)'!BE46)*'Econ aggregates'!$X55</f>
        <v>13.586352344698541</v>
      </c>
      <c r="AB47">
        <f>((1-BL)*'HKI(x)'!AB47+BL*'BL HKI(x)'!BF46)*'Econ aggregates'!$X55</f>
        <v>9.6192013785196764</v>
      </c>
      <c r="AC47">
        <f>((1-BL)*'HKI(x)'!AC47+BL*'BL HKI(x)'!BG46)*'Econ aggregates'!$X55</f>
        <v>7.97289999946317</v>
      </c>
    </row>
    <row r="48" spans="1:29" x14ac:dyDescent="0.25">
      <c r="A48">
        <f>'HKFI(x)'!AE47</f>
        <v>1995</v>
      </c>
      <c r="B48">
        <f t="shared" si="0"/>
        <v>658.68223703049944</v>
      </c>
      <c r="C48">
        <f>((1-BL)*'HKI(x)'!C48+BL*'BL HKI(x)'!AG47)*'Econ aggregates'!$X56</f>
        <v>11.427307394826013</v>
      </c>
      <c r="D48">
        <f>((1-BL)*'HKI(x)'!D48+BL*'BL HKI(x)'!AH47)*'Econ aggregates'!$X56</f>
        <v>10.613808876459473</v>
      </c>
      <c r="E48">
        <f>((1-BL)*'HKI(x)'!E48+BL*'BL HKI(x)'!AI47)*'Econ aggregates'!$X56</f>
        <v>9.4814832384308438</v>
      </c>
      <c r="F48">
        <f>((1-BL)*'HKI(x)'!F48+BL*'BL HKI(x)'!AJ47)*'Econ aggregates'!$X56</f>
        <v>12.293556224860158</v>
      </c>
      <c r="G48">
        <f>((1-BL)*'HKI(x)'!G48+BL*'BL HKI(x)'!AK47)*'Econ aggregates'!$X56</f>
        <v>14.07119371283896</v>
      </c>
      <c r="H48">
        <f>((1-BL)*'HKI(x)'!H48+BL*'BL HKI(x)'!AL47)*'Econ aggregates'!$X56</f>
        <v>16.442604687255862</v>
      </c>
      <c r="I48">
        <f>((1-BL)*'HKI(x)'!I48+BL*'BL HKI(x)'!AM47)*'Econ aggregates'!$X56</f>
        <v>23.860113686768358</v>
      </c>
      <c r="J48">
        <f>((1-BL)*'HKI(x)'!J48+BL*'BL HKI(x)'!AN47)*'Econ aggregates'!$X56</f>
        <v>30.852660693737999</v>
      </c>
      <c r="K48">
        <f>((1-BL)*'HKI(x)'!K48+BL*'BL HKI(x)'!AO47)*'Econ aggregates'!$X56</f>
        <v>30.445089262175181</v>
      </c>
      <c r="L48">
        <f>((1-BL)*'HKI(x)'!L48+BL*'BL HKI(x)'!AP47)*'Econ aggregates'!$X56</f>
        <v>32.250927968347895</v>
      </c>
      <c r="M48">
        <f>((1-BL)*'HKI(x)'!M48+BL*'BL HKI(x)'!AQ47)*'Econ aggregates'!$X56</f>
        <v>32.32935194890414</v>
      </c>
      <c r="N48">
        <f>((1-BL)*'HKI(x)'!N48+BL*'BL HKI(x)'!AR47)*'Econ aggregates'!$X56</f>
        <v>32.939346643490268</v>
      </c>
      <c r="O48">
        <f>((1-BL)*'HKI(x)'!O48+BL*'BL HKI(x)'!AS47)*'Econ aggregates'!$X56</f>
        <v>35.119501519030976</v>
      </c>
      <c r="P48">
        <f>((1-BL)*'HKI(x)'!P48+BL*'BL HKI(x)'!AT47)*'Econ aggregates'!$X56</f>
        <v>36.00261883922586</v>
      </c>
      <c r="Q48">
        <f>((1-BL)*'HKI(x)'!Q48+BL*'BL HKI(x)'!AU47)*'Econ aggregates'!$X56</f>
        <v>36.392190158089022</v>
      </c>
      <c r="R48">
        <f>((1-BL)*'HKI(x)'!R48+BL*'BL HKI(x)'!AV47)*'Econ aggregates'!$X56</f>
        <v>36.996727359538191</v>
      </c>
      <c r="S48">
        <f>((1-BL)*'HKI(x)'!S48+BL*'BL HKI(x)'!AW47)*'Econ aggregates'!$X56</f>
        <v>36.679264048204729</v>
      </c>
      <c r="T48">
        <f>((1-BL)*'HKI(x)'!T48+BL*'BL HKI(x)'!AX47)*'Econ aggregates'!$X56</f>
        <v>38.236351510482933</v>
      </c>
      <c r="U48">
        <f>((1-BL)*'HKI(x)'!U48+BL*'BL HKI(x)'!AY47)*'Econ aggregates'!$X56</f>
        <v>30.77487896229789</v>
      </c>
      <c r="V48">
        <f>((1-BL)*'HKI(x)'!V48+BL*'BL HKI(x)'!AZ47)*'Econ aggregates'!$X56</f>
        <v>28.792812786220495</v>
      </c>
      <c r="W48">
        <f>((1-BL)*'HKI(x)'!W48+BL*'BL HKI(x)'!BA47)*'Econ aggregates'!$X56</f>
        <v>26.487937775407577</v>
      </c>
      <c r="X48">
        <f>((1-BL)*'HKI(x)'!X48+BL*'BL HKI(x)'!BB47)*'Econ aggregates'!$X56</f>
        <v>24.403239761891289</v>
      </c>
      <c r="Y48">
        <f>((1-BL)*'HKI(x)'!Y48+BL*'BL HKI(x)'!BC47)*'Econ aggregates'!$X56</f>
        <v>21.06361278240183</v>
      </c>
      <c r="Z48">
        <f>((1-BL)*'HKI(x)'!Z48+BL*'BL HKI(x)'!BD47)*'Econ aggregates'!$X56</f>
        <v>19.110909667953671</v>
      </c>
      <c r="AA48">
        <f>((1-BL)*'HKI(x)'!AA48+BL*'BL HKI(x)'!BE47)*'Econ aggregates'!$X56</f>
        <v>13.774178489495281</v>
      </c>
      <c r="AB48">
        <f>((1-BL)*'HKI(x)'!AB48+BL*'BL HKI(x)'!BF47)*'Econ aggregates'!$X56</f>
        <v>9.7576747627840579</v>
      </c>
      <c r="AC48">
        <f>((1-BL)*'HKI(x)'!AC48+BL*'BL HKI(x)'!BG47)*'Econ aggregates'!$X56</f>
        <v>8.0828942693804997</v>
      </c>
    </row>
    <row r="49" spans="1:29" x14ac:dyDescent="0.25">
      <c r="A49">
        <f>'HKFI(x)'!AE48</f>
        <v>1996</v>
      </c>
      <c r="B49">
        <f t="shared" si="0"/>
        <v>667.53007517010917</v>
      </c>
      <c r="C49">
        <f>((1-BL)*'HKI(x)'!C49+BL*'BL HKI(x)'!AG48)*'Econ aggregates'!$X57</f>
        <v>11.574967596968699</v>
      </c>
      <c r="D49">
        <f>((1-BL)*'HKI(x)'!D49+BL*'BL HKI(x)'!AH48)*'Econ aggregates'!$X57</f>
        <v>10.778307317505824</v>
      </c>
      <c r="E49">
        <f>((1-BL)*'HKI(x)'!E49+BL*'BL HKI(x)'!AI48)*'Econ aggregates'!$X57</f>
        <v>9.6228870410436382</v>
      </c>
      <c r="F49">
        <f>((1-BL)*'HKI(x)'!F49+BL*'BL HKI(x)'!AJ48)*'Econ aggregates'!$X57</f>
        <v>12.46383861729992</v>
      </c>
      <c r="G49">
        <f>((1-BL)*'HKI(x)'!G49+BL*'BL HKI(x)'!AK48)*'Econ aggregates'!$X57</f>
        <v>14.27485029692831</v>
      </c>
      <c r="H49">
        <f>((1-BL)*'HKI(x)'!H49+BL*'BL HKI(x)'!AL48)*'Econ aggregates'!$X57</f>
        <v>16.672753052357685</v>
      </c>
      <c r="I49">
        <f>((1-BL)*'HKI(x)'!I49+BL*'BL HKI(x)'!AM48)*'Econ aggregates'!$X57</f>
        <v>24.203803854206807</v>
      </c>
      <c r="J49">
        <f>((1-BL)*'HKI(x)'!J49+BL*'BL HKI(x)'!AN48)*'Econ aggregates'!$X57</f>
        <v>31.279515450916101</v>
      </c>
      <c r="K49">
        <f>((1-BL)*'HKI(x)'!K49+BL*'BL HKI(x)'!AO48)*'Econ aggregates'!$X57</f>
        <v>30.876703352369805</v>
      </c>
      <c r="L49">
        <f>((1-BL)*'HKI(x)'!L49+BL*'BL HKI(x)'!AP48)*'Econ aggregates'!$X57</f>
        <v>32.741796714227952</v>
      </c>
      <c r="M49">
        <f>((1-BL)*'HKI(x)'!M49+BL*'BL HKI(x)'!AQ48)*'Econ aggregates'!$X57</f>
        <v>32.771676997373547</v>
      </c>
      <c r="N49">
        <f>((1-BL)*'HKI(x)'!N49+BL*'BL HKI(x)'!AR48)*'Econ aggregates'!$X57</f>
        <v>33.406796074931783</v>
      </c>
      <c r="O49">
        <f>((1-BL)*'HKI(x)'!O49+BL*'BL HKI(x)'!AS48)*'Econ aggregates'!$X57</f>
        <v>35.620270068807436</v>
      </c>
      <c r="P49">
        <f>((1-BL)*'HKI(x)'!P49+BL*'BL HKI(x)'!AT48)*'Econ aggregates'!$X57</f>
        <v>36.528649607926923</v>
      </c>
      <c r="Q49">
        <f>((1-BL)*'HKI(x)'!Q49+BL*'BL HKI(x)'!AU48)*'Econ aggregates'!$X57</f>
        <v>36.896623656664282</v>
      </c>
      <c r="R49">
        <f>((1-BL)*'HKI(x)'!R49+BL*'BL HKI(x)'!AV48)*'Econ aggregates'!$X57</f>
        <v>37.512879305711053</v>
      </c>
      <c r="S49">
        <f>((1-BL)*'HKI(x)'!S49+BL*'BL HKI(x)'!AW48)*'Econ aggregates'!$X57</f>
        <v>37.17944297222251</v>
      </c>
      <c r="T49">
        <f>((1-BL)*'HKI(x)'!T49+BL*'BL HKI(x)'!AX48)*'Econ aggregates'!$X57</f>
        <v>38.761353446189659</v>
      </c>
      <c r="U49">
        <f>((1-BL)*'HKI(x)'!U49+BL*'BL HKI(x)'!AY48)*'Econ aggregates'!$X57</f>
        <v>31.138512326565611</v>
      </c>
      <c r="V49">
        <f>((1-BL)*'HKI(x)'!V49+BL*'BL HKI(x)'!AZ48)*'Econ aggregates'!$X57</f>
        <v>29.116247175595834</v>
      </c>
      <c r="W49">
        <f>((1-BL)*'HKI(x)'!W49+BL*'BL HKI(x)'!BA48)*'Econ aggregates'!$X57</f>
        <v>26.791287763168235</v>
      </c>
      <c r="X49">
        <f>((1-BL)*'HKI(x)'!X49+BL*'BL HKI(x)'!BB48)*'Econ aggregates'!$X57</f>
        <v>24.70254529946541</v>
      </c>
      <c r="Y49">
        <f>((1-BL)*'HKI(x)'!Y49+BL*'BL HKI(x)'!BC48)*'Econ aggregates'!$X57</f>
        <v>21.327149491991644</v>
      </c>
      <c r="Z49">
        <f>((1-BL)*'HKI(x)'!Z49+BL*'BL HKI(x)'!BD48)*'Econ aggregates'!$X57</f>
        <v>19.325725003865305</v>
      </c>
      <c r="AA49">
        <f>((1-BL)*'HKI(x)'!AA49+BL*'BL HKI(x)'!BE48)*'Econ aggregates'!$X57</f>
        <v>13.9126864756137</v>
      </c>
      <c r="AB49">
        <f>((1-BL)*'HKI(x)'!AB49+BL*'BL HKI(x)'!BF48)*'Econ aggregates'!$X57</f>
        <v>9.8889839367743768</v>
      </c>
      <c r="AC49">
        <f>((1-BL)*'HKI(x)'!AC49+BL*'BL HKI(x)'!BG48)*'Econ aggregates'!$X57</f>
        <v>8.1598222734170047</v>
      </c>
    </row>
    <row r="50" spans="1:29" x14ac:dyDescent="0.25">
      <c r="A50">
        <f>'HKFI(x)'!AE49</f>
        <v>1997</v>
      </c>
      <c r="B50">
        <f t="shared" si="0"/>
        <v>676.45737529635483</v>
      </c>
      <c r="C50">
        <f>((1-BL)*'HKI(x)'!C50+BL*'BL HKI(x)'!AG49)*'Econ aggregates'!$X58</f>
        <v>11.723885771578136</v>
      </c>
      <c r="D50">
        <f>((1-BL)*'HKI(x)'!D50+BL*'BL HKI(x)'!AH49)*'Econ aggregates'!$X58</f>
        <v>10.929871616308978</v>
      </c>
      <c r="E50">
        <f>((1-BL)*'HKI(x)'!E50+BL*'BL HKI(x)'!AI49)*'Econ aggregates'!$X58</f>
        <v>9.755929389229081</v>
      </c>
      <c r="F50">
        <f>((1-BL)*'HKI(x)'!F50+BL*'BL HKI(x)'!AJ49)*'Econ aggregates'!$X58</f>
        <v>12.628355150424863</v>
      </c>
      <c r="G50">
        <f>((1-BL)*'HKI(x)'!G50+BL*'BL HKI(x)'!AK49)*'Econ aggregates'!$X58</f>
        <v>14.467188943113591</v>
      </c>
      <c r="H50">
        <f>((1-BL)*'HKI(x)'!H50+BL*'BL HKI(x)'!AL49)*'Econ aggregates'!$X58</f>
        <v>16.896119136146414</v>
      </c>
      <c r="I50">
        <f>((1-BL)*'HKI(x)'!I50+BL*'BL HKI(x)'!AM49)*'Econ aggregates'!$X58</f>
        <v>24.54099328445513</v>
      </c>
      <c r="J50">
        <f>((1-BL)*'HKI(x)'!J50+BL*'BL HKI(x)'!AN49)*'Econ aggregates'!$X58</f>
        <v>31.712015606090667</v>
      </c>
      <c r="K50">
        <f>((1-BL)*'HKI(x)'!K50+BL*'BL HKI(x)'!AO49)*'Econ aggregates'!$X58</f>
        <v>31.31211374411539</v>
      </c>
      <c r="L50">
        <f>((1-BL)*'HKI(x)'!L50+BL*'BL HKI(x)'!AP49)*'Econ aggregates'!$X58</f>
        <v>33.21865127448217</v>
      </c>
      <c r="M50">
        <f>((1-BL)*'HKI(x)'!M50+BL*'BL HKI(x)'!AQ49)*'Econ aggregates'!$X58</f>
        <v>33.225509371635027</v>
      </c>
      <c r="N50">
        <f>((1-BL)*'HKI(x)'!N50+BL*'BL HKI(x)'!AR49)*'Econ aggregates'!$X58</f>
        <v>33.877125700584259</v>
      </c>
      <c r="O50">
        <f>((1-BL)*'HKI(x)'!O50+BL*'BL HKI(x)'!AS49)*'Econ aggregates'!$X58</f>
        <v>36.118998990477294</v>
      </c>
      <c r="P50">
        <f>((1-BL)*'HKI(x)'!P50+BL*'BL HKI(x)'!AT49)*'Econ aggregates'!$X58</f>
        <v>37.044566001297952</v>
      </c>
      <c r="Q50">
        <f>((1-BL)*'HKI(x)'!Q50+BL*'BL HKI(x)'!AU49)*'Econ aggregates'!$X58</f>
        <v>37.403461328956624</v>
      </c>
      <c r="R50">
        <f>((1-BL)*'HKI(x)'!R50+BL*'BL HKI(x)'!AV49)*'Econ aggregates'!$X58</f>
        <v>38.027054556185938</v>
      </c>
      <c r="S50">
        <f>((1-BL)*'HKI(x)'!S50+BL*'BL HKI(x)'!AW49)*'Econ aggregates'!$X58</f>
        <v>37.681490507811567</v>
      </c>
      <c r="T50">
        <f>((1-BL)*'HKI(x)'!T50+BL*'BL HKI(x)'!AX49)*'Econ aggregates'!$X58</f>
        <v>39.282708879095303</v>
      </c>
      <c r="U50">
        <f>((1-BL)*'HKI(x)'!U50+BL*'BL HKI(x)'!AY49)*'Econ aggregates'!$X58</f>
        <v>31.525331300487853</v>
      </c>
      <c r="V50">
        <f>((1-BL)*'HKI(x)'!V50+BL*'BL HKI(x)'!AZ49)*'Econ aggregates'!$X58</f>
        <v>29.468142656085547</v>
      </c>
      <c r="W50">
        <f>((1-BL)*'HKI(x)'!W50+BL*'BL HKI(x)'!BA49)*'Econ aggregates'!$X58</f>
        <v>27.114668721834704</v>
      </c>
      <c r="X50">
        <f>((1-BL)*'HKI(x)'!X50+BL*'BL HKI(x)'!BB49)*'Econ aggregates'!$X58</f>
        <v>25.010456699018906</v>
      </c>
      <c r="Y50">
        <f>((1-BL)*'HKI(x)'!Y50+BL*'BL HKI(x)'!BC49)*'Econ aggregates'!$X58</f>
        <v>21.594302166645505</v>
      </c>
      <c r="Z50">
        <f>((1-BL)*'HKI(x)'!Z50+BL*'BL HKI(x)'!BD49)*'Econ aggregates'!$X58</f>
        <v>19.556712297630515</v>
      </c>
      <c r="AA50">
        <f>((1-BL)*'HKI(x)'!AA50+BL*'BL HKI(x)'!BE49)*'Econ aggregates'!$X58</f>
        <v>14.071951070112673</v>
      </c>
      <c r="AB50">
        <f>((1-BL)*'HKI(x)'!AB50+BL*'BL HKI(x)'!BF49)*'Econ aggregates'!$X58</f>
        <v>10.01838464298288</v>
      </c>
      <c r="AC50">
        <f>((1-BL)*'HKI(x)'!AC50+BL*'BL HKI(x)'!BG49)*'Econ aggregates'!$X58</f>
        <v>8.2513864895678655</v>
      </c>
    </row>
    <row r="51" spans="1:29" x14ac:dyDescent="0.25">
      <c r="A51">
        <f>'HKFI(x)'!AE50</f>
        <v>1998</v>
      </c>
      <c r="B51">
        <f t="shared" si="0"/>
        <v>686.68045720244277</v>
      </c>
      <c r="C51">
        <f>((1-BL)*'HKI(x)'!C51+BL*'BL HKI(x)'!AG50)*'Econ aggregates'!$X59</f>
        <v>11.894333388930574</v>
      </c>
      <c r="D51">
        <f>((1-BL)*'HKI(x)'!D51+BL*'BL HKI(x)'!AH50)*'Econ aggregates'!$X59</f>
        <v>11.091675736793512</v>
      </c>
      <c r="E51">
        <f>((1-BL)*'HKI(x)'!E51+BL*'BL HKI(x)'!AI50)*'Econ aggregates'!$X59</f>
        <v>9.9004204851703808</v>
      </c>
      <c r="F51">
        <f>((1-BL)*'HKI(x)'!F51+BL*'BL HKI(x)'!AJ50)*'Econ aggregates'!$X59</f>
        <v>12.810768075361533</v>
      </c>
      <c r="G51">
        <f>((1-BL)*'HKI(x)'!G51+BL*'BL HKI(x)'!AK50)*'Econ aggregates'!$X59</f>
        <v>14.67669036633699</v>
      </c>
      <c r="H51">
        <f>((1-BL)*'HKI(x)'!H51+BL*'BL HKI(x)'!AL50)*'Econ aggregates'!$X59</f>
        <v>17.144664402947807</v>
      </c>
      <c r="I51">
        <f>((1-BL)*'HKI(x)'!I51+BL*'BL HKI(x)'!AM50)*'Econ aggregates'!$X59</f>
        <v>24.919345681736221</v>
      </c>
      <c r="J51">
        <f>((1-BL)*'HKI(x)'!J51+BL*'BL HKI(x)'!AN50)*'Econ aggregates'!$X59</f>
        <v>32.208847830921528</v>
      </c>
      <c r="K51">
        <f>((1-BL)*'HKI(x)'!K51+BL*'BL HKI(x)'!AO50)*'Econ aggregates'!$X59</f>
        <v>31.810772244298246</v>
      </c>
      <c r="L51">
        <f>((1-BL)*'HKI(x)'!L51+BL*'BL HKI(x)'!AP50)*'Econ aggregates'!$X59</f>
        <v>33.749838256678558</v>
      </c>
      <c r="M51">
        <f>((1-BL)*'HKI(x)'!M51+BL*'BL HKI(x)'!AQ50)*'Econ aggregates'!$X59</f>
        <v>33.75146201662325</v>
      </c>
      <c r="N51">
        <f>((1-BL)*'HKI(x)'!N51+BL*'BL HKI(x)'!AR50)*'Econ aggregates'!$X59</f>
        <v>34.414764035067797</v>
      </c>
      <c r="O51">
        <f>((1-BL)*'HKI(x)'!O51+BL*'BL HKI(x)'!AS50)*'Econ aggregates'!$X59</f>
        <v>36.684880264829701</v>
      </c>
      <c r="P51">
        <f>((1-BL)*'HKI(x)'!P51+BL*'BL HKI(x)'!AT50)*'Econ aggregates'!$X59</f>
        <v>37.623359432009408</v>
      </c>
      <c r="Q51">
        <f>((1-BL)*'HKI(x)'!Q51+BL*'BL HKI(x)'!AU50)*'Econ aggregates'!$X59</f>
        <v>37.982193417814621</v>
      </c>
      <c r="R51">
        <f>((1-BL)*'HKI(x)'!R51+BL*'BL HKI(x)'!AV50)*'Econ aggregates'!$X59</f>
        <v>38.610512311672103</v>
      </c>
      <c r="S51">
        <f>((1-BL)*'HKI(x)'!S51+BL*'BL HKI(x)'!AW50)*'Econ aggregates'!$X59</f>
        <v>38.254286357268001</v>
      </c>
      <c r="T51">
        <f>((1-BL)*'HKI(x)'!T51+BL*'BL HKI(x)'!AX50)*'Econ aggregates'!$X59</f>
        <v>39.872908536129472</v>
      </c>
      <c r="U51">
        <f>((1-BL)*'HKI(x)'!U51+BL*'BL HKI(x)'!AY50)*'Econ aggregates'!$X59</f>
        <v>31.984451844904591</v>
      </c>
      <c r="V51">
        <f>((1-BL)*'HKI(x)'!V51+BL*'BL HKI(x)'!AZ50)*'Econ aggregates'!$X59</f>
        <v>29.891844527315193</v>
      </c>
      <c r="W51">
        <f>((1-BL)*'HKI(x)'!W51+BL*'BL HKI(x)'!BA50)*'Econ aggregates'!$X59</f>
        <v>27.498977123906734</v>
      </c>
      <c r="X51">
        <f>((1-BL)*'HKI(x)'!X51+BL*'BL HKI(x)'!BB50)*'Econ aggregates'!$X59</f>
        <v>25.367790804248607</v>
      </c>
      <c r="Y51">
        <f>((1-BL)*'HKI(x)'!Y51+BL*'BL HKI(x)'!BC50)*'Econ aggregates'!$X59</f>
        <v>21.901162052169497</v>
      </c>
      <c r="Z51">
        <f>((1-BL)*'HKI(x)'!Z51+BL*'BL HKI(x)'!BD50)*'Econ aggregates'!$X59</f>
        <v>19.832746111946548</v>
      </c>
      <c r="AA51">
        <f>((1-BL)*'HKI(x)'!AA51+BL*'BL HKI(x)'!BE50)*'Econ aggregates'!$X59</f>
        <v>14.270169176203055</v>
      </c>
      <c r="AB51">
        <f>((1-BL)*'HKI(x)'!AB51+BL*'BL HKI(x)'!BF50)*'Econ aggregates'!$X59</f>
        <v>10.164025464954827</v>
      </c>
      <c r="AC51">
        <f>((1-BL)*'HKI(x)'!AC51+BL*'BL HKI(x)'!BG50)*'Econ aggregates'!$X59</f>
        <v>8.3675672562040511</v>
      </c>
    </row>
    <row r="52" spans="1:29" x14ac:dyDescent="0.25">
      <c r="A52">
        <f>'HKFI(x)'!AE51</f>
        <v>1999</v>
      </c>
      <c r="B52">
        <f t="shared" si="0"/>
        <v>698.05381101221826</v>
      </c>
      <c r="C52">
        <f>((1-BL)*'HKI(x)'!C52+BL*'BL HKI(x)'!AG51)*'Econ aggregates'!$X60</f>
        <v>12.083852869790194</v>
      </c>
      <c r="D52">
        <f>((1-BL)*'HKI(x)'!D52+BL*'BL HKI(x)'!AH51)*'Econ aggregates'!$X60</f>
        <v>11.263013860344802</v>
      </c>
      <c r="E52">
        <f>((1-BL)*'HKI(x)'!E52+BL*'BL HKI(x)'!AI51)*'Econ aggregates'!$X60</f>
        <v>10.05536713827431</v>
      </c>
      <c r="F52">
        <f>((1-BL)*'HKI(x)'!F52+BL*'BL HKI(x)'!AJ51)*'Econ aggregates'!$X60</f>
        <v>13.009250404374054</v>
      </c>
      <c r="G52">
        <f>((1-BL)*'HKI(x)'!G52+BL*'BL HKI(x)'!AK51)*'Econ aggregates'!$X60</f>
        <v>14.901794462034431</v>
      </c>
      <c r="H52">
        <f>((1-BL)*'HKI(x)'!H52+BL*'BL HKI(x)'!AL51)*'Econ aggregates'!$X60</f>
        <v>17.41580444002847</v>
      </c>
      <c r="I52">
        <f>((1-BL)*'HKI(x)'!I52+BL*'BL HKI(x)'!AM51)*'Econ aggregates'!$X60</f>
        <v>25.334594884370876</v>
      </c>
      <c r="J52">
        <f>((1-BL)*'HKI(x)'!J52+BL*'BL HKI(x)'!AN51)*'Econ aggregates'!$X60</f>
        <v>32.76283948313614</v>
      </c>
      <c r="K52">
        <f>((1-BL)*'HKI(x)'!K52+BL*'BL HKI(x)'!AO51)*'Econ aggregates'!$X60</f>
        <v>32.365738253341839</v>
      </c>
      <c r="L52">
        <f>((1-BL)*'HKI(x)'!L52+BL*'BL HKI(x)'!AP51)*'Econ aggregates'!$X60</f>
        <v>34.330033583687353</v>
      </c>
      <c r="M52">
        <f>((1-BL)*'HKI(x)'!M52+BL*'BL HKI(x)'!AQ51)*'Econ aggregates'!$X60</f>
        <v>34.341342080704216</v>
      </c>
      <c r="N52">
        <f>((1-BL)*'HKI(x)'!N52+BL*'BL HKI(x)'!AR51)*'Econ aggregates'!$X60</f>
        <v>35.012355802514861</v>
      </c>
      <c r="O52">
        <f>((1-BL)*'HKI(x)'!O52+BL*'BL HKI(x)'!AS51)*'Econ aggregates'!$X60</f>
        <v>37.310709356436853</v>
      </c>
      <c r="P52">
        <f>((1-BL)*'HKI(x)'!P52+BL*'BL HKI(x)'!AT51)*'Econ aggregates'!$X60</f>
        <v>38.258566697329037</v>
      </c>
      <c r="Q52">
        <f>((1-BL)*'HKI(x)'!Q52+BL*'BL HKI(x)'!AU51)*'Econ aggregates'!$X60</f>
        <v>38.624899438421465</v>
      </c>
      <c r="R52">
        <f>((1-BL)*'HKI(x)'!R52+BL*'BL HKI(x)'!AV51)*'Econ aggregates'!$X60</f>
        <v>39.255740794051682</v>
      </c>
      <c r="S52">
        <f>((1-BL)*'HKI(x)'!S52+BL*'BL HKI(x)'!AW51)*'Econ aggregates'!$X60</f>
        <v>38.889991343898785</v>
      </c>
      <c r="T52">
        <f>((1-BL)*'HKI(x)'!T52+BL*'BL HKI(x)'!AX51)*'Econ aggregates'!$X60</f>
        <v>40.524469753569939</v>
      </c>
      <c r="U52">
        <f>((1-BL)*'HKI(x)'!U52+BL*'BL HKI(x)'!AY51)*'Econ aggregates'!$X60</f>
        <v>32.507003517536994</v>
      </c>
      <c r="V52">
        <f>((1-BL)*'HKI(x)'!V52+BL*'BL HKI(x)'!AZ51)*'Econ aggregates'!$X60</f>
        <v>30.378328919933068</v>
      </c>
      <c r="W52">
        <f>((1-BL)*'HKI(x)'!W52+BL*'BL HKI(x)'!BA51)*'Econ aggregates'!$X60</f>
        <v>27.936653099248087</v>
      </c>
      <c r="X52">
        <f>((1-BL)*'HKI(x)'!X52+BL*'BL HKI(x)'!BB51)*'Econ aggregates'!$X60</f>
        <v>25.76867749090885</v>
      </c>
      <c r="Y52">
        <f>((1-BL)*'HKI(x)'!Y52+BL*'BL HKI(x)'!BC51)*'Econ aggregates'!$X60</f>
        <v>22.24310794169271</v>
      </c>
      <c r="Z52">
        <f>((1-BL)*'HKI(x)'!Z52+BL*'BL HKI(x)'!BD51)*'Econ aggregates'!$X60</f>
        <v>20.14818603937713</v>
      </c>
      <c r="AA52">
        <f>((1-BL)*'HKI(x)'!AA52+BL*'BL HKI(x)'!BE51)*'Econ aggregates'!$X60</f>
        <v>14.502246245610927</v>
      </c>
      <c r="AB52">
        <f>((1-BL)*'HKI(x)'!AB52+BL*'BL HKI(x)'!BF51)*'Econ aggregates'!$X60</f>
        <v>10.324146315378377</v>
      </c>
      <c r="AC52">
        <f>((1-BL)*'HKI(x)'!AC52+BL*'BL HKI(x)'!BG51)*'Econ aggregates'!$X60</f>
        <v>8.5050967962226949</v>
      </c>
    </row>
    <row r="53" spans="1:29" x14ac:dyDescent="0.25">
      <c r="A53">
        <f>'HKFI(x)'!AE52</f>
        <v>2000</v>
      </c>
      <c r="B53">
        <f t="shared" si="0"/>
        <v>710.41723894975587</v>
      </c>
      <c r="C53">
        <f>((1-BL)*'HKI(x)'!C53+BL*'BL HKI(x)'!AG52)*'Econ aggregates'!$X61</f>
        <v>12.289747119424144</v>
      </c>
      <c r="D53">
        <f>((1-BL)*'HKI(x)'!D53+BL*'BL HKI(x)'!AH52)*'Econ aggregates'!$X61</f>
        <v>11.443021939764121</v>
      </c>
      <c r="E53">
        <f>((1-BL)*'HKI(x)'!E53+BL*'BL HKI(x)'!AI52)*'Econ aggregates'!$X61</f>
        <v>10.219618695591695</v>
      </c>
      <c r="F53">
        <f>((1-BL)*'HKI(x)'!F53+BL*'BL HKI(x)'!AJ52)*'Econ aggregates'!$X61</f>
        <v>13.221755681706174</v>
      </c>
      <c r="G53">
        <f>((1-BL)*'HKI(x)'!G53+BL*'BL HKI(x)'!AK52)*'Econ aggregates'!$X61</f>
        <v>15.140712383875385</v>
      </c>
      <c r="H53">
        <f>((1-BL)*'HKI(x)'!H53+BL*'BL HKI(x)'!AL52)*'Econ aggregates'!$X61</f>
        <v>17.706646862753246</v>
      </c>
      <c r="I53">
        <f>((1-BL)*'HKI(x)'!I53+BL*'BL HKI(x)'!AM52)*'Econ aggregates'!$X61</f>
        <v>25.781973259965586</v>
      </c>
      <c r="J53">
        <f>((1-BL)*'HKI(x)'!J53+BL*'BL HKI(x)'!AN52)*'Econ aggregates'!$X61</f>
        <v>33.366081940148078</v>
      </c>
      <c r="K53">
        <f>((1-BL)*'HKI(x)'!K53+BL*'BL HKI(x)'!AO52)*'Econ aggregates'!$X61</f>
        <v>32.969336096831583</v>
      </c>
      <c r="L53">
        <f>((1-BL)*'HKI(x)'!L53+BL*'BL HKI(x)'!AP52)*'Econ aggregates'!$X61</f>
        <v>34.953219870493932</v>
      </c>
      <c r="M53">
        <f>((1-BL)*'HKI(x)'!M53+BL*'BL HKI(x)'!AQ52)*'Econ aggregates'!$X61</f>
        <v>34.986145741608468</v>
      </c>
      <c r="N53">
        <f>((1-BL)*'HKI(x)'!N53+BL*'BL HKI(x)'!AR52)*'Econ aggregates'!$X61</f>
        <v>35.661760647623119</v>
      </c>
      <c r="O53">
        <f>((1-BL)*'HKI(x)'!O53+BL*'BL HKI(x)'!AS52)*'Econ aggregates'!$X61</f>
        <v>37.98848626087311</v>
      </c>
      <c r="P53">
        <f>((1-BL)*'HKI(x)'!P53+BL*'BL HKI(x)'!AT52)*'Econ aggregates'!$X61</f>
        <v>38.942952690767434</v>
      </c>
      <c r="Q53">
        <f>((1-BL)*'HKI(x)'!Q53+BL*'BL HKI(x)'!AU52)*'Econ aggregates'!$X61</f>
        <v>39.322827929638557</v>
      </c>
      <c r="R53">
        <f>((1-BL)*'HKI(x)'!R53+BL*'BL HKI(x)'!AV52)*'Econ aggregates'!$X61</f>
        <v>39.954416297658767</v>
      </c>
      <c r="S53">
        <f>((1-BL)*'HKI(x)'!S53+BL*'BL HKI(x)'!AW52)*'Econ aggregates'!$X61</f>
        <v>39.579953899897774</v>
      </c>
      <c r="T53">
        <f>((1-BL)*'HKI(x)'!T53+BL*'BL HKI(x)'!AX52)*'Econ aggregates'!$X61</f>
        <v>41.229106108034514</v>
      </c>
      <c r="U53">
        <f>((1-BL)*'HKI(x)'!U53+BL*'BL HKI(x)'!AY52)*'Econ aggregates'!$X61</f>
        <v>33.083370056445382</v>
      </c>
      <c r="V53">
        <f>((1-BL)*'HKI(x)'!V53+BL*'BL HKI(x)'!AZ52)*'Econ aggregates'!$X61</f>
        <v>30.917852220097672</v>
      </c>
      <c r="W53">
        <f>((1-BL)*'HKI(x)'!W53+BL*'BL HKI(x)'!BA52)*'Econ aggregates'!$X61</f>
        <v>28.419517546707795</v>
      </c>
      <c r="X53">
        <f>((1-BL)*'HKI(x)'!X53+BL*'BL HKI(x)'!BB52)*'Econ aggregates'!$X61</f>
        <v>26.206719225038555</v>
      </c>
      <c r="Y53">
        <f>((1-BL)*'HKI(x)'!Y53+BL*'BL HKI(x)'!BC52)*'Econ aggregates'!$X61</f>
        <v>22.615086107799314</v>
      </c>
      <c r="Z53">
        <f>((1-BL)*'HKI(x)'!Z53+BL*'BL HKI(x)'!BD52)*'Econ aggregates'!$X61</f>
        <v>20.496938804149885</v>
      </c>
      <c r="AA53">
        <f>((1-BL)*'HKI(x)'!AA53+BL*'BL HKI(x)'!BE52)*'Econ aggregates'!$X61</f>
        <v>14.762716642905225</v>
      </c>
      <c r="AB53">
        <f>((1-BL)*'HKI(x)'!AB53+BL*'BL HKI(x)'!BF52)*'Econ aggregates'!$X61</f>
        <v>10.496797535245713</v>
      </c>
      <c r="AC53">
        <f>((1-BL)*'HKI(x)'!AC53+BL*'BL HKI(x)'!BG52)*'Econ aggregates'!$X61</f>
        <v>8.6604773847106475</v>
      </c>
    </row>
    <row r="54" spans="1:29" x14ac:dyDescent="0.25">
      <c r="A54">
        <f>'HKFI(x)'!AE53</f>
        <v>2001</v>
      </c>
      <c r="B54">
        <f t="shared" si="0"/>
        <v>721.58473028535684</v>
      </c>
      <c r="C54">
        <f>((1-BL)*'HKI(x)'!C54+BL*'BL HKI(x)'!AG53)*'Econ aggregates'!$X62</f>
        <v>12.475516080797203</v>
      </c>
      <c r="D54">
        <f>((1-BL)*'HKI(x)'!D54+BL*'BL HKI(x)'!AH53)*'Econ aggregates'!$X62</f>
        <v>11.63254353828672</v>
      </c>
      <c r="E54">
        <f>((1-BL)*'HKI(x)'!E54+BL*'BL HKI(x)'!AI53)*'Econ aggregates'!$X62</f>
        <v>10.385942332924039</v>
      </c>
      <c r="F54">
        <f>((1-BL)*'HKI(x)'!F54+BL*'BL HKI(x)'!AJ53)*'Econ aggregates'!$X62</f>
        <v>13.42699834891255</v>
      </c>
      <c r="G54">
        <f>((1-BL)*'HKI(x)'!G54+BL*'BL HKI(x)'!AK53)*'Econ aggregates'!$X62</f>
        <v>15.380779611867005</v>
      </c>
      <c r="H54">
        <f>((1-BL)*'HKI(x)'!H54+BL*'BL HKI(x)'!AL53)*'Econ aggregates'!$X62</f>
        <v>17.985652618536662</v>
      </c>
      <c r="I54">
        <f>((1-BL)*'HKI(x)'!I54+BL*'BL HKI(x)'!AM53)*'Econ aggregates'!$X62</f>
        <v>26.204475108668095</v>
      </c>
      <c r="J54">
        <f>((1-BL)*'HKI(x)'!J54+BL*'BL HKI(x)'!AN53)*'Econ aggregates'!$X62</f>
        <v>33.908445030432532</v>
      </c>
      <c r="K54">
        <f>((1-BL)*'HKI(x)'!K54+BL*'BL HKI(x)'!AO53)*'Econ aggregates'!$X62</f>
        <v>33.515970904191477</v>
      </c>
      <c r="L54">
        <f>((1-BL)*'HKI(x)'!L54+BL*'BL HKI(x)'!AP53)*'Econ aggregates'!$X62</f>
        <v>35.552220157413053</v>
      </c>
      <c r="M54">
        <f>((1-BL)*'HKI(x)'!M54+BL*'BL HKI(x)'!AQ53)*'Econ aggregates'!$X62</f>
        <v>35.555602662235579</v>
      </c>
      <c r="N54">
        <f>((1-BL)*'HKI(x)'!N54+BL*'BL HKI(x)'!AR53)*'Econ aggregates'!$X62</f>
        <v>36.252109703677895</v>
      </c>
      <c r="O54">
        <f>((1-BL)*'HKI(x)'!O54+BL*'BL HKI(x)'!AS53)*'Econ aggregates'!$X62</f>
        <v>38.613993058246663</v>
      </c>
      <c r="P54">
        <f>((1-BL)*'HKI(x)'!P54+BL*'BL HKI(x)'!AT53)*'Econ aggregates'!$X62</f>
        <v>39.589983269929306</v>
      </c>
      <c r="Q54">
        <f>((1-BL)*'HKI(x)'!Q54+BL*'BL HKI(x)'!AU53)*'Econ aggregates'!$X62</f>
        <v>39.957915775119467</v>
      </c>
      <c r="R54">
        <f>((1-BL)*'HKI(x)'!R54+BL*'BL HKI(x)'!AV53)*'Econ aggregates'!$X62</f>
        <v>40.598378056724819</v>
      </c>
      <c r="S54">
        <f>((1-BL)*'HKI(x)'!S54+BL*'BL HKI(x)'!AW53)*'Econ aggregates'!$X62</f>
        <v>40.208274050203983</v>
      </c>
      <c r="T54">
        <f>((1-BL)*'HKI(x)'!T54+BL*'BL HKI(x)'!AX53)*'Econ aggregates'!$X62</f>
        <v>41.881128632398969</v>
      </c>
      <c r="U54">
        <f>((1-BL)*'HKI(x)'!U54+BL*'BL HKI(x)'!AY53)*'Econ aggregates'!$X62</f>
        <v>33.565666049694585</v>
      </c>
      <c r="V54">
        <f>((1-BL)*'HKI(x)'!V54+BL*'BL HKI(x)'!AZ53)*'Econ aggregates'!$X62</f>
        <v>31.356055066076134</v>
      </c>
      <c r="W54">
        <f>((1-BL)*'HKI(x)'!W54+BL*'BL HKI(x)'!BA53)*'Econ aggregates'!$X62</f>
        <v>28.821861050921587</v>
      </c>
      <c r="X54">
        <f>((1-BL)*'HKI(x)'!X54+BL*'BL HKI(x)'!BB53)*'Econ aggregates'!$X62</f>
        <v>26.590229314450976</v>
      </c>
      <c r="Y54">
        <f>((1-BL)*'HKI(x)'!Y54+BL*'BL HKI(x)'!BC53)*'Econ aggregates'!$X62</f>
        <v>22.947758299967976</v>
      </c>
      <c r="Z54">
        <f>((1-BL)*'HKI(x)'!Z54+BL*'BL HKI(x)'!BD53)*'Econ aggregates'!$X62</f>
        <v>20.784201490536642</v>
      </c>
      <c r="AA54">
        <f>((1-BL)*'HKI(x)'!AA54+BL*'BL HKI(x)'!BE53)*'Econ aggregates'!$X62</f>
        <v>14.96058257891722</v>
      </c>
      <c r="AB54">
        <f>((1-BL)*'HKI(x)'!AB54+BL*'BL HKI(x)'!BF53)*'Econ aggregates'!$X62</f>
        <v>10.658264683166934</v>
      </c>
      <c r="AC54">
        <f>((1-BL)*'HKI(x)'!AC54+BL*'BL HKI(x)'!BG53)*'Econ aggregates'!$X62</f>
        <v>8.7741828110589957</v>
      </c>
    </row>
    <row r="55" spans="1:29" x14ac:dyDescent="0.25">
      <c r="A55">
        <f>'HKFI(x)'!AE54</f>
        <v>2002</v>
      </c>
      <c r="B55">
        <f t="shared" si="0"/>
        <v>732.58353074766683</v>
      </c>
      <c r="C55">
        <f>((1-BL)*'HKI(x)'!C55+BL*'BL HKI(x)'!AG54)*'Econ aggregates'!$X63</f>
        <v>12.658394938643575</v>
      </c>
      <c r="D55">
        <f>((1-BL)*'HKI(x)'!D55+BL*'BL HKI(x)'!AH54)*'Econ aggregates'!$X63</f>
        <v>11.806642989586312</v>
      </c>
      <c r="E55">
        <f>((1-BL)*'HKI(x)'!E55+BL*'BL HKI(x)'!AI54)*'Econ aggregates'!$X63</f>
        <v>10.541357471005167</v>
      </c>
      <c r="F55">
        <f>((1-BL)*'HKI(x)'!F55+BL*'BL HKI(x)'!AJ54)*'Econ aggregates'!$X63</f>
        <v>13.622758528640809</v>
      </c>
      <c r="G55">
        <f>((1-BL)*'HKI(x)'!G55+BL*'BL HKI(x)'!AK54)*'Econ aggregates'!$X63</f>
        <v>15.605741024535511</v>
      </c>
      <c r="H55">
        <f>((1-BL)*'HKI(x)'!H55+BL*'BL HKI(x)'!AL54)*'Econ aggregates'!$X63</f>
        <v>18.252714624391412</v>
      </c>
      <c r="I55">
        <f>((1-BL)*'HKI(x)'!I55+BL*'BL HKI(x)'!AM54)*'Econ aggregates'!$X63</f>
        <v>26.612275169626166</v>
      </c>
      <c r="J55">
        <f>((1-BL)*'HKI(x)'!J55+BL*'BL HKI(x)'!AN54)*'Econ aggregates'!$X63</f>
        <v>34.444257173710049</v>
      </c>
      <c r="K55">
        <f>((1-BL)*'HKI(x)'!K55+BL*'BL HKI(x)'!AO54)*'Econ aggregates'!$X63</f>
        <v>34.054371949588059</v>
      </c>
      <c r="L55">
        <f>((1-BL)*'HKI(x)'!L55+BL*'BL HKI(x)'!AP54)*'Econ aggregates'!$X63</f>
        <v>36.126239738736274</v>
      </c>
      <c r="M55">
        <f>((1-BL)*'HKI(x)'!M55+BL*'BL HKI(x)'!AQ54)*'Econ aggregates'!$X63</f>
        <v>36.123104789347593</v>
      </c>
      <c r="N55">
        <f>((1-BL)*'HKI(x)'!N55+BL*'BL HKI(x)'!AR54)*'Econ aggregates'!$X63</f>
        <v>36.832487678680231</v>
      </c>
      <c r="O55">
        <f>((1-BL)*'HKI(x)'!O55+BL*'BL HKI(x)'!AS54)*'Econ aggregates'!$X63</f>
        <v>39.224433241737962</v>
      </c>
      <c r="P55">
        <f>((1-BL)*'HKI(x)'!P55+BL*'BL HKI(x)'!AT54)*'Econ aggregates'!$X63</f>
        <v>40.214390587914764</v>
      </c>
      <c r="Q55">
        <f>((1-BL)*'HKI(x)'!Q55+BL*'BL HKI(x)'!AU54)*'Econ aggregates'!$X63</f>
        <v>40.581608496914498</v>
      </c>
      <c r="R55">
        <f>((1-BL)*'HKI(x)'!R55+BL*'BL HKI(x)'!AV54)*'Econ aggregates'!$X63</f>
        <v>41.226887747238059</v>
      </c>
      <c r="S55">
        <f>((1-BL)*'HKI(x)'!S55+BL*'BL HKI(x)'!AW54)*'Econ aggregates'!$X63</f>
        <v>40.824831212652093</v>
      </c>
      <c r="T55">
        <f>((1-BL)*'HKI(x)'!T55+BL*'BL HKI(x)'!AX54)*'Econ aggregates'!$X63</f>
        <v>42.516009598802377</v>
      </c>
      <c r="U55">
        <f>((1-BL)*'HKI(x)'!U55+BL*'BL HKI(x)'!AY54)*'Econ aggregates'!$X63</f>
        <v>34.057956037986116</v>
      </c>
      <c r="V55">
        <f>((1-BL)*'HKI(x)'!V55+BL*'BL HKI(x)'!AZ54)*'Econ aggregates'!$X63</f>
        <v>31.809809391076737</v>
      </c>
      <c r="W55">
        <f>((1-BL)*'HKI(x)'!W55+BL*'BL HKI(x)'!BA54)*'Econ aggregates'!$X63</f>
        <v>29.233101297338539</v>
      </c>
      <c r="X55">
        <f>((1-BL)*'HKI(x)'!X55+BL*'BL HKI(x)'!BB54)*'Econ aggregates'!$X63</f>
        <v>26.973022953844222</v>
      </c>
      <c r="Y55">
        <f>((1-BL)*'HKI(x)'!Y55+BL*'BL HKI(x)'!BC54)*'Econ aggregates'!$X63</f>
        <v>23.276421553081011</v>
      </c>
      <c r="Z55">
        <f>((1-BL)*'HKI(x)'!Z55+BL*'BL HKI(x)'!BD54)*'Econ aggregates'!$X63</f>
        <v>21.079453539066453</v>
      </c>
      <c r="AA55">
        <f>((1-BL)*'HKI(x)'!AA55+BL*'BL HKI(x)'!BE54)*'Econ aggregates'!$X63</f>
        <v>15.172394973013983</v>
      </c>
      <c r="AB55">
        <f>((1-BL)*'HKI(x)'!AB55+BL*'BL HKI(x)'!BF54)*'Econ aggregates'!$X63</f>
        <v>10.814583434333489</v>
      </c>
      <c r="AC55">
        <f>((1-BL)*'HKI(x)'!AC55+BL*'BL HKI(x)'!BG54)*'Econ aggregates'!$X63</f>
        <v>8.8982806061754243</v>
      </c>
    </row>
    <row r="56" spans="1:29" x14ac:dyDescent="0.25">
      <c r="A56">
        <f>'HKFI(x)'!AE55</f>
        <v>2003</v>
      </c>
      <c r="B56">
        <f t="shared" si="0"/>
        <v>744.61417321415593</v>
      </c>
      <c r="C56">
        <f>((1-BL)*'HKI(x)'!C56+BL*'BL HKI(x)'!AG55)*'Econ aggregates'!$X64</f>
        <v>12.858323001514867</v>
      </c>
      <c r="D56">
        <f>((1-BL)*'HKI(x)'!D56+BL*'BL HKI(x)'!AH55)*'Econ aggregates'!$X64</f>
        <v>11.989949649831873</v>
      </c>
      <c r="E56">
        <f>((1-BL)*'HKI(x)'!E56+BL*'BL HKI(x)'!AI55)*'Econ aggregates'!$X64</f>
        <v>10.706582902115166</v>
      </c>
      <c r="F56">
        <f>((1-BL)*'HKI(x)'!F56+BL*'BL HKI(x)'!AJ55)*'Econ aggregates'!$X64</f>
        <v>13.833202851086144</v>
      </c>
      <c r="G56">
        <f>((1-BL)*'HKI(x)'!G56+BL*'BL HKI(x)'!AK55)*'Econ aggregates'!$X64</f>
        <v>15.845239983811908</v>
      </c>
      <c r="H56">
        <f>((1-BL)*'HKI(x)'!H56+BL*'BL HKI(x)'!AL55)*'Econ aggregates'!$X64</f>
        <v>18.540403411131898</v>
      </c>
      <c r="I56">
        <f>((1-BL)*'HKI(x)'!I56+BL*'BL HKI(x)'!AM55)*'Econ aggregates'!$X64</f>
        <v>27.053698761672848</v>
      </c>
      <c r="J56">
        <f>((1-BL)*'HKI(x)'!J56+BL*'BL HKI(x)'!AN55)*'Econ aggregates'!$X64</f>
        <v>35.031420146359984</v>
      </c>
      <c r="K56">
        <f>((1-BL)*'HKI(x)'!K56+BL*'BL HKI(x)'!AO55)*'Econ aggregates'!$X64</f>
        <v>34.643522509439208</v>
      </c>
      <c r="L56">
        <f>((1-BL)*'HKI(x)'!L56+BL*'BL HKI(x)'!AP55)*'Econ aggregates'!$X64</f>
        <v>36.745368753137321</v>
      </c>
      <c r="M56">
        <f>((1-BL)*'HKI(x)'!M56+BL*'BL HKI(x)'!AQ55)*'Econ aggregates'!$X64</f>
        <v>36.747814296466267</v>
      </c>
      <c r="N56">
        <f>((1-BL)*'HKI(x)'!N56+BL*'BL HKI(x)'!AR55)*'Econ aggregates'!$X64</f>
        <v>37.466946641477186</v>
      </c>
      <c r="O56">
        <f>((1-BL)*'HKI(x)'!O56+BL*'BL HKI(x)'!AS55)*'Econ aggregates'!$X64</f>
        <v>39.889145649854996</v>
      </c>
      <c r="P56">
        <f>((1-BL)*'HKI(x)'!P56+BL*'BL HKI(x)'!AT55)*'Econ aggregates'!$X64</f>
        <v>40.890285238309993</v>
      </c>
      <c r="Q56">
        <f>((1-BL)*'HKI(x)'!Q56+BL*'BL HKI(x)'!AU55)*'Econ aggregates'!$X64</f>
        <v>41.262914341788658</v>
      </c>
      <c r="R56">
        <f>((1-BL)*'HKI(x)'!R56+BL*'BL HKI(x)'!AV55)*'Econ aggregates'!$X64</f>
        <v>41.911204269414611</v>
      </c>
      <c r="S56">
        <f>((1-BL)*'HKI(x)'!S56+BL*'BL HKI(x)'!AW55)*'Econ aggregates'!$X64</f>
        <v>41.497976186313537</v>
      </c>
      <c r="T56">
        <f>((1-BL)*'HKI(x)'!T56+BL*'BL HKI(x)'!AX55)*'Econ aggregates'!$X64</f>
        <v>43.206300407128722</v>
      </c>
      <c r="U56">
        <f>((1-BL)*'HKI(x)'!U56+BL*'BL HKI(x)'!AY55)*'Econ aggregates'!$X64</f>
        <v>34.60603792131991</v>
      </c>
      <c r="V56">
        <f>((1-BL)*'HKI(x)'!V56+BL*'BL HKI(x)'!AZ55)*'Econ aggregates'!$X64</f>
        <v>32.318465398715936</v>
      </c>
      <c r="W56">
        <f>((1-BL)*'HKI(x)'!W56+BL*'BL HKI(x)'!BA55)*'Econ aggregates'!$X64</f>
        <v>29.69115493736529</v>
      </c>
      <c r="X56">
        <f>((1-BL)*'HKI(x)'!X56+BL*'BL HKI(x)'!BB55)*'Econ aggregates'!$X64</f>
        <v>27.394412345424364</v>
      </c>
      <c r="Y56">
        <f>((1-BL)*'HKI(x)'!Y56+BL*'BL HKI(x)'!BC55)*'Econ aggregates'!$X64</f>
        <v>23.636318602969354</v>
      </c>
      <c r="Z56">
        <f>((1-BL)*'HKI(x)'!Z56+BL*'BL HKI(x)'!BD55)*'Econ aggregates'!$X64</f>
        <v>21.409195852546564</v>
      </c>
      <c r="AA56">
        <f>((1-BL)*'HKI(x)'!AA56+BL*'BL HKI(x)'!BE55)*'Econ aggregates'!$X64</f>
        <v>15.413517689100775</v>
      </c>
      <c r="AB56">
        <f>((1-BL)*'HKI(x)'!AB56+BL*'BL HKI(x)'!BF55)*'Econ aggregates'!$X64</f>
        <v>10.983985025247373</v>
      </c>
      <c r="AC56">
        <f>((1-BL)*'HKI(x)'!AC56+BL*'BL HKI(x)'!BG55)*'Econ aggregates'!$X64</f>
        <v>9.0407864406112139</v>
      </c>
    </row>
    <row r="57" spans="1:29" x14ac:dyDescent="0.25">
      <c r="A57">
        <f>'HKFI(x)'!AE56</f>
        <v>2004</v>
      </c>
      <c r="B57">
        <f t="shared" si="0"/>
        <v>757.39374658619249</v>
      </c>
      <c r="C57">
        <f>((1-BL)*'HKI(x)'!C57+BL*'BL HKI(x)'!AG56)*'Econ aggregates'!$X65</f>
        <v>13.070568533499479</v>
      </c>
      <c r="D57">
        <f>((1-BL)*'HKI(x)'!D57+BL*'BL HKI(x)'!AH56)*'Econ aggregates'!$X65</f>
        <v>12.180604583624577</v>
      </c>
      <c r="E57">
        <f>((1-BL)*'HKI(x)'!E57+BL*'BL HKI(x)'!AI56)*'Econ aggregates'!$X65</f>
        <v>10.879367389797235</v>
      </c>
      <c r="F57">
        <f>((1-BL)*'HKI(x)'!F57+BL*'BL HKI(x)'!AJ56)*'Econ aggregates'!$X65</f>
        <v>14.054581669521827</v>
      </c>
      <c r="G57">
        <f>((1-BL)*'HKI(x)'!G57+BL*'BL HKI(x)'!AK56)*'Econ aggregates'!$X65</f>
        <v>16.095843278203802</v>
      </c>
      <c r="H57">
        <f>((1-BL)*'HKI(x)'!H57+BL*'BL HKI(x)'!AL56)*'Econ aggregates'!$X65</f>
        <v>18.843429696044304</v>
      </c>
      <c r="I57">
        <f>((1-BL)*'HKI(x)'!I57+BL*'BL HKI(x)'!AM56)*'Econ aggregates'!$X65</f>
        <v>27.520056983739877</v>
      </c>
      <c r="J57">
        <f>((1-BL)*'HKI(x)'!J57+BL*'BL HKI(x)'!AN56)*'Econ aggregates'!$X65</f>
        <v>35.655924959901128</v>
      </c>
      <c r="K57">
        <f>((1-BL)*'HKI(x)'!K57+BL*'BL HKI(x)'!AO56)*'Econ aggregates'!$X65</f>
        <v>35.269740494844463</v>
      </c>
      <c r="L57">
        <f>((1-BL)*'HKI(x)'!L57+BL*'BL HKI(x)'!AP56)*'Econ aggregates'!$X65</f>
        <v>37.398390514703969</v>
      </c>
      <c r="M57">
        <f>((1-BL)*'HKI(x)'!M57+BL*'BL HKI(x)'!AQ56)*'Econ aggregates'!$X65</f>
        <v>37.413896237960991</v>
      </c>
      <c r="N57">
        <f>((1-BL)*'HKI(x)'!N57+BL*'BL HKI(x)'!AR56)*'Econ aggregates'!$X65</f>
        <v>38.140952785457415</v>
      </c>
      <c r="O57">
        <f>((1-BL)*'HKI(x)'!O57+BL*'BL HKI(x)'!AS56)*'Econ aggregates'!$X65</f>
        <v>40.593745392416437</v>
      </c>
      <c r="P57">
        <f>((1-BL)*'HKI(x)'!P57+BL*'BL HKI(x)'!AT56)*'Econ aggregates'!$X65</f>
        <v>41.604437055723025</v>
      </c>
      <c r="Q57">
        <f>((1-BL)*'HKI(x)'!Q57+BL*'BL HKI(x)'!AU56)*'Econ aggregates'!$X65</f>
        <v>41.986260511167139</v>
      </c>
      <c r="R57">
        <f>((1-BL)*'HKI(x)'!R57+BL*'BL HKI(x)'!AV56)*'Econ aggregates'!$X65</f>
        <v>42.636424472825674</v>
      </c>
      <c r="S57">
        <f>((1-BL)*'HKI(x)'!S57+BL*'BL HKI(x)'!AW56)*'Econ aggregates'!$X65</f>
        <v>42.212350245906919</v>
      </c>
      <c r="T57">
        <f>((1-BL)*'HKI(x)'!T57+BL*'BL HKI(x)'!AX56)*'Econ aggregates'!$X65</f>
        <v>43.937181322989723</v>
      </c>
      <c r="U57">
        <f>((1-BL)*'HKI(x)'!U57+BL*'BL HKI(x)'!AY56)*'Econ aggregates'!$X65</f>
        <v>35.193497369064509</v>
      </c>
      <c r="V57">
        <f>((1-BL)*'HKI(x)'!V57+BL*'BL HKI(x)'!AZ56)*'Econ aggregates'!$X65</f>
        <v>32.865541809076539</v>
      </c>
      <c r="W57">
        <f>((1-BL)*'HKI(x)'!W57+BL*'BL HKI(x)'!BA56)*'Econ aggregates'!$X65</f>
        <v>30.182122293912805</v>
      </c>
      <c r="X57">
        <f>((1-BL)*'HKI(x)'!X57+BL*'BL HKI(x)'!BB56)*'Econ aggregates'!$X65</f>
        <v>27.843344156190152</v>
      </c>
      <c r="Y57">
        <f>((1-BL)*'HKI(x)'!Y57+BL*'BL HKI(x)'!BC56)*'Econ aggregates'!$X65</f>
        <v>24.018650393083941</v>
      </c>
      <c r="Z57">
        <f>((1-BL)*'HKI(x)'!Z57+BL*'BL HKI(x)'!BD56)*'Econ aggregates'!$X65</f>
        <v>21.763108860115867</v>
      </c>
      <c r="AA57">
        <f>((1-BL)*'HKI(x)'!AA57+BL*'BL HKI(x)'!BE56)*'Econ aggregates'!$X65</f>
        <v>15.674842522413559</v>
      </c>
      <c r="AB57">
        <f>((1-BL)*'HKI(x)'!AB57+BL*'BL HKI(x)'!BF56)*'Econ aggregates'!$X65</f>
        <v>11.162979707583691</v>
      </c>
      <c r="AC57">
        <f>((1-BL)*'HKI(x)'!AC57+BL*'BL HKI(x)'!BG56)*'Econ aggregates'!$X65</f>
        <v>9.1959033464235223</v>
      </c>
    </row>
    <row r="58" spans="1:29" x14ac:dyDescent="0.25">
      <c r="A58">
        <f>'HKFI(x)'!AE57</f>
        <v>2005</v>
      </c>
      <c r="B58">
        <f t="shared" si="0"/>
        <v>770.71516344488953</v>
      </c>
      <c r="C58">
        <f>((1-BL)*'HKI(x)'!C58+BL*'BL HKI(x)'!AG57)*'Econ aggregates'!$X66</f>
        <v>13.291668929080974</v>
      </c>
      <c r="D58">
        <f>((1-BL)*'HKI(x)'!D58+BL*'BL HKI(x)'!AH57)*'Econ aggregates'!$X66</f>
        <v>12.377359514426219</v>
      </c>
      <c r="E58">
        <f>((1-BL)*'HKI(x)'!E58+BL*'BL HKI(x)'!AI57)*'Econ aggregates'!$X66</f>
        <v>11.058138247529245</v>
      </c>
      <c r="F58">
        <f>((1-BL)*'HKI(x)'!F58+BL*'BL HKI(x)'!AJ57)*'Econ aggregates'!$X66</f>
        <v>14.284207642646267</v>
      </c>
      <c r="G58">
        <f>((1-BL)*'HKI(x)'!G58+BL*'BL HKI(x)'!AK57)*'Econ aggregates'!$X66</f>
        <v>16.355140806648393</v>
      </c>
      <c r="H58">
        <f>((1-BL)*'HKI(x)'!H58+BL*'BL HKI(x)'!AL57)*'Econ aggregates'!$X66</f>
        <v>19.157991139127724</v>
      </c>
      <c r="I58">
        <f>((1-BL)*'HKI(x)'!I58+BL*'BL HKI(x)'!AM57)*'Econ aggregates'!$X66</f>
        <v>28.005063841441757</v>
      </c>
      <c r="J58">
        <f>((1-BL)*'HKI(x)'!J58+BL*'BL HKI(x)'!AN57)*'Econ aggregates'!$X66</f>
        <v>36.307501961476085</v>
      </c>
      <c r="K58">
        <f>((1-BL)*'HKI(x)'!K58+BL*'BL HKI(x)'!AO57)*'Econ aggregates'!$X66</f>
        <v>35.923009761690658</v>
      </c>
      <c r="L58">
        <f>((1-BL)*'HKI(x)'!L58+BL*'BL HKI(x)'!AP57)*'Econ aggregates'!$X66</f>
        <v>38.077236117820888</v>
      </c>
      <c r="M58">
        <f>((1-BL)*'HKI(x)'!M58+BL*'BL HKI(x)'!AQ57)*'Econ aggregates'!$X66</f>
        <v>38.109699413460127</v>
      </c>
      <c r="N58">
        <f>((1-BL)*'HKI(x)'!N58+BL*'BL HKI(x)'!AR57)*'Econ aggregates'!$X66</f>
        <v>38.843876145622069</v>
      </c>
      <c r="O58">
        <f>((1-BL)*'HKI(x)'!O58+BL*'BL HKI(x)'!AS57)*'Econ aggregates'!$X66</f>
        <v>41.327752515321734</v>
      </c>
      <c r="P58">
        <f>((1-BL)*'HKI(x)'!P58+BL*'BL HKI(x)'!AT57)*'Econ aggregates'!$X66</f>
        <v>42.347276044865239</v>
      </c>
      <c r="Q58">
        <f>((1-BL)*'HKI(x)'!Q58+BL*'BL HKI(x)'!AU57)*'Econ aggregates'!$X66</f>
        <v>42.740263593802084</v>
      </c>
      <c r="R58">
        <f>((1-BL)*'HKI(x)'!R58+BL*'BL HKI(x)'!AV57)*'Econ aggregates'!$X66</f>
        <v>43.391690358000282</v>
      </c>
      <c r="S58">
        <f>((1-BL)*'HKI(x)'!S58+BL*'BL HKI(x)'!AW57)*'Econ aggregates'!$X66</f>
        <v>42.956731208407788</v>
      </c>
      <c r="T58">
        <f>((1-BL)*'HKI(x)'!T58+BL*'BL HKI(x)'!AX57)*'Econ aggregates'!$X66</f>
        <v>44.697869820222991</v>
      </c>
      <c r="U58">
        <f>((1-BL)*'HKI(x)'!U58+BL*'BL HKI(x)'!AY57)*'Econ aggregates'!$X66</f>
        <v>35.808165299137215</v>
      </c>
      <c r="V58">
        <f>((1-BL)*'HKI(x)'!V58+BL*'BL HKI(x)'!AZ57)*'Econ aggregates'!$X66</f>
        <v>33.438776922695986</v>
      </c>
      <c r="W58">
        <f>((1-BL)*'HKI(x)'!W58+BL*'BL HKI(x)'!BA57)*'Econ aggregates'!$X66</f>
        <v>30.695695857433595</v>
      </c>
      <c r="X58">
        <f>((1-BL)*'HKI(x)'!X58+BL*'BL HKI(x)'!BB57)*'Econ aggregates'!$X66</f>
        <v>28.311682737482339</v>
      </c>
      <c r="Y58">
        <f>((1-BL)*'HKI(x)'!Y58+BL*'BL HKI(x)'!BC57)*'Econ aggregates'!$X66</f>
        <v>24.416967657496492</v>
      </c>
      <c r="Z58">
        <f>((1-BL)*'HKI(x)'!Z58+BL*'BL HKI(x)'!BD57)*'Econ aggregates'!$X66</f>
        <v>22.133529119219098</v>
      </c>
      <c r="AA58">
        <f>((1-BL)*'HKI(x)'!AA58+BL*'BL HKI(x)'!BE57)*'Econ aggregates'!$X66</f>
        <v>15.949551369585718</v>
      </c>
      <c r="AB58">
        <f>((1-BL)*'HKI(x)'!AB58+BL*'BL HKI(x)'!BF57)*'Econ aggregates'!$X66</f>
        <v>11.349037446320196</v>
      </c>
      <c r="AC58">
        <f>((1-BL)*'HKI(x)'!AC58+BL*'BL HKI(x)'!BG57)*'Econ aggregates'!$X66</f>
        <v>9.3592799739285528</v>
      </c>
    </row>
    <row r="59" spans="1:29" x14ac:dyDescent="0.25">
      <c r="A59">
        <f>'HKFI(x)'!AE58</f>
        <v>2006</v>
      </c>
      <c r="B59">
        <f t="shared" si="0"/>
        <v>783.01752204868592</v>
      </c>
      <c r="C59">
        <f>((1-BL)*'HKI(x)'!C59+BL*'BL HKI(x)'!AG58)*'Econ aggregates'!$X67</f>
        <v>13.495606948687916</v>
      </c>
      <c r="D59">
        <f>((1-BL)*'HKI(x)'!D59+BL*'BL HKI(x)'!AH58)*'Econ aggregates'!$X67</f>
        <v>12.580579916931663</v>
      </c>
      <c r="E59">
        <f>((1-BL)*'HKI(x)'!E59+BL*'BL HKI(x)'!AI58)*'Econ aggregates'!$X67</f>
        <v>11.23757741964584</v>
      </c>
      <c r="F59">
        <f>((1-BL)*'HKI(x)'!F59+BL*'BL HKI(x)'!AJ58)*'Econ aggregates'!$X67</f>
        <v>14.506808603888219</v>
      </c>
      <c r="G59">
        <f>((1-BL)*'HKI(x)'!G59+BL*'BL HKI(x)'!AK58)*'Econ aggregates'!$X67</f>
        <v>16.613915372489497</v>
      </c>
      <c r="H59">
        <f>((1-BL)*'HKI(x)'!H59+BL*'BL HKI(x)'!AL58)*'Econ aggregates'!$X67</f>
        <v>19.461454795018629</v>
      </c>
      <c r="I59">
        <f>((1-BL)*'HKI(x)'!I59+BL*'BL HKI(x)'!AM58)*'Econ aggregates'!$X67</f>
        <v>28.467790160338549</v>
      </c>
      <c r="J59">
        <f>((1-BL)*'HKI(x)'!J59+BL*'BL HKI(x)'!AN58)*'Econ aggregates'!$X67</f>
        <v>36.907424861846231</v>
      </c>
      <c r="K59">
        <f>((1-BL)*'HKI(x)'!K59+BL*'BL HKI(x)'!AO58)*'Econ aggregates'!$X67</f>
        <v>36.527753851444729</v>
      </c>
      <c r="L59">
        <f>((1-BL)*'HKI(x)'!L59+BL*'BL HKI(x)'!AP58)*'Econ aggregates'!$X67</f>
        <v>38.733404213985828</v>
      </c>
      <c r="M59">
        <f>((1-BL)*'HKI(x)'!M59+BL*'BL HKI(x)'!AQ58)*'Econ aggregates'!$X67</f>
        <v>38.742176765392195</v>
      </c>
      <c r="N59">
        <f>((1-BL)*'HKI(x)'!N59+BL*'BL HKI(x)'!AR58)*'Econ aggregates'!$X67</f>
        <v>39.496350571178802</v>
      </c>
      <c r="O59">
        <f>((1-BL)*'HKI(x)'!O59+BL*'BL HKI(x)'!AS58)*'Econ aggregates'!$X67</f>
        <v>42.016494661603133</v>
      </c>
      <c r="P59">
        <f>((1-BL)*'HKI(x)'!P59+BL*'BL HKI(x)'!AT58)*'Econ aggregates'!$X67</f>
        <v>43.056614344966043</v>
      </c>
      <c r="Q59">
        <f>((1-BL)*'HKI(x)'!Q59+BL*'BL HKI(x)'!AU58)*'Econ aggregates'!$X67</f>
        <v>43.4404901851331</v>
      </c>
      <c r="R59">
        <f>((1-BL)*'HKI(x)'!R59+BL*'BL HKI(x)'!AV58)*'Econ aggregates'!$X67</f>
        <v>44.099590690666211</v>
      </c>
      <c r="S59">
        <f>((1-BL)*'HKI(x)'!S59+BL*'BL HKI(x)'!AW58)*'Econ aggregates'!$X67</f>
        <v>43.648291345133977</v>
      </c>
      <c r="T59">
        <f>((1-BL)*'HKI(x)'!T59+BL*'BL HKI(x)'!AX58)*'Econ aggregates'!$X67</f>
        <v>45.412772623109532</v>
      </c>
      <c r="U59">
        <f>((1-BL)*'HKI(x)'!U59+BL*'BL HKI(x)'!AY58)*'Econ aggregates'!$X67</f>
        <v>36.344924759460845</v>
      </c>
      <c r="V59">
        <f>((1-BL)*'HKI(x)'!V59+BL*'BL HKI(x)'!AZ58)*'Econ aggregates'!$X67</f>
        <v>33.928562813914859</v>
      </c>
      <c r="W59">
        <f>((1-BL)*'HKI(x)'!W59+BL*'BL HKI(x)'!BA58)*'Econ aggregates'!$X67</f>
        <v>31.142602446008979</v>
      </c>
      <c r="X59">
        <f>((1-BL)*'HKI(x)'!X59+BL*'BL HKI(x)'!BB58)*'Econ aggregates'!$X67</f>
        <v>28.73420954794674</v>
      </c>
      <c r="Y59">
        <f>((1-BL)*'HKI(x)'!Y59+BL*'BL HKI(x)'!BC58)*'Econ aggregates'!$X67</f>
        <v>24.781917299927624</v>
      </c>
      <c r="Z59">
        <f>((1-BL)*'HKI(x)'!Z59+BL*'BL HKI(x)'!BD58)*'Econ aggregates'!$X67</f>
        <v>22.453155536959603</v>
      </c>
      <c r="AA59">
        <f>((1-BL)*'HKI(x)'!AA59+BL*'BL HKI(x)'!BE58)*'Econ aggregates'!$X67</f>
        <v>16.173120229469607</v>
      </c>
      <c r="AB59">
        <f>((1-BL)*'HKI(x)'!AB59+BL*'BL HKI(x)'!BF58)*'Econ aggregates'!$X67</f>
        <v>11.525209248721742</v>
      </c>
      <c r="AC59">
        <f>((1-BL)*'HKI(x)'!AC59+BL*'BL HKI(x)'!BG58)*'Econ aggregates'!$X67</f>
        <v>9.4887228348159702</v>
      </c>
    </row>
    <row r="60" spans="1:29" x14ac:dyDescent="0.25">
      <c r="A60">
        <f>'HKFI(x)'!AE59</f>
        <v>2007</v>
      </c>
      <c r="B60">
        <f t="shared" si="0"/>
        <v>795.17129689737737</v>
      </c>
      <c r="C60">
        <f>((1-BL)*'HKI(x)'!C60+BL*'BL HKI(x)'!AG59)*'Econ aggregates'!$X68</f>
        <v>13.696985749107851</v>
      </c>
      <c r="D60">
        <f>((1-BL)*'HKI(x)'!D60+BL*'BL HKI(x)'!AH59)*'Econ aggregates'!$X68</f>
        <v>12.773103943577189</v>
      </c>
      <c r="E60">
        <f>((1-BL)*'HKI(x)'!E60+BL*'BL HKI(x)'!AI59)*'Econ aggregates'!$X68</f>
        <v>11.409335299587177</v>
      </c>
      <c r="F60">
        <f>((1-BL)*'HKI(x)'!F60+BL*'BL HKI(x)'!AJ59)*'Econ aggregates'!$X68</f>
        <v>14.722491719457166</v>
      </c>
      <c r="G60">
        <f>((1-BL)*'HKI(x)'!G60+BL*'BL HKI(x)'!AK59)*'Econ aggregates'!$X68</f>
        <v>16.861994240000183</v>
      </c>
      <c r="H60">
        <f>((1-BL)*'HKI(x)'!H60+BL*'BL HKI(x)'!AL59)*'Econ aggregates'!$X68</f>
        <v>19.756152205541436</v>
      </c>
      <c r="I60">
        <f>((1-BL)*'HKI(x)'!I60+BL*'BL HKI(x)'!AM59)*'Econ aggregates'!$X68</f>
        <v>28.919527473490458</v>
      </c>
      <c r="J60">
        <f>((1-BL)*'HKI(x)'!J60+BL*'BL HKI(x)'!AN59)*'Econ aggregates'!$X68</f>
        <v>37.501284257074325</v>
      </c>
      <c r="K60">
        <f>((1-BL)*'HKI(x)'!K60+BL*'BL HKI(x)'!AO59)*'Econ aggregates'!$X68</f>
        <v>37.125364999314222</v>
      </c>
      <c r="L60">
        <f>((1-BL)*'HKI(x)'!L60+BL*'BL HKI(x)'!AP59)*'Econ aggregates'!$X68</f>
        <v>39.371396281129108</v>
      </c>
      <c r="M60">
        <f>((1-BL)*'HKI(x)'!M60+BL*'BL HKI(x)'!AQ59)*'Econ aggregates'!$X68</f>
        <v>39.371512169095546</v>
      </c>
      <c r="N60">
        <f>((1-BL)*'HKI(x)'!N60+BL*'BL HKI(x)'!AR59)*'Econ aggregates'!$X68</f>
        <v>40.140411905393286</v>
      </c>
      <c r="O60">
        <f>((1-BL)*'HKI(x)'!O60+BL*'BL HKI(x)'!AS59)*'Econ aggregates'!$X68</f>
        <v>42.693363330571898</v>
      </c>
      <c r="P60">
        <f>((1-BL)*'HKI(x)'!P60+BL*'BL HKI(x)'!AT59)*'Econ aggregates'!$X68</f>
        <v>43.749090098880565</v>
      </c>
      <c r="Q60">
        <f>((1-BL)*'HKI(x)'!Q60+BL*'BL HKI(x)'!AU59)*'Econ aggregates'!$X68</f>
        <v>44.13116256570148</v>
      </c>
      <c r="R60">
        <f>((1-BL)*'HKI(x)'!R60+BL*'BL HKI(x)'!AV59)*'Econ aggregates'!$X68</f>
        <v>44.795247480117112</v>
      </c>
      <c r="S60">
        <f>((1-BL)*'HKI(x)'!S60+BL*'BL HKI(x)'!AW59)*'Econ aggregates'!$X68</f>
        <v>44.330032230128985</v>
      </c>
      <c r="T60">
        <f>((1-BL)*'HKI(x)'!T60+BL*'BL HKI(x)'!AX59)*'Econ aggregates'!$X68</f>
        <v>46.114246270622239</v>
      </c>
      <c r="U60">
        <f>((1-BL)*'HKI(x)'!U60+BL*'BL HKI(x)'!AY59)*'Econ aggregates'!$X68</f>
        <v>36.886406584109274</v>
      </c>
      <c r="V60">
        <f>((1-BL)*'HKI(x)'!V60+BL*'BL HKI(x)'!AZ59)*'Econ aggregates'!$X68</f>
        <v>34.426813853397178</v>
      </c>
      <c r="W60">
        <f>((1-BL)*'HKI(x)'!W60+BL*'BL HKI(x)'!BA59)*'Econ aggregates'!$X68</f>
        <v>31.593757912624277</v>
      </c>
      <c r="X60">
        <f>((1-BL)*'HKI(x)'!X60+BL*'BL HKI(x)'!BB59)*'Econ aggregates'!$X68</f>
        <v>29.154830193008337</v>
      </c>
      <c r="Y60">
        <f>((1-BL)*'HKI(x)'!Y60+BL*'BL HKI(x)'!BC59)*'Econ aggregates'!$X68</f>
        <v>25.143005280178983</v>
      </c>
      <c r="Z60">
        <f>((1-BL)*'HKI(x)'!Z60+BL*'BL HKI(x)'!BD59)*'Econ aggregates'!$X68</f>
        <v>22.776872544890889</v>
      </c>
      <c r="AA60">
        <f>((1-BL)*'HKI(x)'!AA60+BL*'BL HKI(x)'!BE59)*'Econ aggregates'!$X68</f>
        <v>16.404986397672207</v>
      </c>
      <c r="AB60">
        <f>((1-BL)*'HKI(x)'!AB60+BL*'BL HKI(x)'!BF59)*'Econ aggregates'!$X68</f>
        <v>11.697444529247688</v>
      </c>
      <c r="AC60">
        <f>((1-BL)*'HKI(x)'!AC60+BL*'BL HKI(x)'!BG59)*'Econ aggregates'!$X68</f>
        <v>9.6244773834582045</v>
      </c>
    </row>
    <row r="61" spans="1:29" x14ac:dyDescent="0.25">
      <c r="A61">
        <f>'HKFI(x)'!AE60</f>
        <v>2008</v>
      </c>
      <c r="B61">
        <f t="shared" si="0"/>
        <v>807.96611046374824</v>
      </c>
      <c r="C61">
        <f>((1-BL)*'HKI(x)'!C61+BL*'BL HKI(x)'!AG60)*'Econ aggregates'!$X69</f>
        <v>13.908856462160184</v>
      </c>
      <c r="D61">
        <f>((1-BL)*'HKI(x)'!D61+BL*'BL HKI(x)'!AH60)*'Econ aggregates'!$X69</f>
        <v>12.973289226528303</v>
      </c>
      <c r="E61">
        <f>((1-BL)*'HKI(x)'!E61+BL*'BL HKI(x)'!AI60)*'Econ aggregates'!$X69</f>
        <v>11.588473990813194</v>
      </c>
      <c r="F61">
        <f>((1-BL)*'HKI(x)'!F61+BL*'BL HKI(x)'!AJ60)*'Econ aggregates'!$X69</f>
        <v>14.948170730433707</v>
      </c>
      <c r="G61">
        <f>((1-BL)*'HKI(x)'!G61+BL*'BL HKI(x)'!AK60)*'Econ aggregates'!$X69</f>
        <v>17.120777048256272</v>
      </c>
      <c r="H61">
        <f>((1-BL)*'HKI(x)'!H61+BL*'BL HKI(x)'!AL60)*'Econ aggregates'!$X69</f>
        <v>20.064779252213967</v>
      </c>
      <c r="I61">
        <f>((1-BL)*'HKI(x)'!I61+BL*'BL HKI(x)'!AM60)*'Econ aggregates'!$X69</f>
        <v>29.393603060696634</v>
      </c>
      <c r="J61">
        <f>((1-BL)*'HKI(x)'!J61+BL*'BL HKI(x)'!AN60)*'Econ aggregates'!$X69</f>
        <v>38.12708058115475</v>
      </c>
      <c r="K61">
        <f>((1-BL)*'HKI(x)'!K61+BL*'BL HKI(x)'!AO60)*'Econ aggregates'!$X69</f>
        <v>37.754929506531198</v>
      </c>
      <c r="L61">
        <f>((1-BL)*'HKI(x)'!L61+BL*'BL HKI(x)'!AP60)*'Econ aggregates'!$X69</f>
        <v>40.040438785301355</v>
      </c>
      <c r="M61">
        <f>((1-BL)*'HKI(x)'!M61+BL*'BL HKI(x)'!AQ60)*'Econ aggregates'!$X69</f>
        <v>40.035731830775205</v>
      </c>
      <c r="N61">
        <f>((1-BL)*'HKI(x)'!N61+BL*'BL HKI(x)'!AR60)*'Econ aggregates'!$X69</f>
        <v>40.818671269926583</v>
      </c>
      <c r="O61">
        <f>((1-BL)*'HKI(x)'!O61+BL*'BL HKI(x)'!AS60)*'Econ aggregates'!$X69</f>
        <v>43.405180044864359</v>
      </c>
      <c r="P61">
        <f>((1-BL)*'HKI(x)'!P61+BL*'BL HKI(x)'!AT60)*'Econ aggregates'!$X69</f>
        <v>44.475916114323816</v>
      </c>
      <c r="Q61">
        <f>((1-BL)*'HKI(x)'!Q61+BL*'BL HKI(x)'!AU60)*'Econ aggregates'!$X69</f>
        <v>44.858140923144276</v>
      </c>
      <c r="R61">
        <f>((1-BL)*'HKI(x)'!R61+BL*'BL HKI(x)'!AV60)*'Econ aggregates'!$X69</f>
        <v>45.526633037737135</v>
      </c>
      <c r="S61">
        <f>((1-BL)*'HKI(x)'!S61+BL*'BL HKI(x)'!AW60)*'Econ aggregates'!$X69</f>
        <v>45.047346149463273</v>
      </c>
      <c r="T61">
        <f>((1-BL)*'HKI(x)'!T61+BL*'BL HKI(x)'!AX60)*'Econ aggregates'!$X69</f>
        <v>46.851245407803681</v>
      </c>
      <c r="U61">
        <f>((1-BL)*'HKI(x)'!U61+BL*'BL HKI(x)'!AY60)*'Econ aggregates'!$X69</f>
        <v>37.459508950483546</v>
      </c>
      <c r="V61">
        <f>((1-BL)*'HKI(x)'!V61+BL*'BL HKI(x)'!AZ60)*'Econ aggregates'!$X69</f>
        <v>34.955281292601363</v>
      </c>
      <c r="W61">
        <f>((1-BL)*'HKI(x)'!W61+BL*'BL HKI(x)'!BA60)*'Econ aggregates'!$X69</f>
        <v>32.071185313615594</v>
      </c>
      <c r="X61">
        <f>((1-BL)*'HKI(x)'!X61+BL*'BL HKI(x)'!BB60)*'Econ aggregates'!$X69</f>
        <v>29.598273415106085</v>
      </c>
      <c r="Y61">
        <f>((1-BL)*'HKI(x)'!Y61+BL*'BL HKI(x)'!BC60)*'Econ aggregates'!$X69</f>
        <v>25.523007567520892</v>
      </c>
      <c r="Z61">
        <f>((1-BL)*'HKI(x)'!Z61+BL*'BL HKI(x)'!BD60)*'Econ aggregates'!$X69</f>
        <v>23.119726723775148</v>
      </c>
      <c r="AA61">
        <f>((1-BL)*'HKI(x)'!AA61+BL*'BL HKI(x)'!BE60)*'Econ aggregates'!$X69</f>
        <v>16.652124232739705</v>
      </c>
      <c r="AB61">
        <f>((1-BL)*'HKI(x)'!AB61+BL*'BL HKI(x)'!BF60)*'Econ aggregates'!$X69</f>
        <v>11.878141566753756</v>
      </c>
      <c r="AC61">
        <f>((1-BL)*'HKI(x)'!AC61+BL*'BL HKI(x)'!BG60)*'Econ aggregates'!$X69</f>
        <v>9.7695979790241267</v>
      </c>
    </row>
    <row r="62" spans="1:29" x14ac:dyDescent="0.25">
      <c r="A62">
        <f>'HKFI(x)'!AE61</f>
        <v>2009</v>
      </c>
      <c r="B62">
        <f t="shared" si="0"/>
        <v>820.99088316456209</v>
      </c>
      <c r="C62">
        <f>((1-BL)*'HKI(x)'!C62+BL*'BL HKI(x)'!AG61)*'Econ aggregates'!$X70</f>
        <v>14.124377667212103</v>
      </c>
      <c r="D62">
        <f>((1-BL)*'HKI(x)'!D62+BL*'BL HKI(x)'!AH61)*'Econ aggregates'!$X70</f>
        <v>13.178643769500752</v>
      </c>
      <c r="E62">
        <f>((1-BL)*'HKI(x)'!E62+BL*'BL HKI(x)'!AI61)*'Econ aggregates'!$X70</f>
        <v>11.771865507141463</v>
      </c>
      <c r="F62">
        <f>((1-BL)*'HKI(x)'!F62+BL*'BL HKI(x)'!AJ61)*'Econ aggregates'!$X70</f>
        <v>15.178536138085562</v>
      </c>
      <c r="G62">
        <f>((1-BL)*'HKI(x)'!G62+BL*'BL HKI(x)'!AK61)*'Econ aggregates'!$X70</f>
        <v>17.385495709565237</v>
      </c>
      <c r="H62">
        <f>((1-BL)*'HKI(x)'!H62+BL*'BL HKI(x)'!AL61)*'Econ aggregates'!$X70</f>
        <v>20.379802028042768</v>
      </c>
      <c r="I62">
        <f>((1-BL)*'HKI(x)'!I62+BL*'BL HKI(x)'!AM61)*'Econ aggregates'!$X70</f>
        <v>29.8774830528642</v>
      </c>
      <c r="J62">
        <f>((1-BL)*'HKI(x)'!J62+BL*'BL HKI(x)'!AN61)*'Econ aggregates'!$X70</f>
        <v>38.764347795147472</v>
      </c>
      <c r="K62">
        <f>((1-BL)*'HKI(x)'!K62+BL*'BL HKI(x)'!AO61)*'Econ aggregates'!$X70</f>
        <v>38.39644297333146</v>
      </c>
      <c r="L62">
        <f>((1-BL)*'HKI(x)'!L62+BL*'BL HKI(x)'!AP61)*'Econ aggregates'!$X70</f>
        <v>40.724336453256257</v>
      </c>
      <c r="M62">
        <f>((1-BL)*'HKI(x)'!M62+BL*'BL HKI(x)'!AQ61)*'Econ aggregates'!$X70</f>
        <v>40.711609408644001</v>
      </c>
      <c r="N62">
        <f>((1-BL)*'HKI(x)'!N62+BL*'BL HKI(x)'!AR61)*'Econ aggregates'!$X70</f>
        <v>41.509902169680601</v>
      </c>
      <c r="O62">
        <f>((1-BL)*'HKI(x)'!O62+BL*'BL HKI(x)'!AS61)*'Econ aggregates'!$X70</f>
        <v>44.131032089006503</v>
      </c>
      <c r="P62">
        <f>((1-BL)*'HKI(x)'!P62+BL*'BL HKI(x)'!AT61)*'Econ aggregates'!$X70</f>
        <v>45.217973717002018</v>
      </c>
      <c r="Q62">
        <f>((1-BL)*'HKI(x)'!Q62+BL*'BL HKI(x)'!AU61)*'Econ aggregates'!$X70</f>
        <v>45.598759748272343</v>
      </c>
      <c r="R62">
        <f>((1-BL)*'HKI(x)'!R62+BL*'BL HKI(x)'!AV61)*'Econ aggregates'!$X70</f>
        <v>46.272137872573111</v>
      </c>
      <c r="S62">
        <f>((1-BL)*'HKI(x)'!S62+BL*'BL HKI(x)'!AW61)*'Econ aggregates'!$X70</f>
        <v>45.777935059383694</v>
      </c>
      <c r="T62">
        <f>((1-BL)*'HKI(x)'!T62+BL*'BL HKI(x)'!AX61)*'Econ aggregates'!$X70</f>
        <v>47.602365175686991</v>
      </c>
      <c r="U62">
        <f>((1-BL)*'HKI(x)'!U62+BL*'BL HKI(x)'!AY61)*'Econ aggregates'!$X70</f>
        <v>38.04020012831819</v>
      </c>
      <c r="V62">
        <f>((1-BL)*'HKI(x)'!V62+BL*'BL HKI(x)'!AZ61)*'Econ aggregates'!$X70</f>
        <v>35.489782070620535</v>
      </c>
      <c r="W62">
        <f>((1-BL)*'HKI(x)'!W62+BL*'BL HKI(x)'!BA61)*'Econ aggregates'!$X70</f>
        <v>32.554581740889716</v>
      </c>
      <c r="X62">
        <f>((1-BL)*'HKI(x)'!X62+BL*'BL HKI(x)'!BB61)*'Econ aggregates'!$X70</f>
        <v>30.048500601945044</v>
      </c>
      <c r="Y62">
        <f>((1-BL)*'HKI(x)'!Y62+BL*'BL HKI(x)'!BC61)*'Econ aggregates'!$X70</f>
        <v>25.909217802458198</v>
      </c>
      <c r="Z62">
        <f>((1-BL)*'HKI(x)'!Z62+BL*'BL HKI(x)'!BD61)*'Econ aggregates'!$X70</f>
        <v>23.466628926209594</v>
      </c>
      <c r="AA62">
        <f>((1-BL)*'HKI(x)'!AA62+BL*'BL HKI(x)'!BE61)*'Econ aggregates'!$X70</f>
        <v>16.90110943381557</v>
      </c>
      <c r="AB62">
        <f>((1-BL)*'HKI(x)'!AB62+BL*'BL HKI(x)'!BF61)*'Econ aggregates'!$X70</f>
        <v>12.062299180704626</v>
      </c>
      <c r="AC62">
        <f>((1-BL)*'HKI(x)'!AC62+BL*'BL HKI(x)'!BG61)*'Econ aggregates'!$X70</f>
        <v>9.9155169452041392</v>
      </c>
    </row>
    <row r="63" spans="1:29" x14ac:dyDescent="0.25">
      <c r="A63">
        <f>'HKFI(x)'!AE62</f>
        <v>2010</v>
      </c>
      <c r="B63">
        <f t="shared" si="0"/>
        <v>833.97839664784669</v>
      </c>
      <c r="C63">
        <f>((1-BL)*'HKI(x)'!C63+BL*'BL HKI(x)'!AG62)*'Econ aggregates'!$X71</f>
        <v>14.339110410491987</v>
      </c>
      <c r="D63">
        <f>((1-BL)*'HKI(x)'!D63+BL*'BL HKI(x)'!AH62)*'Econ aggregates'!$X71</f>
        <v>13.387235147141469</v>
      </c>
      <c r="E63">
        <f>((1-BL)*'HKI(x)'!E63+BL*'BL HKI(x)'!AI62)*'Econ aggregates'!$X71</f>
        <v>11.957268665972258</v>
      </c>
      <c r="F63">
        <f>((1-BL)*'HKI(x)'!F63+BL*'BL HKI(x)'!AJ62)*'Econ aggregates'!$X71</f>
        <v>15.409988091233979</v>
      </c>
      <c r="G63">
        <f>((1-BL)*'HKI(x)'!G63+BL*'BL HKI(x)'!AK62)*'Econ aggregates'!$X71</f>
        <v>17.652774440403633</v>
      </c>
      <c r="H63">
        <f>((1-BL)*'HKI(x)'!H63+BL*'BL HKI(x)'!AL62)*'Econ aggregates'!$X71</f>
        <v>20.696138130382604</v>
      </c>
      <c r="I63">
        <f>((1-BL)*'HKI(x)'!I63+BL*'BL HKI(x)'!AM62)*'Econ aggregates'!$X71</f>
        <v>30.362797944883003</v>
      </c>
      <c r="J63">
        <f>((1-BL)*'HKI(x)'!J63+BL*'BL HKI(x)'!AN62)*'Econ aggregates'!$X71</f>
        <v>39.399796598099535</v>
      </c>
      <c r="K63">
        <f>((1-BL)*'HKI(x)'!K63+BL*'BL HKI(x)'!AO62)*'Econ aggregates'!$X71</f>
        <v>39.036863119405062</v>
      </c>
      <c r="L63">
        <f>((1-BL)*'HKI(x)'!L63+BL*'BL HKI(x)'!AP62)*'Econ aggregates'!$X71</f>
        <v>41.412113711958632</v>
      </c>
      <c r="M63">
        <f>((1-BL)*'HKI(x)'!M63+BL*'BL HKI(x)'!AQ62)*'Econ aggregates'!$X71</f>
        <v>41.384178296432509</v>
      </c>
      <c r="N63">
        <f>((1-BL)*'HKI(x)'!N63+BL*'BL HKI(x)'!AR62)*'Econ aggregates'!$X71</f>
        <v>42.200240334898716</v>
      </c>
      <c r="O63">
        <f>((1-BL)*'HKI(x)'!O63+BL*'BL HKI(x)'!AS62)*'Econ aggregates'!$X71</f>
        <v>44.857152375793831</v>
      </c>
      <c r="P63">
        <f>((1-BL)*'HKI(x)'!P63+BL*'BL HKI(x)'!AT62)*'Econ aggregates'!$X71</f>
        <v>45.962480732344815</v>
      </c>
      <c r="Q63">
        <f>((1-BL)*'HKI(x)'!Q63+BL*'BL HKI(x)'!AU62)*'Econ aggregates'!$X71</f>
        <v>46.338219217420551</v>
      </c>
      <c r="R63">
        <f>((1-BL)*'HKI(x)'!R63+BL*'BL HKI(x)'!AV62)*'Econ aggregates'!$X71</f>
        <v>47.017556611810676</v>
      </c>
      <c r="S63">
        <f>((1-BL)*'HKI(x)'!S63+BL*'BL HKI(x)'!AW62)*'Econ aggregates'!$X71</f>
        <v>46.507241729157492</v>
      </c>
      <c r="T63">
        <f>((1-BL)*'HKI(x)'!T63+BL*'BL HKI(x)'!AX62)*'Econ aggregates'!$X71</f>
        <v>48.353512407594302</v>
      </c>
      <c r="U63">
        <f>((1-BL)*'HKI(x)'!U63+BL*'BL HKI(x)'!AY62)*'Econ aggregates'!$X71</f>
        <v>38.613322324808678</v>
      </c>
      <c r="V63">
        <f>((1-BL)*'HKI(x)'!V63+BL*'BL HKI(x)'!AZ62)*'Econ aggregates'!$X71</f>
        <v>36.015190436702234</v>
      </c>
      <c r="W63">
        <f>((1-BL)*'HKI(x)'!W63+BL*'BL HKI(x)'!BA62)*'Econ aggregates'!$X71</f>
        <v>33.031167538732234</v>
      </c>
      <c r="X63">
        <f>((1-BL)*'HKI(x)'!X63+BL*'BL HKI(x)'!BB62)*'Econ aggregates'!$X71</f>
        <v>30.49524623529819</v>
      </c>
      <c r="Y63">
        <f>((1-BL)*'HKI(x)'!Y63+BL*'BL HKI(x)'!BC62)*'Econ aggregates'!$X71</f>
        <v>26.29343206855258</v>
      </c>
      <c r="Z63">
        <f>((1-BL)*'HKI(x)'!Z63+BL*'BL HKI(x)'!BD62)*'Econ aggregates'!$X71</f>
        <v>23.808112558996232</v>
      </c>
      <c r="AA63">
        <f>((1-BL)*'HKI(x)'!AA63+BL*'BL HKI(x)'!BE62)*'Econ aggregates'!$X71</f>
        <v>17.143666350062887</v>
      </c>
      <c r="AB63">
        <f>((1-BL)*'HKI(x)'!AB63+BL*'BL HKI(x)'!BF62)*'Econ aggregates'!$X71</f>
        <v>12.24660673945618</v>
      </c>
      <c r="AC63">
        <f>((1-BL)*'HKI(x)'!AC63+BL*'BL HKI(x)'!BG62)*'Econ aggregates'!$X71</f>
        <v>10.05698442981261</v>
      </c>
    </row>
    <row r="64" spans="1:29" x14ac:dyDescent="0.25">
      <c r="A64">
        <f>'HKFI(x)'!AE63</f>
        <v>2011</v>
      </c>
      <c r="B64">
        <f t="shared" si="0"/>
        <v>846.02589257921784</v>
      </c>
      <c r="C64">
        <f>((1-BL)*'HKI(x)'!C64+BL*'BL HKI(x)'!AG63)*'Econ aggregates'!$X72</f>
        <v>14.538042966335695</v>
      </c>
      <c r="D64">
        <f>((1-BL)*'HKI(x)'!D64+BL*'BL HKI(x)'!AH63)*'Econ aggregates'!$X72</f>
        <v>13.599947880487495</v>
      </c>
      <c r="E64">
        <f>((1-BL)*'HKI(x)'!E64+BL*'BL HKI(x)'!AI63)*'Econ aggregates'!$X72</f>
        <v>12.142060934399613</v>
      </c>
      <c r="F64">
        <f>((1-BL)*'HKI(x)'!F64+BL*'BL HKI(x)'!AJ63)*'Econ aggregates'!$X72</f>
        <v>15.634066970021349</v>
      </c>
      <c r="G64">
        <f>((1-BL)*'HKI(x)'!G64+BL*'BL HKI(x)'!AK63)*'Econ aggregates'!$X72</f>
        <v>17.91792566299922</v>
      </c>
      <c r="H64">
        <f>((1-BL)*'HKI(x)'!H64+BL*'BL HKI(x)'!AL63)*'Econ aggregates'!$X72</f>
        <v>21.001133744454034</v>
      </c>
      <c r="I64">
        <f>((1-BL)*'HKI(x)'!I64+BL*'BL HKI(x)'!AM63)*'Econ aggregates'!$X72</f>
        <v>30.826277083610812</v>
      </c>
      <c r="J64">
        <f>((1-BL)*'HKI(x)'!J64+BL*'BL HKI(x)'!AN63)*'Econ aggregates'!$X72</f>
        <v>39.987727854127762</v>
      </c>
      <c r="K64">
        <f>((1-BL)*'HKI(x)'!K64+BL*'BL HKI(x)'!AO63)*'Econ aggregates'!$X72</f>
        <v>39.632360867575606</v>
      </c>
      <c r="L64">
        <f>((1-BL)*'HKI(x)'!L64+BL*'BL HKI(x)'!AP63)*'Econ aggregates'!$X72</f>
        <v>42.07641874465088</v>
      </c>
      <c r="M64">
        <f>((1-BL)*'HKI(x)'!M64+BL*'BL HKI(x)'!AQ63)*'Econ aggregates'!$X72</f>
        <v>41.999165896438704</v>
      </c>
      <c r="N64">
        <f>((1-BL)*'HKI(x)'!N64+BL*'BL HKI(x)'!AR63)*'Econ aggregates'!$X72</f>
        <v>42.843720281853919</v>
      </c>
      <c r="O64">
        <f>((1-BL)*'HKI(x)'!O64+BL*'BL HKI(x)'!AS63)*'Econ aggregates'!$X72</f>
        <v>45.540555150034614</v>
      </c>
      <c r="P64">
        <f>((1-BL)*'HKI(x)'!P64+BL*'BL HKI(x)'!AT63)*'Econ aggregates'!$X72</f>
        <v>46.674055476579177</v>
      </c>
      <c r="Q64">
        <f>((1-BL)*'HKI(x)'!Q64+BL*'BL HKI(x)'!AU63)*'Econ aggregates'!$X72</f>
        <v>47.027718748942313</v>
      </c>
      <c r="R64">
        <f>((1-BL)*'HKI(x)'!R64+BL*'BL HKI(x)'!AV63)*'Econ aggregates'!$X72</f>
        <v>47.718377103170816</v>
      </c>
      <c r="S64">
        <f>((1-BL)*'HKI(x)'!S64+BL*'BL HKI(x)'!AW63)*'Econ aggregates'!$X72</f>
        <v>47.187465723294224</v>
      </c>
      <c r="T64">
        <f>((1-BL)*'HKI(x)'!T64+BL*'BL HKI(x)'!AX63)*'Econ aggregates'!$X72</f>
        <v>49.061365032885817</v>
      </c>
      <c r="U64">
        <f>((1-BL)*'HKI(x)'!U64+BL*'BL HKI(x)'!AY63)*'Econ aggregates'!$X72</f>
        <v>39.1172558254965</v>
      </c>
      <c r="V64">
        <f>((1-BL)*'HKI(x)'!V64+BL*'BL HKI(x)'!AZ63)*'Econ aggregates'!$X72</f>
        <v>36.467053220853927</v>
      </c>
      <c r="W64">
        <f>((1-BL)*'HKI(x)'!W64+BL*'BL HKI(x)'!BA63)*'Econ aggregates'!$X72</f>
        <v>33.448644734784082</v>
      </c>
      <c r="X64">
        <f>((1-BL)*'HKI(x)'!X64+BL*'BL HKI(x)'!BB63)*'Econ aggregates'!$X72</f>
        <v>30.900620382233914</v>
      </c>
      <c r="Y64">
        <f>((1-BL)*'HKI(x)'!Y64+BL*'BL HKI(x)'!BC63)*'Econ aggregates'!$X72</f>
        <v>26.647143572406826</v>
      </c>
      <c r="Z64">
        <f>((1-BL)*'HKI(x)'!Z64+BL*'BL HKI(x)'!BD63)*'Econ aggregates'!$X72</f>
        <v>24.104698378260728</v>
      </c>
      <c r="AA64">
        <f>((1-BL)*'HKI(x)'!AA64+BL*'BL HKI(x)'!BE63)*'Econ aggregates'!$X72</f>
        <v>17.341657243618268</v>
      </c>
      <c r="AB64">
        <f>((1-BL)*'HKI(x)'!AB64+BL*'BL HKI(x)'!BF63)*'Econ aggregates'!$X72</f>
        <v>12.421430175620889</v>
      </c>
      <c r="AC64">
        <f>((1-BL)*'HKI(x)'!AC64+BL*'BL HKI(x)'!BG63)*'Econ aggregates'!$X72</f>
        <v>10.169002924080813</v>
      </c>
    </row>
    <row r="65" spans="1:29" x14ac:dyDescent="0.25">
      <c r="A65">
        <f>'HKFI(x)'!AE64</f>
        <v>2012</v>
      </c>
      <c r="B65">
        <f t="shared" si="0"/>
        <v>857.51151609706426</v>
      </c>
      <c r="C65">
        <f>((1-BL)*'HKI(x)'!C65+BL*'BL HKI(x)'!AG64)*'Econ aggregates'!$X73</f>
        <v>14.727565540595592</v>
      </c>
      <c r="D65">
        <f>((1-BL)*'HKI(x)'!D65+BL*'BL HKI(x)'!AH64)*'Econ aggregates'!$X73</f>
        <v>13.804297837191305</v>
      </c>
      <c r="E65">
        <f>((1-BL)*'HKI(x)'!E65+BL*'BL HKI(x)'!AI64)*'Econ aggregates'!$X73</f>
        <v>12.31926154215334</v>
      </c>
      <c r="F65">
        <f>((1-BL)*'HKI(x)'!F65+BL*'BL HKI(x)'!AJ64)*'Econ aggregates'!$X73</f>
        <v>15.848344032145933</v>
      </c>
      <c r="G65">
        <f>((1-BL)*'HKI(x)'!G65+BL*'BL HKI(x)'!AK64)*'Econ aggregates'!$X73</f>
        <v>18.172005962931511</v>
      </c>
      <c r="H65">
        <f>((1-BL)*'HKI(x)'!H65+BL*'BL HKI(x)'!AL64)*'Econ aggregates'!$X73</f>
        <v>21.292763245673104</v>
      </c>
      <c r="I65">
        <f>((1-BL)*'HKI(x)'!I65+BL*'BL HKI(x)'!AM64)*'Econ aggregates'!$X73</f>
        <v>31.269378614089572</v>
      </c>
      <c r="J65">
        <f>((1-BL)*'HKI(x)'!J65+BL*'BL HKI(x)'!AN64)*'Econ aggregates'!$X73</f>
        <v>40.548399627985475</v>
      </c>
      <c r="K65">
        <f>((1-BL)*'HKI(x)'!K65+BL*'BL HKI(x)'!AO64)*'Econ aggregates'!$X73</f>
        <v>40.200623427857607</v>
      </c>
      <c r="L65">
        <f>((1-BL)*'HKI(x)'!L65+BL*'BL HKI(x)'!AP64)*'Econ aggregates'!$X73</f>
        <v>42.71242864684514</v>
      </c>
      <c r="M65">
        <f>((1-BL)*'HKI(x)'!M65+BL*'BL HKI(x)'!AQ64)*'Econ aggregates'!$X73</f>
        <v>42.585115495147733</v>
      </c>
      <c r="N65">
        <f>((1-BL)*'HKI(x)'!N65+BL*'BL HKI(x)'!AR64)*'Econ aggregates'!$X73</f>
        <v>43.457871554584358</v>
      </c>
      <c r="O65">
        <f>((1-BL)*'HKI(x)'!O65+BL*'BL HKI(x)'!AS64)*'Econ aggregates'!$X73</f>
        <v>46.193239731397</v>
      </c>
      <c r="P65">
        <f>((1-BL)*'HKI(x)'!P65+BL*'BL HKI(x)'!AT64)*'Econ aggregates'!$X73</f>
        <v>47.354513513831826</v>
      </c>
      <c r="Q65">
        <f>((1-BL)*'HKI(x)'!Q65+BL*'BL HKI(x)'!AU64)*'Econ aggregates'!$X73</f>
        <v>47.685581216839196</v>
      </c>
      <c r="R65">
        <f>((1-BL)*'HKI(x)'!R65+BL*'BL HKI(x)'!AV64)*'Econ aggregates'!$X73</f>
        <v>48.387441670604552</v>
      </c>
      <c r="S65">
        <f>((1-BL)*'HKI(x)'!S65+BL*'BL HKI(x)'!AW64)*'Econ aggregates'!$X73</f>
        <v>47.836330821873865</v>
      </c>
      <c r="T65">
        <f>((1-BL)*'HKI(x)'!T65+BL*'BL HKI(x)'!AX64)*'Econ aggregates'!$X73</f>
        <v>49.737077207172987</v>
      </c>
      <c r="U65">
        <f>((1-BL)*'HKI(x)'!U65+BL*'BL HKI(x)'!AY64)*'Econ aggregates'!$X73</f>
        <v>39.595077129551427</v>
      </c>
      <c r="V65">
        <f>((1-BL)*'HKI(x)'!V65+BL*'BL HKI(x)'!AZ64)*'Econ aggregates'!$X73</f>
        <v>36.894505680447054</v>
      </c>
      <c r="W65">
        <f>((1-BL)*'HKI(x)'!W65+BL*'BL HKI(x)'!BA64)*'Econ aggregates'!$X73</f>
        <v>33.844167658860229</v>
      </c>
      <c r="X65">
        <f>((1-BL)*'HKI(x)'!X65+BL*'BL HKI(x)'!BB64)*'Econ aggregates'!$X73</f>
        <v>31.285991405700504</v>
      </c>
      <c r="Y65">
        <f>((1-BL)*'HKI(x)'!Y65+BL*'BL HKI(x)'!BC64)*'Econ aggregates'!$X73</f>
        <v>26.983812706222995</v>
      </c>
      <c r="Z65">
        <f>((1-BL)*'HKI(x)'!Z65+BL*'BL HKI(x)'!BD64)*'Econ aggregates'!$X73</f>
        <v>24.385437683396457</v>
      </c>
      <c r="AA65">
        <f>((1-BL)*'HKI(x)'!AA65+BL*'BL HKI(x)'!BE64)*'Econ aggregates'!$X73</f>
        <v>17.527910030079603</v>
      </c>
      <c r="AB65">
        <f>((1-BL)*'HKI(x)'!AB65+BL*'BL HKI(x)'!BF64)*'Econ aggregates'!$X73</f>
        <v>12.588329221716224</v>
      </c>
      <c r="AC65">
        <f>((1-BL)*'HKI(x)'!AC65+BL*'BL HKI(x)'!BG64)*'Econ aggregates'!$X73</f>
        <v>10.274044892169544</v>
      </c>
    </row>
    <row r="66" spans="1:29" x14ac:dyDescent="0.25">
      <c r="A66">
        <f>'HKFI(x)'!AE65</f>
        <v>2013</v>
      </c>
      <c r="B66">
        <f t="shared" si="0"/>
        <v>870.45616911826403</v>
      </c>
      <c r="C66">
        <f>((1-BL)*'HKI(x)'!C66+BL*'BL HKI(x)'!AG65)*'Econ aggregates'!$X74</f>
        <v>14.941028664510057</v>
      </c>
      <c r="D66">
        <f>((1-BL)*'HKI(x)'!D66+BL*'BL HKI(x)'!AH65)*'Econ aggregates'!$X74</f>
        <v>14.033659126528955</v>
      </c>
      <c r="E66">
        <f>((1-BL)*'HKI(x)'!E66+BL*'BL HKI(x)'!AI65)*'Econ aggregates'!$X74</f>
        <v>12.518325525425482</v>
      </c>
      <c r="F66">
        <f>((1-BL)*'HKI(x)'!F66+BL*'BL HKI(x)'!AJ65)*'Econ aggregates'!$X74</f>
        <v>16.089230903993144</v>
      </c>
      <c r="G66">
        <f>((1-BL)*'HKI(x)'!G66+BL*'BL HKI(x)'!AK65)*'Econ aggregates'!$X74</f>
        <v>18.45738058651877</v>
      </c>
      <c r="H66">
        <f>((1-BL)*'HKI(x)'!H66+BL*'BL HKI(x)'!AL65)*'Econ aggregates'!$X74</f>
        <v>21.620765297304686</v>
      </c>
      <c r="I66">
        <f>((1-BL)*'HKI(x)'!I66+BL*'BL HKI(x)'!AM65)*'Econ aggregates'!$X74</f>
        <v>31.768325859577729</v>
      </c>
      <c r="J66">
        <f>((1-BL)*'HKI(x)'!J66+BL*'BL HKI(x)'!AN65)*'Econ aggregates'!$X74</f>
        <v>41.180745752165471</v>
      </c>
      <c r="K66">
        <f>((1-BL)*'HKI(x)'!K66+BL*'BL HKI(x)'!AO65)*'Econ aggregates'!$X74</f>
        <v>40.841561396800245</v>
      </c>
      <c r="L66">
        <f>((1-BL)*'HKI(x)'!L66+BL*'BL HKI(x)'!AP65)*'Econ aggregates'!$X74</f>
        <v>43.428669420484496</v>
      </c>
      <c r="M66">
        <f>((1-BL)*'HKI(x)'!M66+BL*'BL HKI(x)'!AQ65)*'Econ aggregates'!$X74</f>
        <v>43.24642188187461</v>
      </c>
      <c r="N66">
        <f>((1-BL)*'HKI(x)'!N66+BL*'BL HKI(x)'!AR65)*'Econ aggregates'!$X74</f>
        <v>44.150455939861523</v>
      </c>
      <c r="O66">
        <f>((1-BL)*'HKI(x)'!O66+BL*'BL HKI(x)'!AS65)*'Econ aggregates'!$X74</f>
        <v>46.928823637061285</v>
      </c>
      <c r="P66">
        <f>((1-BL)*'HKI(x)'!P66+BL*'BL HKI(x)'!AT65)*'Econ aggregates'!$X74</f>
        <v>48.120870045447845</v>
      </c>
      <c r="Q66">
        <f>((1-BL)*'HKI(x)'!Q66+BL*'BL HKI(x)'!AU65)*'Econ aggregates'!$X74</f>
        <v>48.427143512540951</v>
      </c>
      <c r="R66">
        <f>((1-BL)*'HKI(x)'!R66+BL*'BL HKI(x)'!AV65)*'Econ aggregates'!$X74</f>
        <v>49.14126343525475</v>
      </c>
      <c r="S66">
        <f>((1-BL)*'HKI(x)'!S66+BL*'BL HKI(x)'!AW65)*'Econ aggregates'!$X74</f>
        <v>48.567525817341121</v>
      </c>
      <c r="T66">
        <f>((1-BL)*'HKI(x)'!T66+BL*'BL HKI(x)'!AX65)*'Econ aggregates'!$X74</f>
        <v>50.498046781127321</v>
      </c>
      <c r="U66">
        <f>((1-BL)*'HKI(x)'!U66+BL*'BL HKI(x)'!AY65)*'Econ aggregates'!$X74</f>
        <v>40.13448000131617</v>
      </c>
      <c r="V66">
        <f>((1-BL)*'HKI(x)'!V66+BL*'BL HKI(x)'!AZ65)*'Econ aggregates'!$X74</f>
        <v>37.377402335292139</v>
      </c>
      <c r="W66">
        <f>((1-BL)*'HKI(x)'!W66+BL*'BL HKI(x)'!BA65)*'Econ aggregates'!$X74</f>
        <v>34.290499671147884</v>
      </c>
      <c r="X66">
        <f>((1-BL)*'HKI(x)'!X66+BL*'BL HKI(x)'!BB65)*'Econ aggregates'!$X74</f>
        <v>31.720278474344649</v>
      </c>
      <c r="Y66">
        <f>((1-BL)*'HKI(x)'!Y66+BL*'BL HKI(x)'!BC65)*'Econ aggregates'!$X74</f>
        <v>27.362947867928899</v>
      </c>
      <c r="Z66">
        <f>((1-BL)*'HKI(x)'!Z66+BL*'BL HKI(x)'!BD65)*'Econ aggregates'!$X74</f>
        <v>24.702332778468147</v>
      </c>
      <c r="AA66">
        <f>((1-BL)*'HKI(x)'!AA66+BL*'BL HKI(x)'!BE65)*'Econ aggregates'!$X74</f>
        <v>17.73873678600371</v>
      </c>
      <c r="AB66">
        <f>((1-BL)*'HKI(x)'!AB66+BL*'BL HKI(x)'!BF65)*'Econ aggregates'!$X74</f>
        <v>12.776128893521681</v>
      </c>
      <c r="AC66">
        <f>((1-BL)*'HKI(x)'!AC66+BL*'BL HKI(x)'!BG65)*'Econ aggregates'!$X74</f>
        <v>10.393118726422282</v>
      </c>
    </row>
    <row r="67" spans="1:29" x14ac:dyDescent="0.25">
      <c r="A67">
        <f>'HKFI(x)'!AE66</f>
        <v>2014</v>
      </c>
      <c r="B67">
        <f t="shared" si="0"/>
        <v>884.89888056668292</v>
      </c>
      <c r="C67">
        <f>((1-BL)*'HKI(x)'!C67+BL*'BL HKI(x)'!AG66)*'Econ aggregates'!$X75</f>
        <v>15.17941268570693</v>
      </c>
      <c r="D67">
        <f>((1-BL)*'HKI(x)'!D67+BL*'BL HKI(x)'!AH66)*'Econ aggregates'!$X75</f>
        <v>14.233086017119545</v>
      </c>
      <c r="E67">
        <f>((1-BL)*'HKI(x)'!E67+BL*'BL HKI(x)'!AI66)*'Econ aggregates'!$X75</f>
        <v>12.70273168363871</v>
      </c>
      <c r="F67">
        <f>((1-BL)*'HKI(x)'!F67+BL*'BL HKI(x)'!AJ66)*'Econ aggregates'!$X75</f>
        <v>16.329890906884089</v>
      </c>
      <c r="G67">
        <f>((1-BL)*'HKI(x)'!G67+BL*'BL HKI(x)'!AK66)*'Econ aggregates'!$X75</f>
        <v>18.724695590371841</v>
      </c>
      <c r="H67">
        <f>((1-BL)*'HKI(x)'!H67+BL*'BL HKI(x)'!AL66)*'Econ aggregates'!$X75</f>
        <v>21.952387630798395</v>
      </c>
      <c r="I67">
        <f>((1-BL)*'HKI(x)'!I67+BL*'BL HKI(x)'!AM66)*'Econ aggregates'!$X75</f>
        <v>32.286741855620747</v>
      </c>
      <c r="J67">
        <f>((1-BL)*'HKI(x)'!J67+BL*'BL HKI(x)'!AN66)*'Econ aggregates'!$X75</f>
        <v>41.892135315294261</v>
      </c>
      <c r="K67">
        <f>((1-BL)*'HKI(x)'!K67+BL*'BL HKI(x)'!AO66)*'Econ aggregates'!$X75</f>
        <v>41.554523557369926</v>
      </c>
      <c r="L67">
        <f>((1-BL)*'HKI(x)'!L67+BL*'BL HKI(x)'!AP66)*'Econ aggregates'!$X75</f>
        <v>44.153187287531168</v>
      </c>
      <c r="M67">
        <f>((1-BL)*'HKI(x)'!M67+BL*'BL HKI(x)'!AQ66)*'Econ aggregates'!$X75</f>
        <v>44.012197427600015</v>
      </c>
      <c r="N67">
        <f>((1-BL)*'HKI(x)'!N67+BL*'BL HKI(x)'!AR66)*'Econ aggregates'!$X75</f>
        <v>44.916153553264685</v>
      </c>
      <c r="O67">
        <f>((1-BL)*'HKI(x)'!O67+BL*'BL HKI(x)'!AS66)*'Econ aggregates'!$X75</f>
        <v>47.722362227252553</v>
      </c>
      <c r="P67">
        <f>((1-BL)*'HKI(x)'!P67+BL*'BL HKI(x)'!AT66)*'Econ aggregates'!$X75</f>
        <v>48.916146206302578</v>
      </c>
      <c r="Q67">
        <f>((1-BL)*'HKI(x)'!Q67+BL*'BL HKI(x)'!AU66)*'Econ aggregates'!$X75</f>
        <v>49.245186087850001</v>
      </c>
      <c r="R67">
        <f>((1-BL)*'HKI(x)'!R67+BL*'BL HKI(x)'!AV66)*'Econ aggregates'!$X75</f>
        <v>49.955666476017647</v>
      </c>
      <c r="S67">
        <f>((1-BL)*'HKI(x)'!S67+BL*'BL HKI(x)'!AW66)*'Econ aggregates'!$X75</f>
        <v>49.372774969924443</v>
      </c>
      <c r="T67">
        <f>((1-BL)*'HKI(x)'!T67+BL*'BL HKI(x)'!AX66)*'Econ aggregates'!$X75</f>
        <v>51.314422267325483</v>
      </c>
      <c r="U67">
        <f>((1-BL)*'HKI(x)'!U67+BL*'BL HKI(x)'!AY66)*'Econ aggregates'!$X75</f>
        <v>40.815956726403982</v>
      </c>
      <c r="V67">
        <f>((1-BL)*'HKI(x)'!V67+BL*'BL HKI(x)'!AZ66)*'Econ aggregates'!$X75</f>
        <v>38.018330105334101</v>
      </c>
      <c r="W67">
        <f>((1-BL)*'HKI(x)'!W67+BL*'BL HKI(x)'!BA66)*'Econ aggregates'!$X75</f>
        <v>34.858437511623137</v>
      </c>
      <c r="X67">
        <f>((1-BL)*'HKI(x)'!X67+BL*'BL HKI(x)'!BB66)*'Econ aggregates'!$X75</f>
        <v>32.229604921991587</v>
      </c>
      <c r="Y67">
        <f>((1-BL)*'HKI(x)'!Y67+BL*'BL HKI(x)'!BC66)*'Econ aggregates'!$X75</f>
        <v>27.792281531347363</v>
      </c>
      <c r="Z67">
        <f>((1-BL)*'HKI(x)'!Z67+BL*'BL HKI(x)'!BD66)*'Econ aggregates'!$X75</f>
        <v>25.113366394764459</v>
      </c>
      <c r="AA67">
        <f>((1-BL)*'HKI(x)'!AA67+BL*'BL HKI(x)'!BE66)*'Econ aggregates'!$X75</f>
        <v>18.051802807666562</v>
      </c>
      <c r="AB67">
        <f>((1-BL)*'HKI(x)'!AB67+BL*'BL HKI(x)'!BF66)*'Econ aggregates'!$X75</f>
        <v>12.973925040148044</v>
      </c>
      <c r="AC67">
        <f>((1-BL)*'HKI(x)'!AC67+BL*'BL HKI(x)'!BG66)*'Econ aggregates'!$X75</f>
        <v>10.581473781530349</v>
      </c>
    </row>
    <row r="68" spans="1:29" x14ac:dyDescent="0.25">
      <c r="A68">
        <f>'HKFI(x)'!AE67</f>
        <v>2015</v>
      </c>
      <c r="B68">
        <f t="shared" ref="B68:B131" si="1">SUM(C68:AC68)</f>
        <v>903.874221239549</v>
      </c>
      <c r="C68">
        <f>((1-BL)*'HKI(x)'!C68+BL*'BL HKI(x)'!AG67)*'Econ aggregates'!$X76</f>
        <v>15.492545732652202</v>
      </c>
      <c r="D68">
        <f>((1-BL)*'HKI(x)'!D68+BL*'BL HKI(x)'!AH67)*'Econ aggregates'!$X76</f>
        <v>14.47661061417241</v>
      </c>
      <c r="E68">
        <f>((1-BL)*'HKI(x)'!E68+BL*'BL HKI(x)'!AI67)*'Econ aggregates'!$X76</f>
        <v>12.932656604954561</v>
      </c>
      <c r="F68">
        <f>((1-BL)*'HKI(x)'!F68+BL*'BL HKI(x)'!AJ67)*'Econ aggregates'!$X76</f>
        <v>16.636742266906804</v>
      </c>
      <c r="G68">
        <f>((1-BL)*'HKI(x)'!G68+BL*'BL HKI(x)'!AK67)*'Econ aggregates'!$X76</f>
        <v>19.059057243753326</v>
      </c>
      <c r="H68">
        <f>((1-BL)*'HKI(x)'!H68+BL*'BL HKI(x)'!AL67)*'Econ aggregates'!$X76</f>
        <v>22.376747758733565</v>
      </c>
      <c r="I68">
        <f>((1-BL)*'HKI(x)'!I68+BL*'BL HKI(x)'!AM67)*'Econ aggregates'!$X76</f>
        <v>32.955521089231787</v>
      </c>
      <c r="J68">
        <f>((1-BL)*'HKI(x)'!J68+BL*'BL HKI(x)'!AN67)*'Econ aggregates'!$X76</f>
        <v>42.829049116821267</v>
      </c>
      <c r="K68">
        <f>((1-BL)*'HKI(x)'!K68+BL*'BL HKI(x)'!AO67)*'Econ aggregates'!$X76</f>
        <v>42.49104760519004</v>
      </c>
      <c r="L68">
        <f>((1-BL)*'HKI(x)'!L68+BL*'BL HKI(x)'!AP67)*'Econ aggregates'!$X76</f>
        <v>45.081332965616269</v>
      </c>
      <c r="M68">
        <f>((1-BL)*'HKI(x)'!M68+BL*'BL HKI(x)'!AQ67)*'Econ aggregates'!$X76</f>
        <v>45.02789088120192</v>
      </c>
      <c r="N68">
        <f>((1-BL)*'HKI(x)'!N68+BL*'BL HKI(x)'!AR67)*'Econ aggregates'!$X76</f>
        <v>45.920373303771001</v>
      </c>
      <c r="O68">
        <f>((1-BL)*'HKI(x)'!O68+BL*'BL HKI(x)'!AS67)*'Econ aggregates'!$X76</f>
        <v>48.756479813928607</v>
      </c>
      <c r="P68">
        <f>((1-BL)*'HKI(x)'!P68+BL*'BL HKI(x)'!AT67)*'Econ aggregates'!$X76</f>
        <v>49.941892976341769</v>
      </c>
      <c r="Q68">
        <f>((1-BL)*'HKI(x)'!Q68+BL*'BL HKI(x)'!AU67)*'Econ aggregates'!$X76</f>
        <v>50.317183122106911</v>
      </c>
      <c r="R68">
        <f>((1-BL)*'HKI(x)'!R68+BL*'BL HKI(x)'!AV67)*'Econ aggregates'!$X76</f>
        <v>51.017138840667279</v>
      </c>
      <c r="S68">
        <f>((1-BL)*'HKI(x)'!S68+BL*'BL HKI(x)'!AW67)*'Econ aggregates'!$X76</f>
        <v>50.427360097955244</v>
      </c>
      <c r="T68">
        <f>((1-BL)*'HKI(x)'!T68+BL*'BL HKI(x)'!AX67)*'Econ aggregates'!$X76</f>
        <v>52.376282680683957</v>
      </c>
      <c r="U68">
        <f>((1-BL)*'HKI(x)'!U68+BL*'BL HKI(x)'!AY67)*'Econ aggregates'!$X76</f>
        <v>41.736937131610105</v>
      </c>
      <c r="V68">
        <f>((1-BL)*'HKI(x)'!V68+BL*'BL HKI(x)'!AZ67)*'Econ aggregates'!$X76</f>
        <v>38.893286831831965</v>
      </c>
      <c r="W68">
        <f>((1-BL)*'HKI(x)'!W68+BL*'BL HKI(x)'!BA67)*'Econ aggregates'!$X76</f>
        <v>35.626919921057038</v>
      </c>
      <c r="X68">
        <f>((1-BL)*'HKI(x)'!X68+BL*'BL HKI(x)'!BB67)*'Econ aggregates'!$X76</f>
        <v>32.906444322562869</v>
      </c>
      <c r="Y68">
        <f>((1-BL)*'HKI(x)'!Y68+BL*'BL HKI(x)'!BC67)*'Econ aggregates'!$X76</f>
        <v>28.35802611894588</v>
      </c>
      <c r="Z68">
        <f>((1-BL)*'HKI(x)'!Z68+BL*'BL HKI(x)'!BD67)*'Econ aggregates'!$X76</f>
        <v>25.67174864678055</v>
      </c>
      <c r="AA68">
        <f>((1-BL)*'HKI(x)'!AA68+BL*'BL HKI(x)'!BE67)*'Econ aggregates'!$X76</f>
        <v>18.488219711608881</v>
      </c>
      <c r="AB68">
        <f>((1-BL)*'HKI(x)'!AB68+BL*'BL HKI(x)'!BF67)*'Econ aggregates'!$X76</f>
        <v>13.229852494783536</v>
      </c>
      <c r="AC68">
        <f>((1-BL)*'HKI(x)'!AC68+BL*'BL HKI(x)'!BG67)*'Econ aggregates'!$X76</f>
        <v>10.846873345679292</v>
      </c>
    </row>
    <row r="69" spans="1:29" x14ac:dyDescent="0.25">
      <c r="A69">
        <f>'HKFI(x)'!AE68</f>
        <v>2016</v>
      </c>
      <c r="B69">
        <f t="shared" si="1"/>
        <v>925.19715688009842</v>
      </c>
      <c r="C69">
        <f>((1-BL)*'HKI(x)'!C69+BL*'BL HKI(x)'!AG68)*'Econ aggregates'!$X77</f>
        <v>15.844128024579655</v>
      </c>
      <c r="D69">
        <f>((1-BL)*'HKI(x)'!D69+BL*'BL HKI(x)'!AH68)*'Econ aggregates'!$X77</f>
        <v>14.755048584907714</v>
      </c>
      <c r="E69">
        <f>((1-BL)*'HKI(x)'!E69+BL*'BL HKI(x)'!AI68)*'Econ aggregates'!$X77</f>
        <v>13.194192987181077</v>
      </c>
      <c r="F69">
        <f>((1-BL)*'HKI(x)'!F69+BL*'BL HKI(x)'!AJ68)*'Econ aggregates'!$X77</f>
        <v>16.983664734217392</v>
      </c>
      <c r="G69">
        <f>((1-BL)*'HKI(x)'!G69+BL*'BL HKI(x)'!AK68)*'Econ aggregates'!$X77</f>
        <v>19.438867728488088</v>
      </c>
      <c r="H69">
        <f>((1-BL)*'HKI(x)'!H69+BL*'BL HKI(x)'!AL68)*'Econ aggregates'!$X77</f>
        <v>22.856326314413629</v>
      </c>
      <c r="I69">
        <f>((1-BL)*'HKI(x)'!I69+BL*'BL HKI(x)'!AM68)*'Econ aggregates'!$X77</f>
        <v>33.710677573065155</v>
      </c>
      <c r="J69">
        <f>((1-BL)*'HKI(x)'!J69+BL*'BL HKI(x)'!AN68)*'Econ aggregates'!$X77</f>
        <v>43.882075788080805</v>
      </c>
      <c r="K69">
        <f>((1-BL)*'HKI(x)'!K69+BL*'BL HKI(x)'!AO68)*'Econ aggregates'!$X77</f>
        <v>43.544652674529594</v>
      </c>
      <c r="L69">
        <f>((1-BL)*'HKI(x)'!L69+BL*'BL HKI(x)'!AP68)*'Econ aggregates'!$X77</f>
        <v>46.131987466360044</v>
      </c>
      <c r="M69">
        <f>((1-BL)*'HKI(x)'!M69+BL*'BL HKI(x)'!AQ68)*'Econ aggregates'!$X77</f>
        <v>46.167772686620445</v>
      </c>
      <c r="N69">
        <f>((1-BL)*'HKI(x)'!N69+BL*'BL HKI(x)'!AR68)*'Econ aggregates'!$X77</f>
        <v>47.05048390416794</v>
      </c>
      <c r="O69">
        <f>((1-BL)*'HKI(x)'!O69+BL*'BL HKI(x)'!AS68)*'Econ aggregates'!$X77</f>
        <v>49.92171379761772</v>
      </c>
      <c r="P69">
        <f>((1-BL)*'HKI(x)'!P69+BL*'BL HKI(x)'!AT68)*'Econ aggregates'!$X77</f>
        <v>51.100517427423426</v>
      </c>
      <c r="Q69">
        <f>((1-BL)*'HKI(x)'!Q69+BL*'BL HKI(x)'!AU68)*'Econ aggregates'!$X77</f>
        <v>51.523163755921544</v>
      </c>
      <c r="R69">
        <f>((1-BL)*'HKI(x)'!R69+BL*'BL HKI(x)'!AV68)*'Econ aggregates'!$X77</f>
        <v>52.212611845664355</v>
      </c>
      <c r="S69">
        <f>((1-BL)*'HKI(x)'!S69+BL*'BL HKI(x)'!AW68)*'Econ aggregates'!$X77</f>
        <v>51.613471758299653</v>
      </c>
      <c r="T69">
        <f>((1-BL)*'HKI(x)'!T69+BL*'BL HKI(x)'!AX68)*'Econ aggregates'!$X77</f>
        <v>53.572220305193653</v>
      </c>
      <c r="U69">
        <f>((1-BL)*'HKI(x)'!U69+BL*'BL HKI(x)'!AY68)*'Econ aggregates'!$X77</f>
        <v>42.764219332641268</v>
      </c>
      <c r="V69">
        <f>((1-BL)*'HKI(x)'!V69+BL*'BL HKI(x)'!AZ68)*'Econ aggregates'!$X77</f>
        <v>39.866716103220327</v>
      </c>
      <c r="W69">
        <f>((1-BL)*'HKI(x)'!W69+BL*'BL HKI(x)'!BA68)*'Econ aggregates'!$X77</f>
        <v>36.483352720179411</v>
      </c>
      <c r="X69">
        <f>((1-BL)*'HKI(x)'!X69+BL*'BL HKI(x)'!BB68)*'Econ aggregates'!$X77</f>
        <v>33.664027509985544</v>
      </c>
      <c r="Y69">
        <f>((1-BL)*'HKI(x)'!Y69+BL*'BL HKI(x)'!BC68)*'Econ aggregates'!$X77</f>
        <v>28.992425064367456</v>
      </c>
      <c r="Z69">
        <f>((1-BL)*'HKI(x)'!Z69+BL*'BL HKI(x)'!BD68)*'Econ aggregates'!$X77</f>
        <v>26.293416582614608</v>
      </c>
      <c r="AA69">
        <f>((1-BL)*'HKI(x)'!AA69+BL*'BL HKI(x)'!BE68)*'Econ aggregates'!$X77</f>
        <v>18.971262525052964</v>
      </c>
      <c r="AB69">
        <f>((1-BL)*'HKI(x)'!AB69+BL*'BL HKI(x)'!BF68)*'Econ aggregates'!$X77</f>
        <v>13.518232629777284</v>
      </c>
      <c r="AC69">
        <f>((1-BL)*'HKI(x)'!AC69+BL*'BL HKI(x)'!BG68)*'Econ aggregates'!$X77</f>
        <v>11.139927055527746</v>
      </c>
    </row>
    <row r="70" spans="1:29" x14ac:dyDescent="0.25">
      <c r="A70">
        <f>'HKFI(x)'!AE69</f>
        <v>2017</v>
      </c>
      <c r="B70">
        <f t="shared" si="1"/>
        <v>947.45224191121008</v>
      </c>
      <c r="C70">
        <f>((1-BL)*'HKI(x)'!C70+BL*'BL HKI(x)'!AG69)*'Econ aggregates'!$X78</f>
        <v>16.210749646383043</v>
      </c>
      <c r="D70">
        <f>((1-BL)*'HKI(x)'!D70+BL*'BL HKI(x)'!AH69)*'Econ aggregates'!$X78</f>
        <v>15.050066677359252</v>
      </c>
      <c r="E70">
        <f>((1-BL)*'HKI(x)'!E70+BL*'BL HKI(x)'!AI69)*'Econ aggregates'!$X78</f>
        <v>13.470072406606212</v>
      </c>
      <c r="F70">
        <f>((1-BL)*'HKI(x)'!F70+BL*'BL HKI(x)'!AJ69)*'Econ aggregates'!$X78</f>
        <v>17.347632743295325</v>
      </c>
      <c r="G70">
        <f>((1-BL)*'HKI(x)'!G70+BL*'BL HKI(x)'!AK69)*'Econ aggregates'!$X78</f>
        <v>19.838986358659454</v>
      </c>
      <c r="H70">
        <f>((1-BL)*'HKI(x)'!H70+BL*'BL HKI(x)'!AL69)*'Econ aggregates'!$X78</f>
        <v>23.359329462911784</v>
      </c>
      <c r="I70">
        <f>((1-BL)*'HKI(x)'!I70+BL*'BL HKI(x)'!AM69)*'Econ aggregates'!$X78</f>
        <v>34.502287019358839</v>
      </c>
      <c r="J70">
        <f>((1-BL)*'HKI(x)'!J70+BL*'BL HKI(x)'!AN69)*'Econ aggregates'!$X78</f>
        <v>44.9814793413003</v>
      </c>
      <c r="K70">
        <f>((1-BL)*'HKI(x)'!K70+BL*'BL HKI(x)'!AO69)*'Econ aggregates'!$X78</f>
        <v>44.645673314852978</v>
      </c>
      <c r="L70">
        <f>((1-BL)*'HKI(x)'!L70+BL*'BL HKI(x)'!AP69)*'Econ aggregates'!$X78</f>
        <v>47.235957944866357</v>
      </c>
      <c r="M70">
        <f>((1-BL)*'HKI(x)'!M70+BL*'BL HKI(x)'!AQ69)*'Econ aggregates'!$X78</f>
        <v>47.356334480098212</v>
      </c>
      <c r="N70">
        <f>((1-BL)*'HKI(x)'!N70+BL*'BL HKI(x)'!AR69)*'Econ aggregates'!$X78</f>
        <v>48.231759662464668</v>
      </c>
      <c r="O70">
        <f>((1-BL)*'HKI(x)'!O70+BL*'BL HKI(x)'!AS69)*'Econ aggregates'!$X78</f>
        <v>51.141013801773965</v>
      </c>
      <c r="P70">
        <f>((1-BL)*'HKI(x)'!P70+BL*'BL HKI(x)'!AT69)*'Econ aggregates'!$X78</f>
        <v>52.315503576100824</v>
      </c>
      <c r="Q70">
        <f>((1-BL)*'HKI(x)'!Q70+BL*'BL HKI(x)'!AU69)*'Econ aggregates'!$X78</f>
        <v>52.783245391437212</v>
      </c>
      <c r="R70">
        <f>((1-BL)*'HKI(x)'!R70+BL*'BL HKI(x)'!AV69)*'Econ aggregates'!$X78</f>
        <v>53.462907879019703</v>
      </c>
      <c r="S70">
        <f>((1-BL)*'HKI(x)'!S70+BL*'BL HKI(x)'!AW69)*'Econ aggregates'!$X78</f>
        <v>52.852443846001478</v>
      </c>
      <c r="T70">
        <f>((1-BL)*'HKI(x)'!T70+BL*'BL HKI(x)'!AX69)*'Econ aggregates'!$X78</f>
        <v>54.822917905107815</v>
      </c>
      <c r="U70">
        <f>((1-BL)*'HKI(x)'!U70+BL*'BL HKI(x)'!AY69)*'Econ aggregates'!$X78</f>
        <v>43.829167836960018</v>
      </c>
      <c r="V70">
        <f>((1-BL)*'HKI(x)'!V70+BL*'BL HKI(x)'!AZ69)*'Econ aggregates'!$X78</f>
        <v>40.873437993727151</v>
      </c>
      <c r="W70">
        <f>((1-BL)*'HKI(x)'!W70+BL*'BL HKI(x)'!BA69)*'Econ aggregates'!$X78</f>
        <v>37.370387807741935</v>
      </c>
      <c r="X70">
        <f>((1-BL)*'HKI(x)'!X70+BL*'BL HKI(x)'!BB69)*'Econ aggregates'!$X78</f>
        <v>34.451767030546712</v>
      </c>
      <c r="Y70">
        <f>((1-BL)*'HKI(x)'!Y70+BL*'BL HKI(x)'!BC69)*'Econ aggregates'!$X78</f>
        <v>29.653140715989306</v>
      </c>
      <c r="Z70">
        <f>((1-BL)*'HKI(x)'!Z70+BL*'BL HKI(x)'!BD69)*'Econ aggregates'!$X78</f>
        <v>26.936709525195099</v>
      </c>
      <c r="AA70">
        <f>((1-BL)*'HKI(x)'!AA70+BL*'BL HKI(x)'!BE69)*'Econ aggregates'!$X78</f>
        <v>19.468459128352791</v>
      </c>
      <c r="AB70">
        <f>((1-BL)*'HKI(x)'!AB70+BL*'BL HKI(x)'!BF69)*'Econ aggregates'!$X78</f>
        <v>13.819900358316422</v>
      </c>
      <c r="AC70">
        <f>((1-BL)*'HKI(x)'!AC70+BL*'BL HKI(x)'!BG69)*'Econ aggregates'!$X78</f>
        <v>11.440910056783176</v>
      </c>
    </row>
    <row r="71" spans="1:29" x14ac:dyDescent="0.25">
      <c r="A71">
        <f>'HKFI(x)'!AE70</f>
        <v>2018</v>
      </c>
      <c r="B71">
        <f t="shared" si="1"/>
        <v>970.68640444070479</v>
      </c>
      <c r="C71">
        <f>((1-BL)*'HKI(x)'!C71+BL*'BL HKI(x)'!AG70)*'Econ aggregates'!$X79</f>
        <v>16.593213921124814</v>
      </c>
      <c r="D71">
        <f>((1-BL)*'HKI(x)'!D71+BL*'BL HKI(x)'!AH70)*'Econ aggregates'!$X79</f>
        <v>15.35556275611871</v>
      </c>
      <c r="E71">
        <f>((1-BL)*'HKI(x)'!E71+BL*'BL HKI(x)'!AI70)*'Econ aggregates'!$X79</f>
        <v>13.75638909263756</v>
      </c>
      <c r="F71">
        <f>((1-BL)*'HKI(x)'!F71+BL*'BL HKI(x)'!AJ70)*'Econ aggregates'!$X79</f>
        <v>17.726072093868794</v>
      </c>
      <c r="G71">
        <f>((1-BL)*'HKI(x)'!G71+BL*'BL HKI(x)'!AK70)*'Econ aggregates'!$X79</f>
        <v>20.254178595766238</v>
      </c>
      <c r="H71">
        <f>((1-BL)*'HKI(x)'!H71+BL*'BL HKI(x)'!AL70)*'Econ aggregates'!$X79</f>
        <v>23.882732598317421</v>
      </c>
      <c r="I71">
        <f>((1-BL)*'HKI(x)'!I71+BL*'BL HKI(x)'!AM70)*'Econ aggregates'!$X79</f>
        <v>35.32745550392454</v>
      </c>
      <c r="J71">
        <f>((1-BL)*'HKI(x)'!J71+BL*'BL HKI(x)'!AN70)*'Econ aggregates'!$X79</f>
        <v>46.130264915965306</v>
      </c>
      <c r="K71">
        <f>((1-BL)*'HKI(x)'!K71+BL*'BL HKI(x)'!AO70)*'Econ aggregates'!$X79</f>
        <v>45.796158560492067</v>
      </c>
      <c r="L71">
        <f>((1-BL)*'HKI(x)'!L71+BL*'BL HKI(x)'!AP70)*'Econ aggregates'!$X79</f>
        <v>48.386667178861948</v>
      </c>
      <c r="M71">
        <f>((1-BL)*'HKI(x)'!M71+BL*'BL HKI(x)'!AQ70)*'Econ aggregates'!$X79</f>
        <v>48.599394342868983</v>
      </c>
      <c r="N71">
        <f>((1-BL)*'HKI(x)'!N71+BL*'BL HKI(x)'!AR70)*'Econ aggregates'!$X79</f>
        <v>49.465836562660954</v>
      </c>
      <c r="O71">
        <f>((1-BL)*'HKI(x)'!O71+BL*'BL HKI(x)'!AS70)*'Econ aggregates'!$X79</f>
        <v>52.413701636392666</v>
      </c>
      <c r="P71">
        <f>((1-BL)*'HKI(x)'!P71+BL*'BL HKI(x)'!AT70)*'Econ aggregates'!$X79</f>
        <v>53.582282673409331</v>
      </c>
      <c r="Q71">
        <f>((1-BL)*'HKI(x)'!Q71+BL*'BL HKI(x)'!AU70)*'Econ aggregates'!$X79</f>
        <v>54.098964060898943</v>
      </c>
      <c r="R71">
        <f>((1-BL)*'HKI(x)'!R71+BL*'BL HKI(x)'!AV70)*'Econ aggregates'!$X79</f>
        <v>54.767482877004255</v>
      </c>
      <c r="S71">
        <f>((1-BL)*'HKI(x)'!S71+BL*'BL HKI(x)'!AW70)*'Econ aggregates'!$X79</f>
        <v>54.145628414232753</v>
      </c>
      <c r="T71">
        <f>((1-BL)*'HKI(x)'!T71+BL*'BL HKI(x)'!AX70)*'Econ aggregates'!$X79</f>
        <v>56.127125318934723</v>
      </c>
      <c r="U71">
        <f>((1-BL)*'HKI(x)'!U71+BL*'BL HKI(x)'!AY70)*'Econ aggregates'!$X79</f>
        <v>44.943525647744117</v>
      </c>
      <c r="V71">
        <f>((1-BL)*'HKI(x)'!V71+BL*'BL HKI(x)'!AZ70)*'Econ aggregates'!$X79</f>
        <v>41.927754846127861</v>
      </c>
      <c r="W71">
        <f>((1-BL)*'HKI(x)'!W71+BL*'BL HKI(x)'!BA70)*'Econ aggregates'!$X79</f>
        <v>38.298243419956741</v>
      </c>
      <c r="X71">
        <f>((1-BL)*'HKI(x)'!X71+BL*'BL HKI(x)'!BB70)*'Econ aggregates'!$X79</f>
        <v>35.27428864051813</v>
      </c>
      <c r="Y71">
        <f>((1-BL)*'HKI(x)'!Y71+BL*'BL HKI(x)'!BC70)*'Econ aggregates'!$X79</f>
        <v>30.342331887060208</v>
      </c>
      <c r="Z71">
        <f>((1-BL)*'HKI(x)'!Z71+BL*'BL HKI(x)'!BD70)*'Econ aggregates'!$X79</f>
        <v>27.609840602004716</v>
      </c>
      <c r="AA71">
        <f>((1-BL)*'HKI(x)'!AA71+BL*'BL HKI(x)'!BE70)*'Econ aggregates'!$X79</f>
        <v>19.990138009602514</v>
      </c>
      <c r="AB71">
        <f>((1-BL)*'HKI(x)'!AB71+BL*'BL HKI(x)'!BF70)*'Econ aggregates'!$X79</f>
        <v>14.134097657098364</v>
      </c>
      <c r="AC71">
        <f>((1-BL)*'HKI(x)'!AC71+BL*'BL HKI(x)'!BG70)*'Econ aggregates'!$X79</f>
        <v>11.757072627111999</v>
      </c>
    </row>
    <row r="72" spans="1:29" x14ac:dyDescent="0.25">
      <c r="A72">
        <f>'HKFI(x)'!AE71</f>
        <v>2019</v>
      </c>
      <c r="B72">
        <f t="shared" si="1"/>
        <v>995.84066321739499</v>
      </c>
      <c r="C72">
        <f>((1-BL)*'HKI(x)'!C72+BL*'BL HKI(x)'!AG71)*'Econ aggregates'!$X80</f>
        <v>17.007153912298772</v>
      </c>
      <c r="D72">
        <f>((1-BL)*'HKI(x)'!D72+BL*'BL HKI(x)'!AH71)*'Econ aggregates'!$X80</f>
        <v>15.669005956468071</v>
      </c>
      <c r="E72">
        <f>((1-BL)*'HKI(x)'!E72+BL*'BL HKI(x)'!AI71)*'Econ aggregates'!$X80</f>
        <v>14.05480075653462</v>
      </c>
      <c r="F72">
        <f>((1-BL)*'HKI(x)'!F72+BL*'BL HKI(x)'!AJ71)*'Econ aggregates'!$X80</f>
        <v>18.126979241794466</v>
      </c>
      <c r="G72">
        <f>((1-BL)*'HKI(x)'!G72+BL*'BL HKI(x)'!AK71)*'Econ aggregates'!$X80</f>
        <v>20.687856434680551</v>
      </c>
      <c r="H72">
        <f>((1-BL)*'HKI(x)'!H72+BL*'BL HKI(x)'!AL71)*'Econ aggregates'!$X80</f>
        <v>24.438732801753559</v>
      </c>
      <c r="I72">
        <f>((1-BL)*'HKI(x)'!I72+BL*'BL HKI(x)'!AM71)*'Econ aggregates'!$X80</f>
        <v>36.209380148401102</v>
      </c>
      <c r="J72">
        <f>((1-BL)*'HKI(x)'!J72+BL*'BL HKI(x)'!AN71)*'Econ aggregates'!$X80</f>
        <v>47.376289306566939</v>
      </c>
      <c r="K72">
        <f>((1-BL)*'HKI(x)'!K72+BL*'BL HKI(x)'!AO71)*'Econ aggregates'!$X80</f>
        <v>47.041813697611389</v>
      </c>
      <c r="L72">
        <f>((1-BL)*'HKI(x)'!L72+BL*'BL HKI(x)'!AP71)*'Econ aggregates'!$X80</f>
        <v>49.610605821170822</v>
      </c>
      <c r="M72">
        <f>((1-BL)*'HKI(x)'!M72+BL*'BL HKI(x)'!AQ71)*'Econ aggregates'!$X80</f>
        <v>49.954390102528833</v>
      </c>
      <c r="N72">
        <f>((1-BL)*'HKI(x)'!N72+BL*'BL HKI(x)'!AR71)*'Econ aggregates'!$X80</f>
        <v>50.800509189478824</v>
      </c>
      <c r="O72">
        <f>((1-BL)*'HKI(x)'!O72+BL*'BL HKI(x)'!AS71)*'Econ aggregates'!$X80</f>
        <v>53.78387844811985</v>
      </c>
      <c r="P72">
        <f>((1-BL)*'HKI(x)'!P72+BL*'BL HKI(x)'!AT71)*'Econ aggregates'!$X80</f>
        <v>54.936103693747619</v>
      </c>
      <c r="Q72">
        <f>((1-BL)*'HKI(x)'!Q72+BL*'BL HKI(x)'!AU71)*'Econ aggregates'!$X80</f>
        <v>55.520966370760725</v>
      </c>
      <c r="R72">
        <f>((1-BL)*'HKI(x)'!R72+BL*'BL HKI(x)'!AV71)*'Econ aggregates'!$X80</f>
        <v>56.172008497872206</v>
      </c>
      <c r="S72">
        <f>((1-BL)*'HKI(x)'!S72+BL*'BL HKI(x)'!AW71)*'Econ aggregates'!$X80</f>
        <v>55.542563155608057</v>
      </c>
      <c r="T72">
        <f>((1-BL)*'HKI(x)'!T72+BL*'BL HKI(x)'!AX71)*'Econ aggregates'!$X80</f>
        <v>57.52906558990955</v>
      </c>
      <c r="U72">
        <f>((1-BL)*'HKI(x)'!U72+BL*'BL HKI(x)'!AY71)*'Econ aggregates'!$X80</f>
        <v>46.17372400819761</v>
      </c>
      <c r="V72">
        <f>((1-BL)*'HKI(x)'!V72+BL*'BL HKI(x)'!AZ71)*'Econ aggregates'!$X80</f>
        <v>43.099674568337917</v>
      </c>
      <c r="W72">
        <f>((1-BL)*'HKI(x)'!W72+BL*'BL HKI(x)'!BA71)*'Econ aggregates'!$X80</f>
        <v>39.323334080945699</v>
      </c>
      <c r="X72">
        <f>((1-BL)*'HKI(x)'!X72+BL*'BL HKI(x)'!BB71)*'Econ aggregates'!$X80</f>
        <v>36.171724895795599</v>
      </c>
      <c r="Y72">
        <f>((1-BL)*'HKI(x)'!Y72+BL*'BL HKI(x)'!BC71)*'Econ aggregates'!$X80</f>
        <v>31.089831559394518</v>
      </c>
      <c r="Z72">
        <f>((1-BL)*'HKI(x)'!Z72+BL*'BL HKI(x)'!BD71)*'Econ aggregates'!$X80</f>
        <v>28.355527505668178</v>
      </c>
      <c r="AA72">
        <f>((1-BL)*'HKI(x)'!AA72+BL*'BL HKI(x)'!BE71)*'Econ aggregates'!$X80</f>
        <v>20.578210982489587</v>
      </c>
      <c r="AB72">
        <f>((1-BL)*'HKI(x)'!AB72+BL*'BL HKI(x)'!BF71)*'Econ aggregates'!$X80</f>
        <v>14.470516733655083</v>
      </c>
      <c r="AC72">
        <f>((1-BL)*'HKI(x)'!AC72+BL*'BL HKI(x)'!BG71)*'Econ aggregates'!$X80</f>
        <v>12.116015757604821</v>
      </c>
    </row>
    <row r="73" spans="1:29" x14ac:dyDescent="0.25">
      <c r="A73">
        <f>'HKFI(x)'!AE72</f>
        <v>2020</v>
      </c>
      <c r="B73">
        <f t="shared" si="1"/>
        <v>1024.0847801771565</v>
      </c>
      <c r="C73">
        <f>((1-BL)*'HKI(x)'!C73+BL*'BL HKI(x)'!AG72)*'Econ aggregates'!$X81</f>
        <v>17.471741844874376</v>
      </c>
      <c r="D73">
        <f>((1-BL)*'HKI(x)'!D73+BL*'BL HKI(x)'!AH72)*'Econ aggregates'!$X81</f>
        <v>16.008455707186336</v>
      </c>
      <c r="E73">
        <f>((1-BL)*'HKI(x)'!E73+BL*'BL HKI(x)'!AI72)*'Econ aggregates'!$X81</f>
        <v>14.381502805803237</v>
      </c>
      <c r="F73">
        <f>((1-BL)*'HKI(x)'!F73+BL*'BL HKI(x)'!AJ72)*'Econ aggregates'!$X81</f>
        <v>18.570666929018181</v>
      </c>
      <c r="G73">
        <f>((1-BL)*'HKI(x)'!G73+BL*'BL HKI(x)'!AK72)*'Econ aggregates'!$X81</f>
        <v>21.163280296249024</v>
      </c>
      <c r="H73">
        <f>((1-BL)*'HKI(x)'!H73+BL*'BL HKI(x)'!AL72)*'Econ aggregates'!$X81</f>
        <v>25.05525876190077</v>
      </c>
      <c r="I73">
        <f>((1-BL)*'HKI(x)'!I73+BL*'BL HKI(x)'!AM72)*'Econ aggregates'!$X81</f>
        <v>37.191526716584868</v>
      </c>
      <c r="J73">
        <f>((1-BL)*'HKI(x)'!J73+BL*'BL HKI(x)'!AN72)*'Econ aggregates'!$X81</f>
        <v>48.777299043824613</v>
      </c>
      <c r="K73">
        <f>((1-BL)*'HKI(x)'!K73+BL*'BL HKI(x)'!AO72)*'Econ aggregates'!$X81</f>
        <v>48.440941595711713</v>
      </c>
      <c r="L73">
        <f>((1-BL)*'HKI(x)'!L73+BL*'BL HKI(x)'!AP72)*'Econ aggregates'!$X81</f>
        <v>50.969612255114946</v>
      </c>
      <c r="M73">
        <f>((1-BL)*'HKI(x)'!M73+BL*'BL HKI(x)'!AQ72)*'Econ aggregates'!$X81</f>
        <v>51.482821240993481</v>
      </c>
      <c r="N73">
        <f>((1-BL)*'HKI(x)'!N73+BL*'BL HKI(x)'!AR72)*'Econ aggregates'!$X81</f>
        <v>52.29852631790785</v>
      </c>
      <c r="O73">
        <f>((1-BL)*'HKI(x)'!O73+BL*'BL HKI(x)'!AS72)*'Econ aggregates'!$X81</f>
        <v>55.317143762521084</v>
      </c>
      <c r="P73">
        <f>((1-BL)*'HKI(x)'!P73+BL*'BL HKI(x)'!AT72)*'Econ aggregates'!$X81</f>
        <v>56.44382418726925</v>
      </c>
      <c r="Q73">
        <f>((1-BL)*'HKI(x)'!Q73+BL*'BL HKI(x)'!AU72)*'Econ aggregates'!$X81</f>
        <v>57.11608961464875</v>
      </c>
      <c r="R73">
        <f>((1-BL)*'HKI(x)'!R73+BL*'BL HKI(x)'!AV72)*'Econ aggregates'!$X81</f>
        <v>57.743542571907</v>
      </c>
      <c r="S73">
        <f>((1-BL)*'HKI(x)'!S73+BL*'BL HKI(x)'!AW72)*'Econ aggregates'!$X81</f>
        <v>57.108899688598072</v>
      </c>
      <c r="T73">
        <f>((1-BL)*'HKI(x)'!T73+BL*'BL HKI(x)'!AX72)*'Econ aggregates'!$X81</f>
        <v>59.095933747225303</v>
      </c>
      <c r="U73">
        <f>((1-BL)*'HKI(x)'!U73+BL*'BL HKI(x)'!AY72)*'Econ aggregates'!$X81</f>
        <v>47.5718495719495</v>
      </c>
      <c r="V73">
        <f>((1-BL)*'HKI(x)'!V73+BL*'BL HKI(x)'!AZ72)*'Econ aggregates'!$X81</f>
        <v>44.437132319852424</v>
      </c>
      <c r="W73">
        <f>((1-BL)*'HKI(x)'!W73+BL*'BL HKI(x)'!BA72)*'Econ aggregates'!$X81</f>
        <v>40.48873432990402</v>
      </c>
      <c r="X73">
        <f>((1-BL)*'HKI(x)'!X73+BL*'BL HKI(x)'!BB72)*'Econ aggregates'!$X81</f>
        <v>37.184071385826883</v>
      </c>
      <c r="Y73">
        <f>((1-BL)*'HKI(x)'!Y73+BL*'BL HKI(x)'!BC72)*'Econ aggregates'!$X81</f>
        <v>31.929822559512143</v>
      </c>
      <c r="Z73">
        <f>((1-BL)*'HKI(x)'!Z73+BL*'BL HKI(x)'!BD72)*'Econ aggregates'!$X81</f>
        <v>29.204685242536435</v>
      </c>
      <c r="AA73">
        <f>((1-BL)*'HKI(x)'!AA73+BL*'BL HKI(x)'!BE72)*'Econ aggregates'!$X81</f>
        <v>21.255043409756293</v>
      </c>
      <c r="AB73">
        <f>((1-BL)*'HKI(x)'!AB73+BL*'BL HKI(x)'!BF72)*'Econ aggregates'!$X81</f>
        <v>14.845478069633771</v>
      </c>
      <c r="AC73">
        <f>((1-BL)*'HKI(x)'!AC73+BL*'BL HKI(x)'!BG72)*'Econ aggregates'!$X81</f>
        <v>12.530896200846255</v>
      </c>
    </row>
    <row r="74" spans="1:29" x14ac:dyDescent="0.25">
      <c r="A74">
        <f>'HKFI(x)'!AE73</f>
        <v>2021</v>
      </c>
      <c r="B74">
        <f t="shared" si="1"/>
        <v>1056.3317982949827</v>
      </c>
      <c r="C74">
        <f>((1-BL)*'HKI(x)'!C74+BL*'BL HKI(x)'!AG73)*'Econ aggregates'!$X82</f>
        <v>18.002060397520737</v>
      </c>
      <c r="D74">
        <f>((1-BL)*'HKI(x)'!D74+BL*'BL HKI(x)'!AH73)*'Econ aggregates'!$X82</f>
        <v>16.376055952101655</v>
      </c>
      <c r="E74">
        <f>((1-BL)*'HKI(x)'!E74+BL*'BL HKI(x)'!AI73)*'Econ aggregates'!$X82</f>
        <v>14.74116656998628</v>
      </c>
      <c r="F74">
        <f>((1-BL)*'HKI(x)'!F74+BL*'BL HKI(x)'!AJ73)*'Econ aggregates'!$X82</f>
        <v>19.067114649688804</v>
      </c>
      <c r="G74">
        <f>((1-BL)*'HKI(x)'!G74+BL*'BL HKI(x)'!AK73)*'Econ aggregates'!$X82</f>
        <v>21.687859871625587</v>
      </c>
      <c r="H74">
        <f>((1-BL)*'HKI(x)'!H74+BL*'BL HKI(x)'!AL73)*'Econ aggregates'!$X82</f>
        <v>25.746893677221941</v>
      </c>
      <c r="I74">
        <f>((1-BL)*'HKI(x)'!I74+BL*'BL HKI(x)'!AM73)*'Econ aggregates'!$X82</f>
        <v>38.299617989440293</v>
      </c>
      <c r="J74">
        <f>((1-BL)*'HKI(x)'!J74+BL*'BL HKI(x)'!AN73)*'Econ aggregates'!$X82</f>
        <v>50.37942419447706</v>
      </c>
      <c r="K74">
        <f>((1-BL)*'HKI(x)'!K74+BL*'BL HKI(x)'!AO73)*'Econ aggregates'!$X82</f>
        <v>50.03832149205541</v>
      </c>
      <c r="L74">
        <f>((1-BL)*'HKI(x)'!L74+BL*'BL HKI(x)'!AP73)*'Econ aggregates'!$X82</f>
        <v>52.495804658010044</v>
      </c>
      <c r="M74">
        <f>((1-BL)*'HKI(x)'!M74+BL*'BL HKI(x)'!AQ73)*'Econ aggregates'!$X82</f>
        <v>53.238365932659654</v>
      </c>
      <c r="N74">
        <f>((1-BL)*'HKI(x)'!N74+BL*'BL HKI(x)'!AR73)*'Econ aggregates'!$X82</f>
        <v>54.007097555861634</v>
      </c>
      <c r="O74">
        <f>((1-BL)*'HKI(x)'!O74+BL*'BL HKI(x)'!AS73)*'Econ aggregates'!$X82</f>
        <v>57.058718668432029</v>
      </c>
      <c r="P74">
        <f>((1-BL)*'HKI(x)'!P74+BL*'BL HKI(x)'!AT73)*'Econ aggregates'!$X82</f>
        <v>58.144739674359201</v>
      </c>
      <c r="Q74">
        <f>((1-BL)*'HKI(x)'!Q74+BL*'BL HKI(x)'!AU73)*'Econ aggregates'!$X82</f>
        <v>58.934376551280984</v>
      </c>
      <c r="R74">
        <f>((1-BL)*'HKI(x)'!R74+BL*'BL HKI(x)'!AV73)*'Econ aggregates'!$X82</f>
        <v>59.528674272901405</v>
      </c>
      <c r="S74">
        <f>((1-BL)*'HKI(x)'!S74+BL*'BL HKI(x)'!AW73)*'Econ aggregates'!$X82</f>
        <v>58.893603324756675</v>
      </c>
      <c r="T74">
        <f>((1-BL)*'HKI(x)'!T74+BL*'BL HKI(x)'!AX73)*'Econ aggregates'!$X82</f>
        <v>60.873282652049014</v>
      </c>
      <c r="U74">
        <f>((1-BL)*'HKI(x)'!U74+BL*'BL HKI(x)'!AY73)*'Econ aggregates'!$X82</f>
        <v>49.195649625547766</v>
      </c>
      <c r="V74">
        <f>((1-BL)*'HKI(x)'!V74+BL*'BL HKI(x)'!AZ73)*'Econ aggregates'!$X82</f>
        <v>45.999456448404466</v>
      </c>
      <c r="W74">
        <f>((1-BL)*'HKI(x)'!W74+BL*'BL HKI(x)'!BA73)*'Econ aggregates'!$X82</f>
        <v>41.843185955323683</v>
      </c>
      <c r="X74">
        <f>((1-BL)*'HKI(x)'!X74+BL*'BL HKI(x)'!BB73)*'Econ aggregates'!$X82</f>
        <v>38.348026637025335</v>
      </c>
      <c r="Y74">
        <f>((1-BL)*'HKI(x)'!Y74+BL*'BL HKI(x)'!BC73)*'Econ aggregates'!$X82</f>
        <v>32.890536005913191</v>
      </c>
      <c r="Z74">
        <f>((1-BL)*'HKI(x)'!Z74+BL*'BL HKI(x)'!BD73)*'Econ aggregates'!$X82</f>
        <v>30.193850386963543</v>
      </c>
      <c r="AA74">
        <f>((1-BL)*'HKI(x)'!AA74+BL*'BL HKI(x)'!BE73)*'Econ aggregates'!$X82</f>
        <v>22.054769373512677</v>
      </c>
      <c r="AB74">
        <f>((1-BL)*'HKI(x)'!AB74+BL*'BL HKI(x)'!BF73)*'Econ aggregates'!$X82</f>
        <v>15.269290621215326</v>
      </c>
      <c r="AC74">
        <f>((1-BL)*'HKI(x)'!AC74+BL*'BL HKI(x)'!BG73)*'Econ aggregates'!$X82</f>
        <v>13.023855156648636</v>
      </c>
    </row>
    <row r="75" spans="1:29" x14ac:dyDescent="0.25">
      <c r="A75">
        <f>'HKFI(x)'!AE74</f>
        <v>2022</v>
      </c>
      <c r="B75">
        <f t="shared" si="1"/>
        <v>1093.6595583871729</v>
      </c>
      <c r="C75">
        <f>((1-BL)*'HKI(x)'!C75+BL*'BL HKI(x)'!AG74)*'Econ aggregates'!$X83</f>
        <v>18.615863879882152</v>
      </c>
      <c r="D75">
        <f>((1-BL)*'HKI(x)'!D75+BL*'BL HKI(x)'!AH74)*'Econ aggregates'!$X83</f>
        <v>16.779319803645269</v>
      </c>
      <c r="E75">
        <f>((1-BL)*'HKI(x)'!E75+BL*'BL HKI(x)'!AI74)*'Econ aggregates'!$X83</f>
        <v>15.142628550860422</v>
      </c>
      <c r="F75">
        <f>((1-BL)*'HKI(x)'!F75+BL*'BL HKI(x)'!AJ74)*'Econ aggregates'!$X83</f>
        <v>19.630550767668812</v>
      </c>
      <c r="G75">
        <f>((1-BL)*'HKI(x)'!G75+BL*'BL HKI(x)'!AK74)*'Econ aggregates'!$X83</f>
        <v>22.274820322505089</v>
      </c>
      <c r="H75">
        <f>((1-BL)*'HKI(x)'!H75+BL*'BL HKI(x)'!AL74)*'Econ aggregates'!$X83</f>
        <v>26.533859912915055</v>
      </c>
      <c r="I75">
        <f>((1-BL)*'HKI(x)'!I75+BL*'BL HKI(x)'!AM74)*'Econ aggregates'!$X83</f>
        <v>39.567441433025259</v>
      </c>
      <c r="J75">
        <f>((1-BL)*'HKI(x)'!J75+BL*'BL HKI(x)'!AN74)*'Econ aggregates'!$X83</f>
        <v>52.236684266244083</v>
      </c>
      <c r="K75">
        <f>((1-BL)*'HKI(x)'!K75+BL*'BL HKI(x)'!AO74)*'Econ aggregates'!$X83</f>
        <v>51.887124186245423</v>
      </c>
      <c r="L75">
        <f>((1-BL)*'HKI(x)'!L75+BL*'BL HKI(x)'!AP74)*'Econ aggregates'!$X83</f>
        <v>54.233837358983706</v>
      </c>
      <c r="M75">
        <f>((1-BL)*'HKI(x)'!M75+BL*'BL HKI(x)'!AQ74)*'Econ aggregates'!$X83</f>
        <v>55.282029928816961</v>
      </c>
      <c r="N75">
        <f>((1-BL)*'HKI(x)'!N75+BL*'BL HKI(x)'!AR74)*'Econ aggregates'!$X83</f>
        <v>55.982696297757165</v>
      </c>
      <c r="O75">
        <f>((1-BL)*'HKI(x)'!O75+BL*'BL HKI(x)'!AS74)*'Econ aggregates'!$X83</f>
        <v>59.064484594068084</v>
      </c>
      <c r="P75">
        <f>((1-BL)*'HKI(x)'!P75+BL*'BL HKI(x)'!AT74)*'Econ aggregates'!$X83</f>
        <v>60.090616054099762</v>
      </c>
      <c r="Q75">
        <f>((1-BL)*'HKI(x)'!Q75+BL*'BL HKI(x)'!AU74)*'Econ aggregates'!$X83</f>
        <v>61.035791708330798</v>
      </c>
      <c r="R75">
        <f>((1-BL)*'HKI(x)'!R75+BL*'BL HKI(x)'!AV74)*'Econ aggregates'!$X83</f>
        <v>61.584801761475148</v>
      </c>
      <c r="S75">
        <f>((1-BL)*'HKI(x)'!S75+BL*'BL HKI(x)'!AW74)*'Econ aggregates'!$X83</f>
        <v>60.955427814961261</v>
      </c>
      <c r="T75">
        <f>((1-BL)*'HKI(x)'!T75+BL*'BL HKI(x)'!AX74)*'Econ aggregates'!$X83</f>
        <v>62.917761118807611</v>
      </c>
      <c r="U75">
        <f>((1-BL)*'HKI(x)'!U75+BL*'BL HKI(x)'!AY74)*'Econ aggregates'!$X83</f>
        <v>51.106164962010958</v>
      </c>
      <c r="V75">
        <f>((1-BL)*'HKI(x)'!V75+BL*'BL HKI(x)'!AZ74)*'Econ aggregates'!$X83</f>
        <v>47.847543122454034</v>
      </c>
      <c r="W75">
        <f>((1-BL)*'HKI(x)'!W75+BL*'BL HKI(x)'!BA74)*'Econ aggregates'!$X83</f>
        <v>43.437918849000923</v>
      </c>
      <c r="X75">
        <f>((1-BL)*'HKI(x)'!X75+BL*'BL HKI(x)'!BB74)*'Econ aggregates'!$X83</f>
        <v>39.704623623273612</v>
      </c>
      <c r="Y75">
        <f>((1-BL)*'HKI(x)'!Y75+BL*'BL HKI(x)'!BC74)*'Econ aggregates'!$X83</f>
        <v>34.004647997886217</v>
      </c>
      <c r="Z75">
        <f>((1-BL)*'HKI(x)'!Z75+BL*'BL HKI(x)'!BD74)*'Econ aggregates'!$X83</f>
        <v>31.360977555823411</v>
      </c>
      <c r="AA75">
        <f>((1-BL)*'HKI(x)'!AA75+BL*'BL HKI(x)'!BE74)*'Econ aggregates'!$X83</f>
        <v>23.010727933069077</v>
      </c>
      <c r="AB75">
        <f>((1-BL)*'HKI(x)'!AB75+BL*'BL HKI(x)'!BF74)*'Econ aggregates'!$X83</f>
        <v>15.755135776795262</v>
      </c>
      <c r="AC75">
        <f>((1-BL)*'HKI(x)'!AC75+BL*'BL HKI(x)'!BG74)*'Econ aggregates'!$X83</f>
        <v>13.616078806567421</v>
      </c>
    </row>
    <row r="76" spans="1:29" x14ac:dyDescent="0.25">
      <c r="A76">
        <f>'HKFI(x)'!AE75</f>
        <v>2023</v>
      </c>
      <c r="B76">
        <f t="shared" si="1"/>
        <v>1135.6243895742714</v>
      </c>
      <c r="C76">
        <f>((1-BL)*'HKI(x)'!C76+BL*'BL HKI(x)'!AG75)*'Econ aggregates'!$X84</f>
        <v>19.305573145798157</v>
      </c>
      <c r="D76">
        <f>((1-BL)*'HKI(x)'!D76+BL*'BL HKI(x)'!AH75)*'Econ aggregates'!$X84</f>
        <v>17.225715688578166</v>
      </c>
      <c r="E76">
        <f>((1-BL)*'HKI(x)'!E76+BL*'BL HKI(x)'!AI75)*'Econ aggregates'!$X84</f>
        <v>15.589276443709887</v>
      </c>
      <c r="F76">
        <f>((1-BL)*'HKI(x)'!F76+BL*'BL HKI(x)'!AJ75)*'Econ aggregates'!$X84</f>
        <v>20.260143094686917</v>
      </c>
      <c r="G76">
        <f>((1-BL)*'HKI(x)'!G76+BL*'BL HKI(x)'!AK75)*'Econ aggregates'!$X84</f>
        <v>22.928062724199116</v>
      </c>
      <c r="H76">
        <f>((1-BL)*'HKI(x)'!H76+BL*'BL HKI(x)'!AL75)*'Econ aggregates'!$X84</f>
        <v>27.414092351473052</v>
      </c>
      <c r="I76">
        <f>((1-BL)*'HKI(x)'!I76+BL*'BL HKI(x)'!AM75)*'Econ aggregates'!$X84</f>
        <v>40.988579334314018</v>
      </c>
      <c r="J76">
        <f>((1-BL)*'HKI(x)'!J76+BL*'BL HKI(x)'!AN75)*'Econ aggregates'!$X84</f>
        <v>54.326335185129508</v>
      </c>
      <c r="K76">
        <f>((1-BL)*'HKI(x)'!K76+BL*'BL HKI(x)'!AO75)*'Econ aggregates'!$X84</f>
        <v>53.966738557220495</v>
      </c>
      <c r="L76">
        <f>((1-BL)*'HKI(x)'!L76+BL*'BL HKI(x)'!AP75)*'Econ aggregates'!$X84</f>
        <v>56.180429575083927</v>
      </c>
      <c r="M76">
        <f>((1-BL)*'HKI(x)'!M76+BL*'BL HKI(x)'!AQ75)*'Econ aggregates'!$X84</f>
        <v>57.584233959264374</v>
      </c>
      <c r="N76">
        <f>((1-BL)*'HKI(x)'!N76+BL*'BL HKI(x)'!AR75)*'Econ aggregates'!$X84</f>
        <v>58.204283326705003</v>
      </c>
      <c r="O76">
        <f>((1-BL)*'HKI(x)'!O76+BL*'BL HKI(x)'!AS75)*'Econ aggregates'!$X84</f>
        <v>61.317259650031417</v>
      </c>
      <c r="P76">
        <f>((1-BL)*'HKI(x)'!P76+BL*'BL HKI(x)'!AT75)*'Econ aggregates'!$X84</f>
        <v>62.272090627970577</v>
      </c>
      <c r="Q76">
        <f>((1-BL)*'HKI(x)'!Q76+BL*'BL HKI(x)'!AU75)*'Econ aggregates'!$X84</f>
        <v>63.397877218498614</v>
      </c>
      <c r="R76">
        <f>((1-BL)*'HKI(x)'!R76+BL*'BL HKI(x)'!AV75)*'Econ aggregates'!$X84</f>
        <v>63.893636778148263</v>
      </c>
      <c r="S76">
        <f>((1-BL)*'HKI(x)'!S76+BL*'BL HKI(x)'!AW75)*'Econ aggregates'!$X84</f>
        <v>63.272299293660481</v>
      </c>
      <c r="T76">
        <f>((1-BL)*'HKI(x)'!T76+BL*'BL HKI(x)'!AX75)*'Econ aggregates'!$X84</f>
        <v>65.212106235870337</v>
      </c>
      <c r="U76">
        <f>((1-BL)*'HKI(x)'!U76+BL*'BL HKI(x)'!AY75)*'Econ aggregates'!$X84</f>
        <v>53.262621584954218</v>
      </c>
      <c r="V76">
        <f>((1-BL)*'HKI(x)'!V76+BL*'BL HKI(x)'!AZ75)*'Econ aggregates'!$X84</f>
        <v>49.936277389070781</v>
      </c>
      <c r="W76">
        <f>((1-BL)*'HKI(x)'!W76+BL*'BL HKI(x)'!BA75)*'Econ aggregates'!$X84</f>
        <v>45.237752068517054</v>
      </c>
      <c r="X76">
        <f>((1-BL)*'HKI(x)'!X76+BL*'BL HKI(x)'!BB75)*'Econ aggregates'!$X84</f>
        <v>41.231582755373282</v>
      </c>
      <c r="Y76">
        <f>((1-BL)*'HKI(x)'!Y76+BL*'BL HKI(x)'!BC75)*'Econ aggregates'!$X84</f>
        <v>35.256847517681244</v>
      </c>
      <c r="Z76">
        <f>((1-BL)*'HKI(x)'!Z76+BL*'BL HKI(x)'!BD75)*'Econ aggregates'!$X84</f>
        <v>32.678914006908933</v>
      </c>
      <c r="AA76">
        <f>((1-BL)*'HKI(x)'!AA76+BL*'BL HKI(x)'!BE75)*'Econ aggregates'!$X84</f>
        <v>24.093987763360769</v>
      </c>
      <c r="AB76">
        <f>((1-BL)*'HKI(x)'!AB76+BL*'BL HKI(x)'!BF75)*'Econ aggregates'!$X84</f>
        <v>16.299609603039208</v>
      </c>
      <c r="AC76">
        <f>((1-BL)*'HKI(x)'!AC76+BL*'BL HKI(x)'!BG75)*'Econ aggregates'!$X84</f>
        <v>14.288063695023842</v>
      </c>
    </row>
    <row r="77" spans="1:29" x14ac:dyDescent="0.25">
      <c r="A77">
        <f>'HKFI(x)'!AE76</f>
        <v>2024</v>
      </c>
      <c r="B77">
        <f t="shared" si="1"/>
        <v>1183.4963036562872</v>
      </c>
      <c r="C77">
        <f>((1-BL)*'HKI(x)'!C77+BL*'BL HKI(x)'!AG76)*'Econ aggregates'!$X85</f>
        <v>20.09252563952613</v>
      </c>
      <c r="D77">
        <f>((1-BL)*'HKI(x)'!D77+BL*'BL HKI(x)'!AH76)*'Econ aggregates'!$X85</f>
        <v>17.704108850949204</v>
      </c>
      <c r="E77">
        <f>((1-BL)*'HKI(x)'!E77+BL*'BL HKI(x)'!AI76)*'Econ aggregates'!$X85</f>
        <v>16.078217104019171</v>
      </c>
      <c r="F77">
        <f>((1-BL)*'HKI(x)'!F77+BL*'BL HKI(x)'!AJ76)*'Econ aggregates'!$X85</f>
        <v>20.963052135527139</v>
      </c>
      <c r="G77">
        <f>((1-BL)*'HKI(x)'!G77+BL*'BL HKI(x)'!AK76)*'Econ aggregates'!$X85</f>
        <v>23.645398543565182</v>
      </c>
      <c r="H77">
        <f>((1-BL)*'HKI(x)'!H77+BL*'BL HKI(x)'!AL76)*'Econ aggregates'!$X85</f>
        <v>28.399506365563767</v>
      </c>
      <c r="I77">
        <f>((1-BL)*'HKI(x)'!I77+BL*'BL HKI(x)'!AM76)*'Econ aggregates'!$X85</f>
        <v>42.588805209251682</v>
      </c>
      <c r="J77">
        <f>((1-BL)*'HKI(x)'!J77+BL*'BL HKI(x)'!AN76)*'Econ aggregates'!$X85</f>
        <v>56.71323223778586</v>
      </c>
      <c r="K77">
        <f>((1-BL)*'HKI(x)'!K77+BL*'BL HKI(x)'!AO76)*'Econ aggregates'!$X85</f>
        <v>56.337762038789712</v>
      </c>
      <c r="L77">
        <f>((1-BL)*'HKI(x)'!L77+BL*'BL HKI(x)'!AP76)*'Econ aggregates'!$X85</f>
        <v>58.360093243819527</v>
      </c>
      <c r="M77">
        <f>((1-BL)*'HKI(x)'!M77+BL*'BL HKI(x)'!AQ76)*'Econ aggregates'!$X85</f>
        <v>60.225628150384601</v>
      </c>
      <c r="N77">
        <f>((1-BL)*'HKI(x)'!N77+BL*'BL HKI(x)'!AR76)*'Econ aggregates'!$X85</f>
        <v>60.734592027275774</v>
      </c>
      <c r="O77">
        <f>((1-BL)*'HKI(x)'!O77+BL*'BL HKI(x)'!AS76)*'Econ aggregates'!$X85</f>
        <v>63.87217811512906</v>
      </c>
      <c r="P77">
        <f>((1-BL)*'HKI(x)'!P77+BL*'BL HKI(x)'!AT76)*'Econ aggregates'!$X85</f>
        <v>64.727868533940907</v>
      </c>
      <c r="Q77">
        <f>((1-BL)*'HKI(x)'!Q77+BL*'BL HKI(x)'!AU76)*'Econ aggregates'!$X85</f>
        <v>66.087275119759269</v>
      </c>
      <c r="R77">
        <f>((1-BL)*'HKI(x)'!R77+BL*'BL HKI(x)'!AV76)*'Econ aggregates'!$X85</f>
        <v>66.512853819352003</v>
      </c>
      <c r="S77">
        <f>((1-BL)*'HKI(x)'!S77+BL*'BL HKI(x)'!AW76)*'Econ aggregates'!$X85</f>
        <v>65.909507697692533</v>
      </c>
      <c r="T77">
        <f>((1-BL)*'HKI(x)'!T77+BL*'BL HKI(x)'!AX76)*'Econ aggregates'!$X85</f>
        <v>67.811585304536223</v>
      </c>
      <c r="U77">
        <f>((1-BL)*'HKI(x)'!U77+BL*'BL HKI(x)'!AY76)*'Econ aggregates'!$X85</f>
        <v>55.766246545953223</v>
      </c>
      <c r="V77">
        <f>((1-BL)*'HKI(x)'!V77+BL*'BL HKI(x)'!AZ76)*'Econ aggregates'!$X85</f>
        <v>52.374964060337099</v>
      </c>
      <c r="W77">
        <f>((1-BL)*'HKI(x)'!W77+BL*'BL HKI(x)'!BA76)*'Econ aggregates'!$X85</f>
        <v>47.329303544338423</v>
      </c>
      <c r="X77">
        <f>((1-BL)*'HKI(x)'!X77+BL*'BL HKI(x)'!BB76)*'Econ aggregates'!$X85</f>
        <v>42.987140306270817</v>
      </c>
      <c r="Y77">
        <f>((1-BL)*'HKI(x)'!Y77+BL*'BL HKI(x)'!BC76)*'Econ aggregates'!$X85</f>
        <v>36.688877660234617</v>
      </c>
      <c r="Z77">
        <f>((1-BL)*'HKI(x)'!Z77+BL*'BL HKI(x)'!BD76)*'Econ aggregates'!$X85</f>
        <v>34.213877930739464</v>
      </c>
      <c r="AA77">
        <f>((1-BL)*'HKI(x)'!AA77+BL*'BL HKI(x)'!BE76)*'Econ aggregates'!$X85</f>
        <v>25.372344701187835</v>
      </c>
      <c r="AB77">
        <f>((1-BL)*'HKI(x)'!AB77+BL*'BL HKI(x)'!BF76)*'Econ aggregates'!$X85</f>
        <v>16.914345649954448</v>
      </c>
      <c r="AC77">
        <f>((1-BL)*'HKI(x)'!AC77+BL*'BL HKI(x)'!BG76)*'Econ aggregates'!$X85</f>
        <v>15.085013120403483</v>
      </c>
    </row>
    <row r="78" spans="1:29" x14ac:dyDescent="0.25">
      <c r="A78">
        <f>'HKFI(x)'!AE77</f>
        <v>2025</v>
      </c>
      <c r="B78">
        <f t="shared" si="1"/>
        <v>1238.0110238231587</v>
      </c>
      <c r="C78">
        <f>((1-BL)*'HKI(x)'!C78+BL*'BL HKI(x)'!AG77)*'Econ aggregates'!$X86</f>
        <v>20.988639306436205</v>
      </c>
      <c r="D78">
        <f>((1-BL)*'HKI(x)'!D78+BL*'BL HKI(x)'!AH77)*'Econ aggregates'!$X86</f>
        <v>18.230929339728256</v>
      </c>
      <c r="E78">
        <f>((1-BL)*'HKI(x)'!E78+BL*'BL HKI(x)'!AI77)*'Econ aggregates'!$X86</f>
        <v>16.623009112840748</v>
      </c>
      <c r="F78">
        <f>((1-BL)*'HKI(x)'!F78+BL*'BL HKI(x)'!AJ77)*'Econ aggregates'!$X86</f>
        <v>21.754456151683566</v>
      </c>
      <c r="G78">
        <f>((1-BL)*'HKI(x)'!G78+BL*'BL HKI(x)'!AK77)*'Econ aggregates'!$X86</f>
        <v>24.445935689869703</v>
      </c>
      <c r="H78">
        <f>((1-BL)*'HKI(x)'!H78+BL*'BL HKI(x)'!AL77)*'Econ aggregates'!$X86</f>
        <v>29.51066611566203</v>
      </c>
      <c r="I78">
        <f>((1-BL)*'HKI(x)'!I78+BL*'BL HKI(x)'!AM77)*'Econ aggregates'!$X86</f>
        <v>44.399068746546206</v>
      </c>
      <c r="J78">
        <f>((1-BL)*'HKI(x)'!J78+BL*'BL HKI(x)'!AN77)*'Econ aggregates'!$X86</f>
        <v>59.43347759491607</v>
      </c>
      <c r="K78">
        <f>((1-BL)*'HKI(x)'!K78+BL*'BL HKI(x)'!AO77)*'Econ aggregates'!$X86</f>
        <v>59.037516011331043</v>
      </c>
      <c r="L78">
        <f>((1-BL)*'HKI(x)'!L78+BL*'BL HKI(x)'!AP77)*'Econ aggregates'!$X86</f>
        <v>60.819024543356704</v>
      </c>
      <c r="M78">
        <f>((1-BL)*'HKI(x)'!M78+BL*'BL HKI(x)'!AQ77)*'Econ aggregates'!$X86</f>
        <v>63.24278126655247</v>
      </c>
      <c r="N78">
        <f>((1-BL)*'HKI(x)'!N78+BL*'BL HKI(x)'!AR77)*'Econ aggregates'!$X86</f>
        <v>63.614188061302464</v>
      </c>
      <c r="O78">
        <f>((1-BL)*'HKI(x)'!O78+BL*'BL HKI(x)'!AS77)*'Econ aggregates'!$X86</f>
        <v>66.773327164354129</v>
      </c>
      <c r="P78">
        <f>((1-BL)*'HKI(x)'!P78+BL*'BL HKI(x)'!AT77)*'Econ aggregates'!$X86</f>
        <v>67.505770880713371</v>
      </c>
      <c r="Q78">
        <f>((1-BL)*'HKI(x)'!Q78+BL*'BL HKI(x)'!AU77)*'Econ aggregates'!$X86</f>
        <v>69.147112909619551</v>
      </c>
      <c r="R78">
        <f>((1-BL)*'HKI(x)'!R78+BL*'BL HKI(x)'!AV77)*'Econ aggregates'!$X86</f>
        <v>69.487208482523855</v>
      </c>
      <c r="S78">
        <f>((1-BL)*'HKI(x)'!S78+BL*'BL HKI(x)'!AW77)*'Econ aggregates'!$X86</f>
        <v>68.909364440162491</v>
      </c>
      <c r="T78">
        <f>((1-BL)*'HKI(x)'!T78+BL*'BL HKI(x)'!AX77)*'Econ aggregates'!$X86</f>
        <v>70.761366279857214</v>
      </c>
      <c r="U78">
        <f>((1-BL)*'HKI(x)'!U78+BL*'BL HKI(x)'!AY77)*'Econ aggregates'!$X86</f>
        <v>58.642251707180797</v>
      </c>
      <c r="V78">
        <f>((1-BL)*'HKI(x)'!V78+BL*'BL HKI(x)'!AZ77)*'Econ aggregates'!$X86</f>
        <v>55.184082046899469</v>
      </c>
      <c r="W78">
        <f>((1-BL)*'HKI(x)'!W78+BL*'BL HKI(x)'!BA77)*'Econ aggregates'!$X86</f>
        <v>49.732851889444262</v>
      </c>
      <c r="X78">
        <f>((1-BL)*'HKI(x)'!X78+BL*'BL HKI(x)'!BB77)*'Econ aggregates'!$X86</f>
        <v>44.993829685080598</v>
      </c>
      <c r="Y78">
        <f>((1-BL)*'HKI(x)'!Y78+BL*'BL HKI(x)'!BC77)*'Econ aggregates'!$X86</f>
        <v>38.321313844192446</v>
      </c>
      <c r="Z78">
        <f>((1-BL)*'HKI(x)'!Z78+BL*'BL HKI(x)'!BD77)*'Econ aggregates'!$X86</f>
        <v>35.979741567533154</v>
      </c>
      <c r="AA78">
        <f>((1-BL)*'HKI(x)'!AA78+BL*'BL HKI(x)'!BE77)*'Econ aggregates'!$X86</f>
        <v>26.852533131886819</v>
      </c>
      <c r="AB78">
        <f>((1-BL)*'HKI(x)'!AB78+BL*'BL HKI(x)'!BF77)*'Econ aggregates'!$X86</f>
        <v>17.610571896218925</v>
      </c>
      <c r="AC78">
        <f>((1-BL)*'HKI(x)'!AC78+BL*'BL HKI(x)'!BG77)*'Econ aggregates'!$X86</f>
        <v>16.010005957266124</v>
      </c>
    </row>
    <row r="79" spans="1:29" x14ac:dyDescent="0.25">
      <c r="A79">
        <f>'HKFI(x)'!AE78</f>
        <v>2026</v>
      </c>
      <c r="B79">
        <f t="shared" si="1"/>
        <v>1297.4567428280686</v>
      </c>
      <c r="C79">
        <f>((1-BL)*'HKI(x)'!C79+BL*'BL HKI(x)'!AG78)*'Econ aggregates'!$X87</f>
        <v>21.965479992338818</v>
      </c>
      <c r="D79">
        <f>((1-BL)*'HKI(x)'!D79+BL*'BL HKI(x)'!AH78)*'Econ aggregates'!$X87</f>
        <v>18.799374880022711</v>
      </c>
      <c r="E79">
        <f>((1-BL)*'HKI(x)'!E79+BL*'BL HKI(x)'!AI78)*'Econ aggregates'!$X87</f>
        <v>17.213019989592656</v>
      </c>
      <c r="F79">
        <f>((1-BL)*'HKI(x)'!F79+BL*'BL HKI(x)'!AJ78)*'Econ aggregates'!$X87</f>
        <v>22.614092929642975</v>
      </c>
      <c r="G79">
        <f>((1-BL)*'HKI(x)'!G79+BL*'BL HKI(x)'!AK78)*'Econ aggregates'!$X87</f>
        <v>25.313114277630049</v>
      </c>
      <c r="H79">
        <f>((1-BL)*'HKI(x)'!H79+BL*'BL HKI(x)'!AL78)*'Econ aggregates'!$X87</f>
        <v>30.718420803685131</v>
      </c>
      <c r="I79">
        <f>((1-BL)*'HKI(x)'!I79+BL*'BL HKI(x)'!AM78)*'Econ aggregates'!$X87</f>
        <v>46.369500206805903</v>
      </c>
      <c r="J79">
        <f>((1-BL)*'HKI(x)'!J79+BL*'BL HKI(x)'!AN78)*'Econ aggregates'!$X87</f>
        <v>62.401301076011535</v>
      </c>
      <c r="K79">
        <f>((1-BL)*'HKI(x)'!K79+BL*'BL HKI(x)'!AO78)*'Econ aggregates'!$X87</f>
        <v>61.982575115880628</v>
      </c>
      <c r="L79">
        <f>((1-BL)*'HKI(x)'!L79+BL*'BL HKI(x)'!AP78)*'Econ aggregates'!$X87</f>
        <v>63.494164848476665</v>
      </c>
      <c r="M79">
        <f>((1-BL)*'HKI(x)'!M79+BL*'BL HKI(x)'!AQ78)*'Econ aggregates'!$X87</f>
        <v>66.536981503863714</v>
      </c>
      <c r="N79">
        <f>((1-BL)*'HKI(x)'!N79+BL*'BL HKI(x)'!AR78)*'Econ aggregates'!$X87</f>
        <v>66.754861281659871</v>
      </c>
      <c r="O79">
        <f>((1-BL)*'HKI(x)'!O79+BL*'BL HKI(x)'!AS78)*'Econ aggregates'!$X87</f>
        <v>69.935122753274044</v>
      </c>
      <c r="P79">
        <f>((1-BL)*'HKI(x)'!P79+BL*'BL HKI(x)'!AT78)*'Econ aggregates'!$X87</f>
        <v>70.529738687561021</v>
      </c>
      <c r="Q79">
        <f>((1-BL)*'HKI(x)'!Q79+BL*'BL HKI(x)'!AU78)*'Econ aggregates'!$X87</f>
        <v>72.483456220266532</v>
      </c>
      <c r="R79">
        <f>((1-BL)*'HKI(x)'!R79+BL*'BL HKI(x)'!AV78)*'Econ aggregates'!$X87</f>
        <v>72.728297181381564</v>
      </c>
      <c r="S79">
        <f>((1-BL)*'HKI(x)'!S79+BL*'BL HKI(x)'!AW78)*'Econ aggregates'!$X87</f>
        <v>72.179645136981435</v>
      </c>
      <c r="T79">
        <f>((1-BL)*'HKI(x)'!T79+BL*'BL HKI(x)'!AX78)*'Econ aggregates'!$X87</f>
        <v>73.974398192685214</v>
      </c>
      <c r="U79">
        <f>((1-BL)*'HKI(x)'!U79+BL*'BL HKI(x)'!AY78)*'Econ aggregates'!$X87</f>
        <v>61.785747277886657</v>
      </c>
      <c r="V79">
        <f>((1-BL)*'HKI(x)'!V79+BL*'BL HKI(x)'!AZ78)*'Econ aggregates'!$X87</f>
        <v>58.256745037421382</v>
      </c>
      <c r="W79">
        <f>((1-BL)*'HKI(x)'!W79+BL*'BL HKI(x)'!BA78)*'Econ aggregates'!$X87</f>
        <v>52.359725474486133</v>
      </c>
      <c r="X79">
        <f>((1-BL)*'HKI(x)'!X79+BL*'BL HKI(x)'!BB78)*'Econ aggregates'!$X87</f>
        <v>47.183519383175657</v>
      </c>
      <c r="Y79">
        <f>((1-BL)*'HKI(x)'!Y79+BL*'BL HKI(x)'!BC78)*'Econ aggregates'!$X87</f>
        <v>40.101046076664169</v>
      </c>
      <c r="Z79">
        <f>((1-BL)*'HKI(x)'!Z79+BL*'BL HKI(x)'!BD78)*'Econ aggregates'!$X87</f>
        <v>37.910266789830885</v>
      </c>
      <c r="AA79">
        <f>((1-BL)*'HKI(x)'!AA79+BL*'BL HKI(x)'!BE78)*'Econ aggregates'!$X87</f>
        <v>28.473918786616501</v>
      </c>
      <c r="AB79">
        <f>((1-BL)*'HKI(x)'!AB79+BL*'BL HKI(x)'!BF78)*'Econ aggregates'!$X87</f>
        <v>18.368256860608209</v>
      </c>
      <c r="AC79">
        <f>((1-BL)*'HKI(x)'!AC79+BL*'BL HKI(x)'!BG78)*'Econ aggregates'!$X87</f>
        <v>17.023972063618356</v>
      </c>
    </row>
    <row r="80" spans="1:29" x14ac:dyDescent="0.25">
      <c r="A80">
        <f>'HKFI(x)'!AE79</f>
        <v>2027</v>
      </c>
      <c r="B80">
        <f t="shared" si="1"/>
        <v>1360.0565000342633</v>
      </c>
      <c r="C80">
        <f>((1-BL)*'HKI(x)'!C80+BL*'BL HKI(x)'!AG79)*'Econ aggregates'!$X88</f>
        <v>22.971336105939479</v>
      </c>
      <c r="D80">
        <f>((1-BL)*'HKI(x)'!D80+BL*'BL HKI(x)'!AH79)*'Econ aggregates'!$X88</f>
        <v>19.497448047296999</v>
      </c>
      <c r="E80">
        <f>((1-BL)*'HKI(x)'!E80+BL*'BL HKI(x)'!AI79)*'Econ aggregates'!$X88</f>
        <v>17.905595757474156</v>
      </c>
      <c r="F80">
        <f>((1-BL)*'HKI(x)'!F80+BL*'BL HKI(x)'!AJ79)*'Econ aggregates'!$X88</f>
        <v>23.649621268566744</v>
      </c>
      <c r="G80">
        <f>((1-BL)*'HKI(x)'!G80+BL*'BL HKI(x)'!AK79)*'Econ aggregates'!$X88</f>
        <v>26.53511569181353</v>
      </c>
      <c r="H80">
        <f>((1-BL)*'HKI(x)'!H80+BL*'BL HKI(x)'!AL79)*'Econ aggregates'!$X88</f>
        <v>32.25873949676496</v>
      </c>
      <c r="I80">
        <f>((1-BL)*'HKI(x)'!I80+BL*'BL HKI(x)'!AM79)*'Econ aggregates'!$X88</f>
        <v>48.68279670670303</v>
      </c>
      <c r="J80">
        <f>((1-BL)*'HKI(x)'!J80+BL*'BL HKI(x)'!AN79)*'Econ aggregates'!$X88</f>
        <v>65.354874653440433</v>
      </c>
      <c r="K80">
        <f>((1-BL)*'HKI(x)'!K80+BL*'BL HKI(x)'!AO79)*'Econ aggregates'!$X88</f>
        <v>65.065978333407188</v>
      </c>
      <c r="L80">
        <f>((1-BL)*'HKI(x)'!L80+BL*'BL HKI(x)'!AP79)*'Econ aggregates'!$X88</f>
        <v>66.403571683012231</v>
      </c>
      <c r="M80">
        <f>((1-BL)*'HKI(x)'!M80+BL*'BL HKI(x)'!AQ79)*'Econ aggregates'!$X88</f>
        <v>69.875465398631775</v>
      </c>
      <c r="N80">
        <f>((1-BL)*'HKI(x)'!N80+BL*'BL HKI(x)'!AR79)*'Econ aggregates'!$X88</f>
        <v>70.096536293323027</v>
      </c>
      <c r="O80">
        <f>((1-BL)*'HKI(x)'!O80+BL*'BL HKI(x)'!AS79)*'Econ aggregates'!$X88</f>
        <v>73.337929993268446</v>
      </c>
      <c r="P80">
        <f>((1-BL)*'HKI(x)'!P80+BL*'BL HKI(x)'!AT79)*'Econ aggregates'!$X88</f>
        <v>73.92255886197006</v>
      </c>
      <c r="Q80">
        <f>((1-BL)*'HKI(x)'!Q80+BL*'BL HKI(x)'!AU79)*'Econ aggregates'!$X88</f>
        <v>76.061423980075645</v>
      </c>
      <c r="R80">
        <f>((1-BL)*'HKI(x)'!R80+BL*'BL HKI(x)'!AV79)*'Econ aggregates'!$X88</f>
        <v>76.241399225238794</v>
      </c>
      <c r="S80">
        <f>((1-BL)*'HKI(x)'!S80+BL*'BL HKI(x)'!AW79)*'Econ aggregates'!$X88</f>
        <v>75.916284001408556</v>
      </c>
      <c r="T80">
        <f>((1-BL)*'HKI(x)'!T80+BL*'BL HKI(x)'!AX79)*'Econ aggregates'!$X88</f>
        <v>77.576355420113885</v>
      </c>
      <c r="U80">
        <f>((1-BL)*'HKI(x)'!U80+BL*'BL HKI(x)'!AY79)*'Econ aggregates'!$X88</f>
        <v>64.899698294580134</v>
      </c>
      <c r="V80">
        <f>((1-BL)*'HKI(x)'!V80+BL*'BL HKI(x)'!AZ79)*'Econ aggregates'!$X88</f>
        <v>61.344395328105044</v>
      </c>
      <c r="W80">
        <f>((1-BL)*'HKI(x)'!W80+BL*'BL HKI(x)'!BA79)*'Econ aggregates'!$X88</f>
        <v>54.999953762573554</v>
      </c>
      <c r="X80">
        <f>((1-BL)*'HKI(x)'!X80+BL*'BL HKI(x)'!BB79)*'Econ aggregates'!$X88</f>
        <v>49.38949751852099</v>
      </c>
      <c r="Y80">
        <f>((1-BL)*'HKI(x)'!Y80+BL*'BL HKI(x)'!BC79)*'Econ aggregates'!$X88</f>
        <v>41.85099405654374</v>
      </c>
      <c r="Z80">
        <f>((1-BL)*'HKI(x)'!Z80+BL*'BL HKI(x)'!BD79)*'Econ aggregates'!$X88</f>
        <v>39.455179577593469</v>
      </c>
      <c r="AA80">
        <f>((1-BL)*'HKI(x)'!AA80+BL*'BL HKI(x)'!BE79)*'Econ aggregates'!$X88</f>
        <v>29.794362750422458</v>
      </c>
      <c r="AB80">
        <f>((1-BL)*'HKI(x)'!AB80+BL*'BL HKI(x)'!BF79)*'Econ aggregates'!$X88</f>
        <v>19.150116902979946</v>
      </c>
      <c r="AC80">
        <f>((1-BL)*'HKI(x)'!AC80+BL*'BL HKI(x)'!BG79)*'Econ aggregates'!$X88</f>
        <v>17.819270924495136</v>
      </c>
    </row>
    <row r="81" spans="1:29" x14ac:dyDescent="0.25">
      <c r="A81">
        <f>'HKFI(x)'!AE80</f>
        <v>2028</v>
      </c>
      <c r="B81">
        <f t="shared" si="1"/>
        <v>1429.2180096694399</v>
      </c>
      <c r="C81">
        <f>((1-BL)*'HKI(x)'!C81+BL*'BL HKI(x)'!AG80)*'Econ aggregates'!$X89</f>
        <v>24.043592802522621</v>
      </c>
      <c r="D81">
        <f>((1-BL)*'HKI(x)'!D81+BL*'BL HKI(x)'!AH80)*'Econ aggregates'!$X89</f>
        <v>20.41771839377116</v>
      </c>
      <c r="E81">
        <f>((1-BL)*'HKI(x)'!E81+BL*'BL HKI(x)'!AI80)*'Econ aggregates'!$X89</f>
        <v>18.779004184420245</v>
      </c>
      <c r="F81">
        <f>((1-BL)*'HKI(x)'!F81+BL*'BL HKI(x)'!AJ80)*'Econ aggregates'!$X89</f>
        <v>25.012372015143626</v>
      </c>
      <c r="G81">
        <f>((1-BL)*'HKI(x)'!G81+BL*'BL HKI(x)'!AK80)*'Econ aggregates'!$X89</f>
        <v>28.409140867713969</v>
      </c>
      <c r="H81">
        <f>((1-BL)*'HKI(x)'!H81+BL*'BL HKI(x)'!AL80)*'Econ aggregates'!$X89</f>
        <v>34.420793300101536</v>
      </c>
      <c r="I81">
        <f>((1-BL)*'HKI(x)'!I81+BL*'BL HKI(x)'!AM80)*'Econ aggregates'!$X89</f>
        <v>51.640669447097309</v>
      </c>
      <c r="J81">
        <f>((1-BL)*'HKI(x)'!J81+BL*'BL HKI(x)'!AN80)*'Econ aggregates'!$X89</f>
        <v>68.313134132435152</v>
      </c>
      <c r="K81">
        <f>((1-BL)*'HKI(x)'!K81+BL*'BL HKI(x)'!AO80)*'Econ aggregates'!$X89</f>
        <v>68.434845100426273</v>
      </c>
      <c r="L81">
        <f>((1-BL)*'HKI(x)'!L81+BL*'BL HKI(x)'!AP80)*'Econ aggregates'!$X89</f>
        <v>69.739047690366263</v>
      </c>
      <c r="M81">
        <f>((1-BL)*'HKI(x)'!M81+BL*'BL HKI(x)'!AQ80)*'Econ aggregates'!$X89</f>
        <v>73.341771602483561</v>
      </c>
      <c r="N81">
        <f>((1-BL)*'HKI(x)'!N81+BL*'BL HKI(x)'!AR80)*'Econ aggregates'!$X89</f>
        <v>73.840964723328284</v>
      </c>
      <c r="O81">
        <f>((1-BL)*'HKI(x)'!O81+BL*'BL HKI(x)'!AS80)*'Econ aggregates'!$X89</f>
        <v>77.209961955082889</v>
      </c>
      <c r="P81">
        <f>((1-BL)*'HKI(x)'!P81+BL*'BL HKI(x)'!AT80)*'Econ aggregates'!$X89</f>
        <v>78.00722469554016</v>
      </c>
      <c r="Q81">
        <f>((1-BL)*'HKI(x)'!Q81+BL*'BL HKI(x)'!AU80)*'Econ aggregates'!$X89</f>
        <v>80.121743377464242</v>
      </c>
      <c r="R81">
        <f>((1-BL)*'HKI(x)'!R81+BL*'BL HKI(x)'!AV80)*'Econ aggregates'!$X89</f>
        <v>80.285220583606858</v>
      </c>
      <c r="S81">
        <f>((1-BL)*'HKI(x)'!S81+BL*'BL HKI(x)'!AW80)*'Econ aggregates'!$X89</f>
        <v>80.557878206904562</v>
      </c>
      <c r="T81">
        <f>((1-BL)*'HKI(x)'!T81+BL*'BL HKI(x)'!AX80)*'Econ aggregates'!$X89</f>
        <v>81.927638299187279</v>
      </c>
      <c r="U81">
        <f>((1-BL)*'HKI(x)'!U81+BL*'BL HKI(x)'!AY80)*'Econ aggregates'!$X89</f>
        <v>68.034785809100157</v>
      </c>
      <c r="V81">
        <f>((1-BL)*'HKI(x)'!V81+BL*'BL HKI(x)'!AZ80)*'Econ aggregates'!$X89</f>
        <v>64.548008323953042</v>
      </c>
      <c r="W81">
        <f>((1-BL)*'HKI(x)'!W81+BL*'BL HKI(x)'!BA80)*'Econ aggregates'!$X89</f>
        <v>57.733082676185361</v>
      </c>
      <c r="X81">
        <f>((1-BL)*'HKI(x)'!X81+BL*'BL HKI(x)'!BB80)*'Econ aggregates'!$X89</f>
        <v>51.665881979166471</v>
      </c>
      <c r="Y81">
        <f>((1-BL)*'HKI(x)'!Y81+BL*'BL HKI(x)'!BC80)*'Econ aggregates'!$X89</f>
        <v>43.571068639696357</v>
      </c>
      <c r="Z81">
        <f>((1-BL)*'HKI(x)'!Z81+BL*'BL HKI(x)'!BD80)*'Econ aggregates'!$X89</f>
        <v>40.32906331460083</v>
      </c>
      <c r="AA81">
        <f>((1-BL)*'HKI(x)'!AA81+BL*'BL HKI(x)'!BE80)*'Econ aggregates'!$X89</f>
        <v>30.608536587553807</v>
      </c>
      <c r="AB81">
        <f>((1-BL)*'HKI(x)'!AB81+BL*'BL HKI(x)'!BF80)*'Econ aggregates'!$X89</f>
        <v>19.980825065674036</v>
      </c>
      <c r="AC81">
        <f>((1-BL)*'HKI(x)'!AC81+BL*'BL HKI(x)'!BG80)*'Econ aggregates'!$X89</f>
        <v>18.244035895913939</v>
      </c>
    </row>
    <row r="82" spans="1:29" x14ac:dyDescent="0.25">
      <c r="A82">
        <f>'HKFI(x)'!AE81</f>
        <v>2029</v>
      </c>
      <c r="B82">
        <f t="shared" si="1"/>
        <v>1497.2654562359189</v>
      </c>
      <c r="C82">
        <f>((1-BL)*'HKI(x)'!C82+BL*'BL HKI(x)'!AG81)*'Econ aggregates'!$X90</f>
        <v>25.10420889765388</v>
      </c>
      <c r="D82">
        <f>((1-BL)*'HKI(x)'!D82+BL*'BL HKI(x)'!AH81)*'Econ aggregates'!$X90</f>
        <v>21.328193787833239</v>
      </c>
      <c r="E82">
        <f>((1-BL)*'HKI(x)'!E82+BL*'BL HKI(x)'!AI81)*'Econ aggregates'!$X90</f>
        <v>19.639738033801997</v>
      </c>
      <c r="F82">
        <f>((1-BL)*'HKI(x)'!F82+BL*'BL HKI(x)'!AJ81)*'Econ aggregates'!$X90</f>
        <v>26.324762766661056</v>
      </c>
      <c r="G82">
        <f>((1-BL)*'HKI(x)'!G82+BL*'BL HKI(x)'!AK81)*'Econ aggregates'!$X90</f>
        <v>30.17794660790484</v>
      </c>
      <c r="H82">
        <f>((1-BL)*'HKI(x)'!H82+BL*'BL HKI(x)'!AL81)*'Econ aggregates'!$X90</f>
        <v>36.475788752187619</v>
      </c>
      <c r="I82">
        <f>((1-BL)*'HKI(x)'!I82+BL*'BL HKI(x)'!AM81)*'Econ aggregates'!$X90</f>
        <v>54.497087791852636</v>
      </c>
      <c r="J82">
        <f>((1-BL)*'HKI(x)'!J82+BL*'BL HKI(x)'!AN81)*'Econ aggregates'!$X90</f>
        <v>71.286241611722744</v>
      </c>
      <c r="K82">
        <f>((1-BL)*'HKI(x)'!K82+BL*'BL HKI(x)'!AO81)*'Econ aggregates'!$X90</f>
        <v>71.766022301948624</v>
      </c>
      <c r="L82">
        <f>((1-BL)*'HKI(x)'!L82+BL*'BL HKI(x)'!AP81)*'Econ aggregates'!$X90</f>
        <v>73.052714521231692</v>
      </c>
      <c r="M82">
        <f>((1-BL)*'HKI(x)'!M82+BL*'BL HKI(x)'!AQ81)*'Econ aggregates'!$X90</f>
        <v>76.786084340952982</v>
      </c>
      <c r="N82">
        <f>((1-BL)*'HKI(x)'!N82+BL*'BL HKI(x)'!AR81)*'Econ aggregates'!$X90</f>
        <v>77.526794202807949</v>
      </c>
      <c r="O82">
        <f>((1-BL)*'HKI(x)'!O82+BL*'BL HKI(x)'!AS81)*'Econ aggregates'!$X90</f>
        <v>81.020409876850735</v>
      </c>
      <c r="P82">
        <f>((1-BL)*'HKI(x)'!P82+BL*'BL HKI(x)'!AT81)*'Econ aggregates'!$X90</f>
        <v>82.002543637428715</v>
      </c>
      <c r="Q82">
        <f>((1-BL)*'HKI(x)'!Q82+BL*'BL HKI(x)'!AU81)*'Econ aggregates'!$X90</f>
        <v>84.105202480361072</v>
      </c>
      <c r="R82">
        <f>((1-BL)*'HKI(x)'!R82+BL*'BL HKI(x)'!AV81)*'Econ aggregates'!$X90</f>
        <v>84.25099253972455</v>
      </c>
      <c r="S82">
        <f>((1-BL)*'HKI(x)'!S82+BL*'BL HKI(x)'!AW81)*'Econ aggregates'!$X90</f>
        <v>85.029859612753739</v>
      </c>
      <c r="T82">
        <f>((1-BL)*'HKI(x)'!T82+BL*'BL HKI(x)'!AX81)*'Econ aggregates'!$X90</f>
        <v>86.154222419872198</v>
      </c>
      <c r="U82">
        <f>((1-BL)*'HKI(x)'!U82+BL*'BL HKI(x)'!AY81)*'Econ aggregates'!$X90</f>
        <v>71.124627373390354</v>
      </c>
      <c r="V82">
        <f>((1-BL)*'HKI(x)'!V82+BL*'BL HKI(x)'!AZ81)*'Econ aggregates'!$X90</f>
        <v>67.670201600764059</v>
      </c>
      <c r="W82">
        <f>((1-BL)*'HKI(x)'!W82+BL*'BL HKI(x)'!BA81)*'Econ aggregates'!$X90</f>
        <v>60.406873128245337</v>
      </c>
      <c r="X82">
        <f>((1-BL)*'HKI(x)'!X82+BL*'BL HKI(x)'!BB81)*'Econ aggregates'!$X90</f>
        <v>53.915790530446408</v>
      </c>
      <c r="Y82">
        <f>((1-BL)*'HKI(x)'!Y82+BL*'BL HKI(x)'!BC81)*'Econ aggregates'!$X90</f>
        <v>45.29616790962703</v>
      </c>
      <c r="Z82">
        <f>((1-BL)*'HKI(x)'!Z82+BL*'BL HKI(x)'!BD81)*'Econ aggregates'!$X90</f>
        <v>41.312960303313474</v>
      </c>
      <c r="AA82">
        <f>((1-BL)*'HKI(x)'!AA82+BL*'BL HKI(x)'!BE81)*'Econ aggregates'!$X90</f>
        <v>31.48467317970298</v>
      </c>
      <c r="AB82">
        <f>((1-BL)*'HKI(x)'!AB82+BL*'BL HKI(x)'!BF81)*'Econ aggregates'!$X90</f>
        <v>20.810473183045122</v>
      </c>
      <c r="AC82">
        <f>((1-BL)*'HKI(x)'!AC82+BL*'BL HKI(x)'!BG81)*'Econ aggregates'!$X90</f>
        <v>18.714874843834185</v>
      </c>
    </row>
    <row r="83" spans="1:29" x14ac:dyDescent="0.25">
      <c r="A83">
        <f>'HKFI(x)'!AE82</f>
        <v>2030</v>
      </c>
      <c r="B83">
        <f t="shared" si="1"/>
        <v>1564.6367448929814</v>
      </c>
      <c r="C83">
        <f>((1-BL)*'HKI(x)'!C83+BL*'BL HKI(x)'!AG82)*'Econ aggregates'!$X91</f>
        <v>26.153696282317949</v>
      </c>
      <c r="D83">
        <f>((1-BL)*'HKI(x)'!D83+BL*'BL HKI(x)'!AH82)*'Econ aggregates'!$X91</f>
        <v>22.229309365488188</v>
      </c>
      <c r="E83">
        <f>((1-BL)*'HKI(x)'!E83+BL*'BL HKI(x)'!AI82)*'Econ aggregates'!$X91</f>
        <v>20.491574391780958</v>
      </c>
      <c r="F83">
        <f>((1-BL)*'HKI(x)'!F83+BL*'BL HKI(x)'!AJ82)*'Econ aggregates'!$X91</f>
        <v>27.622284942022695</v>
      </c>
      <c r="G83">
        <f>((1-BL)*'HKI(x)'!G83+BL*'BL HKI(x)'!AK82)*'Econ aggregates'!$X91</f>
        <v>31.925859186629243</v>
      </c>
      <c r="H83">
        <f>((1-BL)*'HKI(x)'!H83+BL*'BL HKI(x)'!AL82)*'Econ aggregates'!$X91</f>
        <v>38.507416890886887</v>
      </c>
      <c r="I83">
        <f>((1-BL)*'HKI(x)'!I83+BL*'BL HKI(x)'!AM82)*'Econ aggregates'!$X91</f>
        <v>57.324317836517196</v>
      </c>
      <c r="J83">
        <f>((1-BL)*'HKI(x)'!J83+BL*'BL HKI(x)'!AN82)*'Econ aggregates'!$X91</f>
        <v>74.233636765784183</v>
      </c>
      <c r="K83">
        <f>((1-BL)*'HKI(x)'!K83+BL*'BL HKI(x)'!AO82)*'Econ aggregates'!$X91</f>
        <v>75.067445430656832</v>
      </c>
      <c r="L83">
        <f>((1-BL)*'HKI(x)'!L83+BL*'BL HKI(x)'!AP82)*'Econ aggregates'!$X91</f>
        <v>76.337566770701812</v>
      </c>
      <c r="M83">
        <f>((1-BL)*'HKI(x)'!M83+BL*'BL HKI(x)'!AQ82)*'Econ aggregates'!$X91</f>
        <v>80.199890216920153</v>
      </c>
      <c r="N83">
        <f>((1-BL)*'HKI(x)'!N83+BL*'BL HKI(x)'!AR82)*'Econ aggregates'!$X91</f>
        <v>81.178923777331093</v>
      </c>
      <c r="O83">
        <f>((1-BL)*'HKI(x)'!O83+BL*'BL HKI(x)'!AS82)*'Econ aggregates'!$X91</f>
        <v>84.795229349065281</v>
      </c>
      <c r="P83">
        <f>((1-BL)*'HKI(x)'!P83+BL*'BL HKI(x)'!AT82)*'Econ aggregates'!$X91</f>
        <v>85.959510016852349</v>
      </c>
      <c r="Q83">
        <f>((1-BL)*'HKI(x)'!Q83+BL*'BL HKI(x)'!AU82)*'Econ aggregates'!$X91</f>
        <v>88.050240955422623</v>
      </c>
      <c r="R83">
        <f>((1-BL)*'HKI(x)'!R83+BL*'BL HKI(x)'!AV82)*'Econ aggregates'!$X91</f>
        <v>88.177923482502962</v>
      </c>
      <c r="S83">
        <f>((1-BL)*'HKI(x)'!S83+BL*'BL HKI(x)'!AW82)*'Econ aggregates'!$X91</f>
        <v>89.454961875247832</v>
      </c>
      <c r="T83">
        <f>((1-BL)*'HKI(x)'!T83+BL*'BL HKI(x)'!AX82)*'Econ aggregates'!$X91</f>
        <v>90.336758688705359</v>
      </c>
      <c r="U83">
        <f>((1-BL)*'HKI(x)'!U83+BL*'BL HKI(x)'!AY82)*'Econ aggregates'!$X91</f>
        <v>74.182091988079534</v>
      </c>
      <c r="V83">
        <f>((1-BL)*'HKI(x)'!V83+BL*'BL HKI(x)'!AZ82)*'Econ aggregates'!$X91</f>
        <v>70.758206728514608</v>
      </c>
      <c r="W83">
        <f>((1-BL)*'HKI(x)'!W83+BL*'BL HKI(x)'!BA82)*'Econ aggregates'!$X91</f>
        <v>63.050882666730161</v>
      </c>
      <c r="X83">
        <f>((1-BL)*'HKI(x)'!X83+BL*'BL HKI(x)'!BB82)*'Econ aggregates'!$X91</f>
        <v>56.141360211174458</v>
      </c>
      <c r="Y83">
        <f>((1-BL)*'HKI(x)'!Y83+BL*'BL HKI(x)'!BC82)*'Econ aggregates'!$X91</f>
        <v>47.002911662230048</v>
      </c>
      <c r="Z83">
        <f>((1-BL)*'HKI(x)'!Z83+BL*'BL HKI(x)'!BD82)*'Econ aggregates'!$X91</f>
        <v>42.288635999703473</v>
      </c>
      <c r="AA83">
        <f>((1-BL)*'HKI(x)'!AA83+BL*'BL HKI(x)'!BE82)*'Econ aggregates'!$X91</f>
        <v>32.352811253429934</v>
      </c>
      <c r="AB83">
        <f>((1-BL)*'HKI(x)'!AB83+BL*'BL HKI(x)'!BF82)*'Econ aggregates'!$X91</f>
        <v>21.631576628293285</v>
      </c>
      <c r="AC83">
        <f>((1-BL)*'HKI(x)'!AC83+BL*'BL HKI(x)'!BG82)*'Econ aggregates'!$X91</f>
        <v>19.181721529992263</v>
      </c>
    </row>
    <row r="84" spans="1:29" x14ac:dyDescent="0.25">
      <c r="A84">
        <f>'HKFI(x)'!AE83</f>
        <v>2031</v>
      </c>
      <c r="B84">
        <f t="shared" si="1"/>
        <v>1639.7615632455354</v>
      </c>
      <c r="C84">
        <f>((1-BL)*'HKI(x)'!C84+BL*'BL HKI(x)'!AG83)*'Econ aggregates'!$X92</f>
        <v>27.318827934654831</v>
      </c>
      <c r="D84">
        <f>((1-BL)*'HKI(x)'!D84+BL*'BL HKI(x)'!AH83)*'Econ aggregates'!$X92</f>
        <v>23.229832817093399</v>
      </c>
      <c r="E84">
        <f>((1-BL)*'HKI(x)'!E84+BL*'BL HKI(x)'!AI83)*'Econ aggregates'!$X92</f>
        <v>21.439904620041222</v>
      </c>
      <c r="F84">
        <f>((1-BL)*'HKI(x)'!F84+BL*'BL HKI(x)'!AJ83)*'Econ aggregates'!$X92</f>
        <v>29.08855124899868</v>
      </c>
      <c r="G84">
        <f>((1-BL)*'HKI(x)'!G84+BL*'BL HKI(x)'!AK83)*'Econ aggregates'!$X92</f>
        <v>33.928260578216438</v>
      </c>
      <c r="H84">
        <f>((1-BL)*'HKI(x)'!H84+BL*'BL HKI(x)'!AL83)*'Econ aggregates'!$X92</f>
        <v>40.82452777145194</v>
      </c>
      <c r="I84">
        <f>((1-BL)*'HKI(x)'!I84+BL*'BL HKI(x)'!AM83)*'Econ aggregates'!$X92</f>
        <v>60.5172969828118</v>
      </c>
      <c r="J84">
        <f>((1-BL)*'HKI(x)'!J84+BL*'BL HKI(x)'!AN83)*'Econ aggregates'!$X92</f>
        <v>77.477260893391289</v>
      </c>
      <c r="K84">
        <f>((1-BL)*'HKI(x)'!K84+BL*'BL HKI(x)'!AO83)*'Econ aggregates'!$X92</f>
        <v>78.740573513517234</v>
      </c>
      <c r="L84">
        <f>((1-BL)*'HKI(x)'!L84+BL*'BL HKI(x)'!AP83)*'Econ aggregates'!$X92</f>
        <v>79.981430518973156</v>
      </c>
      <c r="M84">
        <f>((1-BL)*'HKI(x)'!M84+BL*'BL HKI(x)'!AQ83)*'Econ aggregates'!$X92</f>
        <v>83.985533156677931</v>
      </c>
      <c r="N84">
        <f>((1-BL)*'HKI(x)'!N84+BL*'BL HKI(x)'!AR83)*'Econ aggregates'!$X92</f>
        <v>85.253999426538812</v>
      </c>
      <c r="O84">
        <f>((1-BL)*'HKI(x)'!O84+BL*'BL HKI(x)'!AS83)*'Econ aggregates'!$X92</f>
        <v>89.006897027411924</v>
      </c>
      <c r="P84">
        <f>((1-BL)*'HKI(x)'!P84+BL*'BL HKI(x)'!AT83)*'Econ aggregates'!$X92</f>
        <v>90.391840366628514</v>
      </c>
      <c r="Q84">
        <f>((1-BL)*'HKI(x)'!Q84+BL*'BL HKI(x)'!AU83)*'Econ aggregates'!$X92</f>
        <v>92.45969956722297</v>
      </c>
      <c r="R84">
        <f>((1-BL)*'HKI(x)'!R84+BL*'BL HKI(x)'!AV83)*'Econ aggregates'!$X92</f>
        <v>92.567504911360459</v>
      </c>
      <c r="S84">
        <f>((1-BL)*'HKI(x)'!S84+BL*'BL HKI(x)'!AW83)*'Econ aggregates'!$X92</f>
        <v>94.459111837342761</v>
      </c>
      <c r="T84">
        <f>((1-BL)*'HKI(x)'!T84+BL*'BL HKI(x)'!AX83)*'Econ aggregates'!$X92</f>
        <v>95.039952702712228</v>
      </c>
      <c r="U84">
        <f>((1-BL)*'HKI(x)'!U84+BL*'BL HKI(x)'!AY83)*'Econ aggregates'!$X92</f>
        <v>77.585114567054049</v>
      </c>
      <c r="V84">
        <f>((1-BL)*'HKI(x)'!V84+BL*'BL HKI(x)'!AZ83)*'Econ aggregates'!$X92</f>
        <v>74.22029203729376</v>
      </c>
      <c r="W84">
        <f>((1-BL)*'HKI(x)'!W84+BL*'BL HKI(x)'!BA83)*'Econ aggregates'!$X92</f>
        <v>66.006633864165991</v>
      </c>
      <c r="X84">
        <f>((1-BL)*'HKI(x)'!X84+BL*'BL HKI(x)'!BB83)*'Econ aggregates'!$X92</f>
        <v>58.612526162096358</v>
      </c>
      <c r="Y84">
        <f>((1-BL)*'HKI(x)'!Y84+BL*'BL HKI(x)'!BC83)*'Econ aggregates'!$X92</f>
        <v>48.879213864089316</v>
      </c>
      <c r="Z84">
        <f>((1-BL)*'HKI(x)'!Z84+BL*'BL HKI(x)'!BD83)*'Econ aggregates'!$X92</f>
        <v>43.283084826456445</v>
      </c>
      <c r="AA84">
        <f>((1-BL)*'HKI(x)'!AA84+BL*'BL HKI(x)'!BE83)*'Econ aggregates'!$X92</f>
        <v>33.263965672532628</v>
      </c>
      <c r="AB84">
        <f>((1-BL)*'HKI(x)'!AB84+BL*'BL HKI(x)'!BF83)*'Econ aggregates'!$X92</f>
        <v>22.537276758896382</v>
      </c>
      <c r="AC84">
        <f>((1-BL)*'HKI(x)'!AC84+BL*'BL HKI(x)'!BG83)*'Econ aggregates'!$X92</f>
        <v>19.662449617905178</v>
      </c>
    </row>
    <row r="85" spans="1:29" x14ac:dyDescent="0.25">
      <c r="A85">
        <f>'HKFI(x)'!AE84</f>
        <v>2032</v>
      </c>
      <c r="B85">
        <f t="shared" si="1"/>
        <v>1727.6582967204349</v>
      </c>
      <c r="C85">
        <f>((1-BL)*'HKI(x)'!C85+BL*'BL HKI(x)'!AG84)*'Econ aggregates'!$X93</f>
        <v>28.844664934470554</v>
      </c>
      <c r="D85">
        <f>((1-BL)*'HKI(x)'!D85+BL*'BL HKI(x)'!AH84)*'Econ aggregates'!$X93</f>
        <v>24.549607292599031</v>
      </c>
      <c r="E85">
        <f>((1-BL)*'HKI(x)'!E85+BL*'BL HKI(x)'!AI84)*'Econ aggregates'!$X93</f>
        <v>22.692057780704339</v>
      </c>
      <c r="F85">
        <f>((1-BL)*'HKI(x)'!F85+BL*'BL HKI(x)'!AJ84)*'Econ aggregates'!$X93</f>
        <v>31.047346570960165</v>
      </c>
      <c r="G85">
        <f>((1-BL)*'HKI(x)'!G85+BL*'BL HKI(x)'!AK84)*'Econ aggregates'!$X93</f>
        <v>36.635560653987817</v>
      </c>
      <c r="H85">
        <f>((1-BL)*'HKI(x)'!H85+BL*'BL HKI(x)'!AL84)*'Econ aggregates'!$X93</f>
        <v>43.900583801467079</v>
      </c>
      <c r="I85">
        <f>((1-BL)*'HKI(x)'!I85+BL*'BL HKI(x)'!AM84)*'Econ aggregates'!$X93</f>
        <v>64.503637683665985</v>
      </c>
      <c r="J85">
        <f>((1-BL)*'HKI(x)'!J85+BL*'BL HKI(x)'!AN84)*'Econ aggregates'!$X93</f>
        <v>81.187838739033737</v>
      </c>
      <c r="K85">
        <f>((1-BL)*'HKI(x)'!K85+BL*'BL HKI(x)'!AO84)*'Econ aggregates'!$X93</f>
        <v>82.872206449677236</v>
      </c>
      <c r="L85">
        <f>((1-BL)*'HKI(x)'!L85+BL*'BL HKI(x)'!AP84)*'Econ aggregates'!$X93</f>
        <v>83.995988290578453</v>
      </c>
      <c r="M85">
        <f>((1-BL)*'HKI(x)'!M85+BL*'BL HKI(x)'!AQ84)*'Econ aggregates'!$X93</f>
        <v>88.176483274910794</v>
      </c>
      <c r="N85">
        <f>((1-BL)*'HKI(x)'!N85+BL*'BL HKI(x)'!AR84)*'Econ aggregates'!$X93</f>
        <v>89.791422354905578</v>
      </c>
      <c r="O85">
        <f>((1-BL)*'HKI(x)'!O85+BL*'BL HKI(x)'!AS84)*'Econ aggregates'!$X93</f>
        <v>93.847183973628532</v>
      </c>
      <c r="P85">
        <f>((1-BL)*'HKI(x)'!P85+BL*'BL HKI(x)'!AT84)*'Econ aggregates'!$X93</f>
        <v>95.563396594306994</v>
      </c>
      <c r="Q85">
        <f>((1-BL)*'HKI(x)'!Q85+BL*'BL HKI(x)'!AU84)*'Econ aggregates'!$X93</f>
        <v>97.589525716747701</v>
      </c>
      <c r="R85">
        <f>((1-BL)*'HKI(x)'!R85+BL*'BL HKI(x)'!AV84)*'Econ aggregates'!$X93</f>
        <v>97.60765062492294</v>
      </c>
      <c r="S85">
        <f>((1-BL)*'HKI(x)'!S85+BL*'BL HKI(x)'!AW84)*'Econ aggregates'!$X93</f>
        <v>100.28594440147458</v>
      </c>
      <c r="T85">
        <f>((1-BL)*'HKI(x)'!T85+BL*'BL HKI(x)'!AX84)*'Econ aggregates'!$X93</f>
        <v>100.43327060009648</v>
      </c>
      <c r="U85">
        <f>((1-BL)*'HKI(x)'!U85+BL*'BL HKI(x)'!AY84)*'Econ aggregates'!$X93</f>
        <v>81.553219772660498</v>
      </c>
      <c r="V85">
        <f>((1-BL)*'HKI(x)'!V85+BL*'BL HKI(x)'!AZ84)*'Econ aggregates'!$X93</f>
        <v>78.300467264871656</v>
      </c>
      <c r="W85">
        <f>((1-BL)*'HKI(x)'!W85+BL*'BL HKI(x)'!BA84)*'Econ aggregates'!$X93</f>
        <v>69.620533188552272</v>
      </c>
      <c r="X85">
        <f>((1-BL)*'HKI(x)'!X85+BL*'BL HKI(x)'!BB84)*'Econ aggregates'!$X93</f>
        <v>61.517537147518425</v>
      </c>
      <c r="Y85">
        <f>((1-BL)*'HKI(x)'!Y85+BL*'BL HKI(x)'!BC84)*'Econ aggregates'!$X93</f>
        <v>51.098282963223255</v>
      </c>
      <c r="Z85">
        <f>((1-BL)*'HKI(x)'!Z85+BL*'BL HKI(x)'!BD84)*'Econ aggregates'!$X93</f>
        <v>44.265424296050284</v>
      </c>
      <c r="AA85">
        <f>((1-BL)*'HKI(x)'!AA85+BL*'BL HKI(x)'!BE84)*'Econ aggregates'!$X93</f>
        <v>34.161054884294067</v>
      </c>
      <c r="AB85">
        <f>((1-BL)*'HKI(x)'!AB85+BL*'BL HKI(x)'!BF84)*'Econ aggregates'!$X93</f>
        <v>23.500929504073621</v>
      </c>
      <c r="AC85">
        <f>((1-BL)*'HKI(x)'!AC85+BL*'BL HKI(x)'!BG84)*'Econ aggregates'!$X93</f>
        <v>20.116477961052919</v>
      </c>
    </row>
    <row r="86" spans="1:29" x14ac:dyDescent="0.25">
      <c r="A86">
        <f>'HKFI(x)'!AE85</f>
        <v>2033</v>
      </c>
      <c r="B86">
        <f t="shared" si="1"/>
        <v>1814.8101154109647</v>
      </c>
      <c r="C86">
        <f>((1-BL)*'HKI(x)'!C86+BL*'BL HKI(x)'!AG85)*'Econ aggregates'!$X94</f>
        <v>30.468992695271552</v>
      </c>
      <c r="D86">
        <f>((1-BL)*'HKI(x)'!D86+BL*'BL HKI(x)'!AH85)*'Econ aggregates'!$X94</f>
        <v>25.960274307699656</v>
      </c>
      <c r="E86">
        <f>((1-BL)*'HKI(x)'!E86+BL*'BL HKI(x)'!AI85)*'Econ aggregates'!$X94</f>
        <v>24.025442271751189</v>
      </c>
      <c r="F86">
        <f>((1-BL)*'HKI(x)'!F86+BL*'BL HKI(x)'!AJ85)*'Econ aggregates'!$X94</f>
        <v>33.093957554758035</v>
      </c>
      <c r="G86">
        <f>((1-BL)*'HKI(x)'!G86+BL*'BL HKI(x)'!AK85)*'Econ aggregates'!$X94</f>
        <v>39.421622944454491</v>
      </c>
      <c r="H86">
        <f>((1-BL)*'HKI(x)'!H86+BL*'BL HKI(x)'!AL85)*'Econ aggregates'!$X94</f>
        <v>47.0574983974427</v>
      </c>
      <c r="I86">
        <f>((1-BL)*'HKI(x)'!I86+BL*'BL HKI(x)'!AM85)*'Econ aggregates'!$X94</f>
        <v>68.523083860742318</v>
      </c>
      <c r="J86">
        <f>((1-BL)*'HKI(x)'!J86+BL*'BL HKI(x)'!AN85)*'Econ aggregates'!$X94</f>
        <v>84.920562254050694</v>
      </c>
      <c r="K86">
        <f>((1-BL)*'HKI(x)'!K86+BL*'BL HKI(x)'!AO85)*'Econ aggregates'!$X94</f>
        <v>86.893913393175126</v>
      </c>
      <c r="L86">
        <f>((1-BL)*'HKI(x)'!L86+BL*'BL HKI(x)'!AP85)*'Econ aggregates'!$X94</f>
        <v>87.875633356529974</v>
      </c>
      <c r="M86">
        <f>((1-BL)*'HKI(x)'!M86+BL*'BL HKI(x)'!AQ85)*'Econ aggregates'!$X94</f>
        <v>92.240666348106615</v>
      </c>
      <c r="N86">
        <f>((1-BL)*'HKI(x)'!N86+BL*'BL HKI(x)'!AR85)*'Econ aggregates'!$X94</f>
        <v>94.149789710591151</v>
      </c>
      <c r="O86">
        <f>((1-BL)*'HKI(x)'!O86+BL*'BL HKI(x)'!AS85)*'Econ aggregates'!$X94</f>
        <v>98.593907405260225</v>
      </c>
      <c r="P86">
        <f>((1-BL)*'HKI(x)'!P86+BL*'BL HKI(x)'!AT85)*'Econ aggregates'!$X94</f>
        <v>100.64328472773127</v>
      </c>
      <c r="Q86">
        <f>((1-BL)*'HKI(x)'!Q86+BL*'BL HKI(x)'!AU85)*'Econ aggregates'!$X94</f>
        <v>102.63881913843571</v>
      </c>
      <c r="R86">
        <f>((1-BL)*'HKI(x)'!R86+BL*'BL HKI(x)'!AV85)*'Econ aggregates'!$X94</f>
        <v>102.52351806410388</v>
      </c>
      <c r="S86">
        <f>((1-BL)*'HKI(x)'!S86+BL*'BL HKI(x)'!AW85)*'Econ aggregates'!$X94</f>
        <v>105.88544463847785</v>
      </c>
      <c r="T86">
        <f>((1-BL)*'HKI(x)'!T86+BL*'BL HKI(x)'!AX85)*'Econ aggregates'!$X94</f>
        <v>105.61943394121529</v>
      </c>
      <c r="U86">
        <f>((1-BL)*'HKI(x)'!U86+BL*'BL HKI(x)'!AY85)*'Econ aggregates'!$X94</f>
        <v>85.487218083472143</v>
      </c>
      <c r="V86">
        <f>((1-BL)*'HKI(x)'!V86+BL*'BL HKI(x)'!AZ85)*'Econ aggregates'!$X94</f>
        <v>82.313044376407916</v>
      </c>
      <c r="W86">
        <f>((1-BL)*'HKI(x)'!W86+BL*'BL HKI(x)'!BA85)*'Econ aggregates'!$X94</f>
        <v>73.274413259870272</v>
      </c>
      <c r="X86">
        <f>((1-BL)*'HKI(x)'!X86+BL*'BL HKI(x)'!BB85)*'Econ aggregates'!$X94</f>
        <v>64.422678588275488</v>
      </c>
      <c r="Y86">
        <f>((1-BL)*'HKI(x)'!Y86+BL*'BL HKI(x)'!BC85)*'Econ aggregates'!$X94</f>
        <v>53.367805313160538</v>
      </c>
      <c r="Z86">
        <f>((1-BL)*'HKI(x)'!Z86+BL*'BL HKI(x)'!BD85)*'Econ aggregates'!$X94</f>
        <v>45.334421515277825</v>
      </c>
      <c r="AA86">
        <f>((1-BL)*'HKI(x)'!AA86+BL*'BL HKI(x)'!BE85)*'Econ aggregates'!$X94</f>
        <v>35.070567702958947</v>
      </c>
      <c r="AB86">
        <f>((1-BL)*'HKI(x)'!AB86+BL*'BL HKI(x)'!BF85)*'Econ aggregates'!$X94</f>
        <v>24.416548601308126</v>
      </c>
      <c r="AC86">
        <f>((1-BL)*'HKI(x)'!AC86+BL*'BL HKI(x)'!BG85)*'Econ aggregates'!$X94</f>
        <v>20.587572960436219</v>
      </c>
    </row>
    <row r="87" spans="1:29" x14ac:dyDescent="0.25">
      <c r="A87">
        <f>'HKFI(x)'!AE86</f>
        <v>2034</v>
      </c>
      <c r="B87">
        <f t="shared" si="1"/>
        <v>1903.9794568663078</v>
      </c>
      <c r="C87">
        <f>((1-BL)*'HKI(x)'!C87+BL*'BL HKI(x)'!AG86)*'Econ aggregates'!$X95</f>
        <v>32.139588443557273</v>
      </c>
      <c r="D87">
        <f>((1-BL)*'HKI(x)'!D87+BL*'BL HKI(x)'!AH86)*'Econ aggregates'!$X95</f>
        <v>27.41188203714983</v>
      </c>
      <c r="E87">
        <f>((1-BL)*'HKI(x)'!E87+BL*'BL HKI(x)'!AI86)*'Econ aggregates'!$X95</f>
        <v>25.39995254088771</v>
      </c>
      <c r="F87">
        <f>((1-BL)*'HKI(x)'!F87+BL*'BL HKI(x)'!AJ86)*'Econ aggregates'!$X95</f>
        <v>35.225659052522388</v>
      </c>
      <c r="G87">
        <f>((1-BL)*'HKI(x)'!G87+BL*'BL HKI(x)'!AK86)*'Econ aggregates'!$X95</f>
        <v>42.350774226497528</v>
      </c>
      <c r="H87">
        <f>((1-BL)*'HKI(x)'!H87+BL*'BL HKI(x)'!AL86)*'Econ aggregates'!$X95</f>
        <v>50.364564191222257</v>
      </c>
      <c r="I87">
        <f>((1-BL)*'HKI(x)'!I87+BL*'BL HKI(x)'!AM86)*'Econ aggregates'!$X95</f>
        <v>72.692722927395238</v>
      </c>
      <c r="J87">
        <f>((1-BL)*'HKI(x)'!J87+BL*'BL HKI(x)'!AN86)*'Econ aggregates'!$X95</f>
        <v>88.693180436346879</v>
      </c>
      <c r="K87">
        <f>((1-BL)*'HKI(x)'!K87+BL*'BL HKI(x)'!AO86)*'Econ aggregates'!$X95</f>
        <v>90.987173964908251</v>
      </c>
      <c r="L87">
        <f>((1-BL)*'HKI(x)'!L87+BL*'BL HKI(x)'!AP86)*'Econ aggregates'!$X95</f>
        <v>91.806889237780325</v>
      </c>
      <c r="M87">
        <f>((1-BL)*'HKI(x)'!M87+BL*'BL HKI(x)'!AQ86)*'Econ aggregates'!$X95</f>
        <v>96.359825389384383</v>
      </c>
      <c r="N87">
        <f>((1-BL)*'HKI(x)'!N87+BL*'BL HKI(x)'!AR86)*'Econ aggregates'!$X95</f>
        <v>98.592201560097934</v>
      </c>
      <c r="O87">
        <f>((1-BL)*'HKI(x)'!O87+BL*'BL HKI(x)'!AS86)*'Econ aggregates'!$X95</f>
        <v>103.44522016111685</v>
      </c>
      <c r="P87">
        <f>((1-BL)*'HKI(x)'!P87+BL*'BL HKI(x)'!AT86)*'Econ aggregates'!$X95</f>
        <v>105.85749669606132</v>
      </c>
      <c r="Q87">
        <f>((1-BL)*'HKI(x)'!Q87+BL*'BL HKI(x)'!AU86)*'Econ aggregates'!$X95</f>
        <v>107.81185803036681</v>
      </c>
      <c r="R87">
        <f>((1-BL)*'HKI(x)'!R87+BL*'BL HKI(x)'!AV86)*'Econ aggregates'!$X95</f>
        <v>107.55502595391168</v>
      </c>
      <c r="S87">
        <f>((1-BL)*'HKI(x)'!S87+BL*'BL HKI(x)'!AW86)*'Econ aggregates'!$X95</f>
        <v>111.67601347860749</v>
      </c>
      <c r="T87">
        <f>((1-BL)*'HKI(x)'!T87+BL*'BL HKI(x)'!AX86)*'Econ aggregates'!$X95</f>
        <v>110.9527607936899</v>
      </c>
      <c r="U87">
        <f>((1-BL)*'HKI(x)'!U87+BL*'BL HKI(x)'!AY86)*'Econ aggregates'!$X95</f>
        <v>89.505745962661678</v>
      </c>
      <c r="V87">
        <f>((1-BL)*'HKI(x)'!V87+BL*'BL HKI(x)'!AZ86)*'Econ aggregates'!$X95</f>
        <v>86.438407495167297</v>
      </c>
      <c r="W87">
        <f>((1-BL)*'HKI(x)'!W87+BL*'BL HKI(x)'!BA86)*'Econ aggregates'!$X95</f>
        <v>77.032844642831364</v>
      </c>
      <c r="X87">
        <f>((1-BL)*'HKI(x)'!X87+BL*'BL HKI(x)'!BB86)*'Econ aggregates'!$X95</f>
        <v>67.386965057866419</v>
      </c>
      <c r="Y87">
        <f>((1-BL)*'HKI(x)'!Y87+BL*'BL HKI(x)'!BC86)*'Econ aggregates'!$X95</f>
        <v>55.667630991710844</v>
      </c>
      <c r="Z87">
        <f>((1-BL)*'HKI(x)'!Z87+BL*'BL HKI(x)'!BD86)*'Econ aggregates'!$X95</f>
        <v>46.328318023752686</v>
      </c>
      <c r="AA87">
        <f>((1-BL)*'HKI(x)'!AA87+BL*'BL HKI(x)'!BE86)*'Econ aggregates'!$X95</f>
        <v>35.935650088577532</v>
      </c>
      <c r="AB87">
        <f>((1-BL)*'HKI(x)'!AB87+BL*'BL HKI(x)'!BF86)*'Econ aggregates'!$X95</f>
        <v>25.336621010373822</v>
      </c>
      <c r="AC87">
        <f>((1-BL)*'HKI(x)'!AC87+BL*'BL HKI(x)'!BG86)*'Econ aggregates'!$X95</f>
        <v>21.024484471861939</v>
      </c>
    </row>
    <row r="88" spans="1:29" x14ac:dyDescent="0.25">
      <c r="A88">
        <f>'HKFI(x)'!AE87</f>
        <v>2035</v>
      </c>
      <c r="B88">
        <f t="shared" si="1"/>
        <v>1996.2894678012642</v>
      </c>
      <c r="C88">
        <f>((1-BL)*'HKI(x)'!C88+BL*'BL HKI(x)'!AG87)*'Econ aggregates'!$X96</f>
        <v>33.868785941439711</v>
      </c>
      <c r="D88">
        <f>((1-BL)*'HKI(x)'!D88+BL*'BL HKI(x)'!AH87)*'Econ aggregates'!$X96</f>
        <v>28.91469754796131</v>
      </c>
      <c r="E88">
        <f>((1-BL)*'HKI(x)'!E88+BL*'BL HKI(x)'!AI87)*'Econ aggregates'!$X96</f>
        <v>26.822246837381666</v>
      </c>
      <c r="F88">
        <f>((1-BL)*'HKI(x)'!F88+BL*'BL HKI(x)'!AJ87)*'Econ aggregates'!$X96</f>
        <v>37.423835656986185</v>
      </c>
      <c r="G88">
        <f>((1-BL)*'HKI(x)'!G88+BL*'BL HKI(x)'!AK87)*'Econ aggregates'!$X96</f>
        <v>45.363290937025162</v>
      </c>
      <c r="H88">
        <f>((1-BL)*'HKI(x)'!H88+BL*'BL HKI(x)'!AL87)*'Econ aggregates'!$X96</f>
        <v>53.769355617165431</v>
      </c>
      <c r="I88">
        <f>((1-BL)*'HKI(x)'!I88+BL*'BL HKI(x)'!AM87)*'Econ aggregates'!$X96</f>
        <v>76.997291441531999</v>
      </c>
      <c r="J88">
        <f>((1-BL)*'HKI(x)'!J88+BL*'BL HKI(x)'!AN87)*'Econ aggregates'!$X96</f>
        <v>92.616077607079447</v>
      </c>
      <c r="K88">
        <f>((1-BL)*'HKI(x)'!K88+BL*'BL HKI(x)'!AO87)*'Econ aggregates'!$X96</f>
        <v>95.232939596665545</v>
      </c>
      <c r="L88">
        <f>((1-BL)*'HKI(x)'!L88+BL*'BL HKI(x)'!AP87)*'Econ aggregates'!$X96</f>
        <v>95.889140862242755</v>
      </c>
      <c r="M88">
        <f>((1-BL)*'HKI(x)'!M88+BL*'BL HKI(x)'!AQ87)*'Econ aggregates'!$X96</f>
        <v>100.63636834561656</v>
      </c>
      <c r="N88">
        <f>((1-BL)*'HKI(x)'!N88+BL*'BL HKI(x)'!AR87)*'Econ aggregates'!$X96</f>
        <v>103.19621101429063</v>
      </c>
      <c r="O88">
        <f>((1-BL)*'HKI(x)'!O88+BL*'BL HKI(x)'!AS87)*'Econ aggregates'!$X96</f>
        <v>108.47097573327548</v>
      </c>
      <c r="P88">
        <f>((1-BL)*'HKI(x)'!P88+BL*'BL HKI(x)'!AT87)*'Econ aggregates'!$X96</f>
        <v>111.25290488726556</v>
      </c>
      <c r="Q88">
        <f>((1-BL)*'HKI(x)'!Q88+BL*'BL HKI(x)'!AU87)*'Econ aggregates'!$X96</f>
        <v>113.16668675326159</v>
      </c>
      <c r="R88">
        <f>((1-BL)*'HKI(x)'!R88+BL*'BL HKI(x)'!AV87)*'Econ aggregates'!$X96</f>
        <v>112.76240311969836</v>
      </c>
      <c r="S88">
        <f>((1-BL)*'HKI(x)'!S88+BL*'BL HKI(x)'!AW87)*'Econ aggregates'!$X96</f>
        <v>117.64935991782428</v>
      </c>
      <c r="T88">
        <f>((1-BL)*'HKI(x)'!T88+BL*'BL HKI(x)'!AX87)*'Econ aggregates'!$X96</f>
        <v>116.46108832358821</v>
      </c>
      <c r="U88">
        <f>((1-BL)*'HKI(x)'!U88+BL*'BL HKI(x)'!AY87)*'Econ aggregates'!$X96</f>
        <v>93.664450460209679</v>
      </c>
      <c r="V88">
        <f>((1-BL)*'HKI(x)'!V88+BL*'BL HKI(x)'!AZ87)*'Econ aggregates'!$X96</f>
        <v>90.698896717743935</v>
      </c>
      <c r="W88">
        <f>((1-BL)*'HKI(x)'!W88+BL*'BL HKI(x)'!BA87)*'Econ aggregates'!$X96</f>
        <v>80.915774711280349</v>
      </c>
      <c r="X88">
        <f>((1-BL)*'HKI(x)'!X88+BL*'BL HKI(x)'!BB87)*'Econ aggregates'!$X96</f>
        <v>70.454707245542792</v>
      </c>
      <c r="Y88">
        <f>((1-BL)*'HKI(x)'!Y88+BL*'BL HKI(x)'!BC87)*'Econ aggregates'!$X96</f>
        <v>58.052799282126109</v>
      </c>
      <c r="Z88">
        <f>((1-BL)*'HKI(x)'!Z88+BL*'BL HKI(x)'!BD87)*'Econ aggregates'!$X96</f>
        <v>47.383197182939575</v>
      </c>
      <c r="AA88">
        <f>((1-BL)*'HKI(x)'!AA88+BL*'BL HKI(x)'!BE87)*'Econ aggregates'!$X96</f>
        <v>36.846751400598777</v>
      </c>
      <c r="AB88">
        <f>((1-BL)*'HKI(x)'!AB88+BL*'BL HKI(x)'!BF87)*'Econ aggregates'!$X96</f>
        <v>26.291248951151676</v>
      </c>
      <c r="AC88">
        <f>((1-BL)*'HKI(x)'!AC88+BL*'BL HKI(x)'!BG87)*'Econ aggregates'!$X96</f>
        <v>21.487981709371208</v>
      </c>
    </row>
    <row r="89" spans="1:29" x14ac:dyDescent="0.25">
      <c r="A89">
        <f>'HKFI(x)'!AE88</f>
        <v>2036</v>
      </c>
      <c r="B89">
        <f t="shared" si="1"/>
        <v>2088.9204795000583</v>
      </c>
      <c r="C89">
        <f>((1-BL)*'HKI(x)'!C89+BL*'BL HKI(x)'!AG88)*'Econ aggregates'!$X97</f>
        <v>35.602428412693129</v>
      </c>
      <c r="D89">
        <f>((1-BL)*'HKI(x)'!D89+BL*'BL HKI(x)'!AH88)*'Econ aggregates'!$X97</f>
        <v>30.421658062335194</v>
      </c>
      <c r="E89">
        <f>((1-BL)*'HKI(x)'!E89+BL*'BL HKI(x)'!AI88)*'Econ aggregates'!$X97</f>
        <v>28.24716262623971</v>
      </c>
      <c r="F89">
        <f>((1-BL)*'HKI(x)'!F89+BL*'BL HKI(x)'!AJ88)*'Econ aggregates'!$X97</f>
        <v>39.612575474193342</v>
      </c>
      <c r="G89">
        <f>((1-BL)*'HKI(x)'!G89+BL*'BL HKI(x)'!AK88)*'Econ aggregates'!$X97</f>
        <v>48.348155534849113</v>
      </c>
      <c r="H89">
        <f>((1-BL)*'HKI(x)'!H89+BL*'BL HKI(x)'!AL88)*'Econ aggregates'!$X97</f>
        <v>57.149500303976531</v>
      </c>
      <c r="I89">
        <f>((1-BL)*'HKI(x)'!I89+BL*'BL HKI(x)'!AM88)*'Econ aggregates'!$X97</f>
        <v>81.29245126782898</v>
      </c>
      <c r="J89">
        <f>((1-BL)*'HKI(x)'!J89+BL*'BL HKI(x)'!AN88)*'Econ aggregates'!$X97</f>
        <v>96.582883556278631</v>
      </c>
      <c r="K89">
        <f>((1-BL)*'HKI(x)'!K89+BL*'BL HKI(x)'!AO88)*'Econ aggregates'!$X97</f>
        <v>99.507860861119099</v>
      </c>
      <c r="L89">
        <f>((1-BL)*'HKI(x)'!L89+BL*'BL HKI(x)'!AP88)*'Econ aggregates'!$X97</f>
        <v>100.00805936749315</v>
      </c>
      <c r="M89">
        <f>((1-BL)*'HKI(x)'!M89+BL*'BL HKI(x)'!AQ88)*'Econ aggregates'!$X97</f>
        <v>104.95007220194863</v>
      </c>
      <c r="N89">
        <f>((1-BL)*'HKI(x)'!N89+BL*'BL HKI(x)'!AR88)*'Econ aggregates'!$X97</f>
        <v>107.82560300276005</v>
      </c>
      <c r="O89">
        <f>((1-BL)*'HKI(x)'!O89+BL*'BL HKI(x)'!AS88)*'Econ aggregates'!$X97</f>
        <v>113.51981108434252</v>
      </c>
      <c r="P89">
        <f>((1-BL)*'HKI(x)'!P89+BL*'BL HKI(x)'!AT88)*'Econ aggregates'!$X97</f>
        <v>116.66134487757967</v>
      </c>
      <c r="Q89">
        <f>((1-BL)*'HKI(x)'!Q89+BL*'BL HKI(x)'!AU88)*'Econ aggregates'!$X97</f>
        <v>118.5385936695624</v>
      </c>
      <c r="R89">
        <f>((1-BL)*'HKI(x)'!R89+BL*'BL HKI(x)'!AV88)*'Econ aggregates'!$X97</f>
        <v>117.98579774846431</v>
      </c>
      <c r="S89">
        <f>((1-BL)*'HKI(x)'!S89+BL*'BL HKI(x)'!AW88)*'Econ aggregates'!$X97</f>
        <v>123.60595444869938</v>
      </c>
      <c r="T89">
        <f>((1-BL)*'HKI(x)'!T89+BL*'BL HKI(x)'!AX88)*'Econ aggregates'!$X97</f>
        <v>121.96726524312504</v>
      </c>
      <c r="U89">
        <f>((1-BL)*'HKI(x)'!U89+BL*'BL HKI(x)'!AY88)*'Econ aggregates'!$X97</f>
        <v>97.836710053150156</v>
      </c>
      <c r="V89">
        <f>((1-BL)*'HKI(x)'!V89+BL*'BL HKI(x)'!AZ88)*'Econ aggregates'!$X97</f>
        <v>94.957552567670831</v>
      </c>
      <c r="W89">
        <f>((1-BL)*'HKI(x)'!W89+BL*'BL HKI(x)'!BA88)*'Econ aggregates'!$X97</f>
        <v>84.798661350010406</v>
      </c>
      <c r="X89">
        <f>((1-BL)*'HKI(x)'!X89+BL*'BL HKI(x)'!BB88)*'Econ aggregates'!$X97</f>
        <v>73.532992843687026</v>
      </c>
      <c r="Y89">
        <f>((1-BL)*'HKI(x)'!Y89+BL*'BL HKI(x)'!BC88)*'Econ aggregates'!$X97</f>
        <v>60.455336557016409</v>
      </c>
      <c r="Z89">
        <f>((1-BL)*'HKI(x)'!Z89+BL*'BL HKI(x)'!BD88)*'Econ aggregates'!$X97</f>
        <v>48.491291478461676</v>
      </c>
      <c r="AA89">
        <f>((1-BL)*'HKI(x)'!AA89+BL*'BL HKI(x)'!BE88)*'Econ aggregates'!$X97</f>
        <v>37.791500753852262</v>
      </c>
      <c r="AB89">
        <f>((1-BL)*'HKI(x)'!AB89+BL*'BL HKI(x)'!BF88)*'Econ aggregates'!$X97</f>
        <v>27.254513869051202</v>
      </c>
      <c r="AC89">
        <f>((1-BL)*'HKI(x)'!AC89+BL*'BL HKI(x)'!BG88)*'Econ aggregates'!$X97</f>
        <v>21.974742283669663</v>
      </c>
    </row>
    <row r="90" spans="1:29" x14ac:dyDescent="0.25">
      <c r="A90">
        <f>'HKFI(x)'!AE89</f>
        <v>2037</v>
      </c>
      <c r="B90">
        <f t="shared" si="1"/>
        <v>2180.7122508206676</v>
      </c>
      <c r="C90">
        <f>((1-BL)*'HKI(x)'!C90+BL*'BL HKI(x)'!AG89)*'Econ aggregates'!$X98</f>
        <v>37.319049679837605</v>
      </c>
      <c r="D90">
        <f>((1-BL)*'HKI(x)'!D90+BL*'BL HKI(x)'!AH89)*'Econ aggregates'!$X98</f>
        <v>31.914165168147129</v>
      </c>
      <c r="E90">
        <f>((1-BL)*'HKI(x)'!E90+BL*'BL HKI(x)'!AI89)*'Econ aggregates'!$X98</f>
        <v>29.657102232802821</v>
      </c>
      <c r="F90">
        <f>((1-BL)*'HKI(x)'!F90+BL*'BL HKI(x)'!AJ89)*'Econ aggregates'!$X98</f>
        <v>41.764578450216639</v>
      </c>
      <c r="G90">
        <f>((1-BL)*'HKI(x)'!G90+BL*'BL HKI(x)'!AK89)*'Econ aggregates'!$X98</f>
        <v>51.267982136760473</v>
      </c>
      <c r="H90">
        <f>((1-BL)*'HKI(x)'!H90+BL*'BL HKI(x)'!AL89)*'Econ aggregates'!$X98</f>
        <v>60.462746333381233</v>
      </c>
      <c r="I90">
        <f>((1-BL)*'HKI(x)'!I90+BL*'BL HKI(x)'!AM89)*'Econ aggregates'!$X98</f>
        <v>85.524719482248855</v>
      </c>
      <c r="J90">
        <f>((1-BL)*'HKI(x)'!J90+BL*'BL HKI(x)'!AN89)*'Econ aggregates'!$X98</f>
        <v>100.54463746933608</v>
      </c>
      <c r="K90">
        <f>((1-BL)*'HKI(x)'!K90+BL*'BL HKI(x)'!AO89)*'Econ aggregates'!$X98</f>
        <v>103.75876344077656</v>
      </c>
      <c r="L90">
        <f>((1-BL)*'HKI(x)'!L90+BL*'BL HKI(x)'!AP89)*'Econ aggregates'!$X98</f>
        <v>104.11242431140279</v>
      </c>
      <c r="M90">
        <f>((1-BL)*'HKI(x)'!M90+BL*'BL HKI(x)'!AQ89)*'Econ aggregates'!$X98</f>
        <v>109.24721818645155</v>
      </c>
      <c r="N90">
        <f>((1-BL)*'HKI(x)'!N90+BL*'BL HKI(x)'!AR89)*'Econ aggregates'!$X98</f>
        <v>112.42250522355023</v>
      </c>
      <c r="O90">
        <f>((1-BL)*'HKI(x)'!O90+BL*'BL HKI(x)'!AS89)*'Econ aggregates'!$X98</f>
        <v>118.52877330856312</v>
      </c>
      <c r="P90">
        <f>((1-BL)*'HKI(x)'!P90+BL*'BL HKI(x)'!AT89)*'Econ aggregates'!$X98</f>
        <v>122.01529855224956</v>
      </c>
      <c r="Q90">
        <f>((1-BL)*'HKI(x)'!Q90+BL*'BL HKI(x)'!AU89)*'Econ aggregates'!$X98</f>
        <v>123.86046155974462</v>
      </c>
      <c r="R90">
        <f>((1-BL)*'HKI(x)'!R90+BL*'BL HKI(x)'!AV89)*'Econ aggregates'!$X98</f>
        <v>123.15967185823156</v>
      </c>
      <c r="S90">
        <f>((1-BL)*'HKI(x)'!S90+BL*'BL HKI(x)'!AW89)*'Econ aggregates'!$X98</f>
        <v>129.47046197648049</v>
      </c>
      <c r="T90">
        <f>((1-BL)*'HKI(x)'!T90+BL*'BL HKI(x)'!AX89)*'Econ aggregates'!$X98</f>
        <v>127.4015563967664</v>
      </c>
      <c r="U90">
        <f>((1-BL)*'HKI(x)'!U90+BL*'BL HKI(x)'!AY89)*'Econ aggregates'!$X98</f>
        <v>101.96988109482018</v>
      </c>
      <c r="V90">
        <f>((1-BL)*'HKI(x)'!V90+BL*'BL HKI(x)'!AZ89)*'Econ aggregates'!$X98</f>
        <v>99.160374711340239</v>
      </c>
      <c r="W90">
        <f>((1-BL)*'HKI(x)'!W90+BL*'BL HKI(x)'!BA89)*'Econ aggregates'!$X98</f>
        <v>88.632506363434487</v>
      </c>
      <c r="X90">
        <f>((1-BL)*'HKI(x)'!X90+BL*'BL HKI(x)'!BB89)*'Econ aggregates'!$X98</f>
        <v>76.582882718840679</v>
      </c>
      <c r="Y90">
        <f>((1-BL)*'HKI(x)'!Y90+BL*'BL HKI(x)'!BC89)*'Econ aggregates'!$X98</f>
        <v>62.844988540992397</v>
      </c>
      <c r="Z90">
        <f>((1-BL)*'HKI(x)'!Z90+BL*'BL HKI(x)'!BD89)*'Econ aggregates'!$X98</f>
        <v>49.638824973119981</v>
      </c>
      <c r="AA90">
        <f>((1-BL)*'HKI(x)'!AA90+BL*'BL HKI(x)'!BE89)*'Econ aggregates'!$X98</f>
        <v>38.757942691756099</v>
      </c>
      <c r="AB90">
        <f>((1-BL)*'HKI(x)'!AB90+BL*'BL HKI(x)'!BF89)*'Econ aggregates'!$X98</f>
        <v>28.214086044031085</v>
      </c>
      <c r="AC90">
        <f>((1-BL)*'HKI(x)'!AC90+BL*'BL HKI(x)'!BG89)*'Econ aggregates'!$X98</f>
        <v>22.478647915384943</v>
      </c>
    </row>
    <row r="91" spans="1:29" x14ac:dyDescent="0.25">
      <c r="A91">
        <f>'HKFI(x)'!AE90</f>
        <v>2038</v>
      </c>
      <c r="B91">
        <f t="shared" si="1"/>
        <v>2275.7862595101828</v>
      </c>
      <c r="C91">
        <f>((1-BL)*'HKI(x)'!C91+BL*'BL HKI(x)'!AG90)*'Econ aggregates'!$X99</f>
        <v>39.092342810952928</v>
      </c>
      <c r="D91">
        <f>((1-BL)*'HKI(x)'!D91+BL*'BL HKI(x)'!AH90)*'Econ aggregates'!$X99</f>
        <v>33.456277963580774</v>
      </c>
      <c r="E91">
        <f>((1-BL)*'HKI(x)'!E91+BL*'BL HKI(x)'!AI90)*'Econ aggregates'!$X99</f>
        <v>31.111053337252351</v>
      </c>
      <c r="F91">
        <f>((1-BL)*'HKI(x)'!F91+BL*'BL HKI(x)'!AJ90)*'Econ aggregates'!$X99</f>
        <v>43.954878772522981</v>
      </c>
      <c r="G91">
        <f>((1-BL)*'HKI(x)'!G91+BL*'BL HKI(x)'!AK90)*'Econ aggregates'!$X99</f>
        <v>54.207180683689032</v>
      </c>
      <c r="H91">
        <f>((1-BL)*'HKI(x)'!H91+BL*'BL HKI(x)'!AL90)*'Econ aggregates'!$X99</f>
        <v>63.812677124998324</v>
      </c>
      <c r="I91">
        <f>((1-BL)*'HKI(x)'!I91+BL*'BL HKI(x)'!AM90)*'Econ aggregates'!$X99</f>
        <v>89.852416489736825</v>
      </c>
      <c r="J91">
        <f>((1-BL)*'HKI(x)'!J91+BL*'BL HKI(x)'!AN90)*'Econ aggregates'!$X99</f>
        <v>104.71201283031228</v>
      </c>
      <c r="K91">
        <f>((1-BL)*'HKI(x)'!K91+BL*'BL HKI(x)'!AO90)*'Econ aggregates'!$X99</f>
        <v>108.19195114679096</v>
      </c>
      <c r="L91">
        <f>((1-BL)*'HKI(x)'!L91+BL*'BL HKI(x)'!AP90)*'Econ aggregates'!$X99</f>
        <v>108.41185422366598</v>
      </c>
      <c r="M91">
        <f>((1-BL)*'HKI(x)'!M91+BL*'BL HKI(x)'!AQ90)*'Econ aggregates'!$X99</f>
        <v>113.74620342556526</v>
      </c>
      <c r="N91">
        <f>((1-BL)*'HKI(x)'!N91+BL*'BL HKI(x)'!AR90)*'Econ aggregates'!$X99</f>
        <v>117.20413216431201</v>
      </c>
      <c r="O91">
        <f>((1-BL)*'HKI(x)'!O91+BL*'BL HKI(x)'!AS90)*'Econ aggregates'!$X99</f>
        <v>123.72794318708287</v>
      </c>
      <c r="P91">
        <f>((1-BL)*'HKI(x)'!P91+BL*'BL HKI(x)'!AT90)*'Econ aggregates'!$X99</f>
        <v>127.54681891691841</v>
      </c>
      <c r="Q91">
        <f>((1-BL)*'HKI(x)'!Q91+BL*'BL HKI(x)'!AU90)*'Econ aggregates'!$X99</f>
        <v>129.36836431239701</v>
      </c>
      <c r="R91">
        <f>((1-BL)*'HKI(x)'!R91+BL*'BL HKI(x)'!AV90)*'Econ aggregates'!$X99</f>
        <v>128.51443864751013</v>
      </c>
      <c r="S91">
        <f>((1-BL)*'HKI(x)'!S91+BL*'BL HKI(x)'!AW90)*'Econ aggregates'!$X99</f>
        <v>135.46453315206796</v>
      </c>
      <c r="T91">
        <f>((1-BL)*'HKI(x)'!T91+BL*'BL HKI(x)'!AX90)*'Econ aggregates'!$X99</f>
        <v>132.98640040829187</v>
      </c>
      <c r="U91">
        <f>((1-BL)*'HKI(x)'!U91+BL*'BL HKI(x)'!AY90)*'Econ aggregates'!$X99</f>
        <v>106.25069905736501</v>
      </c>
      <c r="V91">
        <f>((1-BL)*'HKI(x)'!V91+BL*'BL HKI(x)'!AZ90)*'Econ aggregates'!$X99</f>
        <v>103.47956733357917</v>
      </c>
      <c r="W91">
        <f>((1-BL)*'HKI(x)'!W91+BL*'BL HKI(x)'!BA90)*'Econ aggregates'!$X99</f>
        <v>92.575005238502357</v>
      </c>
      <c r="X91">
        <f>((1-BL)*'HKI(x)'!X91+BL*'BL HKI(x)'!BB90)*'Econ aggregates'!$X99</f>
        <v>79.743418258683903</v>
      </c>
      <c r="Y91">
        <f>((1-BL)*'HKI(x)'!Y91+BL*'BL HKI(x)'!BC90)*'Econ aggregates'!$X99</f>
        <v>65.341114762592994</v>
      </c>
      <c r="Z91">
        <f>((1-BL)*'HKI(x)'!Z91+BL*'BL HKI(x)'!BD90)*'Econ aggregates'!$X99</f>
        <v>50.937381971002736</v>
      </c>
      <c r="AA91">
        <f>((1-BL)*'HKI(x)'!AA91+BL*'BL HKI(x)'!BE90)*'Econ aggregates'!$X99</f>
        <v>39.827511756782066</v>
      </c>
      <c r="AB91">
        <f>((1-BL)*'HKI(x)'!AB91+BL*'BL HKI(x)'!BF90)*'Econ aggregates'!$X99</f>
        <v>29.221119510497907</v>
      </c>
      <c r="AC91">
        <f>((1-BL)*'HKI(x)'!AC91+BL*'BL HKI(x)'!BG90)*'Econ aggregates'!$X99</f>
        <v>23.048962023528905</v>
      </c>
    </row>
    <row r="92" spans="1:29" x14ac:dyDescent="0.25">
      <c r="A92">
        <f>'HKFI(x)'!AE91</f>
        <v>2039</v>
      </c>
      <c r="B92">
        <f t="shared" si="1"/>
        <v>2391.4547844161339</v>
      </c>
      <c r="C92">
        <f>((1-BL)*'HKI(x)'!C92+BL*'BL HKI(x)'!AG91)*'Econ aggregates'!$X100</f>
        <v>41.275600204299849</v>
      </c>
      <c r="D92">
        <f>((1-BL)*'HKI(x)'!D92+BL*'BL HKI(x)'!AH91)*'Econ aggregates'!$X100</f>
        <v>35.356069238262293</v>
      </c>
      <c r="E92">
        <f>((1-BL)*'HKI(x)'!E92+BL*'BL HKI(x)'!AI91)*'Econ aggregates'!$X100</f>
        <v>32.911743909575819</v>
      </c>
      <c r="F92">
        <f>((1-BL)*'HKI(x)'!F92+BL*'BL HKI(x)'!AJ91)*'Econ aggregates'!$X100</f>
        <v>46.758376938702995</v>
      </c>
      <c r="G92">
        <f>((1-BL)*'HKI(x)'!G92+BL*'BL HKI(x)'!AK91)*'Econ aggregates'!$X100</f>
        <v>58.078687627763237</v>
      </c>
      <c r="H92">
        <f>((1-BL)*'HKI(x)'!H92+BL*'BL HKI(x)'!AL91)*'Econ aggregates'!$X100</f>
        <v>68.175846205290085</v>
      </c>
      <c r="I92">
        <f>((1-BL)*'HKI(x)'!I92+BL*'BL HKI(x)'!AM91)*'Econ aggregates'!$X100</f>
        <v>95.323940355966769</v>
      </c>
      <c r="J92">
        <f>((1-BL)*'HKI(x)'!J92+BL*'BL HKI(x)'!AN91)*'Econ aggregates'!$X100</f>
        <v>109.58739858899037</v>
      </c>
      <c r="K92">
        <f>((1-BL)*'HKI(x)'!K92+BL*'BL HKI(x)'!AO91)*'Econ aggregates'!$X100</f>
        <v>113.49429379042625</v>
      </c>
      <c r="L92">
        <f>((1-BL)*'HKI(x)'!L92+BL*'BL HKI(x)'!AP91)*'Econ aggregates'!$X100</f>
        <v>113.48881845361241</v>
      </c>
      <c r="M92">
        <f>((1-BL)*'HKI(x)'!M92+BL*'BL HKI(x)'!AQ91)*'Econ aggregates'!$X100</f>
        <v>119.06413159937331</v>
      </c>
      <c r="N92">
        <f>((1-BL)*'HKI(x)'!N92+BL*'BL HKI(x)'!AR91)*'Econ aggregates'!$X100</f>
        <v>122.95508277837956</v>
      </c>
      <c r="O92">
        <f>((1-BL)*'HKI(x)'!O92+BL*'BL HKI(x)'!AS91)*'Econ aggregates'!$X100</f>
        <v>130.0256406899251</v>
      </c>
      <c r="P92">
        <f>((1-BL)*'HKI(x)'!P92+BL*'BL HKI(x)'!AT91)*'Econ aggregates'!$X100</f>
        <v>134.33336143939059</v>
      </c>
      <c r="Q92">
        <f>((1-BL)*'HKI(x)'!Q92+BL*'BL HKI(x)'!AU91)*'Econ aggregates'!$X100</f>
        <v>136.09058596551426</v>
      </c>
      <c r="R92">
        <f>((1-BL)*'HKI(x)'!R92+BL*'BL HKI(x)'!AV91)*'Econ aggregates'!$X100</f>
        <v>135.03912461991141</v>
      </c>
      <c r="S92">
        <f>((1-BL)*'HKI(x)'!S92+BL*'BL HKI(x)'!AW91)*'Econ aggregates'!$X100</f>
        <v>143.00790865628562</v>
      </c>
      <c r="T92">
        <f>((1-BL)*'HKI(x)'!T92+BL*'BL HKI(x)'!AX91)*'Econ aggregates'!$X100</f>
        <v>139.90387083777168</v>
      </c>
      <c r="U92">
        <f>((1-BL)*'HKI(x)'!U92+BL*'BL HKI(x)'!AY91)*'Econ aggregates'!$X100</f>
        <v>111.44466104310757</v>
      </c>
      <c r="V92">
        <f>((1-BL)*'HKI(x)'!V92+BL*'BL HKI(x)'!AZ91)*'Econ aggregates'!$X100</f>
        <v>108.82713734696702</v>
      </c>
      <c r="W92">
        <f>((1-BL)*'HKI(x)'!W92+BL*'BL HKI(x)'!BA91)*'Econ aggregates'!$X100</f>
        <v>97.456505531462739</v>
      </c>
      <c r="X92">
        <f>((1-BL)*'HKI(x)'!X92+BL*'BL HKI(x)'!BB91)*'Econ aggregates'!$X100</f>
        <v>83.56847679097217</v>
      </c>
      <c r="Y92">
        <f>((1-BL)*'HKI(x)'!Y92+BL*'BL HKI(x)'!BC91)*'Econ aggregates'!$X100</f>
        <v>68.29869043088884</v>
      </c>
      <c r="Z92">
        <f>((1-BL)*'HKI(x)'!Z92+BL*'BL HKI(x)'!BD91)*'Econ aggregates'!$X100</f>
        <v>52.138805728543723</v>
      </c>
      <c r="AA92">
        <f>((1-BL)*'HKI(x)'!AA92+BL*'BL HKI(x)'!BE91)*'Econ aggregates'!$X100</f>
        <v>40.885743562648372</v>
      </c>
      <c r="AB92">
        <f>((1-BL)*'HKI(x)'!AB92+BL*'BL HKI(x)'!BF91)*'Econ aggregates'!$X100</f>
        <v>30.390501907068696</v>
      </c>
      <c r="AC92">
        <f>((1-BL)*'HKI(x)'!AC92+BL*'BL HKI(x)'!BG91)*'Econ aggregates'!$X100</f>
        <v>23.573780175034173</v>
      </c>
    </row>
    <row r="93" spans="1:29" x14ac:dyDescent="0.25">
      <c r="A93">
        <f>'HKFI(x)'!AE92</f>
        <v>2040</v>
      </c>
      <c r="B93">
        <f t="shared" si="1"/>
        <v>2530.3739153139318</v>
      </c>
      <c r="C93">
        <f>((1-BL)*'HKI(x)'!C93+BL*'BL HKI(x)'!AG92)*'Econ aggregates'!$X101</f>
        <v>43.906577963756476</v>
      </c>
      <c r="D93">
        <f>((1-BL)*'HKI(x)'!D93+BL*'BL HKI(x)'!AH92)*'Econ aggregates'!$X101</f>
        <v>37.646116403223779</v>
      </c>
      <c r="E93">
        <f>((1-BL)*'HKI(x)'!E93+BL*'BL HKI(x)'!AI92)*'Econ aggregates'!$X101</f>
        <v>35.084990267481132</v>
      </c>
      <c r="F93">
        <f>((1-BL)*'HKI(x)'!F93+BL*'BL HKI(x)'!AJ92)*'Econ aggregates'!$X101</f>
        <v>50.166305858761106</v>
      </c>
      <c r="G93">
        <f>((1-BL)*'HKI(x)'!G93+BL*'BL HKI(x)'!AK92)*'Econ aggregates'!$X101</f>
        <v>62.814214714987578</v>
      </c>
      <c r="H93">
        <f>((1-BL)*'HKI(x)'!H93+BL*'BL HKI(x)'!AL92)*'Econ aggregates'!$X101</f>
        <v>73.499997217594952</v>
      </c>
      <c r="I93">
        <f>((1-BL)*'HKI(x)'!I93+BL*'BL HKI(x)'!AM92)*'Econ aggregates'!$X101</f>
        <v>101.95692841456432</v>
      </c>
      <c r="J93">
        <f>((1-BL)*'HKI(x)'!J93+BL*'BL HKI(x)'!AN92)*'Econ aggregates'!$X101</f>
        <v>115.39025500269649</v>
      </c>
      <c r="K93">
        <f>((1-BL)*'HKI(x)'!K93+BL*'BL HKI(x)'!AO92)*'Econ aggregates'!$X101</f>
        <v>119.83804507420052</v>
      </c>
      <c r="L93">
        <f>((1-BL)*'HKI(x)'!L93+BL*'BL HKI(x)'!AP92)*'Econ aggregates'!$X101</f>
        <v>119.54370515584498</v>
      </c>
      <c r="M93">
        <f>((1-BL)*'HKI(x)'!M93+BL*'BL HKI(x)'!AQ92)*'Econ aggregates'!$X101</f>
        <v>125.40756966203971</v>
      </c>
      <c r="N93">
        <f>((1-BL)*'HKI(x)'!N93+BL*'BL HKI(x)'!AR92)*'Econ aggregates'!$X101</f>
        <v>129.84336764823257</v>
      </c>
      <c r="O93">
        <f>((1-BL)*'HKI(x)'!O93+BL*'BL HKI(x)'!AS92)*'Econ aggregates'!$X101</f>
        <v>137.582772476358</v>
      </c>
      <c r="P93">
        <f>((1-BL)*'HKI(x)'!P93+BL*'BL HKI(x)'!AT92)*'Econ aggregates'!$X101</f>
        <v>142.50179188583004</v>
      </c>
      <c r="Q93">
        <f>((1-BL)*'HKI(x)'!Q93+BL*'BL HKI(x)'!AU92)*'Econ aggregates'!$X101</f>
        <v>144.17112682760407</v>
      </c>
      <c r="R93">
        <f>((1-BL)*'HKI(x)'!R93+BL*'BL HKI(x)'!AV92)*'Econ aggregates'!$X101</f>
        <v>142.87762339984957</v>
      </c>
      <c r="S93">
        <f>((1-BL)*'HKI(x)'!S93+BL*'BL HKI(x)'!AW92)*'Econ aggregates'!$X101</f>
        <v>152.13641697361143</v>
      </c>
      <c r="T93">
        <f>((1-BL)*'HKI(x)'!T93+BL*'BL HKI(x)'!AX92)*'Econ aggregates'!$X101</f>
        <v>148.24327242077848</v>
      </c>
      <c r="U93">
        <f>((1-BL)*'HKI(x)'!U93+BL*'BL HKI(x)'!AY92)*'Econ aggregates'!$X101</f>
        <v>117.67645020080796</v>
      </c>
      <c r="V93">
        <f>((1-BL)*'HKI(x)'!V93+BL*'BL HKI(x)'!AZ92)*'Econ aggregates'!$X101</f>
        <v>115.27293742773756</v>
      </c>
      <c r="W93">
        <f>((1-BL)*'HKI(x)'!W93+BL*'BL HKI(x)'!BA92)*'Econ aggregates'!$X101</f>
        <v>103.34191403379586</v>
      </c>
      <c r="X93">
        <f>((1-BL)*'HKI(x)'!X93+BL*'BL HKI(x)'!BB92)*'Econ aggregates'!$X101</f>
        <v>88.15448254233614</v>
      </c>
      <c r="Y93">
        <f>((1-BL)*'HKI(x)'!Y93+BL*'BL HKI(x)'!BC92)*'Econ aggregates'!$X101</f>
        <v>71.826883423270971</v>
      </c>
      <c r="Z93">
        <f>((1-BL)*'HKI(x)'!Z93+BL*'BL HKI(x)'!BD92)*'Econ aggregates'!$X101</f>
        <v>53.472465760991142</v>
      </c>
      <c r="AA93">
        <f>((1-BL)*'HKI(x)'!AA93+BL*'BL HKI(x)'!BE92)*'Econ aggregates'!$X101</f>
        <v>42.085488731805327</v>
      </c>
      <c r="AB93">
        <f>((1-BL)*'HKI(x)'!AB93+BL*'BL HKI(x)'!BF92)*'Econ aggregates'!$X101</f>
        <v>31.777300162266506</v>
      </c>
      <c r="AC93">
        <f>((1-BL)*'HKI(x)'!AC93+BL*'BL HKI(x)'!BG92)*'Econ aggregates'!$X101</f>
        <v>24.154915663505022</v>
      </c>
    </row>
    <row r="94" spans="1:29" x14ac:dyDescent="0.25">
      <c r="A94">
        <f>'HKFI(x)'!AE93</f>
        <v>2041</v>
      </c>
      <c r="B94">
        <f t="shared" si="1"/>
        <v>2680.7977766658314</v>
      </c>
      <c r="C94">
        <f>((1-BL)*'HKI(x)'!C94+BL*'BL HKI(x)'!AG93)*'Econ aggregates'!$X102</f>
        <v>46.757587247011116</v>
      </c>
      <c r="D94">
        <f>((1-BL)*'HKI(x)'!D94+BL*'BL HKI(x)'!AH93)*'Econ aggregates'!$X102</f>
        <v>40.128323467908238</v>
      </c>
      <c r="E94">
        <f>((1-BL)*'HKI(x)'!E94+BL*'BL HKI(x)'!AI93)*'Econ aggregates'!$X102</f>
        <v>37.44024333600283</v>
      </c>
      <c r="F94">
        <f>((1-BL)*'HKI(x)'!F94+BL*'BL HKI(x)'!AJ93)*'Econ aggregates'!$X102</f>
        <v>53.854587802191375</v>
      </c>
      <c r="G94">
        <f>((1-BL)*'HKI(x)'!G94+BL*'BL HKI(x)'!AK93)*'Econ aggregates'!$X102</f>
        <v>67.935238316721666</v>
      </c>
      <c r="H94">
        <f>((1-BL)*'HKI(x)'!H94+BL*'BL HKI(x)'!AL93)*'Econ aggregates'!$X102</f>
        <v>79.259508164147988</v>
      </c>
      <c r="I94">
        <f>((1-BL)*'HKI(x)'!I94+BL*'BL HKI(x)'!AM93)*'Econ aggregates'!$X102</f>
        <v>109.13803288868782</v>
      </c>
      <c r="J94">
        <f>((1-BL)*'HKI(x)'!J94+BL*'BL HKI(x)'!AN93)*'Econ aggregates'!$X102</f>
        <v>121.68605258163652</v>
      </c>
      <c r="K94">
        <f>((1-BL)*'HKI(x)'!K94+BL*'BL HKI(x)'!AO93)*'Econ aggregates'!$X102</f>
        <v>126.71329698971729</v>
      </c>
      <c r="L94">
        <f>((1-BL)*'HKI(x)'!L94+BL*'BL HKI(x)'!AP93)*'Econ aggregates'!$X102</f>
        <v>126.10758605477778</v>
      </c>
      <c r="M94">
        <f>((1-BL)*'HKI(x)'!M94+BL*'BL HKI(x)'!AQ93)*'Econ aggregates'!$X102</f>
        <v>132.28329631026801</v>
      </c>
      <c r="N94">
        <f>((1-BL)*'HKI(x)'!N94+BL*'BL HKI(x)'!AR93)*'Econ aggregates'!$X102</f>
        <v>137.30485493200791</v>
      </c>
      <c r="O94">
        <f>((1-BL)*'HKI(x)'!O94+BL*'BL HKI(x)'!AS93)*'Econ aggregates'!$X102</f>
        <v>145.7695226935549</v>
      </c>
      <c r="P94">
        <f>((1-BL)*'HKI(x)'!P94+BL*'BL HKI(x)'!AT93)*'Econ aggregates'!$X102</f>
        <v>151.34788367041142</v>
      </c>
      <c r="Q94">
        <f>((1-BL)*'HKI(x)'!Q94+BL*'BL HKI(x)'!AU93)*'Econ aggregates'!$X102</f>
        <v>152.92223269975807</v>
      </c>
      <c r="R94">
        <f>((1-BL)*'HKI(x)'!R94+BL*'BL HKI(x)'!AV93)*'Econ aggregates'!$X102</f>
        <v>151.3638096708541</v>
      </c>
      <c r="S94">
        <f>((1-BL)*'HKI(x)'!S94+BL*'BL HKI(x)'!AW93)*'Econ aggregates'!$X102</f>
        <v>162.00725503422095</v>
      </c>
      <c r="T94">
        <f>((1-BL)*'HKI(x)'!T94+BL*'BL HKI(x)'!AX93)*'Econ aggregates'!$X102</f>
        <v>157.26209169515678</v>
      </c>
      <c r="U94">
        <f>((1-BL)*'HKI(x)'!U94+BL*'BL HKI(x)'!AY93)*'Econ aggregates'!$X102</f>
        <v>124.42042823366559</v>
      </c>
      <c r="V94">
        <f>((1-BL)*'HKI(x)'!V94+BL*'BL HKI(x)'!AZ93)*'Econ aggregates'!$X102</f>
        <v>122.24321428191233</v>
      </c>
      <c r="W94">
        <f>((1-BL)*'HKI(x)'!W94+BL*'BL HKI(x)'!BA93)*'Econ aggregates'!$X102</f>
        <v>109.70881223140869</v>
      </c>
      <c r="X94">
        <f>((1-BL)*'HKI(x)'!X94+BL*'BL HKI(x)'!BB93)*'Econ aggregates'!$X102</f>
        <v>93.116537018136981</v>
      </c>
      <c r="Y94">
        <f>((1-BL)*'HKI(x)'!Y94+BL*'BL HKI(x)'!BC93)*'Econ aggregates'!$X102</f>
        <v>75.647286015812895</v>
      </c>
      <c r="Z94">
        <f>((1-BL)*'HKI(x)'!Z94+BL*'BL HKI(x)'!BD93)*'Econ aggregates'!$X102</f>
        <v>54.926272884084</v>
      </c>
      <c r="AA94">
        <f>((1-BL)*'HKI(x)'!AA94+BL*'BL HKI(x)'!BE93)*'Econ aggregates'!$X102</f>
        <v>43.388749667957384</v>
      </c>
      <c r="AB94">
        <f>((1-BL)*'HKI(x)'!AB94+BL*'BL HKI(x)'!BF93)*'Econ aggregates'!$X102</f>
        <v>33.277304642976105</v>
      </c>
      <c r="AC94">
        <f>((1-BL)*'HKI(x)'!AC94+BL*'BL HKI(x)'!BG93)*'Econ aggregates'!$X102</f>
        <v>24.787768134842924</v>
      </c>
    </row>
    <row r="95" spans="1:29" x14ac:dyDescent="0.25">
      <c r="A95">
        <f>'HKFI(x)'!AE94</f>
        <v>2042</v>
      </c>
      <c r="B95">
        <f t="shared" si="1"/>
        <v>2833.5205668986214</v>
      </c>
      <c r="C95">
        <f>((1-BL)*'HKI(x)'!C95+BL*'BL HKI(x)'!AG94)*'Econ aggregates'!$X103</f>
        <v>49.652723430856106</v>
      </c>
      <c r="D95">
        <f>((1-BL)*'HKI(x)'!D95+BL*'BL HKI(x)'!AH94)*'Econ aggregates'!$X103</f>
        <v>42.649702638338574</v>
      </c>
      <c r="E95">
        <f>((1-BL)*'HKI(x)'!E95+BL*'BL HKI(x)'!AI94)*'Econ aggregates'!$X103</f>
        <v>39.831358780666093</v>
      </c>
      <c r="F95">
        <f>((1-BL)*'HKI(x)'!F95+BL*'BL HKI(x)'!AJ94)*'Econ aggregates'!$X103</f>
        <v>57.58434154744689</v>
      </c>
      <c r="G95">
        <f>((1-BL)*'HKI(x)'!G95+BL*'BL HKI(x)'!AK94)*'Econ aggregates'!$X103</f>
        <v>73.099209874189782</v>
      </c>
      <c r="H95">
        <f>((1-BL)*'HKI(x)'!H95+BL*'BL HKI(x)'!AL94)*'Econ aggregates'!$X103</f>
        <v>85.073932684176199</v>
      </c>
      <c r="I95">
        <f>((1-BL)*'HKI(x)'!I95+BL*'BL HKI(x)'!AM94)*'Econ aggregates'!$X103</f>
        <v>116.40885387262232</v>
      </c>
      <c r="J95">
        <f>((1-BL)*'HKI(x)'!J95+BL*'BL HKI(x)'!AN94)*'Econ aggregates'!$X103</f>
        <v>128.11196955413902</v>
      </c>
      <c r="K95">
        <f>((1-BL)*'HKI(x)'!K95+BL*'BL HKI(x)'!AO94)*'Econ aggregates'!$X103</f>
        <v>133.70995308701711</v>
      </c>
      <c r="L95">
        <f>((1-BL)*'HKI(x)'!L95+BL*'BL HKI(x)'!AP94)*'Econ aggregates'!$X103</f>
        <v>132.79559687934989</v>
      </c>
      <c r="M95">
        <f>((1-BL)*'HKI(x)'!M95+BL*'BL HKI(x)'!AQ94)*'Econ aggregates'!$X103</f>
        <v>139.28727722618214</v>
      </c>
      <c r="N95">
        <f>((1-BL)*'HKI(x)'!N95+BL*'BL HKI(x)'!AR94)*'Econ aggregates'!$X103</f>
        <v>144.88997014919087</v>
      </c>
      <c r="O95">
        <f>((1-BL)*'HKI(x)'!O95+BL*'BL HKI(x)'!AS94)*'Econ aggregates'!$X103</f>
        <v>154.08889205950982</v>
      </c>
      <c r="P95">
        <f>((1-BL)*'HKI(x)'!P95+BL*'BL HKI(x)'!AT94)*'Econ aggregates'!$X103</f>
        <v>160.325678553274</v>
      </c>
      <c r="Q95">
        <f>((1-BL)*'HKI(x)'!Q95+BL*'BL HKI(x)'!AU94)*'Econ aggregates'!$X103</f>
        <v>161.80701117986609</v>
      </c>
      <c r="R95">
        <f>((1-BL)*'HKI(x)'!R95+BL*'BL HKI(x)'!AV94)*'Econ aggregates'!$X103</f>
        <v>159.97684140938182</v>
      </c>
      <c r="S95">
        <f>((1-BL)*'HKI(x)'!S95+BL*'BL HKI(x)'!AW94)*'Econ aggregates'!$X103</f>
        <v>171.98831550519458</v>
      </c>
      <c r="T95">
        <f>((1-BL)*'HKI(x)'!T95+BL*'BL HKI(x)'!AX94)*'Econ aggregates'!$X103</f>
        <v>166.39279990943956</v>
      </c>
      <c r="U95">
        <f>((1-BL)*'HKI(x)'!U95+BL*'BL HKI(x)'!AY94)*'Econ aggregates'!$X103</f>
        <v>131.26352784193077</v>
      </c>
      <c r="V95">
        <f>((1-BL)*'HKI(x)'!V95+BL*'BL HKI(x)'!AZ94)*'Econ aggregates'!$X103</f>
        <v>129.29926801535248</v>
      </c>
      <c r="W95">
        <f>((1-BL)*'HKI(x)'!W95+BL*'BL HKI(x)'!BA94)*'Econ aggregates'!$X103</f>
        <v>116.15752866344887</v>
      </c>
      <c r="X95">
        <f>((1-BL)*'HKI(x)'!X95+BL*'BL HKI(x)'!BB94)*'Econ aggregates'!$X103</f>
        <v>98.151220950796343</v>
      </c>
      <c r="Y95">
        <f>((1-BL)*'HKI(x)'!Y95+BL*'BL HKI(x)'!BC94)*'Econ aggregates'!$X103</f>
        <v>79.533177493082306</v>
      </c>
      <c r="Z95">
        <f>((1-BL)*'HKI(x)'!Z95+BL*'BL HKI(x)'!BD94)*'Econ aggregates'!$X103</f>
        <v>56.449035967008889</v>
      </c>
      <c r="AA95">
        <f>((1-BL)*'HKI(x)'!AA95+BL*'BL HKI(x)'!BE94)*'Econ aggregates'!$X103</f>
        <v>44.739178947102914</v>
      </c>
      <c r="AB95">
        <f>((1-BL)*'HKI(x)'!AB95+BL*'BL HKI(x)'!BF94)*'Econ aggregates'!$X103</f>
        <v>34.803022532301419</v>
      </c>
      <c r="AC95">
        <f>((1-BL)*'HKI(x)'!AC95+BL*'BL HKI(x)'!BG94)*'Econ aggregates'!$X103</f>
        <v>25.450178146756063</v>
      </c>
    </row>
    <row r="96" spans="1:29" x14ac:dyDescent="0.25">
      <c r="A96">
        <f>'HKFI(x)'!AE95</f>
        <v>2043</v>
      </c>
      <c r="B96">
        <f t="shared" si="1"/>
        <v>3017.1464380656303</v>
      </c>
      <c r="C96">
        <f>((1-BL)*'HKI(x)'!C96+BL*'BL HKI(x)'!AG95)*'Econ aggregates'!$X104</f>
        <v>53.155050422633622</v>
      </c>
      <c r="D96">
        <f>((1-BL)*'HKI(x)'!D96+BL*'BL HKI(x)'!AH95)*'Econ aggregates'!$X104</f>
        <v>45.70022172882549</v>
      </c>
      <c r="E96">
        <f>((1-BL)*'HKI(x)'!E96+BL*'BL HKI(x)'!AI95)*'Econ aggregates'!$X104</f>
        <v>42.733263973176065</v>
      </c>
      <c r="F96">
        <f>((1-BL)*'HKI(x)'!F96+BL*'BL HKI(x)'!AJ95)*'Econ aggregates'!$X104</f>
        <v>62.198136510936692</v>
      </c>
      <c r="G96">
        <f>((1-BL)*'HKI(x)'!G96+BL*'BL HKI(x)'!AK95)*'Econ aggregates'!$X104</f>
        <v>79.586603697120736</v>
      </c>
      <c r="H96">
        <f>((1-BL)*'HKI(x)'!H96+BL*'BL HKI(x)'!AL95)*'Econ aggregates'!$X104</f>
        <v>92.334802383144336</v>
      </c>
      <c r="I96">
        <f>((1-BL)*'HKI(x)'!I96+BL*'BL HKI(x)'!AM95)*'Econ aggregates'!$X104</f>
        <v>125.3415531835731</v>
      </c>
      <c r="J96">
        <f>((1-BL)*'HKI(x)'!J96+BL*'BL HKI(x)'!AN95)*'Econ aggregates'!$X104</f>
        <v>135.64602872060885</v>
      </c>
      <c r="K96">
        <f>((1-BL)*'HKI(x)'!K96+BL*'BL HKI(x)'!AO95)*'Econ aggregates'!$X104</f>
        <v>142.03205447572327</v>
      </c>
      <c r="L96">
        <f>((1-BL)*'HKI(x)'!L96+BL*'BL HKI(x)'!AP95)*'Econ aggregates'!$X104</f>
        <v>140.68758160882504</v>
      </c>
      <c r="M96">
        <f>((1-BL)*'HKI(x)'!M96+BL*'BL HKI(x)'!AQ95)*'Econ aggregates'!$X104</f>
        <v>147.55815698579377</v>
      </c>
      <c r="N96">
        <f>((1-BL)*'HKI(x)'!N96+BL*'BL HKI(x)'!AR95)*'Econ aggregates'!$X104</f>
        <v>153.94595968444708</v>
      </c>
      <c r="O96">
        <f>((1-BL)*'HKI(x)'!O96+BL*'BL HKI(x)'!AS95)*'Econ aggregates'!$X104</f>
        <v>164.06214865371211</v>
      </c>
      <c r="P96">
        <f>((1-BL)*'HKI(x)'!P96+BL*'BL HKI(x)'!AT95)*'Econ aggregates'!$X104</f>
        <v>171.17093230271246</v>
      </c>
      <c r="Q96">
        <f>((1-BL)*'HKI(x)'!Q96+BL*'BL HKI(x)'!AU95)*'Econ aggregates'!$X104</f>
        <v>172.50757982833642</v>
      </c>
      <c r="R96">
        <f>((1-BL)*'HKI(x)'!R96+BL*'BL HKI(x)'!AV95)*'Econ aggregates'!$X104</f>
        <v>170.34346604467919</v>
      </c>
      <c r="S96">
        <f>((1-BL)*'HKI(x)'!S96+BL*'BL HKI(x)'!AW95)*'Econ aggregates'!$X104</f>
        <v>184.23409391443624</v>
      </c>
      <c r="T96">
        <f>((1-BL)*'HKI(x)'!T96+BL*'BL HKI(x)'!AX95)*'Econ aggregates'!$X104</f>
        <v>177.49603999493712</v>
      </c>
      <c r="U96">
        <f>((1-BL)*'HKI(x)'!U96+BL*'BL HKI(x)'!AY95)*'Econ aggregates'!$X104</f>
        <v>139.48259119351675</v>
      </c>
      <c r="V96">
        <f>((1-BL)*'HKI(x)'!V96+BL*'BL HKI(x)'!AZ95)*'Econ aggregates'!$X104</f>
        <v>137.87839738314102</v>
      </c>
      <c r="W96">
        <f>((1-BL)*'HKI(x)'!W96+BL*'BL HKI(x)'!BA95)*'Econ aggregates'!$X104</f>
        <v>123.99555744597453</v>
      </c>
      <c r="X96">
        <f>((1-BL)*'HKI(x)'!X96+BL*'BL HKI(x)'!BB95)*'Econ aggregates'!$X104</f>
        <v>104.19030985255996</v>
      </c>
      <c r="Y96">
        <f>((1-BL)*'HKI(x)'!Y96+BL*'BL HKI(x)'!BC95)*'Econ aggregates'!$X104</f>
        <v>84.132644096731553</v>
      </c>
      <c r="Z96">
        <f>((1-BL)*'HKI(x)'!Z96+BL*'BL HKI(x)'!BD95)*'Econ aggregates'!$X104</f>
        <v>57.922177134604659</v>
      </c>
      <c r="AA96">
        <f>((1-BL)*'HKI(x)'!AA96+BL*'BL HKI(x)'!BE95)*'Econ aggregates'!$X104</f>
        <v>46.135376658574614</v>
      </c>
      <c r="AB96">
        <f>((1-BL)*'HKI(x)'!AB96+BL*'BL HKI(x)'!BF95)*'Econ aggregates'!$X104</f>
        <v>36.58807587880495</v>
      </c>
      <c r="AC96">
        <f>((1-BL)*'HKI(x)'!AC96+BL*'BL HKI(x)'!BG95)*'Econ aggregates'!$X104</f>
        <v>26.087634308100959</v>
      </c>
    </row>
    <row r="97" spans="1:29" x14ac:dyDescent="0.25">
      <c r="A97">
        <f>'HKFI(x)'!AE96</f>
        <v>2044</v>
      </c>
      <c r="B97">
        <f t="shared" si="1"/>
        <v>3203.3781646436933</v>
      </c>
      <c r="C97">
        <f>((1-BL)*'HKI(x)'!C97+BL*'BL HKI(x)'!AG96)*'Econ aggregates'!$X105</f>
        <v>56.698819682958408</v>
      </c>
      <c r="D97">
        <f>((1-BL)*'HKI(x)'!D97+BL*'BL HKI(x)'!AH96)*'Econ aggregates'!$X105</f>
        <v>48.788088983260266</v>
      </c>
      <c r="E97">
        <f>((1-BL)*'HKI(x)'!E97+BL*'BL HKI(x)'!AI96)*'Econ aggregates'!$X105</f>
        <v>45.664385986796617</v>
      </c>
      <c r="F97">
        <f>((1-BL)*'HKI(x)'!F97+BL*'BL HKI(x)'!AJ96)*'Econ aggregates'!$X105</f>
        <v>66.793542699523897</v>
      </c>
      <c r="G97">
        <f>((1-BL)*'HKI(x)'!G97+BL*'BL HKI(x)'!AK96)*'Econ aggregates'!$X105</f>
        <v>85.979461147102569</v>
      </c>
      <c r="H97">
        <f>((1-BL)*'HKI(x)'!H97+BL*'BL HKI(x)'!AL96)*'Econ aggregates'!$X105</f>
        <v>99.519944359034284</v>
      </c>
      <c r="I97">
        <f>((1-BL)*'HKI(x)'!I97+BL*'BL HKI(x)'!AM96)*'Econ aggregates'!$X105</f>
        <v>134.28097054266971</v>
      </c>
      <c r="J97">
        <f>((1-BL)*'HKI(x)'!J97+BL*'BL HKI(x)'!AN96)*'Econ aggregates'!$X105</f>
        <v>143.43342474108533</v>
      </c>
      <c r="K97">
        <f>((1-BL)*'HKI(x)'!K97+BL*'BL HKI(x)'!AO96)*'Econ aggregates'!$X105</f>
        <v>150.54181354671036</v>
      </c>
      <c r="L97">
        <f>((1-BL)*'HKI(x)'!L97+BL*'BL HKI(x)'!AP96)*'Econ aggregates'!$X105</f>
        <v>148.8006632795944</v>
      </c>
      <c r="M97">
        <f>((1-BL)*'HKI(x)'!M97+BL*'BL HKI(x)'!AQ96)*'Econ aggregates'!$X105</f>
        <v>156.05475973604976</v>
      </c>
      <c r="N97">
        <f>((1-BL)*'HKI(x)'!N97+BL*'BL HKI(x)'!AR96)*'Econ aggregates'!$X105</f>
        <v>163.17606711508665</v>
      </c>
      <c r="O97">
        <f>((1-BL)*'HKI(x)'!O97+BL*'BL HKI(x)'!AS96)*'Econ aggregates'!$X105</f>
        <v>174.20368536214943</v>
      </c>
      <c r="P97">
        <f>((1-BL)*'HKI(x)'!P97+BL*'BL HKI(x)'!AT96)*'Econ aggregates'!$X105</f>
        <v>182.14151873500052</v>
      </c>
      <c r="Q97">
        <f>((1-BL)*'HKI(x)'!Q97+BL*'BL HKI(x)'!AU96)*'Econ aggregates'!$X105</f>
        <v>183.35205509376252</v>
      </c>
      <c r="R97">
        <f>((1-BL)*'HKI(x)'!R97+BL*'BL HKI(x)'!AV96)*'Econ aggregates'!$X105</f>
        <v>180.84723808657333</v>
      </c>
      <c r="S97">
        <f>((1-BL)*'HKI(x)'!S97+BL*'BL HKI(x)'!AW96)*'Econ aggregates'!$X105</f>
        <v>196.47172290647214</v>
      </c>
      <c r="T97">
        <f>((1-BL)*'HKI(x)'!T97+BL*'BL HKI(x)'!AX96)*'Econ aggregates'!$X105</f>
        <v>188.6543877003524</v>
      </c>
      <c r="U97">
        <f>((1-BL)*'HKI(x)'!U97+BL*'BL HKI(x)'!AY96)*'Econ aggregates'!$X105</f>
        <v>147.81476121899055</v>
      </c>
      <c r="V97">
        <f>((1-BL)*'HKI(x)'!V97+BL*'BL HKI(x)'!AZ96)*'Econ aggregates'!$X105</f>
        <v>146.49934635291635</v>
      </c>
      <c r="W97">
        <f>((1-BL)*'HKI(x)'!W97+BL*'BL HKI(x)'!BA96)*'Econ aggregates'!$X105</f>
        <v>131.87937838515981</v>
      </c>
      <c r="X97">
        <f>((1-BL)*'HKI(x)'!X97+BL*'BL HKI(x)'!BB96)*'Econ aggregates'!$X105</f>
        <v>110.31539170608897</v>
      </c>
      <c r="Y97">
        <f>((1-BL)*'HKI(x)'!Y97+BL*'BL HKI(x)'!BC96)*'Econ aggregates'!$X105</f>
        <v>88.842174457458867</v>
      </c>
      <c r="Z97">
        <f>((1-BL)*'HKI(x)'!Z97+BL*'BL HKI(x)'!BD96)*'Econ aggregates'!$X105</f>
        <v>59.658462684978645</v>
      </c>
      <c r="AA97">
        <f>((1-BL)*'HKI(x)'!AA97+BL*'BL HKI(x)'!BE96)*'Econ aggregates'!$X105</f>
        <v>47.700843404137288</v>
      </c>
      <c r="AB97">
        <f>((1-BL)*'HKI(x)'!AB97+BL*'BL HKI(x)'!BF96)*'Econ aggregates'!$X105</f>
        <v>38.425106913041674</v>
      </c>
      <c r="AC97">
        <f>((1-BL)*'HKI(x)'!AC97+BL*'BL HKI(x)'!BG96)*'Econ aggregates'!$X105</f>
        <v>26.840149816738432</v>
      </c>
    </row>
    <row r="98" spans="1:29" x14ac:dyDescent="0.25">
      <c r="A98">
        <f>'HKFI(x)'!AE97</f>
        <v>2045</v>
      </c>
      <c r="B98">
        <f t="shared" si="1"/>
        <v>3382.5576151213327</v>
      </c>
      <c r="C98">
        <f>((1-BL)*'HKI(x)'!C98+BL*'BL HKI(x)'!AG97)*'Econ aggregates'!$X106</f>
        <v>60.110137504608197</v>
      </c>
      <c r="D98">
        <f>((1-BL)*'HKI(x)'!D98+BL*'BL HKI(x)'!AH97)*'Econ aggregates'!$X106</f>
        <v>51.761644341010403</v>
      </c>
      <c r="E98">
        <f>((1-BL)*'HKI(x)'!E98+BL*'BL HKI(x)'!AI97)*'Econ aggregates'!$X106</f>
        <v>48.485512087058979</v>
      </c>
      <c r="F98">
        <f>((1-BL)*'HKI(x)'!F98+BL*'BL HKI(x)'!AJ97)*'Econ aggregates'!$X106</f>
        <v>71.199178943398138</v>
      </c>
      <c r="G98">
        <f>((1-BL)*'HKI(x)'!G98+BL*'BL HKI(x)'!AK97)*'Econ aggregates'!$X106</f>
        <v>92.091647467760907</v>
      </c>
      <c r="H98">
        <f>((1-BL)*'HKI(x)'!H98+BL*'BL HKI(x)'!AL97)*'Econ aggregates'!$X106</f>
        <v>106.3972145506543</v>
      </c>
      <c r="I98">
        <f>((1-BL)*'HKI(x)'!I98+BL*'BL HKI(x)'!AM97)*'Econ aggregates'!$X106</f>
        <v>142.86142678049487</v>
      </c>
      <c r="J98">
        <f>((1-BL)*'HKI(x)'!J98+BL*'BL HKI(x)'!AN97)*'Econ aggregates'!$X106</f>
        <v>150.96629008557053</v>
      </c>
      <c r="K98">
        <f>((1-BL)*'HKI(x)'!K98+BL*'BL HKI(x)'!AO97)*'Econ aggregates'!$X106</f>
        <v>158.748864793423</v>
      </c>
      <c r="L98">
        <f>((1-BL)*'HKI(x)'!L98+BL*'BL HKI(x)'!AP97)*'Econ aggregates'!$X106</f>
        <v>156.63423576928159</v>
      </c>
      <c r="M98">
        <f>((1-BL)*'HKI(x)'!M98+BL*'BL HKI(x)'!AQ97)*'Econ aggregates'!$X106</f>
        <v>164.25636052060139</v>
      </c>
      <c r="N98">
        <f>((1-BL)*'HKI(x)'!N98+BL*'BL HKI(x)'!AR97)*'Econ aggregates'!$X106</f>
        <v>172.06764559268561</v>
      </c>
      <c r="O98">
        <f>((1-BL)*'HKI(x)'!O98+BL*'BL HKI(x)'!AS97)*'Econ aggregates'!$X106</f>
        <v>183.9706855008252</v>
      </c>
      <c r="P98">
        <f>((1-BL)*'HKI(x)'!P98+BL*'BL HKI(x)'!AT97)*'Econ aggregates'!$X106</f>
        <v>192.69388316953814</v>
      </c>
      <c r="Q98">
        <f>((1-BL)*'HKI(x)'!Q98+BL*'BL HKI(x)'!AU97)*'Econ aggregates'!$X106</f>
        <v>193.78656215164324</v>
      </c>
      <c r="R98">
        <f>((1-BL)*'HKI(x)'!R98+BL*'BL HKI(x)'!AV97)*'Econ aggregates'!$X106</f>
        <v>190.94962015136304</v>
      </c>
      <c r="S98">
        <f>((1-BL)*'HKI(x)'!S98+BL*'BL HKI(x)'!AW97)*'Econ aggregates'!$X106</f>
        <v>208.19820668868635</v>
      </c>
      <c r="T98">
        <f>((1-BL)*'HKI(x)'!T98+BL*'BL HKI(x)'!AX97)*'Econ aggregates'!$X106</f>
        <v>199.35831793662612</v>
      </c>
      <c r="U98">
        <f>((1-BL)*'HKI(x)'!U98+BL*'BL HKI(x)'!AY97)*'Econ aggregates'!$X106</f>
        <v>155.82533183652495</v>
      </c>
      <c r="V98">
        <f>((1-BL)*'HKI(x)'!V98+BL*'BL HKI(x)'!AZ97)*'Econ aggregates'!$X106</f>
        <v>154.76814210308956</v>
      </c>
      <c r="W98">
        <f>((1-BL)*'HKI(x)'!W98+BL*'BL HKI(x)'!BA97)*'Econ aggregates'!$X106</f>
        <v>139.44606468804545</v>
      </c>
      <c r="X98">
        <f>((1-BL)*'HKI(x)'!X98+BL*'BL HKI(x)'!BB97)*'Econ aggregates'!$X106</f>
        <v>116.20327183609413</v>
      </c>
      <c r="Y98">
        <f>((1-BL)*'HKI(x)'!Y98+BL*'BL HKI(x)'!BC97)*'Econ aggregates'!$X106</f>
        <v>93.380382023201818</v>
      </c>
      <c r="Z98">
        <f>((1-BL)*'HKI(x)'!Z98+BL*'BL HKI(x)'!BD97)*'Econ aggregates'!$X106</f>
        <v>61.380538772580223</v>
      </c>
      <c r="AA98">
        <f>((1-BL)*'HKI(x)'!AA98+BL*'BL HKI(x)'!BE97)*'Econ aggregates'!$X106</f>
        <v>49.23624376485958</v>
      </c>
      <c r="AB98">
        <f>((1-BL)*'HKI(x)'!AB98+BL*'BL HKI(x)'!BF97)*'Econ aggregates'!$X106</f>
        <v>40.194407670013589</v>
      </c>
      <c r="AC98">
        <f>((1-BL)*'HKI(x)'!AC98+BL*'BL HKI(x)'!BG97)*'Econ aggregates'!$X106</f>
        <v>27.585798391692695</v>
      </c>
    </row>
    <row r="99" spans="1:29" x14ac:dyDescent="0.25">
      <c r="A99">
        <f>'HKFI(x)'!AE98</f>
        <v>2046</v>
      </c>
      <c r="B99">
        <f t="shared" si="1"/>
        <v>3560.5010453363725</v>
      </c>
      <c r="C99">
        <f>((1-BL)*'HKI(x)'!C99+BL*'BL HKI(x)'!AG98)*'Econ aggregates'!$X107</f>
        <v>63.502597113817885</v>
      </c>
      <c r="D99">
        <f>((1-BL)*'HKI(x)'!D99+BL*'BL HKI(x)'!AH98)*'Econ aggregates'!$X107</f>
        <v>54.719656799080298</v>
      </c>
      <c r="E99">
        <f>((1-BL)*'HKI(x)'!E99+BL*'BL HKI(x)'!AI98)*'Econ aggregates'!$X107</f>
        <v>51.292149818477242</v>
      </c>
      <c r="F99">
        <f>((1-BL)*'HKI(x)'!F99+BL*'BL HKI(x)'!AJ98)*'Econ aggregates'!$X107</f>
        <v>75.582478003157846</v>
      </c>
      <c r="G99">
        <f>((1-BL)*'HKI(x)'!G99+BL*'BL HKI(x)'!AK98)*'Econ aggregates'!$X107</f>
        <v>98.175422279489666</v>
      </c>
      <c r="H99">
        <f>((1-BL)*'HKI(x)'!H99+BL*'BL HKI(x)'!AL98)*'Econ aggregates'!$X107</f>
        <v>113.24161021020316</v>
      </c>
      <c r="I99">
        <f>((1-BL)*'HKI(x)'!I99+BL*'BL HKI(x)'!AM98)*'Econ aggregates'!$X107</f>
        <v>151.39669932762666</v>
      </c>
      <c r="J99">
        <f>((1-BL)*'HKI(x)'!J99+BL*'BL HKI(x)'!AN98)*'Econ aggregates'!$X107</f>
        <v>158.44827827581389</v>
      </c>
      <c r="K99">
        <f>((1-BL)*'HKI(x)'!K99+BL*'BL HKI(x)'!AO98)*'Econ aggregates'!$X107</f>
        <v>166.90024966880895</v>
      </c>
      <c r="L99">
        <f>((1-BL)*'HKI(x)'!L99+BL*'BL HKI(x)'!AP98)*'Econ aggregates'!$X107</f>
        <v>164.41180467598701</v>
      </c>
      <c r="M99">
        <f>((1-BL)*'HKI(x)'!M99+BL*'BL HKI(x)'!AQ98)*'Econ aggregates'!$X107</f>
        <v>172.39851572746326</v>
      </c>
      <c r="N99">
        <f>((1-BL)*'HKI(x)'!N99+BL*'BL HKI(x)'!AR98)*'Econ aggregates'!$X107</f>
        <v>180.89637509929395</v>
      </c>
      <c r="O99">
        <f>((1-BL)*'HKI(x)'!O99+BL*'BL HKI(x)'!AS98)*'Econ aggregates'!$X107</f>
        <v>193.67301920540984</v>
      </c>
      <c r="P99">
        <f>((1-BL)*'HKI(x)'!P99+BL*'BL HKI(x)'!AT98)*'Econ aggregates'!$X107</f>
        <v>203.17923824315002</v>
      </c>
      <c r="Q99">
        <f>((1-BL)*'HKI(x)'!Q99+BL*'BL HKI(x)'!AU98)*'Econ aggregates'!$X107</f>
        <v>204.1524261103994</v>
      </c>
      <c r="R99">
        <f>((1-BL)*'HKI(x)'!R99+BL*'BL HKI(x)'!AV98)*'Econ aggregates'!$X107</f>
        <v>200.98120068482999</v>
      </c>
      <c r="S99">
        <f>((1-BL)*'HKI(x)'!S99+BL*'BL HKI(x)'!AW98)*'Econ aggregates'!$X107</f>
        <v>219.84530600578645</v>
      </c>
      <c r="T99">
        <f>((1-BL)*'HKI(x)'!T99+BL*'BL HKI(x)'!AX98)*'Econ aggregates'!$X107</f>
        <v>209.98338317029791</v>
      </c>
      <c r="U99">
        <f>((1-BL)*'HKI(x)'!U99+BL*'BL HKI(x)'!AY98)*'Econ aggregates'!$X107</f>
        <v>163.77461214365462</v>
      </c>
      <c r="V99">
        <f>((1-BL)*'HKI(x)'!V99+BL*'BL HKI(x)'!AZ98)*'Econ aggregates'!$X107</f>
        <v>162.97499782999301</v>
      </c>
      <c r="W99">
        <f>((1-BL)*'HKI(x)'!W99+BL*'BL HKI(x)'!BA98)*'Econ aggregates'!$X107</f>
        <v>146.95942358479553</v>
      </c>
      <c r="X99">
        <f>((1-BL)*'HKI(x)'!X99+BL*'BL HKI(x)'!BB98)*'Econ aggregates'!$X107</f>
        <v>122.04425644696684</v>
      </c>
      <c r="Y99">
        <f>((1-BL)*'HKI(x)'!Y99+BL*'BL HKI(x)'!BC98)*'Econ aggregates'!$X107</f>
        <v>97.881342348869865</v>
      </c>
      <c r="Z99">
        <f>((1-BL)*'HKI(x)'!Z99+BL*'BL HKI(x)'!BD98)*'Econ aggregates'!$X107</f>
        <v>63.074591939909098</v>
      </c>
      <c r="AA99">
        <f>((1-BL)*'HKI(x)'!AA99+BL*'BL HKI(x)'!BE98)*'Econ aggregates'!$X107</f>
        <v>50.748050002095738</v>
      </c>
      <c r="AB99">
        <f>((1-BL)*'HKI(x)'!AB99+BL*'BL HKI(x)'!BF98)*'Econ aggregates'!$X107</f>
        <v>41.945213359318238</v>
      </c>
      <c r="AC99">
        <f>((1-BL)*'HKI(x)'!AC99+BL*'BL HKI(x)'!BG98)*'Econ aggregates'!$X107</f>
        <v>28.318147261676017</v>
      </c>
    </row>
    <row r="100" spans="1:29" x14ac:dyDescent="0.25">
      <c r="A100">
        <f>'HKFI(x)'!AE99</f>
        <v>2047</v>
      </c>
      <c r="B100">
        <f t="shared" si="1"/>
        <v>3740.1152609487272</v>
      </c>
      <c r="C100">
        <f>((1-BL)*'HKI(x)'!C100+BL*'BL HKI(x)'!AG99)*'Econ aggregates'!$X108</f>
        <v>67.003542807560407</v>
      </c>
      <c r="D100">
        <f>((1-BL)*'HKI(x)'!D100+BL*'BL HKI(x)'!AH99)*'Econ aggregates'!$X108</f>
        <v>57.763681185180708</v>
      </c>
      <c r="E100">
        <f>((1-BL)*'HKI(x)'!E100+BL*'BL HKI(x)'!AI99)*'Econ aggregates'!$X108</f>
        <v>54.15724588159857</v>
      </c>
      <c r="F100">
        <f>((1-BL)*'HKI(x)'!F100+BL*'BL HKI(x)'!AJ99)*'Econ aggregates'!$X108</f>
        <v>79.889070635170327</v>
      </c>
      <c r="G100">
        <f>((1-BL)*'HKI(x)'!G100+BL*'BL HKI(x)'!AK99)*'Econ aggregates'!$X108</f>
        <v>103.92246559271386</v>
      </c>
      <c r="H100">
        <f>((1-BL)*'HKI(x)'!H100+BL*'BL HKI(x)'!AL99)*'Econ aggregates'!$X108</f>
        <v>119.75973569538867</v>
      </c>
      <c r="I100">
        <f>((1-BL)*'HKI(x)'!I100+BL*'BL HKI(x)'!AM99)*'Econ aggregates'!$X108</f>
        <v>159.65328557415805</v>
      </c>
      <c r="J100">
        <f>((1-BL)*'HKI(x)'!J100+BL*'BL HKI(x)'!AN99)*'Econ aggregates'!$X108</f>
        <v>166.28462398547691</v>
      </c>
      <c r="K100">
        <f>((1-BL)*'HKI(x)'!K100+BL*'BL HKI(x)'!AO99)*'Econ aggregates'!$X108</f>
        <v>175.08600605333717</v>
      </c>
      <c r="L100">
        <f>((1-BL)*'HKI(x)'!L100+BL*'BL HKI(x)'!AP99)*'Econ aggregates'!$X108</f>
        <v>172.29627254320155</v>
      </c>
      <c r="M100">
        <f>((1-BL)*'HKI(x)'!M100+BL*'BL HKI(x)'!AQ99)*'Econ aggregates'!$X108</f>
        <v>180.68491477119451</v>
      </c>
      <c r="N100">
        <f>((1-BL)*'HKI(x)'!N100+BL*'BL HKI(x)'!AR99)*'Econ aggregates'!$X108</f>
        <v>189.67175749273474</v>
      </c>
      <c r="O100">
        <f>((1-BL)*'HKI(x)'!O100+BL*'BL HKI(x)'!AS99)*'Econ aggregates'!$X108</f>
        <v>203.3614656818842</v>
      </c>
      <c r="P100">
        <f>((1-BL)*'HKI(x)'!P100+BL*'BL HKI(x)'!AT99)*'Econ aggregates'!$X108</f>
        <v>213.51962548379373</v>
      </c>
      <c r="Q100">
        <f>((1-BL)*'HKI(x)'!Q100+BL*'BL HKI(x)'!AU99)*'Econ aggregates'!$X108</f>
        <v>214.47200207902048</v>
      </c>
      <c r="R100">
        <f>((1-BL)*'HKI(x)'!R100+BL*'BL HKI(x)'!AV99)*'Econ aggregates'!$X108</f>
        <v>210.97886576626934</v>
      </c>
      <c r="S100">
        <f>((1-BL)*'HKI(x)'!S100+BL*'BL HKI(x)'!AW99)*'Econ aggregates'!$X108</f>
        <v>231.00249715680866</v>
      </c>
      <c r="T100">
        <f>((1-BL)*'HKI(x)'!T100+BL*'BL HKI(x)'!AX99)*'Econ aggregates'!$X108</f>
        <v>220.3910407688783</v>
      </c>
      <c r="U100">
        <f>((1-BL)*'HKI(x)'!U100+BL*'BL HKI(x)'!AY99)*'Econ aggregates'!$X108</f>
        <v>171.91862663925855</v>
      </c>
      <c r="V100">
        <f>((1-BL)*'HKI(x)'!V100+BL*'BL HKI(x)'!AZ99)*'Econ aggregates'!$X108</f>
        <v>171.18758600092576</v>
      </c>
      <c r="W100">
        <f>((1-BL)*'HKI(x)'!W100+BL*'BL HKI(x)'!BA99)*'Econ aggregates'!$X108</f>
        <v>154.58822091835998</v>
      </c>
      <c r="X100">
        <f>((1-BL)*'HKI(x)'!X100+BL*'BL HKI(x)'!BB99)*'Econ aggregates'!$X108</f>
        <v>128.11328501273454</v>
      </c>
      <c r="Y100">
        <f>((1-BL)*'HKI(x)'!Y100+BL*'BL HKI(x)'!BC99)*'Econ aggregates'!$X108</f>
        <v>102.73121479016368</v>
      </c>
      <c r="Z100">
        <f>((1-BL)*'HKI(x)'!Z100+BL*'BL HKI(x)'!BD99)*'Econ aggregates'!$X108</f>
        <v>65.640330777871696</v>
      </c>
      <c r="AA100">
        <f>((1-BL)*'HKI(x)'!AA100+BL*'BL HKI(x)'!BE99)*'Econ aggregates'!$X108</f>
        <v>52.801057894849123</v>
      </c>
      <c r="AB100">
        <f>((1-BL)*'HKI(x)'!AB100+BL*'BL HKI(x)'!BF99)*'Econ aggregates'!$X108</f>
        <v>43.816722984612454</v>
      </c>
      <c r="AC100">
        <f>((1-BL)*'HKI(x)'!AC100+BL*'BL HKI(x)'!BG99)*'Econ aggregates'!$X108</f>
        <v>29.420116775580009</v>
      </c>
    </row>
    <row r="101" spans="1:29" x14ac:dyDescent="0.25">
      <c r="A101">
        <f>'HKFI(x)'!AE100</f>
        <v>2048</v>
      </c>
      <c r="B101">
        <f t="shared" si="1"/>
        <v>3905.50353222699</v>
      </c>
      <c r="C101">
        <f>((1-BL)*'HKI(x)'!C101+BL*'BL HKI(x)'!AG100)*'Econ aggregates'!$X109</f>
        <v>70.232261522678698</v>
      </c>
      <c r="D101">
        <f>((1-BL)*'HKI(x)'!D101+BL*'BL HKI(x)'!AH100)*'Econ aggregates'!$X109</f>
        <v>60.571815741357135</v>
      </c>
      <c r="E101">
        <f>((1-BL)*'HKI(x)'!E101+BL*'BL HKI(x)'!AI100)*'Econ aggregates'!$X109</f>
        <v>56.790209243283776</v>
      </c>
      <c r="F101">
        <f>((1-BL)*'HKI(x)'!F101+BL*'BL HKI(x)'!AJ100)*'Econ aggregates'!$X109</f>
        <v>83.750313151522576</v>
      </c>
      <c r="G101">
        <f>((1-BL)*'HKI(x)'!G101+BL*'BL HKI(x)'!AK100)*'Econ aggregates'!$X109</f>
        <v>108.9606276566378</v>
      </c>
      <c r="H101">
        <f>((1-BL)*'HKI(x)'!H101+BL*'BL HKI(x)'!AL100)*'Econ aggregates'!$X109</f>
        <v>125.51764030326423</v>
      </c>
      <c r="I101">
        <f>((1-BL)*'HKI(x)'!I101+BL*'BL HKI(x)'!AM100)*'Econ aggregates'!$X109</f>
        <v>167.0812425206849</v>
      </c>
      <c r="J101">
        <f>((1-BL)*'HKI(x)'!J101+BL*'BL HKI(x)'!AN100)*'Econ aggregates'!$X109</f>
        <v>173.70411265913592</v>
      </c>
      <c r="K101">
        <f>((1-BL)*'HKI(x)'!K101+BL*'BL HKI(x)'!AO100)*'Econ aggregates'!$X109</f>
        <v>182.69522515797132</v>
      </c>
      <c r="L101">
        <f>((1-BL)*'HKI(x)'!L101+BL*'BL HKI(x)'!AP100)*'Econ aggregates'!$X109</f>
        <v>179.68076733853181</v>
      </c>
      <c r="M101">
        <f>((1-BL)*'HKI(x)'!M101+BL*'BL HKI(x)'!AQ100)*'Econ aggregates'!$X109</f>
        <v>188.44289201280995</v>
      </c>
      <c r="N101">
        <f>((1-BL)*'HKI(x)'!N101+BL*'BL HKI(x)'!AR100)*'Econ aggregates'!$X109</f>
        <v>197.78216081551167</v>
      </c>
      <c r="O101">
        <f>((1-BL)*'HKI(x)'!O101+BL*'BL HKI(x)'!AS100)*'Econ aggregates'!$X109</f>
        <v>212.29911704384475</v>
      </c>
      <c r="P101">
        <f>((1-BL)*'HKI(x)'!P101+BL*'BL HKI(x)'!AT100)*'Econ aggregates'!$X109</f>
        <v>222.97856929255903</v>
      </c>
      <c r="Q101">
        <f>((1-BL)*'HKI(x)'!Q101+BL*'BL HKI(x)'!AU100)*'Econ aggregates'!$X109</f>
        <v>223.94722352000548</v>
      </c>
      <c r="R101">
        <f>((1-BL)*'HKI(x)'!R101+BL*'BL HKI(x)'!AV100)*'Econ aggregates'!$X109</f>
        <v>220.15454051182067</v>
      </c>
      <c r="S101">
        <f>((1-BL)*'HKI(x)'!S101+BL*'BL HKI(x)'!AW100)*'Econ aggregates'!$X109</f>
        <v>240.98956874147731</v>
      </c>
      <c r="T101">
        <f>((1-BL)*'HKI(x)'!T101+BL*'BL HKI(x)'!AX100)*'Econ aggregates'!$X109</f>
        <v>229.81186691673</v>
      </c>
      <c r="U101">
        <f>((1-BL)*'HKI(x)'!U101+BL*'BL HKI(x)'!AY100)*'Econ aggregates'!$X109</f>
        <v>179.42665031579298</v>
      </c>
      <c r="V101">
        <f>((1-BL)*'HKI(x)'!V101+BL*'BL HKI(x)'!AZ100)*'Econ aggregates'!$X109</f>
        <v>178.64742788060627</v>
      </c>
      <c r="W101">
        <f>((1-BL)*'HKI(x)'!W101+BL*'BL HKI(x)'!BA100)*'Econ aggregates'!$X109</f>
        <v>161.54583106114208</v>
      </c>
      <c r="X101">
        <f>((1-BL)*'HKI(x)'!X101+BL*'BL HKI(x)'!BB100)*'Econ aggregates'!$X109</f>
        <v>133.72232644265122</v>
      </c>
      <c r="Y101">
        <f>((1-BL)*'HKI(x)'!Y101+BL*'BL HKI(x)'!BC100)*'Econ aggregates'!$X109</f>
        <v>107.28634064878642</v>
      </c>
      <c r="Z101">
        <f>((1-BL)*'HKI(x)'!Z101+BL*'BL HKI(x)'!BD100)*'Econ aggregates'!$X109</f>
        <v>68.382642589332889</v>
      </c>
      <c r="AA101">
        <f>((1-BL)*'HKI(x)'!AA101+BL*'BL HKI(x)'!BE100)*'Econ aggregates'!$X109</f>
        <v>54.923514204340982</v>
      </c>
      <c r="AB101">
        <f>((1-BL)*'HKI(x)'!AB101+BL*'BL HKI(x)'!BF100)*'Econ aggregates'!$X109</f>
        <v>45.580074227158718</v>
      </c>
      <c r="AC101">
        <f>((1-BL)*'HKI(x)'!AC101+BL*'BL HKI(x)'!BG100)*'Econ aggregates'!$X109</f>
        <v>30.598570707351765</v>
      </c>
    </row>
    <row r="102" spans="1:29" x14ac:dyDescent="0.25">
      <c r="A102">
        <f>'HKFI(x)'!AE101</f>
        <v>2049</v>
      </c>
      <c r="B102">
        <f t="shared" si="1"/>
        <v>4060.3474619863218</v>
      </c>
      <c r="C102">
        <f>((1-BL)*'HKI(x)'!C102+BL*'BL HKI(x)'!AG101)*'Econ aggregates'!$X110</f>
        <v>73.249421140906179</v>
      </c>
      <c r="D102">
        <f>((1-BL)*'HKI(x)'!D102+BL*'BL HKI(x)'!AH101)*'Econ aggregates'!$X110</f>
        <v>63.198235639496531</v>
      </c>
      <c r="E102">
        <f>((1-BL)*'HKI(x)'!E102+BL*'BL HKI(x)'!AI101)*'Econ aggregates'!$X110</f>
        <v>59.252816134763762</v>
      </c>
      <c r="F102">
        <f>((1-BL)*'HKI(x)'!F102+BL*'BL HKI(x)'!AJ101)*'Econ aggregates'!$X110</f>
        <v>87.352590010678853</v>
      </c>
      <c r="G102">
        <f>((1-BL)*'HKI(x)'!G102+BL*'BL HKI(x)'!AK101)*'Econ aggregates'!$X110</f>
        <v>113.6575034194567</v>
      </c>
      <c r="H102">
        <f>((1-BL)*'HKI(x)'!H102+BL*'BL HKI(x)'!AL101)*'Econ aggregates'!$X110</f>
        <v>130.89200637070508</v>
      </c>
      <c r="I102">
        <f>((1-BL)*'HKI(x)'!I102+BL*'BL HKI(x)'!AM101)*'Econ aggregates'!$X110</f>
        <v>174.03858768547857</v>
      </c>
      <c r="J102">
        <f>((1-BL)*'HKI(x)'!J102+BL*'BL HKI(x)'!AN101)*'Econ aggregates'!$X110</f>
        <v>180.681562727829</v>
      </c>
      <c r="K102">
        <f>((1-BL)*'HKI(x)'!K102+BL*'BL HKI(x)'!AO101)*'Econ aggregates'!$X110</f>
        <v>189.85183555520376</v>
      </c>
      <c r="L102">
        <f>((1-BL)*'HKI(x)'!L102+BL*'BL HKI(x)'!AP101)*'Econ aggregates'!$X110</f>
        <v>186.63196273578515</v>
      </c>
      <c r="M102">
        <f>((1-BL)*'HKI(x)'!M102+BL*'BL HKI(x)'!AQ101)*'Econ aggregates'!$X110</f>
        <v>195.739171026901</v>
      </c>
      <c r="N102">
        <f>((1-BL)*'HKI(x)'!N102+BL*'BL HKI(x)'!AR101)*'Econ aggregates'!$X110</f>
        <v>205.40512936461158</v>
      </c>
      <c r="O102">
        <f>((1-BL)*'HKI(x)'!O102+BL*'BL HKI(x)'!AS101)*'Econ aggregates'!$X110</f>
        <v>220.69066313376061</v>
      </c>
      <c r="P102">
        <f>((1-BL)*'HKI(x)'!P102+BL*'BL HKI(x)'!AT101)*'Econ aggregates'!$X110</f>
        <v>231.85325984996183</v>
      </c>
      <c r="Q102">
        <f>((1-BL)*'HKI(x)'!Q102+BL*'BL HKI(x)'!AU101)*'Econ aggregates'!$X110</f>
        <v>232.832870383954</v>
      </c>
      <c r="R102">
        <f>((1-BL)*'HKI(x)'!R102+BL*'BL HKI(x)'!AV101)*'Econ aggregates'!$X110</f>
        <v>228.75263174081744</v>
      </c>
      <c r="S102">
        <f>((1-BL)*'HKI(x)'!S102+BL*'BL HKI(x)'!AW101)*'Econ aggregates'!$X110</f>
        <v>250.32857758478806</v>
      </c>
      <c r="T102">
        <f>((1-BL)*'HKI(x)'!T102+BL*'BL HKI(x)'!AX101)*'Econ aggregates'!$X110</f>
        <v>238.61736389513618</v>
      </c>
      <c r="U102">
        <f>((1-BL)*'HKI(x)'!U102+BL*'BL HKI(x)'!AY101)*'Econ aggregates'!$X110</f>
        <v>186.43636167327901</v>
      </c>
      <c r="V102">
        <f>((1-BL)*'HKI(x)'!V102+BL*'BL HKI(x)'!AZ101)*'Econ aggregates'!$X110</f>
        <v>185.60191384278474</v>
      </c>
      <c r="W102">
        <f>((1-BL)*'HKI(x)'!W102+BL*'BL HKI(x)'!BA101)*'Econ aggregates'!$X110</f>
        <v>168.02849775649642</v>
      </c>
      <c r="X102">
        <f>((1-BL)*'HKI(x)'!X102+BL*'BL HKI(x)'!BB101)*'Econ aggregates'!$X110</f>
        <v>138.95016666120924</v>
      </c>
      <c r="Y102">
        <f>((1-BL)*'HKI(x)'!Y102+BL*'BL HKI(x)'!BC101)*'Econ aggregates'!$X110</f>
        <v>111.53227680128408</v>
      </c>
      <c r="Z102">
        <f>((1-BL)*'HKI(x)'!Z102+BL*'BL HKI(x)'!BD101)*'Econ aggregates'!$X110</f>
        <v>70.944320236676944</v>
      </c>
      <c r="AA102">
        <f>((1-BL)*'HKI(x)'!AA102+BL*'BL HKI(x)'!BE101)*'Econ aggregates'!$X110</f>
        <v>56.903894761002007</v>
      </c>
      <c r="AB102">
        <f>((1-BL)*'HKI(x)'!AB102+BL*'BL HKI(x)'!BF101)*'Econ aggregates'!$X110</f>
        <v>47.22451013669582</v>
      </c>
      <c r="AC102">
        <f>((1-BL)*'HKI(x)'!AC102+BL*'BL HKI(x)'!BG101)*'Econ aggregates'!$X110</f>
        <v>31.699331716659142</v>
      </c>
    </row>
    <row r="103" spans="1:29" x14ac:dyDescent="0.25">
      <c r="A103">
        <f>'HKFI(x)'!AE102</f>
        <v>2050</v>
      </c>
      <c r="B103">
        <f t="shared" si="1"/>
        <v>4214.3907663790951</v>
      </c>
      <c r="C103">
        <f>((1-BL)*'HKI(x)'!C103+BL*'BL HKI(x)'!AG102)*'Econ aggregates'!$X111</f>
        <v>76.246744453499389</v>
      </c>
      <c r="D103">
        <f>((1-BL)*'HKI(x)'!D103+BL*'BL HKI(x)'!AH102)*'Econ aggregates'!$X111</f>
        <v>65.809510990866173</v>
      </c>
      <c r="E103">
        <f>((1-BL)*'HKI(x)'!E103+BL*'BL HKI(x)'!AI102)*'Econ aggregates'!$X111</f>
        <v>61.701243970514781</v>
      </c>
      <c r="F103">
        <f>((1-BL)*'HKI(x)'!F103+BL*'BL HKI(x)'!AJ102)*'Econ aggregates'!$X111</f>
        <v>90.925877322810393</v>
      </c>
      <c r="G103">
        <f>((1-BL)*'HKI(x)'!G103+BL*'BL HKI(x)'!AK102)*'Econ aggregates'!$X111</f>
        <v>118.31358688481241</v>
      </c>
      <c r="H103">
        <f>((1-BL)*'HKI(x)'!H103+BL*'BL HKI(x)'!AL102)*'Econ aggregates'!$X111</f>
        <v>136.22539310905006</v>
      </c>
      <c r="I103">
        <f>((1-BL)*'HKI(x)'!I103+BL*'BL HKI(x)'!AM102)*'Econ aggregates'!$X111</f>
        <v>180.96381676872417</v>
      </c>
      <c r="J103">
        <f>((1-BL)*'HKI(x)'!J103+BL*'BL HKI(x)'!AN102)*'Econ aggregates'!$X111</f>
        <v>187.65088079045304</v>
      </c>
      <c r="K103">
        <f>((1-BL)*'HKI(x)'!K103+BL*'BL HKI(x)'!AO102)*'Econ aggregates'!$X111</f>
        <v>197.00009698525628</v>
      </c>
      <c r="L103">
        <f>((1-BL)*'HKI(x)'!L103+BL*'BL HKI(x)'!AP102)*'Econ aggregates'!$X111</f>
        <v>193.57999510481147</v>
      </c>
      <c r="M103">
        <f>((1-BL)*'HKI(x)'!M103+BL*'BL HKI(x)'!AQ102)*'Econ aggregates'!$X111</f>
        <v>203.02640689223199</v>
      </c>
      <c r="N103">
        <f>((1-BL)*'HKI(x)'!N103+BL*'BL HKI(x)'!AR102)*'Econ aggregates'!$X111</f>
        <v>213.01429430628841</v>
      </c>
      <c r="O103">
        <f>((1-BL)*'HKI(x)'!O103+BL*'BL HKI(x)'!AS102)*'Econ aggregates'!$X111</f>
        <v>229.05985675536556</v>
      </c>
      <c r="P103">
        <f>((1-BL)*'HKI(x)'!P103+BL*'BL HKI(x)'!AT102)*'Econ aggregates'!$X111</f>
        <v>240.69894152485881</v>
      </c>
      <c r="Q103">
        <f>((1-BL)*'HKI(x)'!Q103+BL*'BL HKI(x)'!AU102)*'Econ aggregates'!$X111</f>
        <v>241.68553442177918</v>
      </c>
      <c r="R103">
        <f>((1-BL)*'HKI(x)'!R103+BL*'BL HKI(x)'!AV102)*'Econ aggregates'!$X111</f>
        <v>237.31239184857193</v>
      </c>
      <c r="S103">
        <f>((1-BL)*'HKI(x)'!S103+BL*'BL HKI(x)'!AW102)*'Econ aggregates'!$X111</f>
        <v>259.60840721852571</v>
      </c>
      <c r="T103">
        <f>((1-BL)*'HKI(x)'!T103+BL*'BL HKI(x)'!AX102)*'Econ aggregates'!$X111</f>
        <v>247.36310844151839</v>
      </c>
      <c r="U103">
        <f>((1-BL)*'HKI(x)'!U103+BL*'BL HKI(x)'!AY102)*'Econ aggregates'!$X111</f>
        <v>193.39195007276874</v>
      </c>
      <c r="V103">
        <f>((1-BL)*'HKI(x)'!V103+BL*'BL HKI(x)'!AZ102)*'Econ aggregates'!$X111</f>
        <v>192.4934603599734</v>
      </c>
      <c r="W103">
        <f>((1-BL)*'HKI(x)'!W103+BL*'BL HKI(x)'!BA102)*'Econ aggregates'!$X111</f>
        <v>174.44998886081848</v>
      </c>
      <c r="X103">
        <f>((1-BL)*'HKI(x)'!X103+BL*'BL HKI(x)'!BB102)*'Econ aggregates'!$X111</f>
        <v>144.12968078020958</v>
      </c>
      <c r="Y103">
        <f>((1-BL)*'HKI(x)'!Y103+BL*'BL HKI(x)'!BC102)*'Econ aggregates'!$X111</f>
        <v>115.73950045527465</v>
      </c>
      <c r="Z103">
        <f>((1-BL)*'HKI(x)'!Z103+BL*'BL HKI(x)'!BD102)*'Econ aggregates'!$X111</f>
        <v>73.487038284025175</v>
      </c>
      <c r="AA103">
        <f>((1-BL)*'HKI(x)'!AA103+BL*'BL HKI(x)'!BE102)*'Econ aggregates'!$X111</f>
        <v>58.867290636438462</v>
      </c>
      <c r="AB103">
        <f>((1-BL)*'HKI(x)'!AB103+BL*'BL HKI(x)'!BF102)*'Econ aggregates'!$X111</f>
        <v>48.854061621942066</v>
      </c>
      <c r="AC103">
        <f>((1-BL)*'HKI(x)'!AC103+BL*'BL HKI(x)'!BG102)*'Econ aggregates'!$X111</f>
        <v>32.791707517705284</v>
      </c>
    </row>
    <row r="104" spans="1:29" x14ac:dyDescent="0.25">
      <c r="A104">
        <f>'HKFI(x)'!AE103</f>
        <v>2051</v>
      </c>
      <c r="B104">
        <f t="shared" si="1"/>
        <v>4374.3362956016263</v>
      </c>
      <c r="C104">
        <f>((1-BL)*'HKI(x)'!C104+BL*'BL HKI(x)'!AG103)*'Econ aggregates'!$X112</f>
        <v>79.360145083601381</v>
      </c>
      <c r="D104">
        <f>((1-BL)*'HKI(x)'!D104+BL*'BL HKI(x)'!AH103)*'Econ aggregates'!$X112</f>
        <v>68.523380695599087</v>
      </c>
      <c r="E104">
        <f>((1-BL)*'HKI(x)'!E104+BL*'BL HKI(x)'!AI103)*'Econ aggregates'!$X112</f>
        <v>64.245881359246923</v>
      </c>
      <c r="F104">
        <f>((1-BL)*'HKI(x)'!F104+BL*'BL HKI(x)'!AJ103)*'Econ aggregates'!$X112</f>
        <v>94.634780486257938</v>
      </c>
      <c r="G104">
        <f>((1-BL)*'HKI(x)'!G104+BL*'BL HKI(x)'!AK103)*'Econ aggregates'!$X112</f>
        <v>123.1449254327736</v>
      </c>
      <c r="H104">
        <f>((1-BL)*'HKI(x)'!H104+BL*'BL HKI(x)'!AL103)*'Econ aggregates'!$X112</f>
        <v>141.76207034562688</v>
      </c>
      <c r="I104">
        <f>((1-BL)*'HKI(x)'!I104+BL*'BL HKI(x)'!AM103)*'Econ aggregates'!$X112</f>
        <v>188.16144495164318</v>
      </c>
      <c r="J104">
        <f>((1-BL)*'HKI(x)'!J104+BL*'BL HKI(x)'!AN103)*'Econ aggregates'!$X112</f>
        <v>194.90349204026509</v>
      </c>
      <c r="K104">
        <f>((1-BL)*'HKI(x)'!K104+BL*'BL HKI(x)'!AO103)*'Econ aggregates'!$X112</f>
        <v>204.43622379105275</v>
      </c>
      <c r="L104">
        <f>((1-BL)*'HKI(x)'!L104+BL*'BL HKI(x)'!AP103)*'Econ aggregates'!$X112</f>
        <v>200.80913037408069</v>
      </c>
      <c r="M104">
        <f>((1-BL)*'HKI(x)'!M104+BL*'BL HKI(x)'!AQ103)*'Econ aggregates'!$X112</f>
        <v>210.6055233982068</v>
      </c>
      <c r="N104">
        <f>((1-BL)*'HKI(x)'!N104+BL*'BL HKI(x)'!AR103)*'Econ aggregates'!$X112</f>
        <v>220.92538235896279</v>
      </c>
      <c r="O104">
        <f>((1-BL)*'HKI(x)'!O104+BL*'BL HKI(x)'!AS103)*'Econ aggregates'!$X112</f>
        <v>237.76055268303787</v>
      </c>
      <c r="P104">
        <f>((1-BL)*'HKI(x)'!P104+BL*'BL HKI(x)'!AT103)*'Econ aggregates'!$X112</f>
        <v>249.89306163234204</v>
      </c>
      <c r="Q104">
        <f>((1-BL)*'HKI(x)'!Q104+BL*'BL HKI(x)'!AU103)*'Econ aggregates'!$X112</f>
        <v>250.88440328499229</v>
      </c>
      <c r="R104">
        <f>((1-BL)*'HKI(x)'!R104+BL*'BL HKI(x)'!AV103)*'Econ aggregates'!$X112</f>
        <v>246.20142923353876</v>
      </c>
      <c r="S104">
        <f>((1-BL)*'HKI(x)'!S104+BL*'BL HKI(x)'!AW103)*'Econ aggregates'!$X112</f>
        <v>269.23475060906458</v>
      </c>
      <c r="T104">
        <f>((1-BL)*'HKI(x)'!T104+BL*'BL HKI(x)'!AX103)*'Econ aggregates'!$X112</f>
        <v>256.43176984064149</v>
      </c>
      <c r="U104">
        <f>((1-BL)*'HKI(x)'!U104+BL*'BL HKI(x)'!AY103)*'Econ aggregates'!$X112</f>
        <v>200.602946401206</v>
      </c>
      <c r="V104">
        <f>((1-BL)*'HKI(x)'!V104+BL*'BL HKI(x)'!AZ103)*'Econ aggregates'!$X112</f>
        <v>199.6327417897748</v>
      </c>
      <c r="W104">
        <f>((1-BL)*'HKI(x)'!W104+BL*'BL HKI(x)'!BA103)*'Econ aggregates'!$X112</f>
        <v>181.10394056251604</v>
      </c>
      <c r="X104">
        <f>((1-BL)*'HKI(x)'!X104+BL*'BL HKI(x)'!BB103)*'Econ aggregates'!$X112</f>
        <v>149.49518343767159</v>
      </c>
      <c r="Y104">
        <f>((1-BL)*'HKI(x)'!Y104+BL*'BL HKI(x)'!BC103)*'Econ aggregates'!$X112</f>
        <v>120.09887255812485</v>
      </c>
      <c r="Z104">
        <f>((1-BL)*'HKI(x)'!Z104+BL*'BL HKI(x)'!BD103)*'Econ aggregates'!$X112</f>
        <v>76.12188894313573</v>
      </c>
      <c r="AA104">
        <f>((1-BL)*'HKI(x)'!AA104+BL*'BL HKI(x)'!BE103)*'Econ aggregates'!$X112</f>
        <v>60.899356706083495</v>
      </c>
      <c r="AB104">
        <f>((1-BL)*'HKI(x)'!AB104+BL*'BL HKI(x)'!BF103)*'Econ aggregates'!$X112</f>
        <v>50.5402036674299</v>
      </c>
      <c r="AC104">
        <f>((1-BL)*'HKI(x)'!AC104+BL*'BL HKI(x)'!BG103)*'Econ aggregates'!$X112</f>
        <v>33.922813934750465</v>
      </c>
    </row>
    <row r="105" spans="1:29" x14ac:dyDescent="0.25">
      <c r="A105">
        <f>'HKFI(x)'!AE104</f>
        <v>2052</v>
      </c>
      <c r="B105">
        <f t="shared" si="1"/>
        <v>4545.261369079084</v>
      </c>
      <c r="C105">
        <f>((1-BL)*'HKI(x)'!C105+BL*'BL HKI(x)'!AG104)*'Econ aggregates'!$X113</f>
        <v>82.696108520035153</v>
      </c>
      <c r="D105">
        <f>((1-BL)*'HKI(x)'!D105+BL*'BL HKI(x)'!AH104)*'Econ aggregates'!$X113</f>
        <v>71.431738960024987</v>
      </c>
      <c r="E105">
        <f>((1-BL)*'HKI(x)'!E105+BL*'BL HKI(x)'!AI104)*'Econ aggregates'!$X113</f>
        <v>66.972881453150038</v>
      </c>
      <c r="F105">
        <f>((1-BL)*'HKI(x)'!F105+BL*'BL HKI(x)'!AJ104)*'Econ aggregates'!$X113</f>
        <v>98.609726692149493</v>
      </c>
      <c r="G105">
        <f>((1-BL)*'HKI(x)'!G105+BL*'BL HKI(x)'!AK104)*'Econ aggregates'!$X113</f>
        <v>128.32358892394294</v>
      </c>
      <c r="H105">
        <f>((1-BL)*'HKI(x)'!H105+BL*'BL HKI(x)'!AL104)*'Econ aggregates'!$X113</f>
        <v>147.69477247837128</v>
      </c>
      <c r="I105">
        <f>((1-BL)*'HKI(x)'!I105+BL*'BL HKI(x)'!AM104)*'Econ aggregates'!$X113</f>
        <v>195.86442439068392</v>
      </c>
      <c r="J105">
        <f>((1-BL)*'HKI(x)'!J105+BL*'BL HKI(x)'!AN104)*'Econ aggregates'!$X113</f>
        <v>202.65325611784272</v>
      </c>
      <c r="K105">
        <f>((1-BL)*'HKI(x)'!K105+BL*'BL HKI(x)'!AO104)*'Econ aggregates'!$X113</f>
        <v>212.37571416628023</v>
      </c>
      <c r="L105">
        <f>((1-BL)*'HKI(x)'!L105+BL*'BL HKI(x)'!AP104)*'Econ aggregates'!$X113</f>
        <v>208.52379653314978</v>
      </c>
      <c r="M105">
        <f>((1-BL)*'HKI(x)'!M105+BL*'BL HKI(x)'!AQ104)*'Econ aggregates'!$X113</f>
        <v>218.6946872493433</v>
      </c>
      <c r="N105">
        <f>((1-BL)*'HKI(x)'!N105+BL*'BL HKI(x)'!AR104)*'Econ aggregates'!$X113</f>
        <v>229.36819077152529</v>
      </c>
      <c r="O105">
        <f>((1-BL)*'HKI(x)'!O105+BL*'BL HKI(x)'!AS104)*'Econ aggregates'!$X113</f>
        <v>247.05465703706497</v>
      </c>
      <c r="P105">
        <f>((1-BL)*'HKI(x)'!P105+BL*'BL HKI(x)'!AT104)*'Econ aggregates'!$X113</f>
        <v>259.71716206258549</v>
      </c>
      <c r="Q105">
        <f>((1-BL)*'HKI(x)'!Q105+BL*'BL HKI(x)'!AU104)*'Econ aggregates'!$X113</f>
        <v>260.71315400040214</v>
      </c>
      <c r="R105">
        <f>((1-BL)*'HKI(x)'!R105+BL*'BL HKI(x)'!AV104)*'Econ aggregates'!$X113</f>
        <v>255.69517317755606</v>
      </c>
      <c r="S105">
        <f>((1-BL)*'HKI(x)'!S105+BL*'BL HKI(x)'!AW104)*'Econ aggregates'!$X113</f>
        <v>279.51577851003958</v>
      </c>
      <c r="T105">
        <f>((1-BL)*'HKI(x)'!T105+BL*'BL HKI(x)'!AX104)*'Econ aggregates'!$X113</f>
        <v>266.11409675138447</v>
      </c>
      <c r="U105">
        <f>((1-BL)*'HKI(x)'!U105+BL*'BL HKI(x)'!AY104)*'Econ aggregates'!$X113</f>
        <v>208.30775802825642</v>
      </c>
      <c r="V105">
        <f>((1-BL)*'HKI(x)'!V105+BL*'BL HKI(x)'!AZ104)*'Econ aggregates'!$X113</f>
        <v>207.26132811529695</v>
      </c>
      <c r="W105">
        <f>((1-BL)*'HKI(x)'!W105+BL*'BL HKI(x)'!BA104)*'Econ aggregates'!$X113</f>
        <v>188.22128835080969</v>
      </c>
      <c r="X105">
        <f>((1-BL)*'HKI(x)'!X105+BL*'BL HKI(x)'!BB104)*'Econ aggregates'!$X113</f>
        <v>155.22936590534201</v>
      </c>
      <c r="Y105">
        <f>((1-BL)*'HKI(x)'!Y105+BL*'BL HKI(x)'!BC104)*'Econ aggregates'!$X113</f>
        <v>124.75957057482144</v>
      </c>
      <c r="Z105">
        <f>((1-BL)*'HKI(x)'!Z105+BL*'BL HKI(x)'!BD104)*'Econ aggregates'!$X113</f>
        <v>78.933108725876352</v>
      </c>
      <c r="AA105">
        <f>((1-BL)*'HKI(x)'!AA105+BL*'BL HKI(x)'!BE104)*'Econ aggregates'!$X113</f>
        <v>63.064867363479067</v>
      </c>
      <c r="AB105">
        <f>((1-BL)*'HKI(x)'!AB105+BL*'BL HKI(x)'!BF104)*'Econ aggregates'!$X113</f>
        <v>52.337216616385547</v>
      </c>
      <c r="AC105">
        <f>((1-BL)*'HKI(x)'!AC105+BL*'BL HKI(x)'!BG104)*'Econ aggregates'!$X113</f>
        <v>35.127957603285587</v>
      </c>
    </row>
    <row r="106" spans="1:29" x14ac:dyDescent="0.25">
      <c r="A106">
        <f>'HKFI(x)'!AE105</f>
        <v>2053</v>
      </c>
      <c r="B106">
        <f t="shared" si="1"/>
        <v>4716.2814511939796</v>
      </c>
      <c r="C106">
        <f>((1-BL)*'HKI(x)'!C106+BL*'BL HKI(x)'!AG105)*'Econ aggregates'!$X114</f>
        <v>86.023355807946629</v>
      </c>
      <c r="D106">
        <f>((1-BL)*'HKI(x)'!D106+BL*'BL HKI(x)'!AH105)*'Econ aggregates'!$X114</f>
        <v>74.336040302038782</v>
      </c>
      <c r="E106">
        <f>((1-BL)*'HKI(x)'!E106+BL*'BL HKI(x)'!AI105)*'Econ aggregates'!$X114</f>
        <v>69.696113384643667</v>
      </c>
      <c r="F106">
        <f>((1-BL)*'HKI(x)'!F106+BL*'BL HKI(x)'!AJ105)*'Econ aggregates'!$X114</f>
        <v>102.56467888148944</v>
      </c>
      <c r="G106">
        <f>((1-BL)*'HKI(x)'!G106+BL*'BL HKI(x)'!AK105)*'Econ aggregates'!$X114</f>
        <v>133.47068258599944</v>
      </c>
      <c r="H106">
        <f>((1-BL)*'HKI(x)'!H106+BL*'BL HKI(x)'!AL105)*'Econ aggregates'!$X114</f>
        <v>153.60201226834178</v>
      </c>
      <c r="I106">
        <f>((1-BL)*'HKI(x)'!I106+BL*'BL HKI(x)'!AM105)*'Econ aggregates'!$X114</f>
        <v>203.5743746151241</v>
      </c>
      <c r="J106">
        <f>((1-BL)*'HKI(x)'!J106+BL*'BL HKI(x)'!AN105)*'Econ aggregates'!$X114</f>
        <v>210.4563721452738</v>
      </c>
      <c r="K106">
        <f>((1-BL)*'HKI(x)'!K106+BL*'BL HKI(x)'!AO105)*'Econ aggregates'!$X114</f>
        <v>220.37219368401023</v>
      </c>
      <c r="L106">
        <f>((1-BL)*'HKI(x)'!L106+BL*'BL HKI(x)'!AP105)*'Econ aggregates'!$X114</f>
        <v>216.30382791501745</v>
      </c>
      <c r="M106">
        <f>((1-BL)*'HKI(x)'!M106+BL*'BL HKI(x)'!AQ105)*'Econ aggregates'!$X114</f>
        <v>226.84209677183313</v>
      </c>
      <c r="N106">
        <f>((1-BL)*'HKI(x)'!N106+BL*'BL HKI(x)'!AR105)*'Econ aggregates'!$X114</f>
        <v>237.86447957681068</v>
      </c>
      <c r="O106">
        <f>((1-BL)*'HKI(x)'!O106+BL*'BL HKI(x)'!AS105)*'Econ aggregates'!$X114</f>
        <v>256.39203995033716</v>
      </c>
      <c r="P106">
        <f>((1-BL)*'HKI(x)'!P106+BL*'BL HKI(x)'!AT105)*'Econ aggregates'!$X114</f>
        <v>269.57660586469046</v>
      </c>
      <c r="Q106">
        <f>((1-BL)*'HKI(x)'!Q106+BL*'BL HKI(x)'!AU105)*'Econ aggregates'!$X114</f>
        <v>270.5705636985121</v>
      </c>
      <c r="R106">
        <f>((1-BL)*'HKI(x)'!R106+BL*'BL HKI(x)'!AV105)*'Econ aggregates'!$X114</f>
        <v>265.20685889306981</v>
      </c>
      <c r="S106">
        <f>((1-BL)*'HKI(x)'!S106+BL*'BL HKI(x)'!AW105)*'Econ aggregates'!$X114</f>
        <v>289.78570273735869</v>
      </c>
      <c r="T106">
        <f>((1-BL)*'HKI(x)'!T106+BL*'BL HKI(x)'!AX105)*'Econ aggregates'!$X114</f>
        <v>275.78015271864604</v>
      </c>
      <c r="U106">
        <f>((1-BL)*'HKI(x)'!U106+BL*'BL HKI(x)'!AY105)*'Econ aggregates'!$X114</f>
        <v>215.98606290359848</v>
      </c>
      <c r="V106">
        <f>((1-BL)*'HKI(x)'!V106+BL*'BL HKI(x)'!AZ105)*'Econ aggregates'!$X114</f>
        <v>214.84732557724897</v>
      </c>
      <c r="W106">
        <f>((1-BL)*'HKI(x)'!W106+BL*'BL HKI(x)'!BA105)*'Econ aggregates'!$X114</f>
        <v>195.29192391697754</v>
      </c>
      <c r="X106">
        <f>((1-BL)*'HKI(x)'!X106+BL*'BL HKI(x)'!BB105)*'Econ aggregates'!$X114</f>
        <v>160.92942516577813</v>
      </c>
      <c r="Y106">
        <f>((1-BL)*'HKI(x)'!Y106+BL*'BL HKI(x)'!BC105)*'Econ aggregates'!$X114</f>
        <v>129.39285453847799</v>
      </c>
      <c r="Z106">
        <f>((1-BL)*'HKI(x)'!Z106+BL*'BL HKI(x)'!BD105)*'Econ aggregates'!$X114</f>
        <v>81.737530454614571</v>
      </c>
      <c r="AA106">
        <f>((1-BL)*'HKI(x)'!AA106+BL*'BL HKI(x)'!BE105)*'Econ aggregates'!$X114</f>
        <v>65.221976630548852</v>
      </c>
      <c r="AB106">
        <f>((1-BL)*'HKI(x)'!AB106+BL*'BL HKI(x)'!BF105)*'Econ aggregates'!$X114</f>
        <v>54.125836581865414</v>
      </c>
      <c r="AC106">
        <f>((1-BL)*'HKI(x)'!AC106+BL*'BL HKI(x)'!BG105)*'Econ aggregates'!$X114</f>
        <v>36.330363623725482</v>
      </c>
    </row>
    <row r="107" spans="1:29" x14ac:dyDescent="0.25">
      <c r="A107">
        <f>'HKFI(x)'!AE106</f>
        <v>2054</v>
      </c>
      <c r="B107">
        <f t="shared" si="1"/>
        <v>4899.5222442887416</v>
      </c>
      <c r="C107">
        <f>((1-BL)*'HKI(x)'!C107+BL*'BL HKI(x)'!AG106)*'Econ aggregates'!$X115</f>
        <v>89.607675550504226</v>
      </c>
      <c r="D107">
        <f>((1-BL)*'HKI(x)'!D107+BL*'BL HKI(x)'!AH106)*'Econ aggregates'!$X115</f>
        <v>77.463695039686087</v>
      </c>
      <c r="E107">
        <f>((1-BL)*'HKI(x)'!E107+BL*'BL HKI(x)'!AI106)*'Econ aggregates'!$X115</f>
        <v>72.628758781602343</v>
      </c>
      <c r="F107">
        <f>((1-BL)*'HKI(x)'!F107+BL*'BL HKI(x)'!AJ106)*'Econ aggregates'!$X115</f>
        <v>106.83154238268648</v>
      </c>
      <c r="G107">
        <f>((1-BL)*'HKI(x)'!G107+BL*'BL HKI(x)'!AK106)*'Econ aggregates'!$X115</f>
        <v>139.02774598509453</v>
      </c>
      <c r="H107">
        <f>((1-BL)*'HKI(x)'!H107+BL*'BL HKI(x)'!AL106)*'Econ aggregates'!$X115</f>
        <v>159.9711146544461</v>
      </c>
      <c r="I107">
        <f>((1-BL)*'HKI(x)'!I107+BL*'BL HKI(x)'!AM106)*'Econ aggregates'!$X115</f>
        <v>211.8517172449948</v>
      </c>
      <c r="J107">
        <f>((1-BL)*'HKI(x)'!J107+BL*'BL HKI(x)'!AN106)*'Econ aggregates'!$X115</f>
        <v>218.79121310940977</v>
      </c>
      <c r="K107">
        <f>((1-BL)*'HKI(x)'!K107+BL*'BL HKI(x)'!AO106)*'Econ aggregates'!$X115</f>
        <v>228.90233461456225</v>
      </c>
      <c r="L107">
        <f>((1-BL)*'HKI(x)'!L107+BL*'BL HKI(x)'!AP106)*'Econ aggregates'!$X115</f>
        <v>224.59203405173128</v>
      </c>
      <c r="M107">
        <f>((1-BL)*'HKI(x)'!M107+BL*'BL HKI(x)'!AQ106)*'Econ aggregates'!$X115</f>
        <v>235.5284087788917</v>
      </c>
      <c r="N107">
        <f>((1-BL)*'HKI(x)'!N107+BL*'BL HKI(x)'!AR106)*'Econ aggregates'!$X115</f>
        <v>246.92534156578154</v>
      </c>
      <c r="O107">
        <f>((1-BL)*'HKI(x)'!O107+BL*'BL HKI(x)'!AS106)*'Econ aggregates'!$X115</f>
        <v>266.37132109004318</v>
      </c>
      <c r="P107">
        <f>((1-BL)*'HKI(x)'!P107+BL*'BL HKI(x)'!AT106)*'Econ aggregates'!$X115</f>
        <v>280.12367648805599</v>
      </c>
      <c r="Q107">
        <f>((1-BL)*'HKI(x)'!Q107+BL*'BL HKI(x)'!AU106)*'Econ aggregates'!$X115</f>
        <v>281.11815846281525</v>
      </c>
      <c r="R107">
        <f>((1-BL)*'HKI(x)'!R107+BL*'BL HKI(x)'!AV106)*'Econ aggregates'!$X115</f>
        <v>275.3831625292284</v>
      </c>
      <c r="S107">
        <f>((1-BL)*'HKI(x)'!S107+BL*'BL HKI(x)'!AW106)*'Econ aggregates'!$X115</f>
        <v>300.78830242125122</v>
      </c>
      <c r="T107">
        <f>((1-BL)*'HKI(x)'!T107+BL*'BL HKI(x)'!AX106)*'Econ aggregates'!$X115</f>
        <v>286.13384586474871</v>
      </c>
      <c r="U107">
        <f>((1-BL)*'HKI(x)'!U107+BL*'BL HKI(x)'!AY106)*'Econ aggregates'!$X115</f>
        <v>224.2267034349284</v>
      </c>
      <c r="V107">
        <f>((1-BL)*'HKI(x)'!V107+BL*'BL HKI(x)'!AZ106)*'Econ aggregates'!$X115</f>
        <v>222.99780963591033</v>
      </c>
      <c r="W107">
        <f>((1-BL)*'HKI(x)'!W107+BL*'BL HKI(x)'!BA106)*'Econ aggregates'!$X115</f>
        <v>202.90386845642635</v>
      </c>
      <c r="X107">
        <f>((1-BL)*'HKI(x)'!X107+BL*'BL HKI(x)'!BB106)*'Econ aggregates'!$X115</f>
        <v>167.05619991247357</v>
      </c>
      <c r="Y107">
        <f>((1-BL)*'HKI(x)'!Y107+BL*'BL HKI(x)'!BC106)*'Econ aggregates'!$X115</f>
        <v>134.37564523573354</v>
      </c>
      <c r="Z107">
        <f>((1-BL)*'HKI(x)'!Z107+BL*'BL HKI(x)'!BD106)*'Econ aggregates'!$X115</f>
        <v>84.73945156583062</v>
      </c>
      <c r="AA107">
        <f>((1-BL)*'HKI(x)'!AA107+BL*'BL HKI(x)'!BE106)*'Econ aggregates'!$X115</f>
        <v>67.528513227122772</v>
      </c>
      <c r="AB107">
        <f>((1-BL)*'HKI(x)'!AB107+BL*'BL HKI(x)'!BF106)*'Econ aggregates'!$X115</f>
        <v>56.039298670082637</v>
      </c>
      <c r="AC107">
        <f>((1-BL)*'HKI(x)'!AC107+BL*'BL HKI(x)'!BG106)*'Econ aggregates'!$X115</f>
        <v>37.614705534699603</v>
      </c>
    </row>
    <row r="108" spans="1:29" x14ac:dyDescent="0.25">
      <c r="A108">
        <f>'HKFI(x)'!AE107</f>
        <v>2055</v>
      </c>
      <c r="B108">
        <f t="shared" si="1"/>
        <v>5103.5646293312029</v>
      </c>
      <c r="C108">
        <f>((1-BL)*'HKI(x)'!C108+BL*'BL HKI(x)'!AG107)*'Econ aggregates'!$X116</f>
        <v>93.616415943668329</v>
      </c>
      <c r="D108">
        <f>((1-BL)*'HKI(x)'!D108+BL*'BL HKI(x)'!AH107)*'Econ aggregates'!$X116</f>
        <v>80.961106319419372</v>
      </c>
      <c r="E108">
        <f>((1-BL)*'HKI(x)'!E108+BL*'BL HKI(x)'!AI107)*'Econ aggregates'!$X116</f>
        <v>75.90809617946033</v>
      </c>
      <c r="F108">
        <f>((1-BL)*'HKI(x)'!F108+BL*'BL HKI(x)'!AJ107)*'Econ aggregates'!$X116</f>
        <v>111.60864705554756</v>
      </c>
      <c r="G108">
        <f>((1-BL)*'HKI(x)'!G108+BL*'BL HKI(x)'!AK107)*'Econ aggregates'!$X116</f>
        <v>145.2525848495076</v>
      </c>
      <c r="H108">
        <f>((1-BL)*'HKI(x)'!H108+BL*'BL HKI(x)'!AL107)*'Econ aggregates'!$X116</f>
        <v>167.09848533480493</v>
      </c>
      <c r="I108">
        <f>((1-BL)*'HKI(x)'!I108+BL*'BL HKI(x)'!AM107)*'Econ aggregates'!$X116</f>
        <v>221.0850109375578</v>
      </c>
      <c r="J108">
        <f>((1-BL)*'HKI(x)'!J108+BL*'BL HKI(x)'!AN107)*'Econ aggregates'!$X116</f>
        <v>228.05284149389104</v>
      </c>
      <c r="K108">
        <f>((1-BL)*'HKI(x)'!K108+BL*'BL HKI(x)'!AO107)*'Econ aggregates'!$X116</f>
        <v>238.37030471588952</v>
      </c>
      <c r="L108">
        <f>((1-BL)*'HKI(x)'!L108+BL*'BL HKI(x)'!AP107)*'Econ aggregates'!$X116</f>
        <v>233.78186596212424</v>
      </c>
      <c r="M108">
        <f>((1-BL)*'HKI(x)'!M108+BL*'BL HKI(x)'!AQ107)*'Econ aggregates'!$X116</f>
        <v>245.16502987403132</v>
      </c>
      <c r="N108">
        <f>((1-BL)*'HKI(x)'!N108+BL*'BL HKI(x)'!AR107)*'Econ aggregates'!$X116</f>
        <v>256.97917019050038</v>
      </c>
      <c r="O108">
        <f>((1-BL)*'HKI(x)'!O108+BL*'BL HKI(x)'!AS107)*'Econ aggregates'!$X116</f>
        <v>277.46330994454513</v>
      </c>
      <c r="P108">
        <f>((1-BL)*'HKI(x)'!P108+BL*'BL HKI(x)'!AT107)*'Econ aggregates'!$X116</f>
        <v>291.85513020275624</v>
      </c>
      <c r="Q108">
        <f>((1-BL)*'HKI(x)'!Q108+BL*'BL HKI(x)'!AU107)*'Econ aggregates'!$X116</f>
        <v>292.85203934551618</v>
      </c>
      <c r="R108">
        <f>((1-BL)*'HKI(x)'!R108+BL*'BL HKI(x)'!AV107)*'Econ aggregates'!$X116</f>
        <v>286.70153201670888</v>
      </c>
      <c r="S108">
        <f>((1-BL)*'HKI(x)'!S108+BL*'BL HKI(x)'!AW107)*'Econ aggregates'!$X116</f>
        <v>313.03679725515167</v>
      </c>
      <c r="T108">
        <f>((1-BL)*'HKI(x)'!T108+BL*'BL HKI(x)'!AX107)*'Econ aggregates'!$X116</f>
        <v>297.65737038214081</v>
      </c>
      <c r="U108">
        <f>((1-BL)*'HKI(x)'!U108+BL*'BL HKI(x)'!AY107)*'Econ aggregates'!$X116</f>
        <v>233.41249242247707</v>
      </c>
      <c r="V108">
        <f>((1-BL)*'HKI(x)'!V108+BL*'BL HKI(x)'!AZ107)*'Econ aggregates'!$X116</f>
        <v>232.08982710530353</v>
      </c>
      <c r="W108">
        <f>((1-BL)*'HKI(x)'!W108+BL*'BL HKI(x)'!BA107)*'Econ aggregates'!$X116</f>
        <v>211.40902168073237</v>
      </c>
      <c r="X108">
        <f>((1-BL)*'HKI(x)'!X108+BL*'BL HKI(x)'!BB107)*'Econ aggregates'!$X116</f>
        <v>173.89296959831057</v>
      </c>
      <c r="Y108">
        <f>((1-BL)*'HKI(x)'!Y108+BL*'BL HKI(x)'!BC107)*'Econ aggregates'!$X116</f>
        <v>139.93846923191612</v>
      </c>
      <c r="Z108">
        <f>((1-BL)*'HKI(x)'!Z108+BL*'BL HKI(x)'!BD107)*'Econ aggregates'!$X116</f>
        <v>88.078357586059752</v>
      </c>
      <c r="AA108">
        <f>((1-BL)*'HKI(x)'!AA108+BL*'BL HKI(x)'!BE107)*'Econ aggregates'!$X116</f>
        <v>70.091183785151429</v>
      </c>
      <c r="AB108">
        <f>((1-BL)*'HKI(x)'!AB108+BL*'BL HKI(x)'!BF107)*'Econ aggregates'!$X116</f>
        <v>58.165994126990817</v>
      </c>
      <c r="AC108">
        <f>((1-BL)*'HKI(x)'!AC108+BL*'BL HKI(x)'!BG107)*'Econ aggregates'!$X116</f>
        <v>39.040575791039309</v>
      </c>
    </row>
    <row r="109" spans="1:29" x14ac:dyDescent="0.25">
      <c r="A109">
        <f>'HKFI(x)'!AE108</f>
        <v>2056</v>
      </c>
      <c r="B109">
        <f t="shared" si="1"/>
        <v>5337.1382207539618</v>
      </c>
      <c r="C109">
        <f>((1-BL)*'HKI(x)'!C109+BL*'BL HKI(x)'!AG108)*'Econ aggregates'!$X117</f>
        <v>98.23137993057145</v>
      </c>
      <c r="D109">
        <f>((1-BL)*'HKI(x)'!D109+BL*'BL HKI(x)'!AH108)*'Econ aggregates'!$X117</f>
        <v>84.985656448871339</v>
      </c>
      <c r="E109">
        <f>((1-BL)*'HKI(x)'!E109+BL*'BL HKI(x)'!AI108)*'Econ aggregates'!$X117</f>
        <v>79.681680433007259</v>
      </c>
      <c r="F109">
        <f>((1-BL)*'HKI(x)'!F109+BL*'BL HKI(x)'!AJ108)*'Econ aggregates'!$X117</f>
        <v>117.11739842450642</v>
      </c>
      <c r="G109">
        <f>((1-BL)*'HKI(x)'!G109+BL*'BL HKI(x)'!AK108)*'Econ aggregates'!$X117</f>
        <v>152.43659071993181</v>
      </c>
      <c r="H109">
        <f>((1-BL)*'HKI(x)'!H109+BL*'BL HKI(x)'!AL108)*'Econ aggregates'!$X117</f>
        <v>175.31184146837498</v>
      </c>
      <c r="I109">
        <f>((1-BL)*'HKI(x)'!I109+BL*'BL HKI(x)'!AM108)*'Econ aggregates'!$X117</f>
        <v>231.67539100638524</v>
      </c>
      <c r="J109">
        <f>((1-BL)*'HKI(x)'!J109+BL*'BL HKI(x)'!AN108)*'Econ aggregates'!$X117</f>
        <v>238.61575331014839</v>
      </c>
      <c r="K109">
        <f>((1-BL)*'HKI(x)'!K109+BL*'BL HKI(x)'!AO108)*'Econ aggregates'!$X117</f>
        <v>249.15377256635375</v>
      </c>
      <c r="L109">
        <f>((1-BL)*'HKI(x)'!L109+BL*'BL HKI(x)'!AP108)*'Econ aggregates'!$X117</f>
        <v>244.23306321910619</v>
      </c>
      <c r="M109">
        <f>((1-BL)*'HKI(x)'!M109+BL*'BL HKI(x)'!AQ108)*'Econ aggregates'!$X117</f>
        <v>256.13431334685384</v>
      </c>
      <c r="N109">
        <f>((1-BL)*'HKI(x)'!N109+BL*'BL HKI(x)'!AR108)*'Econ aggregates'!$X117</f>
        <v>268.42760246868187</v>
      </c>
      <c r="O109">
        <f>((1-BL)*'HKI(x)'!O109+BL*'BL HKI(x)'!AS108)*'Econ aggregates'!$X117</f>
        <v>290.12352484115274</v>
      </c>
      <c r="P109">
        <f>((1-BL)*'HKI(x)'!P109+BL*'BL HKI(x)'!AT108)*'Econ aggregates'!$X117</f>
        <v>305.25915954539516</v>
      </c>
      <c r="Q109">
        <f>((1-BL)*'HKI(x)'!Q109+BL*'BL HKI(x)'!AU108)*'Econ aggregates'!$X117</f>
        <v>306.26313176567464</v>
      </c>
      <c r="R109">
        <f>((1-BL)*'HKI(x)'!R109+BL*'BL HKI(x)'!AV108)*'Econ aggregates'!$X117</f>
        <v>299.63716607223495</v>
      </c>
      <c r="S109">
        <f>((1-BL)*'HKI(x)'!S109+BL*'BL HKI(x)'!AW108)*'Econ aggregates'!$X117</f>
        <v>327.05856947971415</v>
      </c>
      <c r="T109">
        <f>((1-BL)*'HKI(x)'!T109+BL*'BL HKI(x)'!AX108)*'Econ aggregates'!$X117</f>
        <v>310.84742434362482</v>
      </c>
      <c r="U109">
        <f>((1-BL)*'HKI(x)'!U109+BL*'BL HKI(x)'!AY108)*'Econ aggregates'!$X117</f>
        <v>243.94902879145152</v>
      </c>
      <c r="V109">
        <f>((1-BL)*'HKI(x)'!V109+BL*'BL HKI(x)'!AZ108)*'Econ aggregates'!$X117</f>
        <v>242.53219457019111</v>
      </c>
      <c r="W109">
        <f>((1-BL)*'HKI(x)'!W109+BL*'BL HKI(x)'!BA108)*'Econ aggregates'!$X117</f>
        <v>221.19753947296815</v>
      </c>
      <c r="X109">
        <f>((1-BL)*'HKI(x)'!X109+BL*'BL HKI(x)'!BB108)*'Econ aggregates'!$X117</f>
        <v>181.74866525159715</v>
      </c>
      <c r="Y109">
        <f>((1-BL)*'HKI(x)'!Y109+BL*'BL HKI(x)'!BC108)*'Econ aggregates'!$X117</f>
        <v>146.33368751102594</v>
      </c>
      <c r="Z109">
        <f>((1-BL)*'HKI(x)'!Z109+BL*'BL HKI(x)'!BD108)*'Econ aggregates'!$X117</f>
        <v>91.8978222115325</v>
      </c>
      <c r="AA109">
        <f>((1-BL)*'HKI(x)'!AA109+BL*'BL HKI(x)'!BE108)*'Econ aggregates'!$X117</f>
        <v>73.019894413689713</v>
      </c>
      <c r="AB109">
        <f>((1-BL)*'HKI(x)'!AB109+BL*'BL HKI(x)'!BF108)*'Econ aggregates'!$X117</f>
        <v>60.597840751512535</v>
      </c>
      <c r="AC109">
        <f>((1-BL)*'HKI(x)'!AC109+BL*'BL HKI(x)'!BG108)*'Econ aggregates'!$X117</f>
        <v>40.668128389404266</v>
      </c>
    </row>
    <row r="110" spans="1:29" x14ac:dyDescent="0.25">
      <c r="A110">
        <f>'HKFI(x)'!AE109</f>
        <v>2057</v>
      </c>
      <c r="B110">
        <f t="shared" si="1"/>
        <v>5607.7359257768567</v>
      </c>
      <c r="C110">
        <f>((1-BL)*'HKI(x)'!C110+BL*'BL HKI(x)'!AG109)*'Econ aggregates'!$X118</f>
        <v>103.60912498627847</v>
      </c>
      <c r="D110">
        <f>((1-BL)*'HKI(x)'!D110+BL*'BL HKI(x)'!AH109)*'Econ aggregates'!$X118</f>
        <v>89.67298862993951</v>
      </c>
      <c r="E110">
        <f>((1-BL)*'HKI(x)'!E110+BL*'BL HKI(x)'!AI109)*'Econ aggregates'!$X118</f>
        <v>84.076685702208181</v>
      </c>
      <c r="F110">
        <f>((1-BL)*'HKI(x)'!F110+BL*'BL HKI(x)'!AJ109)*'Econ aggregates'!$X118</f>
        <v>123.54832226757594</v>
      </c>
      <c r="G110">
        <f>((1-BL)*'HKI(x)'!G110+BL*'BL HKI(x)'!AK109)*'Econ aggregates'!$X118</f>
        <v>160.83045810310691</v>
      </c>
      <c r="H110">
        <f>((1-BL)*'HKI(x)'!H110+BL*'BL HKI(x)'!AL109)*'Econ aggregates'!$X118</f>
        <v>184.89319624478415</v>
      </c>
      <c r="I110">
        <f>((1-BL)*'HKI(x)'!I110+BL*'BL HKI(x)'!AM109)*'Econ aggregates'!$X118</f>
        <v>243.96814466209847</v>
      </c>
      <c r="J110">
        <f>((1-BL)*'HKI(x)'!J110+BL*'BL HKI(x)'!AN109)*'Econ aggregates'!$X118</f>
        <v>250.8023336331396</v>
      </c>
      <c r="K110">
        <f>((1-BL)*'HKI(x)'!K110+BL*'BL HKI(x)'!AO109)*'Econ aggregates'!$X118</f>
        <v>261.57739404998409</v>
      </c>
      <c r="L110">
        <f>((1-BL)*'HKI(x)'!L110+BL*'BL HKI(x)'!AP109)*'Econ aggregates'!$X118</f>
        <v>256.25476867857776</v>
      </c>
      <c r="M110">
        <f>((1-BL)*'HKI(x)'!M110+BL*'BL HKI(x)'!AQ109)*'Econ aggregates'!$X118</f>
        <v>268.76470292449068</v>
      </c>
      <c r="N110">
        <f>((1-BL)*'HKI(x)'!N110+BL*'BL HKI(x)'!AR109)*'Econ aggregates'!$X118</f>
        <v>281.61544109962102</v>
      </c>
      <c r="O110">
        <f>((1-BL)*'HKI(x)'!O110+BL*'BL HKI(x)'!AS109)*'Econ aggregates'!$X118</f>
        <v>304.74341318921</v>
      </c>
      <c r="P110">
        <f>((1-BL)*'HKI(x)'!P110+BL*'BL HKI(x)'!AT109)*'Econ aggregates'!$X118</f>
        <v>320.75531097736615</v>
      </c>
      <c r="Q110">
        <f>((1-BL)*'HKI(x)'!Q110+BL*'BL HKI(x)'!AU109)*'Econ aggregates'!$X118</f>
        <v>321.7731565480895</v>
      </c>
      <c r="R110">
        <f>((1-BL)*'HKI(x)'!R110+BL*'BL HKI(x)'!AV109)*'Econ aggregates'!$X118</f>
        <v>314.59775103821232</v>
      </c>
      <c r="S110">
        <f>((1-BL)*'HKI(x)'!S110+BL*'BL HKI(x)'!AW109)*'Econ aggregates'!$X118</f>
        <v>343.30544224213372</v>
      </c>
      <c r="T110">
        <f>((1-BL)*'HKI(x)'!T110+BL*'BL HKI(x)'!AX109)*'Econ aggregates'!$X118</f>
        <v>326.12917030621912</v>
      </c>
      <c r="U110">
        <f>((1-BL)*'HKI(x)'!U110+BL*'BL HKI(x)'!AY109)*'Econ aggregates'!$X118</f>
        <v>256.18372505370365</v>
      </c>
      <c r="V110">
        <f>((1-BL)*'HKI(x)'!V110+BL*'BL HKI(x)'!AZ109)*'Econ aggregates'!$X118</f>
        <v>254.67479280056119</v>
      </c>
      <c r="W110">
        <f>((1-BL)*'HKI(x)'!W110+BL*'BL HKI(x)'!BA109)*'Econ aggregates'!$X118</f>
        <v>232.60381531625447</v>
      </c>
      <c r="X110">
        <f>((1-BL)*'HKI(x)'!X110+BL*'BL HKI(x)'!BB109)*'Econ aggregates'!$X118</f>
        <v>190.88772033350551</v>
      </c>
      <c r="Y110">
        <f>((1-BL)*'HKI(x)'!Y110+BL*'BL HKI(x)'!BC109)*'Econ aggregates'!$X118</f>
        <v>153.77746740202318</v>
      </c>
      <c r="Z110">
        <f>((1-BL)*'HKI(x)'!Z110+BL*'BL HKI(x)'!BD109)*'Econ aggregates'!$X118</f>
        <v>96.320539051057807</v>
      </c>
      <c r="AA110">
        <f>((1-BL)*'HKI(x)'!AA110+BL*'BL HKI(x)'!BE109)*'Econ aggregates'!$X118</f>
        <v>76.408288407334169</v>
      </c>
      <c r="AB110">
        <f>((1-BL)*'HKI(x)'!AB110+BL*'BL HKI(x)'!BF109)*'Econ aggregates'!$X118</f>
        <v>63.413142516402182</v>
      </c>
      <c r="AC110">
        <f>((1-BL)*'HKI(x)'!AC110+BL*'BL HKI(x)'!BG109)*'Econ aggregates'!$X118</f>
        <v>42.548629612978587</v>
      </c>
    </row>
    <row r="111" spans="1:29" x14ac:dyDescent="0.25">
      <c r="A111">
        <f>'HKFI(x)'!AE110</f>
        <v>2058</v>
      </c>
      <c r="B111">
        <f t="shared" si="1"/>
        <v>5917.4459973539706</v>
      </c>
      <c r="C111">
        <f>((1-BL)*'HKI(x)'!C111+BL*'BL HKI(x)'!AG110)*'Econ aggregates'!$X119</f>
        <v>109.79008843351825</v>
      </c>
      <c r="D111">
        <f>((1-BL)*'HKI(x)'!D111+BL*'BL HKI(x)'!AH110)*'Econ aggregates'!$X119</f>
        <v>95.059256169291785</v>
      </c>
      <c r="E111">
        <f>((1-BL)*'HKI(x)'!E111+BL*'BL HKI(x)'!AI110)*'Econ aggregates'!$X119</f>
        <v>89.12701930552511</v>
      </c>
      <c r="F111">
        <f>((1-BL)*'HKI(x)'!F111+BL*'BL HKI(x)'!AJ110)*'Econ aggregates'!$X119</f>
        <v>130.94767304498745</v>
      </c>
      <c r="G111">
        <f>((1-BL)*'HKI(x)'!G111+BL*'BL HKI(x)'!AK110)*'Econ aggregates'!$X119</f>
        <v>170.49339663887449</v>
      </c>
      <c r="H111">
        <f>((1-BL)*'HKI(x)'!H111+BL*'BL HKI(x)'!AL110)*'Econ aggregates'!$X119</f>
        <v>195.91230154432239</v>
      </c>
      <c r="I111">
        <f>((1-BL)*'HKI(x)'!I111+BL*'BL HKI(x)'!AM110)*'Econ aggregates'!$X119</f>
        <v>258.06056884574895</v>
      </c>
      <c r="J111">
        <f>((1-BL)*'HKI(x)'!J111+BL*'BL HKI(x)'!AN110)*'Econ aggregates'!$X119</f>
        <v>264.71800992032246</v>
      </c>
      <c r="K111">
        <f>((1-BL)*'HKI(x)'!K111+BL*'BL HKI(x)'!AO110)*'Econ aggregates'!$X119</f>
        <v>275.74823252540915</v>
      </c>
      <c r="L111">
        <f>((1-BL)*'HKI(x)'!L111+BL*'BL HKI(x)'!AP110)*'Econ aggregates'!$X119</f>
        <v>269.95235705203436</v>
      </c>
      <c r="M111">
        <f>((1-BL)*'HKI(x)'!M111+BL*'BL HKI(x)'!AQ110)*'Econ aggregates'!$X119</f>
        <v>283.16463191162751</v>
      </c>
      <c r="N111">
        <f>((1-BL)*'HKI(x)'!N111+BL*'BL HKI(x)'!AR110)*'Econ aggregates'!$X119</f>
        <v>296.65408011884182</v>
      </c>
      <c r="O111">
        <f>((1-BL)*'HKI(x)'!O111+BL*'BL HKI(x)'!AS110)*'Econ aggregates'!$X119</f>
        <v>321.44411525072007</v>
      </c>
      <c r="P111">
        <f>((1-BL)*'HKI(x)'!P111+BL*'BL HKI(x)'!AT110)*'Econ aggregates'!$X119</f>
        <v>338.46999002352732</v>
      </c>
      <c r="Q111">
        <f>((1-BL)*'HKI(x)'!Q111+BL*'BL HKI(x)'!AU110)*'Econ aggregates'!$X119</f>
        <v>339.50699122273221</v>
      </c>
      <c r="R111">
        <f>((1-BL)*'HKI(x)'!R111+BL*'BL HKI(x)'!AV110)*'Econ aggregates'!$X119</f>
        <v>331.70083160580748</v>
      </c>
      <c r="S111">
        <f>((1-BL)*'HKI(x)'!S111+BL*'BL HKI(x)'!AW110)*'Econ aggregates'!$X119</f>
        <v>361.89787544681508</v>
      </c>
      <c r="T111">
        <f>((1-BL)*'HKI(x)'!T111+BL*'BL HKI(x)'!AX110)*'Econ aggregates'!$X119</f>
        <v>343.61404954668279</v>
      </c>
      <c r="U111">
        <f>((1-BL)*'HKI(x)'!U111+BL*'BL HKI(x)'!AY110)*'Econ aggregates'!$X119</f>
        <v>270.20359282144284</v>
      </c>
      <c r="V111">
        <f>((1-BL)*'HKI(x)'!V111+BL*'BL HKI(x)'!AZ110)*'Econ aggregates'!$X119</f>
        <v>268.60022945535138</v>
      </c>
      <c r="W111">
        <f>((1-BL)*'HKI(x)'!W111+BL*'BL HKI(x)'!BA110)*'Econ aggregates'!$X119</f>
        <v>245.70505896104575</v>
      </c>
      <c r="X111">
        <f>((1-BL)*'HKI(x)'!X111+BL*'BL HKI(x)'!BB110)*'Econ aggregates'!$X119</f>
        <v>201.37197621098744</v>
      </c>
      <c r="Y111">
        <f>((1-BL)*'HKI(x)'!Y111+BL*'BL HKI(x)'!BC110)*'Econ aggregates'!$X119</f>
        <v>162.32055354309222</v>
      </c>
      <c r="Z111">
        <f>((1-BL)*'HKI(x)'!Z111+BL*'BL HKI(x)'!BD110)*'Econ aggregates'!$X119</f>
        <v>101.37795987721002</v>
      </c>
      <c r="AA111">
        <f>((1-BL)*'HKI(x)'!AA111+BL*'BL HKI(x)'!BE110)*'Econ aggregates'!$X119</f>
        <v>80.27929664367754</v>
      </c>
      <c r="AB111">
        <f>((1-BL)*'HKI(x)'!AB111+BL*'BL HKI(x)'!BF110)*'Econ aggregates'!$X119</f>
        <v>66.630645064239744</v>
      </c>
      <c r="AC111">
        <f>((1-BL)*'HKI(x)'!AC111+BL*'BL HKI(x)'!BG110)*'Econ aggregates'!$X119</f>
        <v>44.695216170136554</v>
      </c>
    </row>
    <row r="112" spans="1:29" x14ac:dyDescent="0.25">
      <c r="A112">
        <f>'HKFI(x)'!AE111</f>
        <v>2059</v>
      </c>
      <c r="B112">
        <f t="shared" si="1"/>
        <v>6279.6579258710271</v>
      </c>
      <c r="C112">
        <f>((1-BL)*'HKI(x)'!C112+BL*'BL HKI(x)'!AG111)*'Econ aggregates'!$X120</f>
        <v>117.05840469537114</v>
      </c>
      <c r="D112">
        <f>((1-BL)*'HKI(x)'!D112+BL*'BL HKI(x)'!AH111)*'Econ aggregates'!$X120</f>
        <v>101.38951729713078</v>
      </c>
      <c r="E112">
        <f>((1-BL)*'HKI(x)'!E112+BL*'BL HKI(x)'!AI111)*'Econ aggregates'!$X120</f>
        <v>95.062427381464076</v>
      </c>
      <c r="F112">
        <f>((1-BL)*'HKI(x)'!F112+BL*'BL HKI(x)'!AJ111)*'Econ aggregates'!$X120</f>
        <v>139.66443075963758</v>
      </c>
      <c r="G112">
        <f>((1-BL)*'HKI(x)'!G112+BL*'BL HKI(x)'!AK111)*'Econ aggregates'!$X120</f>
        <v>181.88640867977676</v>
      </c>
      <c r="H112">
        <f>((1-BL)*'HKI(x)'!H112+BL*'BL HKI(x)'!AL111)*'Econ aggregates'!$X120</f>
        <v>208.8842430065728</v>
      </c>
      <c r="I112">
        <f>((1-BL)*'HKI(x)'!I112+BL*'BL HKI(x)'!AM111)*'Econ aggregates'!$X120</f>
        <v>274.56982856531067</v>
      </c>
      <c r="J112">
        <f>((1-BL)*'HKI(x)'!J112+BL*'BL HKI(x)'!AN111)*'Econ aggregates'!$X120</f>
        <v>280.9223519562895</v>
      </c>
      <c r="K112">
        <f>((1-BL)*'HKI(x)'!K112+BL*'BL HKI(x)'!AO111)*'Econ aggregates'!$X120</f>
        <v>292.2281332547351</v>
      </c>
      <c r="L112">
        <f>((1-BL)*'HKI(x)'!L112+BL*'BL HKI(x)'!AP111)*'Econ aggregates'!$X120</f>
        <v>285.85676176614754</v>
      </c>
      <c r="M112">
        <f>((1-BL)*'HKI(x)'!M112+BL*'BL HKI(x)'!AQ111)*'Econ aggregates'!$X120</f>
        <v>299.9020276237847</v>
      </c>
      <c r="N112">
        <f>((1-BL)*'HKI(x)'!N112+BL*'BL HKI(x)'!AR111)*'Econ aggregates'!$X120</f>
        <v>314.14223967313768</v>
      </c>
      <c r="O112">
        <f>((1-BL)*'HKI(x)'!O112+BL*'BL HKI(x)'!AS111)*'Econ aggregates'!$X120</f>
        <v>340.91198451844525</v>
      </c>
      <c r="P112">
        <f>((1-BL)*'HKI(x)'!P112+BL*'BL HKI(x)'!AT111)*'Econ aggregates'!$X120</f>
        <v>359.14277530053141</v>
      </c>
      <c r="Q112">
        <f>((1-BL)*'HKI(x)'!Q112+BL*'BL HKI(x)'!AU111)*'Econ aggregates'!$X120</f>
        <v>360.21030331584836</v>
      </c>
      <c r="R112">
        <f>((1-BL)*'HKI(x)'!R112+BL*'BL HKI(x)'!AV111)*'Econ aggregates'!$X120</f>
        <v>351.67016334564261</v>
      </c>
      <c r="S112">
        <f>((1-BL)*'HKI(x)'!S112+BL*'BL HKI(x)'!AW111)*'Econ aggregates'!$X120</f>
        <v>383.64832581607419</v>
      </c>
      <c r="T112">
        <f>((1-BL)*'HKI(x)'!T112+BL*'BL HKI(x)'!AX111)*'Econ aggregates'!$X120</f>
        <v>364.06824314590853</v>
      </c>
      <c r="U112">
        <f>((1-BL)*'HKI(x)'!U112+BL*'BL HKI(x)'!AY111)*'Econ aggregates'!$X120</f>
        <v>286.63965991729867</v>
      </c>
      <c r="V112">
        <f>((1-BL)*'HKI(x)'!V112+BL*'BL HKI(x)'!AZ111)*'Econ aggregates'!$X120</f>
        <v>284.94936213600772</v>
      </c>
      <c r="W112">
        <f>((1-BL)*'HKI(x)'!W112+BL*'BL HKI(x)'!BA111)*'Econ aggregates'!$X120</f>
        <v>261.11643386871765</v>
      </c>
      <c r="X112">
        <f>((1-BL)*'HKI(x)'!X112+BL*'BL HKI(x)'!BB111)*'Econ aggregates'!$X120</f>
        <v>213.68651332346462</v>
      </c>
      <c r="Y112">
        <f>((1-BL)*'HKI(x)'!Y112+BL*'BL HKI(x)'!BC111)*'Econ aggregates'!$X120</f>
        <v>172.359486456638</v>
      </c>
      <c r="Z112">
        <f>((1-BL)*'HKI(x)'!Z112+BL*'BL HKI(x)'!BD111)*'Econ aggregates'!$X120</f>
        <v>107.29171602923238</v>
      </c>
      <c r="AA112">
        <f>((1-BL)*'HKI(x)'!AA112+BL*'BL HKI(x)'!BE111)*'Econ aggregates'!$X120</f>
        <v>84.802911614036759</v>
      </c>
      <c r="AB112">
        <f>((1-BL)*'HKI(x)'!AB112+BL*'BL HKI(x)'!BF111)*'Econ aggregates'!$X120</f>
        <v>70.392968385594472</v>
      </c>
      <c r="AC112">
        <f>((1-BL)*'HKI(x)'!AC112+BL*'BL HKI(x)'!BG111)*'Econ aggregates'!$X120</f>
        <v>47.200304038228737</v>
      </c>
    </row>
    <row r="113" spans="1:29" x14ac:dyDescent="0.25">
      <c r="A113">
        <f>'HKFI(x)'!AE112</f>
        <v>2060</v>
      </c>
      <c r="B113">
        <f t="shared" si="1"/>
        <v>6682.534201669645</v>
      </c>
      <c r="C113">
        <f>((1-BL)*'HKI(x)'!C113+BL*'BL HKI(x)'!AG112)*'Econ aggregates'!$X121</f>
        <v>125.16657492605724</v>
      </c>
      <c r="D113">
        <f>((1-BL)*'HKI(x)'!D113+BL*'BL HKI(x)'!AH112)*'Econ aggregates'!$X121</f>
        <v>108.45099481401535</v>
      </c>
      <c r="E113">
        <f>((1-BL)*'HKI(x)'!E113+BL*'BL HKI(x)'!AI112)*'Econ aggregates'!$X121</f>
        <v>101.68343331189325</v>
      </c>
      <c r="F113">
        <f>((1-BL)*'HKI(x)'!F113+BL*'BL HKI(x)'!AJ112)*'Econ aggregates'!$X121</f>
        <v>149.39393388513039</v>
      </c>
      <c r="G113">
        <f>((1-BL)*'HKI(x)'!G113+BL*'BL HKI(x)'!AK112)*'Econ aggregates'!$X121</f>
        <v>194.60678864004686</v>
      </c>
      <c r="H113">
        <f>((1-BL)*'HKI(x)'!H113+BL*'BL HKI(x)'!AL112)*'Econ aggregates'!$X121</f>
        <v>223.35927061702662</v>
      </c>
      <c r="I113">
        <f>((1-BL)*'HKI(x)'!I113+BL*'BL HKI(x)'!AM112)*'Econ aggregates'!$X121</f>
        <v>292.95676002941269</v>
      </c>
      <c r="J113">
        <f>((1-BL)*'HKI(x)'!J113+BL*'BL HKI(x)'!AN112)*'Econ aggregates'!$X121</f>
        <v>298.92557132565832</v>
      </c>
      <c r="K113">
        <f>((1-BL)*'HKI(x)'!K113+BL*'BL HKI(x)'!AO112)*'Econ aggregates'!$X121</f>
        <v>310.52217820137906</v>
      </c>
      <c r="L113">
        <f>((1-BL)*'HKI(x)'!L113+BL*'BL HKI(x)'!AP112)*'Econ aggregates'!$X121</f>
        <v>303.49932790137166</v>
      </c>
      <c r="M113">
        <f>((1-BL)*'HKI(x)'!M113+BL*'BL HKI(x)'!AQ112)*'Econ aggregates'!$X121</f>
        <v>318.4750055986392</v>
      </c>
      <c r="N113">
        <f>((1-BL)*'HKI(x)'!N113+BL*'BL HKI(x)'!AR112)*'Econ aggregates'!$X121</f>
        <v>333.54966335493026</v>
      </c>
      <c r="O113">
        <f>((1-BL)*'HKI(x)'!O113+BL*'BL HKI(x)'!AS112)*'Econ aggregates'!$X121</f>
        <v>362.54223542552376</v>
      </c>
      <c r="P113">
        <f>((1-BL)*'HKI(x)'!P113+BL*'BL HKI(x)'!AT112)*'Econ aggregates'!$X121</f>
        <v>382.12241464816935</v>
      </c>
      <c r="Q113">
        <f>((1-BL)*'HKI(x)'!Q113+BL*'BL HKI(x)'!AU112)*'Econ aggregates'!$X121</f>
        <v>383.22550110773386</v>
      </c>
      <c r="R113">
        <f>((1-BL)*'HKI(x)'!R113+BL*'BL HKI(x)'!AV112)*'Econ aggregates'!$X121</f>
        <v>373.86424575446387</v>
      </c>
      <c r="S113">
        <f>((1-BL)*'HKI(x)'!S113+BL*'BL HKI(x)'!AW112)*'Econ aggregates'!$X121</f>
        <v>407.83333391239336</v>
      </c>
      <c r="T113">
        <f>((1-BL)*'HKI(x)'!T113+BL*'BL HKI(x)'!AX112)*'Econ aggregates'!$X121</f>
        <v>386.80718042744348</v>
      </c>
      <c r="U113">
        <f>((1-BL)*'HKI(x)'!U113+BL*'BL HKI(x)'!AY112)*'Econ aggregates'!$X121</f>
        <v>304.93005782253499</v>
      </c>
      <c r="V113">
        <f>((1-BL)*'HKI(x)'!V113+BL*'BL HKI(x)'!AZ112)*'Econ aggregates'!$X121</f>
        <v>303.15012182890126</v>
      </c>
      <c r="W113">
        <f>((1-BL)*'HKI(x)'!W113+BL*'BL HKI(x)'!BA112)*'Econ aggregates'!$X121</f>
        <v>278.29223062725328</v>
      </c>
      <c r="X113">
        <f>((1-BL)*'HKI(x)'!X113+BL*'BL HKI(x)'!BB112)*'Econ aggregates'!$X121</f>
        <v>227.39863699023064</v>
      </c>
      <c r="Y113">
        <f>((1-BL)*'HKI(x)'!Y113+BL*'BL HKI(x)'!BC112)*'Econ aggregates'!$X121</f>
        <v>183.54157796289843</v>
      </c>
      <c r="Z113">
        <f>((1-BL)*'HKI(x)'!Z113+BL*'BL HKI(x)'!BD112)*'Econ aggregates'!$X121</f>
        <v>113.86249355544062</v>
      </c>
      <c r="AA113">
        <f>((1-BL)*'HKI(x)'!AA113+BL*'BL HKI(x)'!BE112)*'Econ aggregates'!$X121</f>
        <v>89.824490738932212</v>
      </c>
      <c r="AB113">
        <f>((1-BL)*'HKI(x)'!AB113+BL*'BL HKI(x)'!BF112)*'Econ aggregates'!$X121</f>
        <v>74.570335269025179</v>
      </c>
      <c r="AC113">
        <f>((1-BL)*'HKI(x)'!AC113+BL*'BL HKI(x)'!BG112)*'Econ aggregates'!$X121</f>
        <v>49.979842993139648</v>
      </c>
    </row>
    <row r="114" spans="1:29" x14ac:dyDescent="0.25">
      <c r="A114">
        <f>'HKFI(x)'!AE113</f>
        <v>2061</v>
      </c>
      <c r="B114">
        <f t="shared" si="1"/>
        <v>7097.6177021768062</v>
      </c>
      <c r="C114">
        <f>((1-BL)*'HKI(x)'!C114+BL*'BL HKI(x)'!AG113)*'Econ aggregates'!$X122</f>
        <v>133.52567877108817</v>
      </c>
      <c r="D114">
        <f>((1-BL)*'HKI(x)'!D114+BL*'BL HKI(x)'!AH113)*'Econ aggregates'!$X122</f>
        <v>115.7351198999874</v>
      </c>
      <c r="E114">
        <f>((1-BL)*'HKI(x)'!E114+BL*'BL HKI(x)'!AI113)*'Econ aggregates'!$X122</f>
        <v>108.51323566708176</v>
      </c>
      <c r="F114">
        <f>((1-BL)*'HKI(x)'!F114+BL*'BL HKI(x)'!AJ113)*'Econ aggregates'!$X122</f>
        <v>159.41715703755082</v>
      </c>
      <c r="G114">
        <f>((1-BL)*'HKI(x)'!G114+BL*'BL HKI(x)'!AK113)*'Econ aggregates'!$X122</f>
        <v>207.70737831818212</v>
      </c>
      <c r="H114">
        <f>((1-BL)*'HKI(x)'!H114+BL*'BL HKI(x)'!AL113)*'Econ aggregates'!$X122</f>
        <v>238.27341661648597</v>
      </c>
      <c r="I114">
        <f>((1-BL)*'HKI(x)'!I114+BL*'BL HKI(x)'!AM113)*'Econ aggregates'!$X122</f>
        <v>311.92246594811115</v>
      </c>
      <c r="J114">
        <f>((1-BL)*'HKI(x)'!J114+BL*'BL HKI(x)'!AN113)*'Econ aggregates'!$X122</f>
        <v>317.51847257709926</v>
      </c>
      <c r="K114">
        <f>((1-BL)*'HKI(x)'!K114+BL*'BL HKI(x)'!AO113)*'Econ aggregates'!$X122</f>
        <v>329.40712419541495</v>
      </c>
      <c r="L114">
        <f>((1-BL)*'HKI(x)'!L114+BL*'BL HKI(x)'!AP113)*'Econ aggregates'!$X122</f>
        <v>321.71475935897701</v>
      </c>
      <c r="M114">
        <f>((1-BL)*'HKI(x)'!M114+BL*'BL HKI(x)'!AQ113)*'Econ aggregates'!$X122</f>
        <v>337.64309628831251</v>
      </c>
      <c r="N114">
        <f>((1-BL)*'HKI(x)'!N114+BL*'BL HKI(x)'!AR113)*'Econ aggregates'!$X122</f>
        <v>353.57099554609863</v>
      </c>
      <c r="O114">
        <f>((1-BL)*'HKI(x)'!O114+BL*'BL HKI(x)'!AS113)*'Econ aggregates'!$X122</f>
        <v>384.8565974714254</v>
      </c>
      <c r="P114">
        <f>((1-BL)*'HKI(x)'!P114+BL*'BL HKI(x)'!AT113)*'Econ aggregates'!$X122</f>
        <v>405.8240288921769</v>
      </c>
      <c r="Q114">
        <f>((1-BL)*'HKI(x)'!Q114+BL*'BL HKI(x)'!AU113)*'Econ aggregates'!$X122</f>
        <v>406.95684173246349</v>
      </c>
      <c r="R114">
        <f>((1-BL)*'HKI(x)'!R114+BL*'BL HKI(x)'!AV113)*'Econ aggregates'!$X122</f>
        <v>396.73320277599964</v>
      </c>
      <c r="S114">
        <f>((1-BL)*'HKI(x)'!S114+BL*'BL HKI(x)'!AW113)*'Econ aggregates'!$X122</f>
        <v>432.72518079934662</v>
      </c>
      <c r="T114">
        <f>((1-BL)*'HKI(x)'!T114+BL*'BL HKI(x)'!AX113)*'Econ aggregates'!$X122</f>
        <v>410.20001303924761</v>
      </c>
      <c r="U114">
        <f>((1-BL)*'HKI(x)'!U114+BL*'BL HKI(x)'!AY113)*'Econ aggregates'!$X122</f>
        <v>323.74414847348879</v>
      </c>
      <c r="V114">
        <f>((1-BL)*'HKI(x)'!V114+BL*'BL HKI(x)'!AZ113)*'Econ aggregates'!$X122</f>
        <v>321.8577175428245</v>
      </c>
      <c r="W114">
        <f>((1-BL)*'HKI(x)'!W114+BL*'BL HKI(x)'!BA113)*'Econ aggregates'!$X122</f>
        <v>295.95285000406494</v>
      </c>
      <c r="X114">
        <f>((1-BL)*'HKI(x)'!X114+BL*'BL HKI(x)'!BB113)*'Econ aggregates'!$X122</f>
        <v>241.49233145356814</v>
      </c>
      <c r="Y114">
        <f>((1-BL)*'HKI(x)'!Y114+BL*'BL HKI(x)'!BC113)*'Econ aggregates'!$X122</f>
        <v>195.03825229257077</v>
      </c>
      <c r="Z114">
        <f>((1-BL)*'HKI(x)'!Z114+BL*'BL HKI(x)'!BD113)*'Econ aggregates'!$X122</f>
        <v>120.61697532964682</v>
      </c>
      <c r="AA114">
        <f>((1-BL)*'HKI(x)'!AA114+BL*'BL HKI(x)'!BE113)*'Econ aggregates'!$X122</f>
        <v>94.979052459826306</v>
      </c>
      <c r="AB114">
        <f>((1-BL)*'HKI(x)'!AB114+BL*'BL HKI(x)'!BF113)*'Econ aggregates'!$X122</f>
        <v>78.857296072014819</v>
      </c>
      <c r="AC114">
        <f>((1-BL)*'HKI(x)'!AC114+BL*'BL HKI(x)'!BG113)*'Econ aggregates'!$X122</f>
        <v>52.834313613750822</v>
      </c>
    </row>
    <row r="115" spans="1:29" x14ac:dyDescent="0.25">
      <c r="A115">
        <f>'HKFI(x)'!AE114</f>
        <v>2062</v>
      </c>
      <c r="B115">
        <f t="shared" si="1"/>
        <v>7500.478276763306</v>
      </c>
      <c r="C115">
        <f>((1-BL)*'HKI(x)'!C115+BL*'BL HKI(x)'!AG114)*'Econ aggregates'!$X123</f>
        <v>141.77353527480182</v>
      </c>
      <c r="D115">
        <f>((1-BL)*'HKI(x)'!D115+BL*'BL HKI(x)'!AH114)*'Econ aggregates'!$X123</f>
        <v>122.35816723975603</v>
      </c>
      <c r="E115">
        <f>((1-BL)*'HKI(x)'!E115+BL*'BL HKI(x)'!AI114)*'Econ aggregates'!$X123</f>
        <v>114.79941027449357</v>
      </c>
      <c r="F115">
        <f>((1-BL)*'HKI(x)'!F115+BL*'BL HKI(x)'!AJ114)*'Econ aggregates'!$X123</f>
        <v>168.89917490797589</v>
      </c>
      <c r="G115">
        <f>((1-BL)*'HKI(x)'!G115+BL*'BL HKI(x)'!AK114)*'Econ aggregates'!$X123</f>
        <v>220.04007881986411</v>
      </c>
      <c r="H115">
        <f>((1-BL)*'HKI(x)'!H115+BL*'BL HKI(x)'!AL114)*'Econ aggregates'!$X123</f>
        <v>253.57196784003705</v>
      </c>
      <c r="I115">
        <f>((1-BL)*'HKI(x)'!I115+BL*'BL HKI(x)'!AM114)*'Econ aggregates'!$X123</f>
        <v>330.25106963837925</v>
      </c>
      <c r="J115">
        <f>((1-BL)*'HKI(x)'!J115+BL*'BL HKI(x)'!AN114)*'Econ aggregates'!$X123</f>
        <v>335.3712652550218</v>
      </c>
      <c r="K115">
        <f>((1-BL)*'HKI(x)'!K115+BL*'BL HKI(x)'!AO114)*'Econ aggregates'!$X123</f>
        <v>347.73418777163374</v>
      </c>
      <c r="L115">
        <f>((1-BL)*'HKI(x)'!L115+BL*'BL HKI(x)'!AP114)*'Econ aggregates'!$X123</f>
        <v>339.45561593847015</v>
      </c>
      <c r="M115">
        <f>((1-BL)*'HKI(x)'!M115+BL*'BL HKI(x)'!AQ114)*'Econ aggregates'!$X123</f>
        <v>356.49400989661973</v>
      </c>
      <c r="N115">
        <f>((1-BL)*'HKI(x)'!N115+BL*'BL HKI(x)'!AR114)*'Econ aggregates'!$X123</f>
        <v>373.31458505270564</v>
      </c>
      <c r="O115">
        <f>((1-BL)*'HKI(x)'!O115+BL*'BL HKI(x)'!AS114)*'Econ aggregates'!$X123</f>
        <v>406.00788473406504</v>
      </c>
      <c r="P115">
        <f>((1-BL)*'HKI(x)'!P115+BL*'BL HKI(x)'!AT114)*'Econ aggregates'!$X123</f>
        <v>428.08161786686912</v>
      </c>
      <c r="Q115">
        <f>((1-BL)*'HKI(x)'!Q115+BL*'BL HKI(x)'!AU114)*'Econ aggregates'!$X123</f>
        <v>429.47146566861096</v>
      </c>
      <c r="R115">
        <f>((1-BL)*'HKI(x)'!R115+BL*'BL HKI(x)'!AV114)*'Econ aggregates'!$X123</f>
        <v>419.07581002059749</v>
      </c>
      <c r="S115">
        <f>((1-BL)*'HKI(x)'!S115+BL*'BL HKI(x)'!AW114)*'Econ aggregates'!$X123</f>
        <v>457.33443535320475</v>
      </c>
      <c r="T115">
        <f>((1-BL)*'HKI(x)'!T115+BL*'BL HKI(x)'!AX114)*'Econ aggregates'!$X123</f>
        <v>433.73295658872166</v>
      </c>
      <c r="U115">
        <f>((1-BL)*'HKI(x)'!U115+BL*'BL HKI(x)'!AY114)*'Econ aggregates'!$X123</f>
        <v>341.91274483924713</v>
      </c>
      <c r="V115">
        <f>((1-BL)*'HKI(x)'!V115+BL*'BL HKI(x)'!AZ114)*'Econ aggregates'!$X123</f>
        <v>339.82101910267494</v>
      </c>
      <c r="W115">
        <f>((1-BL)*'HKI(x)'!W115+BL*'BL HKI(x)'!BA114)*'Econ aggregates'!$X123</f>
        <v>312.42669739199437</v>
      </c>
      <c r="X115">
        <f>((1-BL)*'HKI(x)'!X115+BL*'BL HKI(x)'!BB114)*'Econ aggregates'!$X123</f>
        <v>255.24600701042775</v>
      </c>
      <c r="Y115">
        <f>((1-BL)*'HKI(x)'!Y115+BL*'BL HKI(x)'!BC114)*'Econ aggregates'!$X123</f>
        <v>205.92739635058473</v>
      </c>
      <c r="Z115">
        <f>((1-BL)*'HKI(x)'!Z115+BL*'BL HKI(x)'!BD114)*'Econ aggregates'!$X123</f>
        <v>127.4251498320843</v>
      </c>
      <c r="AA115">
        <f>((1-BL)*'HKI(x)'!AA115+BL*'BL HKI(x)'!BE114)*'Econ aggregates'!$X123</f>
        <v>100.51457003999568</v>
      </c>
      <c r="AB115">
        <f>((1-BL)*'HKI(x)'!AB115+BL*'BL HKI(x)'!BF114)*'Econ aggregates'!$X123</f>
        <v>83.486974979520795</v>
      </c>
      <c r="AC115">
        <f>((1-BL)*'HKI(x)'!AC115+BL*'BL HKI(x)'!BG114)*'Econ aggregates'!$X123</f>
        <v>55.950479074946635</v>
      </c>
    </row>
    <row r="116" spans="1:29" x14ac:dyDescent="0.25">
      <c r="A116">
        <f>'HKFI(x)'!AE115</f>
        <v>2063</v>
      </c>
      <c r="B116">
        <f t="shared" si="1"/>
        <v>7887.1319577721615</v>
      </c>
      <c r="C116">
        <f>((1-BL)*'HKI(x)'!C116+BL*'BL HKI(x)'!AG115)*'Econ aggregates'!$X124</f>
        <v>149.86224449354242</v>
      </c>
      <c r="D116">
        <f>((1-BL)*'HKI(x)'!D116+BL*'BL HKI(x)'!AH115)*'Econ aggregates'!$X124</f>
        <v>128.12394741241778</v>
      </c>
      <c r="E116">
        <f>((1-BL)*'HKI(x)'!E116+BL*'BL HKI(x)'!AI115)*'Econ aggregates'!$X124</f>
        <v>120.37886486508842</v>
      </c>
      <c r="F116">
        <f>((1-BL)*'HKI(x)'!F116+BL*'BL HKI(x)'!AJ115)*'Econ aggregates'!$X124</f>
        <v>177.67008524552324</v>
      </c>
      <c r="G116">
        <f>((1-BL)*'HKI(x)'!G116+BL*'BL HKI(x)'!AK115)*'Econ aggregates'!$X124</f>
        <v>231.36566362321005</v>
      </c>
      <c r="H116">
        <f>((1-BL)*'HKI(x)'!H116+BL*'BL HKI(x)'!AL115)*'Econ aggregates'!$X124</f>
        <v>269.3284242438877</v>
      </c>
      <c r="I116">
        <f>((1-BL)*'HKI(x)'!I116+BL*'BL HKI(x)'!AM115)*'Econ aggregates'!$X124</f>
        <v>347.73396191278169</v>
      </c>
      <c r="J116">
        <f>((1-BL)*'HKI(x)'!J116+BL*'BL HKI(x)'!AN115)*'Econ aggregates'!$X124</f>
        <v>352.2555052848038</v>
      </c>
      <c r="K116">
        <f>((1-BL)*'HKI(x)'!K116+BL*'BL HKI(x)'!AO115)*'Econ aggregates'!$X124</f>
        <v>365.32746367053477</v>
      </c>
      <c r="L116">
        <f>((1-BL)*'HKI(x)'!L116+BL*'BL HKI(x)'!AP115)*'Econ aggregates'!$X124</f>
        <v>356.57190801945086</v>
      </c>
      <c r="M116">
        <f>((1-BL)*'HKI(x)'!M116+BL*'BL HKI(x)'!AQ115)*'Econ aggregates'!$X124</f>
        <v>374.91878377129507</v>
      </c>
      <c r="N116">
        <f>((1-BL)*'HKI(x)'!N116+BL*'BL HKI(x)'!AR115)*'Econ aggregates'!$X124</f>
        <v>392.68122019289734</v>
      </c>
      <c r="O116">
        <f>((1-BL)*'HKI(x)'!O116+BL*'BL HKI(x)'!AS115)*'Econ aggregates'!$X124</f>
        <v>425.64708230798487</v>
      </c>
      <c r="P116">
        <f>((1-BL)*'HKI(x)'!P116+BL*'BL HKI(x)'!AT115)*'Econ aggregates'!$X124</f>
        <v>448.46549275345694</v>
      </c>
      <c r="Q116">
        <f>((1-BL)*'HKI(x)'!Q116+BL*'BL HKI(x)'!AU115)*'Econ aggregates'!$X124</f>
        <v>450.40171839469542</v>
      </c>
      <c r="R116">
        <f>((1-BL)*'HKI(x)'!R116+BL*'BL HKI(x)'!AV115)*'Econ aggregates'!$X124</f>
        <v>440.71596960949688</v>
      </c>
      <c r="S116">
        <f>((1-BL)*'HKI(x)'!S116+BL*'BL HKI(x)'!AW115)*'Econ aggregates'!$X124</f>
        <v>481.54745092296042</v>
      </c>
      <c r="T116">
        <f>((1-BL)*'HKI(x)'!T116+BL*'BL HKI(x)'!AX115)*'Econ aggregates'!$X124</f>
        <v>457.41138398417468</v>
      </c>
      <c r="U116">
        <f>((1-BL)*'HKI(x)'!U116+BL*'BL HKI(x)'!AY115)*'Econ aggregates'!$X124</f>
        <v>359.22927440814715</v>
      </c>
      <c r="V116">
        <f>((1-BL)*'HKI(x)'!V116+BL*'BL HKI(x)'!AZ115)*'Econ aggregates'!$X124</f>
        <v>356.80560308454216</v>
      </c>
      <c r="W116">
        <f>((1-BL)*'HKI(x)'!W116+BL*'BL HKI(x)'!BA115)*'Econ aggregates'!$X124</f>
        <v>327.35625953827844</v>
      </c>
      <c r="X116">
        <f>((1-BL)*'HKI(x)'!X116+BL*'BL HKI(x)'!BB115)*'Econ aggregates'!$X124</f>
        <v>268.54292667255214</v>
      </c>
      <c r="Y116">
        <f>((1-BL)*'HKI(x)'!Y116+BL*'BL HKI(x)'!BC115)*'Econ aggregates'!$X124</f>
        <v>216.02262311574529</v>
      </c>
      <c r="Z116">
        <f>((1-BL)*'HKI(x)'!Z116+BL*'BL HKI(x)'!BD115)*'Econ aggregates'!$X124</f>
        <v>134.29298373317604</v>
      </c>
      <c r="AA116">
        <f>((1-BL)*'HKI(x)'!AA116+BL*'BL HKI(x)'!BE115)*'Econ aggregates'!$X124</f>
        <v>106.52969127819212</v>
      </c>
      <c r="AB116">
        <f>((1-BL)*'HKI(x)'!AB116+BL*'BL HKI(x)'!BF115)*'Econ aggregates'!$X124</f>
        <v>88.548359875276304</v>
      </c>
      <c r="AC116">
        <f>((1-BL)*'HKI(x)'!AC116+BL*'BL HKI(x)'!BG115)*'Econ aggregates'!$X124</f>
        <v>59.39706535805032</v>
      </c>
    </row>
    <row r="117" spans="1:29" x14ac:dyDescent="0.25">
      <c r="A117">
        <f>'HKFI(x)'!AE116</f>
        <v>2064</v>
      </c>
      <c r="B117">
        <f t="shared" si="1"/>
        <v>8258.3294901085901</v>
      </c>
      <c r="C117">
        <f>((1-BL)*'HKI(x)'!C117+BL*'BL HKI(x)'!AG116)*'Econ aggregates'!$X125</f>
        <v>157.61000210672944</v>
      </c>
      <c r="D117">
        <f>((1-BL)*'HKI(x)'!D117+BL*'BL HKI(x)'!AH116)*'Econ aggregates'!$X125</f>
        <v>133.68754119286785</v>
      </c>
      <c r="E117">
        <f>((1-BL)*'HKI(x)'!E117+BL*'BL HKI(x)'!AI116)*'Econ aggregates'!$X125</f>
        <v>125.75723106836274</v>
      </c>
      <c r="F117">
        <f>((1-BL)*'HKI(x)'!F117+BL*'BL HKI(x)'!AJ116)*'Econ aggregates'!$X125</f>
        <v>186.07357308640795</v>
      </c>
      <c r="G117">
        <f>((1-BL)*'HKI(x)'!G117+BL*'BL HKI(x)'!AK116)*'Econ aggregates'!$X125</f>
        <v>242.2088768430913</v>
      </c>
      <c r="H117">
        <f>((1-BL)*'HKI(x)'!H117+BL*'BL HKI(x)'!AL116)*'Econ aggregates'!$X125</f>
        <v>284.36518181812301</v>
      </c>
      <c r="I117">
        <f>((1-BL)*'HKI(x)'!I117+BL*'BL HKI(x)'!AM116)*'Econ aggregates'!$X125</f>
        <v>364.54845119003846</v>
      </c>
      <c r="J117">
        <f>((1-BL)*'HKI(x)'!J117+BL*'BL HKI(x)'!AN116)*'Econ aggregates'!$X125</f>
        <v>368.58936538154779</v>
      </c>
      <c r="K117">
        <f>((1-BL)*'HKI(x)'!K117+BL*'BL HKI(x)'!AO116)*'Econ aggregates'!$X125</f>
        <v>382.32753193182816</v>
      </c>
      <c r="L117">
        <f>((1-BL)*'HKI(x)'!L117+BL*'BL HKI(x)'!AP116)*'Econ aggregates'!$X125</f>
        <v>373.12367750290406</v>
      </c>
      <c r="M117">
        <f>((1-BL)*'HKI(x)'!M117+BL*'BL HKI(x)'!AQ116)*'Econ aggregates'!$X125</f>
        <v>392.69918085367607</v>
      </c>
      <c r="N117">
        <f>((1-BL)*'HKI(x)'!N117+BL*'BL HKI(x)'!AR116)*'Econ aggregates'!$X125</f>
        <v>411.34842141562194</v>
      </c>
      <c r="O117">
        <f>((1-BL)*'HKI(x)'!O117+BL*'BL HKI(x)'!AS116)*'Econ aggregates'!$X125</f>
        <v>444.61416111081911</v>
      </c>
      <c r="P117">
        <f>((1-BL)*'HKI(x)'!P117+BL*'BL HKI(x)'!AT116)*'Econ aggregates'!$X125</f>
        <v>468.14772437212042</v>
      </c>
      <c r="Q117">
        <f>((1-BL)*'HKI(x)'!Q117+BL*'BL HKI(x)'!AU116)*'Econ aggregates'!$X125</f>
        <v>470.57823026738464</v>
      </c>
      <c r="R117">
        <f>((1-BL)*'HKI(x)'!R117+BL*'BL HKI(x)'!AV116)*'Econ aggregates'!$X125</f>
        <v>461.5020523497775</v>
      </c>
      <c r="S117">
        <f>((1-BL)*'HKI(x)'!S117+BL*'BL HKI(x)'!AW116)*'Econ aggregates'!$X125</f>
        <v>504.71534664870296</v>
      </c>
      <c r="T117">
        <f>((1-BL)*'HKI(x)'!T117+BL*'BL HKI(x)'!AX116)*'Econ aggregates'!$X125</f>
        <v>480.02691108060037</v>
      </c>
      <c r="U117">
        <f>((1-BL)*'HKI(x)'!U117+BL*'BL HKI(x)'!AY116)*'Econ aggregates'!$X125</f>
        <v>375.78561010793635</v>
      </c>
      <c r="V117">
        <f>((1-BL)*'HKI(x)'!V117+BL*'BL HKI(x)'!AZ116)*'Econ aggregates'!$X125</f>
        <v>373.01295019353591</v>
      </c>
      <c r="W117">
        <f>((1-BL)*'HKI(x)'!W117+BL*'BL HKI(x)'!BA116)*'Econ aggregates'!$X125</f>
        <v>341.62357486386469</v>
      </c>
      <c r="X117">
        <f>((1-BL)*'HKI(x)'!X117+BL*'BL HKI(x)'!BB116)*'Econ aggregates'!$X125</f>
        <v>281.21764215353511</v>
      </c>
      <c r="Y117">
        <f>((1-BL)*'HKI(x)'!Y117+BL*'BL HKI(x)'!BC116)*'Econ aggregates'!$X125</f>
        <v>225.66464098235602</v>
      </c>
      <c r="Z117">
        <f>((1-BL)*'HKI(x)'!Z117+BL*'BL HKI(x)'!BD116)*'Econ aggregates'!$X125</f>
        <v>140.84362208170194</v>
      </c>
      <c r="AA117">
        <f>((1-BL)*'HKI(x)'!AA117+BL*'BL HKI(x)'!BE116)*'Econ aggregates'!$X125</f>
        <v>112.23897729350854</v>
      </c>
      <c r="AB117">
        <f>((1-BL)*'HKI(x)'!AB117+BL*'BL HKI(x)'!BF116)*'Econ aggregates'!$X125</f>
        <v>93.348458044399024</v>
      </c>
      <c r="AC117">
        <f>((1-BL)*'HKI(x)'!AC117+BL*'BL HKI(x)'!BG116)*'Econ aggregates'!$X125</f>
        <v>62.67055416714966</v>
      </c>
    </row>
    <row r="118" spans="1:29" x14ac:dyDescent="0.25">
      <c r="A118">
        <f>'HKFI(x)'!AE117</f>
        <v>2065</v>
      </c>
      <c r="B118">
        <f t="shared" si="1"/>
        <v>8607.6938058946798</v>
      </c>
      <c r="C118">
        <f>((1-BL)*'HKI(x)'!C118+BL*'BL HKI(x)'!AG117)*'Econ aggregates'!$X126</f>
        <v>164.86976264764996</v>
      </c>
      <c r="D118">
        <f>((1-BL)*'HKI(x)'!D118+BL*'BL HKI(x)'!AH117)*'Econ aggregates'!$X126</f>
        <v>138.96778629650487</v>
      </c>
      <c r="E118">
        <f>((1-BL)*'HKI(x)'!E118+BL*'BL HKI(x)'!AI117)*'Econ aggregates'!$X126</f>
        <v>130.85237649467771</v>
      </c>
      <c r="F118">
        <f>((1-BL)*'HKI(x)'!F118+BL*'BL HKI(x)'!AJ117)*'Econ aggregates'!$X126</f>
        <v>193.95959314003684</v>
      </c>
      <c r="G118">
        <f>((1-BL)*'HKI(x)'!G118+BL*'BL HKI(x)'!AK117)*'Econ aggregates'!$X126</f>
        <v>252.37489259926946</v>
      </c>
      <c r="H118">
        <f>((1-BL)*'HKI(x)'!H118+BL*'BL HKI(x)'!AL117)*'Econ aggregates'!$X126</f>
        <v>298.36731903765525</v>
      </c>
      <c r="I118">
        <f>((1-BL)*'HKI(x)'!I118+BL*'BL HKI(x)'!AM117)*'Econ aggregates'!$X126</f>
        <v>380.40951251812368</v>
      </c>
      <c r="J118">
        <f>((1-BL)*'HKI(x)'!J118+BL*'BL HKI(x)'!AN117)*'Econ aggregates'!$X126</f>
        <v>384.1334934369645</v>
      </c>
      <c r="K118">
        <f>((1-BL)*'HKI(x)'!K118+BL*'BL HKI(x)'!AO117)*'Econ aggregates'!$X126</f>
        <v>398.47852011826569</v>
      </c>
      <c r="L118">
        <f>((1-BL)*'HKI(x)'!L118+BL*'BL HKI(x)'!AP117)*'Econ aggregates'!$X126</f>
        <v>388.86615262386232</v>
      </c>
      <c r="M118">
        <f>((1-BL)*'HKI(x)'!M118+BL*'BL HKI(x)'!AQ117)*'Econ aggregates'!$X126</f>
        <v>409.55637597497741</v>
      </c>
      <c r="N118">
        <f>((1-BL)*'HKI(x)'!N118+BL*'BL HKI(x)'!AR117)*'Econ aggregates'!$X126</f>
        <v>429.01615776215846</v>
      </c>
      <c r="O118">
        <f>((1-BL)*'HKI(x)'!O118+BL*'BL HKI(x)'!AS117)*'Econ aggregates'!$X126</f>
        <v>462.63104596642177</v>
      </c>
      <c r="P118">
        <f>((1-BL)*'HKI(x)'!P118+BL*'BL HKI(x)'!AT117)*'Econ aggregates'!$X126</f>
        <v>486.84243231205886</v>
      </c>
      <c r="Q118">
        <f>((1-BL)*'HKI(x)'!Q118+BL*'BL HKI(x)'!AU117)*'Econ aggregates'!$X126</f>
        <v>489.69238499227055</v>
      </c>
      <c r="R118">
        <f>((1-BL)*'HKI(x)'!R118+BL*'BL HKI(x)'!AV117)*'Econ aggregates'!$X126</f>
        <v>481.0797837175287</v>
      </c>
      <c r="S118">
        <f>((1-BL)*'HKI(x)'!S118+BL*'BL HKI(x)'!AW117)*'Econ aggregates'!$X126</f>
        <v>526.41018983122387</v>
      </c>
      <c r="T118">
        <f>((1-BL)*'HKI(x)'!T118+BL*'BL HKI(x)'!AX117)*'Econ aggregates'!$X126</f>
        <v>501.14190318383606</v>
      </c>
      <c r="U118">
        <f>((1-BL)*'HKI(x)'!U118+BL*'BL HKI(x)'!AY117)*'Econ aggregates'!$X126</f>
        <v>391.28074175383199</v>
      </c>
      <c r="V118">
        <f>((1-BL)*'HKI(x)'!V118+BL*'BL HKI(x)'!AZ117)*'Econ aggregates'!$X126</f>
        <v>388.14162086023669</v>
      </c>
      <c r="W118">
        <f>((1-BL)*'HKI(x)'!W118+BL*'BL HKI(x)'!BA117)*'Econ aggregates'!$X126</f>
        <v>354.977424509569</v>
      </c>
      <c r="X118">
        <f>((1-BL)*'HKI(x)'!X118+BL*'BL HKI(x)'!BB117)*'Econ aggregates'!$X126</f>
        <v>293.02411346929608</v>
      </c>
      <c r="Y118">
        <f>((1-BL)*'HKI(x)'!Y118+BL*'BL HKI(x)'!BC117)*'Econ aggregates'!$X126</f>
        <v>234.67899535616561</v>
      </c>
      <c r="Z118">
        <f>((1-BL)*'HKI(x)'!Z118+BL*'BL HKI(x)'!BD117)*'Econ aggregates'!$X126</f>
        <v>146.94859569039019</v>
      </c>
      <c r="AA118">
        <f>((1-BL)*'HKI(x)'!AA118+BL*'BL HKI(x)'!BE117)*'Econ aggregates'!$X126</f>
        <v>117.51571858488208</v>
      </c>
      <c r="AB118">
        <f>((1-BL)*'HKI(x)'!AB118+BL*'BL HKI(x)'!BF117)*'Econ aggregates'!$X126</f>
        <v>97.778925292274309</v>
      </c>
      <c r="AC118">
        <f>((1-BL)*'HKI(x)'!AC118+BL*'BL HKI(x)'!BG117)*'Econ aggregates'!$X126</f>
        <v>65.697987724548739</v>
      </c>
    </row>
    <row r="119" spans="1:29" x14ac:dyDescent="0.25">
      <c r="A119">
        <f>'HKFI(x)'!AE118</f>
        <v>2066</v>
      </c>
      <c r="B119">
        <f t="shared" si="1"/>
        <v>8926.5389891059222</v>
      </c>
      <c r="C119">
        <f>((1-BL)*'HKI(x)'!C119+BL*'BL HKI(x)'!AG118)*'Econ aggregates'!$X127</f>
        <v>171.4476802003658</v>
      </c>
      <c r="D119">
        <f>((1-BL)*'HKI(x)'!D119+BL*'BL HKI(x)'!AH118)*'Econ aggregates'!$X127</f>
        <v>143.84677618020913</v>
      </c>
      <c r="E119">
        <f>((1-BL)*'HKI(x)'!E119+BL*'BL HKI(x)'!AI118)*'Econ aggregates'!$X127</f>
        <v>135.54706754163627</v>
      </c>
      <c r="F119">
        <f>((1-BL)*'HKI(x)'!F119+BL*'BL HKI(x)'!AJ118)*'Econ aggregates'!$X127</f>
        <v>201.12706665672161</v>
      </c>
      <c r="G119">
        <f>((1-BL)*'HKI(x)'!G119+BL*'BL HKI(x)'!AK118)*'Econ aggregates'!$X127</f>
        <v>261.60360219910592</v>
      </c>
      <c r="H119">
        <f>((1-BL)*'HKI(x)'!H119+BL*'BL HKI(x)'!AL118)*'Econ aggregates'!$X127</f>
        <v>310.93330610025487</v>
      </c>
      <c r="I119">
        <f>((1-BL)*'HKI(x)'!I119+BL*'BL HKI(x)'!AM118)*'Econ aggregates'!$X127</f>
        <v>394.92537211196651</v>
      </c>
      <c r="J119">
        <f>((1-BL)*'HKI(x)'!J119+BL*'BL HKI(x)'!AN118)*'Econ aggregates'!$X127</f>
        <v>398.53779199928573</v>
      </c>
      <c r="K119">
        <f>((1-BL)*'HKI(x)'!K119+BL*'BL HKI(x)'!AO118)*'Econ aggregates'!$X127</f>
        <v>413.41073387908318</v>
      </c>
      <c r="L119">
        <f>((1-BL)*'HKI(x)'!L119+BL*'BL HKI(x)'!AP118)*'Econ aggregates'!$X127</f>
        <v>403.44281910585994</v>
      </c>
      <c r="M119">
        <f>((1-BL)*'HKI(x)'!M119+BL*'BL HKI(x)'!AQ118)*'Econ aggregates'!$X127</f>
        <v>425.09422859189158</v>
      </c>
      <c r="N119">
        <f>((1-BL)*'HKI(x)'!N119+BL*'BL HKI(x)'!AR118)*'Econ aggregates'!$X127</f>
        <v>445.26284801720652</v>
      </c>
      <c r="O119">
        <f>((1-BL)*'HKI(x)'!O119+BL*'BL HKI(x)'!AS118)*'Econ aggregates'!$X127</f>
        <v>479.29326679066003</v>
      </c>
      <c r="P119">
        <f>((1-BL)*'HKI(x)'!P119+BL*'BL HKI(x)'!AT118)*'Econ aggregates'!$X127</f>
        <v>504.13282252826792</v>
      </c>
      <c r="Q119">
        <f>((1-BL)*'HKI(x)'!Q119+BL*'BL HKI(x)'!AU118)*'Econ aggregates'!$X127</f>
        <v>507.30385111355474</v>
      </c>
      <c r="R119">
        <f>((1-BL)*'HKI(x)'!R119+BL*'BL HKI(x)'!AV118)*'Econ aggregates'!$X127</f>
        <v>498.96480368707773</v>
      </c>
      <c r="S119">
        <f>((1-BL)*'HKI(x)'!S119+BL*'BL HKI(x)'!AW118)*'Econ aggregates'!$X127</f>
        <v>546.06566770480117</v>
      </c>
      <c r="T119">
        <f>((1-BL)*'HKI(x)'!T119+BL*'BL HKI(x)'!AX118)*'Econ aggregates'!$X127</f>
        <v>520.18673133940683</v>
      </c>
      <c r="U119">
        <f>((1-BL)*'HKI(x)'!U119+BL*'BL HKI(x)'!AY118)*'Econ aggregates'!$X127</f>
        <v>405.3156010920801</v>
      </c>
      <c r="V119">
        <f>((1-BL)*'HKI(x)'!V119+BL*'BL HKI(x)'!AZ118)*'Econ aggregates'!$X127</f>
        <v>401.79647144074778</v>
      </c>
      <c r="W119">
        <f>((1-BL)*'HKI(x)'!W119+BL*'BL HKI(x)'!BA118)*'Econ aggregates'!$X127</f>
        <v>367.08246830677325</v>
      </c>
      <c r="X119">
        <f>((1-BL)*'HKI(x)'!X119+BL*'BL HKI(x)'!BB118)*'Econ aggregates'!$X127</f>
        <v>303.64410312708543</v>
      </c>
      <c r="Y119">
        <f>((1-BL)*'HKI(x)'!Y119+BL*'BL HKI(x)'!BC118)*'Econ aggregates'!$X127</f>
        <v>242.83481466235236</v>
      </c>
      <c r="Z119">
        <f>((1-BL)*'HKI(x)'!Z119+BL*'BL HKI(x)'!BD118)*'Econ aggregates'!$X127</f>
        <v>152.44184540178387</v>
      </c>
      <c r="AA119">
        <f>((1-BL)*'HKI(x)'!AA119+BL*'BL HKI(x)'!BE118)*'Econ aggregates'!$X127</f>
        <v>122.20257994694308</v>
      </c>
      <c r="AB119">
        <f>((1-BL)*'HKI(x)'!AB119+BL*'BL HKI(x)'!BF118)*'Econ aggregates'!$X127</f>
        <v>101.70596764299785</v>
      </c>
      <c r="AC119">
        <f>((1-BL)*'HKI(x)'!AC119+BL*'BL HKI(x)'!BG118)*'Econ aggregates'!$X127</f>
        <v>68.388701737804197</v>
      </c>
    </row>
    <row r="120" spans="1:29" x14ac:dyDescent="0.25">
      <c r="A120">
        <f>'HKFI(x)'!AE119</f>
        <v>2067</v>
      </c>
      <c r="B120">
        <f t="shared" si="1"/>
        <v>9209.6517280211337</v>
      </c>
      <c r="C120">
        <f>((1-BL)*'HKI(x)'!C120+BL*'BL HKI(x)'!AG119)*'Econ aggregates'!$X128</f>
        <v>177.22844428529032</v>
      </c>
      <c r="D120">
        <f>((1-BL)*'HKI(x)'!D120+BL*'BL HKI(x)'!AH119)*'Econ aggregates'!$X128</f>
        <v>148.25139617811405</v>
      </c>
      <c r="E120">
        <f>((1-BL)*'HKI(x)'!E120+BL*'BL HKI(x)'!AI119)*'Econ aggregates'!$X128</f>
        <v>139.76904182265733</v>
      </c>
      <c r="F120">
        <f>((1-BL)*'HKI(x)'!F120+BL*'BL HKI(x)'!AJ119)*'Econ aggregates'!$X128</f>
        <v>207.45694711464395</v>
      </c>
      <c r="G120">
        <f>((1-BL)*'HKI(x)'!G120+BL*'BL HKI(x)'!AK119)*'Econ aggregates'!$X128</f>
        <v>269.74190672763274</v>
      </c>
      <c r="H120">
        <f>((1-BL)*'HKI(x)'!H120+BL*'BL HKI(x)'!AL119)*'Econ aggregates'!$X128</f>
        <v>321.82867187529592</v>
      </c>
      <c r="I120">
        <f>((1-BL)*'HKI(x)'!I120+BL*'BL HKI(x)'!AM119)*'Econ aggregates'!$X128</f>
        <v>407.8573619551251</v>
      </c>
      <c r="J120">
        <f>((1-BL)*'HKI(x)'!J120+BL*'BL HKI(x)'!AN119)*'Econ aggregates'!$X128</f>
        <v>411.57990353539151</v>
      </c>
      <c r="K120">
        <f>((1-BL)*'HKI(x)'!K120+BL*'BL HKI(x)'!AO119)*'Econ aggregates'!$X128</f>
        <v>426.89145193294439</v>
      </c>
      <c r="L120">
        <f>((1-BL)*'HKI(x)'!L120+BL*'BL HKI(x)'!AP119)*'Econ aggregates'!$X128</f>
        <v>416.62794033332784</v>
      </c>
      <c r="M120">
        <f>((1-BL)*'HKI(x)'!M120+BL*'BL HKI(x)'!AQ119)*'Econ aggregates'!$X128</f>
        <v>439.06559647483459</v>
      </c>
      <c r="N120">
        <f>((1-BL)*'HKI(x)'!N120+BL*'BL HKI(x)'!AR119)*'Econ aggregates'!$X128</f>
        <v>459.82777184885111</v>
      </c>
      <c r="O120">
        <f>((1-BL)*'HKI(x)'!O120+BL*'BL HKI(x)'!AS119)*'Econ aggregates'!$X128</f>
        <v>494.34785676560614</v>
      </c>
      <c r="P120">
        <f>((1-BL)*'HKI(x)'!P120+BL*'BL HKI(x)'!AT119)*'Econ aggregates'!$X128</f>
        <v>519.7588834221217</v>
      </c>
      <c r="Q120">
        <f>((1-BL)*'HKI(x)'!Q120+BL*'BL HKI(x)'!AU119)*'Econ aggregates'!$X128</f>
        <v>523.14109954406149</v>
      </c>
      <c r="R120">
        <f>((1-BL)*'HKI(x)'!R120+BL*'BL HKI(x)'!AV119)*'Econ aggregates'!$X128</f>
        <v>514.8652518439352</v>
      </c>
      <c r="S120">
        <f>((1-BL)*'HKI(x)'!S120+BL*'BL HKI(x)'!AW119)*'Econ aggregates'!$X128</f>
        <v>563.34908906893691</v>
      </c>
      <c r="T120">
        <f>((1-BL)*'HKI(x)'!T120+BL*'BL HKI(x)'!AX119)*'Econ aggregates'!$X128</f>
        <v>536.8300258277028</v>
      </c>
      <c r="U120">
        <f>((1-BL)*'HKI(x)'!U120+BL*'BL HKI(x)'!AY119)*'Econ aggregates'!$X128</f>
        <v>417.65784792845136</v>
      </c>
      <c r="V120">
        <f>((1-BL)*'HKI(x)'!V120+BL*'BL HKI(x)'!AZ119)*'Econ aggregates'!$X128</f>
        <v>413.75080220756098</v>
      </c>
      <c r="W120">
        <f>((1-BL)*'HKI(x)'!W120+BL*'BL HKI(x)'!BA119)*'Econ aggregates'!$X128</f>
        <v>377.7451901659162</v>
      </c>
      <c r="X120">
        <f>((1-BL)*'HKI(x)'!X120+BL*'BL HKI(x)'!BB119)*'Econ aggregates'!$X128</f>
        <v>312.8956547182384</v>
      </c>
      <c r="Y120">
        <f>((1-BL)*'HKI(x)'!Y120+BL*'BL HKI(x)'!BC119)*'Econ aggregates'!$X128</f>
        <v>249.99905765574317</v>
      </c>
      <c r="Z120">
        <f>((1-BL)*'HKI(x)'!Z120+BL*'BL HKI(x)'!BD119)*'Econ aggregates'!$X128</f>
        <v>157.22773638962775</v>
      </c>
      <c r="AA120">
        <f>((1-BL)*'HKI(x)'!AA120+BL*'BL HKI(x)'!BE119)*'Econ aggregates'!$X128</f>
        <v>126.21095239703278</v>
      </c>
      <c r="AB120">
        <f>((1-BL)*'HKI(x)'!AB120+BL*'BL HKI(x)'!BF119)*'Econ aggregates'!$X128</f>
        <v>105.05452776871013</v>
      </c>
      <c r="AC120">
        <f>((1-BL)*'HKI(x)'!AC120+BL*'BL HKI(x)'!BG119)*'Econ aggregates'!$X128</f>
        <v>70.691318233380017</v>
      </c>
    </row>
    <row r="121" spans="1:29" x14ac:dyDescent="0.25">
      <c r="A121">
        <f>'HKFI(x)'!AE120</f>
        <v>2068</v>
      </c>
      <c r="B121">
        <f t="shared" si="1"/>
        <v>9472.1392485208744</v>
      </c>
      <c r="C121">
        <f>((1-BL)*'HKI(x)'!C121+BL*'BL HKI(x)'!AG120)*'Econ aggregates'!$X129</f>
        <v>182.54589490854201</v>
      </c>
      <c r="D121">
        <f>((1-BL)*'HKI(x)'!D121+BL*'BL HKI(x)'!AH120)*'Econ aggregates'!$X129</f>
        <v>152.38735259305977</v>
      </c>
      <c r="E121">
        <f>((1-BL)*'HKI(x)'!E121+BL*'BL HKI(x)'!AI120)*'Econ aggregates'!$X129</f>
        <v>143.72215462295108</v>
      </c>
      <c r="F121">
        <f>((1-BL)*'HKI(x)'!F121+BL*'BL HKI(x)'!AJ120)*'Econ aggregates'!$X129</f>
        <v>213.30028829739356</v>
      </c>
      <c r="G121">
        <f>((1-BL)*'HKI(x)'!G121+BL*'BL HKI(x)'!AK120)*'Econ aggregates'!$X129</f>
        <v>277.24539790099232</v>
      </c>
      <c r="H121">
        <f>((1-BL)*'HKI(x)'!H121+BL*'BL HKI(x)'!AL120)*'Econ aggregates'!$X129</f>
        <v>331.74342508123982</v>
      </c>
      <c r="I121">
        <f>((1-BL)*'HKI(x)'!I121+BL*'BL HKI(x)'!AM120)*'Econ aggregates'!$X129</f>
        <v>419.88070797083174</v>
      </c>
      <c r="J121">
        <f>((1-BL)*'HKI(x)'!J121+BL*'BL HKI(x)'!AN120)*'Econ aggregates'!$X129</f>
        <v>423.85848938080471</v>
      </c>
      <c r="K121">
        <f>((1-BL)*'HKI(x)'!K121+BL*'BL HKI(x)'!AO120)*'Econ aggregates'!$X129</f>
        <v>439.55445004265277</v>
      </c>
      <c r="L121">
        <f>((1-BL)*'HKI(x)'!L121+BL*'BL HKI(x)'!AP120)*'Econ aggregates'!$X129</f>
        <v>429.03170143084645</v>
      </c>
      <c r="M121">
        <f>((1-BL)*'HKI(x)'!M121+BL*'BL HKI(x)'!AQ120)*'Econ aggregates'!$X129</f>
        <v>452.14961011890091</v>
      </c>
      <c r="N121">
        <f>((1-BL)*'HKI(x)'!N121+BL*'BL HKI(x)'!AR120)*'Econ aggregates'!$X129</f>
        <v>473.43562127845036</v>
      </c>
      <c r="O121">
        <f>((1-BL)*'HKI(x)'!O121+BL*'BL HKI(x)'!AS120)*'Econ aggregates'!$X129</f>
        <v>508.49508892592422</v>
      </c>
      <c r="P121">
        <f>((1-BL)*'HKI(x)'!P121+BL*'BL HKI(x)'!AT120)*'Econ aggregates'!$X129</f>
        <v>534.44488759726596</v>
      </c>
      <c r="Q121">
        <f>((1-BL)*'HKI(x)'!Q121+BL*'BL HKI(x)'!AU120)*'Econ aggregates'!$X129</f>
        <v>537.96935244818803</v>
      </c>
      <c r="R121">
        <f>((1-BL)*'HKI(x)'!R121+BL*'BL HKI(x)'!AV120)*'Econ aggregates'!$X129</f>
        <v>529.62218639241291</v>
      </c>
      <c r="S121">
        <f>((1-BL)*'HKI(x)'!S121+BL*'BL HKI(x)'!AW120)*'Econ aggregates'!$X129</f>
        <v>579.24924256798715</v>
      </c>
      <c r="T121">
        <f>((1-BL)*'HKI(x)'!T121+BL*'BL HKI(x)'!AX120)*'Econ aggregates'!$X129</f>
        <v>552.0659112672713</v>
      </c>
      <c r="U121">
        <f>((1-BL)*'HKI(x)'!U121+BL*'BL HKI(x)'!AY120)*'Econ aggregates'!$X129</f>
        <v>429.01066087860471</v>
      </c>
      <c r="V121">
        <f>((1-BL)*'HKI(x)'!V121+BL*'BL HKI(x)'!AZ120)*'Econ aggregates'!$X129</f>
        <v>424.7055858979931</v>
      </c>
      <c r="W121">
        <f>((1-BL)*'HKI(x)'!W121+BL*'BL HKI(x)'!BA120)*'Econ aggregates'!$X129</f>
        <v>387.56337546211756</v>
      </c>
      <c r="X121">
        <f>((1-BL)*'HKI(x)'!X121+BL*'BL HKI(x)'!BB120)*'Econ aggregates'!$X129</f>
        <v>321.34076173858085</v>
      </c>
      <c r="Y121">
        <f>((1-BL)*'HKI(x)'!Y121+BL*'BL HKI(x)'!BC120)*'Econ aggregates'!$X129</f>
        <v>256.58185294583467</v>
      </c>
      <c r="Z121">
        <f>((1-BL)*'HKI(x)'!Z121+BL*'BL HKI(x)'!BD120)*'Econ aggregates'!$X129</f>
        <v>161.59754710628968</v>
      </c>
      <c r="AA121">
        <f>((1-BL)*'HKI(x)'!AA121+BL*'BL HKI(x)'!BE120)*'Econ aggregates'!$X129</f>
        <v>129.81577745095538</v>
      </c>
      <c r="AB121">
        <f>((1-BL)*'HKI(x)'!AB121+BL*'BL HKI(x)'!BF120)*'Econ aggregates'!$X129</f>
        <v>108.05843643466184</v>
      </c>
      <c r="AC121">
        <f>((1-BL)*'HKI(x)'!AC121+BL*'BL HKI(x)'!BG120)*'Econ aggregates'!$X129</f>
        <v>72.763487780124407</v>
      </c>
    </row>
    <row r="122" spans="1:29" x14ac:dyDescent="0.25">
      <c r="A122">
        <f>'HKFI(x)'!AE121</f>
        <v>2069</v>
      </c>
      <c r="B122">
        <f t="shared" si="1"/>
        <v>9696.2626169804298</v>
      </c>
      <c r="C122">
        <f>((1-BL)*'HKI(x)'!C122+BL*'BL HKI(x)'!AG121)*'Econ aggregates'!$X130</f>
        <v>186.99595856611478</v>
      </c>
      <c r="D122">
        <f>((1-BL)*'HKI(x)'!D122+BL*'BL HKI(x)'!AH121)*'Econ aggregates'!$X130</f>
        <v>156.02164281725587</v>
      </c>
      <c r="E122">
        <f>((1-BL)*'HKI(x)'!E122+BL*'BL HKI(x)'!AI121)*'Econ aggregates'!$X130</f>
        <v>147.17241268975002</v>
      </c>
      <c r="F122">
        <f>((1-BL)*'HKI(x)'!F122+BL*'BL HKI(x)'!AJ121)*'Econ aggregates'!$X130</f>
        <v>218.24374682319709</v>
      </c>
      <c r="G122">
        <f>((1-BL)*'HKI(x)'!G122+BL*'BL HKI(x)'!AK121)*'Econ aggregates'!$X130</f>
        <v>283.57911085221843</v>
      </c>
      <c r="H122">
        <f>((1-BL)*'HKI(x)'!H122+BL*'BL HKI(x)'!AL121)*'Econ aggregates'!$X130</f>
        <v>339.82552291091361</v>
      </c>
      <c r="I122">
        <f>((1-BL)*'HKI(x)'!I122+BL*'BL HKI(x)'!AM121)*'Econ aggregates'!$X130</f>
        <v>430.19584558332775</v>
      </c>
      <c r="J122">
        <f>((1-BL)*'HKI(x)'!J122+BL*'BL HKI(x)'!AN121)*'Econ aggregates'!$X130</f>
        <v>434.67793782847485</v>
      </c>
      <c r="K122">
        <f>((1-BL)*'HKI(x)'!K122+BL*'BL HKI(x)'!AO121)*'Econ aggregates'!$X130</f>
        <v>450.66165460784475</v>
      </c>
      <c r="L122">
        <f>((1-BL)*'HKI(x)'!L122+BL*'BL HKI(x)'!AP121)*'Econ aggregates'!$X130</f>
        <v>439.94458564980278</v>
      </c>
      <c r="M122">
        <f>((1-BL)*'HKI(x)'!M122+BL*'BL HKI(x)'!AQ121)*'Econ aggregates'!$X130</f>
        <v>463.54897152853192</v>
      </c>
      <c r="N122">
        <f>((1-BL)*'HKI(x)'!N122+BL*'BL HKI(x)'!AR121)*'Econ aggregates'!$X130</f>
        <v>485.23429582756341</v>
      </c>
      <c r="O122">
        <f>((1-BL)*'HKI(x)'!O122+BL*'BL HKI(x)'!AS121)*'Econ aggregates'!$X130</f>
        <v>520.9334652817638</v>
      </c>
      <c r="P122">
        <f>((1-BL)*'HKI(x)'!P122+BL*'BL HKI(x)'!AT121)*'Econ aggregates'!$X130</f>
        <v>547.36716350694826</v>
      </c>
      <c r="Q122">
        <f>((1-BL)*'HKI(x)'!Q122+BL*'BL HKI(x)'!AU121)*'Econ aggregates'!$X130</f>
        <v>550.90932364551088</v>
      </c>
      <c r="R122">
        <f>((1-BL)*'HKI(x)'!R122+BL*'BL HKI(x)'!AV121)*'Econ aggregates'!$X130</f>
        <v>542.24757915844157</v>
      </c>
      <c r="S122">
        <f>((1-BL)*'HKI(x)'!S122+BL*'BL HKI(x)'!AW121)*'Econ aggregates'!$X130</f>
        <v>592.59463975050403</v>
      </c>
      <c r="T122">
        <f>((1-BL)*'HKI(x)'!T122+BL*'BL HKI(x)'!AX121)*'Econ aggregates'!$X130</f>
        <v>564.70585288782377</v>
      </c>
      <c r="U122">
        <f>((1-BL)*'HKI(x)'!U122+BL*'BL HKI(x)'!AY121)*'Econ aggregates'!$X130</f>
        <v>438.55245331280054</v>
      </c>
      <c r="V122">
        <f>((1-BL)*'HKI(x)'!V122+BL*'BL HKI(x)'!AZ121)*'Econ aggregates'!$X130</f>
        <v>433.84496496470575</v>
      </c>
      <c r="W122">
        <f>((1-BL)*'HKI(x)'!W122+BL*'BL HKI(x)'!BA121)*'Econ aggregates'!$X130</f>
        <v>395.85245197979657</v>
      </c>
      <c r="X122">
        <f>((1-BL)*'HKI(x)'!X122+BL*'BL HKI(x)'!BB121)*'Econ aggregates'!$X130</f>
        <v>328.31656303040131</v>
      </c>
      <c r="Y122">
        <f>((1-BL)*'HKI(x)'!Y122+BL*'BL HKI(x)'!BC121)*'Econ aggregates'!$X130</f>
        <v>262.10910963153145</v>
      </c>
      <c r="Z122">
        <f>((1-BL)*'HKI(x)'!Z122+BL*'BL HKI(x)'!BD121)*'Econ aggregates'!$X130</f>
        <v>165.20429370243716</v>
      </c>
      <c r="AA122">
        <f>((1-BL)*'HKI(x)'!AA122+BL*'BL HKI(x)'!BE121)*'Econ aggregates'!$X130</f>
        <v>132.68087960186486</v>
      </c>
      <c r="AB122">
        <f>((1-BL)*'HKI(x)'!AB122+BL*'BL HKI(x)'!BF121)*'Econ aggregates'!$X130</f>
        <v>110.43101026217212</v>
      </c>
      <c r="AC122">
        <f>((1-BL)*'HKI(x)'!AC122+BL*'BL HKI(x)'!BG121)*'Econ aggregates'!$X130</f>
        <v>74.411180578728207</v>
      </c>
    </row>
    <row r="123" spans="1:29" x14ac:dyDescent="0.25">
      <c r="A123">
        <f>'HKFI(x)'!AE122</f>
        <v>2070</v>
      </c>
      <c r="B123">
        <f t="shared" si="1"/>
        <v>9896.0147034506499</v>
      </c>
      <c r="C123">
        <f>((1-BL)*'HKI(x)'!C123+BL*'BL HKI(x)'!AG122)*'Econ aggregates'!$X131</f>
        <v>190.89673438813085</v>
      </c>
      <c r="D123">
        <f>((1-BL)*'HKI(x)'!D123+BL*'BL HKI(x)'!AH122)*'Econ aggregates'!$X131</f>
        <v>159.33495391335438</v>
      </c>
      <c r="E123">
        <f>((1-BL)*'HKI(x)'!E123+BL*'BL HKI(x)'!AI122)*'Econ aggregates'!$X131</f>
        <v>150.30150669890097</v>
      </c>
      <c r="F123">
        <f>((1-BL)*'HKI(x)'!F123+BL*'BL HKI(x)'!AJ122)*'Econ aggregates'!$X131</f>
        <v>222.61672730821076</v>
      </c>
      <c r="G123">
        <f>((1-BL)*'HKI(x)'!G123+BL*'BL HKI(x)'!AK122)*'Econ aggregates'!$X131</f>
        <v>289.17170426020255</v>
      </c>
      <c r="H123">
        <f>((1-BL)*'HKI(x)'!H123+BL*'BL HKI(x)'!AL122)*'Econ aggregates'!$X131</f>
        <v>346.75133877946865</v>
      </c>
      <c r="I123">
        <f>((1-BL)*'HKI(x)'!I123+BL*'BL HKI(x)'!AM122)*'Econ aggregates'!$X131</f>
        <v>439.42407535020857</v>
      </c>
      <c r="J123">
        <f>((1-BL)*'HKI(x)'!J123+BL*'BL HKI(x)'!AN122)*'Econ aggregates'!$X131</f>
        <v>444.561735882893</v>
      </c>
      <c r="K123">
        <f>((1-BL)*'HKI(x)'!K123+BL*'BL HKI(x)'!AO122)*'Econ aggregates'!$X131</f>
        <v>460.77283742950095</v>
      </c>
      <c r="L123">
        <f>((1-BL)*'HKI(x)'!L123+BL*'BL HKI(x)'!AP122)*'Econ aggregates'!$X131</f>
        <v>449.90200107675395</v>
      </c>
      <c r="M123">
        <f>((1-BL)*'HKI(x)'!M123+BL*'BL HKI(x)'!AQ122)*'Econ aggregates'!$X131</f>
        <v>473.87192832832261</v>
      </c>
      <c r="N123">
        <f>((1-BL)*'HKI(x)'!N123+BL*'BL HKI(x)'!AR122)*'Econ aggregates'!$X131</f>
        <v>495.87869195854063</v>
      </c>
      <c r="O123">
        <f>((1-BL)*'HKI(x)'!O123+BL*'BL HKI(x)'!AS122)*'Econ aggregates'!$X131</f>
        <v>532.27773138783505</v>
      </c>
      <c r="P123">
        <f>((1-BL)*'HKI(x)'!P123+BL*'BL HKI(x)'!AT122)*'Econ aggregates'!$X131</f>
        <v>559.16018371938549</v>
      </c>
      <c r="Q123">
        <f>((1-BL)*'HKI(x)'!Q123+BL*'BL HKI(x)'!AU122)*'Econ aggregates'!$X131</f>
        <v>562.64329149184914</v>
      </c>
      <c r="R123">
        <f>((1-BL)*'HKI(x)'!R123+BL*'BL HKI(x)'!AV122)*'Econ aggregates'!$X131</f>
        <v>553.51816676820295</v>
      </c>
      <c r="S123">
        <f>((1-BL)*'HKI(x)'!S123+BL*'BL HKI(x)'!AW122)*'Econ aggregates'!$X131</f>
        <v>604.32276780259429</v>
      </c>
      <c r="T123">
        <f>((1-BL)*'HKI(x)'!T123+BL*'BL HKI(x)'!AX122)*'Econ aggregates'!$X131</f>
        <v>575.70548209534513</v>
      </c>
      <c r="U123">
        <f>((1-BL)*'HKI(x)'!U123+BL*'BL HKI(x)'!AY122)*'Econ aggregates'!$X131</f>
        <v>446.94816606419624</v>
      </c>
      <c r="V123">
        <f>((1-BL)*'HKI(x)'!V123+BL*'BL HKI(x)'!AZ122)*'Econ aggregates'!$X131</f>
        <v>441.83737858717006</v>
      </c>
      <c r="W123">
        <f>((1-BL)*'HKI(x)'!W123+BL*'BL HKI(x)'!BA122)*'Econ aggregates'!$X131</f>
        <v>403.17376864723923</v>
      </c>
      <c r="X123">
        <f>((1-BL)*'HKI(x)'!X123+BL*'BL HKI(x)'!BB122)*'Econ aggregates'!$X131</f>
        <v>334.36520853273879</v>
      </c>
      <c r="Y123">
        <f>((1-BL)*'HKI(x)'!Y123+BL*'BL HKI(x)'!BC122)*'Econ aggregates'!$X131</f>
        <v>266.96882908906582</v>
      </c>
      <c r="Z123">
        <f>((1-BL)*'HKI(x)'!Z123+BL*'BL HKI(x)'!BD122)*'Econ aggregates'!$X131</f>
        <v>168.32939050986977</v>
      </c>
      <c r="AA123">
        <f>((1-BL)*'HKI(x)'!AA123+BL*'BL HKI(x)'!BE122)*'Econ aggregates'!$X131</f>
        <v>135.08106714696726</v>
      </c>
      <c r="AB123">
        <f>((1-BL)*'HKI(x)'!AB123+BL*'BL HKI(x)'!BF122)*'Econ aggregates'!$X131</f>
        <v>112.40703684719215</v>
      </c>
      <c r="AC123">
        <f>((1-BL)*'HKI(x)'!AC123+BL*'BL HKI(x)'!BG122)*'Econ aggregates'!$X131</f>
        <v>75.791999386508721</v>
      </c>
    </row>
    <row r="124" spans="1:29" x14ac:dyDescent="0.25">
      <c r="A124">
        <f>'HKFI(x)'!AE123</f>
        <v>2071</v>
      </c>
      <c r="B124">
        <f t="shared" si="1"/>
        <v>10096.355195376289</v>
      </c>
      <c r="C124">
        <f>((1-BL)*'HKI(x)'!C124+BL*'BL HKI(x)'!AG123)*'Econ aggregates'!$X132</f>
        <v>194.80514583280242</v>
      </c>
      <c r="D124">
        <f>((1-BL)*'HKI(x)'!D124+BL*'BL HKI(x)'!AH123)*'Econ aggregates'!$X132</f>
        <v>162.66493599031719</v>
      </c>
      <c r="E124">
        <f>((1-BL)*'HKI(x)'!E124+BL*'BL HKI(x)'!AI123)*'Econ aggregates'!$X132</f>
        <v>153.4452605122066</v>
      </c>
      <c r="F124">
        <f>((1-BL)*'HKI(x)'!F124+BL*'BL HKI(x)'!AJ123)*'Econ aggregates'!$X132</f>
        <v>226.99822256047239</v>
      </c>
      <c r="G124">
        <f>((1-BL)*'HKI(x)'!G124+BL*'BL HKI(x)'!AK123)*'Econ aggregates'!$X132</f>
        <v>294.77294158686624</v>
      </c>
      <c r="H124">
        <f>((1-BL)*'HKI(x)'!H124+BL*'BL HKI(x)'!AL123)*'Econ aggregates'!$X132</f>
        <v>353.67658388088984</v>
      </c>
      <c r="I124">
        <f>((1-BL)*'HKI(x)'!I124+BL*'BL HKI(x)'!AM123)*'Econ aggregates'!$X132</f>
        <v>448.68797919278182</v>
      </c>
      <c r="J124">
        <f>((1-BL)*'HKI(x)'!J124+BL*'BL HKI(x)'!AN123)*'Econ aggregates'!$X132</f>
        <v>454.50706814972432</v>
      </c>
      <c r="K124">
        <f>((1-BL)*'HKI(x)'!K124+BL*'BL HKI(x)'!AO123)*'Econ aggregates'!$X132</f>
        <v>470.9424790117796</v>
      </c>
      <c r="L124">
        <f>((1-BL)*'HKI(x)'!L124+BL*'BL HKI(x)'!AP123)*'Econ aggregates'!$X132</f>
        <v>459.91990660841657</v>
      </c>
      <c r="M124">
        <f>((1-BL)*'HKI(x)'!M124+BL*'BL HKI(x)'!AQ123)*'Econ aggregates'!$X132</f>
        <v>484.24962513576099</v>
      </c>
      <c r="N124">
        <f>((1-BL)*'HKI(x)'!N124+BL*'BL HKI(x)'!AR123)*'Econ aggregates'!$X132</f>
        <v>506.57426251277809</v>
      </c>
      <c r="O124">
        <f>((1-BL)*'HKI(x)'!O124+BL*'BL HKI(x)'!AS123)*'Econ aggregates'!$X132</f>
        <v>543.68387901227106</v>
      </c>
      <c r="P124">
        <f>((1-BL)*'HKI(x)'!P124+BL*'BL HKI(x)'!AT123)*'Econ aggregates'!$X132</f>
        <v>571.01607472063984</v>
      </c>
      <c r="Q124">
        <f>((1-BL)*'HKI(x)'!Q124+BL*'BL HKI(x)'!AU123)*'Econ aggregates'!$X132</f>
        <v>574.4324606100779</v>
      </c>
      <c r="R124">
        <f>((1-BL)*'HKI(x)'!R124+BL*'BL HKI(x)'!AV123)*'Econ aggregates'!$X132</f>
        <v>564.82488208779864</v>
      </c>
      <c r="S124">
        <f>((1-BL)*'HKI(x)'!S124+BL*'BL HKI(x)'!AW123)*'Econ aggregates'!$X132</f>
        <v>616.06573222791098</v>
      </c>
      <c r="T124">
        <f>((1-BL)*'HKI(x)'!T124+BL*'BL HKI(x)'!AX123)*'Econ aggregates'!$X132</f>
        <v>586.70817136985909</v>
      </c>
      <c r="U124">
        <f>((1-BL)*'HKI(x)'!U124+BL*'BL HKI(x)'!AY123)*'Econ aggregates'!$X132</f>
        <v>455.35038068178181</v>
      </c>
      <c r="V124">
        <f>((1-BL)*'HKI(x)'!V124+BL*'BL HKI(x)'!AZ123)*'Econ aggregates'!$X132</f>
        <v>449.82689076044335</v>
      </c>
      <c r="W124">
        <f>((1-BL)*'HKI(x)'!W124+BL*'BL HKI(x)'!BA123)*'Econ aggregates'!$X132</f>
        <v>410.49821449696151</v>
      </c>
      <c r="X124">
        <f>((1-BL)*'HKI(x)'!X124+BL*'BL HKI(x)'!BB123)*'Econ aggregates'!$X132</f>
        <v>340.40791384606763</v>
      </c>
      <c r="Y124">
        <f>((1-BL)*'HKI(x)'!Y124+BL*'BL HKI(x)'!BC123)*'Econ aggregates'!$X132</f>
        <v>271.82924982035956</v>
      </c>
      <c r="Z124">
        <f>((1-BL)*'HKI(x)'!Z124+BL*'BL HKI(x)'!BD123)*'Econ aggregates'!$X132</f>
        <v>171.45275094733165</v>
      </c>
      <c r="AA124">
        <f>((1-BL)*'HKI(x)'!AA124+BL*'BL HKI(x)'!BE123)*'Econ aggregates'!$X132</f>
        <v>137.47193251066878</v>
      </c>
      <c r="AB124">
        <f>((1-BL)*'HKI(x)'!AB124+BL*'BL HKI(x)'!BF123)*'Econ aggregates'!$X132</f>
        <v>114.37410823084863</v>
      </c>
      <c r="AC124">
        <f>((1-BL)*'HKI(x)'!AC124+BL*'BL HKI(x)'!BG123)*'Econ aggregates'!$X132</f>
        <v>77.168143078474259</v>
      </c>
    </row>
    <row r="125" spans="1:29" x14ac:dyDescent="0.25">
      <c r="A125">
        <f>'HKFI(x)'!AE124</f>
        <v>2072</v>
      </c>
      <c r="B125">
        <f t="shared" si="1"/>
        <v>10315.14761433821</v>
      </c>
      <c r="C125">
        <f>((1-BL)*'HKI(x)'!C125+BL*'BL HKI(x)'!AG124)*'Econ aggregates'!$X133</f>
        <v>199.12028746983472</v>
      </c>
      <c r="D125">
        <f>((1-BL)*'HKI(x)'!D125+BL*'BL HKI(x)'!AH124)*'Econ aggregates'!$X133</f>
        <v>166.25446244137231</v>
      </c>
      <c r="E125">
        <f>((1-BL)*'HKI(x)'!E125+BL*'BL HKI(x)'!AI124)*'Econ aggregates'!$X133</f>
        <v>156.84520052738841</v>
      </c>
      <c r="F125">
        <f>((1-BL)*'HKI(x)'!F125+BL*'BL HKI(x)'!AJ124)*'Econ aggregates'!$X133</f>
        <v>231.80115343302194</v>
      </c>
      <c r="G125">
        <f>((1-BL)*'HKI(x)'!G125+BL*'BL HKI(x)'!AK124)*'Econ aggregates'!$X133</f>
        <v>300.9164752323918</v>
      </c>
      <c r="H125">
        <f>((1-BL)*'HKI(x)'!H125+BL*'BL HKI(x)'!AL124)*'Econ aggregates'!$X133</f>
        <v>361.42728003101098</v>
      </c>
      <c r="I125">
        <f>((1-BL)*'HKI(x)'!I125+BL*'BL HKI(x)'!AM124)*'Econ aggregates'!$X133</f>
        <v>458.79527246601475</v>
      </c>
      <c r="J125">
        <f>((1-BL)*'HKI(x)'!J125+BL*'BL HKI(x)'!AN124)*'Econ aggregates'!$X133</f>
        <v>465.23864152632319</v>
      </c>
      <c r="K125">
        <f>((1-BL)*'HKI(x)'!K125+BL*'BL HKI(x)'!AO124)*'Econ aggregates'!$X133</f>
        <v>481.9350808805932</v>
      </c>
      <c r="L125">
        <f>((1-BL)*'HKI(x)'!L125+BL*'BL HKI(x)'!AP124)*'Econ aggregates'!$X133</f>
        <v>470.73603125980679</v>
      </c>
      <c r="M125">
        <f>((1-BL)*'HKI(x)'!M125+BL*'BL HKI(x)'!AQ124)*'Econ aggregates'!$X133</f>
        <v>495.50076366517459</v>
      </c>
      <c r="N125">
        <f>((1-BL)*'HKI(x)'!N125+BL*'BL HKI(x)'!AR124)*'Econ aggregates'!$X133</f>
        <v>518.1914022878741</v>
      </c>
      <c r="O125">
        <f>((1-BL)*'HKI(x)'!O125+BL*'BL HKI(x)'!AS124)*'Econ aggregates'!$X133</f>
        <v>555.98660331865619</v>
      </c>
      <c r="P125">
        <f>((1-BL)*'HKI(x)'!P125+BL*'BL HKI(x)'!AT124)*'Econ aggregates'!$X133</f>
        <v>583.79429298196953</v>
      </c>
      <c r="Q125">
        <f>((1-BL)*'HKI(x)'!Q125+BL*'BL HKI(x)'!AU124)*'Econ aggregates'!$X133</f>
        <v>587.18412378874723</v>
      </c>
      <c r="R125">
        <f>((1-BL)*'HKI(x)'!R125+BL*'BL HKI(x)'!AV124)*'Econ aggregates'!$X133</f>
        <v>577.16438622207113</v>
      </c>
      <c r="S125">
        <f>((1-BL)*'HKI(x)'!S125+BL*'BL HKI(x)'!AW124)*'Econ aggregates'!$X133</f>
        <v>628.98589037268982</v>
      </c>
      <c r="T125">
        <f>((1-BL)*'HKI(x)'!T125+BL*'BL HKI(x)'!AX124)*'Econ aggregates'!$X133</f>
        <v>598.88246197842363</v>
      </c>
      <c r="U125">
        <f>((1-BL)*'HKI(x)'!U125+BL*'BL HKI(x)'!AY124)*'Econ aggregates'!$X133</f>
        <v>464.57646083629544</v>
      </c>
      <c r="V125">
        <f>((1-BL)*'HKI(x)'!V125+BL*'BL HKI(x)'!AZ124)*'Econ aggregates'!$X133</f>
        <v>458.62116377751482</v>
      </c>
      <c r="W125">
        <f>((1-BL)*'HKI(x)'!W125+BL*'BL HKI(x)'!BA124)*'Econ aggregates'!$X133</f>
        <v>418.51088639098487</v>
      </c>
      <c r="X125">
        <f>((1-BL)*'HKI(x)'!X125+BL*'BL HKI(x)'!BB124)*'Econ aggregates'!$X133</f>
        <v>347.09551657463436</v>
      </c>
      <c r="Y125">
        <f>((1-BL)*'HKI(x)'!Y125+BL*'BL HKI(x)'!BC124)*'Econ aggregates'!$X133</f>
        <v>277.16228188205525</v>
      </c>
      <c r="Z125">
        <f>((1-BL)*'HKI(x)'!Z125+BL*'BL HKI(x)'!BD124)*'Econ aggregates'!$X133</f>
        <v>174.91452863012958</v>
      </c>
      <c r="AA125">
        <f>((1-BL)*'HKI(x)'!AA125+BL*'BL HKI(x)'!BE124)*'Econ aggregates'!$X133</f>
        <v>140.17552785069796</v>
      </c>
      <c r="AB125">
        <f>((1-BL)*'HKI(x)'!AB125+BL*'BL HKI(x)'!BF124)*'Econ aggregates'!$X133</f>
        <v>116.6060202561947</v>
      </c>
      <c r="AC125">
        <f>((1-BL)*'HKI(x)'!AC125+BL*'BL HKI(x)'!BG124)*'Econ aggregates'!$X133</f>
        <v>78.725418256340049</v>
      </c>
    </row>
    <row r="126" spans="1:29" x14ac:dyDescent="0.25">
      <c r="A126">
        <f>'HKFI(x)'!AE125</f>
        <v>2073</v>
      </c>
      <c r="B126">
        <f t="shared" si="1"/>
        <v>10525.449441936535</v>
      </c>
      <c r="C126">
        <f>((1-BL)*'HKI(x)'!C126+BL*'BL HKI(x)'!AG125)*'Econ aggregates'!$X134</f>
        <v>203.22674738399564</v>
      </c>
      <c r="D126">
        <f>((1-BL)*'HKI(x)'!D126+BL*'BL HKI(x)'!AH125)*'Econ aggregates'!$X134</f>
        <v>169.75202561361405</v>
      </c>
      <c r="E126">
        <f>((1-BL)*'HKI(x)'!E126+BL*'BL HKI(x)'!AI125)*'Econ aggregates'!$X134</f>
        <v>160.14774115955268</v>
      </c>
      <c r="F126">
        <f>((1-BL)*'HKI(x)'!F126+BL*'BL HKI(x)'!AJ125)*'Econ aggregates'!$X134</f>
        <v>236.39642245739387</v>
      </c>
      <c r="G126">
        <f>((1-BL)*'HKI(x)'!G126+BL*'BL HKI(x)'!AK125)*'Econ aggregates'!$X134</f>
        <v>306.78755596996882</v>
      </c>
      <c r="H126">
        <f>((1-BL)*'HKI(x)'!H126+BL*'BL HKI(x)'!AL125)*'Econ aggregates'!$X134</f>
        <v>368.70129248430379</v>
      </c>
      <c r="I126">
        <f>((1-BL)*'HKI(x)'!I126+BL*'BL HKI(x)'!AM125)*'Econ aggregates'!$X134</f>
        <v>468.53363046355349</v>
      </c>
      <c r="J126">
        <f>((1-BL)*'HKI(x)'!J126+BL*'BL HKI(x)'!AN125)*'Econ aggregates'!$X134</f>
        <v>475.70951173079675</v>
      </c>
      <c r="K126">
        <f>((1-BL)*'HKI(x)'!K126+BL*'BL HKI(x)'!AO125)*'Econ aggregates'!$X134</f>
        <v>492.63808108545192</v>
      </c>
      <c r="L126">
        <f>((1-BL)*'HKI(x)'!L126+BL*'BL HKI(x)'!AP125)*'Econ aggregates'!$X134</f>
        <v>481.28193449353057</v>
      </c>
      <c r="M126">
        <f>((1-BL)*'HKI(x)'!M126+BL*'BL HKI(x)'!AQ125)*'Econ aggregates'!$X134</f>
        <v>506.42130152480865</v>
      </c>
      <c r="N126">
        <f>((1-BL)*'HKI(x)'!N126+BL*'BL HKI(x)'!AR125)*'Econ aggregates'!$X134</f>
        <v>529.44148623920887</v>
      </c>
      <c r="O126">
        <f>((1-BL)*'HKI(x)'!O126+BL*'BL HKI(x)'!AS125)*'Econ aggregates'!$X134</f>
        <v>567.97767399964471</v>
      </c>
      <c r="P126">
        <f>((1-BL)*'HKI(x)'!P126+BL*'BL HKI(x)'!AT125)*'Econ aggregates'!$X134</f>
        <v>596.25313174053997</v>
      </c>
      <c r="Q126">
        <f>((1-BL)*'HKI(x)'!Q126+BL*'BL HKI(x)'!AU125)*'Econ aggregates'!$X134</f>
        <v>599.5696033503566</v>
      </c>
      <c r="R126">
        <f>((1-BL)*'HKI(x)'!R126+BL*'BL HKI(x)'!AV125)*'Econ aggregates'!$X134</f>
        <v>589.03683682571398</v>
      </c>
      <c r="S126">
        <f>((1-BL)*'HKI(x)'!S126+BL*'BL HKI(x)'!AW125)*'Econ aggregates'!$X134</f>
        <v>641.29782730034503</v>
      </c>
      <c r="T126">
        <f>((1-BL)*'HKI(x)'!T126+BL*'BL HKI(x)'!AX125)*'Econ aggregates'!$X134</f>
        <v>610.41378012953226</v>
      </c>
      <c r="U126">
        <f>((1-BL)*'HKI(x)'!U126+BL*'BL HKI(x)'!AY125)*'Econ aggregates'!$X134</f>
        <v>473.37357245872971</v>
      </c>
      <c r="V126">
        <f>((1-BL)*'HKI(x)'!V126+BL*'BL HKI(x)'!AZ125)*'Econ aggregates'!$X134</f>
        <v>466.97388501463166</v>
      </c>
      <c r="W126">
        <f>((1-BL)*'HKI(x)'!W126+BL*'BL HKI(x)'!BA125)*'Econ aggregates'!$X134</f>
        <v>426.16764712822521</v>
      </c>
      <c r="X126">
        <f>((1-BL)*'HKI(x)'!X126+BL*'BL HKI(x)'!BB125)*'Econ aggregates'!$X134</f>
        <v>353.41434165501511</v>
      </c>
      <c r="Y126">
        <f>((1-BL)*'HKI(x)'!Y126+BL*'BL HKI(x)'!BC125)*'Econ aggregates'!$X134</f>
        <v>282.24435902118807</v>
      </c>
      <c r="Z126">
        <f>((1-BL)*'HKI(x)'!Z126+BL*'BL HKI(x)'!BD125)*'Econ aggregates'!$X134</f>
        <v>178.18435788975049</v>
      </c>
      <c r="AA126">
        <f>((1-BL)*'HKI(x)'!AA126+BL*'BL HKI(x)'!BE125)*'Econ aggregates'!$X134</f>
        <v>142.67594181744735</v>
      </c>
      <c r="AB126">
        <f>((1-BL)*'HKI(x)'!AB126+BL*'BL HKI(x)'!BF125)*'Econ aggregates'!$X134</f>
        <v>118.66255147164691</v>
      </c>
      <c r="AC126">
        <f>((1-BL)*'HKI(x)'!AC126+BL*'BL HKI(x)'!BG125)*'Econ aggregates'!$X134</f>
        <v>80.166201527588868</v>
      </c>
    </row>
    <row r="127" spans="1:29" x14ac:dyDescent="0.25">
      <c r="A127">
        <f>'HKFI(x)'!AE126</f>
        <v>2074</v>
      </c>
      <c r="B127">
        <f t="shared" si="1"/>
        <v>10730.891099838524</v>
      </c>
      <c r="C127">
        <f>((1-BL)*'HKI(x)'!C127+BL*'BL HKI(x)'!AG126)*'Econ aggregates'!$X135</f>
        <v>207.21121344596605</v>
      </c>
      <c r="D127">
        <f>((1-BL)*'HKI(x)'!D127+BL*'BL HKI(x)'!AH126)*'Econ aggregates'!$X135</f>
        <v>173.20029526130583</v>
      </c>
      <c r="E127">
        <f>((1-BL)*'HKI(x)'!E127+BL*'BL HKI(x)'!AI126)*'Econ aggregates'!$X135</f>
        <v>163.39704091531303</v>
      </c>
      <c r="F127">
        <f>((1-BL)*'HKI(x)'!F127+BL*'BL HKI(x)'!AJ126)*'Econ aggregates'!$X135</f>
        <v>240.87109866922168</v>
      </c>
      <c r="G127">
        <f>((1-BL)*'HKI(x)'!G127+BL*'BL HKI(x)'!AK126)*'Econ aggregates'!$X135</f>
        <v>312.49977599356288</v>
      </c>
      <c r="H127">
        <f>((1-BL)*'HKI(x)'!H127+BL*'BL HKI(x)'!AL126)*'Econ aggregates'!$X135</f>
        <v>375.6908175421305</v>
      </c>
      <c r="I127">
        <f>((1-BL)*'HKI(x)'!I127+BL*'BL HKI(x)'!AM126)*'Econ aggregates'!$X135</f>
        <v>478.06333324865932</v>
      </c>
      <c r="J127">
        <f>((1-BL)*'HKI(x)'!J127+BL*'BL HKI(x)'!AN126)*'Econ aggregates'!$X135</f>
        <v>486.04384527594175</v>
      </c>
      <c r="K127">
        <f>((1-BL)*'HKI(x)'!K127+BL*'BL HKI(x)'!AO126)*'Econ aggregates'!$X135</f>
        <v>503.18650084808797</v>
      </c>
      <c r="L127">
        <f>((1-BL)*'HKI(x)'!L127+BL*'BL HKI(x)'!AP126)*'Econ aggregates'!$X135</f>
        <v>491.68535076095571</v>
      </c>
      <c r="M127">
        <f>((1-BL)*'HKI(x)'!M127+BL*'BL HKI(x)'!AQ126)*'Econ aggregates'!$X135</f>
        <v>517.16163110676837</v>
      </c>
      <c r="N127">
        <f>((1-BL)*'HKI(x)'!N127+BL*'BL HKI(x)'!AR126)*'Econ aggregates'!$X135</f>
        <v>540.48870135805248</v>
      </c>
      <c r="O127">
        <f>((1-BL)*'HKI(x)'!O127+BL*'BL HKI(x)'!AS126)*'Econ aggregates'!$X135</f>
        <v>579.80281242349486</v>
      </c>
      <c r="P127">
        <f>((1-BL)*'HKI(x)'!P127+BL*'BL HKI(x)'!AT126)*'Econ aggregates'!$X135</f>
        <v>608.54204527233458</v>
      </c>
      <c r="Q127">
        <f>((1-BL)*'HKI(x)'!Q127+BL*'BL HKI(x)'!AU126)*'Econ aggregates'!$X135</f>
        <v>611.75489413322293</v>
      </c>
      <c r="R127">
        <f>((1-BL)*'HKI(x)'!R127+BL*'BL HKI(x)'!AV126)*'Econ aggregates'!$X135</f>
        <v>600.64298108585751</v>
      </c>
      <c r="S127">
        <f>((1-BL)*'HKI(x)'!S127+BL*'BL HKI(x)'!AW126)*'Econ aggregates'!$X135</f>
        <v>653.25333786247597</v>
      </c>
      <c r="T127">
        <f>((1-BL)*'HKI(x)'!T127+BL*'BL HKI(x)'!AX126)*'Econ aggregates'!$X135</f>
        <v>621.56421717037836</v>
      </c>
      <c r="U127">
        <f>((1-BL)*'HKI(x)'!U127+BL*'BL HKI(x)'!AY126)*'Econ aggregates'!$X135</f>
        <v>481.91875243121098</v>
      </c>
      <c r="V127">
        <f>((1-BL)*'HKI(x)'!V127+BL*'BL HKI(x)'!AZ126)*'Econ aggregates'!$X135</f>
        <v>475.06471481594048</v>
      </c>
      <c r="W127">
        <f>((1-BL)*'HKI(x)'!W127+BL*'BL HKI(x)'!BA126)*'Econ aggregates'!$X135</f>
        <v>433.61543892609876</v>
      </c>
      <c r="X127">
        <f>((1-BL)*'HKI(x)'!X127+BL*'BL HKI(x)'!BB126)*'Econ aggregates'!$X135</f>
        <v>359.51299067286726</v>
      </c>
      <c r="Y127">
        <f>((1-BL)*'HKI(x)'!Y127+BL*'BL HKI(x)'!BC126)*'Econ aggregates'!$X135</f>
        <v>287.17842634855128</v>
      </c>
      <c r="Z127">
        <f>((1-BL)*'HKI(x)'!Z127+BL*'BL HKI(x)'!BD126)*'Econ aggregates'!$X135</f>
        <v>181.33979891217066</v>
      </c>
      <c r="AA127">
        <f>((1-BL)*'HKI(x)'!AA127+BL*'BL HKI(x)'!BE126)*'Econ aggregates'!$X135</f>
        <v>145.05274621454939</v>
      </c>
      <c r="AB127">
        <f>((1-BL)*'HKI(x)'!AB127+BL*'BL HKI(x)'!BF126)*'Econ aggregates'!$X135</f>
        <v>120.61209819725653</v>
      </c>
      <c r="AC127">
        <f>((1-BL)*'HKI(x)'!AC127+BL*'BL HKI(x)'!BG126)*'Econ aggregates'!$X135</f>
        <v>81.536240946146592</v>
      </c>
    </row>
    <row r="128" spans="1:29" x14ac:dyDescent="0.25">
      <c r="A128">
        <f>'HKFI(x)'!AE127</f>
        <v>2075</v>
      </c>
      <c r="B128">
        <f t="shared" si="1"/>
        <v>10940.56462951124</v>
      </c>
      <c r="C128">
        <f>((1-BL)*'HKI(x)'!C128+BL*'BL HKI(x)'!AG127)*'Econ aggregates'!$X136</f>
        <v>211.27774539433631</v>
      </c>
      <c r="D128">
        <f>((1-BL)*'HKI(x)'!D128+BL*'BL HKI(x)'!AH127)*'Econ aggregates'!$X136</f>
        <v>176.72201688925716</v>
      </c>
      <c r="E128">
        <f>((1-BL)*'HKI(x)'!E128+BL*'BL HKI(x)'!AI127)*'Econ aggregates'!$X136</f>
        <v>166.71542697503691</v>
      </c>
      <c r="F128">
        <f>((1-BL)*'HKI(x)'!F128+BL*'BL HKI(x)'!AJ127)*'Econ aggregates'!$X136</f>
        <v>245.43563763606349</v>
      </c>
      <c r="G128">
        <f>((1-BL)*'HKI(x)'!G128+BL*'BL HKI(x)'!AK127)*'Econ aggregates'!$X136</f>
        <v>318.3251464414858</v>
      </c>
      <c r="H128">
        <f>((1-BL)*'HKI(x)'!H128+BL*'BL HKI(x)'!AL127)*'Econ aggregates'!$X136</f>
        <v>382.81988983594124</v>
      </c>
      <c r="I128">
        <f>((1-BL)*'HKI(x)'!I128+BL*'BL HKI(x)'!AM127)*'Econ aggregates'!$X136</f>
        <v>487.79546542363539</v>
      </c>
      <c r="J128">
        <f>((1-BL)*'HKI(x)'!J128+BL*'BL HKI(x)'!AN127)*'Econ aggregates'!$X136</f>
        <v>496.60841003398036</v>
      </c>
      <c r="K128">
        <f>((1-BL)*'HKI(x)'!K128+BL*'BL HKI(x)'!AO127)*'Econ aggregates'!$X136</f>
        <v>513.96762697173608</v>
      </c>
      <c r="L128">
        <f>((1-BL)*'HKI(x)'!L128+BL*'BL HKI(x)'!AP127)*'Econ aggregates'!$X136</f>
        <v>502.31976243753513</v>
      </c>
      <c r="M128">
        <f>((1-BL)*'HKI(x)'!M128+BL*'BL HKI(x)'!AQ127)*'Econ aggregates'!$X136</f>
        <v>528.13720934489436</v>
      </c>
      <c r="N128">
        <f>((1-BL)*'HKI(x)'!N128+BL*'BL HKI(x)'!AR127)*'Econ aggregates'!$X136</f>
        <v>551.77512280585711</v>
      </c>
      <c r="O128">
        <f>((1-BL)*'HKI(x)'!O128+BL*'BL HKI(x)'!AS127)*'Econ aggregates'!$X136</f>
        <v>591.88414886546684</v>
      </c>
      <c r="P128">
        <f>((1-BL)*'HKI(x)'!P128+BL*'BL HKI(x)'!AT127)*'Econ aggregates'!$X136</f>
        <v>621.09541722047288</v>
      </c>
      <c r="Q128">
        <f>((1-BL)*'HKI(x)'!Q128+BL*'BL HKI(x)'!AU127)*'Econ aggregates'!$X136</f>
        <v>624.19956572916749</v>
      </c>
      <c r="R128">
        <f>((1-BL)*'HKI(x)'!R128+BL*'BL HKI(x)'!AV127)*'Econ aggregates'!$X136</f>
        <v>612.48997173835153</v>
      </c>
      <c r="S128">
        <f>((1-BL)*'HKI(x)'!S128+BL*'BL HKI(x)'!AW127)*'Econ aggregates'!$X136</f>
        <v>665.44566474591204</v>
      </c>
      <c r="T128">
        <f>((1-BL)*'HKI(x)'!T128+BL*'BL HKI(x)'!AX127)*'Econ aggregates'!$X136</f>
        <v>632.93130797778895</v>
      </c>
      <c r="U128">
        <f>((1-BL)*'HKI(x)'!U128+BL*'BL HKI(x)'!AY127)*'Econ aggregates'!$X136</f>
        <v>490.62868964689875</v>
      </c>
      <c r="V128">
        <f>((1-BL)*'HKI(x)'!V128+BL*'BL HKI(x)'!AZ127)*'Econ aggregates'!$X136</f>
        <v>483.30562866127934</v>
      </c>
      <c r="W128">
        <f>((1-BL)*'HKI(x)'!W128+BL*'BL HKI(x)'!BA127)*'Econ aggregates'!$X136</f>
        <v>441.20283235240487</v>
      </c>
      <c r="X128">
        <f>((1-BL)*'HKI(x)'!X128+BL*'BL HKI(x)'!BB127)*'Econ aggregates'!$X136</f>
        <v>365.72410525899778</v>
      </c>
      <c r="Y128">
        <f>((1-BL)*'HKI(x)'!Y128+BL*'BL HKI(x)'!BC127)*'Econ aggregates'!$X136</f>
        <v>292.20490573250561</v>
      </c>
      <c r="Z128">
        <f>((1-BL)*'HKI(x)'!Z128+BL*'BL HKI(x)'!BD127)*'Econ aggregates'!$X136</f>
        <v>184.5548369541859</v>
      </c>
      <c r="AA128">
        <f>((1-BL)*'HKI(x)'!AA128+BL*'BL HKI(x)'!BE127)*'Econ aggregates'!$X136</f>
        <v>147.47149964305527</v>
      </c>
      <c r="AB128">
        <f>((1-BL)*'HKI(x)'!AB128+BL*'BL HKI(x)'!BF127)*'Econ aggregates'!$X136</f>
        <v>122.59550171557014</v>
      </c>
      <c r="AC128">
        <f>((1-BL)*'HKI(x)'!AC128+BL*'BL HKI(x)'!BG127)*'Econ aggregates'!$X136</f>
        <v>82.931093079422425</v>
      </c>
    </row>
    <row r="129" spans="1:29" x14ac:dyDescent="0.25">
      <c r="A129">
        <f>'HKFI(x)'!AE128</f>
        <v>2076</v>
      </c>
      <c r="B129">
        <f t="shared" si="1"/>
        <v>11165.898871516329</v>
      </c>
      <c r="C129">
        <f>((1-BL)*'HKI(x)'!C129+BL*'BL HKI(x)'!AG128)*'Econ aggregates'!$X137</f>
        <v>215.68043631920179</v>
      </c>
      <c r="D129">
        <f>((1-BL)*'HKI(x)'!D129+BL*'BL HKI(x)'!AH128)*'Econ aggregates'!$X137</f>
        <v>180.47515709925875</v>
      </c>
      <c r="E129">
        <f>((1-BL)*'HKI(x)'!E129+BL*'BL HKI(x)'!AI128)*'Econ aggregates'!$X137</f>
        <v>170.25949229814228</v>
      </c>
      <c r="F129">
        <f>((1-BL)*'HKI(x)'!F129+BL*'BL HKI(x)'!AJ128)*'Econ aggregates'!$X137</f>
        <v>250.35247633331119</v>
      </c>
      <c r="G129">
        <f>((1-BL)*'HKI(x)'!G129+BL*'BL HKI(x)'!AK128)*'Econ aggregates'!$X137</f>
        <v>324.60190878382025</v>
      </c>
      <c r="H129">
        <f>((1-BL)*'HKI(x)'!H129+BL*'BL HKI(x)'!AL128)*'Econ aggregates'!$X137</f>
        <v>390.60958718903953</v>
      </c>
      <c r="I129">
        <f>((1-BL)*'HKI(x)'!I129+BL*'BL HKI(x)'!AM128)*'Econ aggregates'!$X137</f>
        <v>498.2504235993502</v>
      </c>
      <c r="J129">
        <f>((1-BL)*'HKI(x)'!J129+BL*'BL HKI(x)'!AN128)*'Econ aggregates'!$X137</f>
        <v>507.87984293210855</v>
      </c>
      <c r="K129">
        <f>((1-BL)*'HKI(x)'!K129+BL*'BL HKI(x)'!AO128)*'Econ aggregates'!$X137</f>
        <v>525.48206732474068</v>
      </c>
      <c r="L129">
        <f>((1-BL)*'HKI(x)'!L129+BL*'BL HKI(x)'!AP128)*'Econ aggregates'!$X137</f>
        <v>513.66963537577578</v>
      </c>
      <c r="M129">
        <f>((1-BL)*'HKI(x)'!M129+BL*'BL HKI(x)'!AQ128)*'Econ aggregates'!$X137</f>
        <v>539.88171605700018</v>
      </c>
      <c r="N129">
        <f>((1-BL)*'HKI(x)'!N129+BL*'BL HKI(x)'!AR128)*'Econ aggregates'!$X137</f>
        <v>563.86570398199103</v>
      </c>
      <c r="O129">
        <f>((1-BL)*'HKI(x)'!O129+BL*'BL HKI(x)'!AS128)*'Econ aggregates'!$X137</f>
        <v>604.76672123923208</v>
      </c>
      <c r="P129">
        <f>((1-BL)*'HKI(x)'!P129+BL*'BL HKI(x)'!AT128)*'Econ aggregates'!$X137</f>
        <v>634.4738308962751</v>
      </c>
      <c r="Q129">
        <f>((1-BL)*'HKI(x)'!Q129+BL*'BL HKI(x)'!AU128)*'Econ aggregates'!$X137</f>
        <v>637.49196239260493</v>
      </c>
      <c r="R129">
        <f>((1-BL)*'HKI(x)'!R129+BL*'BL HKI(x)'!AV128)*'Econ aggregates'!$X137</f>
        <v>625.21666148714439</v>
      </c>
      <c r="S129">
        <f>((1-BL)*'HKI(x)'!S129+BL*'BL HKI(x)'!AW128)*'Econ aggregates'!$X137</f>
        <v>678.61073818500415</v>
      </c>
      <c r="T129">
        <f>((1-BL)*'HKI(x)'!T129+BL*'BL HKI(x)'!AX128)*'Econ aggregates'!$X137</f>
        <v>645.25131472355224</v>
      </c>
      <c r="U129">
        <f>((1-BL)*'HKI(x)'!U129+BL*'BL HKI(x)'!AY128)*'Econ aggregates'!$X137</f>
        <v>500.01880369099672</v>
      </c>
      <c r="V129">
        <f>((1-BL)*'HKI(x)'!V129+BL*'BL HKI(x)'!AZ128)*'Econ aggregates'!$X137</f>
        <v>492.20241604771934</v>
      </c>
      <c r="W129">
        <f>((1-BL)*'HKI(x)'!W129+BL*'BL HKI(x)'!BA128)*'Econ aggregates'!$X137</f>
        <v>449.3601837271529</v>
      </c>
      <c r="X129">
        <f>((1-BL)*'HKI(x)'!X129+BL*'BL HKI(x)'!BB128)*'Econ aggregates'!$X137</f>
        <v>372.45450649073194</v>
      </c>
      <c r="Y129">
        <f>((1-BL)*'HKI(x)'!Y129+BL*'BL HKI(x)'!BC128)*'Econ aggregates'!$X137</f>
        <v>297.61998475760197</v>
      </c>
      <c r="Z129">
        <f>((1-BL)*'HKI(x)'!Z129+BL*'BL HKI(x)'!BD128)*'Econ aggregates'!$X137</f>
        <v>188.04278396492629</v>
      </c>
      <c r="AA129">
        <f>((1-BL)*'HKI(x)'!AA129+BL*'BL HKI(x)'!BE128)*'Econ aggregates'!$X137</f>
        <v>150.13194273139575</v>
      </c>
      <c r="AB129">
        <f>((1-BL)*'HKI(x)'!AB129+BL*'BL HKI(x)'!BF128)*'Econ aggregates'!$X137</f>
        <v>124.78225310695356</v>
      </c>
      <c r="AC129">
        <f>((1-BL)*'HKI(x)'!AC129+BL*'BL HKI(x)'!BG128)*'Econ aggregates'!$X137</f>
        <v>84.466320781297782</v>
      </c>
    </row>
    <row r="130" spans="1:29" x14ac:dyDescent="0.25">
      <c r="A130">
        <f>'HKFI(x)'!AE129</f>
        <v>2077</v>
      </c>
      <c r="B130">
        <f t="shared" si="1"/>
        <v>11413.147115279224</v>
      </c>
      <c r="C130">
        <f>((1-BL)*'HKI(x)'!C130+BL*'BL HKI(x)'!AG129)*'Econ aggregates'!$X138</f>
        <v>220.56411234453148</v>
      </c>
      <c r="D130">
        <f>((1-BL)*'HKI(x)'!D130+BL*'BL HKI(x)'!AH129)*'Econ aggregates'!$X138</f>
        <v>184.54101428253688</v>
      </c>
      <c r="E130">
        <f>((1-BL)*'HKI(x)'!E130+BL*'BL HKI(x)'!AI129)*'Econ aggregates'!$X138</f>
        <v>174.11141615283321</v>
      </c>
      <c r="F130">
        <f>((1-BL)*'HKI(x)'!F130+BL*'BL HKI(x)'!AJ129)*'Econ aggregates'!$X138</f>
        <v>255.76674092163358</v>
      </c>
      <c r="G130">
        <f>((1-BL)*'HKI(x)'!G130+BL*'BL HKI(x)'!AK129)*'Econ aggregates'!$X138</f>
        <v>331.51706835757153</v>
      </c>
      <c r="H130">
        <f>((1-BL)*'HKI(x)'!H130+BL*'BL HKI(x)'!AL129)*'Econ aggregates'!$X138</f>
        <v>399.36698463408783</v>
      </c>
      <c r="I130">
        <f>((1-BL)*'HKI(x)'!I130+BL*'BL HKI(x)'!AM129)*'Econ aggregates'!$X138</f>
        <v>509.71354059155112</v>
      </c>
      <c r="J130">
        <f>((1-BL)*'HKI(x)'!J130+BL*'BL HKI(x)'!AN129)*'Econ aggregates'!$X138</f>
        <v>520.107986531287</v>
      </c>
      <c r="K130">
        <f>((1-BL)*'HKI(x)'!K130+BL*'BL HKI(x)'!AO129)*'Econ aggregates'!$X138</f>
        <v>537.99419870645852</v>
      </c>
      <c r="L130">
        <f>((1-BL)*'HKI(x)'!L130+BL*'BL HKI(x)'!AP129)*'Econ aggregates'!$X138</f>
        <v>525.9895570796823</v>
      </c>
      <c r="M130">
        <f>((1-BL)*'HKI(x)'!M130+BL*'BL HKI(x)'!AQ129)*'Econ aggregates'!$X138</f>
        <v>552.68109104869222</v>
      </c>
      <c r="N130">
        <f>((1-BL)*'HKI(x)'!N130+BL*'BL HKI(x)'!AR129)*'Econ aggregates'!$X138</f>
        <v>577.06513352147829</v>
      </c>
      <c r="O130">
        <f>((1-BL)*'HKI(x)'!O130+BL*'BL HKI(x)'!AS129)*'Econ aggregates'!$X138</f>
        <v>618.73338560040429</v>
      </c>
      <c r="P130">
        <f>((1-BL)*'HKI(x)'!P130+BL*'BL HKI(x)'!AT129)*'Econ aggregates'!$X138</f>
        <v>648.96631938155406</v>
      </c>
      <c r="Q130">
        <f>((1-BL)*'HKI(x)'!Q130+BL*'BL HKI(x)'!AU129)*'Econ aggregates'!$X138</f>
        <v>651.94117998427271</v>
      </c>
      <c r="R130">
        <f>((1-BL)*'HKI(x)'!R130+BL*'BL HKI(x)'!AV129)*'Econ aggregates'!$X138</f>
        <v>639.17205859910234</v>
      </c>
      <c r="S130">
        <f>((1-BL)*'HKI(x)'!S130+BL*'BL HKI(x)'!AW129)*'Econ aggregates'!$X138</f>
        <v>693.16028336971317</v>
      </c>
      <c r="T130">
        <f>((1-BL)*'HKI(x)'!T130+BL*'BL HKI(x)'!AX129)*'Econ aggregates'!$X138</f>
        <v>658.94284872796516</v>
      </c>
      <c r="U130">
        <f>((1-BL)*'HKI(x)'!U130+BL*'BL HKI(x)'!AY129)*'Econ aggregates'!$X138</f>
        <v>510.37396686202993</v>
      </c>
      <c r="V130">
        <f>((1-BL)*'HKI(x)'!V130+BL*'BL HKI(x)'!AZ129)*'Econ aggregates'!$X138</f>
        <v>502.03544875983846</v>
      </c>
      <c r="W130">
        <f>((1-BL)*'HKI(x)'!W130+BL*'BL HKI(x)'!BA129)*'Econ aggregates'!$X138</f>
        <v>458.32055195603834</v>
      </c>
      <c r="X130">
        <f>((1-BL)*'HKI(x)'!X130+BL*'BL HKI(x)'!BB129)*'Econ aggregates'!$X138</f>
        <v>379.93384314812636</v>
      </c>
      <c r="Y130">
        <f>((1-BL)*'HKI(x)'!Y130+BL*'BL HKI(x)'!BC129)*'Econ aggregates'!$X138</f>
        <v>303.58608053630638</v>
      </c>
      <c r="Z130">
        <f>((1-BL)*'HKI(x)'!Z130+BL*'BL HKI(x)'!BD129)*'Econ aggregates'!$X138</f>
        <v>191.92504742715715</v>
      </c>
      <c r="AA130">
        <f>((1-BL)*'HKI(x)'!AA130+BL*'BL HKI(x)'!BE129)*'Econ aggregates'!$X138</f>
        <v>153.15276416286082</v>
      </c>
      <c r="AB130">
        <f>((1-BL)*'HKI(x)'!AB130+BL*'BL HKI(x)'!BF129)*'Econ aggregates'!$X138</f>
        <v>127.27360136457936</v>
      </c>
      <c r="AC130">
        <f>((1-BL)*'HKI(x)'!AC130+BL*'BL HKI(x)'!BG129)*'Econ aggregates'!$X138</f>
        <v>86.210891226933384</v>
      </c>
    </row>
    <row r="131" spans="1:29" x14ac:dyDescent="0.25">
      <c r="A131">
        <f>'HKFI(x)'!AE130</f>
        <v>2078</v>
      </c>
      <c r="B131">
        <f t="shared" si="1"/>
        <v>11670.503983122469</v>
      </c>
      <c r="C131">
        <f>((1-BL)*'HKI(x)'!C131+BL*'BL HKI(x)'!AG130)*'Econ aggregates'!$X139</f>
        <v>225.64963161651701</v>
      </c>
      <c r="D131">
        <f>((1-BL)*'HKI(x)'!D131+BL*'BL HKI(x)'!AH130)*'Econ aggregates'!$X139</f>
        <v>188.77481757112187</v>
      </c>
      <c r="E131">
        <f>((1-BL)*'HKI(x)'!E131+BL*'BL HKI(x)'!AI130)*'Econ aggregates'!$X139</f>
        <v>178.12275318408894</v>
      </c>
      <c r="F131">
        <f>((1-BL)*'HKI(x)'!F131+BL*'BL HKI(x)'!AJ130)*'Econ aggregates'!$X139</f>
        <v>261.39945680495839</v>
      </c>
      <c r="G131">
        <f>((1-BL)*'HKI(x)'!G131+BL*'BL HKI(x)'!AK130)*'Econ aggregates'!$X139</f>
        <v>338.70886736323951</v>
      </c>
      <c r="H131">
        <f>((1-BL)*'HKI(x)'!H131+BL*'BL HKI(x)'!AL130)*'Econ aggregates'!$X139</f>
        <v>408.48403861455631</v>
      </c>
      <c r="I131">
        <f>((1-BL)*'HKI(x)'!I131+BL*'BL HKI(x)'!AM130)*'Econ aggregates'!$X139</f>
        <v>521.65479742070102</v>
      </c>
      <c r="J131">
        <f>((1-BL)*'HKI(x)'!J131+BL*'BL HKI(x)'!AN130)*'Econ aggregates'!$X139</f>
        <v>532.85813175657211</v>
      </c>
      <c r="K131">
        <f>((1-BL)*'HKI(x)'!K131+BL*'BL HKI(x)'!AO130)*'Econ aggregates'!$X139</f>
        <v>551.03755792684649</v>
      </c>
      <c r="L131">
        <f>((1-BL)*'HKI(x)'!L131+BL*'BL HKI(x)'!AP130)*'Econ aggregates'!$X139</f>
        <v>538.83441255484558</v>
      </c>
      <c r="M131">
        <f>((1-BL)*'HKI(x)'!M131+BL*'BL HKI(x)'!AQ130)*'Econ aggregates'!$X139</f>
        <v>566.02261837262688</v>
      </c>
      <c r="N131">
        <f>((1-BL)*'HKI(x)'!N131+BL*'BL HKI(x)'!AR130)*'Econ aggregates'!$X139</f>
        <v>590.82012205377816</v>
      </c>
      <c r="O131">
        <f>((1-BL)*'HKI(x)'!O131+BL*'BL HKI(x)'!AS130)*'Econ aggregates'!$X139</f>
        <v>633.28430498525267</v>
      </c>
      <c r="P131">
        <f>((1-BL)*'HKI(x)'!P131+BL*'BL HKI(x)'!AT130)*'Econ aggregates'!$X139</f>
        <v>664.06172955627937</v>
      </c>
      <c r="Q131">
        <f>((1-BL)*'HKI(x)'!Q131+BL*'BL HKI(x)'!AU130)*'Econ aggregates'!$X139</f>
        <v>666.98894910514957</v>
      </c>
      <c r="R131">
        <f>((1-BL)*'HKI(x)'!R131+BL*'BL HKI(x)'!AV130)*'Econ aggregates'!$X139</f>
        <v>653.70048698712469</v>
      </c>
      <c r="S131">
        <f>((1-BL)*'HKI(x)'!S131+BL*'BL HKI(x)'!AW130)*'Econ aggregates'!$X139</f>
        <v>708.29383289652719</v>
      </c>
      <c r="T131">
        <f>((1-BL)*'HKI(x)'!T131+BL*'BL HKI(x)'!AX130)*'Econ aggregates'!$X139</f>
        <v>673.18043877983905</v>
      </c>
      <c r="U131">
        <f>((1-BL)*'HKI(x)'!U131+BL*'BL HKI(x)'!AY130)*'Econ aggregates'!$X139</f>
        <v>521.13657407220433</v>
      </c>
      <c r="V131">
        <f>((1-BL)*'HKI(x)'!V131+BL*'BL HKI(x)'!AZ130)*'Econ aggregates'!$X139</f>
        <v>512.24684748093784</v>
      </c>
      <c r="W131">
        <f>((1-BL)*'HKI(x)'!W131+BL*'BL HKI(x)'!BA130)*'Econ aggregates'!$X139</f>
        <v>467.62549697092891</v>
      </c>
      <c r="X131">
        <f>((1-BL)*'HKI(x)'!X131+BL*'BL HKI(x)'!BB130)*'Econ aggregates'!$X139</f>
        <v>387.7017709220296</v>
      </c>
      <c r="Y131">
        <f>((1-BL)*'HKI(x)'!Y131+BL*'BL HKI(x)'!BC130)*'Econ aggregates'!$X139</f>
        <v>309.78230885343862</v>
      </c>
      <c r="Z131">
        <f>((1-BL)*'HKI(x)'!Z131+BL*'BL HKI(x)'!BD130)*'Econ aggregates'!$X139</f>
        <v>195.95965545540324</v>
      </c>
      <c r="AA131">
        <f>((1-BL)*'HKI(x)'!AA131+BL*'BL HKI(x)'!BE130)*'Econ aggregates'!$X139</f>
        <v>156.29006036384928</v>
      </c>
      <c r="AB131">
        <f>((1-BL)*'HKI(x)'!AB131+BL*'BL HKI(x)'!BF130)*'Econ aggregates'!$X139</f>
        <v>129.86051126138531</v>
      </c>
      <c r="AC131">
        <f>((1-BL)*'HKI(x)'!AC131+BL*'BL HKI(x)'!BG130)*'Econ aggregates'!$X139</f>
        <v>88.023810192268172</v>
      </c>
    </row>
    <row r="132" spans="1:29" x14ac:dyDescent="0.25">
      <c r="A132">
        <f>'HKFI(x)'!AE131</f>
        <v>2079</v>
      </c>
      <c r="B132">
        <f t="shared" ref="B132:B153" si="2">SUM(C132:AC132)</f>
        <v>11958.242097974922</v>
      </c>
      <c r="C132">
        <f>((1-BL)*'HKI(x)'!C132+BL*'BL HKI(x)'!AG131)*'Econ aggregates'!$X140</f>
        <v>231.41379913795816</v>
      </c>
      <c r="D132">
        <f>((1-BL)*'HKI(x)'!D132+BL*'BL HKI(x)'!AH131)*'Econ aggregates'!$X140</f>
        <v>193.43103085010625</v>
      </c>
      <c r="E132">
        <f>((1-BL)*'HKI(x)'!E132+BL*'BL HKI(x)'!AI131)*'Econ aggregates'!$X140</f>
        <v>182.55316529576913</v>
      </c>
      <c r="F132">
        <f>((1-BL)*'HKI(x)'!F132+BL*'BL HKI(x)'!AJ131)*'Econ aggregates'!$X140</f>
        <v>267.72556873603406</v>
      </c>
      <c r="G132">
        <f>((1-BL)*'HKI(x)'!G132+BL*'BL HKI(x)'!AK131)*'Econ aggregates'!$X140</f>
        <v>346.79094105837055</v>
      </c>
      <c r="H132">
        <f>((1-BL)*'HKI(x)'!H132+BL*'BL HKI(x)'!AL131)*'Econ aggregates'!$X140</f>
        <v>418.98869398960795</v>
      </c>
      <c r="I132">
        <f>((1-BL)*'HKI(x)'!I132+BL*'BL HKI(x)'!AM131)*'Econ aggregates'!$X140</f>
        <v>534.99325205572245</v>
      </c>
      <c r="J132">
        <f>((1-BL)*'HKI(x)'!J132+BL*'BL HKI(x)'!AN131)*'Econ aggregates'!$X140</f>
        <v>546.90747696484948</v>
      </c>
      <c r="K132">
        <f>((1-BL)*'HKI(x)'!K132+BL*'BL HKI(x)'!AO131)*'Econ aggregates'!$X140</f>
        <v>565.4403637323469</v>
      </c>
      <c r="L132">
        <f>((1-BL)*'HKI(x)'!L132+BL*'BL HKI(x)'!AP131)*'Econ aggregates'!$X140</f>
        <v>552.99808420136492</v>
      </c>
      <c r="M132">
        <f>((1-BL)*'HKI(x)'!M132+BL*'BL HKI(x)'!AQ131)*'Econ aggregates'!$X140</f>
        <v>580.81032215928781</v>
      </c>
      <c r="N132">
        <f>((1-BL)*'HKI(x)'!N132+BL*'BL HKI(x)'!AR131)*'Econ aggregates'!$X140</f>
        <v>606.10012259271218</v>
      </c>
      <c r="O132">
        <f>((1-BL)*'HKI(x)'!O132+BL*'BL HKI(x)'!AS131)*'Econ aggregates'!$X140</f>
        <v>649.30336322122002</v>
      </c>
      <c r="P132">
        <f>((1-BL)*'HKI(x)'!P132+BL*'BL HKI(x)'!AT131)*'Econ aggregates'!$X140</f>
        <v>680.66246419883248</v>
      </c>
      <c r="Q132">
        <f>((1-BL)*'HKI(x)'!Q132+BL*'BL HKI(x)'!AU131)*'Econ aggregates'!$X140</f>
        <v>683.61205860392022</v>
      </c>
      <c r="R132">
        <f>((1-BL)*'HKI(x)'!R132+BL*'BL HKI(x)'!AV131)*'Econ aggregates'!$X140</f>
        <v>669.93078039528439</v>
      </c>
      <c r="S132">
        <f>((1-BL)*'HKI(x)'!S132+BL*'BL HKI(x)'!AW131)*'Econ aggregates'!$X140</f>
        <v>725.36790249654325</v>
      </c>
      <c r="T132">
        <f>((1-BL)*'HKI(x)'!T132+BL*'BL HKI(x)'!AX131)*'Econ aggregates'!$X140</f>
        <v>689.35526499114542</v>
      </c>
      <c r="U132">
        <f>((1-BL)*'HKI(x)'!U132+BL*'BL HKI(x)'!AY131)*'Econ aggregates'!$X140</f>
        <v>533.24609439066273</v>
      </c>
      <c r="V132">
        <f>((1-BL)*'HKI(x)'!V132+BL*'BL HKI(x)'!AZ131)*'Econ aggregates'!$X140</f>
        <v>523.76828068659427</v>
      </c>
      <c r="W132">
        <f>((1-BL)*'HKI(x)'!W132+BL*'BL HKI(x)'!BA131)*'Econ aggregates'!$X140</f>
        <v>478.04269142731886</v>
      </c>
      <c r="X132">
        <f>((1-BL)*'HKI(x)'!X132+BL*'BL HKI(x)'!BB131)*'Econ aggregates'!$X140</f>
        <v>396.52607515879049</v>
      </c>
      <c r="Y132">
        <f>((1-BL)*'HKI(x)'!Y132+BL*'BL HKI(x)'!BC131)*'Econ aggregates'!$X140</f>
        <v>316.74577220594949</v>
      </c>
      <c r="Z132">
        <f>((1-BL)*'HKI(x)'!Z132+BL*'BL HKI(x)'!BD131)*'Econ aggregates'!$X140</f>
        <v>200.55201424673228</v>
      </c>
      <c r="AA132">
        <f>((1-BL)*'HKI(x)'!AA132+BL*'BL HKI(x)'!BE131)*'Econ aggregates'!$X140</f>
        <v>159.94809613145267</v>
      </c>
      <c r="AB132">
        <f>((1-BL)*'HKI(x)'!AB132+BL*'BL HKI(x)'!BF131)*'Econ aggregates'!$X140</f>
        <v>132.88881704465723</v>
      </c>
      <c r="AC132">
        <f>((1-BL)*'HKI(x)'!AC132+BL*'BL HKI(x)'!BG131)*'Econ aggregates'!$X140</f>
        <v>90.139602001686526</v>
      </c>
    </row>
    <row r="133" spans="1:29" x14ac:dyDescent="0.25">
      <c r="A133">
        <f>'HKFI(x)'!AE132</f>
        <v>2080</v>
      </c>
      <c r="B133">
        <f t="shared" si="2"/>
        <v>12282.688819015108</v>
      </c>
      <c r="C133">
        <f>((1-BL)*'HKI(x)'!C133+BL*'BL HKI(x)'!AG132)*'Econ aggregates'!$X141</f>
        <v>238.0003118628367</v>
      </c>
      <c r="D133">
        <f>((1-BL)*'HKI(x)'!D133+BL*'BL HKI(x)'!AH132)*'Econ aggregates'!$X141</f>
        <v>198.59635288108686</v>
      </c>
      <c r="E133">
        <f>((1-BL)*'HKI(x)'!E133+BL*'BL HKI(x)'!AI132)*'Econ aggregates'!$X141</f>
        <v>187.48923146533843</v>
      </c>
      <c r="F133">
        <f>((1-BL)*'HKI(x)'!F133+BL*'BL HKI(x)'!AJ132)*'Econ aggregates'!$X141</f>
        <v>274.88933334618372</v>
      </c>
      <c r="G133">
        <f>((1-BL)*'HKI(x)'!G133+BL*'BL HKI(x)'!AK132)*'Econ aggregates'!$X141</f>
        <v>355.94797060974344</v>
      </c>
      <c r="H133">
        <f>((1-BL)*'HKI(x)'!H133+BL*'BL HKI(x)'!AL132)*'Econ aggregates'!$X141</f>
        <v>431.17739309390839</v>
      </c>
      <c r="I133">
        <f>((1-BL)*'HKI(x)'!I133+BL*'BL HKI(x)'!AM132)*'Econ aggregates'!$X141</f>
        <v>550.02219970210206</v>
      </c>
      <c r="J133">
        <f>((1-BL)*'HKI(x)'!J133+BL*'BL HKI(x)'!AN132)*'Econ aggregates'!$X141</f>
        <v>562.52798734875796</v>
      </c>
      <c r="K133">
        <f>((1-BL)*'HKI(x)'!K133+BL*'BL HKI(x)'!AO132)*'Econ aggregates'!$X141</f>
        <v>581.48705455750087</v>
      </c>
      <c r="L133">
        <f>((1-BL)*'HKI(x)'!L133+BL*'BL HKI(x)'!AP132)*'Econ aggregates'!$X141</f>
        <v>568.75658854052438</v>
      </c>
      <c r="M133">
        <f>((1-BL)*'HKI(x)'!M133+BL*'BL HKI(x)'!AQ132)*'Econ aggregates'!$X141</f>
        <v>597.34764050527178</v>
      </c>
      <c r="N133">
        <f>((1-BL)*'HKI(x)'!N133+BL*'BL HKI(x)'!AR132)*'Econ aggregates'!$X141</f>
        <v>623.22486255995329</v>
      </c>
      <c r="O133">
        <f>((1-BL)*'HKI(x)'!O133+BL*'BL HKI(x)'!AS132)*'Econ aggregates'!$X141</f>
        <v>667.09431583771118</v>
      </c>
      <c r="P133">
        <f>((1-BL)*'HKI(x)'!P133+BL*'BL HKI(x)'!AT132)*'Econ aggregates'!$X141</f>
        <v>699.07863966189677</v>
      </c>
      <c r="Q133">
        <f>((1-BL)*'HKI(x)'!Q133+BL*'BL HKI(x)'!AU132)*'Econ aggregates'!$X141</f>
        <v>702.13619986791059</v>
      </c>
      <c r="R133">
        <f>((1-BL)*'HKI(x)'!R133+BL*'BL HKI(x)'!AV132)*'Econ aggregates'!$X141</f>
        <v>688.21775539790451</v>
      </c>
      <c r="S133">
        <f>((1-BL)*'HKI(x)'!S133+BL*'BL HKI(x)'!AW132)*'Econ aggregates'!$X141</f>
        <v>744.78714053156455</v>
      </c>
      <c r="T133">
        <f>((1-BL)*'HKI(x)'!T133+BL*'BL HKI(x)'!AX132)*'Econ aggregates'!$X141</f>
        <v>707.87281641740208</v>
      </c>
      <c r="U133">
        <f>((1-BL)*'HKI(x)'!U133+BL*'BL HKI(x)'!AY132)*'Econ aggregates'!$X141</f>
        <v>546.98041402005401</v>
      </c>
      <c r="V133">
        <f>((1-BL)*'HKI(x)'!V133+BL*'BL HKI(x)'!AZ132)*'Econ aggregates'!$X141</f>
        <v>536.86847717905914</v>
      </c>
      <c r="W133">
        <f>((1-BL)*'HKI(x)'!W133+BL*'BL HKI(x)'!BA132)*'Econ aggregates'!$X141</f>
        <v>489.79814383170662</v>
      </c>
      <c r="X133">
        <f>((1-BL)*'HKI(x)'!X133+BL*'BL HKI(x)'!BB132)*'Econ aggregates'!$X141</f>
        <v>406.6252034735827</v>
      </c>
      <c r="Y133">
        <f>((1-BL)*'HKI(x)'!Y133+BL*'BL HKI(x)'!BC132)*'Econ aggregates'!$X141</f>
        <v>324.63329801697398</v>
      </c>
      <c r="Z133">
        <f>((1-BL)*'HKI(x)'!Z133+BL*'BL HKI(x)'!BD132)*'Econ aggregates'!$X141</f>
        <v>205.81837593486213</v>
      </c>
      <c r="AA133">
        <f>((1-BL)*'HKI(x)'!AA133+BL*'BL HKI(x)'!BE132)*'Econ aggregates'!$X141</f>
        <v>164.23679010592647</v>
      </c>
      <c r="AB133">
        <f>((1-BL)*'HKI(x)'!AB133+BL*'BL HKI(x)'!BF132)*'Econ aggregates'!$X141</f>
        <v>136.45178969640415</v>
      </c>
      <c r="AC133">
        <f>((1-BL)*'HKI(x)'!AC133+BL*'BL HKI(x)'!BG132)*'Econ aggregates'!$X141</f>
        <v>92.622532568941452</v>
      </c>
    </row>
    <row r="134" spans="1:29" x14ac:dyDescent="0.25">
      <c r="A134">
        <f>'HKFI(x)'!AE133</f>
        <v>2081</v>
      </c>
      <c r="B134">
        <f t="shared" si="2"/>
        <v>12651.487580940229</v>
      </c>
      <c r="C134">
        <f>((1-BL)*'HKI(x)'!C134+BL*'BL HKI(x)'!AG133)*'Econ aggregates'!$X142</f>
        <v>245.58843926837574</v>
      </c>
      <c r="D134">
        <f>((1-BL)*'HKI(x)'!D134+BL*'BL HKI(x)'!AH133)*'Econ aggregates'!$X142</f>
        <v>204.36963222924342</v>
      </c>
      <c r="E134">
        <f>((1-BL)*'HKI(x)'!E134+BL*'BL HKI(x)'!AI133)*'Econ aggregates'!$X142</f>
        <v>193.03134898033144</v>
      </c>
      <c r="F134">
        <f>((1-BL)*'HKI(x)'!F134+BL*'BL HKI(x)'!AJ133)*'Econ aggregates'!$X142</f>
        <v>283.06733089248365</v>
      </c>
      <c r="G134">
        <f>((1-BL)*'HKI(x)'!G134+BL*'BL HKI(x)'!AK133)*'Econ aggregates'!$X142</f>
        <v>366.40654217465118</v>
      </c>
      <c r="H134">
        <f>((1-BL)*'HKI(x)'!H134+BL*'BL HKI(x)'!AL133)*'Econ aggregates'!$X142</f>
        <v>445.43132002941428</v>
      </c>
      <c r="I134">
        <f>((1-BL)*'HKI(x)'!I134+BL*'BL HKI(x)'!AM133)*'Econ aggregates'!$X142</f>
        <v>567.09436128528375</v>
      </c>
      <c r="J134">
        <f>((1-BL)*'HKI(x)'!J134+BL*'BL HKI(x)'!AN133)*'Econ aggregates'!$X142</f>
        <v>580.03134050545236</v>
      </c>
      <c r="K134">
        <f>((1-BL)*'HKI(x)'!K134+BL*'BL HKI(x)'!AO133)*'Econ aggregates'!$X142</f>
        <v>599.50644858850387</v>
      </c>
      <c r="L134">
        <f>((1-BL)*'HKI(x)'!L134+BL*'BL HKI(x)'!AP133)*'Econ aggregates'!$X142</f>
        <v>586.4271817917346</v>
      </c>
      <c r="M134">
        <f>((1-BL)*'HKI(x)'!M134+BL*'BL HKI(x)'!AQ133)*'Econ aggregates'!$X142</f>
        <v>615.99023823951632</v>
      </c>
      <c r="N134">
        <f>((1-BL)*'HKI(x)'!N134+BL*'BL HKI(x)'!AR133)*'Econ aggregates'!$X142</f>
        <v>642.57212321409156</v>
      </c>
      <c r="O134">
        <f>((1-BL)*'HKI(x)'!O134+BL*'BL HKI(x)'!AS133)*'Econ aggregates'!$X142</f>
        <v>687.00459630074681</v>
      </c>
      <c r="P134">
        <f>((1-BL)*'HKI(x)'!P134+BL*'BL HKI(x)'!AT133)*'Econ aggregates'!$X142</f>
        <v>719.66354894713163</v>
      </c>
      <c r="Q134">
        <f>((1-BL)*'HKI(x)'!Q134+BL*'BL HKI(x)'!AU133)*'Econ aggregates'!$X142</f>
        <v>722.93929376734832</v>
      </c>
      <c r="R134">
        <f>((1-BL)*'HKI(x)'!R134+BL*'BL HKI(x)'!AV133)*'Econ aggregates'!$X142</f>
        <v>708.98887452320969</v>
      </c>
      <c r="S134">
        <f>((1-BL)*'HKI(x)'!S134+BL*'BL HKI(x)'!AW133)*'Econ aggregates'!$X142</f>
        <v>767.05257631854306</v>
      </c>
      <c r="T134">
        <f>((1-BL)*'HKI(x)'!T134+BL*'BL HKI(x)'!AX133)*'Econ aggregates'!$X142</f>
        <v>729.24296946097274</v>
      </c>
      <c r="U134">
        <f>((1-BL)*'HKI(x)'!U134+BL*'BL HKI(x)'!AY133)*'Econ aggregates'!$X142</f>
        <v>562.68199959299193</v>
      </c>
      <c r="V134">
        <f>((1-BL)*'HKI(x)'!V134+BL*'BL HKI(x)'!AZ133)*'Econ aggregates'!$X142</f>
        <v>551.88147142478749</v>
      </c>
      <c r="W134">
        <f>((1-BL)*'HKI(x)'!W134+BL*'BL HKI(x)'!BA133)*'Econ aggregates'!$X142</f>
        <v>503.16739044112256</v>
      </c>
      <c r="X134">
        <f>((1-BL)*'HKI(x)'!X134+BL*'BL HKI(x)'!BB133)*'Econ aggregates'!$X142</f>
        <v>418.27460079434127</v>
      </c>
      <c r="Y134">
        <f>((1-BL)*'HKI(x)'!Y134+BL*'BL HKI(x)'!BC133)*'Econ aggregates'!$X142</f>
        <v>333.63794248863593</v>
      </c>
      <c r="Z134">
        <f>((1-BL)*'HKI(x)'!Z134+BL*'BL HKI(x)'!BD133)*'Econ aggregates'!$X142</f>
        <v>211.9056786492599</v>
      </c>
      <c r="AA134">
        <f>((1-BL)*'HKI(x)'!AA134+BL*'BL HKI(x)'!BE133)*'Econ aggregates'!$X142</f>
        <v>169.30060834976302</v>
      </c>
      <c r="AB134">
        <f>((1-BL)*'HKI(x)'!AB134+BL*'BL HKI(x)'!BF133)*'Econ aggregates'!$X142</f>
        <v>140.67266410833952</v>
      </c>
      <c r="AC134">
        <f>((1-BL)*'HKI(x)'!AC134+BL*'BL HKI(x)'!BG133)*'Econ aggregates'!$X142</f>
        <v>95.557058573954123</v>
      </c>
    </row>
    <row r="135" spans="1:29" x14ac:dyDescent="0.25">
      <c r="A135">
        <f>'HKFI(x)'!AE134</f>
        <v>2082</v>
      </c>
      <c r="B135">
        <f t="shared" si="2"/>
        <v>13070.756297697799</v>
      </c>
      <c r="C135">
        <f>((1-BL)*'HKI(x)'!C135+BL*'BL HKI(x)'!AG134)*'Econ aggregates'!$X143</f>
        <v>254.32293874278903</v>
      </c>
      <c r="D135">
        <f>((1-BL)*'HKI(x)'!D135+BL*'BL HKI(x)'!AH134)*'Econ aggregates'!$X143</f>
        <v>210.82953903385081</v>
      </c>
      <c r="E135">
        <f>((1-BL)*'HKI(x)'!E135+BL*'BL HKI(x)'!AI134)*'Econ aggregates'!$X143</f>
        <v>199.25971075221767</v>
      </c>
      <c r="F135">
        <f>((1-BL)*'HKI(x)'!F135+BL*'BL HKI(x)'!AJ134)*'Econ aggregates'!$X143</f>
        <v>292.40059086381427</v>
      </c>
      <c r="G135">
        <f>((1-BL)*'HKI(x)'!G135+BL*'BL HKI(x)'!AK134)*'Econ aggregates'!$X143</f>
        <v>378.34718468005872</v>
      </c>
      <c r="H135">
        <f>((1-BL)*'HKI(x)'!H135+BL*'BL HKI(x)'!AL134)*'Econ aggregates'!$X143</f>
        <v>462.05915762230575</v>
      </c>
      <c r="I135">
        <f>((1-BL)*'HKI(x)'!I135+BL*'BL HKI(x)'!AM134)*'Econ aggregates'!$X143</f>
        <v>586.49389809324907</v>
      </c>
      <c r="J135">
        <f>((1-BL)*'HKI(x)'!J135+BL*'BL HKI(x)'!AN134)*'Econ aggregates'!$X143</f>
        <v>599.6694450651496</v>
      </c>
      <c r="K135">
        <f>((1-BL)*'HKI(x)'!K135+BL*'BL HKI(x)'!AO134)*'Econ aggregates'!$X143</f>
        <v>619.76394564630391</v>
      </c>
      <c r="L135">
        <f>((1-BL)*'HKI(x)'!L135+BL*'BL HKI(x)'!AP134)*'Econ aggregates'!$X143</f>
        <v>606.26615527477134</v>
      </c>
      <c r="M135">
        <f>((1-BL)*'HKI(x)'!M135+BL*'BL HKI(x)'!AQ134)*'Econ aggregates'!$X143</f>
        <v>637.02537008355239</v>
      </c>
      <c r="N135">
        <f>((1-BL)*'HKI(x)'!N135+BL*'BL HKI(x)'!AR134)*'Econ aggregates'!$X143</f>
        <v>664.4465616153243</v>
      </c>
      <c r="O135">
        <f>((1-BL)*'HKI(x)'!O135+BL*'BL HKI(x)'!AS134)*'Econ aggregates'!$X143</f>
        <v>709.31244497695673</v>
      </c>
      <c r="P135">
        <f>((1-BL)*'HKI(x)'!P135+BL*'BL HKI(x)'!AT134)*'Econ aggregates'!$X143</f>
        <v>742.69925216759486</v>
      </c>
      <c r="Q135">
        <f>((1-BL)*'HKI(x)'!Q135+BL*'BL HKI(x)'!AU134)*'Econ aggregates'!$X143</f>
        <v>746.3233603437717</v>
      </c>
      <c r="R135">
        <f>((1-BL)*'HKI(x)'!R135+BL*'BL HKI(x)'!AV134)*'Econ aggregates'!$X143</f>
        <v>732.58666050419049</v>
      </c>
      <c r="S135">
        <f>((1-BL)*'HKI(x)'!S135+BL*'BL HKI(x)'!AW134)*'Econ aggregates'!$X143</f>
        <v>792.56459137983211</v>
      </c>
      <c r="T135">
        <f>((1-BL)*'HKI(x)'!T135+BL*'BL HKI(x)'!AX134)*'Econ aggregates'!$X143</f>
        <v>753.87365833881404</v>
      </c>
      <c r="U135">
        <f>((1-BL)*'HKI(x)'!U135+BL*'BL HKI(x)'!AY134)*'Econ aggregates'!$X143</f>
        <v>580.62245428423921</v>
      </c>
      <c r="V135">
        <f>((1-BL)*'HKI(x)'!V135+BL*'BL HKI(x)'!AZ134)*'Econ aggregates'!$X143</f>
        <v>569.07080503174564</v>
      </c>
      <c r="W135">
        <f>((1-BL)*'HKI(x)'!W135+BL*'BL HKI(x)'!BA134)*'Econ aggregates'!$X143</f>
        <v>518.36659712341282</v>
      </c>
      <c r="X135">
        <f>((1-BL)*'HKI(x)'!X135+BL*'BL HKI(x)'!BB134)*'Econ aggregates'!$X143</f>
        <v>431.69261606089833</v>
      </c>
      <c r="Y135">
        <f>((1-BL)*'HKI(x)'!Y135+BL*'BL HKI(x)'!BC134)*'Econ aggregates'!$X143</f>
        <v>343.91173877240061</v>
      </c>
      <c r="Z135">
        <f>((1-BL)*'HKI(x)'!Z135+BL*'BL HKI(x)'!BD134)*'Econ aggregates'!$X143</f>
        <v>218.93105684406274</v>
      </c>
      <c r="AA135">
        <f>((1-BL)*'HKI(x)'!AA135+BL*'BL HKI(x)'!BE134)*'Econ aggregates'!$X143</f>
        <v>175.25528931560368</v>
      </c>
      <c r="AB135">
        <f>((1-BL)*'HKI(x)'!AB135+BL*'BL HKI(x)'!BF134)*'Econ aggregates'!$X143</f>
        <v>145.65018784513634</v>
      </c>
      <c r="AC135">
        <f>((1-BL)*'HKI(x)'!AC135+BL*'BL HKI(x)'!BG134)*'Econ aggregates'!$X143</f>
        <v>99.011087235748519</v>
      </c>
    </row>
    <row r="136" spans="1:29" x14ac:dyDescent="0.25">
      <c r="A136">
        <f>'HKFI(x)'!AE135</f>
        <v>2083</v>
      </c>
      <c r="B136">
        <f t="shared" si="2"/>
        <v>13536.735895748816</v>
      </c>
      <c r="C136">
        <f>((1-BL)*'HKI(x)'!C136+BL*'BL HKI(x)'!AG135)*'Econ aggregates'!$X144</f>
        <v>264.11234246831486</v>
      </c>
      <c r="D136">
        <f>((1-BL)*'HKI(x)'!D136+BL*'BL HKI(x)'!AH135)*'Econ aggregates'!$X144</f>
        <v>217.93461596321779</v>
      </c>
      <c r="E136">
        <f>((1-BL)*'HKI(x)'!E136+BL*'BL HKI(x)'!AI135)*'Econ aggregates'!$X144</f>
        <v>206.13070425922768</v>
      </c>
      <c r="F136">
        <f>((1-BL)*'HKI(x)'!F136+BL*'BL HKI(x)'!AJ135)*'Econ aggregates'!$X144</f>
        <v>302.79734693499699</v>
      </c>
      <c r="G136">
        <f>((1-BL)*'HKI(x)'!G136+BL*'BL HKI(x)'!AK135)*'Econ aggregates'!$X144</f>
        <v>391.64944250588326</v>
      </c>
      <c r="H136">
        <f>((1-BL)*'HKI(x)'!H136+BL*'BL HKI(x)'!AL135)*'Econ aggregates'!$X144</f>
        <v>480.85322106609129</v>
      </c>
      <c r="I136">
        <f>((1-BL)*'HKI(x)'!I136+BL*'BL HKI(x)'!AM135)*'Econ aggregates'!$X144</f>
        <v>608.05775465102579</v>
      </c>
      <c r="J136">
        <f>((1-BL)*'HKI(x)'!J136+BL*'BL HKI(x)'!AN135)*'Econ aggregates'!$X144</f>
        <v>621.32567306628175</v>
      </c>
      <c r="K136">
        <f>((1-BL)*'HKI(x)'!K136+BL*'BL HKI(x)'!AO135)*'Econ aggregates'!$X144</f>
        <v>642.1302893456201</v>
      </c>
      <c r="L136">
        <f>((1-BL)*'HKI(x)'!L136+BL*'BL HKI(x)'!AP135)*'Econ aggregates'!$X144</f>
        <v>628.15272002394795</v>
      </c>
      <c r="M136">
        <f>((1-BL)*'HKI(x)'!M136+BL*'BL HKI(x)'!AQ135)*'Econ aggregates'!$X144</f>
        <v>660.30613626808486</v>
      </c>
      <c r="N136">
        <f>((1-BL)*'HKI(x)'!N136+BL*'BL HKI(x)'!AR135)*'Econ aggregates'!$X144</f>
        <v>688.68532555535955</v>
      </c>
      <c r="O136">
        <f>((1-BL)*'HKI(x)'!O136+BL*'BL HKI(x)'!AS135)*'Econ aggregates'!$X144</f>
        <v>733.87782748684151</v>
      </c>
      <c r="P136">
        <f>((1-BL)*'HKI(x)'!P136+BL*'BL HKI(x)'!AT135)*'Econ aggregates'!$X144</f>
        <v>768.0418838183208</v>
      </c>
      <c r="Q136">
        <f>((1-BL)*'HKI(x)'!Q136+BL*'BL HKI(x)'!AU135)*'Econ aggregates'!$X144</f>
        <v>772.12449691776419</v>
      </c>
      <c r="R136">
        <f>((1-BL)*'HKI(x)'!R136+BL*'BL HKI(x)'!AV135)*'Econ aggregates'!$X144</f>
        <v>758.80430175615413</v>
      </c>
      <c r="S136">
        <f>((1-BL)*'HKI(x)'!S136+BL*'BL HKI(x)'!AW135)*'Econ aggregates'!$X144</f>
        <v>821.05505518293171</v>
      </c>
      <c r="T136">
        <f>((1-BL)*'HKI(x)'!T136+BL*'BL HKI(x)'!AX135)*'Econ aggregates'!$X144</f>
        <v>781.48232333233329</v>
      </c>
      <c r="U136">
        <f>((1-BL)*'HKI(x)'!U136+BL*'BL HKI(x)'!AY135)*'Econ aggregates'!$X144</f>
        <v>600.6119659643407</v>
      </c>
      <c r="V136">
        <f>((1-BL)*'HKI(x)'!V136+BL*'BL HKI(x)'!AZ135)*'Econ aggregates'!$X144</f>
        <v>588.24105277825265</v>
      </c>
      <c r="W136">
        <f>((1-BL)*'HKI(x)'!W136+BL*'BL HKI(x)'!BA135)*'Econ aggregates'!$X144</f>
        <v>535.23737890046789</v>
      </c>
      <c r="X136">
        <f>((1-BL)*'HKI(x)'!X136+BL*'BL HKI(x)'!BB135)*'Econ aggregates'!$X144</f>
        <v>446.71669490246092</v>
      </c>
      <c r="Y136">
        <f>((1-BL)*'HKI(x)'!Y136+BL*'BL HKI(x)'!BC135)*'Econ aggregates'!$X144</f>
        <v>355.34335223555109</v>
      </c>
      <c r="Z136">
        <f>((1-BL)*'HKI(x)'!Z136+BL*'BL HKI(x)'!BD135)*'Econ aggregates'!$X144</f>
        <v>226.81010839926591</v>
      </c>
      <c r="AA136">
        <f>((1-BL)*'HKI(x)'!AA136+BL*'BL HKI(x)'!BE135)*'Econ aggregates'!$X144</f>
        <v>182.01215702333627</v>
      </c>
      <c r="AB136">
        <f>((1-BL)*'HKI(x)'!AB136+BL*'BL HKI(x)'!BF135)*'Econ aggregates'!$X144</f>
        <v>151.3078736710471</v>
      </c>
      <c r="AC136">
        <f>((1-BL)*'HKI(x)'!AC136+BL*'BL HKI(x)'!BG135)*'Econ aggregates'!$X144</f>
        <v>102.93385127169506</v>
      </c>
    </row>
    <row r="137" spans="1:29" x14ac:dyDescent="0.25">
      <c r="A137">
        <f>'HKFI(x)'!AE136</f>
        <v>2084</v>
      </c>
      <c r="B137">
        <f t="shared" si="2"/>
        <v>14068.115809332854</v>
      </c>
      <c r="C137">
        <f>((1-BL)*'HKI(x)'!C137+BL*'BL HKI(x)'!AG136)*'Econ aggregates'!$X145</f>
        <v>275.39486660490104</v>
      </c>
      <c r="D137">
        <f>((1-BL)*'HKI(x)'!D137+BL*'BL HKI(x)'!AH136)*'Econ aggregates'!$X145</f>
        <v>225.92465937336661</v>
      </c>
      <c r="E137">
        <f>((1-BL)*'HKI(x)'!E137+BL*'BL HKI(x)'!AI136)*'Econ aggregates'!$X145</f>
        <v>213.88809802110435</v>
      </c>
      <c r="F137">
        <f>((1-BL)*'HKI(x)'!F137+BL*'BL HKI(x)'!AJ136)*'Econ aggregates'!$X145</f>
        <v>314.6912618751179</v>
      </c>
      <c r="G137">
        <f>((1-BL)*'HKI(x)'!G137+BL*'BL HKI(x)'!AK136)*'Econ aggregates'!$X145</f>
        <v>406.87108389129003</v>
      </c>
      <c r="H137">
        <f>((1-BL)*'HKI(x)'!H137+BL*'BL HKI(x)'!AL136)*'Econ aggregates'!$X145</f>
        <v>502.74875818410078</v>
      </c>
      <c r="I137">
        <f>((1-BL)*'HKI(x)'!I137+BL*'BL HKI(x)'!AM136)*'Econ aggregates'!$X145</f>
        <v>632.64325524015862</v>
      </c>
      <c r="J137">
        <f>((1-BL)*'HKI(x)'!J137+BL*'BL HKI(x)'!AN136)*'Econ aggregates'!$X145</f>
        <v>645.74787638101918</v>
      </c>
      <c r="K137">
        <f>((1-BL)*'HKI(x)'!K137+BL*'BL HKI(x)'!AO136)*'Econ aggregates'!$X145</f>
        <v>667.39682710652721</v>
      </c>
      <c r="L137">
        <f>((1-BL)*'HKI(x)'!L137+BL*'BL HKI(x)'!AP136)*'Econ aggregates'!$X145</f>
        <v>652.84890844218683</v>
      </c>
      <c r="M137">
        <f>((1-BL)*'HKI(x)'!M137+BL*'BL HKI(x)'!AQ136)*'Econ aggregates'!$X145</f>
        <v>686.6906270859904</v>
      </c>
      <c r="N137">
        <f>((1-BL)*'HKI(x)'!N137+BL*'BL HKI(x)'!AR136)*'Econ aggregates'!$X145</f>
        <v>716.20252109207513</v>
      </c>
      <c r="O137">
        <f>((1-BL)*'HKI(x)'!O137+BL*'BL HKI(x)'!AS136)*'Econ aggregates'!$X145</f>
        <v>761.54009044892337</v>
      </c>
      <c r="P137">
        <f>((1-BL)*'HKI(x)'!P137+BL*'BL HKI(x)'!AT136)*'Econ aggregates'!$X145</f>
        <v>796.54625269087887</v>
      </c>
      <c r="Q137">
        <f>((1-BL)*'HKI(x)'!Q137+BL*'BL HKI(x)'!AU136)*'Econ aggregates'!$X145</f>
        <v>801.26007780062071</v>
      </c>
      <c r="R137">
        <f>((1-BL)*'HKI(x)'!R137+BL*'BL HKI(x)'!AV136)*'Econ aggregates'!$X145</f>
        <v>788.68554438885815</v>
      </c>
      <c r="S137">
        <f>((1-BL)*'HKI(x)'!S137+BL*'BL HKI(x)'!AW136)*'Econ aggregates'!$X145</f>
        <v>853.75675604861499</v>
      </c>
      <c r="T137">
        <f>((1-BL)*'HKI(x)'!T137+BL*'BL HKI(x)'!AX136)*'Econ aggregates'!$X145</f>
        <v>813.32622054531362</v>
      </c>
      <c r="U137">
        <f>((1-BL)*'HKI(x)'!U137+BL*'BL HKI(x)'!AY136)*'Econ aggregates'!$X145</f>
        <v>623.49726845589225</v>
      </c>
      <c r="V137">
        <f>((1-BL)*'HKI(x)'!V137+BL*'BL HKI(x)'!AZ136)*'Econ aggregates'!$X145</f>
        <v>610.22275389641982</v>
      </c>
      <c r="W137">
        <f>((1-BL)*'HKI(x)'!W137+BL*'BL HKI(x)'!BA136)*'Econ aggregates'!$X145</f>
        <v>554.46506826645748</v>
      </c>
      <c r="X137">
        <f>((1-BL)*'HKI(x)'!X137+BL*'BL HKI(x)'!BB136)*'Econ aggregates'!$X145</f>
        <v>464.03117912372392</v>
      </c>
      <c r="Y137">
        <f>((1-BL)*'HKI(x)'!Y137+BL*'BL HKI(x)'!BC136)*'Econ aggregates'!$X145</f>
        <v>368.41253747257201</v>
      </c>
      <c r="Z137">
        <f>((1-BL)*'HKI(x)'!Z137+BL*'BL HKI(x)'!BD136)*'Econ aggregates'!$X145</f>
        <v>235.90652609235232</v>
      </c>
      <c r="AA137">
        <f>((1-BL)*'HKI(x)'!AA137+BL*'BL HKI(x)'!BE136)*'Econ aggregates'!$X145</f>
        <v>189.93009488594387</v>
      </c>
      <c r="AB137">
        <f>((1-BL)*'HKI(x)'!AB137+BL*'BL HKI(x)'!BF136)*'Econ aggregates'!$X145</f>
        <v>157.95211963045628</v>
      </c>
      <c r="AC137">
        <f>((1-BL)*'HKI(x)'!AC137+BL*'BL HKI(x)'!BG136)*'Econ aggregates'!$X145</f>
        <v>107.53457628798991</v>
      </c>
    </row>
    <row r="138" spans="1:29" x14ac:dyDescent="0.25">
      <c r="A138">
        <f>'HKFI(x)'!AE137</f>
        <v>2085</v>
      </c>
      <c r="B138">
        <f t="shared" si="2"/>
        <v>14648.010521481503</v>
      </c>
      <c r="C138">
        <f>((1-BL)*'HKI(x)'!C138+BL*'BL HKI(x)'!AG137)*'Econ aggregates'!$X146</f>
        <v>287.78698713794529</v>
      </c>
      <c r="D138">
        <f>((1-BL)*'HKI(x)'!D138+BL*'BL HKI(x)'!AH137)*'Econ aggregates'!$X146</f>
        <v>234.57500821988828</v>
      </c>
      <c r="E138">
        <f>((1-BL)*'HKI(x)'!E138+BL*'BL HKI(x)'!AI137)*'Econ aggregates'!$X146</f>
        <v>222.30680701541669</v>
      </c>
      <c r="F138">
        <f>((1-BL)*'HKI(x)'!F138+BL*'BL HKI(x)'!AJ137)*'Econ aggregates'!$X146</f>
        <v>327.69097577074956</v>
      </c>
      <c r="G138">
        <f>((1-BL)*'HKI(x)'!G138+BL*'BL HKI(x)'!AK137)*'Econ aggregates'!$X146</f>
        <v>423.50677822378947</v>
      </c>
      <c r="H138">
        <f>((1-BL)*'HKI(x)'!H138+BL*'BL HKI(x)'!AL137)*'Econ aggregates'!$X146</f>
        <v>526.94235437251996</v>
      </c>
      <c r="I138">
        <f>((1-BL)*'HKI(x)'!I138+BL*'BL HKI(x)'!AM137)*'Econ aggregates'!$X146</f>
        <v>659.48462576880002</v>
      </c>
      <c r="J138">
        <f>((1-BL)*'HKI(x)'!J138+BL*'BL HKI(x)'!AN137)*'Econ aggregates'!$X146</f>
        <v>672.25826241914206</v>
      </c>
      <c r="K138">
        <f>((1-BL)*'HKI(x)'!K138+BL*'BL HKI(x)'!AO137)*'Econ aggregates'!$X146</f>
        <v>694.84712918909338</v>
      </c>
      <c r="L138">
        <f>((1-BL)*'HKI(x)'!L138+BL*'BL HKI(x)'!AP137)*'Econ aggregates'!$X146</f>
        <v>679.66429451725105</v>
      </c>
      <c r="M138">
        <f>((1-BL)*'HKI(x)'!M138+BL*'BL HKI(x)'!AQ137)*'Econ aggregates'!$X146</f>
        <v>715.40779942666313</v>
      </c>
      <c r="N138">
        <f>((1-BL)*'HKI(x)'!N138+BL*'BL HKI(x)'!AR137)*'Econ aggregates'!$X146</f>
        <v>746.17709804824869</v>
      </c>
      <c r="O138">
        <f>((1-BL)*'HKI(x)'!O138+BL*'BL HKI(x)'!AS137)*'Econ aggregates'!$X146</f>
        <v>791.52351746950796</v>
      </c>
      <c r="P138">
        <f>((1-BL)*'HKI(x)'!P138+BL*'BL HKI(x)'!AT137)*'Econ aggregates'!$X146</f>
        <v>827.41610366910095</v>
      </c>
      <c r="Q138">
        <f>((1-BL)*'HKI(x)'!Q138+BL*'BL HKI(x)'!AU137)*'Econ aggregates'!$X146</f>
        <v>832.88413542211777</v>
      </c>
      <c r="R138">
        <f>((1-BL)*'HKI(x)'!R138+BL*'BL HKI(x)'!AV137)*'Econ aggregates'!$X146</f>
        <v>821.28840588927494</v>
      </c>
      <c r="S138">
        <f>((1-BL)*'HKI(x)'!S138+BL*'BL HKI(x)'!AW137)*'Econ aggregates'!$X146</f>
        <v>889.56367727507848</v>
      </c>
      <c r="T138">
        <f>((1-BL)*'HKI(x)'!T138+BL*'BL HKI(x)'!AX137)*'Econ aggregates'!$X146</f>
        <v>848.28717859721712</v>
      </c>
      <c r="U138">
        <f>((1-BL)*'HKI(x)'!U138+BL*'BL HKI(x)'!AY137)*'Econ aggregates'!$X146</f>
        <v>648.50564972623124</v>
      </c>
      <c r="V138">
        <f>((1-BL)*'HKI(x)'!V138+BL*'BL HKI(x)'!AZ137)*'Econ aggregates'!$X146</f>
        <v>634.2529496693619</v>
      </c>
      <c r="W138">
        <f>((1-BL)*'HKI(x)'!W138+BL*'BL HKI(x)'!BA137)*'Econ aggregates'!$X146</f>
        <v>575.40836794566758</v>
      </c>
      <c r="X138">
        <f>((1-BL)*'HKI(x)'!X138+BL*'BL HKI(x)'!BB137)*'Econ aggregates'!$X146</f>
        <v>483.01672519270136</v>
      </c>
      <c r="Y138">
        <f>((1-BL)*'HKI(x)'!Y138+BL*'BL HKI(x)'!BC137)*'Econ aggregates'!$X146</f>
        <v>382.6752903066768</v>
      </c>
      <c r="Z138">
        <f>((1-BL)*'HKI(x)'!Z138+BL*'BL HKI(x)'!BD137)*'Econ aggregates'!$X146</f>
        <v>245.89513356590064</v>
      </c>
      <c r="AA138">
        <f>((1-BL)*'HKI(x)'!AA138+BL*'BL HKI(x)'!BE137)*'Econ aggregates'!$X146</f>
        <v>198.69636695035871</v>
      </c>
      <c r="AB138">
        <f>((1-BL)*'HKI(x)'!AB138+BL*'BL HKI(x)'!BF137)*'Econ aggregates'!$X146</f>
        <v>165.31657793430244</v>
      </c>
      <c r="AC138">
        <f>((1-BL)*'HKI(x)'!AC138+BL*'BL HKI(x)'!BG137)*'Econ aggregates'!$X146</f>
        <v>112.63232175849848</v>
      </c>
    </row>
    <row r="139" spans="1:29" x14ac:dyDescent="0.25">
      <c r="A139">
        <f>'HKFI(x)'!AE138</f>
        <v>2086</v>
      </c>
      <c r="B139">
        <f t="shared" si="2"/>
        <v>15245.978949150725</v>
      </c>
      <c r="C139">
        <f>((1-BL)*'HKI(x)'!C139+BL*'BL HKI(x)'!AG138)*'Econ aggregates'!$X147</f>
        <v>300.59490266426269</v>
      </c>
      <c r="D139">
        <f>((1-BL)*'HKI(x)'!D139+BL*'BL HKI(x)'!AH138)*'Econ aggregates'!$X147</f>
        <v>243.47930034132267</v>
      </c>
      <c r="E139">
        <f>((1-BL)*'HKI(x)'!E139+BL*'BL HKI(x)'!AI138)*'Econ aggregates'!$X147</f>
        <v>230.97941162744638</v>
      </c>
      <c r="F139">
        <f>((1-BL)*'HKI(x)'!F139+BL*'BL HKI(x)'!AJ138)*'Econ aggregates'!$X147</f>
        <v>341.09362433747202</v>
      </c>
      <c r="G139">
        <f>((1-BL)*'HKI(x)'!G139+BL*'BL HKI(x)'!AK138)*'Econ aggregates'!$X147</f>
        <v>440.65118812396736</v>
      </c>
      <c r="H139">
        <f>((1-BL)*'HKI(x)'!H139+BL*'BL HKI(x)'!AL138)*'Econ aggregates'!$X147</f>
        <v>551.98287201860978</v>
      </c>
      <c r="I139">
        <f>((1-BL)*'HKI(x)'!I139+BL*'BL HKI(x)'!AM138)*'Econ aggregates'!$X147</f>
        <v>687.19230458313768</v>
      </c>
      <c r="J139">
        <f>((1-BL)*'HKI(x)'!J139+BL*'BL HKI(x)'!AN138)*'Econ aggregates'!$X147</f>
        <v>699.61457264283354</v>
      </c>
      <c r="K139">
        <f>((1-BL)*'HKI(x)'!K139+BL*'BL HKI(x)'!AO138)*'Econ aggregates'!$X147</f>
        <v>723.17146778435813</v>
      </c>
      <c r="L139">
        <f>((1-BL)*'HKI(x)'!L139+BL*'BL HKI(x)'!AP138)*'Econ aggregates'!$X147</f>
        <v>707.33459745392554</v>
      </c>
      <c r="M139">
        <f>((1-BL)*'HKI(x)'!M139+BL*'BL HKI(x)'!AQ138)*'Econ aggregates'!$X147</f>
        <v>745.0500550381347</v>
      </c>
      <c r="N139">
        <f>((1-BL)*'HKI(x)'!N139+BL*'BL HKI(x)'!AR138)*'Econ aggregates'!$X147</f>
        <v>777.11401551851543</v>
      </c>
      <c r="O139">
        <f>((1-BL)*'HKI(x)'!O139+BL*'BL HKI(x)'!AS138)*'Econ aggregates'!$X147</f>
        <v>822.41793672204699</v>
      </c>
      <c r="P139">
        <f>((1-BL)*'HKI(x)'!P139+BL*'BL HKI(x)'!AT138)*'Econ aggregates'!$X147</f>
        <v>859.20705490275952</v>
      </c>
      <c r="Q139">
        <f>((1-BL)*'HKI(x)'!Q139+BL*'BL HKI(x)'!AU138)*'Econ aggregates'!$X147</f>
        <v>865.46486673987533</v>
      </c>
      <c r="R139">
        <f>((1-BL)*'HKI(x)'!R139+BL*'BL HKI(x)'!AV138)*'Econ aggregates'!$X147</f>
        <v>854.91237042328578</v>
      </c>
      <c r="S139">
        <f>((1-BL)*'HKI(x)'!S139+BL*'BL HKI(x)'!AW138)*'Econ aggregates'!$X147</f>
        <v>926.49169754154411</v>
      </c>
      <c r="T139">
        <f>((1-BL)*'HKI(x)'!T139+BL*'BL HKI(x)'!AX138)*'Econ aggregates'!$X147</f>
        <v>884.36151691740952</v>
      </c>
      <c r="U139">
        <f>((1-BL)*'HKI(x)'!U139+BL*'BL HKI(x)'!AY138)*'Econ aggregates'!$X147</f>
        <v>674.25902896677133</v>
      </c>
      <c r="V139">
        <f>((1-BL)*'HKI(x)'!V139+BL*'BL HKI(x)'!AZ138)*'Econ aggregates'!$X147</f>
        <v>658.97844012169605</v>
      </c>
      <c r="W139">
        <f>((1-BL)*'HKI(x)'!W139+BL*'BL HKI(x)'!BA138)*'Econ aggregates'!$X147</f>
        <v>596.93194856776643</v>
      </c>
      <c r="X139">
        <f>((1-BL)*'HKI(x)'!X139+BL*'BL HKI(x)'!BB138)*'Econ aggregates'!$X147</f>
        <v>502.57272346531965</v>
      </c>
      <c r="Y139">
        <f>((1-BL)*'HKI(x)'!Y139+BL*'BL HKI(x)'!BC138)*'Econ aggregates'!$X147</f>
        <v>397.3442348403085</v>
      </c>
      <c r="Z139">
        <f>((1-BL)*'HKI(x)'!Z139+BL*'BL HKI(x)'!BD138)*'Econ aggregates'!$X147</f>
        <v>256.19550309339951</v>
      </c>
      <c r="AA139">
        <f>((1-BL)*'HKI(x)'!AA139+BL*'BL HKI(x)'!BE138)*'Econ aggregates'!$X147</f>
        <v>207.7533299557945</v>
      </c>
      <c r="AB139">
        <f>((1-BL)*'HKI(x)'!AB139+BL*'BL HKI(x)'!BF138)*'Econ aggregates'!$X147</f>
        <v>172.92658569069008</v>
      </c>
      <c r="AC139">
        <f>((1-BL)*'HKI(x)'!AC139+BL*'BL HKI(x)'!BG138)*'Econ aggregates'!$X147</f>
        <v>117.90339906807243</v>
      </c>
    </row>
    <row r="140" spans="1:29" x14ac:dyDescent="0.25">
      <c r="A140">
        <f>'HKFI(x)'!AE139</f>
        <v>2087</v>
      </c>
      <c r="B140">
        <f t="shared" si="2"/>
        <v>15838.032097665153</v>
      </c>
      <c r="C140">
        <f>((1-BL)*'HKI(x)'!C140+BL*'BL HKI(x)'!AG139)*'Econ aggregates'!$X148</f>
        <v>313.26958058352574</v>
      </c>
      <c r="D140">
        <f>((1-BL)*'HKI(x)'!D140+BL*'BL HKI(x)'!AH139)*'Econ aggregates'!$X148</f>
        <v>252.31842744467266</v>
      </c>
      <c r="E140">
        <f>((1-BL)*'HKI(x)'!E140+BL*'BL HKI(x)'!AI139)*'Econ aggregates'!$X148</f>
        <v>239.58542551146428</v>
      </c>
      <c r="F140">
        <f>((1-BL)*'HKI(x)'!F140+BL*'BL HKI(x)'!AJ139)*'Econ aggregates'!$X148</f>
        <v>354.34557265798782</v>
      </c>
      <c r="G140">
        <f>((1-BL)*'HKI(x)'!G140+BL*'BL HKI(x)'!AK139)*'Econ aggregates'!$X148</f>
        <v>457.59178211891748</v>
      </c>
      <c r="H140">
        <f>((1-BL)*'HKI(x)'!H140+BL*'BL HKI(x)'!AL139)*'Econ aggregates'!$X148</f>
        <v>576.7197275301786</v>
      </c>
      <c r="I140">
        <f>((1-BL)*'HKI(x)'!I140+BL*'BL HKI(x)'!AM139)*'Econ aggregates'!$X148</f>
        <v>714.66873503735815</v>
      </c>
      <c r="J140">
        <f>((1-BL)*'HKI(x)'!J140+BL*'BL HKI(x)'!AN139)*'Econ aggregates'!$X148</f>
        <v>726.83570903500117</v>
      </c>
      <c r="K140">
        <f>((1-BL)*'HKI(x)'!K140+BL*'BL HKI(x)'!AO139)*'Econ aggregates'!$X148</f>
        <v>751.33573645109402</v>
      </c>
      <c r="L140">
        <f>((1-BL)*'HKI(x)'!L140+BL*'BL HKI(x)'!AP139)*'Econ aggregates'!$X148</f>
        <v>734.86142788455868</v>
      </c>
      <c r="M140">
        <f>((1-BL)*'HKI(x)'!M140+BL*'BL HKI(x)'!AQ139)*'Econ aggregates'!$X148</f>
        <v>774.50531786507383</v>
      </c>
      <c r="N140">
        <f>((1-BL)*'HKI(x)'!N140+BL*'BL HKI(x)'!AR139)*'Econ aggregates'!$X148</f>
        <v>807.83252238607361</v>
      </c>
      <c r="O140">
        <f>((1-BL)*'HKI(x)'!O140+BL*'BL HKI(x)'!AS139)*'Econ aggregates'!$X148</f>
        <v>853.11343304610762</v>
      </c>
      <c r="P140">
        <f>((1-BL)*'HKI(x)'!P140+BL*'BL HKI(x)'!AT139)*'Econ aggregates'!$X148</f>
        <v>890.78363230686978</v>
      </c>
      <c r="Q140">
        <f>((1-BL)*'HKI(x)'!Q140+BL*'BL HKI(x)'!AU139)*'Econ aggregates'!$X148</f>
        <v>897.79707828106928</v>
      </c>
      <c r="R140">
        <f>((1-BL)*'HKI(x)'!R140+BL*'BL HKI(x)'!AV139)*'Econ aggregates'!$X148</f>
        <v>888.21690529386308</v>
      </c>
      <c r="S140">
        <f>((1-BL)*'HKI(x)'!S140+BL*'BL HKI(x)'!AW139)*'Econ aggregates'!$X148</f>
        <v>962.97718060017507</v>
      </c>
      <c r="T140">
        <f>((1-BL)*'HKI(x)'!T140+BL*'BL HKI(x)'!AX139)*'Econ aggregates'!$X148</f>
        <v>919.96887239049875</v>
      </c>
      <c r="U140">
        <f>((1-BL)*'HKI(x)'!U140+BL*'BL HKI(x)'!AY139)*'Econ aggregates'!$X148</f>
        <v>699.67447868105762</v>
      </c>
      <c r="V140">
        <f>((1-BL)*'HKI(x)'!V140+BL*'BL HKI(x)'!AZ139)*'Econ aggregates'!$X148</f>
        <v>683.33758000859768</v>
      </c>
      <c r="W140">
        <f>((1-BL)*'HKI(x)'!W140+BL*'BL HKI(x)'!BA139)*'Econ aggregates'!$X148</f>
        <v>618.14721157195947</v>
      </c>
      <c r="X140">
        <f>((1-BL)*'HKI(x)'!X140+BL*'BL HKI(x)'!BB139)*'Econ aggregates'!$X148</f>
        <v>521.83395664326724</v>
      </c>
      <c r="Y140">
        <f>((1-BL)*'HKI(x)'!Y140+BL*'BL HKI(x)'!BC139)*'Econ aggregates'!$X148</f>
        <v>411.80217473429082</v>
      </c>
      <c r="Z140">
        <f>((1-BL)*'HKI(x)'!Z140+BL*'BL HKI(x)'!BD139)*'Econ aggregates'!$X148</f>
        <v>266.3503891849661</v>
      </c>
      <c r="AA140">
        <f>((1-BL)*'HKI(x)'!AA140+BL*'BL HKI(x)'!BE139)*'Econ aggregates'!$X148</f>
        <v>216.66043531401078</v>
      </c>
      <c r="AB140">
        <f>((1-BL)*'HKI(x)'!AB140+BL*'BL HKI(x)'!BF139)*'Econ aggregates'!$X148</f>
        <v>180.40707351272343</v>
      </c>
      <c r="AC140">
        <f>((1-BL)*'HKI(x)'!AC140+BL*'BL HKI(x)'!BG139)*'Econ aggregates'!$X148</f>
        <v>123.09173158978953</v>
      </c>
    </row>
    <row r="141" spans="1:29" x14ac:dyDescent="0.25">
      <c r="A141">
        <f>'HKFI(x)'!AE140</f>
        <v>2088</v>
      </c>
      <c r="B141">
        <f t="shared" si="2"/>
        <v>16424.877767373768</v>
      </c>
      <c r="C141">
        <f>((1-BL)*'HKI(x)'!C141+BL*'BL HKI(x)'!AG140)*'Econ aggregates'!$X149</f>
        <v>325.81139783200143</v>
      </c>
      <c r="D141">
        <f>((1-BL)*'HKI(x)'!D141+BL*'BL HKI(x)'!AH140)*'Econ aggregates'!$X149</f>
        <v>261.11875282431811</v>
      </c>
      <c r="E141">
        <f>((1-BL)*'HKI(x)'!E141+BL*'BL HKI(x)'!AI140)*'Econ aggregates'!$X149</f>
        <v>248.14647611249251</v>
      </c>
      <c r="F141">
        <f>((1-BL)*'HKI(x)'!F141+BL*'BL HKI(x)'!AJ140)*'Econ aggregates'!$X149</f>
        <v>367.45615590198986</v>
      </c>
      <c r="G141">
        <f>((1-BL)*'HKI(x)'!G141+BL*'BL HKI(x)'!AK140)*'Econ aggregates'!$X149</f>
        <v>474.33879695215199</v>
      </c>
      <c r="H141">
        <f>((1-BL)*'HKI(x)'!H141+BL*'BL HKI(x)'!AL140)*'Econ aggregates'!$X149</f>
        <v>601.12157561014578</v>
      </c>
      <c r="I141">
        <f>((1-BL)*'HKI(x)'!I141+BL*'BL HKI(x)'!AM140)*'Econ aggregates'!$X149</f>
        <v>741.95214512006123</v>
      </c>
      <c r="J141">
        <f>((1-BL)*'HKI(x)'!J141+BL*'BL HKI(x)'!AN140)*'Econ aggregates'!$X149</f>
        <v>754.00163914630571</v>
      </c>
      <c r="K141">
        <f>((1-BL)*'HKI(x)'!K141+BL*'BL HKI(x)'!AO140)*'Econ aggregates'!$X149</f>
        <v>779.41523944667892</v>
      </c>
      <c r="L141">
        <f>((1-BL)*'HKI(x)'!L141+BL*'BL HKI(x)'!AP140)*'Econ aggregates'!$X149</f>
        <v>762.32320216888513</v>
      </c>
      <c r="M141">
        <f>((1-BL)*'HKI(x)'!M141+BL*'BL HKI(x)'!AQ140)*'Econ aggregates'!$X149</f>
        <v>803.84001766911126</v>
      </c>
      <c r="N141">
        <f>((1-BL)*'HKI(x)'!N141+BL*'BL HKI(x)'!AR140)*'Econ aggregates'!$X149</f>
        <v>838.39372712706438</v>
      </c>
      <c r="O141">
        <f>((1-BL)*'HKI(x)'!O141+BL*'BL HKI(x)'!AS140)*'Econ aggregates'!$X149</f>
        <v>883.70001986492537</v>
      </c>
      <c r="P141">
        <f>((1-BL)*'HKI(x)'!P141+BL*'BL HKI(x)'!AT140)*'Econ aggregates'!$X149</f>
        <v>922.24137527276071</v>
      </c>
      <c r="Q141">
        <f>((1-BL)*'HKI(x)'!Q141+BL*'BL HKI(x)'!AU140)*'Econ aggregates'!$X149</f>
        <v>929.96149020554969</v>
      </c>
      <c r="R141">
        <f>((1-BL)*'HKI(x)'!R141+BL*'BL HKI(x)'!AV140)*'Econ aggregates'!$X149</f>
        <v>921.24519734829971</v>
      </c>
      <c r="S141">
        <f>((1-BL)*'HKI(x)'!S141+BL*'BL HKI(x)'!AW140)*'Econ aggregates'!$X149</f>
        <v>999.03002718783398</v>
      </c>
      <c r="T141">
        <f>((1-BL)*'HKI(x)'!T141+BL*'BL HKI(x)'!AX140)*'Econ aggregates'!$X149</f>
        <v>955.09699509453151</v>
      </c>
      <c r="U141">
        <f>((1-BL)*'HKI(x)'!U141+BL*'BL HKI(x)'!AY140)*'Econ aggregates'!$X149</f>
        <v>724.76241340647744</v>
      </c>
      <c r="V141">
        <f>((1-BL)*'HKI(x)'!V141+BL*'BL HKI(x)'!AZ140)*'Econ aggregates'!$X149</f>
        <v>707.33157892467659</v>
      </c>
      <c r="W141">
        <f>((1-BL)*'HKI(x)'!W141+BL*'BL HKI(x)'!BA140)*'Econ aggregates'!$X149</f>
        <v>639.07009760316032</v>
      </c>
      <c r="X141">
        <f>((1-BL)*'HKI(x)'!X141+BL*'BL HKI(x)'!BB140)*'Econ aggregates'!$X149</f>
        <v>540.79066307829385</v>
      </c>
      <c r="Y141">
        <f>((1-BL)*'HKI(x)'!Y141+BL*'BL HKI(x)'!BC140)*'Econ aggregates'!$X149</f>
        <v>426.05509340641549</v>
      </c>
      <c r="Z141">
        <f>((1-BL)*'HKI(x)'!Z141+BL*'BL HKI(x)'!BD140)*'Econ aggregates'!$X149</f>
        <v>276.35389746996691</v>
      </c>
      <c r="AA141">
        <f>((1-BL)*'HKI(x)'!AA141+BL*'BL HKI(x)'!BE140)*'Econ aggregates'!$X149</f>
        <v>225.39650125551572</v>
      </c>
      <c r="AB141">
        <f>((1-BL)*'HKI(x)'!AB141+BL*'BL HKI(x)'!BF140)*'Econ aggregates'!$X149</f>
        <v>187.73821496543155</v>
      </c>
      <c r="AC141">
        <f>((1-BL)*'HKI(x)'!AC141+BL*'BL HKI(x)'!BG140)*'Econ aggregates'!$X149</f>
        <v>128.18507637872176</v>
      </c>
    </row>
    <row r="142" spans="1:29" x14ac:dyDescent="0.25">
      <c r="A142">
        <f>'HKFI(x)'!AE141</f>
        <v>2089</v>
      </c>
      <c r="B142">
        <f t="shared" si="2"/>
        <v>17007.817266951984</v>
      </c>
      <c r="C142">
        <f>((1-BL)*'HKI(x)'!C142+BL*'BL HKI(x)'!AG141)*'Econ aggregates'!$X150</f>
        <v>338.26053037737006</v>
      </c>
      <c r="D142">
        <f>((1-BL)*'HKI(x)'!D142+BL*'BL HKI(x)'!AH141)*'Econ aggregates'!$X150</f>
        <v>269.88613938362397</v>
      </c>
      <c r="E142">
        <f>((1-BL)*'HKI(x)'!E142+BL*'BL HKI(x)'!AI141)*'Econ aggregates'!$X150</f>
        <v>256.67167310855132</v>
      </c>
      <c r="F142">
        <f>((1-BL)*'HKI(x)'!F142+BL*'BL HKI(x)'!AJ141)*'Econ aggregates'!$X150</f>
        <v>380.46030593220712</v>
      </c>
      <c r="G142">
        <f>((1-BL)*'HKI(x)'!G142+BL*'BL HKI(x)'!AK141)*'Econ aggregates'!$X150</f>
        <v>490.93855906277707</v>
      </c>
      <c r="H142">
        <f>((1-BL)*'HKI(x)'!H142+BL*'BL HKI(x)'!AL141)*'Econ aggregates'!$X150</f>
        <v>625.29429314966228</v>
      </c>
      <c r="I142">
        <f>((1-BL)*'HKI(x)'!I142+BL*'BL HKI(x)'!AM141)*'Econ aggregates'!$X150</f>
        <v>769.097433805116</v>
      </c>
      <c r="J142">
        <f>((1-BL)*'HKI(x)'!J142+BL*'BL HKI(x)'!AN141)*'Econ aggregates'!$X150</f>
        <v>781.12980700838432</v>
      </c>
      <c r="K142">
        <f>((1-BL)*'HKI(x)'!K142+BL*'BL HKI(x)'!AO141)*'Econ aggregates'!$X150</f>
        <v>807.43463908919693</v>
      </c>
      <c r="L142">
        <f>((1-BL)*'HKI(x)'!L142+BL*'BL HKI(x)'!AP141)*'Econ aggregates'!$X150</f>
        <v>789.73974228308577</v>
      </c>
      <c r="M142">
        <f>((1-BL)*'HKI(x)'!M142+BL*'BL HKI(x)'!AQ141)*'Econ aggregates'!$X150</f>
        <v>833.09057018466763</v>
      </c>
      <c r="N142">
        <f>((1-BL)*'HKI(x)'!N142+BL*'BL HKI(x)'!AR141)*'Econ aggregates'!$X150</f>
        <v>868.84290542713541</v>
      </c>
      <c r="O142">
        <f>((1-BL)*'HKI(x)'!O142+BL*'BL HKI(x)'!AS141)*'Econ aggregates'!$X150</f>
        <v>914.19864699842651</v>
      </c>
      <c r="P142">
        <f>((1-BL)*'HKI(x)'!P142+BL*'BL HKI(x)'!AT141)*'Econ aggregates'!$X150</f>
        <v>953.59965496421523</v>
      </c>
      <c r="Q142">
        <f>((1-BL)*'HKI(x)'!Q142+BL*'BL HKI(x)'!AU141)*'Econ aggregates'!$X150</f>
        <v>961.99272427068775</v>
      </c>
      <c r="R142">
        <f>((1-BL)*'HKI(x)'!R142+BL*'BL HKI(x)'!AV141)*'Econ aggregates'!$X150</f>
        <v>954.06734676435121</v>
      </c>
      <c r="S142">
        <f>((1-BL)*'HKI(x)'!S142+BL*'BL HKI(x)'!AW141)*'Econ aggregates'!$X150</f>
        <v>1034.7600919532601</v>
      </c>
      <c r="T142">
        <f>((1-BL)*'HKI(x)'!T142+BL*'BL HKI(x)'!AX141)*'Econ aggregates'!$X150</f>
        <v>989.8719869429151</v>
      </c>
      <c r="U142">
        <f>((1-BL)*'HKI(x)'!U142+BL*'BL HKI(x)'!AY141)*'Econ aggregates'!$X150</f>
        <v>749.59719489033523</v>
      </c>
      <c r="V142">
        <f>((1-BL)*'HKI(x)'!V142+BL*'BL HKI(x)'!AZ141)*'Econ aggregates'!$X150</f>
        <v>731.03997170502328</v>
      </c>
      <c r="W142">
        <f>((1-BL)*'HKI(x)'!W142+BL*'BL HKI(x)'!BA141)*'Econ aggregates'!$X150</f>
        <v>659.75736486703909</v>
      </c>
      <c r="X142">
        <f>((1-BL)*'HKI(x)'!X142+BL*'BL HKI(x)'!BB141)*'Econ aggregates'!$X150</f>
        <v>559.51467475184393</v>
      </c>
      <c r="Y142">
        <f>((1-BL)*'HKI(x)'!Y142+BL*'BL HKI(x)'!BC141)*'Econ aggregates'!$X150</f>
        <v>440.14570712369772</v>
      </c>
      <c r="Z142">
        <f>((1-BL)*'HKI(x)'!Z142+BL*'BL HKI(x)'!BD141)*'Econ aggregates'!$X150</f>
        <v>286.24426952511084</v>
      </c>
      <c r="AA142">
        <f>((1-BL)*'HKI(x)'!AA142+BL*'BL HKI(x)'!BE141)*'Econ aggregates'!$X150</f>
        <v>234.0087907508109</v>
      </c>
      <c r="AB142">
        <f>((1-BL)*'HKI(x)'!AB142+BL*'BL HKI(x)'!BF141)*'Econ aggregates'!$X150</f>
        <v>194.96146937325929</v>
      </c>
      <c r="AC142">
        <f>((1-BL)*'HKI(x)'!AC142+BL*'BL HKI(x)'!BG141)*'Econ aggregates'!$X150</f>
        <v>133.21077325922903</v>
      </c>
    </row>
    <row r="143" spans="1:29" x14ac:dyDescent="0.25">
      <c r="A143">
        <f>'HKFI(x)'!AE142</f>
        <v>2090</v>
      </c>
      <c r="B143">
        <f t="shared" si="2"/>
        <v>17570.713512780196</v>
      </c>
      <c r="C143">
        <f>((1-BL)*'HKI(x)'!C143+BL*'BL HKI(x)'!AG142)*'Econ aggregates'!$X151</f>
        <v>350.24375160779908</v>
      </c>
      <c r="D143">
        <f>((1-BL)*'HKI(x)'!D143+BL*'BL HKI(x)'!AH142)*'Econ aggregates'!$X151</f>
        <v>278.40831905850314</v>
      </c>
      <c r="E143">
        <f>((1-BL)*'HKI(x)'!E143+BL*'BL HKI(x)'!AI142)*'Econ aggregates'!$X151</f>
        <v>264.9468398204466</v>
      </c>
      <c r="F143">
        <f>((1-BL)*'HKI(x)'!F143+BL*'BL HKI(x)'!AJ142)*'Econ aggregates'!$X151</f>
        <v>392.98558211200947</v>
      </c>
      <c r="G143">
        <f>((1-BL)*'HKI(x)'!G143+BL*'BL HKI(x)'!AK142)*'Econ aggregates'!$X151</f>
        <v>506.91243722947542</v>
      </c>
      <c r="H143">
        <f>((1-BL)*'HKI(x)'!H143+BL*'BL HKI(x)'!AL142)*'Econ aggregates'!$X151</f>
        <v>648.45105507755466</v>
      </c>
      <c r="I143">
        <f>((1-BL)*'HKI(x)'!I143+BL*'BL HKI(x)'!AM142)*'Econ aggregates'!$X151</f>
        <v>795.36319513577939</v>
      </c>
      <c r="J143">
        <f>((1-BL)*'HKI(x)'!J143+BL*'BL HKI(x)'!AN142)*'Econ aggregates'!$X151</f>
        <v>807.55998899679594</v>
      </c>
      <c r="K143">
        <f>((1-BL)*'HKI(x)'!K143+BL*'BL HKI(x)'!AO142)*'Econ aggregates'!$X151</f>
        <v>834.69794852898008</v>
      </c>
      <c r="L143">
        <f>((1-BL)*'HKI(x)'!L143+BL*'BL HKI(x)'!AP142)*'Econ aggregates'!$X151</f>
        <v>816.43917173340537</v>
      </c>
      <c r="M143">
        <f>((1-BL)*'HKI(x)'!M143+BL*'BL HKI(x)'!AQ142)*'Econ aggregates'!$X151</f>
        <v>861.50682470449271</v>
      </c>
      <c r="N143">
        <f>((1-BL)*'HKI(x)'!N143+BL*'BL HKI(x)'!AR142)*'Econ aggregates'!$X151</f>
        <v>898.38364565573841</v>
      </c>
      <c r="O143">
        <f>((1-BL)*'HKI(x)'!O143+BL*'BL HKI(x)'!AS142)*'Econ aggregates'!$X151</f>
        <v>943.86749011493384</v>
      </c>
      <c r="P143">
        <f>((1-BL)*'HKI(x)'!P143+BL*'BL HKI(x)'!AT142)*'Econ aggregates'!$X151</f>
        <v>984.10158931101876</v>
      </c>
      <c r="Q143">
        <f>((1-BL)*'HKI(x)'!Q143+BL*'BL HKI(x)'!AU142)*'Econ aggregates'!$X151</f>
        <v>993.08501106992287</v>
      </c>
      <c r="R143">
        <f>((1-BL)*'HKI(x)'!R143+BL*'BL HKI(x)'!AV142)*'Econ aggregates'!$X151</f>
        <v>985.78117963082912</v>
      </c>
      <c r="S143">
        <f>((1-BL)*'HKI(x)'!S143+BL*'BL HKI(x)'!AW142)*'Econ aggregates'!$X151</f>
        <v>1069.1135898325481</v>
      </c>
      <c r="T143">
        <f>((1-BL)*'HKI(x)'!T143+BL*'BL HKI(x)'!AX142)*'Econ aggregates'!$X151</f>
        <v>1023.2258695047376</v>
      </c>
      <c r="U143">
        <f>((1-BL)*'HKI(x)'!U143+BL*'BL HKI(x)'!AY142)*'Econ aggregates'!$X151</f>
        <v>773.45337357959795</v>
      </c>
      <c r="V143">
        <f>((1-BL)*'HKI(x)'!V143+BL*'BL HKI(x)'!AZ142)*'Econ aggregates'!$X151</f>
        <v>753.75344168454296</v>
      </c>
      <c r="W143">
        <f>((1-BL)*'HKI(x)'!W143+BL*'BL HKI(x)'!BA142)*'Econ aggregates'!$X151</f>
        <v>679.61895493818497</v>
      </c>
      <c r="X143">
        <f>((1-BL)*'HKI(x)'!X143+BL*'BL HKI(x)'!BB142)*'Econ aggregates'!$X151</f>
        <v>577.42500083864149</v>
      </c>
      <c r="Y143">
        <f>((1-BL)*'HKI(x)'!Y143+BL*'BL HKI(x)'!BC142)*'Econ aggregates'!$X151</f>
        <v>453.66264628944725</v>
      </c>
      <c r="Z143">
        <f>((1-BL)*'HKI(x)'!Z143+BL*'BL HKI(x)'!BD142)*'Econ aggregates'!$X151</f>
        <v>295.71313490338468</v>
      </c>
      <c r="AA143">
        <f>((1-BL)*'HKI(x)'!AA143+BL*'BL HKI(x)'!BE142)*'Econ aggregates'!$X151</f>
        <v>242.19770332704368</v>
      </c>
      <c r="AB143">
        <f>((1-BL)*'HKI(x)'!AB143+BL*'BL HKI(x)'!BF142)*'Econ aggregates'!$X151</f>
        <v>201.82157017636712</v>
      </c>
      <c r="AC143">
        <f>((1-BL)*'HKI(x)'!AC143+BL*'BL HKI(x)'!BG142)*'Econ aggregates'!$X151</f>
        <v>137.99419791802015</v>
      </c>
    </row>
    <row r="144" spans="1:29" x14ac:dyDescent="0.25">
      <c r="A144">
        <f>'HKFI(x)'!AE143</f>
        <v>2091</v>
      </c>
      <c r="B144">
        <f t="shared" si="2"/>
        <v>18092.034352733386</v>
      </c>
      <c r="C144">
        <f>((1-BL)*'HKI(x)'!C144+BL*'BL HKI(x)'!AG143)*'Econ aggregates'!$X152</f>
        <v>361.26162545879754</v>
      </c>
      <c r="D144">
        <f>((1-BL)*'HKI(x)'!D144+BL*'BL HKI(x)'!AH143)*'Econ aggregates'!$X152</f>
        <v>286.40217609560983</v>
      </c>
      <c r="E144">
        <f>((1-BL)*'HKI(x)'!E144+BL*'BL HKI(x)'!AI143)*'Econ aggregates'!$X152</f>
        <v>272.68603692067188</v>
      </c>
      <c r="F144">
        <f>((1-BL)*'HKI(x)'!F144+BL*'BL HKI(x)'!AJ143)*'Econ aggregates'!$X152</f>
        <v>404.53574490606536</v>
      </c>
      <c r="G144">
        <f>((1-BL)*'HKI(x)'!G144+BL*'BL HKI(x)'!AK143)*'Econ aggregates'!$X152</f>
        <v>521.623446352055</v>
      </c>
      <c r="H144">
        <f>((1-BL)*'HKI(x)'!H144+BL*'BL HKI(x)'!AL143)*'Econ aggregates'!$X152</f>
        <v>669.53865017186456</v>
      </c>
      <c r="I144">
        <f>((1-BL)*'HKI(x)'!I144+BL*'BL HKI(x)'!AM143)*'Econ aggregates'!$X152</f>
        <v>819.75709228866515</v>
      </c>
      <c r="J144">
        <f>((1-BL)*'HKI(x)'!J144+BL*'BL HKI(x)'!AN143)*'Econ aggregates'!$X152</f>
        <v>832.40569506282895</v>
      </c>
      <c r="K144">
        <f>((1-BL)*'HKI(x)'!K144+BL*'BL HKI(x)'!AO143)*'Econ aggregates'!$X152</f>
        <v>860.27152603998809</v>
      </c>
      <c r="L144">
        <f>((1-BL)*'HKI(x)'!L144+BL*'BL HKI(x)'!AP143)*'Econ aggregates'!$X152</f>
        <v>841.51965056639904</v>
      </c>
      <c r="M144">
        <f>((1-BL)*'HKI(x)'!M144+BL*'BL HKI(x)'!AQ143)*'Econ aggregates'!$X152</f>
        <v>888.08267970066368</v>
      </c>
      <c r="N144">
        <f>((1-BL)*'HKI(x)'!N144+BL*'BL HKI(x)'!AR143)*'Econ aggregates'!$X152</f>
        <v>925.94883687924028</v>
      </c>
      <c r="O144">
        <f>((1-BL)*'HKI(x)'!O144+BL*'BL HKI(x)'!AS143)*'Econ aggregates'!$X152</f>
        <v>971.7145207325334</v>
      </c>
      <c r="P144">
        <f>((1-BL)*'HKI(x)'!P144+BL*'BL HKI(x)'!AT143)*'Econ aggregates'!$X152</f>
        <v>1012.7362478742953</v>
      </c>
      <c r="Q144">
        <f>((1-BL)*'HKI(x)'!Q144+BL*'BL HKI(x)'!AU143)*'Econ aggregates'!$X152</f>
        <v>1022.1623811193774</v>
      </c>
      <c r="R144">
        <f>((1-BL)*'HKI(x)'!R144+BL*'BL HKI(x)'!AV143)*'Econ aggregates'!$X152</f>
        <v>1015.1821921918747</v>
      </c>
      <c r="S144">
        <f>((1-BL)*'HKI(x)'!S144+BL*'BL HKI(x)'!AW143)*'Econ aggregates'!$X152</f>
        <v>1100.6866761897775</v>
      </c>
      <c r="T144">
        <f>((1-BL)*'HKI(x)'!T144+BL*'BL HKI(x)'!AX143)*'Econ aggregates'!$X152</f>
        <v>1053.7359013598598</v>
      </c>
      <c r="U144">
        <f>((1-BL)*'HKI(x)'!U144+BL*'BL HKI(x)'!AY143)*'Econ aggregates'!$X152</f>
        <v>795.36760510537124</v>
      </c>
      <c r="V144">
        <f>((1-BL)*'HKI(x)'!V144+BL*'BL HKI(x)'!AZ143)*'Econ aggregates'!$X152</f>
        <v>774.53250507913958</v>
      </c>
      <c r="W144">
        <f>((1-BL)*'HKI(x)'!W144+BL*'BL HKI(x)'!BA143)*'Econ aggregates'!$X152</f>
        <v>697.87469464914079</v>
      </c>
      <c r="X144">
        <f>((1-BL)*'HKI(x)'!X144+BL*'BL HKI(x)'!BB143)*'Econ aggregates'!$X152</f>
        <v>593.75091492556726</v>
      </c>
      <c r="Y144">
        <f>((1-BL)*'HKI(x)'!Y144+BL*'BL HKI(x)'!BC143)*'Econ aggregates'!$X152</f>
        <v>466.0613020417602</v>
      </c>
      <c r="Z144">
        <f>((1-BL)*'HKI(x)'!Z144+BL*'BL HKI(x)'!BD143)*'Econ aggregates'!$X152</f>
        <v>304.35043129602258</v>
      </c>
      <c r="AA144">
        <f>((1-BL)*'HKI(x)'!AA144+BL*'BL HKI(x)'!BE143)*'Econ aggregates'!$X152</f>
        <v>249.56447886251351</v>
      </c>
      <c r="AB144">
        <f>((1-BL)*'HKI(x)'!AB144+BL*'BL HKI(x)'!BF143)*'Econ aggregates'!$X152</f>
        <v>207.97879631370614</v>
      </c>
      <c r="AC144">
        <f>((1-BL)*'HKI(x)'!AC144+BL*'BL HKI(x)'!BG143)*'Econ aggregates'!$X152</f>
        <v>142.30254454959842</v>
      </c>
    </row>
    <row r="145" spans="1:29" x14ac:dyDescent="0.25">
      <c r="A145">
        <f>'HKFI(x)'!AE144</f>
        <v>2092</v>
      </c>
      <c r="B145">
        <f t="shared" si="2"/>
        <v>18555.280755216707</v>
      </c>
      <c r="C145">
        <f>((1-BL)*'HKI(x)'!C145+BL*'BL HKI(x)'!AG144)*'Econ aggregates'!$X153</f>
        <v>370.93013758254506</v>
      </c>
      <c r="D145">
        <f>((1-BL)*'HKI(x)'!D145+BL*'BL HKI(x)'!AH144)*'Econ aggregates'!$X153</f>
        <v>293.64980442487507</v>
      </c>
      <c r="E145">
        <f>((1-BL)*'HKI(x)'!E145+BL*'BL HKI(x)'!AI144)*'Econ aggregates'!$X153</f>
        <v>279.6690571332403</v>
      </c>
      <c r="F145">
        <f>((1-BL)*'HKI(x)'!F145+BL*'BL HKI(x)'!AJ144)*'Econ aggregates'!$X153</f>
        <v>414.732245753874</v>
      </c>
      <c r="G145">
        <f>((1-BL)*'HKI(x)'!G145+BL*'BL HKI(x)'!AK144)*'Econ aggregates'!$X153</f>
        <v>534.58705206369632</v>
      </c>
      <c r="H145">
        <f>((1-BL)*'HKI(x)'!H145+BL*'BL HKI(x)'!AL144)*'Econ aggregates'!$X153</f>
        <v>687.7489418124361</v>
      </c>
      <c r="I145">
        <f>((1-BL)*'HKI(x)'!I145+BL*'BL HKI(x)'!AM144)*'Econ aggregates'!$X153</f>
        <v>841.51318007743066</v>
      </c>
      <c r="J145">
        <f>((1-BL)*'HKI(x)'!J145+BL*'BL HKI(x)'!AN144)*'Econ aggregates'!$X153</f>
        <v>854.97478591391962</v>
      </c>
      <c r="K145">
        <f>((1-BL)*'HKI(x)'!K145+BL*'BL HKI(x)'!AO144)*'Econ aggregates'!$X153</f>
        <v>883.42849119624691</v>
      </c>
      <c r="L145">
        <f>((1-BL)*'HKI(x)'!L145+BL*'BL HKI(x)'!AP144)*'Econ aggregates'!$X153</f>
        <v>864.27775552393859</v>
      </c>
      <c r="M145">
        <f>((1-BL)*'HKI(x)'!M145+BL*'BL HKI(x)'!AQ144)*'Econ aggregates'!$X153</f>
        <v>912.0361872141292</v>
      </c>
      <c r="N145">
        <f>((1-BL)*'HKI(x)'!N145+BL*'BL HKI(x)'!AR144)*'Econ aggregates'!$X153</f>
        <v>950.71150141302519</v>
      </c>
      <c r="O145">
        <f>((1-BL)*'HKI(x)'!O145+BL*'BL HKI(x)'!AS144)*'Econ aggregates'!$X153</f>
        <v>996.97194352028851</v>
      </c>
      <c r="P145">
        <f>((1-BL)*'HKI(x)'!P145+BL*'BL HKI(x)'!AT144)*'Econ aggregates'!$X153</f>
        <v>1038.7230309934787</v>
      </c>
      <c r="Q145">
        <f>((1-BL)*'HKI(x)'!Q145+BL*'BL HKI(x)'!AU144)*'Econ aggregates'!$X153</f>
        <v>1048.3958885882671</v>
      </c>
      <c r="R145">
        <f>((1-BL)*'HKI(x)'!R145+BL*'BL HKI(x)'!AV144)*'Econ aggregates'!$X153</f>
        <v>1041.3459856841775</v>
      </c>
      <c r="S145">
        <f>((1-BL)*'HKI(x)'!S145+BL*'BL HKI(x)'!AW144)*'Econ aggregates'!$X153</f>
        <v>1128.4099520368827</v>
      </c>
      <c r="T145">
        <f>((1-BL)*'HKI(x)'!T145+BL*'BL HKI(x)'!AX144)*'Econ aggregates'!$X153</f>
        <v>1080.3198373800233</v>
      </c>
      <c r="U145">
        <f>((1-BL)*'HKI(x)'!U145+BL*'BL HKI(x)'!AY144)*'Econ aggregates'!$X153</f>
        <v>814.61104945317504</v>
      </c>
      <c r="V145">
        <f>((1-BL)*'HKI(x)'!V145+BL*'BL HKI(x)'!AZ144)*'Econ aggregates'!$X153</f>
        <v>792.67113685120682</v>
      </c>
      <c r="W145">
        <f>((1-BL)*'HKI(x)'!W145+BL*'BL HKI(x)'!BA144)*'Econ aggregates'!$X153</f>
        <v>713.93956734936626</v>
      </c>
      <c r="X145">
        <f>((1-BL)*'HKI(x)'!X145+BL*'BL HKI(x)'!BB144)*'Econ aggregates'!$X153</f>
        <v>607.91188820580487</v>
      </c>
      <c r="Y145">
        <f>((1-BL)*'HKI(x)'!Y145+BL*'BL HKI(x)'!BC144)*'Econ aggregates'!$X153</f>
        <v>476.9324574722022</v>
      </c>
      <c r="Z145">
        <f>((1-BL)*'HKI(x)'!Z145+BL*'BL HKI(x)'!BD144)*'Econ aggregates'!$X153</f>
        <v>311.84565739788616</v>
      </c>
      <c r="AA145">
        <f>((1-BL)*'HKI(x)'!AA145+BL*'BL HKI(x)'!BE144)*'Econ aggregates'!$X153</f>
        <v>255.80762263387032</v>
      </c>
      <c r="AB145">
        <f>((1-BL)*'HKI(x)'!AB145+BL*'BL HKI(x)'!BF144)*'Econ aggregates'!$X153</f>
        <v>213.17646758789215</v>
      </c>
      <c r="AC145">
        <f>((1-BL)*'HKI(x)'!AC145+BL*'BL HKI(x)'!BG144)*'Econ aggregates'!$X153</f>
        <v>145.95912995282771</v>
      </c>
    </row>
    <row r="146" spans="1:29" x14ac:dyDescent="0.25">
      <c r="A146">
        <f>'HKFI(x)'!AE145</f>
        <v>2093</v>
      </c>
      <c r="B146">
        <f t="shared" si="2"/>
        <v>18955.666885818653</v>
      </c>
      <c r="C146">
        <f>((1-BL)*'HKI(x)'!C146+BL*'BL HKI(x)'!AG145)*'Econ aggregates'!$X154</f>
        <v>379.11641217478524</v>
      </c>
      <c r="D146">
        <f>((1-BL)*'HKI(x)'!D146+BL*'BL HKI(x)'!AH145)*'Econ aggregates'!$X154</f>
        <v>300.10756458066231</v>
      </c>
      <c r="E146">
        <f>((1-BL)*'HKI(x)'!E146+BL*'BL HKI(x)'!AI145)*'Econ aggregates'!$X154</f>
        <v>285.84548491997123</v>
      </c>
      <c r="F146">
        <f>((1-BL)*'HKI(x)'!F146+BL*'BL HKI(x)'!AJ145)*'Econ aggregates'!$X154</f>
        <v>423.45907103040054</v>
      </c>
      <c r="G146">
        <f>((1-BL)*'HKI(x)'!G146+BL*'BL HKI(x)'!AK145)*'Econ aggregates'!$X154</f>
        <v>545.65450301726003</v>
      </c>
      <c r="H146">
        <f>((1-BL)*'HKI(x)'!H146+BL*'BL HKI(x)'!AL145)*'Econ aggregates'!$X154</f>
        <v>702.76512522663529</v>
      </c>
      <c r="I146">
        <f>((1-BL)*'HKI(x)'!I146+BL*'BL HKI(x)'!AM145)*'Econ aggregates'!$X154</f>
        <v>860.40846513992983</v>
      </c>
      <c r="J146">
        <f>((1-BL)*'HKI(x)'!J146+BL*'BL HKI(x)'!AN145)*'Econ aggregates'!$X154</f>
        <v>875.11101466922685</v>
      </c>
      <c r="K146">
        <f>((1-BL)*'HKI(x)'!K146+BL*'BL HKI(x)'!AO145)*'Econ aggregates'!$X154</f>
        <v>903.99682352829416</v>
      </c>
      <c r="L146">
        <f>((1-BL)*'HKI(x)'!L146+BL*'BL HKI(x)'!AP145)*'Econ aggregates'!$X154</f>
        <v>884.55210727323345</v>
      </c>
      <c r="M146">
        <f>((1-BL)*'HKI(x)'!M146+BL*'BL HKI(x)'!AQ145)*'Econ aggregates'!$X154</f>
        <v>933.16618530353617</v>
      </c>
      <c r="N146">
        <f>((1-BL)*'HKI(x)'!N146+BL*'BL HKI(x)'!AR145)*'Econ aggregates'!$X154</f>
        <v>972.45081037919545</v>
      </c>
      <c r="O146">
        <f>((1-BL)*'HKI(x)'!O146+BL*'BL HKI(x)'!AS145)*'Econ aggregates'!$X154</f>
        <v>1019.4768300951564</v>
      </c>
      <c r="P146">
        <f>((1-BL)*'HKI(x)'!P146+BL*'BL HKI(x)'!AT145)*'Econ aggregates'!$X154</f>
        <v>1061.9036280823452</v>
      </c>
      <c r="Q146">
        <f>((1-BL)*'HKI(x)'!Q146+BL*'BL HKI(x)'!AU145)*'Econ aggregates'!$X154</f>
        <v>1071.5944741460066</v>
      </c>
      <c r="R146">
        <f>((1-BL)*'HKI(x)'!R146+BL*'BL HKI(x)'!AV145)*'Econ aggregates'!$X154</f>
        <v>1064.0068264811771</v>
      </c>
      <c r="S146">
        <f>((1-BL)*'HKI(x)'!S146+BL*'BL HKI(x)'!AW145)*'Econ aggregates'!$X154</f>
        <v>1151.9374961379172</v>
      </c>
      <c r="T146">
        <f>((1-BL)*'HKI(x)'!T146+BL*'BL HKI(x)'!AX145)*'Econ aggregates'!$X154</f>
        <v>1102.6023763734777</v>
      </c>
      <c r="U146">
        <f>((1-BL)*'HKI(x)'!U146+BL*'BL HKI(x)'!AY145)*'Econ aggregates'!$X154</f>
        <v>830.95912828823623</v>
      </c>
      <c r="V146">
        <f>((1-BL)*'HKI(x)'!V146+BL*'BL HKI(x)'!AZ145)*'Econ aggregates'!$X154</f>
        <v>807.94731752490611</v>
      </c>
      <c r="W146">
        <f>((1-BL)*'HKI(x)'!W146+BL*'BL HKI(x)'!BA145)*'Econ aggregates'!$X154</f>
        <v>727.64965877691327</v>
      </c>
      <c r="X146">
        <f>((1-BL)*'HKI(x)'!X146+BL*'BL HKI(x)'!BB145)*'Econ aggregates'!$X154</f>
        <v>619.71038521054595</v>
      </c>
      <c r="Y146">
        <f>((1-BL)*'HKI(x)'!Y146+BL*'BL HKI(x)'!BC145)*'Econ aggregates'!$X154</f>
        <v>486.15398212340057</v>
      </c>
      <c r="Z146">
        <f>((1-BL)*'HKI(x)'!Z146+BL*'BL HKI(x)'!BD145)*'Econ aggregates'!$X154</f>
        <v>318.09012622139466</v>
      </c>
      <c r="AA146">
        <f>((1-BL)*'HKI(x)'!AA146+BL*'BL HKI(x)'!BE145)*'Econ aggregates'!$X154</f>
        <v>260.80325660491002</v>
      </c>
      <c r="AB146">
        <f>((1-BL)*'HKI(x)'!AB146+BL*'BL HKI(x)'!BF145)*'Econ aggregates'!$X154</f>
        <v>217.30715893757346</v>
      </c>
      <c r="AC146">
        <f>((1-BL)*'HKI(x)'!AC146+BL*'BL HKI(x)'!BG145)*'Econ aggregates'!$X154</f>
        <v>148.89067357156063</v>
      </c>
    </row>
    <row r="147" spans="1:29" x14ac:dyDescent="0.25">
      <c r="A147">
        <f>'HKFI(x)'!AE146</f>
        <v>2094</v>
      </c>
      <c r="B147">
        <f t="shared" si="2"/>
        <v>19281.77330905023</v>
      </c>
      <c r="C147">
        <f>((1-BL)*'HKI(x)'!C147+BL*'BL HKI(x)'!AG146)*'Econ aggregates'!$X155</f>
        <v>385.562570377768</v>
      </c>
      <c r="D147">
        <f>((1-BL)*'HKI(x)'!D147+BL*'BL HKI(x)'!AH146)*'Econ aggregates'!$X155</f>
        <v>305.61178801044957</v>
      </c>
      <c r="E147">
        <f>((1-BL)*'HKI(x)'!E147+BL*'BL HKI(x)'!AI146)*'Econ aggregates'!$X155</f>
        <v>291.05292614455624</v>
      </c>
      <c r="F147">
        <f>((1-BL)*'HKI(x)'!F147+BL*'BL HKI(x)'!AJ146)*'Econ aggregates'!$X155</f>
        <v>430.461904418546</v>
      </c>
      <c r="G147">
        <f>((1-BL)*'HKI(x)'!G147+BL*'BL HKI(x)'!AK146)*'Econ aggregates'!$X155</f>
        <v>554.50401936060359</v>
      </c>
      <c r="H147">
        <f>((1-BL)*'HKI(x)'!H147+BL*'BL HKI(x)'!AL146)*'Econ aggregates'!$X155</f>
        <v>714.06847264435419</v>
      </c>
      <c r="I147">
        <f>((1-BL)*'HKI(x)'!I147+BL*'BL HKI(x)'!AM146)*'Econ aggregates'!$X155</f>
        <v>875.89877086352487</v>
      </c>
      <c r="J147">
        <f>((1-BL)*'HKI(x)'!J147+BL*'BL HKI(x)'!AN146)*'Econ aggregates'!$X155</f>
        <v>892.27836714153614</v>
      </c>
      <c r="K147">
        <f>((1-BL)*'HKI(x)'!K147+BL*'BL HKI(x)'!AO146)*'Econ aggregates'!$X155</f>
        <v>921.42308319020685</v>
      </c>
      <c r="L147">
        <f>((1-BL)*'HKI(x)'!L147+BL*'BL HKI(x)'!AP146)*'Econ aggregates'!$X155</f>
        <v>901.80110629812862</v>
      </c>
      <c r="M147">
        <f>((1-BL)*'HKI(x)'!M147+BL*'BL HKI(x)'!AQ146)*'Econ aggregates'!$X155</f>
        <v>950.88925568848947</v>
      </c>
      <c r="N147">
        <f>((1-BL)*'HKI(x)'!N147+BL*'BL HKI(x)'!AR146)*'Econ aggregates'!$X155</f>
        <v>990.56013673107213</v>
      </c>
      <c r="O147">
        <f>((1-BL)*'HKI(x)'!O147+BL*'BL HKI(x)'!AS146)*'Econ aggregates'!$X155</f>
        <v>1038.6463014093633</v>
      </c>
      <c r="P147">
        <f>((1-BL)*'HKI(x)'!P147+BL*'BL HKI(x)'!AT146)*'Econ aggregates'!$X155</f>
        <v>1081.6862664192322</v>
      </c>
      <c r="Q147">
        <f>((1-BL)*'HKI(x)'!Q147+BL*'BL HKI(x)'!AU146)*'Econ aggregates'!$X155</f>
        <v>1091.1466648736841</v>
      </c>
      <c r="R147">
        <f>((1-BL)*'HKI(x)'!R147+BL*'BL HKI(x)'!AV146)*'Econ aggregates'!$X155</f>
        <v>1082.5198807782338</v>
      </c>
      <c r="S147">
        <f>((1-BL)*'HKI(x)'!S147+BL*'BL HKI(x)'!AW146)*'Econ aggregates'!$X155</f>
        <v>1170.5643889900739</v>
      </c>
      <c r="T147">
        <f>((1-BL)*'HKI(x)'!T147+BL*'BL HKI(x)'!AX146)*'Econ aggregates'!$X155</f>
        <v>1119.8875004255769</v>
      </c>
      <c r="U147">
        <f>((1-BL)*'HKI(x)'!U147+BL*'BL HKI(x)'!AY146)*'Econ aggregates'!$X155</f>
        <v>843.93859061575415</v>
      </c>
      <c r="V147">
        <f>((1-BL)*'HKI(x)'!V147+BL*'BL HKI(x)'!AZ146)*'Econ aggregates'!$X155</f>
        <v>819.91751618093338</v>
      </c>
      <c r="W147">
        <f>((1-BL)*'HKI(x)'!W147+BL*'BL HKI(x)'!BA146)*'Econ aggregates'!$X155</f>
        <v>738.63027962970443</v>
      </c>
      <c r="X147">
        <f>((1-BL)*'HKI(x)'!X147+BL*'BL HKI(x)'!BB146)*'Econ aggregates'!$X155</f>
        <v>628.78610686691286</v>
      </c>
      <c r="Y147">
        <f>((1-BL)*'HKI(x)'!Y147+BL*'BL HKI(x)'!BC146)*'Econ aggregates'!$X155</f>
        <v>493.46549721692975</v>
      </c>
      <c r="Z147">
        <f>((1-BL)*'HKI(x)'!Z147+BL*'BL HKI(x)'!BD146)*'Econ aggregates'!$X155</f>
        <v>322.88840941942567</v>
      </c>
      <c r="AA147">
        <f>((1-BL)*'HKI(x)'!AA147+BL*'BL HKI(x)'!BE146)*'Econ aggregates'!$X155</f>
        <v>264.37248638094763</v>
      </c>
      <c r="AB147">
        <f>((1-BL)*'HKI(x)'!AB147+BL*'BL HKI(x)'!BF146)*'Econ aggregates'!$X155</f>
        <v>220.22006661095665</v>
      </c>
      <c r="AC147">
        <f>((1-BL)*'HKI(x)'!AC147+BL*'BL HKI(x)'!BG146)*'Econ aggregates'!$X155</f>
        <v>150.99095236326471</v>
      </c>
    </row>
    <row r="148" spans="1:29" x14ac:dyDescent="0.25">
      <c r="A148">
        <f>'HKFI(x)'!AE147</f>
        <v>2095</v>
      </c>
      <c r="B148">
        <f t="shared" si="2"/>
        <v>19558.319932719776</v>
      </c>
      <c r="C148">
        <f>((1-BL)*'HKI(x)'!C148+BL*'BL HKI(x)'!AG147)*'Econ aggregates'!$X156</f>
        <v>390.83465500619195</v>
      </c>
      <c r="D148">
        <f>((1-BL)*'HKI(x)'!D148+BL*'BL HKI(x)'!AH147)*'Econ aggregates'!$X156</f>
        <v>310.48961851745423</v>
      </c>
      <c r="E148">
        <f>((1-BL)*'HKI(x)'!E148+BL*'BL HKI(x)'!AI147)*'Econ aggregates'!$X156</f>
        <v>295.62018154942274</v>
      </c>
      <c r="F148">
        <f>((1-BL)*'HKI(x)'!F148+BL*'BL HKI(x)'!AJ147)*'Econ aggregates'!$X156</f>
        <v>436.31269927658695</v>
      </c>
      <c r="G148">
        <f>((1-BL)*'HKI(x)'!G148+BL*'BL HKI(x)'!AK147)*'Econ aggregates'!$X156</f>
        <v>561.87262510890048</v>
      </c>
      <c r="H148">
        <f>((1-BL)*'HKI(x)'!H148+BL*'BL HKI(x)'!AL147)*'Econ aggregates'!$X156</f>
        <v>722.84830972943189</v>
      </c>
      <c r="I148">
        <f>((1-BL)*'HKI(x)'!I148+BL*'BL HKI(x)'!AM147)*'Econ aggregates'!$X156</f>
        <v>889.11147186319965</v>
      </c>
      <c r="J148">
        <f>((1-BL)*'HKI(x)'!J148+BL*'BL HKI(x)'!AN147)*'Econ aggregates'!$X156</f>
        <v>907.47697095671083</v>
      </c>
      <c r="K148">
        <f>((1-BL)*'HKI(x)'!K148+BL*'BL HKI(x)'!AO147)*'Econ aggregates'!$X156</f>
        <v>936.76324178903974</v>
      </c>
      <c r="L148">
        <f>((1-BL)*'HKI(x)'!L148+BL*'BL HKI(x)'!AP147)*'Econ aggregates'!$X156</f>
        <v>917.04311297568506</v>
      </c>
      <c r="M148">
        <f>((1-BL)*'HKI(x)'!M148+BL*'BL HKI(x)'!AQ147)*'Econ aggregates'!$X156</f>
        <v>966.34272103120895</v>
      </c>
      <c r="N148">
        <f>((1-BL)*'HKI(x)'!N148+BL*'BL HKI(x)'!AR147)*'Econ aggregates'!$X156</f>
        <v>1006.2490571752709</v>
      </c>
      <c r="O148">
        <f>((1-BL)*'HKI(x)'!O148+BL*'BL HKI(x)'!AS147)*'Econ aggregates'!$X156</f>
        <v>1055.6158428193833</v>
      </c>
      <c r="P148">
        <f>((1-BL)*'HKI(x)'!P148+BL*'BL HKI(x)'!AT147)*'Econ aggregates'!$X156</f>
        <v>1099.2334285537925</v>
      </c>
      <c r="Q148">
        <f>((1-BL)*'HKI(x)'!Q148+BL*'BL HKI(x)'!AU147)*'Econ aggregates'!$X156</f>
        <v>1108.288772756769</v>
      </c>
      <c r="R148">
        <f>((1-BL)*'HKI(x)'!R148+BL*'BL HKI(x)'!AV147)*'Econ aggregates'!$X156</f>
        <v>1098.2654435568149</v>
      </c>
      <c r="S148">
        <f>((1-BL)*'HKI(x)'!S148+BL*'BL HKI(x)'!AW147)*'Econ aggregates'!$X156</f>
        <v>1185.9079737431962</v>
      </c>
      <c r="T148">
        <f>((1-BL)*'HKI(x)'!T148+BL*'BL HKI(x)'!AX147)*'Econ aggregates'!$X156</f>
        <v>1133.8122410646617</v>
      </c>
      <c r="U148">
        <f>((1-BL)*'HKI(x)'!U148+BL*'BL HKI(x)'!AY147)*'Econ aggregates'!$X156</f>
        <v>854.67220761106364</v>
      </c>
      <c r="V148">
        <f>((1-BL)*'HKI(x)'!V148+BL*'BL HKI(x)'!AZ147)*'Econ aggregates'!$X156</f>
        <v>829.68577649214239</v>
      </c>
      <c r="W148">
        <f>((1-BL)*'HKI(x)'!W148+BL*'BL HKI(x)'!BA147)*'Econ aggregates'!$X156</f>
        <v>747.80522011166863</v>
      </c>
      <c r="X148">
        <f>((1-BL)*'HKI(x)'!X148+BL*'BL HKI(x)'!BB147)*'Econ aggregates'!$X156</f>
        <v>636.03881030651632</v>
      </c>
      <c r="Y148">
        <f>((1-BL)*'HKI(x)'!Y148+BL*'BL HKI(x)'!BC147)*'Econ aggregates'!$X156</f>
        <v>499.50851794137969</v>
      </c>
      <c r="Z148">
        <f>((1-BL)*'HKI(x)'!Z148+BL*'BL HKI(x)'!BD147)*'Econ aggregates'!$X156</f>
        <v>326.71512638153001</v>
      </c>
      <c r="AA148">
        <f>((1-BL)*'HKI(x)'!AA148+BL*'BL HKI(x)'!BE147)*'Econ aggregates'!$X156</f>
        <v>266.97390856597769</v>
      </c>
      <c r="AB148">
        <f>((1-BL)*'HKI(x)'!AB148+BL*'BL HKI(x)'!BF147)*'Econ aggregates'!$X156</f>
        <v>222.30584826931684</v>
      </c>
      <c r="AC148">
        <f>((1-BL)*'HKI(x)'!AC148+BL*'BL HKI(x)'!BG147)*'Econ aggregates'!$X156</f>
        <v>152.52614956646011</v>
      </c>
    </row>
    <row r="149" spans="1:29" x14ac:dyDescent="0.25">
      <c r="A149">
        <f>'HKFI(x)'!AE148</f>
        <v>2096</v>
      </c>
      <c r="B149">
        <f t="shared" si="2"/>
        <v>19829.852353817263</v>
      </c>
      <c r="C149">
        <f>((1-BL)*'HKI(x)'!C149+BL*'BL HKI(x)'!AG148)*'Econ aggregates'!$X157</f>
        <v>395.96852153282811</v>
      </c>
      <c r="D149">
        <f>((1-BL)*'HKI(x)'!D149+BL*'BL HKI(x)'!AH148)*'Econ aggregates'!$X157</f>
        <v>315.32249569482087</v>
      </c>
      <c r="E149">
        <f>((1-BL)*'HKI(x)'!E149+BL*'BL HKI(x)'!AI148)*'Econ aggregates'!$X157</f>
        <v>300.13548419290044</v>
      </c>
      <c r="F149">
        <f>((1-BL)*'HKI(x)'!F149+BL*'BL HKI(x)'!AJ148)*'Econ aggregates'!$X157</f>
        <v>442.04062830186678</v>
      </c>
      <c r="G149">
        <f>((1-BL)*'HKI(x)'!G149+BL*'BL HKI(x)'!AK148)*'Econ aggregates'!$X157</f>
        <v>569.08262559594459</v>
      </c>
      <c r="H149">
        <f>((1-BL)*'HKI(x)'!H149+BL*'BL HKI(x)'!AL148)*'Econ aggregates'!$X157</f>
        <v>731.29699865905366</v>
      </c>
      <c r="I149">
        <f>((1-BL)*'HKI(x)'!I149+BL*'BL HKI(x)'!AM148)*'Econ aggregates'!$X157</f>
        <v>902.09483825462257</v>
      </c>
      <c r="J149">
        <f>((1-BL)*'HKI(x)'!J149+BL*'BL HKI(x)'!AN148)*'Econ aggregates'!$X157</f>
        <v>922.52185808448837</v>
      </c>
      <c r="K149">
        <f>((1-BL)*'HKI(x)'!K149+BL*'BL HKI(x)'!AO148)*'Econ aggregates'!$X157</f>
        <v>951.93207848653105</v>
      </c>
      <c r="L149">
        <f>((1-BL)*'HKI(x)'!L149+BL*'BL HKI(x)'!AP148)*'Econ aggregates'!$X157</f>
        <v>932.12565444578433</v>
      </c>
      <c r="M149">
        <f>((1-BL)*'HKI(x)'!M149+BL*'BL HKI(x)'!AQ148)*'Econ aggregates'!$X157</f>
        <v>981.59396732154391</v>
      </c>
      <c r="N149">
        <f>((1-BL)*'HKI(x)'!N149+BL*'BL HKI(x)'!AR148)*'Econ aggregates'!$X157</f>
        <v>1021.713818401047</v>
      </c>
      <c r="O149">
        <f>((1-BL)*'HKI(x)'!O149+BL*'BL HKI(x)'!AS148)*'Econ aggregates'!$X157</f>
        <v>1072.4206557512007</v>
      </c>
      <c r="P149">
        <f>((1-BL)*'HKI(x)'!P149+BL*'BL HKI(x)'!AT148)*'Econ aggregates'!$X157</f>
        <v>1116.6194116323929</v>
      </c>
      <c r="Q149">
        <f>((1-BL)*'HKI(x)'!Q149+BL*'BL HKI(x)'!AU148)*'Econ aggregates'!$X157</f>
        <v>1125.2342194732898</v>
      </c>
      <c r="R149">
        <f>((1-BL)*'HKI(x)'!R149+BL*'BL HKI(x)'!AV148)*'Econ aggregates'!$X157</f>
        <v>1113.7337127021081</v>
      </c>
      <c r="S149">
        <f>((1-BL)*'HKI(x)'!S149+BL*'BL HKI(x)'!AW148)*'Econ aggregates'!$X157</f>
        <v>1200.8842276711298</v>
      </c>
      <c r="T149">
        <f>((1-BL)*'HKI(x)'!T149+BL*'BL HKI(x)'!AX148)*'Econ aggregates'!$X157</f>
        <v>1147.3375802449684</v>
      </c>
      <c r="U149">
        <f>((1-BL)*'HKI(x)'!U149+BL*'BL HKI(x)'!AY148)*'Econ aggregates'!$X157</f>
        <v>865.16331312163959</v>
      </c>
      <c r="V149">
        <f>((1-BL)*'HKI(x)'!V149+BL*'BL HKI(x)'!AZ148)*'Econ aggregates'!$X157</f>
        <v>839.21070090523642</v>
      </c>
      <c r="W149">
        <f>((1-BL)*'HKI(x)'!W149+BL*'BL HKI(x)'!BA148)*'Econ aggregates'!$X157</f>
        <v>756.79854814559928</v>
      </c>
      <c r="X149">
        <f>((1-BL)*'HKI(x)'!X149+BL*'BL HKI(x)'!BB148)*'Econ aggregates'!$X157</f>
        <v>643.07676457434877</v>
      </c>
      <c r="Y149">
        <f>((1-BL)*'HKI(x)'!Y149+BL*'BL HKI(x)'!BC148)*'Econ aggregates'!$X157</f>
        <v>505.41732662174695</v>
      </c>
      <c r="Z149">
        <f>((1-BL)*'HKI(x)'!Z149+BL*'BL HKI(x)'!BD148)*'Econ aggregates'!$X157</f>
        <v>330.42508496350081</v>
      </c>
      <c r="AA149">
        <f>((1-BL)*'HKI(x)'!AA149+BL*'BL HKI(x)'!BE148)*'Econ aggregates'!$X157</f>
        <v>269.44237038917595</v>
      </c>
      <c r="AB149">
        <f>((1-BL)*'HKI(x)'!AB149+BL*'BL HKI(x)'!BF148)*'Econ aggregates'!$X157</f>
        <v>224.27623896536923</v>
      </c>
      <c r="AC149">
        <f>((1-BL)*'HKI(x)'!AC149+BL*'BL HKI(x)'!BG148)*'Econ aggregates'!$X157</f>
        <v>153.98322968412663</v>
      </c>
    </row>
    <row r="150" spans="1:29" x14ac:dyDescent="0.25">
      <c r="A150">
        <f>'HKFI(x)'!AE149</f>
        <v>2097</v>
      </c>
      <c r="B150">
        <f t="shared" si="2"/>
        <v>20131.816753660223</v>
      </c>
      <c r="C150">
        <f>((1-BL)*'HKI(x)'!C150+BL*'BL HKI(x)'!AG149)*'Econ aggregates'!$X158</f>
        <v>401.78866428891854</v>
      </c>
      <c r="D150">
        <f>((1-BL)*'HKI(x)'!D150+BL*'BL HKI(x)'!AH149)*'Econ aggregates'!$X158</f>
        <v>320.57700538522204</v>
      </c>
      <c r="E150">
        <f>((1-BL)*'HKI(x)'!E150+BL*'BL HKI(x)'!AI149)*'Econ aggregates'!$X158</f>
        <v>305.07043973257208</v>
      </c>
      <c r="F150">
        <f>((1-BL)*'HKI(x)'!F150+BL*'BL HKI(x)'!AJ149)*'Econ aggregates'!$X158</f>
        <v>448.46074826669519</v>
      </c>
      <c r="G150">
        <f>((1-BL)*'HKI(x)'!G150+BL*'BL HKI(x)'!AK149)*'Econ aggregates'!$X158</f>
        <v>577.17857928737442</v>
      </c>
      <c r="H150">
        <f>((1-BL)*'HKI(x)'!H150+BL*'BL HKI(x)'!AL149)*'Econ aggregates'!$X158</f>
        <v>741.15244254819402</v>
      </c>
      <c r="I150">
        <f>((1-BL)*'HKI(x)'!I150+BL*'BL HKI(x)'!AM149)*'Econ aggregates'!$X158</f>
        <v>916.48924138335792</v>
      </c>
      <c r="J150">
        <f>((1-BL)*'HKI(x)'!J150+BL*'BL HKI(x)'!AN149)*'Econ aggregates'!$X158</f>
        <v>938.88650417400652</v>
      </c>
      <c r="K150">
        <f>((1-BL)*'HKI(x)'!K150+BL*'BL HKI(x)'!AO149)*'Econ aggregates'!$X158</f>
        <v>968.47919348867049</v>
      </c>
      <c r="L150">
        <f>((1-BL)*'HKI(x)'!L150+BL*'BL HKI(x)'!AP149)*'Econ aggregates'!$X158</f>
        <v>948.54695704439632</v>
      </c>
      <c r="M150">
        <f>((1-BL)*'HKI(x)'!M150+BL*'BL HKI(x)'!AQ149)*'Econ aggregates'!$X158</f>
        <v>998.31176616474022</v>
      </c>
      <c r="N150">
        <f>((1-BL)*'HKI(x)'!N150+BL*'BL HKI(x)'!AR149)*'Econ aggregates'!$X158</f>
        <v>1038.7217588167944</v>
      </c>
      <c r="O150">
        <f>((1-BL)*'HKI(x)'!O150+BL*'BL HKI(x)'!AS149)*'Econ aggregates'!$X158</f>
        <v>1090.7011099391964</v>
      </c>
      <c r="P150">
        <f>((1-BL)*'HKI(x)'!P150+BL*'BL HKI(x)'!AT149)*'Econ aggregates'!$X158</f>
        <v>1135.513382989742</v>
      </c>
      <c r="Q150">
        <f>((1-BL)*'HKI(x)'!Q150+BL*'BL HKI(x)'!AU149)*'Econ aggregates'!$X158</f>
        <v>1143.7580562496398</v>
      </c>
      <c r="R150">
        <f>((1-BL)*'HKI(x)'!R150+BL*'BL HKI(x)'!AV149)*'Econ aggregates'!$X158</f>
        <v>1130.9092164082426</v>
      </c>
      <c r="S150">
        <f>((1-BL)*'HKI(x)'!S150+BL*'BL HKI(x)'!AW149)*'Econ aggregates'!$X158</f>
        <v>1217.7977018330723</v>
      </c>
      <c r="T150">
        <f>((1-BL)*'HKI(x)'!T150+BL*'BL HKI(x)'!AX149)*'Econ aggregates'!$X158</f>
        <v>1162.798051252001</v>
      </c>
      <c r="U150">
        <f>((1-BL)*'HKI(x)'!U150+BL*'BL HKI(x)'!AY149)*'Econ aggregates'!$X158</f>
        <v>876.98687781640695</v>
      </c>
      <c r="V150">
        <f>((1-BL)*'HKI(x)'!V150+BL*'BL HKI(x)'!AZ149)*'Econ aggregates'!$X158</f>
        <v>850.02261189967658</v>
      </c>
      <c r="W150">
        <f>((1-BL)*'HKI(x)'!W150+BL*'BL HKI(x)'!BA149)*'Econ aggregates'!$X158</f>
        <v>766.87885130570999</v>
      </c>
      <c r="X150">
        <f>((1-BL)*'HKI(x)'!X150+BL*'BL HKI(x)'!BB149)*'Econ aggregates'!$X158</f>
        <v>651.15751628851922</v>
      </c>
      <c r="Y150">
        <f>((1-BL)*'HKI(x)'!Y150+BL*'BL HKI(x)'!BC149)*'Econ aggregates'!$X158</f>
        <v>512.07874478188637</v>
      </c>
      <c r="Z150">
        <f>((1-BL)*'HKI(x)'!Z150+BL*'BL HKI(x)'!BD149)*'Econ aggregates'!$X158</f>
        <v>334.68944633270166</v>
      </c>
      <c r="AA150">
        <f>((1-BL)*'HKI(x)'!AA150+BL*'BL HKI(x)'!BE149)*'Econ aggregates'!$X158</f>
        <v>272.430602670106</v>
      </c>
      <c r="AB150">
        <f>((1-BL)*'HKI(x)'!AB150+BL*'BL HKI(x)'!BF149)*'Econ aggregates'!$X158</f>
        <v>226.68717923860873</v>
      </c>
      <c r="AC150">
        <f>((1-BL)*'HKI(x)'!AC150+BL*'BL HKI(x)'!BG149)*'Econ aggregates'!$X158</f>
        <v>155.74410407376715</v>
      </c>
    </row>
    <row r="151" spans="1:29" x14ac:dyDescent="0.25">
      <c r="A151">
        <f>'HKFI(x)'!AE150</f>
        <v>2098</v>
      </c>
      <c r="B151">
        <f t="shared" si="2"/>
        <v>20465.16383120538</v>
      </c>
      <c r="C151">
        <f>((1-BL)*'HKI(x)'!C151+BL*'BL HKI(x)'!AG150)*'Econ aggregates'!$X159</f>
        <v>408.30166317001249</v>
      </c>
      <c r="D151">
        <f>((1-BL)*'HKI(x)'!D151+BL*'BL HKI(x)'!AH150)*'Econ aggregates'!$X159</f>
        <v>326.28431478731932</v>
      </c>
      <c r="E151">
        <f>((1-BL)*'HKI(x)'!E151+BL*'BL HKI(x)'!AI150)*'Econ aggregates'!$X159</f>
        <v>310.45143992221017</v>
      </c>
      <c r="F151">
        <f>((1-BL)*'HKI(x)'!F151+BL*'BL HKI(x)'!AJ150)*'Econ aggregates'!$X159</f>
        <v>455.58612078161133</v>
      </c>
      <c r="G151">
        <f>((1-BL)*'HKI(x)'!G151+BL*'BL HKI(x)'!AK150)*'Econ aggregates'!$X159</f>
        <v>586.17414604804719</v>
      </c>
      <c r="H151">
        <f>((1-BL)*'HKI(x)'!H151+BL*'BL HKI(x)'!AL150)*'Econ aggregates'!$X159</f>
        <v>752.39348431659278</v>
      </c>
      <c r="I151">
        <f>((1-BL)*'HKI(x)'!I151+BL*'BL HKI(x)'!AM150)*'Econ aggregates'!$X159</f>
        <v>932.34953151407228</v>
      </c>
      <c r="J151">
        <f>((1-BL)*'HKI(x)'!J151+BL*'BL HKI(x)'!AN150)*'Econ aggregates'!$X159</f>
        <v>956.67499086477505</v>
      </c>
      <c r="K151">
        <f>((1-BL)*'HKI(x)'!K151+BL*'BL HKI(x)'!AO150)*'Econ aggregates'!$X159</f>
        <v>986.502983328597</v>
      </c>
      <c r="L151">
        <f>((1-BL)*'HKI(x)'!L151+BL*'BL HKI(x)'!AP150)*'Econ aggregates'!$X159</f>
        <v>966.40919314899838</v>
      </c>
      <c r="M151">
        <f>((1-BL)*'HKI(x)'!M151+BL*'BL HKI(x)'!AQ150)*'Econ aggregates'!$X159</f>
        <v>1016.585566344438</v>
      </c>
      <c r="N151">
        <f>((1-BL)*'HKI(x)'!N151+BL*'BL HKI(x)'!AR150)*'Econ aggregates'!$X159</f>
        <v>1057.355786376108</v>
      </c>
      <c r="O151">
        <f>((1-BL)*'HKI(x)'!O151+BL*'BL HKI(x)'!AS150)*'Econ aggregates'!$X159</f>
        <v>1110.5679297460636</v>
      </c>
      <c r="P151">
        <f>((1-BL)*'HKI(x)'!P151+BL*'BL HKI(x)'!AT150)*'Econ aggregates'!$X159</f>
        <v>1156.0304416921449</v>
      </c>
      <c r="Q151">
        <f>((1-BL)*'HKI(x)'!Q151+BL*'BL HKI(x)'!AU150)*'Econ aggregates'!$X159</f>
        <v>1163.9592036012205</v>
      </c>
      <c r="R151">
        <f>((1-BL)*'HKI(x)'!R151+BL*'BL HKI(x)'!AV150)*'Econ aggregates'!$X159</f>
        <v>1149.850228344035</v>
      </c>
      <c r="S151">
        <f>((1-BL)*'HKI(x)'!S151+BL*'BL HKI(x)'!AW150)*'Econ aggregates'!$X159</f>
        <v>1236.6667534569942</v>
      </c>
      <c r="T151">
        <f>((1-BL)*'HKI(x)'!T151+BL*'BL HKI(x)'!AX150)*'Econ aggregates'!$X159</f>
        <v>1180.1876061321987</v>
      </c>
      <c r="U151">
        <f>((1-BL)*'HKI(x)'!U151+BL*'BL HKI(x)'!AY150)*'Econ aggregates'!$X159</f>
        <v>890.15460044025258</v>
      </c>
      <c r="V151">
        <f>((1-BL)*'HKI(x)'!V151+BL*'BL HKI(x)'!AZ150)*'Econ aggregates'!$X159</f>
        <v>862.1191552393127</v>
      </c>
      <c r="W151">
        <f>((1-BL)*'HKI(x)'!W151+BL*'BL HKI(x)'!BA150)*'Econ aggregates'!$X159</f>
        <v>778.05852877430584</v>
      </c>
      <c r="X151">
        <f>((1-BL)*'HKI(x)'!X151+BL*'BL HKI(x)'!BB150)*'Econ aggregates'!$X159</f>
        <v>660.26917213804973</v>
      </c>
      <c r="Y151">
        <f>((1-BL)*'HKI(x)'!Y151+BL*'BL HKI(x)'!BC150)*'Econ aggregates'!$X159</f>
        <v>519.49685414136786</v>
      </c>
      <c r="Z151">
        <f>((1-BL)*'HKI(x)'!Z151+BL*'BL HKI(x)'!BD150)*'Econ aggregates'!$X159</f>
        <v>339.50267727051033</v>
      </c>
      <c r="AA151">
        <f>((1-BL)*'HKI(x)'!AA151+BL*'BL HKI(x)'!BE150)*'Econ aggregates'!$X159</f>
        <v>275.91671648228345</v>
      </c>
      <c r="AB151">
        <f>((1-BL)*'HKI(x)'!AB151+BL*'BL HKI(x)'!BF150)*'Econ aggregates'!$X159</f>
        <v>229.51800194503838</v>
      </c>
      <c r="AC151">
        <f>((1-BL)*'HKI(x)'!AC151+BL*'BL HKI(x)'!BG150)*'Econ aggregates'!$X159</f>
        <v>157.79674119882222</v>
      </c>
    </row>
    <row r="152" spans="1:29" x14ac:dyDescent="0.25">
      <c r="A152">
        <f>'HKFI(x)'!AE151</f>
        <v>2099</v>
      </c>
      <c r="B152">
        <f t="shared" si="2"/>
        <v>20830.554864306763</v>
      </c>
      <c r="C152">
        <f>((1-BL)*'HKI(x)'!C152+BL*'BL HKI(x)'!AG151)*'Econ aggregates'!$X160</f>
        <v>415.67336157581104</v>
      </c>
      <c r="D152">
        <f>((1-BL)*'HKI(x)'!D152+BL*'BL HKI(x)'!AH151)*'Econ aggregates'!$X160</f>
        <v>332.50704236286657</v>
      </c>
      <c r="E152">
        <f>((1-BL)*'HKI(x)'!E152+BL*'BL HKI(x)'!AI151)*'Econ aggregates'!$X160</f>
        <v>316.30970719380076</v>
      </c>
      <c r="F152">
        <f>((1-BL)*'HKI(x)'!F152+BL*'BL HKI(x)'!AJ151)*'Econ aggregates'!$X160</f>
        <v>463.25314851292467</v>
      </c>
      <c r="G152">
        <f>((1-BL)*'HKI(x)'!G152+BL*'BL HKI(x)'!AK151)*'Econ aggregates'!$X160</f>
        <v>595.47635126271211</v>
      </c>
      <c r="H152">
        <f>((1-BL)*'HKI(x)'!H152+BL*'BL HKI(x)'!AL151)*'Econ aggregates'!$X160</f>
        <v>764.5580094684949</v>
      </c>
      <c r="I152">
        <f>((1-BL)*'HKI(x)'!I152+BL*'BL HKI(x)'!AM151)*'Econ aggregates'!$X160</f>
        <v>949.11825528499469</v>
      </c>
      <c r="J152">
        <f>((1-BL)*'HKI(x)'!J152+BL*'BL HKI(x)'!AN151)*'Econ aggregates'!$X160</f>
        <v>976.26332165954591</v>
      </c>
      <c r="K152">
        <f>((1-BL)*'HKI(x)'!K152+BL*'BL HKI(x)'!AO151)*'Econ aggregates'!$X160</f>
        <v>1005.8773543030238</v>
      </c>
      <c r="L152">
        <f>((1-BL)*'HKI(x)'!L152+BL*'BL HKI(x)'!AP151)*'Econ aggregates'!$X160</f>
        <v>985.69956429036051</v>
      </c>
      <c r="M152">
        <f>((1-BL)*'HKI(x)'!M152+BL*'BL HKI(x)'!AQ151)*'Econ aggregates'!$X160</f>
        <v>1036.4910036442004</v>
      </c>
      <c r="N152">
        <f>((1-BL)*'HKI(x)'!N152+BL*'BL HKI(x)'!AR151)*'Econ aggregates'!$X160</f>
        <v>1077.3841559991865</v>
      </c>
      <c r="O152">
        <f>((1-BL)*'HKI(x)'!O152+BL*'BL HKI(x)'!AS151)*'Econ aggregates'!$X160</f>
        <v>1131.7691211062602</v>
      </c>
      <c r="P152">
        <f>((1-BL)*'HKI(x)'!P152+BL*'BL HKI(x)'!AT151)*'Econ aggregates'!$X160</f>
        <v>1177.6875189895163</v>
      </c>
      <c r="Q152">
        <f>((1-BL)*'HKI(x)'!Q152+BL*'BL HKI(x)'!AU151)*'Econ aggregates'!$X160</f>
        <v>1185.5502683524464</v>
      </c>
      <c r="R152">
        <f>((1-BL)*'HKI(x)'!R152+BL*'BL HKI(x)'!AV151)*'Econ aggregates'!$X160</f>
        <v>1170.3851492657043</v>
      </c>
      <c r="S152">
        <f>((1-BL)*'HKI(x)'!S152+BL*'BL HKI(x)'!AW151)*'Econ aggregates'!$X160</f>
        <v>1256.6576422062444</v>
      </c>
      <c r="T152">
        <f>((1-BL)*'HKI(x)'!T152+BL*'BL HKI(x)'!AX151)*'Econ aggregates'!$X160</f>
        <v>1199.1698892855989</v>
      </c>
      <c r="U152">
        <f>((1-BL)*'HKI(x)'!U152+BL*'BL HKI(x)'!AY151)*'Econ aggregates'!$X160</f>
        <v>904.93112866357671</v>
      </c>
      <c r="V152">
        <f>((1-BL)*'HKI(x)'!V152+BL*'BL HKI(x)'!AZ151)*'Econ aggregates'!$X160</f>
        <v>875.47655489171552</v>
      </c>
      <c r="W152">
        <f>((1-BL)*'HKI(x)'!W152+BL*'BL HKI(x)'!BA151)*'Econ aggregates'!$X160</f>
        <v>790.44954660652684</v>
      </c>
      <c r="X152">
        <f>((1-BL)*'HKI(x)'!X152+BL*'BL HKI(x)'!BB151)*'Econ aggregates'!$X160</f>
        <v>670.78252068005202</v>
      </c>
      <c r="Y152">
        <f>((1-BL)*'HKI(x)'!Y152+BL*'BL HKI(x)'!BC151)*'Econ aggregates'!$X160</f>
        <v>528.19974076390315</v>
      </c>
      <c r="Z152">
        <f>((1-BL)*'HKI(x)'!Z152+BL*'BL HKI(x)'!BD151)*'Econ aggregates'!$X160</f>
        <v>346.28113634915093</v>
      </c>
      <c r="AA152">
        <f>((1-BL)*'HKI(x)'!AA152+BL*'BL HKI(x)'!BE151)*'Econ aggregates'!$X160</f>
        <v>280.8246602526969</v>
      </c>
      <c r="AB152">
        <f>((1-BL)*'HKI(x)'!AB152+BL*'BL HKI(x)'!BF151)*'Econ aggregates'!$X160</f>
        <v>233.01071607503957</v>
      </c>
      <c r="AC152">
        <f>((1-BL)*'HKI(x)'!AC152+BL*'BL HKI(x)'!BG151)*'Econ aggregates'!$X160</f>
        <v>160.76799526040958</v>
      </c>
    </row>
    <row r="153" spans="1:29" x14ac:dyDescent="0.25">
      <c r="A153">
        <f>'HKFI(x)'!AE152</f>
        <v>2100</v>
      </c>
      <c r="B153">
        <f t="shared" si="2"/>
        <v>21235.320036218589</v>
      </c>
      <c r="C153">
        <f>((1-BL)*'HKI(x)'!C153+BL*'BL HKI(x)'!AG152)*'Econ aggregates'!$X161</f>
        <v>424.14021045129641</v>
      </c>
      <c r="D153">
        <f>((1-BL)*'HKI(x)'!D153+BL*'BL HKI(x)'!AH152)*'Econ aggregates'!$X161</f>
        <v>339.39595263636994</v>
      </c>
      <c r="E153">
        <f>((1-BL)*'HKI(x)'!E153+BL*'BL HKI(x)'!AI152)*'Econ aggregates'!$X161</f>
        <v>322.77263139436519</v>
      </c>
      <c r="F153">
        <f>((1-BL)*'HKI(x)'!F153+BL*'BL HKI(x)'!AJ152)*'Econ aggregates'!$X161</f>
        <v>471.5173111645114</v>
      </c>
      <c r="G153">
        <f>((1-BL)*'HKI(x)'!G153+BL*'BL HKI(x)'!AK152)*'Econ aggregates'!$X161</f>
        <v>604.93292348813668</v>
      </c>
      <c r="H153">
        <f>((1-BL)*'HKI(x)'!H153+BL*'BL HKI(x)'!AL152)*'Econ aggregates'!$X161</f>
        <v>777.63444438922136</v>
      </c>
      <c r="I153">
        <f>((1-BL)*'HKI(x)'!I153+BL*'BL HKI(x)'!AM152)*'Econ aggregates'!$X161</f>
        <v>966.80805649921786</v>
      </c>
      <c r="J153">
        <f>((1-BL)*'HKI(x)'!J153+BL*'BL HKI(x)'!AN152)*'Econ aggregates'!$X161</f>
        <v>998.23238895439499</v>
      </c>
      <c r="K153">
        <f>((1-BL)*'HKI(x)'!K153+BL*'BL HKI(x)'!AO152)*'Econ aggregates'!$X161</f>
        <v>1026.9006144896725</v>
      </c>
      <c r="L153">
        <f>((1-BL)*'HKI(x)'!L153+BL*'BL HKI(x)'!AP152)*'Econ aggregates'!$X161</f>
        <v>1006.7774932947359</v>
      </c>
      <c r="M153">
        <f>((1-BL)*'HKI(x)'!M153+BL*'BL HKI(x)'!AQ152)*'Econ aggregates'!$X161</f>
        <v>1058.4503346814324</v>
      </c>
      <c r="N153">
        <f>((1-BL)*'HKI(x)'!N153+BL*'BL HKI(x)'!AR152)*'Econ aggregates'!$X161</f>
        <v>1099.0610616650902</v>
      </c>
      <c r="O153">
        <f>((1-BL)*'HKI(x)'!O153+BL*'BL HKI(x)'!AS152)*'Econ aggregates'!$X161</f>
        <v>1154.5629791682109</v>
      </c>
      <c r="P153">
        <f>((1-BL)*'HKI(x)'!P153+BL*'BL HKI(x)'!AT152)*'Econ aggregates'!$X161</f>
        <v>1200.6212748363041</v>
      </c>
      <c r="Q153">
        <f>((1-BL)*'HKI(x)'!Q153+BL*'BL HKI(x)'!AU152)*'Econ aggregates'!$X161</f>
        <v>1208.7775163924709</v>
      </c>
      <c r="R153">
        <f>((1-BL)*'HKI(x)'!R153+BL*'BL HKI(x)'!AV152)*'Econ aggregates'!$X161</f>
        <v>1192.8102988318694</v>
      </c>
      <c r="S153">
        <f>((1-BL)*'HKI(x)'!S153+BL*'BL HKI(x)'!AW152)*'Econ aggregates'!$X161</f>
        <v>1277.6911318595055</v>
      </c>
      <c r="T153">
        <f>((1-BL)*'HKI(x)'!T153+BL*'BL HKI(x)'!AX152)*'Econ aggregates'!$X161</f>
        <v>1219.9258228826295</v>
      </c>
      <c r="U153">
        <f>((1-BL)*'HKI(x)'!U153+BL*'BL HKI(x)'!AY152)*'Econ aggregates'!$X161</f>
        <v>921.74287663878863</v>
      </c>
      <c r="V153">
        <f>((1-BL)*'HKI(x)'!V153+BL*'BL HKI(x)'!AZ152)*'Econ aggregates'!$X161</f>
        <v>890.33266147174095</v>
      </c>
      <c r="W153">
        <f>((1-BL)*'HKI(x)'!W153+BL*'BL HKI(x)'!BA152)*'Econ aggregates'!$X161</f>
        <v>804.34363311467064</v>
      </c>
      <c r="X153">
        <f>((1-BL)*'HKI(x)'!X153+BL*'BL HKI(x)'!BB152)*'Econ aggregates'!$X161</f>
        <v>683.10380819971647</v>
      </c>
      <c r="Y153">
        <f>((1-BL)*'HKI(x)'!Y153+BL*'BL HKI(x)'!BC152)*'Econ aggregates'!$X161</f>
        <v>538.64338768180949</v>
      </c>
      <c r="Z153">
        <f>((1-BL)*'HKI(x)'!Z153+BL*'BL HKI(x)'!BD152)*'Econ aggregates'!$X161</f>
        <v>355.94159287546364</v>
      </c>
      <c r="AA153">
        <f>((1-BL)*'HKI(x)'!AA153+BL*'BL HKI(x)'!BE152)*'Econ aggregates'!$X161</f>
        <v>287.76475665656432</v>
      </c>
      <c r="AB153">
        <f>((1-BL)*'HKI(x)'!AB153+BL*'BL HKI(x)'!BF152)*'Econ aggregates'!$X161</f>
        <v>237.3697131320769</v>
      </c>
      <c r="AC153">
        <f>((1-BL)*'HKI(x)'!AC153+BL*'BL HKI(x)'!BG152)*'Econ aggregates'!$X161</f>
        <v>165.06515936832523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153"/>
  <sheetViews>
    <sheetView workbookViewId="0">
      <selection activeCell="C3" sqref="C3"/>
    </sheetView>
  </sheetViews>
  <sheetFormatPr defaultRowHeight="15" x14ac:dyDescent="0.25"/>
  <sheetData>
    <row r="1" spans="1:103" x14ac:dyDescent="0.25">
      <c r="A1" t="str">
        <f>"Aggregate HKI (US$), "&amp;country</f>
        <v>Aggregate HKI (US$), Poor, Nigeria--&gt;China</v>
      </c>
    </row>
    <row r="2" spans="1:103" x14ac:dyDescent="0.25">
      <c r="B2" t="s">
        <v>118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  <c r="AA2" s="1">
        <v>24</v>
      </c>
      <c r="AB2" s="1">
        <v>25</v>
      </c>
      <c r="AC2" s="1">
        <v>26</v>
      </c>
      <c r="AD2" s="1">
        <v>27</v>
      </c>
      <c r="AE2" s="1">
        <v>28</v>
      </c>
      <c r="AF2" s="1">
        <v>29</v>
      </c>
      <c r="AG2" s="1">
        <v>30</v>
      </c>
      <c r="AH2" s="1">
        <v>31</v>
      </c>
      <c r="AI2" s="1">
        <v>32</v>
      </c>
      <c r="AJ2" s="1">
        <v>33</v>
      </c>
      <c r="AK2" s="1">
        <v>34</v>
      </c>
      <c r="AL2" s="1">
        <v>35</v>
      </c>
      <c r="AM2" s="1">
        <v>36</v>
      </c>
      <c r="AN2" s="1">
        <v>37</v>
      </c>
      <c r="AO2" s="1">
        <v>38</v>
      </c>
      <c r="AP2" s="1">
        <v>39</v>
      </c>
      <c r="AQ2" s="1">
        <v>40</v>
      </c>
      <c r="AR2" s="1">
        <v>41</v>
      </c>
      <c r="AS2" s="1">
        <v>42</v>
      </c>
      <c r="AT2" s="1">
        <v>43</v>
      </c>
      <c r="AU2" s="1">
        <v>44</v>
      </c>
      <c r="AV2" s="1">
        <v>45</v>
      </c>
      <c r="AW2" s="1">
        <v>46</v>
      </c>
      <c r="AX2" s="1">
        <v>47</v>
      </c>
      <c r="AY2" s="1">
        <v>48</v>
      </c>
      <c r="AZ2" s="1">
        <v>49</v>
      </c>
      <c r="BA2" s="1">
        <v>50</v>
      </c>
      <c r="BB2" s="1">
        <v>51</v>
      </c>
      <c r="BC2" s="1">
        <v>52</v>
      </c>
      <c r="BD2" s="1">
        <v>53</v>
      </c>
      <c r="BE2" s="1">
        <v>54</v>
      </c>
      <c r="BF2" s="1">
        <v>55</v>
      </c>
      <c r="BG2" s="1">
        <v>56</v>
      </c>
      <c r="BH2" s="1">
        <v>57</v>
      </c>
      <c r="BI2" s="1">
        <v>58</v>
      </c>
      <c r="BJ2" s="1">
        <v>59</v>
      </c>
      <c r="BK2" s="1">
        <v>60</v>
      </c>
      <c r="BL2" s="1">
        <v>61</v>
      </c>
      <c r="BM2" s="1">
        <v>62</v>
      </c>
      <c r="BN2" s="1">
        <v>63</v>
      </c>
      <c r="BO2" s="1">
        <v>64</v>
      </c>
      <c r="BP2" s="1">
        <v>65</v>
      </c>
      <c r="BQ2" s="1">
        <v>66</v>
      </c>
      <c r="BR2" s="1">
        <v>67</v>
      </c>
      <c r="BS2" s="1">
        <v>68</v>
      </c>
      <c r="BT2" s="1">
        <v>69</v>
      </c>
      <c r="BU2" s="1">
        <v>70</v>
      </c>
      <c r="BV2" s="1">
        <v>71</v>
      </c>
      <c r="BW2" s="1">
        <v>72</v>
      </c>
      <c r="BX2" s="1">
        <v>73</v>
      </c>
      <c r="BY2" s="1">
        <v>74</v>
      </c>
      <c r="BZ2" s="1">
        <v>75</v>
      </c>
      <c r="CA2" s="1">
        <v>76</v>
      </c>
      <c r="CB2" s="1">
        <v>77</v>
      </c>
      <c r="CC2" s="1">
        <v>78</v>
      </c>
      <c r="CD2" s="1">
        <v>79</v>
      </c>
      <c r="CE2" s="1">
        <v>80</v>
      </c>
      <c r="CF2" s="1">
        <v>81</v>
      </c>
      <c r="CG2" s="1">
        <v>82</v>
      </c>
      <c r="CH2" s="1">
        <v>83</v>
      </c>
      <c r="CI2" s="1">
        <v>84</v>
      </c>
      <c r="CJ2" s="1">
        <v>85</v>
      </c>
      <c r="CK2" s="1">
        <v>86</v>
      </c>
      <c r="CL2" s="1">
        <v>87</v>
      </c>
      <c r="CM2" s="1">
        <v>88</v>
      </c>
      <c r="CN2" s="1">
        <v>89</v>
      </c>
      <c r="CO2" s="1">
        <v>90</v>
      </c>
      <c r="CP2" s="1">
        <v>91</v>
      </c>
      <c r="CQ2" s="1">
        <v>92</v>
      </c>
      <c r="CR2" s="1">
        <v>93</v>
      </c>
      <c r="CS2" s="1">
        <v>94</v>
      </c>
      <c r="CT2" s="1">
        <v>95</v>
      </c>
      <c r="CU2" s="1">
        <v>96</v>
      </c>
      <c r="CV2" s="1">
        <v>97</v>
      </c>
      <c r="CW2" s="1">
        <v>98</v>
      </c>
      <c r="CX2" s="1">
        <v>99</v>
      </c>
      <c r="CY2" s="1">
        <v>100</v>
      </c>
    </row>
    <row r="3" spans="1:103" x14ac:dyDescent="0.25">
      <c r="A3">
        <f>'HKFI(x)'!AE2</f>
        <v>1950</v>
      </c>
      <c r="B3">
        <f>SUM(C3:AC3)</f>
        <v>372483.78131103888</v>
      </c>
      <c r="C3">
        <f>'HKI(x)'!C3*Population!C3*'Econ aggregates'!$X11</f>
        <v>10622.953053319987</v>
      </c>
      <c r="D3">
        <f>'HKI(x)'!D3*Population!D3*'Econ aggregates'!$X11</f>
        <v>8416.5917269165602</v>
      </c>
      <c r="E3">
        <f>'HKI(x)'!E3*Population!E3*'Econ aggregates'!$X11</f>
        <v>7328.7324865074424</v>
      </c>
      <c r="F3">
        <f>'HKI(x)'!F3*Population!F3*'Econ aggregates'!$X11</f>
        <v>9654.848092860344</v>
      </c>
      <c r="G3">
        <f>'HKI(x)'!G3*Population!G3*'Econ aggregates'!$X11</f>
        <v>10645.74023724664</v>
      </c>
      <c r="H3">
        <f>'HKI(x)'!H3*Population!H3*'Econ aggregates'!$X11</f>
        <v>12036.531540192669</v>
      </c>
      <c r="I3">
        <f>'HKI(x)'!I3*Population!I3*'Econ aggregates'!$X11</f>
        <v>16263.588393856913</v>
      </c>
      <c r="J3">
        <f>'HKI(x)'!J3*Population!J3*'Econ aggregates'!$X11</f>
        <v>19812.816619398996</v>
      </c>
      <c r="K3">
        <f>'HKI(x)'!K3*Population!K3*'Econ aggregates'!$X11</f>
        <v>19029.95237982973</v>
      </c>
      <c r="L3">
        <f>'HKI(x)'!L3*Population!L3*'Econ aggregates'!$X11</f>
        <v>18652.533299412225</v>
      </c>
      <c r="M3">
        <f>'HKI(x)'!M3*Population!M3*'Econ aggregates'!$X11</f>
        <v>19314.752043496846</v>
      </c>
      <c r="N3">
        <f>'HKI(x)'!N3*Population!N3*'Econ aggregates'!$X11</f>
        <v>19045.502429412547</v>
      </c>
      <c r="O3">
        <f>'HKI(x)'!O3*Population!O3*'Econ aggregates'!$X11</f>
        <v>19707.348037167667</v>
      </c>
      <c r="P3">
        <f>'HKI(x)'!P3*Population!P3*'Econ aggregates'!$X11</f>
        <v>19500.838500517042</v>
      </c>
      <c r="Q3">
        <f>'HKI(x)'!Q3*Population!Q3*'Econ aggregates'!$X11</f>
        <v>19586.300770391095</v>
      </c>
      <c r="R3">
        <f>'HKI(x)'!R3*Population!R3*'Econ aggregates'!$X11</f>
        <v>19254.16796284138</v>
      </c>
      <c r="S3">
        <f>'HKI(x)'!S3*Population!S3*'Econ aggregates'!$X11</f>
        <v>19232.140809526052</v>
      </c>
      <c r="T3">
        <f>'HKI(x)'!T3*Population!T3*'Econ aggregates'!$X11</f>
        <v>19142.907307801626</v>
      </c>
      <c r="U3">
        <f>'HKI(x)'!U3*Population!U3*'Econ aggregates'!$X11</f>
        <v>15751.513566031143</v>
      </c>
      <c r="V3">
        <f>'HKI(x)'!V3*Population!V3*'Econ aggregates'!$X11</f>
        <v>14791.124940326046</v>
      </c>
      <c r="W3">
        <f>'HKI(x)'!W3*Population!W3*'Econ aggregates'!$X11</f>
        <v>13037.217055927744</v>
      </c>
      <c r="X3">
        <f>'HKI(x)'!X3*Population!X3*'Econ aggregates'!$X11</f>
        <v>11227.466378589977</v>
      </c>
      <c r="Y3">
        <f>'HKI(x)'!Y3*Population!Y3*'Econ aggregates'!$X11</f>
        <v>9212.2362050605861</v>
      </c>
      <c r="Z3">
        <f>'HKI(x)'!Z3*Population!Z3*'Econ aggregates'!$X11</f>
        <v>8075.7867704619403</v>
      </c>
      <c r="AA3">
        <f>'HKI(x)'!AA3*Population!AA3*'Econ aggregates'!$X11</f>
        <v>5985.2672880074633</v>
      </c>
      <c r="AB3">
        <f>'HKI(x)'!AB3*Population!AB3*'Econ aggregates'!$X11</f>
        <v>3808.0836762421309</v>
      </c>
      <c r="AC3">
        <f>'HKI(x)'!AC3*Population!AC3*'Econ aggregates'!$X11</f>
        <v>3346.8397396961741</v>
      </c>
    </row>
    <row r="4" spans="1:103" x14ac:dyDescent="0.25">
      <c r="A4">
        <f>'HKFI(x)'!AE3</f>
        <v>1951</v>
      </c>
      <c r="B4">
        <f t="shared" ref="B4:B67" si="0">SUM(C4:AC4)</f>
        <v>380261.50394525379</v>
      </c>
      <c r="C4">
        <f>'HKI(x)'!C4*Population!C4*'Econ aggregates'!$X12</f>
        <v>10603.433624179228</v>
      </c>
      <c r="D4">
        <f>'HKI(x)'!D4*Population!D4*'Econ aggregates'!$X12</f>
        <v>8627.4411294281399</v>
      </c>
      <c r="E4">
        <f>'HKI(x)'!E4*Population!E4*'Econ aggregates'!$X12</f>
        <v>7513.5290675979722</v>
      </c>
      <c r="F4">
        <f>'HKI(x)'!F4*Population!F4*'Econ aggregates'!$X12</f>
        <v>9884.1353129174586</v>
      </c>
      <c r="G4">
        <f>'HKI(x)'!G4*Population!G4*'Econ aggregates'!$X12</f>
        <v>10878.321634696367</v>
      </c>
      <c r="H4">
        <f>'HKI(x)'!H4*Population!H4*'Econ aggregates'!$X12</f>
        <v>12311.945220618591</v>
      </c>
      <c r="I4">
        <f>'HKI(x)'!I4*Population!I4*'Econ aggregates'!$X12</f>
        <v>16666.312008978173</v>
      </c>
      <c r="J4">
        <f>'HKI(x)'!J4*Population!J4*'Econ aggregates'!$X12</f>
        <v>20380.083560162017</v>
      </c>
      <c r="K4">
        <f>'HKI(x)'!K4*Population!K4*'Econ aggregates'!$X12</f>
        <v>19547.997525801973</v>
      </c>
      <c r="L4">
        <f>'HKI(x)'!L4*Population!L4*'Econ aggregates'!$X12</f>
        <v>19140.673441641567</v>
      </c>
      <c r="M4">
        <f>'HKI(x)'!M4*Population!M4*'Econ aggregates'!$X12</f>
        <v>19763.711948910361</v>
      </c>
      <c r="N4">
        <f>'HKI(x)'!N4*Population!N4*'Econ aggregates'!$X12</f>
        <v>19408.055151088447</v>
      </c>
      <c r="O4">
        <f>'HKI(x)'!O4*Population!O4*'Econ aggregates'!$X12</f>
        <v>20088.35118888233</v>
      </c>
      <c r="P4">
        <f>'HKI(x)'!P4*Population!P4*'Econ aggregates'!$X12</f>
        <v>19919.050628032946</v>
      </c>
      <c r="Q4">
        <f>'HKI(x)'!Q4*Population!Q4*'Econ aggregates'!$X12</f>
        <v>20044.313367359435</v>
      </c>
      <c r="R4">
        <f>'HKI(x)'!R4*Population!R4*'Econ aggregates'!$X12</f>
        <v>19664.125439317286</v>
      </c>
      <c r="S4">
        <f>'HKI(x)'!S4*Population!S4*'Econ aggregates'!$X12</f>
        <v>19575.872740337061</v>
      </c>
      <c r="T4">
        <f>'HKI(x)'!T4*Population!T4*'Econ aggregates'!$X12</f>
        <v>19480.66306852199</v>
      </c>
      <c r="U4">
        <f>'HKI(x)'!U4*Population!U4*'Econ aggregates'!$X12</f>
        <v>16036.020993329472</v>
      </c>
      <c r="V4">
        <f>'HKI(x)'!V4*Population!V4*'Econ aggregates'!$X12</f>
        <v>15038.943165025656</v>
      </c>
      <c r="W4">
        <f>'HKI(x)'!W4*Population!W4*'Econ aggregates'!$X12</f>
        <v>13255.5499839194</v>
      </c>
      <c r="X4">
        <f>'HKI(x)'!X4*Population!X4*'Econ aggregates'!$X12</f>
        <v>11419.992854620812</v>
      </c>
      <c r="Y4">
        <f>'HKI(x)'!Y4*Population!Y4*'Econ aggregates'!$X12</f>
        <v>9373.9698686755382</v>
      </c>
      <c r="Z4">
        <f>'HKI(x)'!Z4*Population!Z4*'Econ aggregates'!$X12</f>
        <v>8244.6999496783228</v>
      </c>
      <c r="AA4">
        <f>'HKI(x)'!AA4*Population!AA4*'Econ aggregates'!$X12</f>
        <v>6103.7034589205005</v>
      </c>
      <c r="AB4">
        <f>'HKI(x)'!AB4*Population!AB4*'Econ aggregates'!$X12</f>
        <v>3873.220447796059</v>
      </c>
      <c r="AC4">
        <f>'HKI(x)'!AC4*Population!AC4*'Econ aggregates'!$X12</f>
        <v>3417.3871648166964</v>
      </c>
    </row>
    <row r="5" spans="1:103" x14ac:dyDescent="0.25">
      <c r="A5">
        <f>'HKFI(x)'!AE4</f>
        <v>1952</v>
      </c>
      <c r="B5">
        <f t="shared" si="0"/>
        <v>391565.28087664203</v>
      </c>
      <c r="C5">
        <f>'HKI(x)'!C5*Population!C5*'Econ aggregates'!$X13</f>
        <v>10778.741517422179</v>
      </c>
      <c r="D5">
        <f>'HKI(x)'!D5*Population!D5*'Econ aggregates'!$X13</f>
        <v>8583.3059735058523</v>
      </c>
      <c r="E5">
        <f>'HKI(x)'!E5*Population!E5*'Econ aggregates'!$X13</f>
        <v>7734.2840555795519</v>
      </c>
      <c r="F5">
        <f>'HKI(x)'!F5*Population!F5*'Econ aggregates'!$X13</f>
        <v>10165.600593138593</v>
      </c>
      <c r="G5">
        <f>'HKI(x)'!G5*Population!G5*'Econ aggregates'!$X13</f>
        <v>11177.994862765518</v>
      </c>
      <c r="H5">
        <f>'HKI(x)'!H5*Population!H5*'Econ aggregates'!$X13</f>
        <v>12666.914849581737</v>
      </c>
      <c r="I5">
        <f>'HKI(x)'!I5*Population!I5*'Econ aggregates'!$X13</f>
        <v>17178.414867934796</v>
      </c>
      <c r="J5">
        <f>'HKI(x)'!J5*Population!J5*'Econ aggregates'!$X13</f>
        <v>21064.499683233746</v>
      </c>
      <c r="K5">
        <f>'HKI(x)'!K5*Population!K5*'Econ aggregates'!$X13</f>
        <v>20223.283389201115</v>
      </c>
      <c r="L5">
        <f>'HKI(x)'!L5*Population!L5*'Econ aggregates'!$X13</f>
        <v>19834.934770972795</v>
      </c>
      <c r="M5">
        <f>'HKI(x)'!M5*Population!M5*'Econ aggregates'!$X13</f>
        <v>20475.11959579392</v>
      </c>
      <c r="N5">
        <f>'HKI(x)'!N5*Population!N5*'Econ aggregates'!$X13</f>
        <v>20045.775734304341</v>
      </c>
      <c r="O5">
        <f>'HKI(x)'!O5*Population!O5*'Econ aggregates'!$X13</f>
        <v>20686.008336721519</v>
      </c>
      <c r="P5">
        <f>'HKI(x)'!P5*Population!P5*'Econ aggregates'!$X13</f>
        <v>20512.19276022253</v>
      </c>
      <c r="Q5">
        <f>'HKI(x)'!Q5*Population!Q5*'Econ aggregates'!$X13</f>
        <v>20691.813180004556</v>
      </c>
      <c r="R5">
        <f>'HKI(x)'!R5*Population!R5*'Econ aggregates'!$X13</f>
        <v>20328.179048165621</v>
      </c>
      <c r="S5">
        <f>'HKI(x)'!S5*Population!S5*'Econ aggregates'!$X13</f>
        <v>20180.227403709421</v>
      </c>
      <c r="T5">
        <f>'HKI(x)'!T5*Population!T5*'Econ aggregates'!$X13</f>
        <v>20062.995794739199</v>
      </c>
      <c r="U5">
        <f>'HKI(x)'!U5*Population!U5*'Econ aggregates'!$X13</f>
        <v>16505.244117293834</v>
      </c>
      <c r="V5">
        <f>'HKI(x)'!V5*Population!V5*'Econ aggregates'!$X13</f>
        <v>15451.356709464817</v>
      </c>
      <c r="W5">
        <f>'HKI(x)'!W5*Population!W5*'Econ aggregates'!$X13</f>
        <v>13610.668205038264</v>
      </c>
      <c r="X5">
        <f>'HKI(x)'!X5*Population!X5*'Econ aggregates'!$X13</f>
        <v>11729.036606551164</v>
      </c>
      <c r="Y5">
        <f>'HKI(x)'!Y5*Population!Y5*'Econ aggregates'!$X13</f>
        <v>9629.9239678151425</v>
      </c>
      <c r="Z5">
        <f>'HKI(x)'!Z5*Population!Z5*'Econ aggregates'!$X13</f>
        <v>8485.6834433754429</v>
      </c>
      <c r="AA5">
        <f>'HKI(x)'!AA5*Population!AA5*'Econ aggregates'!$X13</f>
        <v>6274.6480642604856</v>
      </c>
      <c r="AB5">
        <f>'HKI(x)'!AB5*Population!AB5*'Econ aggregates'!$X13</f>
        <v>3973.6723214583694</v>
      </c>
      <c r="AC5">
        <f>'HKI(x)'!AC5*Population!AC5*'Econ aggregates'!$X13</f>
        <v>3514.7610243875738</v>
      </c>
    </row>
    <row r="6" spans="1:103" x14ac:dyDescent="0.25">
      <c r="A6">
        <f>'HKFI(x)'!AE5</f>
        <v>1953</v>
      </c>
      <c r="B6">
        <f t="shared" si="0"/>
        <v>404170.7678713621</v>
      </c>
      <c r="C6">
        <f>'HKI(x)'!C6*Population!C6*'Econ aggregates'!$X14</f>
        <v>11074.969962574127</v>
      </c>
      <c r="D6">
        <f>'HKI(x)'!D6*Population!D6*'Econ aggregates'!$X14</f>
        <v>8819.9457121633441</v>
      </c>
      <c r="E6">
        <f>'HKI(x)'!E6*Population!E6*'Econ aggregates'!$X14</f>
        <v>7715.2340620350069</v>
      </c>
      <c r="F6">
        <f>'HKI(x)'!F6*Population!F6*'Econ aggregates'!$X14</f>
        <v>10429.137389407715</v>
      </c>
      <c r="G6">
        <f>'HKI(x)'!G6*Population!G6*'Econ aggregates'!$X14</f>
        <v>11462.756776421975</v>
      </c>
      <c r="H6">
        <f>'HKI(x)'!H6*Population!H6*'Econ aggregates'!$X14</f>
        <v>13006.991042183656</v>
      </c>
      <c r="I6">
        <f>'HKI(x)'!I6*Population!I6*'Econ aggregates'!$X14</f>
        <v>17677.456344859351</v>
      </c>
      <c r="J6">
        <f>'HKI(x)'!J6*Population!J6*'Econ aggregates'!$X14</f>
        <v>21730.876603909561</v>
      </c>
      <c r="K6">
        <f>'HKI(x)'!K6*Population!K6*'Econ aggregates'!$X14</f>
        <v>20866.72431293525</v>
      </c>
      <c r="L6">
        <f>'HKI(x)'!L6*Population!L6*'Econ aggregates'!$X14</f>
        <v>20526.368096558104</v>
      </c>
      <c r="M6">
        <f>'HKI(x)'!M6*Population!M6*'Econ aggregates'!$X14</f>
        <v>21250.379244832577</v>
      </c>
      <c r="N6">
        <f>'HKI(x)'!N6*Population!N6*'Econ aggregates'!$X14</f>
        <v>20819.594638256538</v>
      </c>
      <c r="O6">
        <f>'HKI(x)'!O6*Population!O6*'Econ aggregates'!$X14</f>
        <v>21433.629242066541</v>
      </c>
      <c r="P6">
        <f>'HKI(x)'!P6*Population!P6*'Econ aggregates'!$X14</f>
        <v>21196.056993179303</v>
      </c>
      <c r="Q6">
        <f>'HKI(x)'!Q6*Population!Q6*'Econ aggregates'!$X14</f>
        <v>21393.028410819992</v>
      </c>
      <c r="R6">
        <f>'HKI(x)'!R6*Population!R6*'Econ aggregates'!$X14</f>
        <v>21058.884523860837</v>
      </c>
      <c r="S6">
        <f>'HKI(x)'!S6*Population!S6*'Econ aggregates'!$X14</f>
        <v>20915.618892567167</v>
      </c>
      <c r="T6">
        <f>'HKI(x)'!T6*Population!T6*'Econ aggregates'!$X14</f>
        <v>20774.234594464233</v>
      </c>
      <c r="U6">
        <f>'HKI(x)'!U6*Population!U6*'Econ aggregates'!$X14</f>
        <v>17077.217445448063</v>
      </c>
      <c r="V6">
        <f>'HKI(x)'!V6*Population!V6*'Econ aggregates'!$X14</f>
        <v>15956.386833104658</v>
      </c>
      <c r="W6">
        <f>'HKI(x)'!W6*Population!W6*'Econ aggregates'!$X14</f>
        <v>14034.123884450853</v>
      </c>
      <c r="X6">
        <f>'HKI(x)'!X6*Population!X6*'Econ aggregates'!$X14</f>
        <v>12086.482654126192</v>
      </c>
      <c r="Y6">
        <f>'HKI(x)'!Y6*Population!Y6*'Econ aggregates'!$X14</f>
        <v>9925.3631001415833</v>
      </c>
      <c r="Z6">
        <f>'HKI(x)'!Z6*Population!Z6*'Econ aggregates'!$X14</f>
        <v>8759.2750308200484</v>
      </c>
      <c r="AA6">
        <f>'HKI(x)'!AA6*Population!AA6*'Econ aggregates'!$X14</f>
        <v>6469.520449290585</v>
      </c>
      <c r="AB6">
        <f>'HKI(x)'!AB6*Population!AB6*'Econ aggregates'!$X14</f>
        <v>4089.0936781594901</v>
      </c>
      <c r="AC6">
        <f>'HKI(x)'!AC6*Population!AC6*'Econ aggregates'!$X14</f>
        <v>3621.4179527253868</v>
      </c>
    </row>
    <row r="7" spans="1:103" x14ac:dyDescent="0.25">
      <c r="A7">
        <f>'HKFI(x)'!AE6</f>
        <v>1954</v>
      </c>
      <c r="B7">
        <f t="shared" si="0"/>
        <v>417331.30188799876</v>
      </c>
      <c r="C7">
        <f>'HKI(x)'!C7*Population!C7*'Econ aggregates'!$X15</f>
        <v>11467.207913237004</v>
      </c>
      <c r="D7">
        <f>'HKI(x)'!D7*Population!D7*'Econ aggregates'!$X15</f>
        <v>9117.8027605046227</v>
      </c>
      <c r="E7">
        <f>'HKI(x)'!E7*Population!E7*'Econ aggregates'!$X15</f>
        <v>7963.4417938791394</v>
      </c>
      <c r="F7">
        <f>'HKI(x)'!F7*Population!F7*'Econ aggregates'!$X15</f>
        <v>10477.431628849483</v>
      </c>
      <c r="G7">
        <f>'HKI(x)'!G7*Population!G7*'Econ aggregates'!$X15</f>
        <v>11700.791501174697</v>
      </c>
      <c r="H7">
        <f>'HKI(x)'!H7*Population!H7*'Econ aggregates'!$X15</f>
        <v>13294.879949412518</v>
      </c>
      <c r="I7">
        <f>'HKI(x)'!I7*Population!I7*'Econ aggregates'!$X15</f>
        <v>18109.061185940627</v>
      </c>
      <c r="J7">
        <f>'HKI(x)'!J7*Population!J7*'Econ aggregates'!$X15</f>
        <v>22325.976159101596</v>
      </c>
      <c r="K7">
        <f>'HKI(x)'!K7*Population!K7*'Econ aggregates'!$X15</f>
        <v>21453.10355540309</v>
      </c>
      <c r="L7">
        <f>'HKI(x)'!L7*Population!L7*'Econ aggregates'!$X15</f>
        <v>21124.073722160792</v>
      </c>
      <c r="M7">
        <f>'HKI(x)'!M7*Population!M7*'Econ aggregates'!$X15</f>
        <v>21951.692404678222</v>
      </c>
      <c r="N7">
        <f>'HKI(x)'!N7*Population!N7*'Econ aggregates'!$X15</f>
        <v>21601.341951968912</v>
      </c>
      <c r="O7">
        <f>'HKI(x)'!O7*Population!O7*'Econ aggregates'!$X15</f>
        <v>22286.684457807212</v>
      </c>
      <c r="P7">
        <f>'HKI(x)'!P7*Population!P7*'Econ aggregates'!$X15</f>
        <v>21991.844798484064</v>
      </c>
      <c r="Q7">
        <f>'HKI(x)'!Q7*Population!Q7*'Econ aggregates'!$X15</f>
        <v>22153.690491060206</v>
      </c>
      <c r="R7">
        <f>'HKI(x)'!R7*Population!R7*'Econ aggregates'!$X15</f>
        <v>21818.050085534578</v>
      </c>
      <c r="S7">
        <f>'HKI(x)'!S7*Population!S7*'Econ aggregates'!$X15</f>
        <v>21692.092750165939</v>
      </c>
      <c r="T7">
        <f>'HKI(x)'!T7*Population!T7*'Econ aggregates'!$X15</f>
        <v>21577.290081917341</v>
      </c>
      <c r="U7">
        <f>'HKI(x)'!U7*Population!U7*'Econ aggregates'!$X15</f>
        <v>17726.302887690301</v>
      </c>
      <c r="V7">
        <f>'HKI(x)'!V7*Population!V7*'Econ aggregates'!$X15</f>
        <v>16542.094299084012</v>
      </c>
      <c r="W7">
        <f>'HKI(x)'!W7*Population!W7*'Econ aggregates'!$X15</f>
        <v>14526.135232247789</v>
      </c>
      <c r="X7">
        <f>'HKI(x)'!X7*Population!X7*'Econ aggregates'!$X15</f>
        <v>12490.087061792468</v>
      </c>
      <c r="Y7">
        <f>'HKI(x)'!Y7*Population!Y7*'Econ aggregates'!$X15</f>
        <v>10246.567956652732</v>
      </c>
      <c r="Z7">
        <f>'HKI(x)'!Z7*Population!Z7*'Econ aggregates'!$X15</f>
        <v>9055.651874734438</v>
      </c>
      <c r="AA7">
        <f>'HKI(x)'!AA7*Population!AA7*'Econ aggregates'!$X15</f>
        <v>6684.3912629627775</v>
      </c>
      <c r="AB7">
        <f>'HKI(x)'!AB7*Population!AB7*'Econ aggregates'!$X15</f>
        <v>4217.1336275664444</v>
      </c>
      <c r="AC7">
        <f>'HKI(x)'!AC7*Population!AC7*'Econ aggregates'!$X15</f>
        <v>3736.4804939877176</v>
      </c>
    </row>
    <row r="8" spans="1:103" x14ac:dyDescent="0.25">
      <c r="A8">
        <f>'HKFI(x)'!AE7</f>
        <v>1955</v>
      </c>
      <c r="B8">
        <f t="shared" si="0"/>
        <v>430793.71256245195</v>
      </c>
      <c r="C8">
        <f>'HKI(x)'!C8*Population!C8*'Econ aggregates'!$X16</f>
        <v>11940.571171196436</v>
      </c>
      <c r="D8">
        <f>'HKI(x)'!D8*Population!D8*'Econ aggregates'!$X16</f>
        <v>9466.0991884662199</v>
      </c>
      <c r="E8">
        <f>'HKI(x)'!E8*Population!E8*'Econ aggregates'!$X16</f>
        <v>8244.8544488020179</v>
      </c>
      <c r="F8">
        <f>'HKI(x)'!F8*Population!F8*'Econ aggregates'!$X16</f>
        <v>10813.804638307465</v>
      </c>
      <c r="G8">
        <f>'HKI(x)'!G8*Population!G8*'Econ aggregates'!$X16</f>
        <v>11877.200597690429</v>
      </c>
      <c r="H8">
        <f>'HKI(x)'!H8*Population!H8*'Econ aggregates'!$X16</f>
        <v>13511.785487416106</v>
      </c>
      <c r="I8">
        <f>'HKI(x)'!I8*Population!I8*'Econ aggregates'!$X16</f>
        <v>18444.468182589964</v>
      </c>
      <c r="J8">
        <f>'HKI(x)'!J8*Population!J8*'Econ aggregates'!$X16</f>
        <v>22803.499195757977</v>
      </c>
      <c r="K8">
        <f>'HKI(x)'!K8*Population!K8*'Econ aggregates'!$X16</f>
        <v>21945.85512673674</v>
      </c>
      <c r="L8">
        <f>'HKI(x)'!L8*Population!L8*'Econ aggregates'!$X16</f>
        <v>21642.483768390495</v>
      </c>
      <c r="M8">
        <f>'HKI(x)'!M8*Population!M8*'Econ aggregates'!$X16</f>
        <v>22510.39765812501</v>
      </c>
      <c r="N8">
        <f>'HKI(x)'!N8*Population!N8*'Econ aggregates'!$X16</f>
        <v>22259.566167629335</v>
      </c>
      <c r="O8">
        <f>'HKI(x)'!O8*Population!O8*'Econ aggregates'!$X16</f>
        <v>23109.418539424903</v>
      </c>
      <c r="P8">
        <f>'HKI(x)'!P8*Population!P8*'Econ aggregates'!$X16</f>
        <v>22880.830592577273</v>
      </c>
      <c r="Q8">
        <f>'HKI(x)'!Q8*Population!Q8*'Econ aggregates'!$X16</f>
        <v>23012.170143031246</v>
      </c>
      <c r="R8">
        <f>'HKI(x)'!R8*Population!R8*'Econ aggregates'!$X16</f>
        <v>22628.514516760169</v>
      </c>
      <c r="S8">
        <f>'HKI(x)'!S8*Population!S8*'Econ aggregates'!$X16</f>
        <v>22497.695230237514</v>
      </c>
      <c r="T8">
        <f>'HKI(x)'!T8*Population!T8*'Econ aggregates'!$X16</f>
        <v>22417.28751683786</v>
      </c>
      <c r="U8">
        <f>'HKI(x)'!U8*Population!U8*'Econ aggregates'!$X16</f>
        <v>18439.500521899525</v>
      </c>
      <c r="V8">
        <f>'HKI(x)'!V8*Population!V8*'Econ aggregates'!$X16</f>
        <v>17192.851149262875</v>
      </c>
      <c r="W8">
        <f>'HKI(x)'!W8*Population!W8*'Econ aggregates'!$X16</f>
        <v>15089.618892899734</v>
      </c>
      <c r="X8">
        <f>'HKI(x)'!X8*Population!X8*'Econ aggregates'!$X16</f>
        <v>12955.565152526415</v>
      </c>
      <c r="Y8">
        <f>'HKI(x)'!Y8*Population!Y8*'Econ aggregates'!$X16</f>
        <v>10605.815062438236</v>
      </c>
      <c r="Z8">
        <f>'HKI(x)'!Z8*Population!Z8*'Econ aggregates'!$X16</f>
        <v>9370.0400331778055</v>
      </c>
      <c r="AA8">
        <f>'HKI(x)'!AA8*Population!AA8*'Econ aggregates'!$X16</f>
        <v>6914.3546823120378</v>
      </c>
      <c r="AB8">
        <f>'HKI(x)'!AB8*Population!AB8*'Econ aggregates'!$X16</f>
        <v>4357.8700348758675</v>
      </c>
      <c r="AC8">
        <f>'HKI(x)'!AC8*Population!AC8*'Econ aggregates'!$X16</f>
        <v>3861.5948630823023</v>
      </c>
    </row>
    <row r="9" spans="1:103" x14ac:dyDescent="0.25">
      <c r="A9">
        <f>'HKFI(x)'!AE8</f>
        <v>1956</v>
      </c>
      <c r="B9">
        <f t="shared" si="0"/>
        <v>443174.406597908</v>
      </c>
      <c r="C9">
        <f>'HKI(x)'!C9*Population!C9*'Econ aggregates'!$X17</f>
        <v>12379.547569664743</v>
      </c>
      <c r="D9">
        <f>'HKI(x)'!D9*Population!D9*'Econ aggregates'!$X17</f>
        <v>9808.521401385995</v>
      </c>
      <c r="E9">
        <f>'HKI(x)'!E9*Population!E9*'Econ aggregates'!$X17</f>
        <v>8528.121589999264</v>
      </c>
      <c r="F9">
        <f>'HKI(x)'!F9*Population!F9*'Econ aggregates'!$X17</f>
        <v>11142.161744781008</v>
      </c>
      <c r="G9">
        <f>'HKI(x)'!G9*Population!G9*'Econ aggregates'!$X17</f>
        <v>12187.12987590557</v>
      </c>
      <c r="H9">
        <f>'HKI(x)'!H9*Population!H9*'Econ aggregates'!$X17</f>
        <v>13868.3330018834</v>
      </c>
      <c r="I9">
        <f>'HKI(x)'!I9*Population!I9*'Econ aggregates'!$X17</f>
        <v>18966.517277064599</v>
      </c>
      <c r="J9">
        <f>'HKI(x)'!J9*Population!J9*'Econ aggregates'!$X17</f>
        <v>23558.428875804708</v>
      </c>
      <c r="K9">
        <f>'HKI(x)'!K9*Population!K9*'Econ aggregates'!$X17</f>
        <v>22626.402882283001</v>
      </c>
      <c r="L9">
        <f>'HKI(x)'!L9*Population!L9*'Econ aggregates'!$X17</f>
        <v>22289.316163254596</v>
      </c>
      <c r="M9">
        <f>'HKI(x)'!M9*Population!M9*'Econ aggregates'!$X17</f>
        <v>23109.814149084232</v>
      </c>
      <c r="N9">
        <f>'HKI(x)'!N9*Population!N9*'Econ aggregates'!$X17</f>
        <v>22749.363256205706</v>
      </c>
      <c r="O9">
        <f>'HKI(x)'!O9*Population!O9*'Econ aggregates'!$X17</f>
        <v>23650.055635300414</v>
      </c>
      <c r="P9">
        <f>'HKI(x)'!P9*Population!P9*'Econ aggregates'!$X17</f>
        <v>23499.943622905812</v>
      </c>
      <c r="Q9">
        <f>'HKI(x)'!Q9*Population!Q9*'Econ aggregates'!$X17</f>
        <v>23713.448772539759</v>
      </c>
      <c r="R9">
        <f>'HKI(x)'!R9*Population!R9*'Econ aggregates'!$X17</f>
        <v>23274.3484620247</v>
      </c>
      <c r="S9">
        <f>'HKI(x)'!S9*Population!S9*'Econ aggregates'!$X17</f>
        <v>23052.005975788623</v>
      </c>
      <c r="T9">
        <f>'HKI(x)'!T9*Population!T9*'Econ aggregates'!$X17</f>
        <v>23005.6578584981</v>
      </c>
      <c r="U9">
        <f>'HKI(x)'!U9*Population!U9*'Econ aggregates'!$X17</f>
        <v>18976.286500541926</v>
      </c>
      <c r="V9">
        <f>'HKI(x)'!V9*Population!V9*'Econ aggregates'!$X17</f>
        <v>17689.815306062133</v>
      </c>
      <c r="W9">
        <f>'HKI(x)'!W9*Population!W9*'Econ aggregates'!$X17</f>
        <v>15532.834680047568</v>
      </c>
      <c r="X9">
        <f>'HKI(x)'!X9*Population!X9*'Econ aggregates'!$X17</f>
        <v>13353.71358337297</v>
      </c>
      <c r="Y9">
        <f>'HKI(x)'!Y9*Population!Y9*'Econ aggregates'!$X17</f>
        <v>10931.806993411285</v>
      </c>
      <c r="Z9">
        <f>'HKI(x)'!Z9*Population!Z9*'Econ aggregates'!$X17</f>
        <v>9686.9730349210095</v>
      </c>
      <c r="AA9">
        <f>'HKI(x)'!AA9*Population!AA9*'Econ aggregates'!$X17</f>
        <v>7128.7122823746713</v>
      </c>
      <c r="AB9">
        <f>'HKI(x)'!AB9*Population!AB9*'Econ aggregates'!$X17</f>
        <v>4477.303298127822</v>
      </c>
      <c r="AC9">
        <f>'HKI(x)'!AC9*Population!AC9*'Econ aggregates'!$X17</f>
        <v>3987.8428046744539</v>
      </c>
    </row>
    <row r="10" spans="1:103" x14ac:dyDescent="0.25">
      <c r="A10">
        <f>'HKFI(x)'!AE9</f>
        <v>1957</v>
      </c>
      <c r="B10">
        <f t="shared" si="0"/>
        <v>455592.61479662504</v>
      </c>
      <c r="C10">
        <f>'HKI(x)'!C10*Population!C10*'Econ aggregates'!$X18</f>
        <v>12849.638048902583</v>
      </c>
      <c r="D10">
        <f>'HKI(x)'!D10*Population!D10*'Econ aggregates'!$X18</f>
        <v>10106.656536644465</v>
      </c>
      <c r="E10">
        <f>'HKI(x)'!E10*Population!E10*'Econ aggregates'!$X18</f>
        <v>8798.8948714286107</v>
      </c>
      <c r="F10">
        <f>'HKI(x)'!F10*Population!F10*'Econ aggregates'!$X18</f>
        <v>11453.353437917067</v>
      </c>
      <c r="G10">
        <f>'HKI(x)'!G10*Population!G10*'Econ aggregates'!$X18</f>
        <v>12480.34341221192</v>
      </c>
      <c r="H10">
        <f>'HKI(x)'!H10*Population!H10*'Econ aggregates'!$X18</f>
        <v>14201.219270520127</v>
      </c>
      <c r="I10">
        <f>'HKI(x)'!I10*Population!I10*'Econ aggregates'!$X18</f>
        <v>19442.165600372737</v>
      </c>
      <c r="J10">
        <f>'HKI(x)'!J10*Population!J10*'Econ aggregates'!$X18</f>
        <v>24223.594263134957</v>
      </c>
      <c r="K10">
        <f>'HKI(x)'!K10*Population!K10*'Econ aggregates'!$X18</f>
        <v>23264.127285381353</v>
      </c>
      <c r="L10">
        <f>'HKI(x)'!L10*Population!L10*'Econ aggregates'!$X18</f>
        <v>22954.923492905626</v>
      </c>
      <c r="M10">
        <f>'HKI(x)'!M10*Population!M10*'Econ aggregates'!$X18</f>
        <v>23790.000832714632</v>
      </c>
      <c r="N10">
        <f>'HKI(x)'!N10*Population!N10*'Econ aggregates'!$X18</f>
        <v>23331.038180859854</v>
      </c>
      <c r="O10">
        <f>'HKI(x)'!O10*Population!O10*'Econ aggregates'!$X18</f>
        <v>24177.070097629687</v>
      </c>
      <c r="P10">
        <f>'HKI(x)'!P10*Population!P10*'Econ aggregates'!$X18</f>
        <v>24046.414614141901</v>
      </c>
      <c r="Q10">
        <f>'HKI(x)'!Q10*Population!Q10*'Econ aggregates'!$X18</f>
        <v>24371.1477179543</v>
      </c>
      <c r="R10">
        <f>'HKI(x)'!R10*Population!R10*'Econ aggregates'!$X18</f>
        <v>23987.629425193831</v>
      </c>
      <c r="S10">
        <f>'HKI(x)'!S10*Population!S10*'Econ aggregates'!$X18</f>
        <v>23679.852995699082</v>
      </c>
      <c r="T10">
        <f>'HKI(x)'!T10*Population!T10*'Econ aggregates'!$X18</f>
        <v>23624.193920052461</v>
      </c>
      <c r="U10">
        <f>'HKI(x)'!U10*Population!U10*'Econ aggregates'!$X18</f>
        <v>19515.500924071261</v>
      </c>
      <c r="V10">
        <f>'HKI(x)'!V10*Population!V10*'Econ aggregates'!$X18</f>
        <v>18191.137638117856</v>
      </c>
      <c r="W10">
        <f>'HKI(x)'!W10*Population!W10*'Econ aggregates'!$X18</f>
        <v>15989.57338504594</v>
      </c>
      <c r="X10">
        <f>'HKI(x)'!X10*Population!X10*'Econ aggregates'!$X18</f>
        <v>13759.40995994639</v>
      </c>
      <c r="Y10">
        <f>'HKI(x)'!Y10*Population!Y10*'Econ aggregates'!$X18</f>
        <v>11278.004157097072</v>
      </c>
      <c r="Z10">
        <f>'HKI(x)'!Z10*Population!Z10*'Econ aggregates'!$X18</f>
        <v>10020.447627279549</v>
      </c>
      <c r="AA10">
        <f>'HKI(x)'!AA10*Population!AA10*'Econ aggregates'!$X18</f>
        <v>7350.348392661982</v>
      </c>
      <c r="AB10">
        <f>'HKI(x)'!AB10*Population!AB10*'Econ aggregates'!$X18</f>
        <v>4595.6591447388791</v>
      </c>
      <c r="AC10">
        <f>'HKI(x)'!AC10*Population!AC10*'Econ aggregates'!$X18</f>
        <v>4110.2695640009288</v>
      </c>
    </row>
    <row r="11" spans="1:103" x14ac:dyDescent="0.25">
      <c r="A11">
        <f>'HKFI(x)'!AE10</f>
        <v>1958</v>
      </c>
      <c r="B11">
        <f t="shared" si="0"/>
        <v>469091.37939903029</v>
      </c>
      <c r="C11">
        <f>'HKI(x)'!C11*Population!C11*'Econ aggregates'!$X19</f>
        <v>13366.912633832504</v>
      </c>
      <c r="D11">
        <f>'HKI(x)'!D11*Population!D11*'Econ aggregates'!$X19</f>
        <v>10477.243442114393</v>
      </c>
      <c r="E11">
        <f>'HKI(x)'!E11*Population!E11*'Econ aggregates'!$X19</f>
        <v>9024.1580316687978</v>
      </c>
      <c r="F11">
        <f>'HKI(x)'!F11*Population!F11*'Econ aggregates'!$X19</f>
        <v>11778.68579612328</v>
      </c>
      <c r="G11">
        <f>'HKI(x)'!G11*Population!G11*'Econ aggregates'!$X19</f>
        <v>12788.097515128184</v>
      </c>
      <c r="H11">
        <f>'HKI(x)'!H11*Population!H11*'Econ aggregates'!$X19</f>
        <v>14542.749008807818</v>
      </c>
      <c r="I11">
        <f>'HKI(x)'!I11*Population!I11*'Econ aggregates'!$X19</f>
        <v>19923.771048392027</v>
      </c>
      <c r="J11">
        <f>'HKI(x)'!J11*Population!J11*'Econ aggregates'!$X19</f>
        <v>24872.572607320788</v>
      </c>
      <c r="K11">
        <f>'HKI(x)'!K11*Population!K11*'Econ aggregates'!$X19</f>
        <v>23852.235910600339</v>
      </c>
      <c r="L11">
        <f>'HKI(x)'!L11*Population!L11*'Econ aggregates'!$X19</f>
        <v>23596.408578072929</v>
      </c>
      <c r="M11">
        <f>'HKI(x)'!M11*Population!M11*'Econ aggregates'!$X19</f>
        <v>24525.154949774824</v>
      </c>
      <c r="N11">
        <f>'HKI(x)'!N11*Population!N11*'Econ aggregates'!$X19</f>
        <v>24059.756135339427</v>
      </c>
      <c r="O11">
        <f>'HKI(x)'!O11*Population!O11*'Econ aggregates'!$X19</f>
        <v>24860.166183506975</v>
      </c>
      <c r="P11">
        <f>'HKI(x)'!P11*Population!P11*'Econ aggregates'!$X19</f>
        <v>24646.473130484974</v>
      </c>
      <c r="Q11">
        <f>'HKI(x)'!Q11*Population!Q11*'Econ aggregates'!$X19</f>
        <v>25023.889117357976</v>
      </c>
      <c r="R11">
        <f>'HKI(x)'!R11*Population!R11*'Econ aggregates'!$X19</f>
        <v>24724.829032078622</v>
      </c>
      <c r="S11">
        <f>'HKI(x)'!S11*Population!S11*'Econ aggregates'!$X19</f>
        <v>24441.379691294911</v>
      </c>
      <c r="T11">
        <f>'HKI(x)'!T11*Population!T11*'Econ aggregates'!$X19</f>
        <v>24371.227530093311</v>
      </c>
      <c r="U11">
        <f>'HKI(x)'!U11*Population!U11*'Econ aggregates'!$X19</f>
        <v>20130.311694467691</v>
      </c>
      <c r="V11">
        <f>'HKI(x)'!V11*Population!V11*'Econ aggregates'!$X19</f>
        <v>18752.541468089472</v>
      </c>
      <c r="W11">
        <f>'HKI(x)'!W11*Population!W11*'Econ aggregates'!$X19</f>
        <v>16494.393216510056</v>
      </c>
      <c r="X11">
        <f>'HKI(x)'!X11*Population!X11*'Econ aggregates'!$X19</f>
        <v>14209.536001375925</v>
      </c>
      <c r="Y11">
        <f>'HKI(x)'!Y11*Population!Y11*'Econ aggregates'!$X19</f>
        <v>11657.255257485016</v>
      </c>
      <c r="Z11">
        <f>'HKI(x)'!Z11*Population!Z11*'Econ aggregates'!$X19</f>
        <v>10391.822817069</v>
      </c>
      <c r="AA11">
        <f>'HKI(x)'!AA11*Population!AA11*'Econ aggregates'!$X19</f>
        <v>7606.4527090956635</v>
      </c>
      <c r="AB11">
        <f>'HKI(x)'!AB11*Population!AB11*'Econ aggregates'!$X19</f>
        <v>4734.218614640844</v>
      </c>
      <c r="AC11">
        <f>'HKI(x)'!AC11*Population!AC11*'Econ aggregates'!$X19</f>
        <v>4239.1372783045563</v>
      </c>
    </row>
    <row r="12" spans="1:103" x14ac:dyDescent="0.25">
      <c r="A12">
        <f>'HKFI(x)'!AE11</f>
        <v>1959</v>
      </c>
      <c r="B12">
        <f t="shared" si="0"/>
        <v>483737.68701824755</v>
      </c>
      <c r="C12">
        <f>'HKI(x)'!C12*Population!C12*'Econ aggregates'!$X20</f>
        <v>13921.812544418352</v>
      </c>
      <c r="D12">
        <f>'HKI(x)'!D12*Population!D12*'Econ aggregates'!$X20</f>
        <v>10888.829695860864</v>
      </c>
      <c r="E12">
        <f>'HKI(x)'!E12*Population!E12*'Econ aggregates'!$X20</f>
        <v>9357.5433616074861</v>
      </c>
      <c r="F12">
        <f>'HKI(x)'!F12*Population!F12*'Econ aggregates'!$X20</f>
        <v>12049.740697192483</v>
      </c>
      <c r="G12">
        <f>'HKI(x)'!G12*Population!G12*'Econ aggregates'!$X20</f>
        <v>13123.716906865493</v>
      </c>
      <c r="H12">
        <f>'HKI(x)'!H12*Population!H12*'Econ aggregates'!$X20</f>
        <v>14903.788103840525</v>
      </c>
      <c r="I12">
        <f>'HKI(x)'!I12*Population!I12*'Econ aggregates'!$X20</f>
        <v>20415.393241422586</v>
      </c>
      <c r="J12">
        <f>'HKI(x)'!J12*Population!J12*'Econ aggregates'!$X20</f>
        <v>25513.087108963118</v>
      </c>
      <c r="K12">
        <f>'HKI(x)'!K12*Population!K12*'Econ aggregates'!$X20</f>
        <v>24436.730234249349</v>
      </c>
      <c r="L12">
        <f>'HKI(x)'!L12*Population!L12*'Econ aggregates'!$X20</f>
        <v>24163.808646374113</v>
      </c>
      <c r="M12">
        <f>'HKI(x)'!M12*Population!M12*'Econ aggregates'!$X20</f>
        <v>25198.777212750687</v>
      </c>
      <c r="N12">
        <f>'HKI(x)'!N12*Population!N12*'Econ aggregates'!$X20</f>
        <v>24828.971446644184</v>
      </c>
      <c r="O12">
        <f>'HKI(x)'!O12*Population!O12*'Econ aggregates'!$X20</f>
        <v>25708.752510680577</v>
      </c>
      <c r="P12">
        <f>'HKI(x)'!P12*Population!P12*'Econ aggregates'!$X20</f>
        <v>25413.551609855251</v>
      </c>
      <c r="Q12">
        <f>'HKI(x)'!Q12*Population!Q12*'Econ aggregates'!$X20</f>
        <v>25742.23472808284</v>
      </c>
      <c r="R12">
        <f>'HKI(x)'!R12*Population!R12*'Econ aggregates'!$X20</f>
        <v>25475.810938058603</v>
      </c>
      <c r="S12">
        <f>'HKI(x)'!S12*Population!S12*'Econ aggregates'!$X20</f>
        <v>25254.228910851405</v>
      </c>
      <c r="T12">
        <f>'HKI(x)'!T12*Population!T12*'Econ aggregates'!$X20</f>
        <v>25258.153030900525</v>
      </c>
      <c r="U12">
        <f>'HKI(x)'!U12*Population!U12*'Econ aggregates'!$X20</f>
        <v>20854.123467265745</v>
      </c>
      <c r="V12">
        <f>'HKI(x)'!V12*Population!V12*'Econ aggregates'!$X20</f>
        <v>19404.174647838427</v>
      </c>
      <c r="W12">
        <f>'HKI(x)'!W12*Population!W12*'Econ aggregates'!$X20</f>
        <v>17067.474667915827</v>
      </c>
      <c r="X12">
        <f>'HKI(x)'!X12*Population!X12*'Econ aggregates'!$X20</f>
        <v>14711.301501263362</v>
      </c>
      <c r="Y12">
        <f>'HKI(x)'!Y12*Population!Y12*'Econ aggregates'!$X20</f>
        <v>12076.223475894187</v>
      </c>
      <c r="Z12">
        <f>'HKI(x)'!Z12*Population!Z12*'Econ aggregates'!$X20</f>
        <v>10787.851819904432</v>
      </c>
      <c r="AA12">
        <f>'HKI(x)'!AA12*Population!AA12*'Econ aggregates'!$X20</f>
        <v>7896.0771499084885</v>
      </c>
      <c r="AB12">
        <f>'HKI(x)'!AB12*Population!AB12*'Econ aggregates'!$X20</f>
        <v>4900.9271983879107</v>
      </c>
      <c r="AC12">
        <f>'HKI(x)'!AC12*Population!AC12*'Econ aggregates'!$X20</f>
        <v>4384.6021612507602</v>
      </c>
    </row>
    <row r="13" spans="1:103" x14ac:dyDescent="0.25">
      <c r="A13">
        <f>'HKFI(x)'!AE12</f>
        <v>1960</v>
      </c>
      <c r="B13">
        <f t="shared" si="0"/>
        <v>499435.58325756021</v>
      </c>
      <c r="C13">
        <f>'HKI(x)'!C13*Population!C13*'Econ aggregates'!$X21</f>
        <v>14500.164962744933</v>
      </c>
      <c r="D13">
        <f>'HKI(x)'!D13*Population!D13*'Econ aggregates'!$X21</f>
        <v>11337.814721813578</v>
      </c>
      <c r="E13">
        <f>'HKI(x)'!E13*Population!E13*'Econ aggregates'!$X21</f>
        <v>9737.0854273997047</v>
      </c>
      <c r="F13">
        <f>'HKI(x)'!F13*Population!F13*'Econ aggregates'!$X21</f>
        <v>12520.168602985083</v>
      </c>
      <c r="G13">
        <f>'HKI(x)'!G13*Population!G13*'Econ aggregates'!$X21</f>
        <v>13492.841682007671</v>
      </c>
      <c r="H13">
        <f>'HKI(x)'!H13*Population!H13*'Econ aggregates'!$X21</f>
        <v>15287.058332074099</v>
      </c>
      <c r="I13">
        <f>'HKI(x)'!I13*Population!I13*'Econ aggregates'!$X21</f>
        <v>20915.824557285709</v>
      </c>
      <c r="J13">
        <f>'HKI(x)'!J13*Population!J13*'Econ aggregates'!$X21</f>
        <v>26127.998732385833</v>
      </c>
      <c r="K13">
        <f>'HKI(x)'!K13*Population!K13*'Econ aggregates'!$X21</f>
        <v>25008.603440009472</v>
      </c>
      <c r="L13">
        <f>'HKI(x)'!L13*Population!L13*'Econ aggregates'!$X21</f>
        <v>24715.222374848181</v>
      </c>
      <c r="M13">
        <f>'HKI(x)'!M13*Population!M13*'Econ aggregates'!$X21</f>
        <v>25752.922623621562</v>
      </c>
      <c r="N13">
        <f>'HKI(x)'!N13*Population!N13*'Econ aggregates'!$X21</f>
        <v>25490.157607133278</v>
      </c>
      <c r="O13">
        <f>'HKI(x)'!O13*Population!O13*'Econ aggregates'!$X21</f>
        <v>26562.586390511431</v>
      </c>
      <c r="P13">
        <f>'HKI(x)'!P13*Population!P13*'Econ aggregates'!$X21</f>
        <v>26346.75540471002</v>
      </c>
      <c r="Q13">
        <f>'HKI(x)'!Q13*Population!Q13*'Econ aggregates'!$X21</f>
        <v>26620.917137920962</v>
      </c>
      <c r="R13">
        <f>'HKI(x)'!R13*Population!R13*'Econ aggregates'!$X21</f>
        <v>26289.241686290243</v>
      </c>
      <c r="S13">
        <f>'HKI(x)'!S13*Population!S13*'Econ aggregates'!$X21</f>
        <v>26095.054453858815</v>
      </c>
      <c r="T13">
        <f>'HKI(x)'!T13*Population!T13*'Econ aggregates'!$X21</f>
        <v>26192.361116093682</v>
      </c>
      <c r="U13">
        <f>'HKI(x)'!U13*Population!U13*'Econ aggregates'!$X21</f>
        <v>21681.778243911944</v>
      </c>
      <c r="V13">
        <f>'HKI(x)'!V13*Population!V13*'Econ aggregates'!$X21</f>
        <v>20159.092983079252</v>
      </c>
      <c r="W13">
        <f>'HKI(x)'!W13*Population!W13*'Econ aggregates'!$X21</f>
        <v>17723.426951088441</v>
      </c>
      <c r="X13">
        <f>'HKI(x)'!X13*Population!X13*'Econ aggregates'!$X21</f>
        <v>15276.680758332435</v>
      </c>
      <c r="Y13">
        <f>'HKI(x)'!Y13*Population!Y13*'Econ aggregates'!$X21</f>
        <v>12539.100444225793</v>
      </c>
      <c r="Z13">
        <f>'HKI(x)'!Z13*Population!Z13*'Econ aggregates'!$X21</f>
        <v>11209.840128035412</v>
      </c>
      <c r="AA13">
        <f>'HKI(x)'!AA13*Population!AA13*'Econ aggregates'!$X21</f>
        <v>8206.6225672031724</v>
      </c>
      <c r="AB13">
        <f>'HKI(x)'!AB13*Population!AB13*'Econ aggregates'!$X21</f>
        <v>5093.7309929090643</v>
      </c>
      <c r="AC13">
        <f>'HKI(x)'!AC13*Population!AC13*'Econ aggregates'!$X21</f>
        <v>4552.5309350804991</v>
      </c>
    </row>
    <row r="14" spans="1:103" x14ac:dyDescent="0.25">
      <c r="A14">
        <f>'HKFI(x)'!AE13</f>
        <v>1961</v>
      </c>
      <c r="B14">
        <f t="shared" si="0"/>
        <v>513722.63390365988</v>
      </c>
      <c r="C14">
        <f>'HKI(x)'!C14*Population!C14*'Econ aggregates'!$X22</f>
        <v>14937.867601753511</v>
      </c>
      <c r="D14">
        <f>'HKI(x)'!D14*Population!D14*'Econ aggregates'!$X22</f>
        <v>11904.729684129614</v>
      </c>
      <c r="E14">
        <f>'HKI(x)'!E14*Population!E14*'Econ aggregates'!$X22</f>
        <v>10214.650170112602</v>
      </c>
      <c r="F14">
        <f>'HKI(x)'!F14*Population!F14*'Econ aggregates'!$X22</f>
        <v>13079.028095212268</v>
      </c>
      <c r="G14">
        <f>'HKI(x)'!G14*Population!G14*'Econ aggregates'!$X22</f>
        <v>14016.256800443591</v>
      </c>
      <c r="H14">
        <f>'HKI(x)'!H14*Population!H14*'Econ aggregates'!$X22</f>
        <v>15852.604717127428</v>
      </c>
      <c r="I14">
        <f>'HKI(x)'!I14*Population!I14*'Econ aggregates'!$X22</f>
        <v>21666.705692010404</v>
      </c>
      <c r="J14">
        <f>'HKI(x)'!J14*Population!J14*'Econ aggregates'!$X22</f>
        <v>27089.057491197393</v>
      </c>
      <c r="K14">
        <f>'HKI(x)'!K14*Population!K14*'Econ aggregates'!$X22</f>
        <v>25783.981402281228</v>
      </c>
      <c r="L14">
        <f>'HKI(x)'!L14*Population!L14*'Econ aggregates'!$X22</f>
        <v>25403.321995950711</v>
      </c>
      <c r="M14">
        <f>'HKI(x)'!M14*Population!M14*'Econ aggregates'!$X22</f>
        <v>26358.079530840449</v>
      </c>
      <c r="N14">
        <f>'HKI(x)'!N14*Population!N14*'Econ aggregates'!$X22</f>
        <v>25933.419241964064</v>
      </c>
      <c r="O14">
        <f>'HKI(x)'!O14*Population!O14*'Econ aggregates'!$X22</f>
        <v>27050.518965775689</v>
      </c>
      <c r="P14">
        <f>'HKI(x)'!P14*Population!P14*'Econ aggregates'!$X22</f>
        <v>26934.789430668388</v>
      </c>
      <c r="Q14">
        <f>'HKI(x)'!Q14*Population!Q14*'Econ aggregates'!$X22</f>
        <v>27310.709930308807</v>
      </c>
      <c r="R14">
        <f>'HKI(x)'!R14*Population!R14*'Econ aggregates'!$X22</f>
        <v>26898.709103280358</v>
      </c>
      <c r="S14">
        <f>'HKI(x)'!S14*Population!S14*'Econ aggregates'!$X22</f>
        <v>26578.795129243157</v>
      </c>
      <c r="T14">
        <f>'HKI(x)'!T14*Population!T14*'Econ aggregates'!$X22</f>
        <v>26752.457693928067</v>
      </c>
      <c r="U14">
        <f>'HKI(x)'!U14*Population!U14*'Econ aggregates'!$X22</f>
        <v>22254.09719367584</v>
      </c>
      <c r="V14">
        <f>'HKI(x)'!V14*Population!V14*'Econ aggregates'!$X22</f>
        <v>20717.84399982138</v>
      </c>
      <c r="W14">
        <f>'HKI(x)'!W14*Population!W14*'Econ aggregates'!$X22</f>
        <v>18223.085376852468</v>
      </c>
      <c r="X14">
        <f>'HKI(x)'!X14*Population!X14*'Econ aggregates'!$X22</f>
        <v>15729.667134578183</v>
      </c>
      <c r="Y14">
        <f>'HKI(x)'!Y14*Population!Y14*'Econ aggregates'!$X22</f>
        <v>12931.091074120668</v>
      </c>
      <c r="Z14">
        <f>'HKI(x)'!Z14*Population!Z14*'Econ aggregates'!$X22</f>
        <v>11621.103367865737</v>
      </c>
      <c r="AA14">
        <f>'HKI(x)'!AA14*Population!AA14*'Econ aggregates'!$X22</f>
        <v>8497.2005877177508</v>
      </c>
      <c r="AB14">
        <f>'HKI(x)'!AB14*Population!AB14*'Econ aggregates'!$X22</f>
        <v>5256.7564368714093</v>
      </c>
      <c r="AC14">
        <f>'HKI(x)'!AC14*Population!AC14*'Econ aggregates'!$X22</f>
        <v>4726.1060559286725</v>
      </c>
    </row>
    <row r="15" spans="1:103" x14ac:dyDescent="0.25">
      <c r="A15">
        <f>'HKFI(x)'!AE14</f>
        <v>1962</v>
      </c>
      <c r="B15">
        <f t="shared" si="0"/>
        <v>529053.77724167728</v>
      </c>
      <c r="C15">
        <f>'HKI(x)'!C15*Population!C15*'Econ aggregates'!$X23</f>
        <v>15373.148992380275</v>
      </c>
      <c r="D15">
        <f>'HKI(x)'!D15*Population!D15*'Econ aggregates'!$X23</f>
        <v>12080.450354111601</v>
      </c>
      <c r="E15">
        <f>'HKI(x)'!E15*Population!E15*'Econ aggregates'!$X23</f>
        <v>10677.678323563858</v>
      </c>
      <c r="F15">
        <f>'HKI(x)'!F15*Population!F15*'Econ aggregates'!$X23</f>
        <v>13650.991477919164</v>
      </c>
      <c r="G15">
        <f>'HKI(x)'!G15*Population!G15*'Econ aggregates'!$X23</f>
        <v>14591.063353699945</v>
      </c>
      <c r="H15">
        <f>'HKI(x)'!H15*Population!H15*'Econ aggregates'!$X23</f>
        <v>16490.358174231969</v>
      </c>
      <c r="I15">
        <f>'HKI(x)'!I15*Population!I15*'Econ aggregates'!$X23</f>
        <v>22525.180838312164</v>
      </c>
      <c r="J15">
        <f>'HKI(x)'!J15*Population!J15*'Econ aggregates'!$X23</f>
        <v>28163.79710389096</v>
      </c>
      <c r="K15">
        <f>'HKI(x)'!K15*Population!K15*'Econ aggregates'!$X23</f>
        <v>26693.082103289886</v>
      </c>
      <c r="L15">
        <f>'HKI(x)'!L15*Population!L15*'Econ aggregates'!$X23</f>
        <v>26213.035967649954</v>
      </c>
      <c r="M15">
        <f>'HKI(x)'!M15*Population!M15*'Econ aggregates'!$X23</f>
        <v>27108.969511459691</v>
      </c>
      <c r="N15">
        <f>'HKI(x)'!N15*Population!N15*'Econ aggregates'!$X23</f>
        <v>26562.193066197487</v>
      </c>
      <c r="O15">
        <f>'HKI(x)'!O15*Population!O15*'Econ aggregates'!$X23</f>
        <v>27584.553714140009</v>
      </c>
      <c r="P15">
        <f>'HKI(x)'!P15*Population!P15*'Econ aggregates'!$X23</f>
        <v>27484.972519208743</v>
      </c>
      <c r="Q15">
        <f>'HKI(x)'!Q15*Population!Q15*'Econ aggregates'!$X23</f>
        <v>27997.685602846723</v>
      </c>
      <c r="R15">
        <f>'HKI(x)'!R15*Population!R15*'Econ aggregates'!$X23</f>
        <v>27657.811501063632</v>
      </c>
      <c r="S15">
        <f>'HKI(x)'!S15*Population!S15*'Econ aggregates'!$X23</f>
        <v>27227.794963253811</v>
      </c>
      <c r="T15">
        <f>'HKI(x)'!T15*Population!T15*'Econ aggregates'!$X23</f>
        <v>27371.973893456478</v>
      </c>
      <c r="U15">
        <f>'HKI(x)'!U15*Population!U15*'Econ aggregates'!$X23</f>
        <v>22821.432628349732</v>
      </c>
      <c r="V15">
        <f>'HKI(x)'!V15*Population!V15*'Econ aggregates'!$X23</f>
        <v>21292.442264024721</v>
      </c>
      <c r="W15">
        <f>'HKI(x)'!W15*Population!W15*'Econ aggregates'!$X23</f>
        <v>18775.49168769212</v>
      </c>
      <c r="X15">
        <f>'HKI(x)'!X15*Population!X15*'Econ aggregates'!$X23</f>
        <v>16218.225006262366</v>
      </c>
      <c r="Y15">
        <f>'HKI(x)'!Y15*Population!Y15*'Econ aggregates'!$X23</f>
        <v>13346.732160227224</v>
      </c>
      <c r="Z15">
        <f>'HKI(x)'!Z15*Population!Z15*'Econ aggregates'!$X23</f>
        <v>12032.083815556975</v>
      </c>
      <c r="AA15">
        <f>'HKI(x)'!AA15*Population!AA15*'Econ aggregates'!$X23</f>
        <v>8790.4900756094667</v>
      </c>
      <c r="AB15">
        <f>'HKI(x)'!AB15*Population!AB15*'Econ aggregates'!$X23</f>
        <v>5426.542226262005</v>
      </c>
      <c r="AC15">
        <f>'HKI(x)'!AC15*Population!AC15*'Econ aggregates'!$X23</f>
        <v>4895.5959170164351</v>
      </c>
    </row>
    <row r="16" spans="1:103" x14ac:dyDescent="0.25">
      <c r="A16">
        <f>'HKFI(x)'!AE15</f>
        <v>1963</v>
      </c>
      <c r="B16">
        <f t="shared" si="0"/>
        <v>546547.54337669793</v>
      </c>
      <c r="C16">
        <f>'HKI(x)'!C16*Population!C16*'Econ aggregates'!$X24</f>
        <v>15848.080941573919</v>
      </c>
      <c r="D16">
        <f>'HKI(x)'!D16*Population!D16*'Econ aggregates'!$X24</f>
        <v>12506.301103613607</v>
      </c>
      <c r="E16">
        <f>'HKI(x)'!E16*Population!E16*'Econ aggregates'!$X24</f>
        <v>10806.326290416875</v>
      </c>
      <c r="F16">
        <f>'HKI(x)'!F16*Population!F16*'Econ aggregates'!$X24</f>
        <v>14216.745070612786</v>
      </c>
      <c r="G16">
        <f>'HKI(x)'!G16*Population!G16*'Econ aggregates'!$X24</f>
        <v>15192.342753437419</v>
      </c>
      <c r="H16">
        <f>'HKI(x)'!H16*Population!H16*'Econ aggregates'!$X24</f>
        <v>17180.026370445405</v>
      </c>
      <c r="I16">
        <f>'HKI(x)'!I16*Population!I16*'Econ aggregates'!$X24</f>
        <v>23478.021105158266</v>
      </c>
      <c r="J16">
        <f>'HKI(x)'!J16*Population!J16*'Econ aggregates'!$X24</f>
        <v>29365.554555066607</v>
      </c>
      <c r="K16">
        <f>'HKI(x)'!K16*Population!K16*'Econ aggregates'!$X24</f>
        <v>27769.59415245488</v>
      </c>
      <c r="L16">
        <f>'HKI(x)'!L16*Population!L16*'Econ aggregates'!$X24</f>
        <v>27198.413987336229</v>
      </c>
      <c r="M16">
        <f>'HKI(x)'!M16*Population!M16*'Econ aggregates'!$X24</f>
        <v>28035.050623950065</v>
      </c>
      <c r="N16">
        <f>'HKI(x)'!N16*Population!N16*'Econ aggregates'!$X24</f>
        <v>27384.043861672591</v>
      </c>
      <c r="O16">
        <f>'HKI(x)'!O16*Population!O16*'Econ aggregates'!$X24</f>
        <v>28352.487074073189</v>
      </c>
      <c r="P16">
        <f>'HKI(x)'!P16*Population!P16*'Econ aggregates'!$X24</f>
        <v>28137.733643982527</v>
      </c>
      <c r="Q16">
        <f>'HKI(x)'!Q16*Population!Q16*'Econ aggregates'!$X24</f>
        <v>28697.956375716272</v>
      </c>
      <c r="R16">
        <f>'HKI(x)'!R16*Population!R16*'Econ aggregates'!$X24</f>
        <v>28468.083042504659</v>
      </c>
      <c r="S16">
        <f>'HKI(x)'!S16*Population!S16*'Econ aggregates'!$X24</f>
        <v>28084.652675655554</v>
      </c>
      <c r="T16">
        <f>'HKI(x)'!T16*Population!T16*'Econ aggregates'!$X24</f>
        <v>28185.327366222853</v>
      </c>
      <c r="U16">
        <f>'HKI(x)'!U16*Population!U16*'Econ aggregates'!$X24</f>
        <v>23469.349782426496</v>
      </c>
      <c r="V16">
        <f>'HKI(x)'!V16*Population!V16*'Econ aggregates'!$X24</f>
        <v>21914.806821056449</v>
      </c>
      <c r="W16">
        <f>'HKI(x)'!W16*Population!W16*'Econ aggregates'!$X24</f>
        <v>19375.193137322516</v>
      </c>
      <c r="X16">
        <f>'HKI(x)'!X16*Population!X16*'Econ aggregates'!$X24</f>
        <v>16777.694711651093</v>
      </c>
      <c r="Y16">
        <f>'HKI(x)'!Y16*Population!Y16*'Econ aggregates'!$X24</f>
        <v>13814.369014227774</v>
      </c>
      <c r="Z16">
        <f>'HKI(x)'!Z16*Population!Z16*'Econ aggregates'!$X24</f>
        <v>12479.187892079048</v>
      </c>
      <c r="AA16">
        <f>'HKI(x)'!AA16*Population!AA16*'Econ aggregates'!$X24</f>
        <v>9114.7465293059213</v>
      </c>
      <c r="AB16">
        <f>'HKI(x)'!AB16*Population!AB16*'Econ aggregates'!$X24</f>
        <v>5619.089600545386</v>
      </c>
      <c r="AC16">
        <f>'HKI(x)'!AC16*Population!AC16*'Econ aggregates'!$X24</f>
        <v>5076.3648941895881</v>
      </c>
    </row>
    <row r="17" spans="1:29" x14ac:dyDescent="0.25">
      <c r="A17">
        <f>'HKFI(x)'!AE16</f>
        <v>1964</v>
      </c>
      <c r="B17">
        <f t="shared" si="0"/>
        <v>565413.17109004909</v>
      </c>
      <c r="C17">
        <f>'HKI(x)'!C17*Population!C17*'Econ aggregates'!$X25</f>
        <v>16364.330577228346</v>
      </c>
      <c r="D17">
        <f>'HKI(x)'!D17*Population!D17*'Econ aggregates'!$X25</f>
        <v>12965.513841745269</v>
      </c>
      <c r="E17">
        <f>'HKI(x)'!E17*Population!E17*'Econ aggregates'!$X25</f>
        <v>11237.525137104753</v>
      </c>
      <c r="F17">
        <f>'HKI(x)'!F17*Population!F17*'Econ aggregates'!$X25</f>
        <v>14455.945616035244</v>
      </c>
      <c r="G17">
        <f>'HKI(x)'!G17*Population!G17*'Econ aggregates'!$X25</f>
        <v>15747.099738424551</v>
      </c>
      <c r="H17">
        <f>'HKI(x)'!H17*Population!H17*'Econ aggregates'!$X25</f>
        <v>17845.039476270453</v>
      </c>
      <c r="I17">
        <f>'HKI(x)'!I17*Population!I17*'Econ aggregates'!$X25</f>
        <v>24432.231298830215</v>
      </c>
      <c r="J17">
        <f>'HKI(x)'!J17*Population!J17*'Econ aggregates'!$X25</f>
        <v>30595.959139995335</v>
      </c>
      <c r="K17">
        <f>'HKI(x)'!K17*Population!K17*'Econ aggregates'!$X25</f>
        <v>28916.43689208684</v>
      </c>
      <c r="L17">
        <f>'HKI(x)'!L17*Population!L17*'Econ aggregates'!$X25</f>
        <v>28297.804021792279</v>
      </c>
      <c r="M17">
        <f>'HKI(x)'!M17*Population!M17*'Econ aggregates'!$X25</f>
        <v>29098.906195767522</v>
      </c>
      <c r="N17">
        <f>'HKI(x)'!N17*Population!N17*'Econ aggregates'!$X25</f>
        <v>28338.850397194332</v>
      </c>
      <c r="O17">
        <f>'HKI(x)'!O17*Population!O17*'Econ aggregates'!$X25</f>
        <v>29267.241345293154</v>
      </c>
      <c r="P17">
        <f>'HKI(x)'!P17*Population!P17*'Econ aggregates'!$X25</f>
        <v>28976.258121590305</v>
      </c>
      <c r="Q17">
        <f>'HKI(x)'!Q17*Population!Q17*'Econ aggregates'!$X25</f>
        <v>29460.460057331667</v>
      </c>
      <c r="R17">
        <f>'HKI(x)'!R17*Population!R17*'Econ aggregates'!$X25</f>
        <v>29258.571157443926</v>
      </c>
      <c r="S17">
        <f>'HKI(x)'!S17*Population!S17*'Econ aggregates'!$X25</f>
        <v>28966.241236075482</v>
      </c>
      <c r="T17">
        <f>'HKI(x)'!T17*Population!T17*'Econ aggregates'!$X25</f>
        <v>29156.596157072643</v>
      </c>
      <c r="U17">
        <f>'HKI(x)'!U17*Population!U17*'Econ aggregates'!$X25</f>
        <v>24238.316357070013</v>
      </c>
      <c r="V17">
        <f>'HKI(x)'!V17*Population!V17*'Econ aggregates'!$X25</f>
        <v>22594.204960891886</v>
      </c>
      <c r="W17">
        <f>'HKI(x)'!W17*Population!W17*'Econ aggregates'!$X25</f>
        <v>19997.352592543954</v>
      </c>
      <c r="X17">
        <f>'HKI(x)'!X17*Population!X17*'Econ aggregates'!$X25</f>
        <v>17360.128287425538</v>
      </c>
      <c r="Y17">
        <f>'HKI(x)'!Y17*Population!Y17*'Econ aggregates'!$X25</f>
        <v>14323.09887887038</v>
      </c>
      <c r="Z17">
        <f>'HKI(x)'!Z17*Population!Z17*'Econ aggregates'!$X25</f>
        <v>12953.950937540536</v>
      </c>
      <c r="AA17">
        <f>'HKI(x)'!AA17*Population!AA17*'Econ aggregates'!$X25</f>
        <v>9463.7860551902413</v>
      </c>
      <c r="AB17">
        <f>'HKI(x)'!AB17*Population!AB17*'Econ aggregates'!$X25</f>
        <v>5831.2331885147014</v>
      </c>
      <c r="AC17">
        <f>'HKI(x)'!AC17*Population!AC17*'Econ aggregates'!$X25</f>
        <v>5270.0894247195856</v>
      </c>
    </row>
    <row r="18" spans="1:29" x14ac:dyDescent="0.25">
      <c r="A18">
        <f>'HKFI(x)'!AE17</f>
        <v>1965</v>
      </c>
      <c r="B18">
        <f t="shared" si="0"/>
        <v>585196.68645409553</v>
      </c>
      <c r="C18">
        <f>'HKI(x)'!C18*Population!C18*'Econ aggregates'!$X26</f>
        <v>16927.861628411181</v>
      </c>
      <c r="D18">
        <f>'HKI(x)'!D18*Population!D18*'Econ aggregates'!$X26</f>
        <v>13452.658230942656</v>
      </c>
      <c r="E18">
        <f>'HKI(x)'!E18*Population!E18*'Econ aggregates'!$X26</f>
        <v>11687.466875400924</v>
      </c>
      <c r="F18">
        <f>'HKI(x)'!F18*Population!F18*'Econ aggregates'!$X26</f>
        <v>15054.269659058888</v>
      </c>
      <c r="G18">
        <f>'HKI(x)'!G18*Population!G18*'Econ aggregates'!$X26</f>
        <v>16180.563230611331</v>
      </c>
      <c r="H18">
        <f>'HKI(x)'!H18*Population!H18*'Econ aggregates'!$X26</f>
        <v>18406.177750068578</v>
      </c>
      <c r="I18">
        <f>'HKI(x)'!I18*Population!I18*'Econ aggregates'!$X26</f>
        <v>25288.369189891113</v>
      </c>
      <c r="J18">
        <f>'HKI(x)'!J18*Population!J18*'Econ aggregates'!$X26</f>
        <v>31748.756020173565</v>
      </c>
      <c r="K18">
        <f>'HKI(x)'!K18*Population!K18*'Econ aggregates'!$X26</f>
        <v>30038.615230003197</v>
      </c>
      <c r="L18">
        <f>'HKI(x)'!L18*Population!L18*'Econ aggregates'!$X26</f>
        <v>29412.771617111164</v>
      </c>
      <c r="M18">
        <f>'HKI(x)'!M18*Population!M18*'Econ aggregates'!$X26</f>
        <v>30238.705668988539</v>
      </c>
      <c r="N18">
        <f>'HKI(x)'!N18*Population!N18*'Econ aggregates'!$X26</f>
        <v>29398.245768017994</v>
      </c>
      <c r="O18">
        <f>'HKI(x)'!O18*Population!O18*'Econ aggregates'!$X26</f>
        <v>30284.092407641143</v>
      </c>
      <c r="P18">
        <f>'HKI(x)'!P18*Population!P18*'Econ aggregates'!$X26</f>
        <v>29921.928421879427</v>
      </c>
      <c r="Q18">
        <f>'HKI(x)'!Q18*Population!Q18*'Econ aggregates'!$X26</f>
        <v>30372.72291817909</v>
      </c>
      <c r="R18">
        <f>'HKI(x)'!R18*Population!R18*'Econ aggregates'!$X26</f>
        <v>30085.993260372252</v>
      </c>
      <c r="S18">
        <f>'HKI(x)'!S18*Population!S18*'Econ aggregates'!$X26</f>
        <v>29815.004958054134</v>
      </c>
      <c r="T18">
        <f>'HKI(x)'!T18*Population!T18*'Econ aggregates'!$X26</f>
        <v>30126.609855815183</v>
      </c>
      <c r="U18">
        <f>'HKI(x)'!U18*Population!U18*'Econ aggregates'!$X26</f>
        <v>25111.105718961913</v>
      </c>
      <c r="V18">
        <f>'HKI(x)'!V18*Population!V18*'Econ aggregates'!$X26</f>
        <v>23370.022988566481</v>
      </c>
      <c r="W18">
        <f>'HKI(x)'!W18*Population!W18*'Econ aggregates'!$X26</f>
        <v>20658.162340303894</v>
      </c>
      <c r="X18">
        <f>'HKI(x)'!X18*Population!X18*'Econ aggregates'!$X26</f>
        <v>17954.25246223401</v>
      </c>
      <c r="Y18">
        <f>'HKI(x)'!Y18*Population!Y18*'Econ aggregates'!$X26</f>
        <v>14842.959854685534</v>
      </c>
      <c r="Z18">
        <f>'HKI(x)'!Z18*Population!Z18*'Econ aggregates'!$X26</f>
        <v>13452.802017753977</v>
      </c>
      <c r="AA18">
        <f>'HKI(x)'!AA18*Population!AA18*'Econ aggregates'!$X26</f>
        <v>9830.4490576610533</v>
      </c>
      <c r="AB18">
        <f>'HKI(x)'!AB18*Population!AB18*'Econ aggregates'!$X26</f>
        <v>6058.9459126174133</v>
      </c>
      <c r="AC18">
        <f>'HKI(x)'!AC18*Population!AC18*'Econ aggregates'!$X26</f>
        <v>5477.1734106909898</v>
      </c>
    </row>
    <row r="19" spans="1:29" x14ac:dyDescent="0.25">
      <c r="A19">
        <f>'HKFI(x)'!AE18</f>
        <v>1966</v>
      </c>
      <c r="B19">
        <f t="shared" si="0"/>
        <v>604022.33234934264</v>
      </c>
      <c r="C19">
        <f>'HKI(x)'!C19*Population!C19*'Econ aggregates'!$X27</f>
        <v>17412.909020727275</v>
      </c>
      <c r="D19">
        <f>'HKI(x)'!D19*Population!D19*'Econ aggregates'!$X27</f>
        <v>13995.116039073702</v>
      </c>
      <c r="E19">
        <f>'HKI(x)'!E19*Population!E19*'Econ aggregates'!$X27</f>
        <v>12163.629109222376</v>
      </c>
      <c r="F19">
        <f>'HKI(x)'!F19*Population!F19*'Econ aggregates'!$X27</f>
        <v>15642.722053426547</v>
      </c>
      <c r="G19">
        <f>'HKI(x)'!G19*Population!G19*'Econ aggregates'!$X27</f>
        <v>16777.960174085278</v>
      </c>
      <c r="H19">
        <f>'HKI(x)'!H19*Population!H19*'Econ aggregates'!$X27</f>
        <v>19112.774850463014</v>
      </c>
      <c r="I19">
        <f>'HKI(x)'!I19*Population!I19*'Econ aggregates'!$X27</f>
        <v>26322.954000555521</v>
      </c>
      <c r="J19">
        <f>'HKI(x)'!J19*Population!J19*'Econ aggregates'!$X27</f>
        <v>33184.059101078106</v>
      </c>
      <c r="K19">
        <f>'HKI(x)'!K19*Population!K19*'Econ aggregates'!$X27</f>
        <v>31345.338020375595</v>
      </c>
      <c r="L19">
        <f>'HKI(x)'!L19*Population!L19*'Econ aggregates'!$X27</f>
        <v>30650.880013178197</v>
      </c>
      <c r="M19">
        <f>'HKI(x)'!M19*Population!M19*'Econ aggregates'!$X27</f>
        <v>31429.043585739153</v>
      </c>
      <c r="N19">
        <f>'HKI(x)'!N19*Population!N19*'Econ aggregates'!$X27</f>
        <v>30456.742768592147</v>
      </c>
      <c r="O19">
        <f>'HKI(x)'!O19*Population!O19*'Econ aggregates'!$X27</f>
        <v>31253.925644859726</v>
      </c>
      <c r="P19">
        <f>'HKI(x)'!P19*Population!P19*'Econ aggregates'!$X27</f>
        <v>30733.314657924311</v>
      </c>
      <c r="Q19">
        <f>'HKI(x)'!Q19*Population!Q19*'Econ aggregates'!$X27</f>
        <v>31107.985257753728</v>
      </c>
      <c r="R19">
        <f>'HKI(x)'!R19*Population!R19*'Econ aggregates'!$X27</f>
        <v>30752.352842568951</v>
      </c>
      <c r="S19">
        <f>'HKI(x)'!S19*Population!S19*'Econ aggregates'!$X27</f>
        <v>30338.98829594237</v>
      </c>
      <c r="T19">
        <f>'HKI(x)'!T19*Population!T19*'Econ aggregates'!$X27</f>
        <v>30718.232276492934</v>
      </c>
      <c r="U19">
        <f>'HKI(x)'!U19*Population!U19*'Econ aggregates'!$X27</f>
        <v>25727.261113045741</v>
      </c>
      <c r="V19">
        <f>'HKI(x)'!V19*Population!V19*'Econ aggregates'!$X27</f>
        <v>23984.12161953625</v>
      </c>
      <c r="W19">
        <f>'HKI(x)'!W19*Population!W19*'Econ aggregates'!$X27</f>
        <v>21186.746405070491</v>
      </c>
      <c r="X19">
        <f>'HKI(x)'!X19*Population!X19*'Econ aggregates'!$X27</f>
        <v>18419.771474761896</v>
      </c>
      <c r="Y19">
        <f>'HKI(x)'!Y19*Population!Y19*'Econ aggregates'!$X27</f>
        <v>15263.95099390382</v>
      </c>
      <c r="Z19">
        <f>'HKI(x)'!Z19*Population!Z19*'Econ aggregates'!$X27</f>
        <v>13919.148746655816</v>
      </c>
      <c r="AA19">
        <f>'HKI(x)'!AA19*Population!AA19*'Econ aggregates'!$X27</f>
        <v>10179.116106748119</v>
      </c>
      <c r="AB19">
        <f>'HKI(x)'!AB19*Population!AB19*'Econ aggregates'!$X27</f>
        <v>6259.0291833762631</v>
      </c>
      <c r="AC19">
        <f>'HKI(x)'!AC19*Population!AC19*'Econ aggregates'!$X27</f>
        <v>5684.2589941853894</v>
      </c>
    </row>
    <row r="20" spans="1:29" x14ac:dyDescent="0.25">
      <c r="A20">
        <f>'HKFI(x)'!AE19</f>
        <v>1967</v>
      </c>
      <c r="B20">
        <f t="shared" si="0"/>
        <v>623718.33011556463</v>
      </c>
      <c r="C20">
        <f>'HKI(x)'!C20*Population!C20*'Econ aggregates'!$X28</f>
        <v>17929.981446082231</v>
      </c>
      <c r="D20">
        <f>'HKI(x)'!D20*Population!D20*'Econ aggregates'!$X28</f>
        <v>14294.394405934971</v>
      </c>
      <c r="E20">
        <f>'HKI(x)'!E20*Population!E20*'Econ aggregates'!$X28</f>
        <v>12616.785952801805</v>
      </c>
      <c r="F20">
        <f>'HKI(x)'!F20*Population!F20*'Econ aggregates'!$X28</f>
        <v>16212.100981332991</v>
      </c>
      <c r="G20">
        <f>'HKI(x)'!G20*Population!G20*'Econ aggregates'!$X28</f>
        <v>17371.43129034961</v>
      </c>
      <c r="H20">
        <f>'HKI(x)'!H20*Population!H20*'Econ aggregates'!$X28</f>
        <v>19815.510237938121</v>
      </c>
      <c r="I20">
        <f>'HKI(x)'!I20*Population!I20*'Econ aggregates'!$X28</f>
        <v>27342.881589689772</v>
      </c>
      <c r="J20">
        <f>'HKI(x)'!J20*Population!J20*'Econ aggregates'!$X28</f>
        <v>34563.093596978149</v>
      </c>
      <c r="K20">
        <f>'HKI(x)'!K20*Population!K20*'Econ aggregates'!$X28</f>
        <v>32664.823241220962</v>
      </c>
      <c r="L20">
        <f>'HKI(x)'!L20*Population!L20*'Econ aggregates'!$X28</f>
        <v>31977.58734228442</v>
      </c>
      <c r="M20">
        <f>'HKI(x)'!M20*Population!M20*'Econ aggregates'!$X28</f>
        <v>32761.504343689721</v>
      </c>
      <c r="N20">
        <f>'HKI(x)'!N20*Population!N20*'Econ aggregates'!$X28</f>
        <v>31657.331216568462</v>
      </c>
      <c r="O20">
        <f>'HKI(x)'!O20*Population!O20*'Econ aggregates'!$X28</f>
        <v>32415.32190916716</v>
      </c>
      <c r="P20">
        <f>'HKI(x)'!P20*Population!P20*'Econ aggregates'!$X28</f>
        <v>31746.439589048685</v>
      </c>
      <c r="Q20">
        <f>'HKI(x)'!Q20*Population!Q20*'Econ aggregates'!$X28</f>
        <v>31997.597108164875</v>
      </c>
      <c r="R20">
        <f>'HKI(x)'!R20*Population!R20*'Econ aggregates'!$X28</f>
        <v>31528.730141257722</v>
      </c>
      <c r="S20">
        <f>'HKI(x)'!S20*Population!S20*'Econ aggregates'!$X28</f>
        <v>31015.698823614337</v>
      </c>
      <c r="T20">
        <f>'HKI(x)'!T20*Population!T20*'Econ aggregates'!$X28</f>
        <v>31346.08919040042</v>
      </c>
      <c r="U20">
        <f>'HKI(x)'!U20*Population!U20*'Econ aggregates'!$X28</f>
        <v>26296.855556476225</v>
      </c>
      <c r="V20">
        <f>'HKI(x)'!V20*Population!V20*'Econ aggregates'!$X28</f>
        <v>24580.20546763665</v>
      </c>
      <c r="W20">
        <f>'HKI(x)'!W20*Population!W20*'Econ aggregates'!$X28</f>
        <v>21770.348324593964</v>
      </c>
      <c r="X20">
        <f>'HKI(x)'!X20*Population!X20*'Econ aggregates'!$X28</f>
        <v>18920.361604847196</v>
      </c>
      <c r="Y20">
        <f>'HKI(x)'!Y20*Population!Y20*'Econ aggregates'!$X28</f>
        <v>15679.933305470584</v>
      </c>
      <c r="Z20">
        <f>'HKI(x)'!Z20*Population!Z20*'Econ aggregates'!$X28</f>
        <v>14352.838258166923</v>
      </c>
      <c r="AA20">
        <f>'HKI(x)'!AA20*Population!AA20*'Econ aggregates'!$X28</f>
        <v>10511.534869007803</v>
      </c>
      <c r="AB20">
        <f>'HKI(x)'!AB20*Population!AB20*'Econ aggregates'!$X28</f>
        <v>6462.7024896024786</v>
      </c>
      <c r="AC20">
        <f>'HKI(x)'!AC20*Population!AC20*'Econ aggregates'!$X28</f>
        <v>5886.2478332383207</v>
      </c>
    </row>
    <row r="21" spans="1:29" x14ac:dyDescent="0.25">
      <c r="A21">
        <f>'HKFI(x)'!AE20</f>
        <v>1968</v>
      </c>
      <c r="B21">
        <f t="shared" si="0"/>
        <v>645284.7947032752</v>
      </c>
      <c r="C21">
        <f>'HKI(x)'!C21*Population!C21*'Econ aggregates'!$X29</f>
        <v>18534.113502445693</v>
      </c>
      <c r="D21">
        <f>'HKI(x)'!D21*Population!D21*'Econ aggregates'!$X29</f>
        <v>14780.322152766137</v>
      </c>
      <c r="E21">
        <f>'HKI(x)'!E21*Population!E21*'Econ aggregates'!$X29</f>
        <v>12874.392985367836</v>
      </c>
      <c r="F21">
        <f>'HKI(x)'!F21*Population!F21*'Econ aggregates'!$X29</f>
        <v>16773.828787991086</v>
      </c>
      <c r="G21">
        <f>'HKI(x)'!G21*Population!G21*'Econ aggregates'!$X29</f>
        <v>17962.873393701571</v>
      </c>
      <c r="H21">
        <f>'HKI(x)'!H21*Population!H21*'Econ aggregates'!$X29</f>
        <v>20516.454891206642</v>
      </c>
      <c r="I21">
        <f>'HKI(x)'!I21*Population!I21*'Econ aggregates'!$X29</f>
        <v>28367.23432234997</v>
      </c>
      <c r="J21">
        <f>'HKI(x)'!J21*Population!J21*'Econ aggregates'!$X29</f>
        <v>35940.506903754234</v>
      </c>
      <c r="K21">
        <f>'HKI(x)'!K21*Population!K21*'Econ aggregates'!$X29</f>
        <v>33961.520422431866</v>
      </c>
      <c r="L21">
        <f>'HKI(x)'!L21*Population!L21*'Econ aggregates'!$X29</f>
        <v>33322.584732534284</v>
      </c>
      <c r="M21">
        <f>'HKI(x)'!M21*Population!M21*'Econ aggregates'!$X29</f>
        <v>34211.111750736731</v>
      </c>
      <c r="N21">
        <f>'HKI(x)'!N21*Population!N21*'Econ aggregates'!$X29</f>
        <v>33055.119706109581</v>
      </c>
      <c r="O21">
        <f>'HKI(x)'!O21*Population!O21*'Econ aggregates'!$X29</f>
        <v>33769.11313329055</v>
      </c>
      <c r="P21">
        <f>'HKI(x)'!P21*Population!P21*'Econ aggregates'!$X29</f>
        <v>33006.17515146784</v>
      </c>
      <c r="Q21">
        <f>'HKI(x)'!Q21*Population!Q21*'Econ aggregates'!$X29</f>
        <v>33149.998906645422</v>
      </c>
      <c r="R21">
        <f>'HKI(x)'!R21*Population!R21*'Econ aggregates'!$X29</f>
        <v>32512.775040313674</v>
      </c>
      <c r="S21">
        <f>'HKI(x)'!S21*Population!S21*'Econ aggregates'!$X29</f>
        <v>31849.191955907198</v>
      </c>
      <c r="T21">
        <f>'HKI(x)'!T21*Population!T21*'Econ aggregates'!$X29</f>
        <v>32155.749716923921</v>
      </c>
      <c r="U21">
        <f>'HKI(x)'!U21*Population!U21*'Econ aggregates'!$X29</f>
        <v>26929.361382724219</v>
      </c>
      <c r="V21">
        <f>'HKI(x)'!V21*Population!V21*'Econ aggregates'!$X29</f>
        <v>25180.05777608959</v>
      </c>
      <c r="W21">
        <f>'HKI(x)'!W21*Population!W21*'Econ aggregates'!$X29</f>
        <v>22369.858277570504</v>
      </c>
      <c r="X21">
        <f>'HKI(x)'!X21*Population!X21*'Econ aggregates'!$X29</f>
        <v>19493.728012316762</v>
      </c>
      <c r="Y21">
        <f>'HKI(x)'!Y21*Population!Y21*'Econ aggregates'!$X29</f>
        <v>16147.7429336532</v>
      </c>
      <c r="Z21">
        <f>'HKI(x)'!Z21*Population!Z21*'Econ aggregates'!$X29</f>
        <v>14800.059450168537</v>
      </c>
      <c r="AA21">
        <f>'HKI(x)'!AA21*Population!AA21*'Econ aggregates'!$X29</f>
        <v>10848.127533080797</v>
      </c>
      <c r="AB21">
        <f>'HKI(x)'!AB21*Population!AB21*'Econ aggregates'!$X29</f>
        <v>6674.3381199372734</v>
      </c>
      <c r="AC21">
        <f>'HKI(x)'!AC21*Population!AC21*'Econ aggregates'!$X29</f>
        <v>6098.4537617902452</v>
      </c>
    </row>
    <row r="22" spans="1:29" x14ac:dyDescent="0.25">
      <c r="A22">
        <f>'HKFI(x)'!AE21</f>
        <v>1969</v>
      </c>
      <c r="B22">
        <f t="shared" si="0"/>
        <v>668078.35992256203</v>
      </c>
      <c r="C22">
        <f>'HKI(x)'!C22*Population!C22*'Econ aggregates'!$X30</f>
        <v>19245.691103689933</v>
      </c>
      <c r="D22">
        <f>'HKI(x)'!D22*Population!D22*'Econ aggregates'!$X30</f>
        <v>15336.447011081604</v>
      </c>
      <c r="E22">
        <f>'HKI(x)'!E22*Population!E22*'Econ aggregates'!$X30</f>
        <v>13350.723538129041</v>
      </c>
      <c r="F22">
        <f>'HKI(x)'!F22*Population!F22*'Econ aggregates'!$X30</f>
        <v>17145.096801517328</v>
      </c>
      <c r="G22">
        <f>'HKI(x)'!G22*Population!G22*'Econ aggregates'!$X30</f>
        <v>18520.448836287989</v>
      </c>
      <c r="H22">
        <f>'HKI(x)'!H22*Population!H22*'Econ aggregates'!$X30</f>
        <v>21177.612913715271</v>
      </c>
      <c r="I22">
        <f>'HKI(x)'!I22*Population!I22*'Econ aggregates'!$X30</f>
        <v>29338.799324956479</v>
      </c>
      <c r="J22">
        <f>'HKI(x)'!J22*Population!J22*'Econ aggregates'!$X30</f>
        <v>37265.705816532842</v>
      </c>
      <c r="K22">
        <f>'HKI(x)'!K22*Population!K22*'Econ aggregates'!$X30</f>
        <v>35222.050426591792</v>
      </c>
      <c r="L22">
        <f>'HKI(x)'!L22*Population!L22*'Econ aggregates'!$X30</f>
        <v>34575.793628207954</v>
      </c>
      <c r="M22">
        <f>'HKI(x)'!M22*Population!M22*'Econ aggregates'!$X30</f>
        <v>35598.095471278561</v>
      </c>
      <c r="N22">
        <f>'HKI(x)'!N22*Population!N22*'Econ aggregates'!$X30</f>
        <v>34507.649276589582</v>
      </c>
      <c r="O22">
        <f>'HKI(x)'!O22*Population!O22*'Econ aggregates'!$X30</f>
        <v>35294.285649176796</v>
      </c>
      <c r="P22">
        <f>'HKI(x)'!P22*Population!P22*'Econ aggregates'!$X30</f>
        <v>34420.221462254267</v>
      </c>
      <c r="Q22">
        <f>'HKI(x)'!Q22*Population!Q22*'Econ aggregates'!$X30</f>
        <v>34524.657182305295</v>
      </c>
      <c r="R22">
        <f>'HKI(x)'!R22*Population!R22*'Econ aggregates'!$X30</f>
        <v>33739.351713999327</v>
      </c>
      <c r="S22">
        <f>'HKI(x)'!S22*Population!S22*'Econ aggregates'!$X30</f>
        <v>32866.643410029224</v>
      </c>
      <c r="T22">
        <f>'HKI(x)'!T22*Population!T22*'Econ aggregates'!$X30</f>
        <v>33079.323188170798</v>
      </c>
      <c r="U22">
        <f>'HKI(x)'!U22*Population!U22*'Econ aggregates'!$X30</f>
        <v>27681.934906003782</v>
      </c>
      <c r="V22">
        <f>'HKI(x)'!V22*Population!V22*'Econ aggregates'!$X30</f>
        <v>25822.720162547954</v>
      </c>
      <c r="W22">
        <f>'HKI(x)'!W22*Population!W22*'Econ aggregates'!$X30</f>
        <v>22957.330317930191</v>
      </c>
      <c r="X22">
        <f>'HKI(x)'!X22*Population!X22*'Econ aggregates'!$X30</f>
        <v>20067.231645324777</v>
      </c>
      <c r="Y22">
        <f>'HKI(x)'!Y22*Population!Y22*'Econ aggregates'!$X30</f>
        <v>16662.725223128677</v>
      </c>
      <c r="Z22">
        <f>'HKI(x)'!Z22*Population!Z22*'Econ aggregates'!$X30</f>
        <v>15283.504655334224</v>
      </c>
      <c r="AA22">
        <f>'HKI(x)'!AA22*Population!AA22*'Econ aggregates'!$X30</f>
        <v>11193.413676802184</v>
      </c>
      <c r="AB22">
        <f>'HKI(x)'!AB22*Population!AB22*'Econ aggregates'!$X30</f>
        <v>6887.5963399226548</v>
      </c>
      <c r="AC22">
        <f>'HKI(x)'!AC22*Population!AC22*'Econ aggregates'!$X30</f>
        <v>6313.306241053514</v>
      </c>
    </row>
    <row r="23" spans="1:29" x14ac:dyDescent="0.25">
      <c r="A23">
        <f>'HKFI(x)'!AE22</f>
        <v>1970</v>
      </c>
      <c r="B23">
        <f t="shared" si="0"/>
        <v>691625.73932828614</v>
      </c>
      <c r="C23">
        <f>'HKI(x)'!C23*Population!C23*'Econ aggregates'!$X31</f>
        <v>20076.400186289116</v>
      </c>
      <c r="D23">
        <f>'HKI(x)'!D23*Population!D23*'Econ aggregates'!$X31</f>
        <v>15970.829257718426</v>
      </c>
      <c r="E23">
        <f>'HKI(x)'!E23*Population!E23*'Econ aggregates'!$X31</f>
        <v>13881.520000958551</v>
      </c>
      <c r="F23">
        <f>'HKI(x)'!F23*Population!F23*'Econ aggregates'!$X31</f>
        <v>17788.49946019319</v>
      </c>
      <c r="G23">
        <f>'HKI(x)'!G23*Population!G23*'Econ aggregates'!$X31</f>
        <v>19017.581115263773</v>
      </c>
      <c r="H23">
        <f>'HKI(x)'!H23*Population!H23*'Econ aggregates'!$X31</f>
        <v>21766.552615663823</v>
      </c>
      <c r="I23">
        <f>'HKI(x)'!I23*Population!I23*'Econ aggregates'!$X31</f>
        <v>30211.255405079934</v>
      </c>
      <c r="J23">
        <f>'HKI(x)'!J23*Population!J23*'Econ aggregates'!$X31</f>
        <v>38474.601682894645</v>
      </c>
      <c r="K23">
        <f>'HKI(x)'!K23*Population!K23*'Econ aggregates'!$X31</f>
        <v>36390.586279458927</v>
      </c>
      <c r="L23">
        <f>'HKI(x)'!L23*Population!L23*'Econ aggregates'!$X31</f>
        <v>35754.708152463267</v>
      </c>
      <c r="M23">
        <f>'HKI(x)'!M23*Population!M23*'Econ aggregates'!$X31</f>
        <v>36818.338939519956</v>
      </c>
      <c r="N23">
        <f>'HKI(x)'!N23*Population!N23*'Econ aggregates'!$X31</f>
        <v>35816.414352729837</v>
      </c>
      <c r="O23">
        <f>'HKI(x)'!O23*Population!O23*'Econ aggregates'!$X31</f>
        <v>36809.967893675945</v>
      </c>
      <c r="P23">
        <f>'HKI(x)'!P23*Population!P23*'Econ aggregates'!$X31</f>
        <v>35973.226979644831</v>
      </c>
      <c r="Q23">
        <f>'HKI(x)'!Q23*Population!Q23*'Econ aggregates'!$X31</f>
        <v>36020.291712319879</v>
      </c>
      <c r="R23">
        <f>'HKI(x)'!R23*Population!R23*'Econ aggregates'!$X31</f>
        <v>35163.088721958346</v>
      </c>
      <c r="S23">
        <f>'HKI(x)'!S23*Population!S23*'Econ aggregates'!$X31</f>
        <v>34106.047143209224</v>
      </c>
      <c r="T23">
        <f>'HKI(x)'!T23*Population!T23*'Econ aggregates'!$X31</f>
        <v>34167.262478483426</v>
      </c>
      <c r="U23">
        <f>'HKI(x)'!U23*Population!U23*'Econ aggregates'!$X31</f>
        <v>28502.25700175875</v>
      </c>
      <c r="V23">
        <f>'HKI(x)'!V23*Population!V23*'Econ aggregates'!$X31</f>
        <v>26554.907641654929</v>
      </c>
      <c r="W23">
        <f>'HKI(x)'!W23*Population!W23*'Econ aggregates'!$X31</f>
        <v>23569.577474373171</v>
      </c>
      <c r="X23">
        <f>'HKI(x)'!X23*Population!X23*'Econ aggregates'!$X31</f>
        <v>20621.986120074183</v>
      </c>
      <c r="Y23">
        <f>'HKI(x)'!Y23*Population!Y23*'Econ aggregates'!$X31</f>
        <v>17170.759124056523</v>
      </c>
      <c r="Z23">
        <f>'HKI(x)'!Z23*Population!Z23*'Econ aggregates'!$X31</f>
        <v>15805.184071808138</v>
      </c>
      <c r="AA23">
        <f>'HKI(x)'!AA23*Population!AA23*'Econ aggregates'!$X31</f>
        <v>11562.505098435566</v>
      </c>
      <c r="AB23">
        <f>'HKI(x)'!AB23*Population!AB23*'Econ aggregates'!$X31</f>
        <v>7103.4543377291393</v>
      </c>
      <c r="AC23">
        <f>'HKI(x)'!AC23*Population!AC23*'Econ aggregates'!$X31</f>
        <v>6527.9360808705742</v>
      </c>
    </row>
    <row r="24" spans="1:29" x14ac:dyDescent="0.25">
      <c r="A24">
        <f>'HKFI(x)'!AE23</f>
        <v>1971</v>
      </c>
      <c r="B24">
        <f t="shared" si="0"/>
        <v>714354.71016123728</v>
      </c>
      <c r="C24">
        <f>'HKI(x)'!C24*Population!C24*'Econ aggregates'!$X32</f>
        <v>20913.269636000048</v>
      </c>
      <c r="D24">
        <f>'HKI(x)'!D24*Population!D24*'Econ aggregates'!$X32</f>
        <v>16626.271736137682</v>
      </c>
      <c r="E24">
        <f>'HKI(x)'!E24*Population!E24*'Econ aggregates'!$X32</f>
        <v>14432.336091179772</v>
      </c>
      <c r="F24">
        <f>'HKI(x)'!F24*Population!F24*'Econ aggregates'!$X32</f>
        <v>18429.939856147059</v>
      </c>
      <c r="G24">
        <f>'HKI(x)'!G24*Population!G24*'Econ aggregates'!$X32</f>
        <v>19625.528383254488</v>
      </c>
      <c r="H24">
        <f>'HKI(x)'!H24*Population!H24*'Econ aggregates'!$X32</f>
        <v>22483.675668322729</v>
      </c>
      <c r="I24">
        <f>'HKI(x)'!I24*Population!I24*'Econ aggregates'!$X32</f>
        <v>31285.622061612859</v>
      </c>
      <c r="J24">
        <f>'HKI(x)'!J24*Population!J24*'Econ aggregates'!$X32</f>
        <v>40051.304691967685</v>
      </c>
      <c r="K24">
        <f>'HKI(x)'!K24*Population!K24*'Econ aggregates'!$X32</f>
        <v>37818.875936870019</v>
      </c>
      <c r="L24">
        <f>'HKI(x)'!L24*Population!L24*'Econ aggregates'!$X32</f>
        <v>37130.284942252511</v>
      </c>
      <c r="M24">
        <f>'HKI(x)'!M24*Population!M24*'Econ aggregates'!$X32</f>
        <v>38126.529897161745</v>
      </c>
      <c r="N24">
        <f>'HKI(x)'!N24*Population!N24*'Econ aggregates'!$X32</f>
        <v>36928.140245919378</v>
      </c>
      <c r="O24">
        <f>'HKI(x)'!O24*Population!O24*'Econ aggregates'!$X32</f>
        <v>37984.448465010748</v>
      </c>
      <c r="P24">
        <f>'HKI(x)'!P24*Population!P24*'Econ aggregates'!$X32</f>
        <v>37216.657909111716</v>
      </c>
      <c r="Q24">
        <f>'HKI(x)'!Q24*Population!Q24*'Econ aggregates'!$X32</f>
        <v>37352.202091283405</v>
      </c>
      <c r="R24">
        <f>'HKI(x)'!R24*Population!R24*'Econ aggregates'!$X32</f>
        <v>36392.736474388701</v>
      </c>
      <c r="S24">
        <f>'HKI(x)'!S24*Population!S24*'Econ aggregates'!$X32</f>
        <v>35177.430110845067</v>
      </c>
      <c r="T24">
        <f>'HKI(x)'!T24*Population!T24*'Econ aggregates'!$X32</f>
        <v>35156.926346645647</v>
      </c>
      <c r="U24">
        <f>'HKI(x)'!U24*Population!U24*'Econ aggregates'!$X32</f>
        <v>29223.743819553631</v>
      </c>
      <c r="V24">
        <f>'HKI(x)'!V24*Population!V24*'Econ aggregates'!$X32</f>
        <v>27096.066996226491</v>
      </c>
      <c r="W24">
        <f>'HKI(x)'!W24*Population!W24*'Econ aggregates'!$X32</f>
        <v>24052.371794010607</v>
      </c>
      <c r="X24">
        <f>'HKI(x)'!X24*Population!X24*'Econ aggregates'!$X32</f>
        <v>21044.467101567174</v>
      </c>
      <c r="Y24">
        <f>'HKI(x)'!Y24*Population!Y24*'Econ aggregates'!$X32</f>
        <v>17561.653508209645</v>
      </c>
      <c r="Z24">
        <f>'HKI(x)'!Z24*Population!Z24*'Econ aggregates'!$X32</f>
        <v>16288.546713283638</v>
      </c>
      <c r="AA24">
        <f>'HKI(x)'!AA24*Population!AA24*'Econ aggregates'!$X32</f>
        <v>11925.026799663327</v>
      </c>
      <c r="AB24">
        <f>'HKI(x)'!AB24*Population!AB24*'Econ aggregates'!$X32</f>
        <v>7294.8520810104574</v>
      </c>
      <c r="AC24">
        <f>'HKI(x)'!AC24*Population!AC24*'Econ aggregates'!$X32</f>
        <v>6735.8008036011825</v>
      </c>
    </row>
    <row r="25" spans="1:29" x14ac:dyDescent="0.25">
      <c r="A25">
        <f>'HKFI(x)'!AE24</f>
        <v>1972</v>
      </c>
      <c r="B25">
        <f t="shared" si="0"/>
        <v>737577.07140782382</v>
      </c>
      <c r="C25">
        <f>'HKI(x)'!C25*Population!C25*'Econ aggregates'!$X33</f>
        <v>21823.221436678567</v>
      </c>
      <c r="D25">
        <f>'HKI(x)'!D25*Population!D25*'Econ aggregates'!$X33</f>
        <v>17320.152962571054</v>
      </c>
      <c r="E25">
        <f>'HKI(x)'!E25*Population!E25*'Econ aggregates'!$X33</f>
        <v>15012.39813090305</v>
      </c>
      <c r="F25">
        <f>'HKI(x)'!F25*Population!F25*'Econ aggregates'!$X33</f>
        <v>19117.55570362353</v>
      </c>
      <c r="G25">
        <f>'HKI(x)'!G25*Population!G25*'Econ aggregates'!$X33</f>
        <v>20359.703696178356</v>
      </c>
      <c r="H25">
        <f>'HKI(x)'!H25*Population!H25*'Econ aggregates'!$X33</f>
        <v>23286.759921254146</v>
      </c>
      <c r="I25">
        <f>'HKI(x)'!I25*Population!I25*'Econ aggregates'!$X33</f>
        <v>32388.515919801444</v>
      </c>
      <c r="J25">
        <f>'HKI(x)'!J25*Population!J25*'Econ aggregates'!$X33</f>
        <v>41407.015865030968</v>
      </c>
      <c r="K25">
        <f>'HKI(x)'!K25*Population!K25*'Econ aggregates'!$X33</f>
        <v>39161.420458564113</v>
      </c>
      <c r="L25">
        <f>'HKI(x)'!L25*Population!L25*'Econ aggregates'!$X33</f>
        <v>38567.341419318975</v>
      </c>
      <c r="M25">
        <f>'HKI(x)'!M25*Population!M25*'Econ aggregates'!$X33</f>
        <v>39498.435270968796</v>
      </c>
      <c r="N25">
        <f>'HKI(x)'!N25*Population!N25*'Econ aggregates'!$X33</f>
        <v>38181.41613391065</v>
      </c>
      <c r="O25">
        <f>'HKI(x)'!O25*Population!O25*'Econ aggregates'!$X33</f>
        <v>39166.763908225155</v>
      </c>
      <c r="P25">
        <f>'HKI(x)'!P25*Population!P25*'Econ aggregates'!$X33</f>
        <v>38436.783635316955</v>
      </c>
      <c r="Q25">
        <f>'HKI(x)'!Q25*Population!Q25*'Econ aggregates'!$X33</f>
        <v>38656.182965772343</v>
      </c>
      <c r="R25">
        <f>'HKI(x)'!R25*Population!R25*'Econ aggregates'!$X33</f>
        <v>37744.616429193062</v>
      </c>
      <c r="S25">
        <f>'HKI(x)'!S25*Population!S25*'Econ aggregates'!$X33</f>
        <v>36410.528042041944</v>
      </c>
      <c r="T25">
        <f>'HKI(x)'!T25*Population!T25*'Econ aggregates'!$X33</f>
        <v>36373.943134113062</v>
      </c>
      <c r="U25">
        <f>'HKI(x)'!U25*Population!U25*'Econ aggregates'!$X33</f>
        <v>30047.900165765972</v>
      </c>
      <c r="V25">
        <f>'HKI(x)'!V25*Population!V25*'Econ aggregates'!$X33</f>
        <v>27688.174619191566</v>
      </c>
      <c r="W25">
        <f>'HKI(x)'!W25*Population!W25*'Econ aggregates'!$X33</f>
        <v>24497.307775562076</v>
      </c>
      <c r="X25">
        <f>'HKI(x)'!X25*Population!X25*'Econ aggregates'!$X33</f>
        <v>21452.53230381391</v>
      </c>
      <c r="Y25">
        <f>'HKI(x)'!Y25*Population!Y25*'Econ aggregates'!$X33</f>
        <v>17892.448635259901</v>
      </c>
      <c r="Z25">
        <f>'HKI(x)'!Z25*Population!Z25*'Econ aggregates'!$X33</f>
        <v>16582.597472701204</v>
      </c>
      <c r="AA25">
        <f>'HKI(x)'!AA25*Population!AA25*'Econ aggregates'!$X33</f>
        <v>12151.722647292023</v>
      </c>
      <c r="AB25">
        <f>'HKI(x)'!AB25*Population!AB25*'Econ aggregates'!$X33</f>
        <v>7482.0666384188517</v>
      </c>
      <c r="AC25">
        <f>'HKI(x)'!AC25*Population!AC25*'Econ aggregates'!$X33</f>
        <v>6869.5661163520672</v>
      </c>
    </row>
    <row r="26" spans="1:29" x14ac:dyDescent="0.25">
      <c r="A26">
        <f>'HKFI(x)'!AE25</f>
        <v>1973</v>
      </c>
      <c r="B26">
        <f t="shared" si="0"/>
        <v>762235.9126292502</v>
      </c>
      <c r="C26">
        <f>'HKI(x)'!C26*Population!C26*'Econ aggregates'!$X34</f>
        <v>22826.765789148132</v>
      </c>
      <c r="D26">
        <f>'HKI(x)'!D26*Population!D26*'Econ aggregates'!$X34</f>
        <v>18128.506639822463</v>
      </c>
      <c r="E26">
        <f>'HKI(x)'!E26*Population!E26*'Econ aggregates'!$X34</f>
        <v>15577.617829020317</v>
      </c>
      <c r="F26">
        <f>'HKI(x)'!F26*Population!F26*'Econ aggregates'!$X34</f>
        <v>19828.277536610643</v>
      </c>
      <c r="G26">
        <f>'HKI(x)'!G26*Population!G26*'Econ aggregates'!$X34</f>
        <v>21106.787432907204</v>
      </c>
      <c r="H26">
        <f>'HKI(x)'!H26*Population!H26*'Econ aggregates'!$X34</f>
        <v>24089.004278487751</v>
      </c>
      <c r="I26">
        <f>'HKI(x)'!I26*Population!I26*'Econ aggregates'!$X34</f>
        <v>33481.130754646329</v>
      </c>
      <c r="J26">
        <f>'HKI(x)'!J26*Population!J26*'Econ aggregates'!$X34</f>
        <v>42725.575836468284</v>
      </c>
      <c r="K26">
        <f>'HKI(x)'!K26*Population!K26*'Econ aggregates'!$X34</f>
        <v>40400.873115601113</v>
      </c>
      <c r="L26">
        <f>'HKI(x)'!L26*Population!L26*'Econ aggregates'!$X34</f>
        <v>39943.997052928476</v>
      </c>
      <c r="M26">
        <f>'HKI(x)'!M26*Population!M26*'Econ aggregates'!$X34</f>
        <v>40926.020377446221</v>
      </c>
      <c r="N26">
        <f>'HKI(x)'!N26*Population!N26*'Econ aggregates'!$X34</f>
        <v>39628.957353760161</v>
      </c>
      <c r="O26">
        <f>'HKI(x)'!O26*Population!O26*'Econ aggregates'!$X34</f>
        <v>40555.340302811499</v>
      </c>
      <c r="P26">
        <f>'HKI(x)'!P26*Population!P26*'Econ aggregates'!$X34</f>
        <v>39714.357254101145</v>
      </c>
      <c r="Q26">
        <f>'HKI(x)'!Q26*Population!Q26*'Econ aggregates'!$X34</f>
        <v>39938.432376659737</v>
      </c>
      <c r="R26">
        <f>'HKI(x)'!R26*Population!R26*'Econ aggregates'!$X34</f>
        <v>39123.757556616241</v>
      </c>
      <c r="S26">
        <f>'HKI(x)'!S26*Population!S26*'Econ aggregates'!$X34</f>
        <v>37794.380434837978</v>
      </c>
      <c r="T26">
        <f>'HKI(x)'!T26*Population!T26*'Econ aggregates'!$X34</f>
        <v>37719.023033091857</v>
      </c>
      <c r="U26">
        <f>'HKI(x)'!U26*Population!U26*'Econ aggregates'!$X34</f>
        <v>31062.62797230831</v>
      </c>
      <c r="V26">
        <f>'HKI(x)'!V26*Population!V26*'Econ aggregates'!$X34</f>
        <v>28494.537660571335</v>
      </c>
      <c r="W26">
        <f>'HKI(x)'!W26*Population!W26*'Econ aggregates'!$X34</f>
        <v>25077.720438658736</v>
      </c>
      <c r="X26">
        <f>'HKI(x)'!X26*Population!X26*'Econ aggregates'!$X34</f>
        <v>21897.624336629586</v>
      </c>
      <c r="Y26">
        <f>'HKI(x)'!Y26*Population!Y26*'Econ aggregates'!$X34</f>
        <v>18268.220209907671</v>
      </c>
      <c r="Z26">
        <f>'HKI(x)'!Z26*Population!Z26*'Econ aggregates'!$X34</f>
        <v>16883.096213017088</v>
      </c>
      <c r="AA26">
        <f>'HKI(x)'!AA26*Population!AA26*'Econ aggregates'!$X34</f>
        <v>12362.721869309327</v>
      </c>
      <c r="AB26">
        <f>'HKI(x)'!AB26*Population!AB26*'Econ aggregates'!$X34</f>
        <v>7666.2401183826641</v>
      </c>
      <c r="AC26">
        <f>'HKI(x)'!AC26*Population!AC26*'Econ aggregates'!$X34</f>
        <v>7014.3188554999242</v>
      </c>
    </row>
    <row r="27" spans="1:29" x14ac:dyDescent="0.25">
      <c r="A27">
        <f>'HKFI(x)'!AE26</f>
        <v>1974</v>
      </c>
      <c r="B27">
        <f t="shared" si="0"/>
        <v>788477.87435056793</v>
      </c>
      <c r="C27">
        <f>'HKI(x)'!C27*Population!C27*'Econ aggregates'!$X35</f>
        <v>23888.072324186502</v>
      </c>
      <c r="D27">
        <f>'HKI(x)'!D27*Population!D27*'Econ aggregates'!$X35</f>
        <v>19005.115861375532</v>
      </c>
      <c r="E27">
        <f>'HKI(x)'!E27*Population!E27*'Econ aggregates'!$X35</f>
        <v>16277.184248381458</v>
      </c>
      <c r="F27">
        <f>'HKI(x)'!F27*Population!F27*'Econ aggregates'!$X35</f>
        <v>20513.765232421487</v>
      </c>
      <c r="G27">
        <f>'HKI(x)'!G27*Population!G27*'Econ aggregates'!$X35</f>
        <v>21890.51469190585</v>
      </c>
      <c r="H27">
        <f>'HKI(x)'!H27*Population!H27*'Econ aggregates'!$X35</f>
        <v>24911.883293815237</v>
      </c>
      <c r="I27">
        <f>'HKI(x)'!I27*Population!I27*'Econ aggregates'!$X35</f>
        <v>34579.327888033571</v>
      </c>
      <c r="J27">
        <f>'HKI(x)'!J27*Population!J27*'Econ aggregates'!$X35</f>
        <v>44041.70546485154</v>
      </c>
      <c r="K27">
        <f>'HKI(x)'!K27*Population!K27*'Econ aggregates'!$X35</f>
        <v>41624.978824314829</v>
      </c>
      <c r="L27">
        <f>'HKI(x)'!L27*Population!L27*'Econ aggregates'!$X35</f>
        <v>41193.922169108097</v>
      </c>
      <c r="M27">
        <f>'HKI(x)'!M27*Population!M27*'Econ aggregates'!$X35</f>
        <v>42237.168059649448</v>
      </c>
      <c r="N27">
        <f>'HKI(x)'!N27*Population!N27*'Econ aggregates'!$X35</f>
        <v>41109.755783392022</v>
      </c>
      <c r="O27">
        <f>'HKI(x)'!O27*Population!O27*'Econ aggregates'!$X35</f>
        <v>42169.796355372157</v>
      </c>
      <c r="P27">
        <f>'HKI(x)'!P27*Population!P27*'Econ aggregates'!$X35</f>
        <v>41212.964583737288</v>
      </c>
      <c r="Q27">
        <f>'HKI(x)'!Q27*Population!Q27*'Econ aggregates'!$X35</f>
        <v>41296.022992523918</v>
      </c>
      <c r="R27">
        <f>'HKI(x)'!R27*Population!R27*'Econ aggregates'!$X35</f>
        <v>40509.448245871528</v>
      </c>
      <c r="S27">
        <f>'HKI(x)'!S27*Population!S27*'Econ aggregates'!$X35</f>
        <v>39228.067081655216</v>
      </c>
      <c r="T27">
        <f>'HKI(x)'!T27*Population!T27*'Econ aggregates'!$X35</f>
        <v>39229.228100210225</v>
      </c>
      <c r="U27">
        <f>'HKI(x)'!U27*Population!U27*'Econ aggregates'!$X35</f>
        <v>32191.560523901473</v>
      </c>
      <c r="V27">
        <f>'HKI(x)'!V27*Population!V27*'Econ aggregates'!$X35</f>
        <v>29501.029992865242</v>
      </c>
      <c r="W27">
        <f>'HKI(x)'!W27*Population!W27*'Econ aggregates'!$X35</f>
        <v>25873.853612862422</v>
      </c>
      <c r="X27">
        <f>'HKI(x)'!X27*Population!X27*'Econ aggregates'!$X35</f>
        <v>22480.742051009951</v>
      </c>
      <c r="Y27">
        <f>'HKI(x)'!Y27*Population!Y27*'Econ aggregates'!$X35</f>
        <v>18684.339071624432</v>
      </c>
      <c r="Z27">
        <f>'HKI(x)'!Z27*Population!Z27*'Econ aggregates'!$X35</f>
        <v>17234.028778035547</v>
      </c>
      <c r="AA27">
        <f>'HKI(x)'!AA27*Population!AA27*'Econ aggregates'!$X35</f>
        <v>12587.031133409684</v>
      </c>
      <c r="AB27">
        <f>'HKI(x)'!AB27*Population!AB27*'Econ aggregates'!$X35</f>
        <v>7847.3680900721765</v>
      </c>
      <c r="AC27">
        <f>'HKI(x)'!AC27*Population!AC27*'Econ aggregates'!$X35</f>
        <v>7158.9998959810637</v>
      </c>
    </row>
    <row r="28" spans="1:29" x14ac:dyDescent="0.25">
      <c r="A28">
        <f>'HKFI(x)'!AE27</f>
        <v>1975</v>
      </c>
      <c r="B28">
        <f t="shared" si="0"/>
        <v>816415.46046013047</v>
      </c>
      <c r="C28">
        <f>'HKI(x)'!C28*Population!C28*'Econ aggregates'!$X36</f>
        <v>24976.916307265372</v>
      </c>
      <c r="D28">
        <f>'HKI(x)'!D28*Population!D28*'Econ aggregates'!$X36</f>
        <v>19943.539790892857</v>
      </c>
      <c r="E28">
        <f>'HKI(x)'!E28*Population!E28*'Econ aggregates'!$X36</f>
        <v>17049.767490647373</v>
      </c>
      <c r="F28">
        <f>'HKI(x)'!F28*Population!F28*'Econ aggregates'!$X36</f>
        <v>21437.650179436117</v>
      </c>
      <c r="G28">
        <f>'HKI(x)'!G28*Population!G28*'Econ aggregates'!$X36</f>
        <v>22742.270037582632</v>
      </c>
      <c r="H28">
        <f>'HKI(x)'!H28*Population!H28*'Econ aggregates'!$X36</f>
        <v>25783.739376655281</v>
      </c>
      <c r="I28">
        <f>'HKI(x)'!I28*Population!I28*'Econ aggregates'!$X36</f>
        <v>35712.552561692602</v>
      </c>
      <c r="J28">
        <f>'HKI(x)'!J28*Population!J28*'Econ aggregates'!$X36</f>
        <v>45362.656086134906</v>
      </c>
      <c r="K28">
        <f>'HKI(x)'!K28*Population!K28*'Econ aggregates'!$X36</f>
        <v>42851.041885695624</v>
      </c>
      <c r="L28">
        <f>'HKI(x)'!L28*Population!L28*'Econ aggregates'!$X36</f>
        <v>42440.886008297799</v>
      </c>
      <c r="M28">
        <f>'HKI(x)'!M28*Population!M28*'Econ aggregates'!$X36</f>
        <v>43369.041779268766</v>
      </c>
      <c r="N28">
        <f>'HKI(x)'!N28*Population!N28*'Econ aggregates'!$X36</f>
        <v>42416.424664040489</v>
      </c>
      <c r="O28">
        <f>'HKI(x)'!O28*Population!O28*'Econ aggregates'!$X36</f>
        <v>43782.45655880608</v>
      </c>
      <c r="P28">
        <f>'HKI(x)'!P28*Population!P28*'Econ aggregates'!$X36</f>
        <v>42952.735955558572</v>
      </c>
      <c r="Q28">
        <f>'HKI(x)'!Q28*Population!Q28*'Econ aggregates'!$X36</f>
        <v>42881.232633550113</v>
      </c>
      <c r="R28">
        <f>'HKI(x)'!R28*Population!R28*'Econ aggregates'!$X36</f>
        <v>41981.228783099235</v>
      </c>
      <c r="S28">
        <f>'HKI(x)'!S28*Population!S28*'Econ aggregates'!$X36</f>
        <v>40685.555431207402</v>
      </c>
      <c r="T28">
        <f>'HKI(x)'!T28*Population!T28*'Econ aggregates'!$X36</f>
        <v>40806.992153305233</v>
      </c>
      <c r="U28">
        <f>'HKI(x)'!U28*Population!U28*'Econ aggregates'!$X36</f>
        <v>33453.813060298431</v>
      </c>
      <c r="V28">
        <f>'HKI(x)'!V28*Population!V28*'Econ aggregates'!$X36</f>
        <v>30613.689275638229</v>
      </c>
      <c r="W28">
        <f>'HKI(x)'!W28*Population!W28*'Econ aggregates'!$X36</f>
        <v>26861.296875264878</v>
      </c>
      <c r="X28">
        <f>'HKI(x)'!X28*Population!X28*'Econ aggregates'!$X36</f>
        <v>23270.187181320802</v>
      </c>
      <c r="Y28">
        <f>'HKI(x)'!Y28*Population!Y28*'Econ aggregates'!$X36</f>
        <v>19226.527156055592</v>
      </c>
      <c r="Z28">
        <f>'HKI(x)'!Z28*Population!Z28*'Econ aggregates'!$X36</f>
        <v>17623.214664727744</v>
      </c>
      <c r="AA28">
        <f>'HKI(x)'!AA28*Population!AA28*'Econ aggregates'!$X36</f>
        <v>12848.840188196093</v>
      </c>
      <c r="AB28">
        <f>'HKI(x)'!AB28*Population!AB28*'Econ aggregates'!$X36</f>
        <v>8040.6491996669947</v>
      </c>
      <c r="AC28">
        <f>'HKI(x)'!AC28*Population!AC28*'Econ aggregates'!$X36</f>
        <v>7300.5551758251531</v>
      </c>
    </row>
    <row r="29" spans="1:29" x14ac:dyDescent="0.25">
      <c r="A29">
        <f>'HKFI(x)'!AE28</f>
        <v>1976</v>
      </c>
      <c r="B29">
        <f t="shared" si="0"/>
        <v>844862.9701420418</v>
      </c>
      <c r="C29">
        <f>'HKI(x)'!C29*Population!C29*'Econ aggregates'!$X37</f>
        <v>25844.911131658129</v>
      </c>
      <c r="D29">
        <f>'HKI(x)'!D29*Population!D29*'Econ aggregates'!$X37</f>
        <v>21078.424650346376</v>
      </c>
      <c r="E29">
        <f>'HKI(x)'!E29*Population!E29*'Econ aggregates'!$X37</f>
        <v>17982.423570454062</v>
      </c>
      <c r="F29">
        <f>'HKI(x)'!F29*Population!F29*'Econ aggregates'!$X37</f>
        <v>22535.865688286216</v>
      </c>
      <c r="G29">
        <f>'HKI(x)'!G29*Population!G29*'Econ aggregates'!$X37</f>
        <v>23913.697886094305</v>
      </c>
      <c r="H29">
        <f>'HKI(x)'!H29*Population!H29*'Econ aggregates'!$X37</f>
        <v>26999.276303572224</v>
      </c>
      <c r="I29">
        <f>'HKI(x)'!I29*Population!I29*'Econ aggregates'!$X37</f>
        <v>37280.194031268074</v>
      </c>
      <c r="J29">
        <f>'HKI(x)'!J29*Population!J29*'Econ aggregates'!$X37</f>
        <v>47101.071679780056</v>
      </c>
      <c r="K29">
        <f>'HKI(x)'!K29*Population!K29*'Econ aggregates'!$X37</f>
        <v>44372.465008732128</v>
      </c>
      <c r="L29">
        <f>'HKI(x)'!L29*Population!L29*'Econ aggregates'!$X37</f>
        <v>43955.46912068782</v>
      </c>
      <c r="M29">
        <f>'HKI(x)'!M29*Population!M29*'Econ aggregates'!$X37</f>
        <v>44582.368543473371</v>
      </c>
      <c r="N29">
        <f>'HKI(x)'!N29*Population!N29*'Econ aggregates'!$X37</f>
        <v>43483.131774717236</v>
      </c>
      <c r="O29">
        <f>'HKI(x)'!O29*Population!O29*'Econ aggregates'!$X37</f>
        <v>44971.726820608375</v>
      </c>
      <c r="P29">
        <f>'HKI(x)'!P29*Population!P29*'Econ aggregates'!$X37</f>
        <v>44378.685911073197</v>
      </c>
      <c r="Q29">
        <f>'HKI(x)'!Q29*Population!Q29*'Econ aggregates'!$X37</f>
        <v>44371.465767822527</v>
      </c>
      <c r="R29">
        <f>'HKI(x)'!R29*Population!R29*'Econ aggregates'!$X37</f>
        <v>43370.489557910529</v>
      </c>
      <c r="S29">
        <f>'HKI(x)'!S29*Population!S29*'Econ aggregates'!$X37</f>
        <v>41930.176551967743</v>
      </c>
      <c r="T29">
        <f>'HKI(x)'!T29*Population!T29*'Econ aggregates'!$X37</f>
        <v>42146.223478803091</v>
      </c>
      <c r="U29">
        <f>'HKI(x)'!U29*Population!U29*'Econ aggregates'!$X37</f>
        <v>34500.035007251623</v>
      </c>
      <c r="V29">
        <f>'HKI(x)'!V29*Population!V29*'Econ aggregates'!$X37</f>
        <v>31594.378948749956</v>
      </c>
      <c r="W29">
        <f>'HKI(x)'!W29*Population!W29*'Econ aggregates'!$X37</f>
        <v>27746.873690208999</v>
      </c>
      <c r="X29">
        <f>'HKI(x)'!X29*Population!X29*'Econ aggregates'!$X37</f>
        <v>24102.882090114388</v>
      </c>
      <c r="Y29">
        <f>'HKI(x)'!Y29*Population!Y29*'Econ aggregates'!$X37</f>
        <v>19864.362994837298</v>
      </c>
      <c r="Z29">
        <f>'HKI(x)'!Z29*Population!Z29*'Econ aggregates'!$X37</f>
        <v>18042.052877952898</v>
      </c>
      <c r="AA29">
        <f>'HKI(x)'!AA29*Population!AA29*'Econ aggregates'!$X37</f>
        <v>13061.759120648429</v>
      </c>
      <c r="AB29">
        <f>'HKI(x)'!AB29*Population!AB29*'Econ aggregates'!$X37</f>
        <v>8242.8083712860098</v>
      </c>
      <c r="AC29">
        <f>'HKI(x)'!AC29*Population!AC29*'Econ aggregates'!$X37</f>
        <v>7409.7495637367456</v>
      </c>
    </row>
    <row r="30" spans="1:29" x14ac:dyDescent="0.25">
      <c r="A30">
        <f>'HKFI(x)'!AE29</f>
        <v>1977</v>
      </c>
      <c r="B30">
        <f t="shared" si="0"/>
        <v>875465.895848935</v>
      </c>
      <c r="C30">
        <f>'HKI(x)'!C30*Population!C30*'Econ aggregates'!$X38</f>
        <v>26736.129284818719</v>
      </c>
      <c r="D30">
        <f>'HKI(x)'!D30*Population!D30*'Econ aggregates'!$X38</f>
        <v>21715.138324351869</v>
      </c>
      <c r="E30">
        <f>'HKI(x)'!E30*Population!E30*'Econ aggregates'!$X38</f>
        <v>18904.005885233939</v>
      </c>
      <c r="F30">
        <f>'HKI(x)'!F30*Population!F30*'Econ aggregates'!$X38</f>
        <v>23653.052670074023</v>
      </c>
      <c r="G30">
        <f>'HKI(x)'!G30*Population!G30*'Econ aggregates'!$X38</f>
        <v>25127.192714955389</v>
      </c>
      <c r="H30">
        <f>'HKI(x)'!H30*Population!H30*'Econ aggregates'!$X38</f>
        <v>28295.740972285494</v>
      </c>
      <c r="I30">
        <f>'HKI(x)'!I30*Population!I30*'Econ aggregates'!$X38</f>
        <v>38997.113652275322</v>
      </c>
      <c r="J30">
        <f>'HKI(x)'!J30*Population!J30*'Econ aggregates'!$X38</f>
        <v>49081.790351772921</v>
      </c>
      <c r="K30">
        <f>'HKI(x)'!K30*Population!K30*'Econ aggregates'!$X38</f>
        <v>46125.944189968737</v>
      </c>
      <c r="L30">
        <f>'HKI(x)'!L30*Population!L30*'Econ aggregates'!$X38</f>
        <v>45666.333312007737</v>
      </c>
      <c r="M30">
        <f>'HKI(x)'!M30*Population!M30*'Econ aggregates'!$X38</f>
        <v>46045.283383408838</v>
      </c>
      <c r="N30">
        <f>'HKI(x)'!N30*Population!N30*'Econ aggregates'!$X38</f>
        <v>44833.46977404521</v>
      </c>
      <c r="O30">
        <f>'HKI(x)'!O30*Population!O30*'Econ aggregates'!$X38</f>
        <v>46224.338492362149</v>
      </c>
      <c r="P30">
        <f>'HKI(x)'!P30*Population!P30*'Econ aggregates'!$X38</f>
        <v>45715.747199681711</v>
      </c>
      <c r="Q30">
        <f>'HKI(x)'!Q30*Population!Q30*'Econ aggregates'!$X38</f>
        <v>45843.546378607956</v>
      </c>
      <c r="R30">
        <f>'HKI(x)'!R30*Population!R30*'Econ aggregates'!$X38</f>
        <v>44973.285359250236</v>
      </c>
      <c r="S30">
        <f>'HKI(x)'!S30*Population!S30*'Econ aggregates'!$X38</f>
        <v>43375.766357969602</v>
      </c>
      <c r="T30">
        <f>'HKI(x)'!T30*Population!T30*'Econ aggregates'!$X38</f>
        <v>43550.69851939629</v>
      </c>
      <c r="U30">
        <f>'HKI(x)'!U30*Population!U30*'Econ aggregates'!$X38</f>
        <v>35576.404593111212</v>
      </c>
      <c r="V30">
        <f>'HKI(x)'!V30*Population!V30*'Econ aggregates'!$X38</f>
        <v>32636.64993221893</v>
      </c>
      <c r="W30">
        <f>'HKI(x)'!W30*Population!W30*'Econ aggregates'!$X38</f>
        <v>28735.841774653989</v>
      </c>
      <c r="X30">
        <f>'HKI(x)'!X30*Population!X30*'Econ aggregates'!$X38</f>
        <v>25000.650405801636</v>
      </c>
      <c r="Y30">
        <f>'HKI(x)'!Y30*Population!Y30*'Econ aggregates'!$X38</f>
        <v>20635.318603940286</v>
      </c>
      <c r="Z30">
        <f>'HKI(x)'!Z30*Population!Z30*'Econ aggregates'!$X38</f>
        <v>18629.914089855709</v>
      </c>
      <c r="AA30">
        <f>'HKI(x)'!AA30*Population!AA30*'Econ aggregates'!$X38</f>
        <v>13375.145377344443</v>
      </c>
      <c r="AB30">
        <f>'HKI(x)'!AB30*Population!AB30*'Econ aggregates'!$X38</f>
        <v>8460.9874864677167</v>
      </c>
      <c r="AC30">
        <f>'HKI(x)'!AC30*Population!AC30*'Econ aggregates'!$X38</f>
        <v>7550.4067630748686</v>
      </c>
    </row>
    <row r="31" spans="1:29" x14ac:dyDescent="0.25">
      <c r="A31">
        <f>'HKFI(x)'!AE30</f>
        <v>1978</v>
      </c>
      <c r="B31">
        <f t="shared" si="0"/>
        <v>909757.39460099221</v>
      </c>
      <c r="C31">
        <f>'HKI(x)'!C31*Population!C31*'Econ aggregates'!$X39</f>
        <v>27695.014154472698</v>
      </c>
      <c r="D31">
        <f>'HKI(x)'!D31*Population!D31*'Econ aggregates'!$X39</f>
        <v>22685.210637786975</v>
      </c>
      <c r="E31">
        <f>'HKI(x)'!E31*Population!E31*'Econ aggregates'!$X39</f>
        <v>19413.531003495013</v>
      </c>
      <c r="F31">
        <f>'HKI(x)'!F31*Population!F31*'Econ aggregates'!$X39</f>
        <v>24775.580513570345</v>
      </c>
      <c r="G31">
        <f>'HKI(x)'!G31*Population!G31*'Econ aggregates'!$X39</f>
        <v>26376.212796630894</v>
      </c>
      <c r="H31">
        <f>'HKI(x)'!H31*Population!H31*'Econ aggregates'!$X39</f>
        <v>29670.672661110424</v>
      </c>
      <c r="I31">
        <f>'HKI(x)'!I31*Population!I31*'Econ aggregates'!$X39</f>
        <v>40869.037475084449</v>
      </c>
      <c r="J31">
        <f>'HKI(x)'!J31*Population!J31*'Econ aggregates'!$X39</f>
        <v>51314.625311754069</v>
      </c>
      <c r="K31">
        <f>'HKI(x)'!K31*Population!K31*'Econ aggregates'!$X39</f>
        <v>48172.940454252072</v>
      </c>
      <c r="L31">
        <f>'HKI(x)'!L31*Population!L31*'Econ aggregates'!$X39</f>
        <v>47674.877983734958</v>
      </c>
      <c r="M31">
        <f>'HKI(x)'!M31*Population!M31*'Econ aggregates'!$X39</f>
        <v>47800.750658481156</v>
      </c>
      <c r="N31">
        <f>'HKI(x)'!N31*Population!N31*'Econ aggregates'!$X39</f>
        <v>46478.015288343995</v>
      </c>
      <c r="O31">
        <f>'HKI(x)'!O31*Population!O31*'Econ aggregates'!$X39</f>
        <v>47830.135382763641</v>
      </c>
      <c r="P31">
        <f>'HKI(x)'!P31*Population!P31*'Econ aggregates'!$X39</f>
        <v>47191.398801790885</v>
      </c>
      <c r="Q31">
        <f>'HKI(x)'!Q31*Population!Q31*'Econ aggregates'!$X39</f>
        <v>47322.862187564344</v>
      </c>
      <c r="R31">
        <f>'HKI(x)'!R31*Population!R31*'Econ aggregates'!$X39</f>
        <v>46635.671411694879</v>
      </c>
      <c r="S31">
        <f>'HKI(x)'!S31*Population!S31*'Econ aggregates'!$X39</f>
        <v>45097.414282116602</v>
      </c>
      <c r="T31">
        <f>'HKI(x)'!T31*Population!T31*'Econ aggregates'!$X39</f>
        <v>45222.661632341085</v>
      </c>
      <c r="U31">
        <f>'HKI(x)'!U31*Population!U31*'Econ aggregates'!$X39</f>
        <v>36776.550817662675</v>
      </c>
      <c r="V31">
        <f>'HKI(x)'!V31*Population!V31*'Econ aggregates'!$X39</f>
        <v>33756.230572539622</v>
      </c>
      <c r="W31">
        <f>'HKI(x)'!W31*Population!W31*'Econ aggregates'!$X39</f>
        <v>29815.340071504826</v>
      </c>
      <c r="X31">
        <f>'HKI(x)'!X31*Population!X31*'Econ aggregates'!$X39</f>
        <v>26018.10205178801</v>
      </c>
      <c r="Y31">
        <f>'HKI(x)'!Y31*Population!Y31*'Econ aggregates'!$X39</f>
        <v>21488.028531595541</v>
      </c>
      <c r="Z31">
        <f>'HKI(x)'!Z31*Population!Z31*'Econ aggregates'!$X39</f>
        <v>19373.437269795428</v>
      </c>
      <c r="AA31">
        <f>'HKI(x)'!AA31*Population!AA31*'Econ aggregates'!$X39</f>
        <v>13833.156134184634</v>
      </c>
      <c r="AB31">
        <f>'HKI(x)'!AB31*Population!AB31*'Econ aggregates'!$X39</f>
        <v>8747.3012855958714</v>
      </c>
      <c r="AC31">
        <f>'HKI(x)'!AC31*Population!AC31*'Econ aggregates'!$X39</f>
        <v>7722.6352293372011</v>
      </c>
    </row>
    <row r="32" spans="1:29" x14ac:dyDescent="0.25">
      <c r="A32">
        <f>'HKFI(x)'!AE31</f>
        <v>1979</v>
      </c>
      <c r="B32">
        <f t="shared" si="0"/>
        <v>946581.40691754466</v>
      </c>
      <c r="C32">
        <f>'HKI(x)'!C32*Population!C32*'Econ aggregates'!$X40</f>
        <v>28702.307405327829</v>
      </c>
      <c r="D32">
        <f>'HKI(x)'!D32*Population!D32*'Econ aggregates'!$X40</f>
        <v>23691.364784572062</v>
      </c>
      <c r="E32">
        <f>'HKI(x)'!E32*Population!E32*'Econ aggregates'!$X40</f>
        <v>20311.961218321456</v>
      </c>
      <c r="F32">
        <f>'HKI(x)'!F32*Population!F32*'Econ aggregates'!$X40</f>
        <v>25500.514366114126</v>
      </c>
      <c r="G32">
        <f>'HKI(x)'!G32*Population!G32*'Econ aggregates'!$X40</f>
        <v>27568.095158289376</v>
      </c>
      <c r="H32">
        <f>'HKI(x)'!H32*Population!H32*'Econ aggregates'!$X40</f>
        <v>31027.476983006651</v>
      </c>
      <c r="I32">
        <f>'HKI(x)'!I32*Population!I32*'Econ aggregates'!$X40</f>
        <v>42775.798356805986</v>
      </c>
      <c r="J32">
        <f>'HKI(x)'!J32*Population!J32*'Econ aggregates'!$X40</f>
        <v>53657.256807788872</v>
      </c>
      <c r="K32">
        <f>'HKI(x)'!K32*Population!K32*'Econ aggregates'!$X40</f>
        <v>50374.234760967578</v>
      </c>
      <c r="L32">
        <f>'HKI(x)'!L32*Population!L32*'Econ aggregates'!$X40</f>
        <v>49901.797486579664</v>
      </c>
      <c r="M32">
        <f>'HKI(x)'!M32*Population!M32*'Econ aggregates'!$X40</f>
        <v>49812.656353297141</v>
      </c>
      <c r="N32">
        <f>'HKI(x)'!N32*Population!N32*'Econ aggregates'!$X40</f>
        <v>48346.887812170164</v>
      </c>
      <c r="O32">
        <f>'HKI(x)'!O32*Population!O32*'Econ aggregates'!$X40</f>
        <v>49663.858105473897</v>
      </c>
      <c r="P32">
        <f>'HKI(x)'!P32*Population!P32*'Econ aggregates'!$X40</f>
        <v>48944.938993679301</v>
      </c>
      <c r="Q32">
        <f>'HKI(x)'!Q32*Population!Q32*'Econ aggregates'!$X40</f>
        <v>48897.050107134841</v>
      </c>
      <c r="R32">
        <f>'HKI(x)'!R32*Population!R32*'Econ aggregates'!$X40</f>
        <v>48261.218876005238</v>
      </c>
      <c r="S32">
        <f>'HKI(x)'!S32*Population!S32*'Econ aggregates'!$X40</f>
        <v>46834.639803093174</v>
      </c>
      <c r="T32">
        <f>'HKI(x)'!T32*Population!T32*'Econ aggregates'!$X40</f>
        <v>47115.856779358452</v>
      </c>
      <c r="U32">
        <f>'HKI(x)'!U32*Population!U32*'Econ aggregates'!$X40</f>
        <v>38162.180939294056</v>
      </c>
      <c r="V32">
        <f>'HKI(x)'!V32*Population!V32*'Econ aggregates'!$X40</f>
        <v>34958.416723557122</v>
      </c>
      <c r="W32">
        <f>'HKI(x)'!W32*Population!W32*'Econ aggregates'!$X40</f>
        <v>30932.892402622423</v>
      </c>
      <c r="X32">
        <f>'HKI(x)'!X32*Population!X32*'Econ aggregates'!$X40</f>
        <v>27087.646335245579</v>
      </c>
      <c r="Y32">
        <f>'HKI(x)'!Y32*Population!Y32*'Econ aggregates'!$X40</f>
        <v>22416.304299515636</v>
      </c>
      <c r="Z32">
        <f>'HKI(x)'!Z32*Population!Z32*'Econ aggregates'!$X40</f>
        <v>20174.752687025361</v>
      </c>
      <c r="AA32">
        <f>'HKI(x)'!AA32*Population!AA32*'Econ aggregates'!$X40</f>
        <v>14394.169667570186</v>
      </c>
      <c r="AB32">
        <f>'HKI(x)'!AB32*Population!AB32*'Econ aggregates'!$X40</f>
        <v>9113.7844610362681</v>
      </c>
      <c r="AC32">
        <f>'HKI(x)'!AC32*Population!AC32*'Econ aggregates'!$X40</f>
        <v>7953.3452436921507</v>
      </c>
    </row>
    <row r="33" spans="1:29" x14ac:dyDescent="0.25">
      <c r="A33">
        <f>'HKFI(x)'!AE32</f>
        <v>1980</v>
      </c>
      <c r="B33">
        <f t="shared" si="0"/>
        <v>985053.23684764293</v>
      </c>
      <c r="C33">
        <f>'HKI(x)'!C33*Population!C33*'Econ aggregates'!$X41</f>
        <v>29742.547576816112</v>
      </c>
      <c r="D33">
        <f>'HKI(x)'!D33*Population!D33*'Econ aggregates'!$X41</f>
        <v>24705.032342911014</v>
      </c>
      <c r="E33">
        <f>'HKI(x)'!E33*Population!E33*'Econ aggregates'!$X41</f>
        <v>21218.387967850857</v>
      </c>
      <c r="F33">
        <f>'HKI(x)'!F33*Population!F33*'Econ aggregates'!$X41</f>
        <v>26660.297437195339</v>
      </c>
      <c r="G33">
        <f>'HKI(x)'!G33*Population!G33*'Econ aggregates'!$X41</f>
        <v>28598.404959796695</v>
      </c>
      <c r="H33">
        <f>'HKI(x)'!H33*Population!H33*'Econ aggregates'!$X41</f>
        <v>32257.025076904956</v>
      </c>
      <c r="I33">
        <f>'HKI(x)'!I33*Population!I33*'Econ aggregates'!$X41</f>
        <v>44578.634039217024</v>
      </c>
      <c r="J33">
        <f>'HKI(x)'!J33*Population!J33*'Econ aggregates'!$X41</f>
        <v>55957.57554699554</v>
      </c>
      <c r="K33">
        <f>'HKI(x)'!K33*Population!K33*'Econ aggregates'!$X41</f>
        <v>52595.331193123173</v>
      </c>
      <c r="L33">
        <f>'HKI(x)'!L33*Population!L33*'Econ aggregates'!$X41</f>
        <v>52191.900997997756</v>
      </c>
      <c r="M33">
        <f>'HKI(x)'!M33*Population!M33*'Econ aggregates'!$X41</f>
        <v>51998.385448863424</v>
      </c>
      <c r="N33">
        <f>'HKI(x)'!N33*Population!N33*'Econ aggregates'!$X41</f>
        <v>50416.543609762106</v>
      </c>
      <c r="O33">
        <f>'HKI(x)'!O33*Population!O33*'Econ aggregates'!$X41</f>
        <v>51674.770066927871</v>
      </c>
      <c r="P33">
        <f>'HKI(x)'!P33*Population!P33*'Econ aggregates'!$X41</f>
        <v>50856.020499847204</v>
      </c>
      <c r="Q33">
        <f>'HKI(x)'!Q33*Population!Q33*'Econ aggregates'!$X41</f>
        <v>50698.336260613003</v>
      </c>
      <c r="R33">
        <f>'HKI(x)'!R33*Population!R33*'Econ aggregates'!$X41</f>
        <v>49939.250889351832</v>
      </c>
      <c r="S33">
        <f>'HKI(x)'!S33*Population!S33*'Econ aggregates'!$X41</f>
        <v>48508.240616733478</v>
      </c>
      <c r="T33">
        <f>'HKI(x)'!T33*Population!T33*'Econ aggregates'!$X41</f>
        <v>48987.869987076265</v>
      </c>
      <c r="U33">
        <f>'HKI(x)'!U33*Population!U33*'Econ aggregates'!$X41</f>
        <v>39703.034968225104</v>
      </c>
      <c r="V33">
        <f>'HKI(x)'!V33*Population!V33*'Econ aggregates'!$X41</f>
        <v>36305.424029493246</v>
      </c>
      <c r="W33">
        <f>'HKI(x)'!W33*Population!W33*'Econ aggregates'!$X41</f>
        <v>32100.582574907534</v>
      </c>
      <c r="X33">
        <f>'HKI(x)'!X33*Population!X33*'Econ aggregates'!$X41</f>
        <v>28170.880929500734</v>
      </c>
      <c r="Y33">
        <f>'HKI(x)'!Y33*Population!Y33*'Econ aggregates'!$X41</f>
        <v>23371.60975742849</v>
      </c>
      <c r="Z33">
        <f>'HKI(x)'!Z33*Population!Z33*'Econ aggregates'!$X41</f>
        <v>21034.281015023655</v>
      </c>
      <c r="AA33">
        <f>'HKI(x)'!AA33*Population!AA33*'Econ aggregates'!$X41</f>
        <v>14989.991434434012</v>
      </c>
      <c r="AB33">
        <f>'HKI(x)'!AB33*Population!AB33*'Econ aggregates'!$X41</f>
        <v>9536.251829624407</v>
      </c>
      <c r="AC33">
        <f>'HKI(x)'!AC33*Population!AC33*'Econ aggregates'!$X41</f>
        <v>8256.6257910220575</v>
      </c>
    </row>
    <row r="34" spans="1:29" x14ac:dyDescent="0.25">
      <c r="A34">
        <f>'HKFI(x)'!AE33</f>
        <v>1981</v>
      </c>
      <c r="B34">
        <f t="shared" si="0"/>
        <v>1020675.0106991876</v>
      </c>
      <c r="C34">
        <f>'HKI(x)'!C34*Population!C34*'Econ aggregates'!$X42</f>
        <v>30662.169394053701</v>
      </c>
      <c r="D34">
        <f>'HKI(x)'!D34*Population!D34*'Econ aggregates'!$X42</f>
        <v>25896.143617926045</v>
      </c>
      <c r="E34">
        <f>'HKI(x)'!E34*Population!E34*'Econ aggregates'!$X42</f>
        <v>22229.114920995962</v>
      </c>
      <c r="F34">
        <f>'HKI(x)'!F34*Population!F34*'Econ aggregates'!$X42</f>
        <v>27893.718072642638</v>
      </c>
      <c r="G34">
        <f>'HKI(x)'!G34*Population!G34*'Econ aggregates'!$X42</f>
        <v>30006.083398677685</v>
      </c>
      <c r="H34">
        <f>'HKI(x)'!H34*Population!H34*'Econ aggregates'!$X42</f>
        <v>33799.510502619167</v>
      </c>
      <c r="I34">
        <f>'HKI(x)'!I34*Population!I34*'Econ aggregates'!$X42</f>
        <v>46713.814723264739</v>
      </c>
      <c r="J34">
        <f>'HKI(x)'!J34*Population!J34*'Econ aggregates'!$X42</f>
        <v>58518.215143954556</v>
      </c>
      <c r="K34">
        <f>'HKI(x)'!K34*Population!K34*'Econ aggregates'!$X42</f>
        <v>55004.136438615395</v>
      </c>
      <c r="L34">
        <f>'HKI(x)'!L34*Population!L34*'Econ aggregates'!$X42</f>
        <v>54676.984261676007</v>
      </c>
      <c r="M34">
        <f>'HKI(x)'!M34*Population!M34*'Econ aggregates'!$X42</f>
        <v>54139.690172500748</v>
      </c>
      <c r="N34">
        <f>'HKI(x)'!N34*Population!N34*'Econ aggregates'!$X42</f>
        <v>52471.685284825973</v>
      </c>
      <c r="O34">
        <f>'HKI(x)'!O34*Population!O34*'Econ aggregates'!$X42</f>
        <v>53633.139948347693</v>
      </c>
      <c r="P34">
        <f>'HKI(x)'!P34*Population!P34*'Econ aggregates'!$X42</f>
        <v>52629.520732031204</v>
      </c>
      <c r="Q34">
        <f>'HKI(x)'!Q34*Population!Q34*'Econ aggregates'!$X42</f>
        <v>52197.504670193077</v>
      </c>
      <c r="R34">
        <f>'HKI(x)'!R34*Population!R34*'Econ aggregates'!$X42</f>
        <v>51343.506795399633</v>
      </c>
      <c r="S34">
        <f>'HKI(x)'!S34*Population!S34*'Econ aggregates'!$X42</f>
        <v>49708.125298382198</v>
      </c>
      <c r="T34">
        <f>'HKI(x)'!T34*Population!T34*'Econ aggregates'!$X42</f>
        <v>50261.729707037026</v>
      </c>
      <c r="U34">
        <f>'HKI(x)'!U34*Population!U34*'Econ aggregates'!$X42</f>
        <v>40662.972737554373</v>
      </c>
      <c r="V34">
        <f>'HKI(x)'!V34*Population!V34*'Econ aggregates'!$X42</f>
        <v>37212.370038828813</v>
      </c>
      <c r="W34">
        <f>'HKI(x)'!W34*Population!W34*'Econ aggregates'!$X42</f>
        <v>32889.263292938631</v>
      </c>
      <c r="X34">
        <f>'HKI(x)'!X34*Population!X34*'Econ aggregates'!$X42</f>
        <v>28887.984592069082</v>
      </c>
      <c r="Y34">
        <f>'HKI(x)'!Y34*Population!Y34*'Econ aggregates'!$X42</f>
        <v>24013.466734656417</v>
      </c>
      <c r="Z34">
        <f>'HKI(x)'!Z34*Population!Z34*'Econ aggregates'!$X42</f>
        <v>21579.238651889384</v>
      </c>
      <c r="AA34">
        <f>'HKI(x)'!AA34*Population!AA34*'Econ aggregates'!$X42</f>
        <v>15347.273100648104</v>
      </c>
      <c r="AB34">
        <f>'HKI(x)'!AB34*Population!AB34*'Econ aggregates'!$X42</f>
        <v>9848.7873097215106</v>
      </c>
      <c r="AC34">
        <f>'HKI(x)'!AC34*Population!AC34*'Econ aggregates'!$X42</f>
        <v>8448.8611577381071</v>
      </c>
    </row>
    <row r="35" spans="1:29" x14ac:dyDescent="0.25">
      <c r="A35">
        <f>'HKFI(x)'!AE34</f>
        <v>1982</v>
      </c>
      <c r="B35">
        <f t="shared" si="0"/>
        <v>1056076.3437482286</v>
      </c>
      <c r="C35">
        <f>'HKI(x)'!C35*Population!C35*'Econ aggregates'!$X43</f>
        <v>31535.980210605045</v>
      </c>
      <c r="D35">
        <f>'HKI(x)'!D35*Population!D35*'Econ aggregates'!$X43</f>
        <v>26671.845206914022</v>
      </c>
      <c r="E35">
        <f>'HKI(x)'!E35*Population!E35*'Econ aggregates'!$X43</f>
        <v>23138.262512751069</v>
      </c>
      <c r="F35">
        <f>'HKI(x)'!F35*Population!F35*'Econ aggregates'!$X43</f>
        <v>29017.72204167501</v>
      </c>
      <c r="G35">
        <f>'HKI(x)'!G35*Population!G35*'Econ aggregates'!$X43</f>
        <v>31305.758991863349</v>
      </c>
      <c r="H35">
        <f>'HKI(x)'!H35*Population!H35*'Econ aggregates'!$X43</f>
        <v>35244.465025503683</v>
      </c>
      <c r="I35">
        <f>'HKI(x)'!I35*Population!I35*'Econ aggregates'!$X43</f>
        <v>48736.48571490332</v>
      </c>
      <c r="J35">
        <f>'HKI(x)'!J35*Population!J35*'Econ aggregates'!$X43</f>
        <v>60968.458589560745</v>
      </c>
      <c r="K35">
        <f>'HKI(x)'!K35*Population!K35*'Econ aggregates'!$X43</f>
        <v>57376.431385672506</v>
      </c>
      <c r="L35">
        <f>'HKI(x)'!L35*Population!L35*'Econ aggregates'!$X43</f>
        <v>57207.333439103328</v>
      </c>
      <c r="M35">
        <f>'HKI(x)'!M35*Population!M35*'Econ aggregates'!$X43</f>
        <v>56404.455724892301</v>
      </c>
      <c r="N35">
        <f>'HKI(x)'!N35*Population!N35*'Econ aggregates'!$X43</f>
        <v>54645.439320595324</v>
      </c>
      <c r="O35">
        <f>'HKI(x)'!O35*Population!O35*'Econ aggregates'!$X43</f>
        <v>55802.883962004533</v>
      </c>
      <c r="P35">
        <f>'HKI(x)'!P35*Population!P35*'Econ aggregates'!$X43</f>
        <v>54630.002709810746</v>
      </c>
      <c r="Q35">
        <f>'HKI(x)'!Q35*Population!Q35*'Econ aggregates'!$X43</f>
        <v>53864.855694847836</v>
      </c>
      <c r="R35">
        <f>'HKI(x)'!R35*Population!R35*'Econ aggregates'!$X43</f>
        <v>52835.80734119111</v>
      </c>
      <c r="S35">
        <f>'HKI(x)'!S35*Population!S35*'Econ aggregates'!$X43</f>
        <v>51037.425343865121</v>
      </c>
      <c r="T35">
        <f>'HKI(x)'!T35*Population!T35*'Econ aggregates'!$X43</f>
        <v>51507.731223184594</v>
      </c>
      <c r="U35">
        <f>'HKI(x)'!U35*Population!U35*'Econ aggregates'!$X43</f>
        <v>41527.37307334369</v>
      </c>
      <c r="V35">
        <f>'HKI(x)'!V35*Population!V35*'Econ aggregates'!$X43</f>
        <v>38059.064539707841</v>
      </c>
      <c r="W35">
        <f>'HKI(x)'!W35*Population!W35*'Econ aggregates'!$X43</f>
        <v>33728.494243486733</v>
      </c>
      <c r="X35">
        <f>'HKI(x)'!X35*Population!X35*'Econ aggregates'!$X43</f>
        <v>29635.262191035592</v>
      </c>
      <c r="Y35">
        <f>'HKI(x)'!Y35*Population!Y35*'Econ aggregates'!$X43</f>
        <v>24623.028984686527</v>
      </c>
      <c r="Z35">
        <f>'HKI(x)'!Z35*Population!Z35*'Econ aggregates'!$X43</f>
        <v>22084.708000488878</v>
      </c>
      <c r="AA35">
        <f>'HKI(x)'!AA35*Population!AA35*'Econ aggregates'!$X43</f>
        <v>15693.284651380827</v>
      </c>
      <c r="AB35">
        <f>'HKI(x)'!AB35*Population!AB35*'Econ aggregates'!$X43</f>
        <v>10156.061260721817</v>
      </c>
      <c r="AC35">
        <f>'HKI(x)'!AC35*Population!AC35*'Econ aggregates'!$X43</f>
        <v>8637.722364432977</v>
      </c>
    </row>
    <row r="36" spans="1:29" x14ac:dyDescent="0.25">
      <c r="A36">
        <f>'HKFI(x)'!AE35</f>
        <v>1983</v>
      </c>
      <c r="B36">
        <f t="shared" si="0"/>
        <v>1093739.6269363263</v>
      </c>
      <c r="C36">
        <f>'HKI(x)'!C36*Population!C36*'Econ aggregates'!$X44</f>
        <v>32430.323469913106</v>
      </c>
      <c r="D36">
        <f>'HKI(x)'!D36*Population!D36*'Econ aggregates'!$X44</f>
        <v>27623.869201432266</v>
      </c>
      <c r="E36">
        <f>'HKI(x)'!E36*Population!E36*'Econ aggregates'!$X44</f>
        <v>23743.320587750182</v>
      </c>
      <c r="F36">
        <f>'HKI(x)'!F36*Population!F36*'Econ aggregates'!$X44</f>
        <v>30074.5974977777</v>
      </c>
      <c r="G36">
        <f>'HKI(x)'!G36*Population!G36*'Econ aggregates'!$X44</f>
        <v>32543.713213698935</v>
      </c>
      <c r="H36">
        <f>'HKI(x)'!H36*Population!H36*'Econ aggregates'!$X44</f>
        <v>36640.306622329445</v>
      </c>
      <c r="I36">
        <f>'HKI(x)'!I36*Population!I36*'Econ aggregates'!$X44</f>
        <v>50725.398782492732</v>
      </c>
      <c r="J36">
        <f>'HKI(x)'!J36*Population!J36*'Econ aggregates'!$X44</f>
        <v>63414.826947815258</v>
      </c>
      <c r="K36">
        <f>'HKI(x)'!K36*Population!K36*'Econ aggregates'!$X44</f>
        <v>59740.508997089019</v>
      </c>
      <c r="L36">
        <f>'HKI(x)'!L36*Population!L36*'Econ aggregates'!$X44</f>
        <v>59785.087874189128</v>
      </c>
      <c r="M36">
        <f>'HKI(x)'!M36*Population!M36*'Econ aggregates'!$X44</f>
        <v>58834.810202011424</v>
      </c>
      <c r="N36">
        <f>'HKI(x)'!N36*Population!N36*'Econ aggregates'!$X44</f>
        <v>57064.28097998818</v>
      </c>
      <c r="O36">
        <f>'HKI(x)'!O36*Population!O36*'Econ aggregates'!$X44</f>
        <v>58222.355981281224</v>
      </c>
      <c r="P36">
        <f>'HKI(x)'!P36*Population!P36*'Econ aggregates'!$X44</f>
        <v>56981.991127805122</v>
      </c>
      <c r="Q36">
        <f>'HKI(x)'!Q36*Population!Q36*'Econ aggregates'!$X44</f>
        <v>55920.441228588614</v>
      </c>
      <c r="R36">
        <f>'HKI(x)'!R36*Population!R36*'Econ aggregates'!$X44</f>
        <v>54634.729800680718</v>
      </c>
      <c r="S36">
        <f>'HKI(x)'!S36*Population!S36*'Econ aggregates'!$X44</f>
        <v>52573.852342013524</v>
      </c>
      <c r="T36">
        <f>'HKI(x)'!T36*Population!T36*'Econ aggregates'!$X44</f>
        <v>53005.216010092488</v>
      </c>
      <c r="U36">
        <f>'HKI(x)'!U36*Population!U36*'Econ aggregates'!$X44</f>
        <v>42490.108286209856</v>
      </c>
      <c r="V36">
        <f>'HKI(x)'!V36*Population!V36*'Econ aggregates'!$X44</f>
        <v>38914.462911104776</v>
      </c>
      <c r="W36">
        <f>'HKI(x)'!W36*Population!W36*'Econ aggregates'!$X44</f>
        <v>34589.379549785262</v>
      </c>
      <c r="X36">
        <f>'HKI(x)'!X36*Population!X36*'Econ aggregates'!$X44</f>
        <v>30487.825877607007</v>
      </c>
      <c r="Y36">
        <f>'HKI(x)'!Y36*Population!Y36*'Econ aggregates'!$X44</f>
        <v>25313.1214053201</v>
      </c>
      <c r="Z36">
        <f>'HKI(x)'!Z36*Population!Z36*'Econ aggregates'!$X44</f>
        <v>22617.453951888212</v>
      </c>
      <c r="AA36">
        <f>'HKI(x)'!AA36*Population!AA36*'Econ aggregates'!$X44</f>
        <v>16047.839117486552</v>
      </c>
      <c r="AB36">
        <f>'HKI(x)'!AB36*Population!AB36*'Econ aggregates'!$X44</f>
        <v>10472.118557073969</v>
      </c>
      <c r="AC36">
        <f>'HKI(x)'!AC36*Population!AC36*'Econ aggregates'!$X44</f>
        <v>8847.6864129016358</v>
      </c>
    </row>
    <row r="37" spans="1:29" x14ac:dyDescent="0.25">
      <c r="A37">
        <f>'HKFI(x)'!AE36</f>
        <v>1984</v>
      </c>
      <c r="B37">
        <f t="shared" si="0"/>
        <v>1133678.43787971</v>
      </c>
      <c r="C37">
        <f>'HKI(x)'!C37*Population!C37*'Econ aggregates'!$X45</f>
        <v>33345.934181412798</v>
      </c>
      <c r="D37">
        <f>'HKI(x)'!D37*Population!D37*'Econ aggregates'!$X45</f>
        <v>28584.663338089365</v>
      </c>
      <c r="E37">
        <f>'HKI(x)'!E37*Population!E37*'Econ aggregates'!$X45</f>
        <v>24577.479643596755</v>
      </c>
      <c r="F37">
        <f>'HKI(x)'!F37*Population!F37*'Econ aggregates'!$X45</f>
        <v>30841.034046046349</v>
      </c>
      <c r="G37">
        <f>'HKI(x)'!G37*Population!G37*'Econ aggregates'!$X45</f>
        <v>33699.409695655377</v>
      </c>
      <c r="H37">
        <f>'HKI(x)'!H37*Population!H37*'Econ aggregates'!$X45</f>
        <v>37962.01773414683</v>
      </c>
      <c r="I37">
        <f>'HKI(x)'!I37*Population!I37*'Econ aggregates'!$X45</f>
        <v>52639.32557964875</v>
      </c>
      <c r="J37">
        <f>'HKI(x)'!J37*Population!J37*'Econ aggregates'!$X45</f>
        <v>65816.437455252424</v>
      </c>
      <c r="K37">
        <f>'HKI(x)'!K37*Population!K37*'Econ aggregates'!$X45</f>
        <v>62098.360244002622</v>
      </c>
      <c r="L37">
        <f>'HKI(x)'!L37*Population!L37*'Econ aggregates'!$X45</f>
        <v>62320.732656585424</v>
      </c>
      <c r="M37">
        <f>'HKI(x)'!M37*Population!M37*'Econ aggregates'!$X45</f>
        <v>61280.479110443594</v>
      </c>
      <c r="N37">
        <f>'HKI(x)'!N37*Population!N37*'Econ aggregates'!$X45</f>
        <v>59623.795388520324</v>
      </c>
      <c r="O37">
        <f>'HKI(x)'!O37*Population!O37*'Econ aggregates'!$X45</f>
        <v>60904.970848930505</v>
      </c>
      <c r="P37">
        <f>'HKI(x)'!P37*Population!P37*'Econ aggregates'!$X45</f>
        <v>59587.673847513972</v>
      </c>
      <c r="Q37">
        <f>'HKI(x)'!Q37*Population!Q37*'Econ aggregates'!$X45</f>
        <v>58354.379087011548</v>
      </c>
      <c r="R37">
        <f>'HKI(x)'!R37*Population!R37*'Econ aggregates'!$X45</f>
        <v>56852.334073004764</v>
      </c>
      <c r="S37">
        <f>'HKI(x)'!S37*Population!S37*'Econ aggregates'!$X45</f>
        <v>54437.460937248972</v>
      </c>
      <c r="T37">
        <f>'HKI(x)'!T37*Population!T37*'Econ aggregates'!$X45</f>
        <v>54719.552577649483</v>
      </c>
      <c r="U37">
        <f>'HKI(x)'!U37*Population!U37*'Econ aggregates'!$X45</f>
        <v>43673.825047774873</v>
      </c>
      <c r="V37">
        <f>'HKI(x)'!V37*Population!V37*'Econ aggregates'!$X45</f>
        <v>39880.991007091696</v>
      </c>
      <c r="W37">
        <f>'HKI(x)'!W37*Population!W37*'Econ aggregates'!$X45</f>
        <v>35475.88008142676</v>
      </c>
      <c r="X37">
        <f>'HKI(x)'!X37*Population!X37*'Econ aggregates'!$X45</f>
        <v>31372.720474661975</v>
      </c>
      <c r="Y37">
        <f>'HKI(x)'!Y37*Population!Y37*'Econ aggregates'!$X45</f>
        <v>26098.606527430682</v>
      </c>
      <c r="Z37">
        <f>'HKI(x)'!Z37*Population!Z37*'Econ aggregates'!$X45</f>
        <v>23234.591026281236</v>
      </c>
      <c r="AA37">
        <f>'HKI(x)'!AA37*Population!AA37*'Econ aggregates'!$X45</f>
        <v>16430.013755623448</v>
      </c>
      <c r="AB37">
        <f>'HKI(x)'!AB37*Population!AB37*'Econ aggregates'!$X45</f>
        <v>10793.606152221068</v>
      </c>
      <c r="AC37">
        <f>'HKI(x)'!AC37*Population!AC37*'Econ aggregates'!$X45</f>
        <v>9072.1633624382757</v>
      </c>
    </row>
    <row r="38" spans="1:29" x14ac:dyDescent="0.25">
      <c r="A38">
        <f>'HKFI(x)'!AE37</f>
        <v>1985</v>
      </c>
      <c r="B38">
        <f t="shared" si="0"/>
        <v>1176138.5915661016</v>
      </c>
      <c r="C38">
        <f>'HKI(x)'!C38*Population!C38*'Econ aggregates'!$X46</f>
        <v>34290.901998460591</v>
      </c>
      <c r="D38">
        <f>'HKI(x)'!D38*Population!D38*'Econ aggregates'!$X46</f>
        <v>29566.042355374546</v>
      </c>
      <c r="E38">
        <f>'HKI(x)'!E38*Population!E38*'Econ aggregates'!$X46</f>
        <v>25433.041450527737</v>
      </c>
      <c r="F38">
        <f>'HKI(x)'!F38*Population!F38*'Econ aggregates'!$X46</f>
        <v>31917.306031583168</v>
      </c>
      <c r="G38">
        <f>'HKI(x)'!G38*Population!G38*'Econ aggregates'!$X46</f>
        <v>34753.806431121717</v>
      </c>
      <c r="H38">
        <f>'HKI(x)'!H38*Population!H38*'Econ aggregates'!$X46</f>
        <v>39186.54673455692</v>
      </c>
      <c r="I38">
        <f>'HKI(x)'!I38*Population!I38*'Econ aggregates'!$X46</f>
        <v>54443.999279571202</v>
      </c>
      <c r="J38">
        <f>'HKI(x)'!J38*Population!J38*'Econ aggregates'!$X46</f>
        <v>68117.538072358235</v>
      </c>
      <c r="K38">
        <f>'HKI(x)'!K38*Population!K38*'Econ aggregates'!$X46</f>
        <v>64409.055370446396</v>
      </c>
      <c r="L38">
        <f>'HKI(x)'!L38*Population!L38*'Econ aggregates'!$X46</f>
        <v>64847.045817803213</v>
      </c>
      <c r="M38">
        <f>'HKI(x)'!M38*Population!M38*'Econ aggregates'!$X46</f>
        <v>63662.747176683835</v>
      </c>
      <c r="N38">
        <f>'HKI(x)'!N38*Population!N38*'Econ aggregates'!$X46</f>
        <v>62160.660728452218</v>
      </c>
      <c r="O38">
        <f>'HKI(x)'!O38*Population!O38*'Econ aggregates'!$X46</f>
        <v>63714.611359800467</v>
      </c>
      <c r="P38">
        <f>'HKI(x)'!P38*Population!P38*'Econ aggregates'!$X46</f>
        <v>62470.929858752359</v>
      </c>
      <c r="Q38">
        <f>'HKI(x)'!Q38*Population!Q38*'Econ aggregates'!$X46</f>
        <v>61055.003099130052</v>
      </c>
      <c r="R38">
        <f>'HKI(x)'!R38*Population!R38*'Econ aggregates'!$X46</f>
        <v>59473.480431687014</v>
      </c>
      <c r="S38">
        <f>'HKI(x)'!S38*Population!S38*'Econ aggregates'!$X46</f>
        <v>56749.538286104646</v>
      </c>
      <c r="T38">
        <f>'HKI(x)'!T38*Population!T38*'Econ aggregates'!$X46</f>
        <v>56798.682017025385</v>
      </c>
      <c r="U38">
        <f>'HKI(x)'!U38*Population!U38*'Econ aggregates'!$X46</f>
        <v>45047.387226878091</v>
      </c>
      <c r="V38">
        <f>'HKI(x)'!V38*Population!V38*'Econ aggregates'!$X46</f>
        <v>41062.284463476368</v>
      </c>
      <c r="W38">
        <f>'HKI(x)'!W38*Population!W38*'Econ aggregates'!$X46</f>
        <v>36479.444029861588</v>
      </c>
      <c r="X38">
        <f>'HKI(x)'!X38*Population!X38*'Econ aggregates'!$X46</f>
        <v>32299.631433161721</v>
      </c>
      <c r="Y38">
        <f>'HKI(x)'!Y38*Population!Y38*'Econ aggregates'!$X46</f>
        <v>26926.149849466532</v>
      </c>
      <c r="Z38">
        <f>'HKI(x)'!Z38*Population!Z38*'Econ aggregates'!$X46</f>
        <v>23949.179438549112</v>
      </c>
      <c r="AA38">
        <f>'HKI(x)'!AA38*Population!AA38*'Econ aggregates'!$X46</f>
        <v>16880.557531304548</v>
      </c>
      <c r="AB38">
        <f>'HKI(x)'!AB38*Population!AB38*'Econ aggregates'!$X46</f>
        <v>11134.874351032828</v>
      </c>
      <c r="AC38">
        <f>'HKI(x)'!AC38*Population!AC38*'Econ aggregates'!$X46</f>
        <v>9308.1467429311997</v>
      </c>
    </row>
    <row r="39" spans="1:29" x14ac:dyDescent="0.25">
      <c r="A39">
        <f>'HKFI(x)'!AE38</f>
        <v>1986</v>
      </c>
      <c r="B39">
        <f t="shared" si="0"/>
        <v>1220488.7594047326</v>
      </c>
      <c r="C39">
        <f>'HKI(x)'!C39*Population!C39*'Econ aggregates'!$X47</f>
        <v>35097.440258355251</v>
      </c>
      <c r="D39">
        <f>'HKI(x)'!D39*Population!D39*'Econ aggregates'!$X47</f>
        <v>30668.411480119103</v>
      </c>
      <c r="E39">
        <f>'HKI(x)'!E39*Population!E39*'Econ aggregates'!$X47</f>
        <v>26378.697974656017</v>
      </c>
      <c r="F39">
        <f>'HKI(x)'!F39*Population!F39*'Econ aggregates'!$X47</f>
        <v>33085.433238276877</v>
      </c>
      <c r="G39">
        <f>'HKI(x)'!G39*Population!G39*'Econ aggregates'!$X47</f>
        <v>36126.11483274238</v>
      </c>
      <c r="H39">
        <f>'HKI(x)'!H39*Population!H39*'Econ aggregates'!$X47</f>
        <v>40727.051962663463</v>
      </c>
      <c r="I39">
        <f>'HKI(x)'!I39*Population!I39*'Econ aggregates'!$X47</f>
        <v>56650.644307448711</v>
      </c>
      <c r="J39">
        <f>'HKI(x)'!J39*Population!J39*'Econ aggregates'!$X47</f>
        <v>70858.938321162132</v>
      </c>
      <c r="K39">
        <f>'HKI(x)'!K39*Population!K39*'Econ aggregates'!$X47</f>
        <v>67091.00318377449</v>
      </c>
      <c r="L39">
        <f>'HKI(x)'!L39*Population!L39*'Econ aggregates'!$X47</f>
        <v>67714.43199368607</v>
      </c>
      <c r="M39">
        <f>'HKI(x)'!M39*Population!M39*'Econ aggregates'!$X47</f>
        <v>66195.821257520758</v>
      </c>
      <c r="N39">
        <f>'HKI(x)'!N39*Population!N39*'Econ aggregates'!$X47</f>
        <v>64617.520840455356</v>
      </c>
      <c r="O39">
        <f>'HKI(x)'!O39*Population!O39*'Econ aggregates'!$X47</f>
        <v>66309.699699802368</v>
      </c>
      <c r="P39">
        <f>'HKI(x)'!P39*Population!P39*'Econ aggregates'!$X47</f>
        <v>65198.651089363921</v>
      </c>
      <c r="Q39">
        <f>'HKI(x)'!Q39*Population!Q39*'Econ aggregates'!$X47</f>
        <v>63698.880707203258</v>
      </c>
      <c r="R39">
        <f>'HKI(x)'!R39*Population!R39*'Econ aggregates'!$X47</f>
        <v>62024.151881846054</v>
      </c>
      <c r="S39">
        <f>'HKI(x)'!S39*Population!S39*'Econ aggregates'!$X47</f>
        <v>59133.840685090552</v>
      </c>
      <c r="T39">
        <f>'HKI(x)'!T39*Population!T39*'Econ aggregates'!$X47</f>
        <v>59034.348985575132</v>
      </c>
      <c r="U39">
        <f>'HKI(x)'!U39*Population!U39*'Econ aggregates'!$X47</f>
        <v>46431.962357546014</v>
      </c>
      <c r="V39">
        <f>'HKI(x)'!V39*Population!V39*'Econ aggregates'!$X47</f>
        <v>42140.589173736749</v>
      </c>
      <c r="W39">
        <f>'HKI(x)'!W39*Population!W39*'Econ aggregates'!$X47</f>
        <v>37453.770273999507</v>
      </c>
      <c r="X39">
        <f>'HKI(x)'!X39*Population!X39*'Econ aggregates'!$X47</f>
        <v>33181.167321092486</v>
      </c>
      <c r="Y39">
        <f>'HKI(x)'!Y39*Population!Y39*'Econ aggregates'!$X47</f>
        <v>27696.272016688537</v>
      </c>
      <c r="Z39">
        <f>'HKI(x)'!Z39*Population!Z39*'Econ aggregates'!$X47</f>
        <v>24615.761073932452</v>
      </c>
      <c r="AA39">
        <f>'HKI(x)'!AA39*Population!AA39*'Econ aggregates'!$X47</f>
        <v>17329.974343054037</v>
      </c>
      <c r="AB39">
        <f>'HKI(x)'!AB39*Population!AB39*'Econ aggregates'!$X47</f>
        <v>11500.463635083375</v>
      </c>
      <c r="AC39">
        <f>'HKI(x)'!AC39*Population!AC39*'Econ aggregates'!$X47</f>
        <v>9527.716509857979</v>
      </c>
    </row>
    <row r="40" spans="1:29" x14ac:dyDescent="0.25">
      <c r="A40">
        <f>'HKFI(x)'!AE39</f>
        <v>1987</v>
      </c>
      <c r="B40">
        <f t="shared" si="0"/>
        <v>1267749.2049670552</v>
      </c>
      <c r="C40">
        <f>'HKI(x)'!C40*Population!C40*'Econ aggregates'!$X48</f>
        <v>35949.820089126151</v>
      </c>
      <c r="D40">
        <f>'HKI(x)'!D40*Population!D40*'Econ aggregates'!$X48</f>
        <v>31394.70459185166</v>
      </c>
      <c r="E40">
        <f>'HKI(x)'!E40*Population!E40*'Econ aggregates'!$X48</f>
        <v>27273.808457518233</v>
      </c>
      <c r="F40">
        <f>'HKI(x)'!F40*Population!F40*'Econ aggregates'!$X48</f>
        <v>34203.719344623321</v>
      </c>
      <c r="G40">
        <f>'HKI(x)'!G40*Population!G40*'Econ aggregates'!$X48</f>
        <v>37439.772263030274</v>
      </c>
      <c r="H40">
        <f>'HKI(x)'!H40*Population!H40*'Econ aggregates'!$X48</f>
        <v>42225.010415458208</v>
      </c>
      <c r="I40">
        <f>'HKI(x)'!I40*Population!I40*'Econ aggregates'!$X48</f>
        <v>58813.788251396385</v>
      </c>
      <c r="J40">
        <f>'HKI(x)'!J40*Population!J40*'Econ aggregates'!$X48</f>
        <v>73572.337529245895</v>
      </c>
      <c r="K40">
        <f>'HKI(x)'!K40*Population!K40*'Econ aggregates'!$X48</f>
        <v>69826.861883017307</v>
      </c>
      <c r="L40">
        <f>'HKI(x)'!L40*Population!L40*'Econ aggregates'!$X48</f>
        <v>70735.25501338749</v>
      </c>
      <c r="M40">
        <f>'HKI(x)'!M40*Population!M40*'Econ aggregates'!$X48</f>
        <v>69035.059076357749</v>
      </c>
      <c r="N40">
        <f>'HKI(x)'!N40*Population!N40*'Econ aggregates'!$X48</f>
        <v>67394.82843530002</v>
      </c>
      <c r="O40">
        <f>'HKI(x)'!O40*Population!O40*'Econ aggregates'!$X48</f>
        <v>69106.568250593366</v>
      </c>
      <c r="P40">
        <f>'HKI(x)'!P40*Population!P40*'Econ aggregates'!$X48</f>
        <v>68042.682494983281</v>
      </c>
      <c r="Q40">
        <f>'HKI(x)'!Q40*Population!Q40*'Econ aggregates'!$X48</f>
        <v>66518.414156597195</v>
      </c>
      <c r="R40">
        <f>'HKI(x)'!R40*Population!R40*'Econ aggregates'!$X48</f>
        <v>64858.879427522697</v>
      </c>
      <c r="S40">
        <f>'HKI(x)'!S40*Population!S40*'Econ aggregates'!$X48</f>
        <v>61776.399830014823</v>
      </c>
      <c r="T40">
        <f>'HKI(x)'!T40*Population!T40*'Econ aggregates'!$X48</f>
        <v>61685.784240071807</v>
      </c>
      <c r="U40">
        <f>'HKI(x)'!U40*Population!U40*'Econ aggregates'!$X48</f>
        <v>48229.843861375353</v>
      </c>
      <c r="V40">
        <f>'HKI(x)'!V40*Population!V40*'Econ aggregates'!$X48</f>
        <v>43522.77400614685</v>
      </c>
      <c r="W40">
        <f>'HKI(x)'!W40*Population!W40*'Econ aggregates'!$X48</f>
        <v>38568.480064683434</v>
      </c>
      <c r="X40">
        <f>'HKI(x)'!X40*Population!X40*'Econ aggregates'!$X48</f>
        <v>34200.361860157267</v>
      </c>
      <c r="Y40">
        <f>'HKI(x)'!Y40*Population!Y40*'Econ aggregates'!$X48</f>
        <v>28530.363400721653</v>
      </c>
      <c r="Z40">
        <f>'HKI(x)'!Z40*Population!Z40*'Econ aggregates'!$X48</f>
        <v>25318.358832207887</v>
      </c>
      <c r="AA40">
        <f>'HKI(x)'!AA40*Population!AA40*'Econ aggregates'!$X48</f>
        <v>17824.134289220463</v>
      </c>
      <c r="AB40">
        <f>'HKI(x)'!AB40*Population!AB40*'Econ aggregates'!$X48</f>
        <v>11906.763701429365</v>
      </c>
      <c r="AC40">
        <f>'HKI(x)'!AC40*Population!AC40*'Econ aggregates'!$X48</f>
        <v>9794.431201017218</v>
      </c>
    </row>
    <row r="41" spans="1:29" x14ac:dyDescent="0.25">
      <c r="A41">
        <f>'HKFI(x)'!AE40</f>
        <v>1988</v>
      </c>
      <c r="B41">
        <f t="shared" si="0"/>
        <v>1319241.0696392716</v>
      </c>
      <c r="C41">
        <f>'HKI(x)'!C41*Population!C41*'Econ aggregates'!$X49</f>
        <v>36911.017589456809</v>
      </c>
      <c r="D41">
        <f>'HKI(x)'!D41*Population!D41*'Econ aggregates'!$X49</f>
        <v>32375.062500778182</v>
      </c>
      <c r="E41">
        <f>'HKI(x)'!E41*Population!E41*'Econ aggregates'!$X49</f>
        <v>27877.581747561169</v>
      </c>
      <c r="F41">
        <f>'HKI(x)'!F41*Population!F41*'Econ aggregates'!$X49</f>
        <v>35298.962853021629</v>
      </c>
      <c r="G41">
        <f>'HKI(x)'!G41*Population!G41*'Econ aggregates'!$X49</f>
        <v>38723.353379968336</v>
      </c>
      <c r="H41">
        <f>'HKI(x)'!H41*Population!H41*'Econ aggregates'!$X49</f>
        <v>43705.053912085546</v>
      </c>
      <c r="I41">
        <f>'HKI(x)'!I41*Population!I41*'Econ aggregates'!$X49</f>
        <v>60981.336590101542</v>
      </c>
      <c r="J41">
        <f>'HKI(x)'!J41*Population!J41*'Econ aggregates'!$X49</f>
        <v>76326.672796721658</v>
      </c>
      <c r="K41">
        <f>'HKI(x)'!K41*Population!K41*'Econ aggregates'!$X49</f>
        <v>72561.626671616104</v>
      </c>
      <c r="L41">
        <f>'HKI(x)'!L41*Population!L41*'Econ aggregates'!$X49</f>
        <v>73803.987093628617</v>
      </c>
      <c r="M41">
        <f>'HKI(x)'!M41*Population!M41*'Econ aggregates'!$X49</f>
        <v>72097.888346097054</v>
      </c>
      <c r="N41">
        <f>'HKI(x)'!N41*Population!N41*'Econ aggregates'!$X49</f>
        <v>70543.834175097683</v>
      </c>
      <c r="O41">
        <f>'HKI(x)'!O41*Population!O41*'Econ aggregates'!$X49</f>
        <v>72307.097870995261</v>
      </c>
      <c r="P41">
        <f>'HKI(x)'!P41*Population!P41*'Econ aggregates'!$X49</f>
        <v>71169.989012885519</v>
      </c>
      <c r="Q41">
        <f>'HKI(x)'!Q41*Population!Q41*'Econ aggregates'!$X49</f>
        <v>69566.675197969729</v>
      </c>
      <c r="R41">
        <f>'HKI(x)'!R41*Population!R41*'Econ aggregates'!$X49</f>
        <v>67952.851846627382</v>
      </c>
      <c r="S41">
        <f>'HKI(x)'!S41*Population!S41*'Econ aggregates'!$X49</f>
        <v>64766.48879925962</v>
      </c>
      <c r="T41">
        <f>'HKI(x)'!T41*Population!T41*'Econ aggregates'!$X49</f>
        <v>64664.449459989577</v>
      </c>
      <c r="U41">
        <f>'HKI(x)'!U41*Population!U41*'Econ aggregates'!$X49</f>
        <v>50449.564654784102</v>
      </c>
      <c r="V41">
        <f>'HKI(x)'!V41*Population!V41*'Econ aggregates'!$X49</f>
        <v>45348.345972896124</v>
      </c>
      <c r="W41">
        <f>'HKI(x)'!W41*Population!W41*'Econ aggregates'!$X49</f>
        <v>39994.057445796905</v>
      </c>
      <c r="X41">
        <f>'HKI(x)'!X41*Population!X41*'Econ aggregates'!$X49</f>
        <v>35367.917049900672</v>
      </c>
      <c r="Y41">
        <f>'HKI(x)'!Y41*Population!Y41*'Econ aggregates'!$X49</f>
        <v>29506.781884104366</v>
      </c>
      <c r="Z41">
        <f>'HKI(x)'!Z41*Population!Z41*'Econ aggregates'!$X49</f>
        <v>26115.34903434401</v>
      </c>
      <c r="AA41">
        <f>'HKI(x)'!AA41*Population!AA41*'Econ aggregates'!$X49</f>
        <v>18366.148482246947</v>
      </c>
      <c r="AB41">
        <f>'HKI(x)'!AB41*Population!AB41*'Econ aggregates'!$X49</f>
        <v>12342.135275420056</v>
      </c>
      <c r="AC41">
        <f>'HKI(x)'!AC41*Population!AC41*'Econ aggregates'!$X49</f>
        <v>10116.839995916713</v>
      </c>
    </row>
    <row r="42" spans="1:29" x14ac:dyDescent="0.25">
      <c r="A42">
        <f>'HKFI(x)'!AE41</f>
        <v>1989</v>
      </c>
      <c r="B42">
        <f t="shared" si="0"/>
        <v>1373798.7516153436</v>
      </c>
      <c r="C42">
        <f>'HKI(x)'!C42*Population!C42*'Econ aggregates'!$X50</f>
        <v>37989.92006981642</v>
      </c>
      <c r="D42">
        <f>'HKI(x)'!D42*Population!D42*'Econ aggregates'!$X50</f>
        <v>33425.130355779998</v>
      </c>
      <c r="E42">
        <f>'HKI(x)'!E42*Population!E42*'Econ aggregates'!$X50</f>
        <v>28784.72516911148</v>
      </c>
      <c r="F42">
        <f>'HKI(x)'!F42*Population!F42*'Econ aggregates'!$X50</f>
        <v>36116.732066476157</v>
      </c>
      <c r="G42">
        <f>'HKI(x)'!G42*Population!G42*'Econ aggregates'!$X50</f>
        <v>39939.336262171229</v>
      </c>
      <c r="H42">
        <f>'HKI(x)'!H42*Population!H42*'Econ aggregates'!$X50</f>
        <v>45117.713923512194</v>
      </c>
      <c r="I42">
        <f>'HKI(x)'!I42*Population!I42*'Econ aggregates'!$X50</f>
        <v>63070.118722955231</v>
      </c>
      <c r="J42">
        <f>'HKI(x)'!J42*Population!J42*'Econ aggregates'!$X50</f>
        <v>79028.100594719363</v>
      </c>
      <c r="K42">
        <f>'HKI(x)'!K42*Population!K42*'Econ aggregates'!$X50</f>
        <v>75267.68576360021</v>
      </c>
      <c r="L42">
        <f>'HKI(x)'!L42*Population!L42*'Econ aggregates'!$X50</f>
        <v>76743.644507592733</v>
      </c>
      <c r="M42">
        <f>'HKI(x)'!M42*Population!M42*'Econ aggregates'!$X50</f>
        <v>75103.44896327793</v>
      </c>
      <c r="N42">
        <f>'HKI(x)'!N42*Population!N42*'Econ aggregates'!$X50</f>
        <v>73807.932497041969</v>
      </c>
      <c r="O42">
        <f>'HKI(x)'!O42*Population!O42*'Econ aggregates'!$X50</f>
        <v>75840.141160254192</v>
      </c>
      <c r="P42">
        <f>'HKI(x)'!P42*Population!P42*'Econ aggregates'!$X50</f>
        <v>74642.081741553236</v>
      </c>
      <c r="Q42">
        <f>'HKI(x)'!Q42*Population!Q42*'Econ aggregates'!$X50</f>
        <v>72866.160997301791</v>
      </c>
      <c r="R42">
        <f>'HKI(x)'!R42*Population!R42*'Econ aggregates'!$X50</f>
        <v>71243.679922160212</v>
      </c>
      <c r="S42">
        <f>'HKI(x)'!S42*Population!S42*'Econ aggregates'!$X50</f>
        <v>67981.038989896886</v>
      </c>
      <c r="T42">
        <f>'HKI(x)'!T42*Population!T42*'Econ aggregates'!$X50</f>
        <v>67945.41276360894</v>
      </c>
      <c r="U42">
        <f>'HKI(x)'!U42*Population!U42*'Econ aggregates'!$X50</f>
        <v>52906.787538610377</v>
      </c>
      <c r="V42">
        <f>'HKI(x)'!V42*Population!V42*'Econ aggregates'!$X50</f>
        <v>47544.695989197251</v>
      </c>
      <c r="W42">
        <f>'HKI(x)'!W42*Population!W42*'Econ aggregates'!$X50</f>
        <v>41801.102048686414</v>
      </c>
      <c r="X42">
        <f>'HKI(x)'!X42*Population!X42*'Econ aggregates'!$X50</f>
        <v>36794.27563721162</v>
      </c>
      <c r="Y42">
        <f>'HKI(x)'!Y42*Population!Y42*'Econ aggregates'!$X50</f>
        <v>30585.300548692296</v>
      </c>
      <c r="Z42">
        <f>'HKI(x)'!Z42*Population!Z42*'Econ aggregates'!$X50</f>
        <v>27029.483691040881</v>
      </c>
      <c r="AA42">
        <f>'HKI(x)'!AA42*Population!AA42*'Econ aggregates'!$X50</f>
        <v>18966.671702604523</v>
      </c>
      <c r="AB42">
        <f>'HKI(x)'!AB42*Population!AB42*'Econ aggregates'!$X50</f>
        <v>12793.080709264592</v>
      </c>
      <c r="AC42">
        <f>'HKI(x)'!AC42*Population!AC42*'Econ aggregates'!$X50</f>
        <v>10464.349279205555</v>
      </c>
    </row>
    <row r="43" spans="1:29" x14ac:dyDescent="0.25">
      <c r="A43">
        <f>'HKFI(x)'!AE42</f>
        <v>1990</v>
      </c>
      <c r="B43">
        <f t="shared" si="0"/>
        <v>1430518.9329184555</v>
      </c>
      <c r="C43">
        <f>'HKI(x)'!C43*Population!C43*'Econ aggregates'!$X51</f>
        <v>39194.926896442994</v>
      </c>
      <c r="D43">
        <f>'HKI(x)'!D43*Population!D43*'Econ aggregates'!$X51</f>
        <v>34549.176589565461</v>
      </c>
      <c r="E43">
        <f>'HKI(x)'!E43*Population!E43*'Econ aggregates'!$X51</f>
        <v>29740.585542969322</v>
      </c>
      <c r="F43">
        <f>'HKI(x)'!F43*Population!F43*'Econ aggregates'!$X51</f>
        <v>37297.078065261732</v>
      </c>
      <c r="G43">
        <f>'HKI(x)'!G43*Population!G43*'Econ aggregates'!$X51</f>
        <v>41056.142027750706</v>
      </c>
      <c r="H43">
        <f>'HKI(x)'!H43*Population!H43*'Econ aggregates'!$X51</f>
        <v>46421.572068495727</v>
      </c>
      <c r="I43">
        <f>'HKI(x)'!I43*Population!I43*'Econ aggregates'!$X51</f>
        <v>65014.312169979465</v>
      </c>
      <c r="J43">
        <f>'HKI(x)'!J43*Population!J43*'Econ aggregates'!$X51</f>
        <v>81567.380020064564</v>
      </c>
      <c r="K43">
        <f>'HKI(x)'!K43*Population!K43*'Econ aggregates'!$X51</f>
        <v>77856.315190199515</v>
      </c>
      <c r="L43">
        <f>'HKI(x)'!L43*Population!L43*'Econ aggregates'!$X51</f>
        <v>79580.111184359572</v>
      </c>
      <c r="M43">
        <f>'HKI(x)'!M43*Population!M43*'Econ aggregates'!$X51</f>
        <v>77890.916221398162</v>
      </c>
      <c r="N43">
        <f>'HKI(x)'!N43*Population!N43*'Econ aggregates'!$X51</f>
        <v>76885.783952556521</v>
      </c>
      <c r="O43">
        <f>'HKI(x)'!O43*Population!O43*'Econ aggregates'!$X51</f>
        <v>79391.819048351463</v>
      </c>
      <c r="P43">
        <f>'HKI(x)'!P43*Population!P43*'Econ aggregates'!$X51</f>
        <v>78403.736125369964</v>
      </c>
      <c r="Q43">
        <f>'HKI(x)'!Q43*Population!Q43*'Econ aggregates'!$X51</f>
        <v>76469.190313323925</v>
      </c>
      <c r="R43">
        <f>'HKI(x)'!R43*Population!R43*'Econ aggregates'!$X51</f>
        <v>74750.756310747078</v>
      </c>
      <c r="S43">
        <f>'HKI(x)'!S43*Population!S43*'Econ aggregates'!$X51</f>
        <v>71372.302870575004</v>
      </c>
      <c r="T43">
        <f>'HKI(x)'!T43*Population!T43*'Econ aggregates'!$X51</f>
        <v>71430.955296035405</v>
      </c>
      <c r="U43">
        <f>'HKI(x)'!U43*Population!U43*'Econ aggregates'!$X51</f>
        <v>55581.190371331839</v>
      </c>
      <c r="V43">
        <f>'HKI(x)'!V43*Population!V43*'Econ aggregates'!$X51</f>
        <v>49932.827568409884</v>
      </c>
      <c r="W43">
        <f>'HKI(x)'!W43*Population!W43*'Econ aggregates'!$X51</f>
        <v>43929.580837334332</v>
      </c>
      <c r="X43">
        <f>'HKI(x)'!X43*Population!X43*'Econ aggregates'!$X51</f>
        <v>38558.688311565558</v>
      </c>
      <c r="Y43">
        <f>'HKI(x)'!Y43*Population!Y43*'Econ aggregates'!$X51</f>
        <v>31875.40623824823</v>
      </c>
      <c r="Z43">
        <f>'HKI(x)'!Z43*Population!Z43*'Econ aggregates'!$X51</f>
        <v>28026.161414360406</v>
      </c>
      <c r="AA43">
        <f>'HKI(x)'!AA43*Population!AA43*'Econ aggregates'!$X51</f>
        <v>19644.233378916102</v>
      </c>
      <c r="AB43">
        <f>'HKI(x)'!AB43*Population!AB43*'Econ aggregates'!$X51</f>
        <v>13272.049506858513</v>
      </c>
      <c r="AC43">
        <f>'HKI(x)'!AC43*Population!AC43*'Econ aggregates'!$X51</f>
        <v>10825.735397984095</v>
      </c>
    </row>
    <row r="44" spans="1:29" x14ac:dyDescent="0.25">
      <c r="A44">
        <f>'HKFI(x)'!AE43</f>
        <v>1991</v>
      </c>
      <c r="B44">
        <f t="shared" si="0"/>
        <v>1487326.331022349</v>
      </c>
      <c r="C44">
        <f>'HKI(x)'!C44*Population!C44*'Econ aggregates'!$X52</f>
        <v>40361.497943573078</v>
      </c>
      <c r="D44">
        <f>'HKI(x)'!D44*Population!D44*'Econ aggregates'!$X52</f>
        <v>35801.098649271698</v>
      </c>
      <c r="E44">
        <f>'HKI(x)'!E44*Population!E44*'Econ aggregates'!$X52</f>
        <v>30788.790621697121</v>
      </c>
      <c r="F44">
        <f>'HKI(x)'!F44*Population!F44*'Econ aggregates'!$X52</f>
        <v>38566.211325337383</v>
      </c>
      <c r="G44">
        <f>'HKI(x)'!G44*Population!G44*'Econ aggregates'!$X52</f>
        <v>42520.495244357982</v>
      </c>
      <c r="H44">
        <f>'HKI(x)'!H44*Population!H44*'Econ aggregates'!$X52</f>
        <v>48066.327108822792</v>
      </c>
      <c r="I44">
        <f>'HKI(x)'!I44*Population!I44*'Econ aggregates'!$X52</f>
        <v>67396.376274522976</v>
      </c>
      <c r="J44">
        <f>'HKI(x)'!J44*Population!J44*'Econ aggregates'!$X52</f>
        <v>84580.441800166882</v>
      </c>
      <c r="K44">
        <f>'HKI(x)'!K44*Population!K44*'Econ aggregates'!$X52</f>
        <v>80845.74712232867</v>
      </c>
      <c r="L44">
        <f>'HKI(x)'!L44*Population!L44*'Econ aggregates'!$X52</f>
        <v>82793.209905856216</v>
      </c>
      <c r="M44">
        <f>'HKI(x)'!M44*Population!M44*'Econ aggregates'!$X52</f>
        <v>80765.927298881434</v>
      </c>
      <c r="N44">
        <f>'HKI(x)'!N44*Population!N44*'Econ aggregates'!$X52</f>
        <v>79696.264591157567</v>
      </c>
      <c r="O44">
        <f>'HKI(x)'!O44*Population!O44*'Econ aggregates'!$X52</f>
        <v>82471.043035022332</v>
      </c>
      <c r="P44">
        <f>'HKI(x)'!P44*Population!P44*'Econ aggregates'!$X52</f>
        <v>81795.131232058382</v>
      </c>
      <c r="Q44">
        <f>'HKI(x)'!Q44*Population!Q44*'Econ aggregates'!$X52</f>
        <v>79908.669719420112</v>
      </c>
      <c r="R44">
        <f>'HKI(x)'!R44*Population!R44*'Econ aggregates'!$X52</f>
        <v>78101.295831022711</v>
      </c>
      <c r="S44">
        <f>'HKI(x)'!S44*Population!S44*'Econ aggregates'!$X52</f>
        <v>74515.553147709026</v>
      </c>
      <c r="T44">
        <f>'HKI(x)'!T44*Population!T44*'Econ aggregates'!$X52</f>
        <v>74650.84741311906</v>
      </c>
      <c r="U44">
        <f>'HKI(x)'!U44*Population!U44*'Econ aggregates'!$X52</f>
        <v>57982.110029761338</v>
      </c>
      <c r="V44">
        <f>'HKI(x)'!V44*Population!V44*'Econ aggregates'!$X52</f>
        <v>52085.891899804265</v>
      </c>
      <c r="W44">
        <f>'HKI(x)'!W44*Population!W44*'Econ aggregates'!$X52</f>
        <v>45871.229525414266</v>
      </c>
      <c r="X44">
        <f>'HKI(x)'!X44*Population!X44*'Econ aggregates'!$X52</f>
        <v>40354.11819765799</v>
      </c>
      <c r="Y44">
        <f>'HKI(x)'!Y44*Population!Y44*'Econ aggregates'!$X52</f>
        <v>33272.677660486981</v>
      </c>
      <c r="Z44">
        <f>'HKI(x)'!Z44*Population!Z44*'Econ aggregates'!$X52</f>
        <v>29034.381687026351</v>
      </c>
      <c r="AA44">
        <f>'HKI(x)'!AA44*Population!AA44*'Econ aggregates'!$X52</f>
        <v>20230.21332305083</v>
      </c>
      <c r="AB44">
        <f>'HKI(x)'!AB44*Population!AB44*'Econ aggregates'!$X52</f>
        <v>13740.612351524536</v>
      </c>
      <c r="AC44">
        <f>'HKI(x)'!AC44*Population!AC44*'Econ aggregates'!$X52</f>
        <v>11130.168083296676</v>
      </c>
    </row>
    <row r="45" spans="1:29" x14ac:dyDescent="0.25">
      <c r="A45">
        <f>'HKFI(x)'!AE44</f>
        <v>1992</v>
      </c>
      <c r="B45">
        <f t="shared" si="0"/>
        <v>1544938.0939480225</v>
      </c>
      <c r="C45">
        <f>'HKI(x)'!C45*Population!C45*'Econ aggregates'!$X53</f>
        <v>41620.837684819177</v>
      </c>
      <c r="D45">
        <f>'HKI(x)'!D45*Population!D45*'Econ aggregates'!$X53</f>
        <v>36856.527330557874</v>
      </c>
      <c r="E45">
        <f>'HKI(x)'!E45*Population!E45*'Econ aggregates'!$X53</f>
        <v>31785.24030113035</v>
      </c>
      <c r="F45">
        <f>'HKI(x)'!F45*Population!F45*'Econ aggregates'!$X53</f>
        <v>39763.564446833509</v>
      </c>
      <c r="G45">
        <f>'HKI(x)'!G45*Population!G45*'Econ aggregates'!$X53</f>
        <v>43883.784931703027</v>
      </c>
      <c r="H45">
        <f>'HKI(x)'!H45*Population!H45*'Econ aggregates'!$X53</f>
        <v>49600.189127672282</v>
      </c>
      <c r="I45">
        <f>'HKI(x)'!I45*Population!I45*'Econ aggregates'!$X53</f>
        <v>69608.027663842295</v>
      </c>
      <c r="J45">
        <f>'HKI(x)'!J45*Population!J45*'Econ aggregates'!$X53</f>
        <v>87364.139254547263</v>
      </c>
      <c r="K45">
        <f>'HKI(x)'!K45*Population!K45*'Econ aggregates'!$X53</f>
        <v>83711.963823110273</v>
      </c>
      <c r="L45">
        <f>'HKI(x)'!L45*Population!L45*'Econ aggregates'!$X53</f>
        <v>86026.126319107221</v>
      </c>
      <c r="M45">
        <f>'HKI(x)'!M45*Population!M45*'Econ aggregates'!$X53</f>
        <v>83853.024741144618</v>
      </c>
      <c r="N45">
        <f>'HKI(x)'!N45*Population!N45*'Econ aggregates'!$X53</f>
        <v>82725.732108635115</v>
      </c>
      <c r="O45">
        <f>'HKI(x)'!O45*Population!O45*'Econ aggregates'!$X53</f>
        <v>85538.413708295047</v>
      </c>
      <c r="P45">
        <f>'HKI(x)'!P45*Population!P45*'Econ aggregates'!$X53</f>
        <v>85040.04164992251</v>
      </c>
      <c r="Q45">
        <f>'HKI(x)'!Q45*Population!Q45*'Econ aggregates'!$X53</f>
        <v>83301.528404353812</v>
      </c>
      <c r="R45">
        <f>'HKI(x)'!R45*Population!R45*'Econ aggregates'!$X53</f>
        <v>81653.998680202872</v>
      </c>
      <c r="S45">
        <f>'HKI(x)'!S45*Population!S45*'Econ aggregates'!$X53</f>
        <v>77865.392992665424</v>
      </c>
      <c r="T45">
        <f>'HKI(x)'!T45*Population!T45*'Econ aggregates'!$X53</f>
        <v>78010.713327029982</v>
      </c>
      <c r="U45">
        <f>'HKI(x)'!U45*Population!U45*'Econ aggregates'!$X53</f>
        <v>60496.376966186144</v>
      </c>
      <c r="V45">
        <f>'HKI(x)'!V45*Population!V45*'Econ aggregates'!$X53</f>
        <v>54351.858794215659</v>
      </c>
      <c r="W45">
        <f>'HKI(x)'!W45*Population!W45*'Econ aggregates'!$X53</f>
        <v>47910.807747131526</v>
      </c>
      <c r="X45">
        <f>'HKI(x)'!X45*Population!X45*'Econ aggregates'!$X53</f>
        <v>42212.036448895582</v>
      </c>
      <c r="Y45">
        <f>'HKI(x)'!Y45*Population!Y45*'Econ aggregates'!$X53</f>
        <v>34851.970060501335</v>
      </c>
      <c r="Z45">
        <f>'HKI(x)'!Z45*Population!Z45*'Econ aggregates'!$X53</f>
        <v>30270.724576279903</v>
      </c>
      <c r="AA45">
        <f>'HKI(x)'!AA45*Population!AA45*'Econ aggregates'!$X53</f>
        <v>20943.505201719981</v>
      </c>
      <c r="AB45">
        <f>'HKI(x)'!AB45*Population!AB45*'Econ aggregates'!$X53</f>
        <v>14223.634016490181</v>
      </c>
      <c r="AC45">
        <f>'HKI(x)'!AC45*Population!AC45*'Econ aggregates'!$X53</f>
        <v>11467.9336410298</v>
      </c>
    </row>
    <row r="46" spans="1:29" x14ac:dyDescent="0.25">
      <c r="A46">
        <f>'HKFI(x)'!AE45</f>
        <v>1993</v>
      </c>
      <c r="B46">
        <f t="shared" si="0"/>
        <v>1605935.6002144574</v>
      </c>
      <c r="C46">
        <f>'HKI(x)'!C46*Population!C46*'Econ aggregates'!$X54</f>
        <v>43052.627602533546</v>
      </c>
      <c r="D46">
        <f>'HKI(x)'!D46*Population!D46*'Econ aggregates'!$X54</f>
        <v>38134.519425754894</v>
      </c>
      <c r="E46">
        <f>'HKI(x)'!E46*Population!E46*'Econ aggregates'!$X54</f>
        <v>32647.732581074171</v>
      </c>
      <c r="F46">
        <f>'HKI(x)'!F46*Population!F46*'Econ aggregates'!$X54</f>
        <v>40975.496002519263</v>
      </c>
      <c r="G46">
        <f>'HKI(x)'!G46*Population!G46*'Econ aggregates'!$X54</f>
        <v>45232.8784411491</v>
      </c>
      <c r="H46">
        <f>'HKI(x)'!H46*Population!H46*'Econ aggregates'!$X54</f>
        <v>51111.207829939754</v>
      </c>
      <c r="I46">
        <f>'HKI(x)'!I46*Population!I46*'Econ aggregates'!$X54</f>
        <v>71792.143890277424</v>
      </c>
      <c r="J46">
        <f>'HKI(x)'!J46*Population!J46*'Econ aggregates'!$X54</f>
        <v>90116.875041686886</v>
      </c>
      <c r="K46">
        <f>'HKI(x)'!K46*Population!K46*'Econ aggregates'!$X54</f>
        <v>86441.732465124762</v>
      </c>
      <c r="L46">
        <f>'HKI(x)'!L46*Population!L46*'Econ aggregates'!$X54</f>
        <v>89166.278201501831</v>
      </c>
      <c r="M46">
        <f>'HKI(x)'!M46*Population!M46*'Econ aggregates'!$X54</f>
        <v>87091.278548141112</v>
      </c>
      <c r="N46">
        <f>'HKI(x)'!N46*Population!N46*'Econ aggregates'!$X54</f>
        <v>86122.109235182594</v>
      </c>
      <c r="O46">
        <f>'HKI(x)'!O46*Population!O46*'Econ aggregates'!$X54</f>
        <v>88987.99842051095</v>
      </c>
      <c r="P46">
        <f>'HKI(x)'!P46*Population!P46*'Econ aggregates'!$X54</f>
        <v>88429.052248486289</v>
      </c>
      <c r="Q46">
        <f>'HKI(x)'!Q46*Population!Q46*'Econ aggregates'!$X54</f>
        <v>86737.919521999953</v>
      </c>
      <c r="R46">
        <f>'HKI(x)'!R46*Population!R46*'Econ aggregates'!$X54</f>
        <v>85320.355085552525</v>
      </c>
      <c r="S46">
        <f>'HKI(x)'!S46*Population!S46*'Econ aggregates'!$X54</f>
        <v>81557.367575855387</v>
      </c>
      <c r="T46">
        <f>'HKI(x)'!T46*Population!T46*'Econ aggregates'!$X54</f>
        <v>81719.758738394346</v>
      </c>
      <c r="U46">
        <f>'HKI(x)'!U46*Population!U46*'Econ aggregates'!$X54</f>
        <v>63272.099237134884</v>
      </c>
      <c r="V46">
        <f>'HKI(x)'!V46*Population!V46*'Econ aggregates'!$X54</f>
        <v>56844.434033754194</v>
      </c>
      <c r="W46">
        <f>'HKI(x)'!W46*Population!W46*'Econ aggregates'!$X54</f>
        <v>50143.292097287645</v>
      </c>
      <c r="X46">
        <f>'HKI(x)'!X46*Population!X46*'Econ aggregates'!$X54</f>
        <v>44226.069676536034</v>
      </c>
      <c r="Y46">
        <f>'HKI(x)'!Y46*Population!Y46*'Econ aggregates'!$X54</f>
        <v>36544.994589154936</v>
      </c>
      <c r="Z46">
        <f>'HKI(x)'!Z46*Population!Z46*'Econ aggregates'!$X54</f>
        <v>31739.747503949297</v>
      </c>
      <c r="AA46">
        <f>'HKI(x)'!AA46*Population!AA46*'Econ aggregates'!$X54</f>
        <v>21867.200222687832</v>
      </c>
      <c r="AB46">
        <f>'HKI(x)'!AB46*Population!AB46*'Econ aggregates'!$X54</f>
        <v>14809.569275444974</v>
      </c>
      <c r="AC46">
        <f>'HKI(x)'!AC46*Population!AC46*'Econ aggregates'!$X54</f>
        <v>11850.86272282253</v>
      </c>
    </row>
    <row r="47" spans="1:29" x14ac:dyDescent="0.25">
      <c r="A47">
        <f>'HKFI(x)'!AE46</f>
        <v>1994</v>
      </c>
      <c r="B47">
        <f t="shared" si="0"/>
        <v>1670394.3354024577</v>
      </c>
      <c r="C47">
        <f>'HKI(x)'!C47*Population!C47*'Econ aggregates'!$X55</f>
        <v>44670.570793341409</v>
      </c>
      <c r="D47">
        <f>'HKI(x)'!D47*Population!D47*'Econ aggregates'!$X55</f>
        <v>39540.53890165608</v>
      </c>
      <c r="E47">
        <f>'HKI(x)'!E47*Population!E47*'Econ aggregates'!$X55</f>
        <v>33789.814440162037</v>
      </c>
      <c r="F47">
        <f>'HKI(x)'!F47*Population!F47*'Econ aggregates'!$X55</f>
        <v>42069.05405790505</v>
      </c>
      <c r="G47">
        <f>'HKI(x)'!G47*Population!G47*'Econ aggregates'!$X55</f>
        <v>46593.65567561816</v>
      </c>
      <c r="H47">
        <f>'HKI(x)'!H47*Population!H47*'Econ aggregates'!$X55</f>
        <v>52620.555243142953</v>
      </c>
      <c r="I47">
        <f>'HKI(x)'!I47*Population!I47*'Econ aggregates'!$X55</f>
        <v>73954.91499058214</v>
      </c>
      <c r="J47">
        <f>'HKI(x)'!J47*Population!J47*'Econ aggregates'!$X55</f>
        <v>92870.18795698433</v>
      </c>
      <c r="K47">
        <f>'HKI(x)'!K47*Population!K47*'Econ aggregates'!$X55</f>
        <v>89157.457104385219</v>
      </c>
      <c r="L47">
        <f>'HKI(x)'!L47*Population!L47*'Econ aggregates'!$X55</f>
        <v>92072.677860895521</v>
      </c>
      <c r="M47">
        <f>'HKI(x)'!M47*Population!M47*'Econ aggregates'!$X55</f>
        <v>90185.718684187712</v>
      </c>
      <c r="N47">
        <f>'HKI(x)'!N47*Population!N47*'Econ aggregates'!$X55</f>
        <v>89610.457594419495</v>
      </c>
      <c r="O47">
        <f>'HKI(x)'!O47*Population!O47*'Econ aggregates'!$X55</f>
        <v>92843.284454465946</v>
      </c>
      <c r="P47">
        <f>'HKI(x)'!P47*Population!P47*'Econ aggregates'!$X55</f>
        <v>92207.744506311603</v>
      </c>
      <c r="Q47">
        <f>'HKI(x)'!Q47*Population!Q47*'Econ aggregates'!$X55</f>
        <v>90357.676310795709</v>
      </c>
      <c r="R47">
        <f>'HKI(x)'!R47*Population!R47*'Econ aggregates'!$X55</f>
        <v>89061.693304645101</v>
      </c>
      <c r="S47">
        <f>'HKI(x)'!S47*Population!S47*'Econ aggregates'!$X55</f>
        <v>85396.972190033412</v>
      </c>
      <c r="T47">
        <f>'HKI(x)'!T47*Population!T47*'Econ aggregates'!$X55</f>
        <v>85787.369646615538</v>
      </c>
      <c r="U47">
        <f>'HKI(x)'!U47*Population!U47*'Econ aggregates'!$X55</f>
        <v>66368.971097744681</v>
      </c>
      <c r="V47">
        <f>'HKI(x)'!V47*Population!V47*'Econ aggregates'!$X55</f>
        <v>59621.019328962502</v>
      </c>
      <c r="W47">
        <f>'HKI(x)'!W47*Population!W47*'Econ aggregates'!$X55</f>
        <v>52611.847270704762</v>
      </c>
      <c r="X47">
        <f>'HKI(x)'!X47*Population!X47*'Econ aggregates'!$X55</f>
        <v>46434.151749951139</v>
      </c>
      <c r="Y47">
        <f>'HKI(x)'!Y47*Population!Y47*'Econ aggregates'!$X55</f>
        <v>38379.334131601521</v>
      </c>
      <c r="Z47">
        <f>'HKI(x)'!Z47*Population!Z47*'Econ aggregates'!$X55</f>
        <v>33335.036205092583</v>
      </c>
      <c r="AA47">
        <f>'HKI(x)'!AA47*Population!AA47*'Econ aggregates'!$X55</f>
        <v>22978.393925303473</v>
      </c>
      <c r="AB47">
        <f>'HKI(x)'!AB47*Population!AB47*'Econ aggregates'!$X55</f>
        <v>15537.597791480099</v>
      </c>
      <c r="AC47">
        <f>'HKI(x)'!AC47*Population!AC47*'Econ aggregates'!$X55</f>
        <v>12337.640185469283</v>
      </c>
    </row>
    <row r="48" spans="1:29" x14ac:dyDescent="0.25">
      <c r="A48">
        <f>'HKFI(x)'!AE47</f>
        <v>1995</v>
      </c>
      <c r="B48">
        <f t="shared" si="0"/>
        <v>1738193.1448959881</v>
      </c>
      <c r="C48">
        <f>'HKI(x)'!C48*Population!C48*'Econ aggregates'!$X56</f>
        <v>46479.052996571292</v>
      </c>
      <c r="D48">
        <f>'HKI(x)'!D48*Population!D48*'Econ aggregates'!$X56</f>
        <v>41086.277050761026</v>
      </c>
      <c r="E48">
        <f>'HKI(x)'!E48*Population!E48*'Econ aggregates'!$X56</f>
        <v>35059.310792899436</v>
      </c>
      <c r="F48">
        <f>'HKI(x)'!F48*Population!F48*'Econ aggregates'!$X56</f>
        <v>43581.763237189502</v>
      </c>
      <c r="G48">
        <f>'HKI(x)'!G48*Population!G48*'Econ aggregates'!$X56</f>
        <v>47998.417728189532</v>
      </c>
      <c r="H48">
        <f>'HKI(x)'!H48*Population!H48*'Econ aggregates'!$X56</f>
        <v>54154.228258222487</v>
      </c>
      <c r="I48">
        <f>'HKI(x)'!I48*Population!I48*'Econ aggregates'!$X56</f>
        <v>76117.270097503017</v>
      </c>
      <c r="J48">
        <f>'HKI(x)'!J48*Population!J48*'Econ aggregates'!$X56</f>
        <v>95605.206819952407</v>
      </c>
      <c r="K48">
        <f>'HKI(x)'!K48*Population!K48*'Econ aggregates'!$X56</f>
        <v>91858.679761120846</v>
      </c>
      <c r="L48">
        <f>'HKI(x)'!L48*Population!L48*'Econ aggregates'!$X56</f>
        <v>94921.7697205687</v>
      </c>
      <c r="M48">
        <f>'HKI(x)'!M48*Population!M48*'Econ aggregates'!$X56</f>
        <v>93005.758602998365</v>
      </c>
      <c r="N48">
        <f>'HKI(x)'!N48*Population!N48*'Econ aggregates'!$X56</f>
        <v>92820.970723170394</v>
      </c>
      <c r="O48">
        <f>'HKI(x)'!O48*Population!O48*'Econ aggregates'!$X56</f>
        <v>96705.586175326476</v>
      </c>
      <c r="P48">
        <f>'HKI(x)'!P48*Population!P48*'Econ aggregates'!$X56</f>
        <v>96391.827564914405</v>
      </c>
      <c r="Q48">
        <f>'HKI(x)'!Q48*Population!Q48*'Econ aggregates'!$X56</f>
        <v>94380.306584171543</v>
      </c>
      <c r="R48">
        <f>'HKI(x)'!R48*Population!R48*'Econ aggregates'!$X56</f>
        <v>92983.319921816947</v>
      </c>
      <c r="S48">
        <f>'HKI(x)'!S48*Population!S48*'Econ aggregates'!$X56</f>
        <v>89333.044495419526</v>
      </c>
      <c r="T48">
        <f>'HKI(x)'!T48*Population!T48*'Econ aggregates'!$X56</f>
        <v>90011.774490961252</v>
      </c>
      <c r="U48">
        <f>'HKI(x)'!U48*Population!U48*'Econ aggregates'!$X56</f>
        <v>69779.545281814513</v>
      </c>
      <c r="V48">
        <f>'HKI(x)'!V48*Population!V48*'Econ aggregates'!$X56</f>
        <v>62703.864766132334</v>
      </c>
      <c r="W48">
        <f>'HKI(x)'!W48*Population!W48*'Econ aggregates'!$X56</f>
        <v>55347.128716345193</v>
      </c>
      <c r="X48">
        <f>'HKI(x)'!X48*Population!X48*'Econ aggregates'!$X56</f>
        <v>48867.609639386123</v>
      </c>
      <c r="Y48">
        <f>'HKI(x)'!Y48*Population!Y48*'Econ aggregates'!$X56</f>
        <v>40387.792421232916</v>
      </c>
      <c r="Z48">
        <f>'HKI(x)'!Z48*Population!Z48*'Econ aggregates'!$X56</f>
        <v>35074.156959047032</v>
      </c>
      <c r="AA48">
        <f>'HKI(x)'!AA48*Population!AA48*'Econ aggregates'!$X56</f>
        <v>24192.870679700085</v>
      </c>
      <c r="AB48">
        <f>'HKI(x)'!AB48*Population!AB48*'Econ aggregates'!$X56</f>
        <v>16385.741225876096</v>
      </c>
      <c r="AC48">
        <f>'HKI(x)'!AC48*Population!AC48*'Econ aggregates'!$X56</f>
        <v>12959.870184696611</v>
      </c>
    </row>
    <row r="49" spans="1:29" x14ac:dyDescent="0.25">
      <c r="A49">
        <f>'HKFI(x)'!AE48</f>
        <v>1996</v>
      </c>
      <c r="B49">
        <f t="shared" si="0"/>
        <v>1806118.5114644491</v>
      </c>
      <c r="C49">
        <f>'HKI(x)'!C49*Population!C49*'Econ aggregates'!$X57</f>
        <v>48252.058122909148</v>
      </c>
      <c r="D49">
        <f>'HKI(x)'!D49*Population!D49*'Econ aggregates'!$X57</f>
        <v>42974.145992398204</v>
      </c>
      <c r="E49">
        <f>'HKI(x)'!E49*Population!E49*'Econ aggregates'!$X57</f>
        <v>36604.442278103641</v>
      </c>
      <c r="F49">
        <f>'HKI(x)'!F49*Population!F49*'Econ aggregates'!$X57</f>
        <v>45395.481415964343</v>
      </c>
      <c r="G49">
        <f>'HKI(x)'!G49*Population!G49*'Econ aggregates'!$X57</f>
        <v>49958.764197932273</v>
      </c>
      <c r="H49">
        <f>'HKI(x)'!H49*Population!H49*'Econ aggregates'!$X57</f>
        <v>56262.788721537836</v>
      </c>
      <c r="I49">
        <f>'HKI(x)'!I49*Population!I49*'Econ aggregates'!$X57</f>
        <v>79012.155899473117</v>
      </c>
      <c r="J49">
        <f>'HKI(x)'!J49*Population!J49*'Econ aggregates'!$X57</f>
        <v>99078.70973769392</v>
      </c>
      <c r="K49">
        <f>'HKI(x)'!K49*Population!K49*'Econ aggregates'!$X57</f>
        <v>95124.638920947371</v>
      </c>
      <c r="L49">
        <f>'HKI(x)'!L49*Population!L49*'Econ aggregates'!$X57</f>
        <v>98282.917479510754</v>
      </c>
      <c r="M49">
        <f>'HKI(x)'!M49*Population!M49*'Econ aggregates'!$X57</f>
        <v>95980.016234380761</v>
      </c>
      <c r="N49">
        <f>'HKI(x)'!N49*Population!N49*'Econ aggregates'!$X57</f>
        <v>95631.062800409447</v>
      </c>
      <c r="O49">
        <f>'HKI(x)'!O49*Population!O49*'Econ aggregates'!$X57</f>
        <v>99853.091994705537</v>
      </c>
      <c r="P49">
        <f>'HKI(x)'!P49*Population!P49*'Econ aggregates'!$X57</f>
        <v>100025.41494784689</v>
      </c>
      <c r="Q49">
        <f>'HKI(x)'!Q49*Population!Q49*'Econ aggregates'!$X57</f>
        <v>98201.95041702922</v>
      </c>
      <c r="R49">
        <f>'HKI(x)'!R49*Population!R49*'Econ aggregates'!$X57</f>
        <v>96679.205394419769</v>
      </c>
      <c r="S49">
        <f>'HKI(x)'!S49*Population!S49*'Econ aggregates'!$X57</f>
        <v>92810.002467155835</v>
      </c>
      <c r="T49">
        <f>'HKI(x)'!T49*Population!T49*'Econ aggregates'!$X57</f>
        <v>93699.331378258663</v>
      </c>
      <c r="U49">
        <f>'HKI(x)'!U49*Population!U49*'Econ aggregates'!$X57</f>
        <v>72712.412012108514</v>
      </c>
      <c r="V49">
        <f>'HKI(x)'!V49*Population!V49*'Econ aggregates'!$X57</f>
        <v>65464.096662194395</v>
      </c>
      <c r="W49">
        <f>'HKI(x)'!W49*Population!W49*'Econ aggregates'!$X57</f>
        <v>57844.774705291136</v>
      </c>
      <c r="X49">
        <f>'HKI(x)'!X49*Population!X49*'Econ aggregates'!$X57</f>
        <v>51162.108538445893</v>
      </c>
      <c r="Y49">
        <f>'HKI(x)'!Y49*Population!Y49*'Econ aggregates'!$X57</f>
        <v>42320.912983124479</v>
      </c>
      <c r="Z49">
        <f>'HKI(x)'!Z49*Population!Z49*'Econ aggregates'!$X57</f>
        <v>36712.867206867879</v>
      </c>
      <c r="AA49">
        <f>'HKI(x)'!AA49*Population!AA49*'Econ aggregates'!$X57</f>
        <v>25295.18396339934</v>
      </c>
      <c r="AB49">
        <f>'HKI(x)'!AB49*Population!AB49*'Econ aggregates'!$X57</f>
        <v>17206.031042288538</v>
      </c>
      <c r="AC49">
        <f>'HKI(x)'!AC49*Population!AC49*'Econ aggregates'!$X57</f>
        <v>13573.945950051922</v>
      </c>
    </row>
    <row r="50" spans="1:29" x14ac:dyDescent="0.25">
      <c r="A50">
        <f>'HKFI(x)'!AE49</f>
        <v>1997</v>
      </c>
      <c r="B50">
        <f t="shared" si="0"/>
        <v>1875870.9568466768</v>
      </c>
      <c r="C50">
        <f>'HKI(x)'!C50*Population!C50*'Econ aggregates'!$X58</f>
        <v>50162.403856562785</v>
      </c>
      <c r="D50">
        <f>'HKI(x)'!D50*Population!D50*'Econ aggregates'!$X58</f>
        <v>44395.826920853106</v>
      </c>
      <c r="E50">
        <f>'HKI(x)'!E50*Population!E50*'Econ aggregates'!$X58</f>
        <v>38140.00596098118</v>
      </c>
      <c r="F50">
        <f>'HKI(x)'!F50*Population!F50*'Econ aggregates'!$X58</f>
        <v>47220.31180076801</v>
      </c>
      <c r="G50">
        <f>'HKI(x)'!G50*Population!G50*'Econ aggregates'!$X58</f>
        <v>51923.247468447684</v>
      </c>
      <c r="H50">
        <f>'HKI(x)'!H50*Population!H50*'Econ aggregates'!$X58</f>
        <v>58404.882602393853</v>
      </c>
      <c r="I50">
        <f>'HKI(x)'!I50*Population!I50*'Econ aggregates'!$X58</f>
        <v>81969.641620334703</v>
      </c>
      <c r="J50">
        <f>'HKI(x)'!J50*Population!J50*'Econ aggregates'!$X58</f>
        <v>102666.06492393822</v>
      </c>
      <c r="K50">
        <f>'HKI(x)'!K50*Population!K50*'Econ aggregates'!$X58</f>
        <v>98536.529110949137</v>
      </c>
      <c r="L50">
        <f>'HKI(x)'!L50*Population!L50*'Econ aggregates'!$X58</f>
        <v>101807.26011728452</v>
      </c>
      <c r="M50">
        <f>'HKI(x)'!M50*Population!M50*'Econ aggregates'!$X58</f>
        <v>99284.998712469736</v>
      </c>
      <c r="N50">
        <f>'HKI(x)'!N50*Population!N50*'Econ aggregates'!$X58</f>
        <v>98789.79767511347</v>
      </c>
      <c r="O50">
        <f>'HKI(x)'!O50*Population!O50*'Econ aggregates'!$X58</f>
        <v>102947.52673062608</v>
      </c>
      <c r="P50">
        <f>'HKI(x)'!P50*Population!P50*'Econ aggregates'!$X58</f>
        <v>103367.89745477776</v>
      </c>
      <c r="Q50">
        <f>'HKI(x)'!Q50*Population!Q50*'Econ aggregates'!$X58</f>
        <v>101911.75234801628</v>
      </c>
      <c r="R50">
        <f>'HKI(x)'!R50*Population!R50*'Econ aggregates'!$X58</f>
        <v>100673.35661081046</v>
      </c>
      <c r="S50">
        <f>'HKI(x)'!S50*Population!S50*'Econ aggregates'!$X58</f>
        <v>96564.923827729406</v>
      </c>
      <c r="T50">
        <f>'HKI(x)'!T50*Population!T50*'Econ aggregates'!$X58</f>
        <v>97454.115495614795</v>
      </c>
      <c r="U50">
        <f>'HKI(x)'!U50*Population!U50*'Econ aggregates'!$X58</f>
        <v>75682.642175762085</v>
      </c>
      <c r="V50">
        <f>'HKI(x)'!V50*Population!V50*'Econ aggregates'!$X58</f>
        <v>68296.84082687668</v>
      </c>
      <c r="W50">
        <f>'HKI(x)'!W50*Population!W50*'Econ aggregates'!$X58</f>
        <v>60486.020136564039</v>
      </c>
      <c r="X50">
        <f>'HKI(x)'!X50*Population!X50*'Econ aggregates'!$X58</f>
        <v>53567.121042935018</v>
      </c>
      <c r="Y50">
        <f>'HKI(x)'!Y50*Population!Y50*'Econ aggregates'!$X58</f>
        <v>44355.797959700365</v>
      </c>
      <c r="Z50">
        <f>'HKI(x)'!Z50*Population!Z50*'Econ aggregates'!$X58</f>
        <v>38477.674991889653</v>
      </c>
      <c r="AA50">
        <f>'HKI(x)'!AA50*Population!AA50*'Econ aggregates'!$X58</f>
        <v>26499.847952801938</v>
      </c>
      <c r="AB50">
        <f>'HKI(x)'!AB50*Population!AB50*'Econ aggregates'!$X58</f>
        <v>18054.531700505169</v>
      </c>
      <c r="AC50">
        <f>'HKI(x)'!AC50*Population!AC50*'Econ aggregates'!$X58</f>
        <v>14229.936821970754</v>
      </c>
    </row>
    <row r="51" spans="1:29" x14ac:dyDescent="0.25">
      <c r="A51">
        <f>'HKFI(x)'!AE50</f>
        <v>1998</v>
      </c>
      <c r="B51">
        <f t="shared" si="0"/>
        <v>1950789.6710786736</v>
      </c>
      <c r="C51">
        <f>'HKI(x)'!C51*Population!C51*'Econ aggregates'!$X59</f>
        <v>52288.619539410756</v>
      </c>
      <c r="D51">
        <f>'HKI(x)'!D51*Population!D51*'Econ aggregates'!$X59</f>
        <v>46254.539432603517</v>
      </c>
      <c r="E51">
        <f>'HKI(x)'!E51*Population!E51*'Econ aggregates'!$X59</f>
        <v>39308.708697684364</v>
      </c>
      <c r="F51">
        <f>'HKI(x)'!F51*Population!F51*'Econ aggregates'!$X59</f>
        <v>49111.424547546347</v>
      </c>
      <c r="G51">
        <f>'HKI(x)'!G51*Population!G51*'Econ aggregates'!$X59</f>
        <v>53956.606598211896</v>
      </c>
      <c r="H51">
        <f>'HKI(x)'!H51*Population!H51*'Econ aggregates'!$X59</f>
        <v>60651.033370525765</v>
      </c>
      <c r="I51">
        <f>'HKI(x)'!I51*Population!I51*'Econ aggregates'!$X59</f>
        <v>85106.518000574404</v>
      </c>
      <c r="J51">
        <f>'HKI(x)'!J51*Population!J51*'Econ aggregates'!$X59</f>
        <v>106523.58162770666</v>
      </c>
      <c r="K51">
        <f>'HKI(x)'!K51*Population!K51*'Econ aggregates'!$X59</f>
        <v>102175.7869086468</v>
      </c>
      <c r="L51">
        <f>'HKI(x)'!L51*Population!L51*'Econ aggregates'!$X59</f>
        <v>105562.64284972442</v>
      </c>
      <c r="M51">
        <f>'HKI(x)'!M51*Population!M51*'Econ aggregates'!$X59</f>
        <v>102948.27067409802</v>
      </c>
      <c r="N51">
        <f>'HKI(x)'!N51*Population!N51*'Econ aggregates'!$X59</f>
        <v>102421.64158570913</v>
      </c>
      <c r="O51">
        <f>'HKI(x)'!O51*Population!O51*'Econ aggregates'!$X59</f>
        <v>106565.06492905771</v>
      </c>
      <c r="P51">
        <f>'HKI(x)'!P51*Population!P51*'Econ aggregates'!$X59</f>
        <v>106819.9787358451</v>
      </c>
      <c r="Q51">
        <f>'HKI(x)'!Q51*Population!Q51*'Econ aggregates'!$X59</f>
        <v>105544.5772296825</v>
      </c>
      <c r="R51">
        <f>'HKI(x)'!R51*Population!R51*'Econ aggregates'!$X59</f>
        <v>104724.95279497764</v>
      </c>
      <c r="S51">
        <f>'HKI(x)'!S51*Population!S51*'Econ aggregates'!$X59</f>
        <v>100782.4858339632</v>
      </c>
      <c r="T51">
        <f>'HKI(x)'!T51*Population!T51*'Econ aggregates'!$X59</f>
        <v>101648.64369769144</v>
      </c>
      <c r="U51">
        <f>'HKI(x)'!U51*Population!U51*'Econ aggregates'!$X59</f>
        <v>78892.401138315836</v>
      </c>
      <c r="V51">
        <f>'HKI(x)'!V51*Population!V51*'Econ aggregates'!$X59</f>
        <v>71297.638972573346</v>
      </c>
      <c r="W51">
        <f>'HKI(x)'!W51*Population!W51*'Econ aggregates'!$X59</f>
        <v>63282.681081841336</v>
      </c>
      <c r="X51">
        <f>'HKI(x)'!X51*Population!X51*'Econ aggregates'!$X59</f>
        <v>56169.083353068418</v>
      </c>
      <c r="Y51">
        <f>'HKI(x)'!Y51*Population!Y51*'Econ aggregates'!$X59</f>
        <v>46551.095151182679</v>
      </c>
      <c r="Z51">
        <f>'HKI(x)'!Z51*Population!Z51*'Econ aggregates'!$X59</f>
        <v>40418.144938841469</v>
      </c>
      <c r="AA51">
        <f>'HKI(x)'!AA51*Population!AA51*'Econ aggregates'!$X59</f>
        <v>27848.977196157422</v>
      </c>
      <c r="AB51">
        <f>'HKI(x)'!AB51*Population!AB51*'Econ aggregates'!$X59</f>
        <v>18981.754608898133</v>
      </c>
      <c r="AC51">
        <f>'HKI(x)'!AC51*Population!AC51*'Econ aggregates'!$X59</f>
        <v>14952.817584134873</v>
      </c>
    </row>
    <row r="52" spans="1:29" x14ac:dyDescent="0.25">
      <c r="A52">
        <f>'HKFI(x)'!AE51</f>
        <v>1999</v>
      </c>
      <c r="B52">
        <f t="shared" si="0"/>
        <v>2030178.3431414766</v>
      </c>
      <c r="C52">
        <f>'HKI(x)'!C52*Population!C52*'Econ aggregates'!$X60</f>
        <v>54610.870454617441</v>
      </c>
      <c r="D52">
        <f>'HKI(x)'!D52*Population!D52*'Econ aggregates'!$X60</f>
        <v>48269.2790355174</v>
      </c>
      <c r="E52">
        <f>'HKI(x)'!E52*Population!E52*'Econ aggregates'!$X60</f>
        <v>41006.993833939225</v>
      </c>
      <c r="F52">
        <f>'HKI(x)'!F52*Population!F52*'Econ aggregates'!$X60</f>
        <v>50665.605467618319</v>
      </c>
      <c r="G52">
        <f>'HKI(x)'!G52*Population!G52*'Econ aggregates'!$X60</f>
        <v>56015.010882297553</v>
      </c>
      <c r="H52">
        <f>'HKI(x)'!H52*Population!H52*'Econ aggregates'!$X60</f>
        <v>62950.7313338159</v>
      </c>
      <c r="I52">
        <f>'HKI(x)'!I52*Population!I52*'Econ aggregates'!$X60</f>
        <v>88348.015341332575</v>
      </c>
      <c r="J52">
        <f>'HKI(x)'!J52*Population!J52*'Econ aggregates'!$X60</f>
        <v>110571.17592027823</v>
      </c>
      <c r="K52">
        <f>'HKI(x)'!K52*Population!K52*'Econ aggregates'!$X60</f>
        <v>106012.61628781456</v>
      </c>
      <c r="L52">
        <f>'HKI(x)'!L52*Population!L52*'Econ aggregates'!$X60</f>
        <v>109427.39400840645</v>
      </c>
      <c r="M52">
        <f>'HKI(x)'!M52*Population!M52*'Econ aggregates'!$X60</f>
        <v>106789.41703589355</v>
      </c>
      <c r="N52">
        <f>'HKI(x)'!N52*Population!N52*'Econ aggregates'!$X60</f>
        <v>106317.08412332872</v>
      </c>
      <c r="O52">
        <f>'HKI(x)'!O52*Population!O52*'Econ aggregates'!$X60</f>
        <v>110622.41023877155</v>
      </c>
      <c r="P52">
        <f>'HKI(x)'!P52*Population!P52*'Econ aggregates'!$X60</f>
        <v>110740.7603552533</v>
      </c>
      <c r="Q52">
        <f>'HKI(x)'!Q52*Population!Q52*'Econ aggregates'!$X60</f>
        <v>109271.23100767411</v>
      </c>
      <c r="R52">
        <f>'HKI(x)'!R52*Population!R52*'Econ aggregates'!$X60</f>
        <v>108662.952465717</v>
      </c>
      <c r="S52">
        <f>'HKI(x)'!S52*Population!S52*'Econ aggregates'!$X60</f>
        <v>105036.65536103053</v>
      </c>
      <c r="T52">
        <f>'HKI(x)'!T52*Population!T52*'Econ aggregates'!$X60</f>
        <v>106274.81406169086</v>
      </c>
      <c r="U52">
        <f>'HKI(x)'!U52*Population!U52*'Econ aggregates'!$X60</f>
        <v>82462.401229140101</v>
      </c>
      <c r="V52">
        <f>'HKI(x)'!V52*Population!V52*'Econ aggregates'!$X60</f>
        <v>74520.926781843198</v>
      </c>
      <c r="W52">
        <f>'HKI(x)'!W52*Population!W52*'Econ aggregates'!$X60</f>
        <v>66221.545366213453</v>
      </c>
      <c r="X52">
        <f>'HKI(x)'!X52*Population!X52*'Econ aggregates'!$X60</f>
        <v>58897.069653963707</v>
      </c>
      <c r="Y52">
        <f>'HKI(x)'!Y52*Population!Y52*'Econ aggregates'!$X60</f>
        <v>48897.291105518379</v>
      </c>
      <c r="Z52">
        <f>'HKI(x)'!Z52*Population!Z52*'Econ aggregates'!$X60</f>
        <v>42510.274908947053</v>
      </c>
      <c r="AA52">
        <f>'HKI(x)'!AA52*Population!AA52*'Econ aggregates'!$X60</f>
        <v>29330.444977838204</v>
      </c>
      <c r="AB52">
        <f>'HKI(x)'!AB52*Population!AB52*'Econ aggregates'!$X60</f>
        <v>19989.756633884026</v>
      </c>
      <c r="AC52">
        <f>'HKI(x)'!AC52*Population!AC52*'Econ aggregates'!$X60</f>
        <v>15755.615269131378</v>
      </c>
    </row>
    <row r="53" spans="1:29" x14ac:dyDescent="0.25">
      <c r="A53">
        <f>'HKFI(x)'!AE52</f>
        <v>2000</v>
      </c>
      <c r="B53">
        <f t="shared" si="0"/>
        <v>2113462.2983374353</v>
      </c>
      <c r="C53">
        <f>'HKI(x)'!C53*Population!C53*'Econ aggregates'!$X61</f>
        <v>57109.287337987647</v>
      </c>
      <c r="D53">
        <f>'HKI(x)'!D53*Population!D53*'Econ aggregates'!$X61</f>
        <v>50430.461889580874</v>
      </c>
      <c r="E53">
        <f>'HKI(x)'!E53*Population!E53*'Econ aggregates'!$X61</f>
        <v>42850.953167184234</v>
      </c>
      <c r="F53">
        <f>'HKI(x)'!F53*Population!F53*'Econ aggregates'!$X61</f>
        <v>52921.729835489183</v>
      </c>
      <c r="G53">
        <f>'HKI(x)'!G53*Population!G53*'Econ aggregates'!$X61</f>
        <v>58048.022630676991</v>
      </c>
      <c r="H53">
        <f>'HKI(x)'!H53*Population!H53*'Econ aggregates'!$X61</f>
        <v>65245.700252929222</v>
      </c>
      <c r="I53">
        <f>'HKI(x)'!I53*Population!I53*'Econ aggregates'!$X61</f>
        <v>91611.755915940477</v>
      </c>
      <c r="J53">
        <f>'HKI(x)'!J53*Population!J53*'Econ aggregates'!$X61</f>
        <v>114692.73689147472</v>
      </c>
      <c r="K53">
        <f>'HKI(x)'!K53*Population!K53*'Econ aggregates'!$X61</f>
        <v>109953.36230031916</v>
      </c>
      <c r="L53">
        <f>'HKI(x)'!L53*Population!L53*'Econ aggregates'!$X61</f>
        <v>113393.03385100457</v>
      </c>
      <c r="M53">
        <f>'HKI(x)'!M53*Population!M53*'Econ aggregates'!$X61</f>
        <v>110679.75662409636</v>
      </c>
      <c r="N53">
        <f>'HKI(x)'!N53*Population!N53*'Econ aggregates'!$X61</f>
        <v>110265.52201075903</v>
      </c>
      <c r="O53">
        <f>'HKI(x)'!O53*Population!O53*'Econ aggregates'!$X61</f>
        <v>114854.80723447262</v>
      </c>
      <c r="P53">
        <f>'HKI(x)'!P53*Population!P53*'Econ aggregates'!$X61</f>
        <v>115044.1414934371</v>
      </c>
      <c r="Q53">
        <f>'HKI(x)'!Q53*Population!Q53*'Econ aggregates'!$X61</f>
        <v>113432.75287854359</v>
      </c>
      <c r="R53">
        <f>'HKI(x)'!R53*Population!R53*'Econ aggregates'!$X61</f>
        <v>112644.644546062</v>
      </c>
      <c r="S53">
        <f>'HKI(x)'!S53*Population!S53*'Econ aggregates'!$X61</f>
        <v>109153.79476490756</v>
      </c>
      <c r="T53">
        <f>'HKI(x)'!T53*Population!T53*'Econ aggregates'!$X61</f>
        <v>110898.75050419508</v>
      </c>
      <c r="U53">
        <f>'HKI(x)'!U53*Population!U53*'Econ aggregates'!$X61</f>
        <v>86375.485128280023</v>
      </c>
      <c r="V53">
        <f>'HKI(x)'!V53*Population!V53*'Econ aggregates'!$X61</f>
        <v>78055.209714858574</v>
      </c>
      <c r="W53">
        <f>'HKI(x)'!W53*Population!W53*'Econ aggregates'!$X61</f>
        <v>69343.310199273998</v>
      </c>
      <c r="X53">
        <f>'HKI(x)'!X53*Population!X53*'Econ aggregates'!$X61</f>
        <v>61743.554628575337</v>
      </c>
      <c r="Y53">
        <f>'HKI(x)'!Y53*Population!Y53*'Econ aggregates'!$X61</f>
        <v>51342.939530192351</v>
      </c>
      <c r="Z53">
        <f>'HKI(x)'!Z53*Population!Z53*'Econ aggregates'!$X61</f>
        <v>44740.205598228269</v>
      </c>
      <c r="AA53">
        <f>'HKI(x)'!AA53*Population!AA53*'Econ aggregates'!$X61</f>
        <v>30921.705788613071</v>
      </c>
      <c r="AB53">
        <f>'HKI(x)'!AB53*Population!AB53*'Econ aggregates'!$X61</f>
        <v>21070.389641259284</v>
      </c>
      <c r="AC53">
        <f>'HKI(x)'!AC53*Population!AC53*'Econ aggregates'!$X61</f>
        <v>16638.283979094093</v>
      </c>
    </row>
    <row r="54" spans="1:29" x14ac:dyDescent="0.25">
      <c r="A54">
        <f>'HKFI(x)'!AE53</f>
        <v>2001</v>
      </c>
      <c r="B54">
        <f t="shared" si="0"/>
        <v>2196413.7285395409</v>
      </c>
      <c r="C54">
        <f>'HKI(x)'!C54*Population!C54*'Econ aggregates'!$X62</f>
        <v>59509.89590007357</v>
      </c>
      <c r="D54">
        <f>'HKI(x)'!D54*Population!D54*'Econ aggregates'!$X62</f>
        <v>53093.708886646244</v>
      </c>
      <c r="E54">
        <f>'HKI(x)'!E54*Population!E54*'Econ aggregates'!$X62</f>
        <v>45069.028193991231</v>
      </c>
      <c r="F54">
        <f>'HKI(x)'!F54*Population!F54*'Econ aggregates'!$X62</f>
        <v>55558.569443089073</v>
      </c>
      <c r="G54">
        <f>'HKI(x)'!G54*Population!G54*'Econ aggregates'!$X62</f>
        <v>60871.542480770506</v>
      </c>
      <c r="H54">
        <f>'HKI(x)'!H54*Population!H54*'Econ aggregates'!$X62</f>
        <v>68292.584146088207</v>
      </c>
      <c r="I54">
        <f>'HKI(x)'!I54*Population!I54*'Econ aggregates'!$X62</f>
        <v>95756.471555520271</v>
      </c>
      <c r="J54">
        <f>'HKI(x)'!J54*Population!J54*'Econ aggregates'!$X62</f>
        <v>119601.32477622114</v>
      </c>
      <c r="K54">
        <f>'HKI(x)'!K54*Population!K54*'Econ aggregates'!$X62</f>
        <v>114444.53918066663</v>
      </c>
      <c r="L54">
        <f>'HKI(x)'!L54*Population!L54*'Econ aggregates'!$X62</f>
        <v>117851.91239092792</v>
      </c>
      <c r="M54">
        <f>'HKI(x)'!M54*Population!M54*'Econ aggregates'!$X62</f>
        <v>114700.24085221226</v>
      </c>
      <c r="N54">
        <f>'HKI(x)'!N54*Population!N54*'Econ aggregates'!$X62</f>
        <v>114057.14884401519</v>
      </c>
      <c r="O54">
        <f>'HKI(x)'!O54*Population!O54*'Econ aggregates'!$X62</f>
        <v>118727.40980601747</v>
      </c>
      <c r="P54">
        <f>'HKI(x)'!P54*Population!P54*'Econ aggregates'!$X62</f>
        <v>118997.1963137573</v>
      </c>
      <c r="Q54">
        <f>'HKI(x)'!Q54*Population!Q54*'Econ aggregates'!$X62</f>
        <v>117309.04850133236</v>
      </c>
      <c r="R54">
        <f>'HKI(x)'!R54*Population!R54*'Econ aggregates'!$X62</f>
        <v>116331.07966427597</v>
      </c>
      <c r="S54">
        <f>'HKI(x)'!S54*Population!S54*'Econ aggregates'!$X62</f>
        <v>112536.92782541343</v>
      </c>
      <c r="T54">
        <f>'HKI(x)'!T54*Population!T54*'Econ aggregates'!$X62</f>
        <v>114576.63270511455</v>
      </c>
      <c r="U54">
        <f>'HKI(x)'!U54*Population!U54*'Econ aggregates'!$X62</f>
        <v>89508.084765414358</v>
      </c>
      <c r="V54">
        <f>'HKI(x)'!V54*Population!V54*'Econ aggregates'!$X62</f>
        <v>81130.625521910319</v>
      </c>
      <c r="W54">
        <f>'HKI(x)'!W54*Population!W54*'Econ aggregates'!$X62</f>
        <v>72096.011997912035</v>
      </c>
      <c r="X54">
        <f>'HKI(x)'!X54*Population!X54*'Econ aggregates'!$X62</f>
        <v>64268.398121422812</v>
      </c>
      <c r="Y54">
        <f>'HKI(x)'!Y54*Population!Y54*'Econ aggregates'!$X62</f>
        <v>53541.135971527787</v>
      </c>
      <c r="Z54">
        <f>'HKI(x)'!Z54*Population!Z54*'Econ aggregates'!$X62</f>
        <v>46719.226931264042</v>
      </c>
      <c r="AA54">
        <f>'HKI(x)'!AA54*Population!AA54*'Econ aggregates'!$X62</f>
        <v>32328.861475755068</v>
      </c>
      <c r="AB54">
        <f>'HKI(x)'!AB54*Population!AB54*'Econ aggregates'!$X62</f>
        <v>22100.487366839527</v>
      </c>
      <c r="AC54">
        <f>'HKI(x)'!AC54*Population!AC54*'Econ aggregates'!$X62</f>
        <v>17435.634921361503</v>
      </c>
    </row>
    <row r="55" spans="1:29" x14ac:dyDescent="0.25">
      <c r="A55">
        <f>'HKFI(x)'!AE54</f>
        <v>2002</v>
      </c>
      <c r="B55">
        <f t="shared" si="0"/>
        <v>2282168.8759377925</v>
      </c>
      <c r="C55">
        <f>'HKI(x)'!C55*Population!C55*'Econ aggregates'!$X63</f>
        <v>62021.211083722381</v>
      </c>
      <c r="D55">
        <f>'HKI(x)'!D55*Population!D55*'Econ aggregates'!$X63</f>
        <v>54943.511882768755</v>
      </c>
      <c r="E55">
        <f>'HKI(x)'!E55*Population!E55*'Econ aggregates'!$X63</f>
        <v>47273.297353383576</v>
      </c>
      <c r="F55">
        <f>'HKI(x)'!F55*Population!F55*'Econ aggregates'!$X63</f>
        <v>58231.543905840372</v>
      </c>
      <c r="G55">
        <f>'HKI(x)'!G55*Population!G55*'Econ aggregates'!$X63</f>
        <v>63754.367893650291</v>
      </c>
      <c r="H55">
        <f>'HKI(x)'!H55*Population!H55*'Econ aggregates'!$X63</f>
        <v>71462.991791987995</v>
      </c>
      <c r="I55">
        <f>'HKI(x)'!I55*Population!I55*'Econ aggregates'!$X63</f>
        <v>100132.65055471871</v>
      </c>
      <c r="J55">
        <f>'HKI(x)'!J55*Population!J55*'Econ aggregates'!$X63</f>
        <v>124892.43096961333</v>
      </c>
      <c r="K55">
        <f>'HKI(x)'!K55*Population!K55*'Econ aggregates'!$X63</f>
        <v>119302.47692476014</v>
      </c>
      <c r="L55">
        <f>'HKI(x)'!L55*Population!L55*'Econ aggregates'!$X63</f>
        <v>122613.28857678491</v>
      </c>
      <c r="M55">
        <f>'HKI(x)'!M55*Population!M55*'Econ aggregates'!$X63</f>
        <v>119093.68621032345</v>
      </c>
      <c r="N55">
        <f>'HKI(x)'!N55*Population!N55*'Econ aggregates'!$X63</f>
        <v>118224.66112361406</v>
      </c>
      <c r="O55">
        <f>'HKI(x)'!O55*Population!O55*'Econ aggregates'!$X63</f>
        <v>122808.20950532306</v>
      </c>
      <c r="P55">
        <f>'HKI(x)'!P55*Population!P55*'Econ aggregates'!$X63</f>
        <v>123032.79128125937</v>
      </c>
      <c r="Q55">
        <f>'HKI(x)'!Q55*Population!Q55*'Econ aggregates'!$X63</f>
        <v>121338.1571919959</v>
      </c>
      <c r="R55">
        <f>'HKI(x)'!R55*Population!R55*'Econ aggregates'!$X63</f>
        <v>120354.84898025675</v>
      </c>
      <c r="S55">
        <f>'HKI(x)'!S55*Population!S55*'Econ aggregates'!$X63</f>
        <v>116268.95599430831</v>
      </c>
      <c r="T55">
        <f>'HKI(x)'!T55*Population!T55*'Econ aggregates'!$X63</f>
        <v>118201.13918216803</v>
      </c>
      <c r="U55">
        <f>'HKI(x)'!U55*Population!U55*'Econ aggregates'!$X63</f>
        <v>92482.983244953735</v>
      </c>
      <c r="V55">
        <f>'HKI(x)'!V55*Population!V55*'Econ aggregates'!$X63</f>
        <v>84143.371420894982</v>
      </c>
      <c r="W55">
        <f>'HKI(x)'!W55*Population!W55*'Econ aggregates'!$X63</f>
        <v>75000.766252566027</v>
      </c>
      <c r="X55">
        <f>'HKI(x)'!X55*Population!X55*'Econ aggregates'!$X63</f>
        <v>66889.698324641475</v>
      </c>
      <c r="Y55">
        <f>'HKI(x)'!Y55*Population!Y55*'Econ aggregates'!$X63</f>
        <v>55759.761822218556</v>
      </c>
      <c r="Z55">
        <f>'HKI(x)'!Z55*Population!Z55*'Econ aggregates'!$X63</f>
        <v>48732.028757405846</v>
      </c>
      <c r="AA55">
        <f>'HKI(x)'!AA55*Population!AA55*'Econ aggregates'!$X63</f>
        <v>33785.798091537697</v>
      </c>
      <c r="AB55">
        <f>'HKI(x)'!AB55*Population!AB55*'Econ aggregates'!$X63</f>
        <v>23148.442807855885</v>
      </c>
      <c r="AC55">
        <f>'HKI(x)'!AC55*Population!AC55*'Econ aggregates'!$X63</f>
        <v>18275.804809238245</v>
      </c>
    </row>
    <row r="56" spans="1:29" x14ac:dyDescent="0.25">
      <c r="A56">
        <f>'HKFI(x)'!AE55</f>
        <v>2003</v>
      </c>
      <c r="B56">
        <f t="shared" si="0"/>
        <v>2374843.518839037</v>
      </c>
      <c r="C56">
        <f>'HKI(x)'!C56*Population!C56*'Econ aggregates'!$X64</f>
        <v>64733.144102800346</v>
      </c>
      <c r="D56">
        <f>'HKI(x)'!D56*Population!D56*'Econ aggregates'!$X64</f>
        <v>57401.608179728137</v>
      </c>
      <c r="E56">
        <f>'HKI(x)'!E56*Population!E56*'Econ aggregates'!$X64</f>
        <v>48845.272731708545</v>
      </c>
      <c r="F56">
        <f>'HKI(x)'!F56*Population!F56*'Econ aggregates'!$X64</f>
        <v>60963.699624096291</v>
      </c>
      <c r="G56">
        <f>'HKI(x)'!G56*Population!G56*'Econ aggregates'!$X64</f>
        <v>66737.140216218831</v>
      </c>
      <c r="H56">
        <f>'HKI(x)'!H56*Population!H56*'Econ aggregates'!$X64</f>
        <v>74806.652819604278</v>
      </c>
      <c r="I56">
        <f>'HKI(x)'!I56*Population!I56*'Econ aggregates'!$X64</f>
        <v>104823.83033650579</v>
      </c>
      <c r="J56">
        <f>'HKI(x)'!J56*Population!J56*'Econ aggregates'!$X64</f>
        <v>130669.43915681211</v>
      </c>
      <c r="K56">
        <f>'HKI(x)'!K56*Population!K56*'Econ aggregates'!$X64</f>
        <v>124696.24135570056</v>
      </c>
      <c r="L56">
        <f>'HKI(x)'!L56*Population!L56*'Econ aggregates'!$X64</f>
        <v>127914.30316654632</v>
      </c>
      <c r="M56">
        <f>'HKI(x)'!M56*Population!M56*'Econ aggregates'!$X64</f>
        <v>124026.15161506001</v>
      </c>
      <c r="N56">
        <f>'HKI(x)'!N56*Population!N56*'Econ aggregates'!$X64</f>
        <v>122909.00711423346</v>
      </c>
      <c r="O56">
        <f>'HKI(x)'!O56*Population!O56*'Econ aggregates'!$X64</f>
        <v>127453.71840212538</v>
      </c>
      <c r="P56">
        <f>'HKI(x)'!P56*Population!P56*'Econ aggregates'!$X64</f>
        <v>127459.72147061463</v>
      </c>
      <c r="Q56">
        <f>'HKI(x)'!Q56*Population!Q56*'Econ aggregates'!$X64</f>
        <v>125670.24939352284</v>
      </c>
      <c r="R56">
        <f>'HKI(x)'!R56*Population!R56*'Econ aggregates'!$X64</f>
        <v>124713.70365234764</v>
      </c>
      <c r="S56">
        <f>'HKI(x)'!S56*Population!S56*'Econ aggregates'!$X64</f>
        <v>120520.70482898202</v>
      </c>
      <c r="T56">
        <f>'HKI(x)'!T56*Population!T56*'Econ aggregates'!$X64</f>
        <v>122358.38488207103</v>
      </c>
      <c r="U56">
        <f>'HKI(x)'!U56*Population!U56*'Econ aggregates'!$X64</f>
        <v>95609.873023363936</v>
      </c>
      <c r="V56">
        <f>'HKI(x)'!V56*Population!V56*'Econ aggregates'!$X64</f>
        <v>87145.93398600255</v>
      </c>
      <c r="W56">
        <f>'HKI(x)'!W56*Population!W56*'Econ aggregates'!$X64</f>
        <v>77940.142754077082</v>
      </c>
      <c r="X56">
        <f>'HKI(x)'!X56*Population!X56*'Econ aggregates'!$X64</f>
        <v>69720.614844732161</v>
      </c>
      <c r="Y56">
        <f>'HKI(x)'!Y56*Population!Y56*'Econ aggregates'!$X64</f>
        <v>58133.880148782162</v>
      </c>
      <c r="Z56">
        <f>'HKI(x)'!Z56*Population!Z56*'Econ aggregates'!$X64</f>
        <v>50852.427949915596</v>
      </c>
      <c r="AA56">
        <f>'HKI(x)'!AA56*Population!AA56*'Econ aggregates'!$X64</f>
        <v>35321.601722825646</v>
      </c>
      <c r="AB56">
        <f>'HKI(x)'!AB56*Population!AB56*'Econ aggregates'!$X64</f>
        <v>24239.930465071986</v>
      </c>
      <c r="AC56">
        <f>'HKI(x)'!AC56*Population!AC56*'Econ aggregates'!$X64</f>
        <v>19176.140895587232</v>
      </c>
    </row>
    <row r="57" spans="1:29" x14ac:dyDescent="0.25">
      <c r="A57">
        <f>'HKFI(x)'!AE56</f>
        <v>2004</v>
      </c>
      <c r="B57">
        <f t="shared" si="0"/>
        <v>2473562.8103239932</v>
      </c>
      <c r="C57">
        <f>'HKI(x)'!C57*Population!C57*'Econ aggregates'!$X65</f>
        <v>67621.187554212098</v>
      </c>
      <c r="D57">
        <f>'HKI(x)'!D57*Population!D57*'Econ aggregates'!$X65</f>
        <v>60012.864335151608</v>
      </c>
      <c r="E57">
        <f>'HKI(x)'!E57*Population!E57*'Econ aggregates'!$X65</f>
        <v>51132.265176329718</v>
      </c>
      <c r="F57">
        <f>'HKI(x)'!F57*Population!F57*'Econ aggregates'!$X65</f>
        <v>63125.633549135506</v>
      </c>
      <c r="G57">
        <f>'HKI(x)'!G57*Population!G57*'Econ aggregates'!$X65</f>
        <v>69715.555786488723</v>
      </c>
      <c r="H57">
        <f>'HKI(x)'!H57*Population!H57*'Econ aggregates'!$X65</f>
        <v>78213.291735363222</v>
      </c>
      <c r="I57">
        <f>'HKI(x)'!I57*Population!I57*'Econ aggregates'!$X65</f>
        <v>109690.92920886753</v>
      </c>
      <c r="J57">
        <f>'HKI(x)'!J57*Population!J57*'Econ aggregates'!$X65</f>
        <v>136763.57726059484</v>
      </c>
      <c r="K57">
        <f>'HKI(x)'!K57*Population!K57*'Econ aggregates'!$X65</f>
        <v>130461.14768236691</v>
      </c>
      <c r="L57">
        <f>'HKI(x)'!L57*Population!L57*'Econ aggregates'!$X65</f>
        <v>133673.81518451669</v>
      </c>
      <c r="M57">
        <f>'HKI(x)'!M57*Population!M57*'Econ aggregates'!$X65</f>
        <v>129462.8187715653</v>
      </c>
      <c r="N57">
        <f>'HKI(x)'!N57*Population!N57*'Econ aggregates'!$X65</f>
        <v>128056.03680191172</v>
      </c>
      <c r="O57">
        <f>'HKI(x)'!O57*Population!O57*'Econ aggregates'!$X65</f>
        <v>132552.82711087243</v>
      </c>
      <c r="P57">
        <f>'HKI(x)'!P57*Population!P57*'Econ aggregates'!$X65</f>
        <v>132380.15976111573</v>
      </c>
      <c r="Q57">
        <f>'HKI(x)'!Q57*Population!Q57*'Econ aggregates'!$X65</f>
        <v>130348.82294628855</v>
      </c>
      <c r="R57">
        <f>'HKI(x)'!R57*Population!R57*'Econ aggregates'!$X65</f>
        <v>129315.72115256212</v>
      </c>
      <c r="S57">
        <f>'HKI(x)'!S57*Population!S57*'Econ aggregates'!$X65</f>
        <v>125055.56503575784</v>
      </c>
      <c r="T57">
        <f>'HKI(x)'!T57*Population!T57*'Econ aggregates'!$X65</f>
        <v>126993.21691636482</v>
      </c>
      <c r="U57">
        <f>'HKI(x)'!U57*Population!U57*'Econ aggregates'!$X65</f>
        <v>99141.630602538964</v>
      </c>
      <c r="V57">
        <f>'HKI(x)'!V57*Population!V57*'Econ aggregates'!$X65</f>
        <v>90267.116780053635</v>
      </c>
      <c r="W57">
        <f>'HKI(x)'!W57*Population!W57*'Econ aggregates'!$X65</f>
        <v>80844.655673705376</v>
      </c>
      <c r="X57">
        <f>'HKI(x)'!X57*Population!X57*'Econ aggregates'!$X65</f>
        <v>72556.859163239307</v>
      </c>
      <c r="Y57">
        <f>'HKI(x)'!Y57*Population!Y57*'Econ aggregates'!$X65</f>
        <v>60659.846145895681</v>
      </c>
      <c r="Z57">
        <f>'HKI(x)'!Z57*Population!Z57*'Econ aggregates'!$X65</f>
        <v>53104.771296616818</v>
      </c>
      <c r="AA57">
        <f>'HKI(x)'!AA57*Population!AA57*'Econ aggregates'!$X65</f>
        <v>36928.627970876987</v>
      </c>
      <c r="AB57">
        <f>'HKI(x)'!AB57*Population!AB57*'Econ aggregates'!$X65</f>
        <v>25365.38204100915</v>
      </c>
      <c r="AC57">
        <f>'HKI(x)'!AC57*Population!AC57*'Econ aggregates'!$X65</f>
        <v>20118.484680591606</v>
      </c>
    </row>
    <row r="58" spans="1:29" x14ac:dyDescent="0.25">
      <c r="A58">
        <f>'HKFI(x)'!AE57</f>
        <v>2005</v>
      </c>
      <c r="B58">
        <f t="shared" si="0"/>
        <v>2577879.3259039763</v>
      </c>
      <c r="C58">
        <f>'HKI(x)'!C58*Population!C58*'Econ aggregates'!$X66</f>
        <v>70668.613695380554</v>
      </c>
      <c r="D58">
        <f>'HKI(x)'!D58*Population!D58*'Econ aggregates'!$X66</f>
        <v>62767.298173268347</v>
      </c>
      <c r="E58">
        <f>'HKI(x)'!E58*Population!E58*'Econ aggregates'!$X66</f>
        <v>53557.040555751584</v>
      </c>
      <c r="F58">
        <f>'HKI(x)'!F58*Population!F58*'Econ aggregates'!$X66</f>
        <v>66166.292463523409</v>
      </c>
      <c r="G58">
        <f>'HKI(x)'!G58*Population!G58*'Econ aggregates'!$X66</f>
        <v>72567.187329170687</v>
      </c>
      <c r="H58">
        <f>'HKI(x)'!H58*Population!H58*'Econ aggregates'!$X66</f>
        <v>81552.598790640157</v>
      </c>
      <c r="I58">
        <f>'HKI(x)'!I58*Population!I58*'Econ aggregates'!$X66</f>
        <v>114565.38357274111</v>
      </c>
      <c r="J58">
        <f>'HKI(x)'!J58*Population!J58*'Econ aggregates'!$X66</f>
        <v>142985.58699715175</v>
      </c>
      <c r="K58">
        <f>'HKI(x)'!K58*Population!K58*'Econ aggregates'!$X66</f>
        <v>136430.74146858326</v>
      </c>
      <c r="L58">
        <f>'HKI(x)'!L58*Population!L58*'Econ aggregates'!$X66</f>
        <v>139706.86432849345</v>
      </c>
      <c r="M58">
        <f>'HKI(x)'!M58*Population!M58*'Econ aggregates'!$X66</f>
        <v>135304.21948115586</v>
      </c>
      <c r="N58">
        <f>'HKI(x)'!N58*Population!N58*'Econ aggregates'!$X66</f>
        <v>133646.31795437957</v>
      </c>
      <c r="O58">
        <f>'HKI(x)'!O58*Population!O58*'Econ aggregates'!$X66</f>
        <v>138072.71493348869</v>
      </c>
      <c r="P58">
        <f>'HKI(x)'!P58*Population!P58*'Econ aggregates'!$X66</f>
        <v>137683.99503560265</v>
      </c>
      <c r="Q58">
        <f>'HKI(x)'!Q58*Population!Q58*'Econ aggregates'!$X66</f>
        <v>135469.45400638791</v>
      </c>
      <c r="R58">
        <f>'HKI(x)'!R58*Population!R58*'Econ aggregates'!$X66</f>
        <v>134211.49628617312</v>
      </c>
      <c r="S58">
        <f>'HKI(x)'!S58*Population!S58*'Econ aggregates'!$X66</f>
        <v>129788.26488460944</v>
      </c>
      <c r="T58">
        <f>'HKI(x)'!T58*Population!T58*'Econ aggregates'!$X66</f>
        <v>131875.52236871026</v>
      </c>
      <c r="U58">
        <f>'HKI(x)'!U58*Population!U58*'Econ aggregates'!$X66</f>
        <v>103033.08992962135</v>
      </c>
      <c r="V58">
        <f>'HKI(x)'!V58*Population!V58*'Econ aggregates'!$X66</f>
        <v>93730.597091939897</v>
      </c>
      <c r="W58">
        <f>'HKI(x)'!W58*Population!W58*'Econ aggregates'!$X66</f>
        <v>83836.176612910189</v>
      </c>
      <c r="X58">
        <f>'HKI(x)'!X58*Population!X58*'Econ aggregates'!$X66</f>
        <v>75352.024904415783</v>
      </c>
      <c r="Y58">
        <f>'HKI(x)'!Y58*Population!Y58*'Econ aggregates'!$X66</f>
        <v>63181.540846279189</v>
      </c>
      <c r="Z58">
        <f>'HKI(x)'!Z58*Population!Z58*'Econ aggregates'!$X66</f>
        <v>55484.596398407863</v>
      </c>
      <c r="AA58">
        <f>'HKI(x)'!AA58*Population!AA58*'Econ aggregates'!$X66</f>
        <v>38622.333077544274</v>
      </c>
      <c r="AB58">
        <f>'HKI(x)'!AB58*Population!AB58*'Econ aggregates'!$X66</f>
        <v>26526.468392482475</v>
      </c>
      <c r="AC58">
        <f>'HKI(x)'!AC58*Population!AC58*'Econ aggregates'!$X66</f>
        <v>21092.906325163061</v>
      </c>
    </row>
    <row r="59" spans="1:29" x14ac:dyDescent="0.25">
      <c r="A59">
        <f>'HKFI(x)'!AE58</f>
        <v>2006</v>
      </c>
      <c r="B59">
        <f t="shared" si="0"/>
        <v>2684006.8033036795</v>
      </c>
      <c r="C59">
        <f>'HKI(x)'!C59*Population!C59*'Econ aggregates'!$X67</f>
        <v>73556.321157059137</v>
      </c>
      <c r="D59">
        <f>'HKI(x)'!D59*Population!D59*'Econ aggregates'!$X67</f>
        <v>65947.815083693044</v>
      </c>
      <c r="E59">
        <f>'HKI(x)'!E59*Population!E59*'Econ aggregates'!$X67</f>
        <v>56280.271222196105</v>
      </c>
      <c r="F59">
        <f>'HKI(x)'!F59*Population!F59*'Econ aggregates'!$X67</f>
        <v>69493.227347554275</v>
      </c>
      <c r="G59">
        <f>'HKI(x)'!G59*Population!G59*'Econ aggregates'!$X67</f>
        <v>76220.855756276884</v>
      </c>
      <c r="H59">
        <f>'HKI(x)'!H59*Population!H59*'Econ aggregates'!$X67</f>
        <v>85622.947360895472</v>
      </c>
      <c r="I59">
        <f>'HKI(x)'!I59*Population!I59*'Econ aggregates'!$X67</f>
        <v>120280.42738584297</v>
      </c>
      <c r="J59">
        <f>'HKI(x)'!J59*Population!J59*'Econ aggregates'!$X67</f>
        <v>149975.60918645357</v>
      </c>
      <c r="K59">
        <f>'HKI(x)'!K59*Population!K59*'Econ aggregates'!$X67</f>
        <v>142978.50481874056</v>
      </c>
      <c r="L59">
        <f>'HKI(x)'!L59*Population!L59*'Econ aggregates'!$X67</f>
        <v>146275.88761262898</v>
      </c>
      <c r="M59">
        <f>'HKI(x)'!M59*Population!M59*'Econ aggregates'!$X67</f>
        <v>141387.17209033936</v>
      </c>
      <c r="N59">
        <f>'HKI(x)'!N59*Population!N59*'Econ aggregates'!$X67</f>
        <v>139493.05296188701</v>
      </c>
      <c r="O59">
        <f>'HKI(x)'!O59*Population!O59*'Econ aggregates'!$X67</f>
        <v>143796.57906595597</v>
      </c>
      <c r="P59">
        <f>'HKI(x)'!P59*Population!P59*'Econ aggregates'!$X67</f>
        <v>143056.07478390748</v>
      </c>
      <c r="Q59">
        <f>'HKI(x)'!Q59*Population!Q59*'Econ aggregates'!$X67</f>
        <v>140409.13430521055</v>
      </c>
      <c r="R59">
        <f>'HKI(x)'!R59*Population!R59*'Econ aggregates'!$X67</f>
        <v>138891.04348598357</v>
      </c>
      <c r="S59">
        <f>'HKI(x)'!S59*Population!S59*'Econ aggregates'!$X67</f>
        <v>134070.26628887889</v>
      </c>
      <c r="T59">
        <f>'HKI(x)'!T59*Population!T59*'Econ aggregates'!$X67</f>
        <v>136163.29596895521</v>
      </c>
      <c r="U59">
        <f>'HKI(x)'!U59*Population!U59*'Econ aggregates'!$X67</f>
        <v>106350.95599936967</v>
      </c>
      <c r="V59">
        <f>'HKI(x)'!V59*Population!V59*'Econ aggregates'!$X67</f>
        <v>96788.655781948371</v>
      </c>
      <c r="W59">
        <f>'HKI(x)'!W59*Population!W59*'Econ aggregates'!$X67</f>
        <v>86530.001179657964</v>
      </c>
      <c r="X59">
        <f>'HKI(x)'!X59*Population!X59*'Econ aggregates'!$X67</f>
        <v>77773.563209788234</v>
      </c>
      <c r="Y59">
        <f>'HKI(x)'!Y59*Population!Y59*'Econ aggregates'!$X67</f>
        <v>65348.453786788443</v>
      </c>
      <c r="Z59">
        <f>'HKI(x)'!Z59*Population!Z59*'Econ aggregates'!$X67</f>
        <v>57552.871304867411</v>
      </c>
      <c r="AA59">
        <f>'HKI(x)'!AA59*Population!AA59*'Econ aggregates'!$X67</f>
        <v>40156.838623198579</v>
      </c>
      <c r="AB59">
        <f>'HKI(x)'!AB59*Population!AB59*'Econ aggregates'!$X67</f>
        <v>27641.485601671786</v>
      </c>
      <c r="AC59">
        <f>'HKI(x)'!AC59*Population!AC59*'Econ aggregates'!$X67</f>
        <v>21965.491933929668</v>
      </c>
    </row>
    <row r="60" spans="1:29" x14ac:dyDescent="0.25">
      <c r="A60">
        <f>'HKFI(x)'!AE59</f>
        <v>2007</v>
      </c>
      <c r="B60">
        <f t="shared" si="0"/>
        <v>2795852.840390529</v>
      </c>
      <c r="C60">
        <f>'HKI(x)'!C60*Population!C60*'Econ aggregates'!$X68</f>
        <v>76544.262554285815</v>
      </c>
      <c r="D60">
        <f>'HKI(x)'!D60*Population!D60*'Econ aggregates'!$X68</f>
        <v>68326.168623269841</v>
      </c>
      <c r="E60">
        <f>'HKI(x)'!E60*Population!E60*'Econ aggregates'!$X68</f>
        <v>59001.894288226133</v>
      </c>
      <c r="F60">
        <f>'HKI(x)'!F60*Population!F60*'Econ aggregates'!$X68</f>
        <v>72864.202678136149</v>
      </c>
      <c r="G60">
        <f>'HKI(x)'!G60*Population!G60*'Econ aggregates'!$X68</f>
        <v>79946.829018435426</v>
      </c>
      <c r="H60">
        <f>'HKI(x)'!H60*Population!H60*'Econ aggregates'!$X68</f>
        <v>89830.097977921207</v>
      </c>
      <c r="I60">
        <f>'HKI(x)'!I60*Population!I60*'Econ aggregates'!$X68</f>
        <v>126252.41943653372</v>
      </c>
      <c r="J60">
        <f>'HKI(x)'!J60*Population!J60*'Econ aggregates'!$X68</f>
        <v>157380.73961084167</v>
      </c>
      <c r="K60">
        <f>'HKI(x)'!K60*Population!K60*'Econ aggregates'!$X68</f>
        <v>149962.3802353449</v>
      </c>
      <c r="L60">
        <f>'HKI(x)'!L60*Population!L60*'Econ aggregates'!$X68</f>
        <v>153284.46028433857</v>
      </c>
      <c r="M60">
        <f>'HKI(x)'!M60*Population!M60*'Econ aggregates'!$X68</f>
        <v>147957.27655819332</v>
      </c>
      <c r="N60">
        <f>'HKI(x)'!N60*Population!N60*'Econ aggregates'!$X68</f>
        <v>145815.02365741736</v>
      </c>
      <c r="O60">
        <f>'HKI(x)'!O60*Population!O60*'Econ aggregates'!$X68</f>
        <v>150105.55344059441</v>
      </c>
      <c r="P60">
        <f>'HKI(x)'!P60*Population!P60*'Econ aggregates'!$X68</f>
        <v>149043.48141797422</v>
      </c>
      <c r="Q60">
        <f>'HKI(x)'!Q60*Population!Q60*'Econ aggregates'!$X68</f>
        <v>145925.77912392598</v>
      </c>
      <c r="R60">
        <f>'HKI(x)'!R60*Population!R60*'Econ aggregates'!$X68</f>
        <v>144043.55300181711</v>
      </c>
      <c r="S60">
        <f>'HKI(x)'!S60*Population!S60*'Econ aggregates'!$X68</f>
        <v>138831.99699773782</v>
      </c>
      <c r="T60">
        <f>'HKI(x)'!T60*Population!T60*'Econ aggregates'!$X68</f>
        <v>140765.48908243267</v>
      </c>
      <c r="U60">
        <f>'HKI(x)'!U60*Population!U60*'Econ aggregates'!$X68</f>
        <v>109833.77574578862</v>
      </c>
      <c r="V60">
        <f>'HKI(x)'!V60*Population!V60*'Econ aggregates'!$X68</f>
        <v>99981.767537200576</v>
      </c>
      <c r="W60">
        <f>'HKI(x)'!W60*Population!W60*'Econ aggregates'!$X68</f>
        <v>89418.738832331466</v>
      </c>
      <c r="X60">
        <f>'HKI(x)'!X60*Population!X60*'Econ aggregates'!$X68</f>
        <v>80353.656649780474</v>
      </c>
      <c r="Y60">
        <f>'HKI(x)'!Y60*Population!Y60*'Econ aggregates'!$X68</f>
        <v>67488.452484971946</v>
      </c>
      <c r="Z60">
        <f>'HKI(x)'!Z60*Population!Z60*'Econ aggregates'!$X68</f>
        <v>59547.696143254921</v>
      </c>
      <c r="AA60">
        <f>'HKI(x)'!AA60*Population!AA60*'Econ aggregates'!$X68</f>
        <v>41682.544068579838</v>
      </c>
      <c r="AB60">
        <f>'HKI(x)'!AB60*Population!AB60*'Econ aggregates'!$X68</f>
        <v>28787.083458031746</v>
      </c>
      <c r="AC60">
        <f>'HKI(x)'!AC60*Population!AC60*'Econ aggregates'!$X68</f>
        <v>22877.517483163523</v>
      </c>
    </row>
    <row r="61" spans="1:29" x14ac:dyDescent="0.25">
      <c r="A61">
        <f>'HKFI(x)'!AE60</f>
        <v>2008</v>
      </c>
      <c r="B61">
        <f t="shared" si="0"/>
        <v>2916386.9643909722</v>
      </c>
      <c r="C61">
        <f>'HKI(x)'!C61*Population!C61*'Econ aggregates'!$X69</f>
        <v>79740.753712358855</v>
      </c>
      <c r="D61">
        <f>'HKI(x)'!D61*Population!D61*'Econ aggregates'!$X69</f>
        <v>71317.076895012826</v>
      </c>
      <c r="E61">
        <f>'HKI(x)'!E61*Population!E61*'Econ aggregates'!$X69</f>
        <v>61108.201986668246</v>
      </c>
      <c r="F61">
        <f>'HKI(x)'!F61*Population!F61*'Econ aggregates'!$X69</f>
        <v>76285.747097158863</v>
      </c>
      <c r="G61">
        <f>'HKI(x)'!G61*Population!G61*'Econ aggregates'!$X69</f>
        <v>83766.123912144481</v>
      </c>
      <c r="H61">
        <f>'HKI(x)'!H61*Population!H61*'Econ aggregates'!$X69</f>
        <v>94194.547624662009</v>
      </c>
      <c r="I61">
        <f>'HKI(x)'!I61*Population!I61*'Econ aggregates'!$X69</f>
        <v>132519.23699576102</v>
      </c>
      <c r="J61">
        <f>'HKI(x)'!J61*Population!J61*'Econ aggregates'!$X69</f>
        <v>165239.14516606944</v>
      </c>
      <c r="K61">
        <f>'HKI(x)'!K61*Population!K61*'Econ aggregates'!$X69</f>
        <v>157451.34577742137</v>
      </c>
      <c r="L61">
        <f>'HKI(x)'!L61*Population!L61*'Econ aggregates'!$X69</f>
        <v>160850.61085006778</v>
      </c>
      <c r="M61">
        <f>'HKI(x)'!M61*Population!M61*'Econ aggregates'!$X69</f>
        <v>155111.7970468546</v>
      </c>
      <c r="N61">
        <f>'HKI(x)'!N61*Population!N61*'Econ aggregates'!$X69</f>
        <v>152718.77259594697</v>
      </c>
      <c r="O61">
        <f>'HKI(x)'!O61*Population!O61*'Econ aggregates'!$X69</f>
        <v>157025.31385664412</v>
      </c>
      <c r="P61">
        <f>'HKI(x)'!P61*Population!P61*'Econ aggregates'!$X69</f>
        <v>155745.62962139081</v>
      </c>
      <c r="Q61">
        <f>'HKI(x)'!Q61*Population!Q61*'Econ aggregates'!$X69</f>
        <v>152199.81435210916</v>
      </c>
      <c r="R61">
        <f>'HKI(x)'!R61*Population!R61*'Econ aggregates'!$X69</f>
        <v>149894.29952499672</v>
      </c>
      <c r="S61">
        <f>'HKI(x)'!S61*Population!S61*'Econ aggregates'!$X69</f>
        <v>144179.52712758744</v>
      </c>
      <c r="T61">
        <f>'HKI(x)'!T61*Population!T61*'Econ aggregates'!$X69</f>
        <v>145973.34773844955</v>
      </c>
      <c r="U61">
        <f>'HKI(x)'!U61*Population!U61*'Econ aggregates'!$X69</f>
        <v>113690.69599047714</v>
      </c>
      <c r="V61">
        <f>'HKI(x)'!V61*Population!V61*'Econ aggregates'!$X69</f>
        <v>103412.29841581383</v>
      </c>
      <c r="W61">
        <f>'HKI(x)'!W61*Population!W61*'Econ aggregates'!$X69</f>
        <v>92483.388448205456</v>
      </c>
      <c r="X61">
        <f>'HKI(x)'!X61*Population!X61*'Econ aggregates'!$X69</f>
        <v>83149.245574120927</v>
      </c>
      <c r="Y61">
        <f>'HKI(x)'!Y61*Population!Y61*'Econ aggregates'!$X69</f>
        <v>69807.977997926399</v>
      </c>
      <c r="Z61">
        <f>'HKI(x)'!Z61*Population!Z61*'Econ aggregates'!$X69</f>
        <v>61569.774322458019</v>
      </c>
      <c r="AA61">
        <f>'HKI(x)'!AA61*Population!AA61*'Econ aggregates'!$X69</f>
        <v>43181.972169980181</v>
      </c>
      <c r="AB61">
        <f>'HKI(x)'!AB61*Population!AB61*'Econ aggregates'!$X69</f>
        <v>29929.911578403076</v>
      </c>
      <c r="AC61">
        <f>'HKI(x)'!AC61*Population!AC61*'Econ aggregates'!$X69</f>
        <v>23840.408012283307</v>
      </c>
    </row>
    <row r="62" spans="1:29" x14ac:dyDescent="0.25">
      <c r="A62">
        <f>'HKFI(x)'!AE61</f>
        <v>2009</v>
      </c>
      <c r="B62">
        <f t="shared" si="0"/>
        <v>3043852.306316413</v>
      </c>
      <c r="C62">
        <f>'HKI(x)'!C62*Population!C62*'Econ aggregates'!$X70</f>
        <v>83164.702938364208</v>
      </c>
      <c r="D62">
        <f>'HKI(x)'!D62*Population!D62*'Econ aggregates'!$X70</f>
        <v>74501.759351973276</v>
      </c>
      <c r="E62">
        <f>'HKI(x)'!E62*Population!E62*'Econ aggregates'!$X70</f>
        <v>63910.364271915052</v>
      </c>
      <c r="F62">
        <f>'HKI(x)'!F62*Population!F62*'Econ aggregates'!$X70</f>
        <v>79161.636482878879</v>
      </c>
      <c r="G62">
        <f>'HKI(x)'!G62*Population!G62*'Econ aggregates'!$X70</f>
        <v>87565.19591594876</v>
      </c>
      <c r="H62">
        <f>'HKI(x)'!H62*Population!H62*'Econ aggregates'!$X70</f>
        <v>98586.191801347377</v>
      </c>
      <c r="I62">
        <f>'HKI(x)'!I62*Population!I62*'Econ aggregates'!$X70</f>
        <v>138902.12172929966</v>
      </c>
      <c r="J62">
        <f>'HKI(x)'!J62*Population!J62*'Econ aggregates'!$X70</f>
        <v>173320.90352949128</v>
      </c>
      <c r="K62">
        <f>'HKI(x)'!K62*Population!K62*'Econ aggregates'!$X70</f>
        <v>165232.60333686948</v>
      </c>
      <c r="L62">
        <f>'HKI(x)'!L62*Population!L62*'Econ aggregates'!$X70</f>
        <v>168808.68687089742</v>
      </c>
      <c r="M62">
        <f>'HKI(x)'!M62*Population!M62*'Econ aggregates'!$X70</f>
        <v>162689.41295708687</v>
      </c>
      <c r="N62">
        <f>'HKI(x)'!N62*Population!N62*'Econ aggregates'!$X70</f>
        <v>160079.78296480831</v>
      </c>
      <c r="O62">
        <f>'HKI(x)'!O62*Population!O62*'Econ aggregates'!$X70</f>
        <v>164424.63502611892</v>
      </c>
      <c r="P62">
        <f>'HKI(x)'!P62*Population!P62*'Econ aggregates'!$X70</f>
        <v>162951.3336143544</v>
      </c>
      <c r="Q62">
        <f>'HKI(x)'!Q62*Population!Q62*'Econ aggregates'!$X70</f>
        <v>159077.97639953109</v>
      </c>
      <c r="R62">
        <f>'HKI(x)'!R62*Population!R62*'Econ aggregates'!$X70</f>
        <v>156398.39157302305</v>
      </c>
      <c r="S62">
        <f>'HKI(x)'!S62*Population!S62*'Econ aggregates'!$X70</f>
        <v>150113.31086313381</v>
      </c>
      <c r="T62">
        <f>'HKI(x)'!T62*Population!T62*'Econ aggregates'!$X70</f>
        <v>151685.55546307386</v>
      </c>
      <c r="U62">
        <f>'HKI(x)'!U62*Population!U62*'Econ aggregates'!$X70</f>
        <v>117940.44512103977</v>
      </c>
      <c r="V62">
        <f>'HKI(x)'!V62*Population!V62*'Econ aggregates'!$X70</f>
        <v>107120.26430481885</v>
      </c>
      <c r="W62">
        <f>'HKI(x)'!W62*Population!W62*'Econ aggregates'!$X70</f>
        <v>95710.795864033178</v>
      </c>
      <c r="X62">
        <f>'HKI(x)'!X62*Population!X62*'Econ aggregates'!$X70</f>
        <v>86058.244656957366</v>
      </c>
      <c r="Y62">
        <f>'HKI(x)'!Y62*Population!Y62*'Econ aggregates'!$X70</f>
        <v>72261.01572479833</v>
      </c>
      <c r="Z62">
        <f>'HKI(x)'!Z62*Population!Z62*'Econ aggregates'!$X70</f>
        <v>63708.025540886221</v>
      </c>
      <c r="AA62">
        <f>'HKI(x)'!AA62*Population!AA62*'Econ aggregates'!$X70</f>
        <v>44664.595702963277</v>
      </c>
      <c r="AB62">
        <f>'HKI(x)'!AB62*Population!AB62*'Econ aggregates'!$X70</f>
        <v>31032.254921727465</v>
      </c>
      <c r="AC62">
        <f>'HKI(x)'!AC62*Population!AC62*'Econ aggregates'!$X70</f>
        <v>24782.099389072337</v>
      </c>
    </row>
    <row r="63" spans="1:29" x14ac:dyDescent="0.25">
      <c r="A63">
        <f>'HKFI(x)'!AE62</f>
        <v>2010</v>
      </c>
      <c r="B63">
        <f t="shared" si="0"/>
        <v>3177174.6810312485</v>
      </c>
      <c r="C63">
        <f>'HKI(x)'!C63*Population!C63*'Econ aggregates'!$X71</f>
        <v>86824.087847491159</v>
      </c>
      <c r="D63">
        <f>'HKI(x)'!D63*Population!D63*'Econ aggregates'!$X71</f>
        <v>77886.304886017155</v>
      </c>
      <c r="E63">
        <f>'HKI(x)'!E63*Population!E63*'Econ aggregates'!$X71</f>
        <v>66855.420778840751</v>
      </c>
      <c r="F63">
        <f>'HKI(x)'!F63*Population!F63*'Econ aggregates'!$X71</f>
        <v>82821.628215836856</v>
      </c>
      <c r="G63">
        <f>'HKI(x)'!G63*Population!G63*'Econ aggregates'!$X71</f>
        <v>91225.107461621432</v>
      </c>
      <c r="H63">
        <f>'HKI(x)'!H63*Population!H63*'Econ aggregates'!$X71</f>
        <v>102871.74817970279</v>
      </c>
      <c r="I63">
        <f>'HKI(x)'!I63*Population!I63*'Econ aggregates'!$X71</f>
        <v>145218.67384322139</v>
      </c>
      <c r="J63">
        <f>'HKI(x)'!J63*Population!J63*'Econ aggregates'!$X71</f>
        <v>181401.7461114114</v>
      </c>
      <c r="K63">
        <f>'HKI(x)'!K63*Population!K63*'Econ aggregates'!$X71</f>
        <v>173103.93374765935</v>
      </c>
      <c r="L63">
        <f>'HKI(x)'!L63*Population!L63*'Econ aggregates'!$X71</f>
        <v>176965.01892556032</v>
      </c>
      <c r="M63">
        <f>'HKI(x)'!M63*Population!M63*'Econ aggregates'!$X71</f>
        <v>170521.64438242681</v>
      </c>
      <c r="N63">
        <f>'HKI(x)'!N63*Population!N63*'Econ aggregates'!$X71</f>
        <v>167769.79846701163</v>
      </c>
      <c r="O63">
        <f>'HKI(x)'!O63*Population!O63*'Econ aggregates'!$X71</f>
        <v>172205.80054192976</v>
      </c>
      <c r="P63">
        <f>'HKI(x)'!P63*Population!P63*'Econ aggregates'!$X71</f>
        <v>170553.66669072286</v>
      </c>
      <c r="Q63">
        <f>'HKI(x)'!Q63*Population!Q63*'Econ aggregates'!$X71</f>
        <v>166361.06504698397</v>
      </c>
      <c r="R63">
        <f>'HKI(x)'!R63*Population!R63*'Econ aggregates'!$X71</f>
        <v>163429.4064307948</v>
      </c>
      <c r="S63">
        <f>'HKI(x)'!S63*Population!S63*'Econ aggregates'!$X71</f>
        <v>156610.25307395065</v>
      </c>
      <c r="T63">
        <f>'HKI(x)'!T63*Population!T63*'Econ aggregates'!$X71</f>
        <v>157935.77203209026</v>
      </c>
      <c r="U63">
        <f>'HKI(x)'!U63*Population!U63*'Econ aggregates'!$X71</f>
        <v>122512.00155225207</v>
      </c>
      <c r="V63">
        <f>'HKI(x)'!V63*Population!V63*'Econ aggregates'!$X71</f>
        <v>111125.98656334827</v>
      </c>
      <c r="W63">
        <f>'HKI(x)'!W63*Population!W63*'Econ aggregates'!$X71</f>
        <v>99160.126481122323</v>
      </c>
      <c r="X63">
        <f>'HKI(x)'!X63*Population!X63*'Econ aggregates'!$X71</f>
        <v>89105.706718214497</v>
      </c>
      <c r="Y63">
        <f>'HKI(x)'!Y63*Population!Y63*'Econ aggregates'!$X71</f>
        <v>74794.428329365008</v>
      </c>
      <c r="Z63">
        <f>'HKI(x)'!Z63*Population!Z63*'Econ aggregates'!$X71</f>
        <v>65926.734981653193</v>
      </c>
      <c r="AA63">
        <f>'HKI(x)'!AA63*Population!AA63*'Econ aggregates'!$X71</f>
        <v>46200.329297453667</v>
      </c>
      <c r="AB63">
        <f>'HKI(x)'!AB63*Population!AB63*'Econ aggregates'!$X71</f>
        <v>32118.330479706699</v>
      </c>
      <c r="AC63">
        <f>'HKI(x)'!AC63*Population!AC63*'Econ aggregates'!$X71</f>
        <v>25669.959964859627</v>
      </c>
    </row>
    <row r="64" spans="1:29" x14ac:dyDescent="0.25">
      <c r="A64">
        <f>'HKFI(x)'!AE63</f>
        <v>2011</v>
      </c>
      <c r="B64">
        <f t="shared" si="0"/>
        <v>3314539.6144956988</v>
      </c>
      <c r="C64">
        <f>'HKI(x)'!C64*Population!C64*'Econ aggregates'!$X72</f>
        <v>90569.37629449449</v>
      </c>
      <c r="D64">
        <f>'HKI(x)'!D64*Population!D64*'Econ aggregates'!$X72</f>
        <v>81458.914222414052</v>
      </c>
      <c r="E64">
        <f>'HKI(x)'!E64*Population!E64*'Econ aggregates'!$X72</f>
        <v>69933.147032427456</v>
      </c>
      <c r="F64">
        <f>'HKI(x)'!F64*Population!F64*'Econ aggregates'!$X72</f>
        <v>86608.978837845469</v>
      </c>
      <c r="G64">
        <f>'HKI(x)'!G64*Population!G64*'Econ aggregates'!$X72</f>
        <v>95499.354393017842</v>
      </c>
      <c r="H64">
        <f>'HKI(x)'!H64*Population!H64*'Econ aggregates'!$X72</f>
        <v>107722.96341519758</v>
      </c>
      <c r="I64">
        <f>'HKI(x)'!I64*Population!I64*'Econ aggregates'!$X72</f>
        <v>152229.80486359735</v>
      </c>
      <c r="J64">
        <f>'HKI(x)'!J64*Population!J64*'Econ aggregates'!$X72</f>
        <v>190199.42821312672</v>
      </c>
      <c r="K64">
        <f>'HKI(x)'!K64*Population!K64*'Econ aggregates'!$X72</f>
        <v>181606.49529155262</v>
      </c>
      <c r="L64">
        <f>'HKI(x)'!L64*Population!L64*'Econ aggregates'!$X72</f>
        <v>185766.46307642123</v>
      </c>
      <c r="M64">
        <f>'HKI(x)'!M64*Population!M64*'Econ aggregates'!$X72</f>
        <v>178700.3610102917</v>
      </c>
      <c r="N64">
        <f>'HKI(x)'!N64*Population!N64*'Econ aggregates'!$X72</f>
        <v>175778.95851006854</v>
      </c>
      <c r="O64">
        <f>'HKI(x)'!O64*Population!O64*'Econ aggregates'!$X72</f>
        <v>180264.13580204017</v>
      </c>
      <c r="P64">
        <f>'HKI(x)'!P64*Population!P64*'Econ aggregates'!$X72</f>
        <v>178368.26353574163</v>
      </c>
      <c r="Q64">
        <f>'HKI(x)'!Q64*Population!Q64*'Econ aggregates'!$X72</f>
        <v>173654.97750181315</v>
      </c>
      <c r="R64">
        <f>'HKI(x)'!R64*Population!R64*'Econ aggregates'!$X72</f>
        <v>170401.22711274962</v>
      </c>
      <c r="S64">
        <f>'HKI(x)'!S64*Population!S64*'Econ aggregates'!$X72</f>
        <v>163052.37124718813</v>
      </c>
      <c r="T64">
        <f>'HKI(x)'!T64*Population!T64*'Econ aggregates'!$X72</f>
        <v>164125.22975133808</v>
      </c>
      <c r="U64">
        <f>'HKI(x)'!U64*Population!U64*'Econ aggregates'!$X72</f>
        <v>126854.05302710747</v>
      </c>
      <c r="V64">
        <f>'HKI(x)'!V64*Population!V64*'Econ aggregates'!$X72</f>
        <v>114834.13065256427</v>
      </c>
      <c r="W64">
        <f>'HKI(x)'!W64*Population!W64*'Econ aggregates'!$X72</f>
        <v>102412.65906522509</v>
      </c>
      <c r="X64">
        <f>'HKI(x)'!X64*Population!X64*'Econ aggregates'!$X72</f>
        <v>92028.969237258221</v>
      </c>
      <c r="Y64">
        <f>'HKI(x)'!Y64*Population!Y64*'Econ aggregates'!$X72</f>
        <v>77225.953551474347</v>
      </c>
      <c r="Z64">
        <f>'HKI(x)'!Z64*Population!Z64*'Econ aggregates'!$X72</f>
        <v>67996.124095490828</v>
      </c>
      <c r="AA64">
        <f>'HKI(x)'!AA64*Population!AA64*'Econ aggregates'!$X72</f>
        <v>47614.814877230237</v>
      </c>
      <c r="AB64">
        <f>'HKI(x)'!AB64*Population!AB64*'Econ aggregates'!$X72</f>
        <v>33190.011743538314</v>
      </c>
      <c r="AC64">
        <f>'HKI(x)'!AC64*Population!AC64*'Econ aggregates'!$X72</f>
        <v>26442.448134484413</v>
      </c>
    </row>
    <row r="65" spans="1:29" x14ac:dyDescent="0.25">
      <c r="A65">
        <f>'HKFI(x)'!AE64</f>
        <v>2012</v>
      </c>
      <c r="B65">
        <f t="shared" si="0"/>
        <v>3457068.3593612737</v>
      </c>
      <c r="C65">
        <f>'HKI(x)'!C65*Population!C65*'Econ aggregates'!$X73</f>
        <v>94509.262305012729</v>
      </c>
      <c r="D65">
        <f>'HKI(x)'!D65*Population!D65*'Econ aggregates'!$X73</f>
        <v>85067.384123142299</v>
      </c>
      <c r="E65">
        <f>'HKI(x)'!E65*Population!E65*'Econ aggregates'!$X73</f>
        <v>72999.003874922288</v>
      </c>
      <c r="F65">
        <f>'HKI(x)'!F65*Population!F65*'Econ aggregates'!$X73</f>
        <v>90375.245236688308</v>
      </c>
      <c r="G65">
        <f>'HKI(x)'!G65*Population!G65*'Econ aggregates'!$X73</f>
        <v>99756.498773929939</v>
      </c>
      <c r="H65">
        <f>'HKI(x)'!H65*Population!H65*'Econ aggregates'!$X73</f>
        <v>112559.93434560174</v>
      </c>
      <c r="I65">
        <f>'HKI(x)'!I65*Population!I65*'Econ aggregates'!$X73</f>
        <v>159229.14804420155</v>
      </c>
      <c r="J65">
        <f>'HKI(x)'!J65*Population!J65*'Econ aggregates'!$X73</f>
        <v>198977.0792344689</v>
      </c>
      <c r="K65">
        <f>'HKI(x)'!K65*Population!K65*'Econ aggregates'!$X73</f>
        <v>190195.78254005994</v>
      </c>
      <c r="L65">
        <f>'HKI(x)'!L65*Population!L65*'Econ aggregates'!$X73</f>
        <v>194830.3513765799</v>
      </c>
      <c r="M65">
        <f>'HKI(x)'!M65*Population!M65*'Econ aggregates'!$X73</f>
        <v>187228.18572180872</v>
      </c>
      <c r="N65">
        <f>'HKI(x)'!N65*Population!N65*'Econ aggregates'!$X73</f>
        <v>184147.68959945088</v>
      </c>
      <c r="O65">
        <f>'HKI(x)'!O65*Population!O65*'Econ aggregates'!$X73</f>
        <v>188747.56385179661</v>
      </c>
      <c r="P65">
        <f>'HKI(x)'!P65*Population!P65*'Econ aggregates'!$X73</f>
        <v>186669.26660938992</v>
      </c>
      <c r="Q65">
        <f>'HKI(x)'!Q65*Population!Q65*'Econ aggregates'!$X73</f>
        <v>181444.06570030408</v>
      </c>
      <c r="R65">
        <f>'HKI(x)'!R65*Population!R65*'Econ aggregates'!$X73</f>
        <v>177839.47728313133</v>
      </c>
      <c r="S65">
        <f>'HKI(x)'!S65*Population!S65*'Econ aggregates'!$X73</f>
        <v>169943.3010414583</v>
      </c>
      <c r="T65">
        <f>'HKI(x)'!T65*Population!T65*'Econ aggregates'!$X73</f>
        <v>170880.78089329449</v>
      </c>
      <c r="U65">
        <f>'HKI(x)'!U65*Population!U65*'Econ aggregates'!$X73</f>
        <v>131610.74998722717</v>
      </c>
      <c r="V65">
        <f>'HKI(x)'!V65*Population!V65*'Econ aggregates'!$X73</f>
        <v>118810.97080318119</v>
      </c>
      <c r="W65">
        <f>'HKI(x)'!W65*Population!W65*'Econ aggregates'!$X73</f>
        <v>105792.80680147803</v>
      </c>
      <c r="X65">
        <f>'HKI(x)'!X65*Population!X65*'Econ aggregates'!$X73</f>
        <v>95069.711950235709</v>
      </c>
      <c r="Y65">
        <f>'HKI(x)'!Y65*Population!Y65*'Econ aggregates'!$X73</f>
        <v>79739.837944346873</v>
      </c>
      <c r="Z65">
        <f>'HKI(x)'!Z65*Population!Z65*'Econ aggregates'!$X73</f>
        <v>70105.329014431234</v>
      </c>
      <c r="AA65">
        <f>'HKI(x)'!AA65*Population!AA65*'Econ aggregates'!$X73</f>
        <v>49038.920621575577</v>
      </c>
      <c r="AB65">
        <f>'HKI(x)'!AB65*Population!AB65*'Econ aggregates'!$X73</f>
        <v>34276.87493277411</v>
      </c>
      <c r="AC65">
        <f>'HKI(x)'!AC65*Population!AC65*'Econ aggregates'!$X73</f>
        <v>27223.136750781636</v>
      </c>
    </row>
    <row r="66" spans="1:29" x14ac:dyDescent="0.25">
      <c r="A66">
        <f>'HKFI(x)'!AE65</f>
        <v>2013</v>
      </c>
      <c r="B66">
        <f t="shared" si="0"/>
        <v>3600512.8753376449</v>
      </c>
      <c r="C66">
        <f>'HKI(x)'!C66*Population!C66*'Econ aggregates'!$X74</f>
        <v>98402.141141012471</v>
      </c>
      <c r="D66">
        <f>'HKI(x)'!D66*Population!D66*'Econ aggregates'!$X74</f>
        <v>87004.616315365929</v>
      </c>
      <c r="E66">
        <f>'HKI(x)'!E66*Population!E66*'Econ aggregates'!$X74</f>
        <v>75651.132239941086</v>
      </c>
      <c r="F66">
        <f>'HKI(x)'!F66*Population!F66*'Econ aggregates'!$X74</f>
        <v>94609.460300739636</v>
      </c>
      <c r="G66">
        <f>'HKI(x)'!G66*Population!G66*'Econ aggregates'!$X74</f>
        <v>105264.76615817596</v>
      </c>
      <c r="H66">
        <f>'HKI(x)'!H66*Population!H66*'Econ aggregates'!$X74</f>
        <v>119085.70979087459</v>
      </c>
      <c r="I66">
        <f>'HKI(x)'!I66*Population!I66*'Econ aggregates'!$X74</f>
        <v>168085.56588886521</v>
      </c>
      <c r="J66">
        <f>'HKI(x)'!J66*Population!J66*'Econ aggregates'!$X74</f>
        <v>208063.99991902441</v>
      </c>
      <c r="K66">
        <f>'HKI(x)'!K66*Population!K66*'Econ aggregates'!$X74</f>
        <v>197556.61085603305</v>
      </c>
      <c r="L66">
        <f>'HKI(x)'!L66*Population!L66*'Econ aggregates'!$X74</f>
        <v>202591.4223491381</v>
      </c>
      <c r="M66">
        <f>'HKI(x)'!M66*Population!M66*'Econ aggregates'!$X74</f>
        <v>195331.67436031203</v>
      </c>
      <c r="N66">
        <f>'HKI(x)'!N66*Population!N66*'Econ aggregates'!$X74</f>
        <v>192442.10281905287</v>
      </c>
      <c r="O66">
        <f>'HKI(x)'!O66*Population!O66*'Econ aggregates'!$X74</f>
        <v>197082.8431888101</v>
      </c>
      <c r="P66">
        <f>'HKI(x)'!P66*Population!P66*'Econ aggregates'!$X74</f>
        <v>194826.31724259548</v>
      </c>
      <c r="Q66">
        <f>'HKI(x)'!Q66*Population!Q66*'Econ aggregates'!$X74</f>
        <v>189145.37202525974</v>
      </c>
      <c r="R66">
        <f>'HKI(x)'!R66*Population!R66*'Econ aggregates'!$X74</f>
        <v>185282.35903384586</v>
      </c>
      <c r="S66">
        <f>'HKI(x)'!S66*Population!S66*'Econ aggregates'!$X74</f>
        <v>176876.67976983264</v>
      </c>
      <c r="T66">
        <f>'HKI(x)'!T66*Population!T66*'Econ aggregates'!$X74</f>
        <v>177755.99200485618</v>
      </c>
      <c r="U66">
        <f>'HKI(x)'!U66*Population!U66*'Econ aggregates'!$X74</f>
        <v>136609.14941310318</v>
      </c>
      <c r="V66">
        <f>'HKI(x)'!V66*Population!V66*'Econ aggregates'!$X74</f>
        <v>123058.24077770358</v>
      </c>
      <c r="W66">
        <f>'HKI(x)'!W66*Population!W66*'Econ aggregates'!$X74</f>
        <v>109343.70909183125</v>
      </c>
      <c r="X66">
        <f>'HKI(x)'!X66*Population!X66*'Econ aggregates'!$X74</f>
        <v>98152.250849007658</v>
      </c>
      <c r="Y66">
        <f>'HKI(x)'!Y66*Population!Y66*'Econ aggregates'!$X74</f>
        <v>82280.064860366736</v>
      </c>
      <c r="Z66">
        <f>'HKI(x)'!Z66*Population!Z66*'Econ aggregates'!$X74</f>
        <v>72215.551522823647</v>
      </c>
      <c r="AA66">
        <f>'HKI(x)'!AA66*Population!AA66*'Econ aggregates'!$X74</f>
        <v>50444.506193441353</v>
      </c>
      <c r="AB66">
        <f>'HKI(x)'!AB66*Population!AB66*'Econ aggregates'!$X74</f>
        <v>35357.580845784716</v>
      </c>
      <c r="AC66">
        <f>'HKI(x)'!AC66*Population!AC66*'Econ aggregates'!$X74</f>
        <v>27993.056379847905</v>
      </c>
    </row>
    <row r="67" spans="1:29" x14ac:dyDescent="0.25">
      <c r="A67">
        <f>'HKFI(x)'!AE66</f>
        <v>2014</v>
      </c>
      <c r="B67">
        <f t="shared" si="0"/>
        <v>3772159.2762641055</v>
      </c>
      <c r="C67">
        <f>'HKI(x)'!C67*Population!C67*'Econ aggregates'!$X75</f>
        <v>100417.55345649016</v>
      </c>
      <c r="D67">
        <f>'HKI(x)'!D67*Population!D67*'Econ aggregates'!$X75</f>
        <v>85271.23945412469</v>
      </c>
      <c r="E67">
        <f>'HKI(x)'!E67*Population!E67*'Econ aggregates'!$X75</f>
        <v>76515.968841902475</v>
      </c>
      <c r="F67">
        <f>'HKI(x)'!F67*Population!F67*'Econ aggregates'!$X75</f>
        <v>97385.695567069997</v>
      </c>
      <c r="G67">
        <f>'HKI(x)'!G67*Population!G67*'Econ aggregates'!$X75</f>
        <v>109969.19938980555</v>
      </c>
      <c r="H67">
        <f>'HKI(x)'!H67*Population!H67*'Econ aggregates'!$X75</f>
        <v>126011.381133155</v>
      </c>
      <c r="I67">
        <f>'HKI(x)'!I67*Population!I67*'Econ aggregates'!$X75</f>
        <v>179558.64386175977</v>
      </c>
      <c r="J67">
        <f>'HKI(x)'!J67*Population!J67*'Econ aggregates'!$X75</f>
        <v>223262.35191357014</v>
      </c>
      <c r="K67">
        <f>'HKI(x)'!K67*Population!K67*'Econ aggregates'!$X75</f>
        <v>209657.47227918779</v>
      </c>
      <c r="L67">
        <f>'HKI(x)'!L67*Population!L67*'Econ aggregates'!$X75</f>
        <v>211874.27753256439</v>
      </c>
      <c r="M67">
        <f>'HKI(x)'!M67*Population!M67*'Econ aggregates'!$X75</f>
        <v>203733.63368077</v>
      </c>
      <c r="N67">
        <f>'HKI(x)'!N67*Population!N67*'Econ aggregates'!$X75</f>
        <v>202177.12634087953</v>
      </c>
      <c r="O67">
        <f>'HKI(x)'!O67*Population!O67*'Econ aggregates'!$X75</f>
        <v>207552.24955061384</v>
      </c>
      <c r="P67">
        <f>'HKI(x)'!P67*Population!P67*'Econ aggregates'!$X75</f>
        <v>204909.15504182604</v>
      </c>
      <c r="Q67">
        <f>'HKI(x)'!Q67*Population!Q67*'Econ aggregates'!$X75</f>
        <v>198827.93480106982</v>
      </c>
      <c r="R67">
        <f>'HKI(x)'!R67*Population!R67*'Econ aggregates'!$X75</f>
        <v>194569.6924265069</v>
      </c>
      <c r="S67">
        <f>'HKI(x)'!S67*Population!S67*'Econ aggregates'!$X75</f>
        <v>185650.31752164345</v>
      </c>
      <c r="T67">
        <f>'HKI(x)'!T67*Population!T67*'Econ aggregates'!$X75</f>
        <v>186372.32005867231</v>
      </c>
      <c r="U67">
        <f>'HKI(x)'!U67*Population!U67*'Econ aggregates'!$X75</f>
        <v>143275.31164990188</v>
      </c>
      <c r="V67">
        <f>'HKI(x)'!V67*Population!V67*'Econ aggregates'!$X75</f>
        <v>129030.48598284474</v>
      </c>
      <c r="W67">
        <f>'HKI(x)'!W67*Population!W67*'Econ aggregates'!$X75</f>
        <v>114405.9059751037</v>
      </c>
      <c r="X67">
        <f>'HKI(x)'!X67*Population!X67*'Econ aggregates'!$X75</f>
        <v>102420.51284745666</v>
      </c>
      <c r="Y67">
        <f>'HKI(x)'!Y67*Population!Y67*'Econ aggregates'!$X75</f>
        <v>85677.057018585561</v>
      </c>
      <c r="Z67">
        <f>'HKI(x)'!Z67*Population!Z67*'Econ aggregates'!$X75</f>
        <v>75207.516538855649</v>
      </c>
      <c r="AA67">
        <f>'HKI(x)'!AA67*Population!AA67*'Econ aggregates'!$X75</f>
        <v>52543.416092428852</v>
      </c>
      <c r="AB67">
        <f>'HKI(x)'!AB67*Population!AB67*'Econ aggregates'!$X75</f>
        <v>36729.683834079864</v>
      </c>
      <c r="AC67">
        <f>'HKI(x)'!AC67*Population!AC67*'Econ aggregates'!$X75</f>
        <v>29153.173473236897</v>
      </c>
    </row>
    <row r="68" spans="1:29" x14ac:dyDescent="0.25">
      <c r="A68">
        <f>'HKFI(x)'!AE67</f>
        <v>2015</v>
      </c>
      <c r="B68">
        <f t="shared" ref="B68:B93" si="1">SUM(C68:AC68)</f>
        <v>3981050.0552052939</v>
      </c>
      <c r="C68">
        <f>'HKI(x)'!C68*Population!C68*'Econ aggregates'!$X76</f>
        <v>101253.87822652707</v>
      </c>
      <c r="D68">
        <f>'HKI(x)'!D68*Population!D68*'Econ aggregates'!$X76</f>
        <v>88432.224249672974</v>
      </c>
      <c r="E68">
        <f>'HKI(x)'!E68*Population!E68*'Econ aggregates'!$X76</f>
        <v>74181.280430967003</v>
      </c>
      <c r="F68">
        <f>'HKI(x)'!F68*Population!F68*'Econ aggregates'!$X76</f>
        <v>97642.463134792735</v>
      </c>
      <c r="G68">
        <f>'HKI(x)'!G68*Population!G68*'Econ aggregates'!$X76</f>
        <v>112556.93048410723</v>
      </c>
      <c r="H68">
        <f>'HKI(x)'!H68*Population!H68*'Econ aggregates'!$X76</f>
        <v>131733.41131845274</v>
      </c>
      <c r="I68">
        <f>'HKI(x)'!I68*Population!I68*'Econ aggregates'!$X76</f>
        <v>191088.65980098562</v>
      </c>
      <c r="J68">
        <f>'HKI(x)'!J68*Population!J68*'Econ aggregates'!$X76</f>
        <v>241353.66171219642</v>
      </c>
      <c r="K68">
        <f>'HKI(x)'!K68*Population!K68*'Econ aggregates'!$X76</f>
        <v>228921.2420200691</v>
      </c>
      <c r="L68">
        <f>'HKI(x)'!L68*Population!L68*'Econ aggregates'!$X76</f>
        <v>227962.61876590748</v>
      </c>
      <c r="M68">
        <f>'HKI(x)'!M68*Population!M68*'Econ aggregates'!$X76</f>
        <v>215123.13076440038</v>
      </c>
      <c r="N68">
        <f>'HKI(x)'!N68*Population!N68*'Econ aggregates'!$X76</f>
        <v>211691.95107621094</v>
      </c>
      <c r="O68">
        <f>'HKI(x)'!O68*Population!O68*'Econ aggregates'!$X76</f>
        <v>219508.45680548609</v>
      </c>
      <c r="P68">
        <f>'HKI(x)'!P68*Population!P68*'Econ aggregates'!$X76</f>
        <v>217518.3502122123</v>
      </c>
      <c r="Q68">
        <f>'HKI(x)'!Q68*Population!Q68*'Econ aggregates'!$X76</f>
        <v>211013.25053512017</v>
      </c>
      <c r="R68">
        <f>'HKI(x)'!R68*Population!R68*'Econ aggregates'!$X76</f>
        <v>206164.1195590898</v>
      </c>
      <c r="S68">
        <f>'HKI(x)'!S68*Population!S68*'Econ aggregates'!$X76</f>
        <v>196573.0873971573</v>
      </c>
      <c r="T68">
        <f>'HKI(x)'!T68*Population!T68*'Econ aggregates'!$X76</f>
        <v>197127.51669501024</v>
      </c>
      <c r="U68">
        <f>'HKI(x)'!U68*Population!U68*'Econ aggregates'!$X76</f>
        <v>151727.35673222251</v>
      </c>
      <c r="V68">
        <f>'HKI(x)'!V68*Population!V68*'Econ aggregates'!$X76</f>
        <v>136644.33597809711</v>
      </c>
      <c r="W68">
        <f>'HKI(x)'!W68*Population!W68*'Econ aggregates'!$X76</f>
        <v>121003.61667915294</v>
      </c>
      <c r="X68">
        <f>'HKI(x)'!X68*Population!X68*'Econ aggregates'!$X76</f>
        <v>108054.68824591974</v>
      </c>
      <c r="Y68">
        <f>'HKI(x)'!Y68*Population!Y68*'Econ aggregates'!$X76</f>
        <v>90136.856067904504</v>
      </c>
      <c r="Z68">
        <f>'HKI(x)'!Z68*Population!Z68*'Econ aggregates'!$X76</f>
        <v>79132.44963019804</v>
      </c>
      <c r="AA68">
        <f>'HKI(x)'!AA68*Population!AA68*'Econ aggregates'!$X76</f>
        <v>55342.237704992374</v>
      </c>
      <c r="AB68">
        <f>'HKI(x)'!AB68*Population!AB68*'Econ aggregates'!$X76</f>
        <v>38480.223692859356</v>
      </c>
      <c r="AC68">
        <f>'HKI(x)'!AC68*Population!AC68*'Econ aggregates'!$X76</f>
        <v>30682.057285581686</v>
      </c>
    </row>
    <row r="69" spans="1:29" x14ac:dyDescent="0.25">
      <c r="A69">
        <f>'HKFI(x)'!AE68</f>
        <v>2016</v>
      </c>
      <c r="B69">
        <f t="shared" si="1"/>
        <v>4207110.0242294241</v>
      </c>
      <c r="C69">
        <f>'HKI(x)'!C69*Population!C69*'Econ aggregates'!$X77</f>
        <v>101436.09720817424</v>
      </c>
      <c r="D69">
        <f>'HKI(x)'!D69*Population!D69*'Econ aggregates'!$X77</f>
        <v>91232.834148150781</v>
      </c>
      <c r="E69">
        <f>'HKI(x)'!E69*Population!E69*'Econ aggregates'!$X77</f>
        <v>78578.4133089479</v>
      </c>
      <c r="F69">
        <f>'HKI(x)'!F69*Population!F69*'Econ aggregates'!$X77</f>
        <v>97195.711447148729</v>
      </c>
      <c r="G69">
        <f>'HKI(x)'!G69*Population!G69*'Econ aggregates'!$X77</f>
        <v>111077.59609205615</v>
      </c>
      <c r="H69">
        <f>'HKI(x)'!H69*Population!H69*'Econ aggregates'!$X77</f>
        <v>133662.44293954072</v>
      </c>
      <c r="I69">
        <f>'HKI(x)'!I69*Population!I69*'Econ aggregates'!$X77</f>
        <v>198954.38399518118</v>
      </c>
      <c r="J69">
        <f>'HKI(x)'!J69*Population!J69*'Econ aggregates'!$X77</f>
        <v>257036.85132912031</v>
      </c>
      <c r="K69">
        <f>'HKI(x)'!K69*Population!K69*'Econ aggregates'!$X77</f>
        <v>248647.01051448646</v>
      </c>
      <c r="L69">
        <f>'HKI(x)'!L69*Population!L69*'Econ aggregates'!$X77</f>
        <v>251254.82071571375</v>
      </c>
      <c r="M69">
        <f>'HKI(x)'!M69*Population!M69*'Econ aggregates'!$X77</f>
        <v>234004.93276973665</v>
      </c>
      <c r="N69">
        <f>'HKI(x)'!N69*Population!N69*'Econ aggregates'!$X77</f>
        <v>223810.11095779084</v>
      </c>
      <c r="O69">
        <f>'HKI(x)'!O69*Population!O69*'Econ aggregates'!$X77</f>
        <v>229202.96780074565</v>
      </c>
      <c r="P69">
        <f>'HKI(x)'!P69*Population!P69*'Econ aggregates'!$X77</f>
        <v>230130.88218990219</v>
      </c>
      <c r="Q69">
        <f>'HKI(x)'!Q69*Population!Q69*'Econ aggregates'!$X77</f>
        <v>224751.37933872876</v>
      </c>
      <c r="R69">
        <f>'HKI(x)'!R69*Population!R69*'Econ aggregates'!$X77</f>
        <v>219228.06327873145</v>
      </c>
      <c r="S69">
        <f>'HKI(x)'!S69*Population!S69*'Econ aggregates'!$X77</f>
        <v>208778.65708701572</v>
      </c>
      <c r="T69">
        <f>'HKI(x)'!T69*Population!T69*'Econ aggregates'!$X77</f>
        <v>209029.45873128934</v>
      </c>
      <c r="U69">
        <f>'HKI(x)'!U69*Population!U69*'Econ aggregates'!$X77</f>
        <v>161116.59545821595</v>
      </c>
      <c r="V69">
        <f>'HKI(x)'!V69*Population!V69*'Econ aggregates'!$X77</f>
        <v>145076.78077429032</v>
      </c>
      <c r="W69">
        <f>'HKI(x)'!W69*Population!W69*'Econ aggregates'!$X77</f>
        <v>128300.95981708162</v>
      </c>
      <c r="X69">
        <f>'HKI(x)'!X69*Population!X69*'Econ aggregates'!$X77</f>
        <v>114432.4952133153</v>
      </c>
      <c r="Y69">
        <f>'HKI(x)'!Y69*Population!Y69*'Econ aggregates'!$X77</f>
        <v>95260.138593285694</v>
      </c>
      <c r="Z69">
        <f>'HKI(x)'!Z69*Population!Z69*'Econ aggregates'!$X77</f>
        <v>83600.563282605188</v>
      </c>
      <c r="AA69">
        <f>'HKI(x)'!AA69*Population!AA69*'Econ aggregates'!$X77</f>
        <v>58478.28719943804</v>
      </c>
      <c r="AB69">
        <f>'HKI(x)'!AB69*Population!AB69*'Econ aggregates'!$X77</f>
        <v>40450.728762705854</v>
      </c>
      <c r="AC69">
        <f>'HKI(x)'!AC69*Population!AC69*'Econ aggregates'!$X77</f>
        <v>32380.861276025127</v>
      </c>
    </row>
    <row r="70" spans="1:29" x14ac:dyDescent="0.25">
      <c r="A70">
        <f>'HKFI(x)'!AE69</f>
        <v>2017</v>
      </c>
      <c r="B70">
        <f t="shared" si="1"/>
        <v>4436624.8801866714</v>
      </c>
      <c r="C70">
        <f>'HKI(x)'!C70*Population!C70*'Econ aggregates'!$X78</f>
        <v>101543.37374597673</v>
      </c>
      <c r="D70">
        <f>'HKI(x)'!D70*Population!D70*'Econ aggregates'!$X78</f>
        <v>93521.806957389912</v>
      </c>
      <c r="E70">
        <f>'HKI(x)'!E70*Population!E70*'Econ aggregates'!$X78</f>
        <v>82283.741327971977</v>
      </c>
      <c r="F70">
        <f>'HKI(x)'!F70*Population!F70*'Econ aggregates'!$X78</f>
        <v>103337.58683880256</v>
      </c>
      <c r="G70">
        <f>'HKI(x)'!G70*Population!G70*'Econ aggregates'!$X78</f>
        <v>114429.38258519834</v>
      </c>
      <c r="H70">
        <f>'HKI(x)'!H70*Population!H70*'Econ aggregates'!$X78</f>
        <v>129665.15338050184</v>
      </c>
      <c r="I70">
        <f>'HKI(x)'!I70*Population!I70*'Econ aggregates'!$X78</f>
        <v>199494.13738406511</v>
      </c>
      <c r="J70">
        <f>'HKI(x)'!J70*Population!J70*'Econ aggregates'!$X78</f>
        <v>265782.93946473714</v>
      </c>
      <c r="K70">
        <f>'HKI(x)'!K70*Population!K70*'Econ aggregates'!$X78</f>
        <v>263807.99696437188</v>
      </c>
      <c r="L70">
        <f>'HKI(x)'!L70*Population!L70*'Econ aggregates'!$X78</f>
        <v>272916.87151203444</v>
      </c>
      <c r="M70">
        <f>'HKI(x)'!M70*Population!M70*'Econ aggregates'!$X78</f>
        <v>260380.22568492449</v>
      </c>
      <c r="N70">
        <f>'HKI(x)'!N70*Population!N70*'Econ aggregates'!$X78</f>
        <v>244713.8443126317</v>
      </c>
      <c r="O70">
        <f>'HKI(x)'!O70*Population!O70*'Econ aggregates'!$X78</f>
        <v>241875.18372575834</v>
      </c>
      <c r="P70">
        <f>'HKI(x)'!P70*Population!P70*'Econ aggregates'!$X78</f>
        <v>238886.16355530321</v>
      </c>
      <c r="Q70">
        <f>'HKI(x)'!Q70*Population!Q70*'Econ aggregates'!$X78</f>
        <v>237461.61437439793</v>
      </c>
      <c r="R70">
        <f>'HKI(x)'!R70*Population!R70*'Econ aggregates'!$X78</f>
        <v>233260.23617337423</v>
      </c>
      <c r="S70">
        <f>'HKI(x)'!S70*Population!S70*'Econ aggregates'!$X78</f>
        <v>221887.07910066994</v>
      </c>
      <c r="T70">
        <f>'HKI(x)'!T70*Population!T70*'Econ aggregates'!$X78</f>
        <v>221681.60799900608</v>
      </c>
      <c r="U70">
        <f>'HKI(x)'!U70*Population!U70*'Econ aggregates'!$X78</f>
        <v>170946.22479662849</v>
      </c>
      <c r="V70">
        <f>'HKI(x)'!V70*Population!V70*'Econ aggregates'!$X78</f>
        <v>153945.35366528825</v>
      </c>
      <c r="W70">
        <f>'HKI(x)'!W70*Population!W70*'Econ aggregates'!$X78</f>
        <v>135949.52594938283</v>
      </c>
      <c r="X70">
        <f>'HKI(x)'!X70*Population!X70*'Econ aggregates'!$X78</f>
        <v>121110.92631595999</v>
      </c>
      <c r="Y70">
        <f>'HKI(x)'!Y70*Population!Y70*'Econ aggregates'!$X78</f>
        <v>100747.75213150575</v>
      </c>
      <c r="Z70">
        <f>'HKI(x)'!Z70*Population!Z70*'Econ aggregates'!$X78</f>
        <v>88440.870976729551</v>
      </c>
      <c r="AA70">
        <f>'HKI(x)'!AA70*Population!AA70*'Econ aggregates'!$X78</f>
        <v>61836.733321030442</v>
      </c>
      <c r="AB70">
        <f>'HKI(x)'!AB70*Population!AB70*'Econ aggregates'!$X78</f>
        <v>42542.091461499149</v>
      </c>
      <c r="AC70">
        <f>'HKI(x)'!AC70*Population!AC70*'Econ aggregates'!$X78</f>
        <v>34176.45648153239</v>
      </c>
    </row>
    <row r="71" spans="1:29" x14ac:dyDescent="0.25">
      <c r="A71">
        <f>'HKFI(x)'!AE70</f>
        <v>2018</v>
      </c>
      <c r="B71">
        <f t="shared" si="1"/>
        <v>4663352.0543795843</v>
      </c>
      <c r="C71">
        <f>'HKI(x)'!C71*Population!C71*'Econ aggregates'!$X79</f>
        <v>101888.75075510847</v>
      </c>
      <c r="D71">
        <f>'HKI(x)'!D71*Population!D71*'Econ aggregates'!$X79</f>
        <v>95626.591694351184</v>
      </c>
      <c r="E71">
        <f>'HKI(x)'!E71*Population!E71*'Econ aggregates'!$X79</f>
        <v>84983.134196298139</v>
      </c>
      <c r="F71">
        <f>'HKI(x)'!F71*Population!F71*'Econ aggregates'!$X79</f>
        <v>107679.28413432364</v>
      </c>
      <c r="G71">
        <f>'HKI(x)'!G71*Population!G71*'Econ aggregates'!$X79</f>
        <v>120043.66332919139</v>
      </c>
      <c r="H71">
        <f>'HKI(x)'!H71*Population!H71*'Econ aggregates'!$X79</f>
        <v>137160.11431657753</v>
      </c>
      <c r="I71">
        <f>'HKI(x)'!I71*Population!I71*'Econ aggregates'!$X79</f>
        <v>195450.00709157047</v>
      </c>
      <c r="J71">
        <f>'HKI(x)'!J71*Population!J71*'Econ aggregates'!$X79</f>
        <v>266201.72982965567</v>
      </c>
      <c r="K71">
        <f>'HKI(x)'!K71*Population!K71*'Econ aggregates'!$X79</f>
        <v>270340.9711696431</v>
      </c>
      <c r="L71">
        <f>'HKI(x)'!L71*Population!L71*'Econ aggregates'!$X79</f>
        <v>285733.04726885888</v>
      </c>
      <c r="M71">
        <f>'HKI(x)'!M71*Population!M71*'Econ aggregates'!$X79</f>
        <v>280557.7476086517</v>
      </c>
      <c r="N71">
        <f>'HKI(x)'!N71*Population!N71*'Econ aggregates'!$X79</f>
        <v>271722.52140913793</v>
      </c>
      <c r="O71">
        <f>'HKI(x)'!O71*Population!O71*'Econ aggregates'!$X79</f>
        <v>265652.195763211</v>
      </c>
      <c r="P71">
        <f>'HKI(x)'!P71*Population!P71*'Econ aggregates'!$X79</f>
        <v>253121.07185960785</v>
      </c>
      <c r="Q71">
        <f>'HKI(x)'!Q71*Population!Q71*'Econ aggregates'!$X79</f>
        <v>246720.53654485047</v>
      </c>
      <c r="R71">
        <f>'HKI(x)'!R71*Population!R71*'Econ aggregates'!$X79</f>
        <v>246072.79375228763</v>
      </c>
      <c r="S71">
        <f>'HKI(x)'!S71*Population!S71*'Econ aggregates'!$X79</f>
        <v>235912.78538700164</v>
      </c>
      <c r="T71">
        <f>'HKI(x)'!T71*Population!T71*'Econ aggregates'!$X79</f>
        <v>235275.95696538975</v>
      </c>
      <c r="U71">
        <f>'HKI(x)'!U71*Population!U71*'Econ aggregates'!$X79</f>
        <v>181435.11423795469</v>
      </c>
      <c r="V71">
        <f>'HKI(x)'!V71*Population!V71*'Econ aggregates'!$X79</f>
        <v>163248.09518171113</v>
      </c>
      <c r="W71">
        <f>'HKI(x)'!W71*Population!W71*'Econ aggregates'!$X79</f>
        <v>143987.32961488396</v>
      </c>
      <c r="X71">
        <f>'HKI(x)'!X71*Population!X71*'Econ aggregates'!$X79</f>
        <v>128081.86914566628</v>
      </c>
      <c r="Y71">
        <f>'HKI(x)'!Y71*Population!Y71*'Econ aggregates'!$X79</f>
        <v>106450.40967594534</v>
      </c>
      <c r="Z71">
        <f>'HKI(x)'!Z71*Population!Z71*'Econ aggregates'!$X79</f>
        <v>93607.285835695322</v>
      </c>
      <c r="AA71">
        <f>'HKI(x)'!AA71*Population!AA71*'Econ aggregates'!$X79</f>
        <v>65491.059263834744</v>
      </c>
      <c r="AB71">
        <f>'HKI(x)'!AB71*Population!AB71*'Econ aggregates'!$X79</f>
        <v>44795.568171364641</v>
      </c>
      <c r="AC71">
        <f>'HKI(x)'!AC71*Population!AC71*'Econ aggregates'!$X79</f>
        <v>36112.420176812011</v>
      </c>
    </row>
    <row r="72" spans="1:29" x14ac:dyDescent="0.25">
      <c r="A72">
        <f>'HKFI(x)'!AE71</f>
        <v>2019</v>
      </c>
      <c r="B72">
        <f t="shared" si="1"/>
        <v>4899870.2305404833</v>
      </c>
      <c r="C72">
        <f>'HKI(x)'!C72*Population!C72*'Econ aggregates'!$X80</f>
        <v>102441.57087241624</v>
      </c>
      <c r="D72">
        <f>'HKI(x)'!D72*Population!D72*'Econ aggregates'!$X80</f>
        <v>96552.233655405202</v>
      </c>
      <c r="E72">
        <f>'HKI(x)'!E72*Population!E72*'Econ aggregates'!$X80</f>
        <v>87021.208418386741</v>
      </c>
      <c r="F72">
        <f>'HKI(x)'!F72*Population!F72*'Econ aggregates'!$X80</f>
        <v>111334.69401314222</v>
      </c>
      <c r="G72">
        <f>'HKI(x)'!G72*Population!G72*'Econ aggregates'!$X80</f>
        <v>124978.43305519101</v>
      </c>
      <c r="H72">
        <f>'HKI(x)'!H72*Population!H72*'Econ aggregates'!$X80</f>
        <v>144124.13505283039</v>
      </c>
      <c r="I72">
        <f>'HKI(x)'!I72*Population!I72*'Econ aggregates'!$X80</f>
        <v>207071.66976789644</v>
      </c>
      <c r="J72">
        <f>'HKI(x)'!J72*Population!J72*'Econ aggregates'!$X80</f>
        <v>261263.23406107046</v>
      </c>
      <c r="K72">
        <f>'HKI(x)'!K72*Population!K72*'Econ aggregates'!$X80</f>
        <v>270949.51100320899</v>
      </c>
      <c r="L72">
        <f>'HKI(x)'!L72*Population!L72*'Econ aggregates'!$X80</f>
        <v>292607.19253936241</v>
      </c>
      <c r="M72">
        <f>'HKI(x)'!M72*Population!M72*'Econ aggregates'!$X80</f>
        <v>294830.94378756953</v>
      </c>
      <c r="N72">
        <f>'HKI(x)'!N72*Population!N72*'Econ aggregates'!$X80</f>
        <v>293043.09920969559</v>
      </c>
      <c r="O72">
        <f>'HKI(x)'!O72*Population!O72*'Econ aggregates'!$X80</f>
        <v>295189.51847826398</v>
      </c>
      <c r="P72">
        <f>'HKI(x)'!P72*Population!P72*'Econ aggregates'!$X80</f>
        <v>278168.32841341005</v>
      </c>
      <c r="Q72">
        <f>'HKI(x)'!Q72*Population!Q72*'Econ aggregates'!$X80</f>
        <v>261991.45496697407</v>
      </c>
      <c r="R72">
        <f>'HKI(x)'!R72*Population!R72*'Econ aggregates'!$X80</f>
        <v>255876.23860070511</v>
      </c>
      <c r="S72">
        <f>'HKI(x)'!S72*Population!S72*'Econ aggregates'!$X80</f>
        <v>249257.3617565787</v>
      </c>
      <c r="T72">
        <f>'HKI(x)'!T72*Population!T72*'Econ aggregates'!$X80</f>
        <v>250330.09725695179</v>
      </c>
      <c r="U72">
        <f>'HKI(x)'!U72*Population!U72*'Econ aggregates'!$X80</f>
        <v>193274.68122258715</v>
      </c>
      <c r="V72">
        <f>'HKI(x)'!V72*Population!V72*'Econ aggregates'!$X80</f>
        <v>173720.93582975667</v>
      </c>
      <c r="W72">
        <f>'HKI(x)'!W72*Population!W72*'Econ aggregates'!$X80</f>
        <v>152856.62198804755</v>
      </c>
      <c r="X72">
        <f>'HKI(x)'!X72*Population!X72*'Econ aggregates'!$X80</f>
        <v>135759.96682174687</v>
      </c>
      <c r="Y72">
        <f>'HKI(x)'!Y72*Population!Y72*'Econ aggregates'!$X80</f>
        <v>112684.43853771736</v>
      </c>
      <c r="Z72">
        <f>'HKI(x)'!Z72*Population!Z72*'Econ aggregates'!$X80</f>
        <v>99288.593883336944</v>
      </c>
      <c r="AA72">
        <f>'HKI(x)'!AA72*Population!AA72*'Econ aggregates'!$X80</f>
        <v>69625.917127708846</v>
      </c>
      <c r="AB72">
        <f>'HKI(x)'!AB72*Population!AB72*'Econ aggregates'!$X80</f>
        <v>47309.065959100968</v>
      </c>
      <c r="AC72">
        <f>'HKI(x)'!AC72*Population!AC72*'Econ aggregates'!$X80</f>
        <v>38319.08426142126</v>
      </c>
    </row>
    <row r="73" spans="1:29" x14ac:dyDescent="0.25">
      <c r="A73">
        <f>'HKFI(x)'!AE72</f>
        <v>2020</v>
      </c>
      <c r="B73">
        <f t="shared" si="1"/>
        <v>5152703.5019064238</v>
      </c>
      <c r="C73">
        <f>'HKI(x)'!C73*Population!C73*'Econ aggregates'!$X81</f>
        <v>102841.28544986305</v>
      </c>
      <c r="D73">
        <f>'HKI(x)'!D73*Population!D73*'Econ aggregates'!$X81</f>
        <v>97178.636060811972</v>
      </c>
      <c r="E73">
        <f>'HKI(x)'!E73*Population!E73*'Econ aggregates'!$X81</f>
        <v>88684.322323275919</v>
      </c>
      <c r="F73">
        <f>'HKI(x)'!F73*Population!F73*'Econ aggregates'!$X81</f>
        <v>114273.04144530694</v>
      </c>
      <c r="G73">
        <f>'HKI(x)'!G73*Population!G73*'Econ aggregates'!$X81</f>
        <v>129179.34754234845</v>
      </c>
      <c r="H73">
        <f>'HKI(x)'!H73*Population!H73*'Econ aggregates'!$X81</f>
        <v>150469.36939474524</v>
      </c>
      <c r="I73">
        <f>'HKI(x)'!I73*Population!I73*'Econ aggregates'!$X81</f>
        <v>218156.29505394414</v>
      </c>
      <c r="J73">
        <f>'HKI(x)'!J73*Population!J73*'Econ aggregates'!$X81</f>
        <v>277656.96261858032</v>
      </c>
      <c r="K73">
        <f>'HKI(x)'!K73*Population!K73*'Econ aggregates'!$X81</f>
        <v>266172.18801457953</v>
      </c>
      <c r="L73">
        <f>'HKI(x)'!L73*Population!L73*'Econ aggregates'!$X81</f>
        <v>292912.08026418416</v>
      </c>
      <c r="M73">
        <f>'HKI(x)'!M73*Population!M73*'Econ aggregates'!$X81</f>
        <v>303280.24108449207</v>
      </c>
      <c r="N73">
        <f>'HKI(x)'!N73*Population!N73*'Econ aggregates'!$X81</f>
        <v>308387.96011730458</v>
      </c>
      <c r="O73">
        <f>'HKI(x)'!O73*Population!O73*'Econ aggregates'!$X81</f>
        <v>318741.75273267832</v>
      </c>
      <c r="P73">
        <f>'HKI(x)'!P73*Population!P73*'Econ aggregates'!$X81</f>
        <v>309412.23815454188</v>
      </c>
      <c r="Q73">
        <f>'HKI(x)'!Q73*Population!Q73*'Econ aggregates'!$X81</f>
        <v>288823.87262611528</v>
      </c>
      <c r="R73">
        <f>'HKI(x)'!R73*Population!R73*'Econ aggregates'!$X81</f>
        <v>272082.11631374597</v>
      </c>
      <c r="S73">
        <f>'HKI(x)'!S73*Population!S73*'Econ aggregates'!$X81</f>
        <v>259747.11713706536</v>
      </c>
      <c r="T73">
        <f>'HKI(x)'!T73*Population!T73*'Econ aggregates'!$X81</f>
        <v>264791.64710884221</v>
      </c>
      <c r="U73">
        <f>'HKI(x)'!U73*Population!U73*'Econ aggregates'!$X81</f>
        <v>206660.08606734418</v>
      </c>
      <c r="V73">
        <f>'HKI(x)'!V73*Population!V73*'Econ aggregates'!$X81</f>
        <v>185671.12096982275</v>
      </c>
      <c r="W73">
        <f>'HKI(x)'!W73*Population!W73*'Econ aggregates'!$X81</f>
        <v>162884.27452630649</v>
      </c>
      <c r="X73">
        <f>'HKI(x)'!X73*Population!X73*'Econ aggregates'!$X81</f>
        <v>144251.6928886752</v>
      </c>
      <c r="Y73">
        <f>'HKI(x)'!Y73*Population!Y73*'Econ aggregates'!$X81</f>
        <v>119591.04575541418</v>
      </c>
      <c r="Z73">
        <f>'HKI(x)'!Z73*Population!Z73*'Econ aggregates'!$X81</f>
        <v>105622.55640774575</v>
      </c>
      <c r="AA73">
        <f>'HKI(x)'!AA73*Population!AA73*'Econ aggregates'!$X81</f>
        <v>74255.571746167043</v>
      </c>
      <c r="AB73">
        <f>'HKI(x)'!AB73*Population!AB73*'Econ aggregates'!$X81</f>
        <v>50109.1492122782</v>
      </c>
      <c r="AC73">
        <f>'HKI(x)'!AC73*Population!AC73*'Econ aggregates'!$X81</f>
        <v>40867.530890244765</v>
      </c>
    </row>
    <row r="74" spans="1:29" x14ac:dyDescent="0.25">
      <c r="A74">
        <f>'HKFI(x)'!AE73</f>
        <v>2021</v>
      </c>
      <c r="B74">
        <f t="shared" si="1"/>
        <v>5423088.7651110003</v>
      </c>
      <c r="C74">
        <f>'HKI(x)'!C74*Population!C74*'Econ aggregates'!$X82</f>
        <v>102469.09686111256</v>
      </c>
      <c r="D74">
        <f>'HKI(x)'!D74*Population!D74*'Econ aggregates'!$X82</f>
        <v>96887.680466622391</v>
      </c>
      <c r="E74">
        <f>'HKI(x)'!E74*Population!E74*'Econ aggregates'!$X82</f>
        <v>89312.744265503992</v>
      </c>
      <c r="F74">
        <f>'HKI(x)'!F74*Population!F74*'Econ aggregates'!$X82</f>
        <v>116829.19252844065</v>
      </c>
      <c r="G74">
        <f>'HKI(x)'!G74*Population!G74*'Econ aggregates'!$X82</f>
        <v>132618.66247279639</v>
      </c>
      <c r="H74">
        <f>'HKI(x)'!H74*Population!H74*'Econ aggregates'!$X82</f>
        <v>156169.27430605137</v>
      </c>
      <c r="I74">
        <f>'HKI(x)'!I74*Population!I74*'Econ aggregates'!$X82</f>
        <v>228628.54916405233</v>
      </c>
      <c r="J74">
        <f>'HKI(x)'!J74*Population!J74*'Econ aggregates'!$X82</f>
        <v>293901.91806068469</v>
      </c>
      <c r="K74">
        <f>'HKI(x)'!K74*Population!K74*'Econ aggregates'!$X82</f>
        <v>283496.51994600851</v>
      </c>
      <c r="L74">
        <f>'HKI(x)'!L74*Population!L74*'Econ aggregates'!$X82</f>
        <v>287391.59648353432</v>
      </c>
      <c r="M74">
        <f>'HKI(x)'!M74*Population!M74*'Econ aggregates'!$X82</f>
        <v>305240.5042293538</v>
      </c>
      <c r="N74">
        <f>'HKI(x)'!N74*Population!N74*'Econ aggregates'!$X82</f>
        <v>317742.42692199716</v>
      </c>
      <c r="O74">
        <f>'HKI(x)'!O74*Population!O74*'Econ aggregates'!$X82</f>
        <v>336132.18178229453</v>
      </c>
      <c r="P74">
        <f>'HKI(x)'!P74*Population!P74*'Econ aggregates'!$X82</f>
        <v>334639.18882378784</v>
      </c>
      <c r="Q74">
        <f>'HKI(x)'!Q74*Population!Q74*'Econ aggregates'!$X82</f>
        <v>322651.18342109688</v>
      </c>
      <c r="R74">
        <f>'HKI(x)'!R74*Population!R74*'Econ aggregates'!$X82</f>
        <v>300605.43641933275</v>
      </c>
      <c r="S74">
        <f>'HKI(x)'!S74*Population!S74*'Econ aggregates'!$X82</f>
        <v>277078.08339998487</v>
      </c>
      <c r="T74">
        <f>'HKI(x)'!T74*Population!T74*'Econ aggregates'!$X82</f>
        <v>276427.71109271434</v>
      </c>
      <c r="U74">
        <f>'HKI(x)'!U74*Population!U74*'Econ aggregates'!$X82</f>
        <v>220074.07886716689</v>
      </c>
      <c r="V74">
        <f>'HKI(x)'!V74*Population!V74*'Econ aggregates'!$X82</f>
        <v>199485.28945514036</v>
      </c>
      <c r="W74">
        <f>'HKI(x)'!W74*Population!W74*'Econ aggregates'!$X82</f>
        <v>174506.64080263814</v>
      </c>
      <c r="X74">
        <f>'HKI(x)'!X74*Population!X74*'Econ aggregates'!$X82</f>
        <v>153966.1059117589</v>
      </c>
      <c r="Y74">
        <f>'HKI(x)'!Y74*Population!Y74*'Econ aggregates'!$X82</f>
        <v>127331.33738319388</v>
      </c>
      <c r="Z74">
        <f>'HKI(x)'!Z74*Population!Z74*'Econ aggregates'!$X82</f>
        <v>112847.10617175937</v>
      </c>
      <c r="AA74">
        <f>'HKI(x)'!AA74*Population!AA74*'Econ aggregates'!$X82</f>
        <v>79585.735261617883</v>
      </c>
      <c r="AB74">
        <f>'HKI(x)'!AB74*Population!AB74*'Econ aggregates'!$X82</f>
        <v>53218.30997084004</v>
      </c>
      <c r="AC74">
        <f>'HKI(x)'!AC74*Population!AC74*'Econ aggregates'!$X82</f>
        <v>43852.210641515885</v>
      </c>
    </row>
    <row r="75" spans="1:29" x14ac:dyDescent="0.25">
      <c r="A75">
        <f>'HKFI(x)'!AE74</f>
        <v>2022</v>
      </c>
      <c r="B75">
        <f t="shared" si="1"/>
        <v>5715322.522866495</v>
      </c>
      <c r="C75">
        <f>'HKI(x)'!C75*Population!C75*'Econ aggregates'!$X83</f>
        <v>100935.70930785185</v>
      </c>
      <c r="D75">
        <f>'HKI(x)'!D75*Population!D75*'Econ aggregates'!$X83</f>
        <v>95563.584408188923</v>
      </c>
      <c r="E75">
        <f>'HKI(x)'!E75*Population!E75*'Econ aggregates'!$X83</f>
        <v>89202.782107789171</v>
      </c>
      <c r="F75">
        <f>'HKI(x)'!F75*Population!F75*'Econ aggregates'!$X83</f>
        <v>118082.19836007318</v>
      </c>
      <c r="G75">
        <f>'HKI(x)'!G75*Population!G75*'Econ aggregates'!$X83</f>
        <v>135322.20253818147</v>
      </c>
      <c r="H75">
        <f>'HKI(x)'!H75*Population!H75*'Econ aggregates'!$X83</f>
        <v>161250.52945262767</v>
      </c>
      <c r="I75">
        <f>'HKI(x)'!I75*Population!I75*'Econ aggregates'!$X83</f>
        <v>238512.074315512</v>
      </c>
      <c r="J75">
        <f>'HKI(x)'!J75*Population!J75*'Econ aggregates'!$X83</f>
        <v>309985.14805342234</v>
      </c>
      <c r="K75">
        <f>'HKI(x)'!K75*Population!K75*'Econ aggregates'!$X83</f>
        <v>301078.32515304611</v>
      </c>
      <c r="L75">
        <f>'HKI(x)'!L75*Population!L75*'Econ aggregates'!$X83</f>
        <v>305856.64568983734</v>
      </c>
      <c r="M75">
        <f>'HKI(x)'!M75*Population!M75*'Econ aggregates'!$X83</f>
        <v>301567.70751117234</v>
      </c>
      <c r="N75">
        <f>'HKI(x)'!N75*Population!N75*'Econ aggregates'!$X83</f>
        <v>320271.33573032048</v>
      </c>
      <c r="O75">
        <f>'HKI(x)'!O75*Population!O75*'Econ aggregates'!$X83</f>
        <v>347096.47464615677</v>
      </c>
      <c r="P75">
        <f>'HKI(x)'!P75*Population!P75*'Econ aggregates'!$X83</f>
        <v>353697.42332748469</v>
      </c>
      <c r="Q75">
        <f>'HKI(x)'!Q75*Population!Q75*'Econ aggregates'!$X83</f>
        <v>350909.41417833621</v>
      </c>
      <c r="R75">
        <f>'HKI(x)'!R75*Population!R75*'Econ aggregates'!$X83</f>
        <v>336773.91158220102</v>
      </c>
      <c r="S75">
        <f>'HKI(x)'!S75*Population!S75*'Econ aggregates'!$X83</f>
        <v>307422.5158849429</v>
      </c>
      <c r="T75">
        <f>'HKI(x)'!T75*Population!T75*'Econ aggregates'!$X83</f>
        <v>295597.90633423958</v>
      </c>
      <c r="U75">
        <f>'HKI(x)'!U75*Population!U75*'Econ aggregates'!$X83</f>
        <v>231735.48235146262</v>
      </c>
      <c r="V75">
        <f>'HKI(x)'!V75*Population!V75*'Econ aggregates'!$X83</f>
        <v>213724.23410660608</v>
      </c>
      <c r="W75">
        <f>'HKI(x)'!W75*Population!W75*'Econ aggregates'!$X83</f>
        <v>188076.74993770762</v>
      </c>
      <c r="X75">
        <f>'HKI(x)'!X75*Population!X75*'Econ aggregates'!$X83</f>
        <v>165300.149030256</v>
      </c>
      <c r="Y75">
        <f>'HKI(x)'!Y75*Population!Y75*'Econ aggregates'!$X83</f>
        <v>136274.16073309595</v>
      </c>
      <c r="Z75">
        <f>'HKI(x)'!Z75*Population!Z75*'Econ aggregates'!$X83</f>
        <v>121174.17296123448</v>
      </c>
      <c r="AA75">
        <f>'HKI(x)'!AA75*Population!AA75*'Econ aggregates'!$X83</f>
        <v>85827.752860450084</v>
      </c>
      <c r="AB75">
        <f>'HKI(x)'!AB75*Population!AB75*'Econ aggregates'!$X83</f>
        <v>56733.415143375765</v>
      </c>
      <c r="AC75">
        <f>'HKI(x)'!AC75*Population!AC75*'Econ aggregates'!$X83</f>
        <v>47350.517160923177</v>
      </c>
    </row>
    <row r="76" spans="1:29" x14ac:dyDescent="0.25">
      <c r="A76">
        <f>'HKFI(x)'!AE75</f>
        <v>2023</v>
      </c>
      <c r="B76">
        <f t="shared" si="1"/>
        <v>6030175.2429359946</v>
      </c>
      <c r="C76">
        <f>'HKI(x)'!C76*Population!C76*'Econ aggregates'!$X84</f>
        <v>97575.38808239912</v>
      </c>
      <c r="D76">
        <f>'HKI(x)'!D76*Population!D76*'Econ aggregates'!$X84</f>
        <v>93314.259750924146</v>
      </c>
      <c r="E76">
        <f>'HKI(x)'!E76*Population!E76*'Econ aggregates'!$X84</f>
        <v>88441.473149869518</v>
      </c>
      <c r="F76">
        <f>'HKI(x)'!F76*Population!F76*'Econ aggregates'!$X84</f>
        <v>118711.56294077268</v>
      </c>
      <c r="G76">
        <f>'HKI(x)'!G76*Population!G76*'Econ aggregates'!$X84</f>
        <v>137128.66311746123</v>
      </c>
      <c r="H76">
        <f>'HKI(x)'!H76*Population!H76*'Econ aggregates'!$X84</f>
        <v>165659.28850488176</v>
      </c>
      <c r="I76">
        <f>'HKI(x)'!I76*Population!I76*'Econ aggregates'!$X84</f>
        <v>248069.39442062305</v>
      </c>
      <c r="J76">
        <f>'HKI(x)'!J76*Population!J76*'Econ aggregates'!$X84</f>
        <v>326797.34768210427</v>
      </c>
      <c r="K76">
        <f>'HKI(x)'!K76*Population!K76*'Econ aggregates'!$X84</f>
        <v>320061.81976626755</v>
      </c>
      <c r="L76">
        <f>'HKI(x)'!L76*Population!L76*'Econ aggregates'!$X84</f>
        <v>325865.25590790564</v>
      </c>
      <c r="M76">
        <f>'HKI(x)'!M76*Population!M76*'Econ aggregates'!$X84</f>
        <v>324423.13130573119</v>
      </c>
      <c r="N76">
        <f>'HKI(x)'!N76*Population!N76*'Econ aggregates'!$X84</f>
        <v>317121.00659051875</v>
      </c>
      <c r="O76">
        <f>'HKI(x)'!O76*Population!O76*'Econ aggregates'!$X84</f>
        <v>350353.65101380047</v>
      </c>
      <c r="P76">
        <f>'HKI(x)'!P76*Population!P76*'Econ aggregates'!$X84</f>
        <v>365474.61997389211</v>
      </c>
      <c r="Q76">
        <f>'HKI(x)'!Q76*Population!Q76*'Econ aggregates'!$X84</f>
        <v>372668.34036586783</v>
      </c>
      <c r="R76">
        <f>'HKI(x)'!R76*Population!R76*'Econ aggregates'!$X84</f>
        <v>366835.38747275731</v>
      </c>
      <c r="S76">
        <f>'HKI(x)'!S76*Population!S76*'Econ aggregates'!$X84</f>
        <v>345494.18510234641</v>
      </c>
      <c r="T76">
        <f>'HKI(x)'!T76*Population!T76*'Econ aggregates'!$X84</f>
        <v>328360.71652581089</v>
      </c>
      <c r="U76">
        <f>'HKI(x)'!U76*Population!U76*'Econ aggregates'!$X84</f>
        <v>249799.96230700359</v>
      </c>
      <c r="V76">
        <f>'HKI(x)'!V76*Population!V76*'Econ aggregates'!$X84</f>
        <v>226018.48702547242</v>
      </c>
      <c r="W76">
        <f>'HKI(x)'!W76*Population!W76*'Econ aggregates'!$X84</f>
        <v>201692.49949678389</v>
      </c>
      <c r="X76">
        <f>'HKI(x)'!X76*Population!X76*'Econ aggregates'!$X84</f>
        <v>178185.2737708615</v>
      </c>
      <c r="Y76">
        <f>'HKI(x)'!Y76*Population!Y76*'Econ aggregates'!$X84</f>
        <v>146497.99304544201</v>
      </c>
      <c r="Z76">
        <f>'HKI(x)'!Z76*Population!Z76*'Econ aggregates'!$X84</f>
        <v>130702.24691897404</v>
      </c>
      <c r="AA76">
        <f>'HKI(x)'!AA76*Population!AA76*'Econ aggregates'!$X84</f>
        <v>92908.39994290426</v>
      </c>
      <c r="AB76">
        <f>'HKI(x)'!AB76*Population!AB76*'Econ aggregates'!$X84</f>
        <v>60671.557400862912</v>
      </c>
      <c r="AC76">
        <f>'HKI(x)'!AC76*Population!AC76*'Econ aggregates'!$X84</f>
        <v>51343.331353755755</v>
      </c>
    </row>
    <row r="77" spans="1:29" x14ac:dyDescent="0.25">
      <c r="A77">
        <f>'HKFI(x)'!AE76</f>
        <v>2024</v>
      </c>
      <c r="B77">
        <f t="shared" si="1"/>
        <v>6365653.1529042153</v>
      </c>
      <c r="C77">
        <f>'HKI(x)'!C77*Population!C77*'Econ aggregates'!$X85</f>
        <v>92877.466998761447</v>
      </c>
      <c r="D77">
        <f>'HKI(x)'!D77*Population!D77*'Econ aggregates'!$X85</f>
        <v>89147.319563037774</v>
      </c>
      <c r="E77">
        <f>'HKI(x)'!E77*Population!E77*'Econ aggregates'!$X85</f>
        <v>87060.499182552245</v>
      </c>
      <c r="F77">
        <f>'HKI(x)'!F77*Population!F77*'Econ aggregates'!$X85</f>
        <v>118520.7555617343</v>
      </c>
      <c r="G77">
        <f>'HKI(x)'!G77*Population!G77*'Econ aggregates'!$X85</f>
        <v>137867.8237166671</v>
      </c>
      <c r="H77">
        <f>'HKI(x)'!H77*Population!H77*'Econ aggregates'!$X85</f>
        <v>168955.08248468104</v>
      </c>
      <c r="I77">
        <f>'HKI(x)'!I77*Population!I77*'Econ aggregates'!$X85</f>
        <v>256104.37125899707</v>
      </c>
      <c r="J77">
        <f>'HKI(x)'!J77*Population!J77*'Econ aggregates'!$X85</f>
        <v>341980.64336419007</v>
      </c>
      <c r="K77">
        <f>'HKI(x)'!K77*Population!K77*'Econ aggregates'!$X85</f>
        <v>338349.54570421897</v>
      </c>
      <c r="L77">
        <f>'HKI(x)'!L77*Population!L77*'Econ aggregates'!$X85</f>
        <v>346074.51740768633</v>
      </c>
      <c r="M77">
        <f>'HKI(x)'!M77*Population!M77*'Econ aggregates'!$X85</f>
        <v>349358.28676476673</v>
      </c>
      <c r="N77">
        <f>'HKI(x)'!N77*Population!N77*'Econ aggregates'!$X85</f>
        <v>341985.97283241007</v>
      </c>
      <c r="O77">
        <f>'HKI(x)'!O77*Population!O77*'Econ aggregates'!$X85</f>
        <v>347739.65071304352</v>
      </c>
      <c r="P77">
        <f>'HKI(x)'!P77*Population!P77*'Econ aggregates'!$X85</f>
        <v>369554.14770583832</v>
      </c>
      <c r="Q77">
        <f>'HKI(x)'!Q77*Population!Q77*'Econ aggregates'!$X85</f>
        <v>387547.33622710849</v>
      </c>
      <c r="R77">
        <f>'HKI(x)'!R77*Population!R77*'Econ aggregates'!$X85</f>
        <v>390642.07399457158</v>
      </c>
      <c r="S77">
        <f>'HKI(x)'!S77*Population!S77*'Econ aggregates'!$X85</f>
        <v>378066.30339112889</v>
      </c>
      <c r="T77">
        <f>'HKI(x)'!T77*Population!T77*'Econ aggregates'!$X85</f>
        <v>369910.12188903167</v>
      </c>
      <c r="U77">
        <f>'HKI(x)'!U77*Population!U77*'Econ aggregates'!$X85</f>
        <v>280476.75233987177</v>
      </c>
      <c r="V77">
        <f>'HKI(x)'!V77*Population!V77*'Econ aggregates'!$X85</f>
        <v>245322.83230749672</v>
      </c>
      <c r="W77">
        <f>'HKI(x)'!W77*Population!W77*'Econ aggregates'!$X85</f>
        <v>213928.70150961285</v>
      </c>
      <c r="X77">
        <f>'HKI(x)'!X77*Population!X77*'Econ aggregates'!$X85</f>
        <v>191392.26976176898</v>
      </c>
      <c r="Y77">
        <f>'HKI(x)'!Y77*Population!Y77*'Econ aggregates'!$X85</f>
        <v>158326.785688734</v>
      </c>
      <c r="Z77">
        <f>'HKI(x)'!Z77*Population!Z77*'Econ aggregates'!$X85</f>
        <v>141954.42541335433</v>
      </c>
      <c r="AA77">
        <f>'HKI(x)'!AA77*Population!AA77*'Econ aggregates'!$X85</f>
        <v>101325.4600097005</v>
      </c>
      <c r="AB77">
        <f>'HKI(x)'!AB77*Population!AB77*'Econ aggregates'!$X85</f>
        <v>65122.288354289369</v>
      </c>
      <c r="AC77">
        <f>'HKI(x)'!AC77*Population!AC77*'Econ aggregates'!$X85</f>
        <v>56061.718758960997</v>
      </c>
    </row>
    <row r="78" spans="1:29" x14ac:dyDescent="0.25">
      <c r="A78">
        <f>'HKFI(x)'!AE77</f>
        <v>2025</v>
      </c>
      <c r="B78">
        <f t="shared" si="1"/>
        <v>6724307.7740160627</v>
      </c>
      <c r="C78">
        <f>'HKI(x)'!C78*Population!C78*'Econ aggregates'!$X86</f>
        <v>88450.920050040746</v>
      </c>
      <c r="D78">
        <f>'HKI(x)'!D78*Population!D78*'Econ aggregates'!$X86</f>
        <v>85326.459384285321</v>
      </c>
      <c r="E78">
        <f>'HKI(x)'!E78*Population!E78*'Econ aggregates'!$X86</f>
        <v>84258.958227412964</v>
      </c>
      <c r="F78">
        <f>'HKI(x)'!F78*Population!F78*'Econ aggregates'!$X86</f>
        <v>117786.49397307209</v>
      </c>
      <c r="G78">
        <f>'HKI(x)'!G78*Population!G78*'Econ aggregates'!$X86</f>
        <v>137785.15857102469</v>
      </c>
      <c r="H78">
        <f>'HKI(x)'!H78*Population!H78*'Econ aggregates'!$X86</f>
        <v>171277.92928070345</v>
      </c>
      <c r="I78">
        <f>'HKI(x)'!I78*Population!I78*'Econ aggregates'!$X86</f>
        <v>262828.50994984637</v>
      </c>
      <c r="J78">
        <f>'HKI(x)'!J78*Population!J78*'Econ aggregates'!$X86</f>
        <v>355772.8350211464</v>
      </c>
      <c r="K78">
        <f>'HKI(x)'!K78*Population!K78*'Econ aggregates'!$X86</f>
        <v>354811.12162631977</v>
      </c>
      <c r="L78">
        <f>'HKI(x)'!L78*Population!L78*'Econ aggregates'!$X86</f>
        <v>364798.96213866875</v>
      </c>
      <c r="M78">
        <f>'HKI(x)'!M78*Population!M78*'Econ aggregates'!$X86</f>
        <v>375113.03592606221</v>
      </c>
      <c r="N78">
        <f>'HKI(x)'!N78*Population!N78*'Econ aggregates'!$X86</f>
        <v>369174.78483163699</v>
      </c>
      <c r="O78">
        <f>'HKI(x)'!O78*Population!O78*'Econ aggregates'!$X86</f>
        <v>375915.82064037974</v>
      </c>
      <c r="P78">
        <f>'HKI(x)'!P78*Population!P78*'Econ aggregates'!$X86</f>
        <v>367372.85918566718</v>
      </c>
      <c r="Q78">
        <f>'HKI(x)'!Q78*Population!Q78*'Econ aggregates'!$X86</f>
        <v>394616.19551167329</v>
      </c>
      <c r="R78">
        <f>'HKI(x)'!R78*Population!R78*'Econ aggregates'!$X86</f>
        <v>407292.23613840522</v>
      </c>
      <c r="S78">
        <f>'HKI(x)'!S78*Population!S78*'Econ aggregates'!$X86</f>
        <v>404509.29994673003</v>
      </c>
      <c r="T78">
        <f>'HKI(x)'!T78*Population!T78*'Econ aggregates'!$X86</f>
        <v>405670.56590441032</v>
      </c>
      <c r="U78">
        <f>'HKI(x)'!U78*Population!U78*'Econ aggregates'!$X86</f>
        <v>319682.75654557103</v>
      </c>
      <c r="V78">
        <f>'HKI(x)'!V78*Population!V78*'Econ aggregates'!$X86</f>
        <v>277327.32938465505</v>
      </c>
      <c r="W78">
        <f>'HKI(x)'!W78*Population!W78*'Econ aggregates'!$X86</f>
        <v>232730.18817886527</v>
      </c>
      <c r="X78">
        <f>'HKI(x)'!X78*Population!X78*'Econ aggregates'!$X86</f>
        <v>203167.2175837229</v>
      </c>
      <c r="Y78">
        <f>'HKI(x)'!Y78*Population!Y78*'Econ aggregates'!$X86</f>
        <v>170440.9495990666</v>
      </c>
      <c r="Z78">
        <f>'HKI(x)'!Z78*Population!Z78*'Econ aggregates'!$X86</f>
        <v>155098.17029526428</v>
      </c>
      <c r="AA78">
        <f>'HKI(x)'!AA78*Population!AA78*'Econ aggregates'!$X86</f>
        <v>111286.07098690042</v>
      </c>
      <c r="AB78">
        <f>'HKI(x)'!AB78*Population!AB78*'Econ aggregates'!$X86</f>
        <v>70246.449406762069</v>
      </c>
      <c r="AC78">
        <f>'HKI(x)'!AC78*Population!AC78*'Econ aggregates'!$X86</f>
        <v>61566.495727770569</v>
      </c>
    </row>
    <row r="79" spans="1:29" x14ac:dyDescent="0.25">
      <c r="A79">
        <f>'HKFI(x)'!AE78</f>
        <v>2026</v>
      </c>
      <c r="B79">
        <f t="shared" si="1"/>
        <v>7095239.2831520913</v>
      </c>
      <c r="C79">
        <f>'HKI(x)'!C79*Population!C79*'Econ aggregates'!$X87</f>
        <v>86675.519768895683</v>
      </c>
      <c r="D79">
        <f>'HKI(x)'!D79*Population!D79*'Econ aggregates'!$X87</f>
        <v>82862.853517476906</v>
      </c>
      <c r="E79">
        <f>'HKI(x)'!E79*Population!E79*'Econ aggregates'!$X87</f>
        <v>82700.144268837292</v>
      </c>
      <c r="F79">
        <f>'HKI(x)'!F79*Population!F79*'Econ aggregates'!$X87</f>
        <v>116213.62721327353</v>
      </c>
      <c r="G79">
        <f>'HKI(x)'!G79*Population!G79*'Econ aggregates'!$X87</f>
        <v>136994.77632442018</v>
      </c>
      <c r="H79">
        <f>'HKI(x)'!H79*Population!H79*'Econ aggregates'!$X87</f>
        <v>172540.94037651466</v>
      </c>
      <c r="I79">
        <f>'HKI(x)'!I79*Population!I79*'Econ aggregates'!$X87</f>
        <v>267791.53688888543</v>
      </c>
      <c r="J79">
        <f>'HKI(x)'!J79*Population!J79*'Econ aggregates'!$X87</f>
        <v>367421.46266513318</v>
      </c>
      <c r="K79">
        <f>'HKI(x)'!K79*Population!K79*'Econ aggregates'!$X87</f>
        <v>369204.86535401264</v>
      </c>
      <c r="L79">
        <f>'HKI(x)'!L79*Population!L79*'Econ aggregates'!$X87</f>
        <v>380185.73164741561</v>
      </c>
      <c r="M79">
        <f>'HKI(x)'!M79*Population!M79*'Econ aggregates'!$X87</f>
        <v>398447.67958013265</v>
      </c>
      <c r="N79">
        <f>'HKI(x)'!N79*Population!N79*'Econ aggregates'!$X87</f>
        <v>395894.02217366465</v>
      </c>
      <c r="O79">
        <f>'HKI(x)'!O79*Population!O79*'Econ aggregates'!$X87</f>
        <v>405890.65309696255</v>
      </c>
      <c r="P79">
        <f>'HKI(x)'!P79*Population!P79*'Econ aggregates'!$X87</f>
        <v>396846.30317997438</v>
      </c>
      <c r="Q79">
        <f>'HKI(x)'!Q79*Population!Q79*'Econ aggregates'!$X87</f>
        <v>394162.87334033404</v>
      </c>
      <c r="R79">
        <f>'HKI(x)'!R79*Population!R79*'Econ aggregates'!$X87</f>
        <v>414729.84742719046</v>
      </c>
      <c r="S79">
        <f>'HKI(x)'!S79*Population!S79*'Econ aggregates'!$X87</f>
        <v>422724.3634028759</v>
      </c>
      <c r="T79">
        <f>'HKI(x)'!T79*Population!T79*'Econ aggregates'!$X87</f>
        <v>433865.75514236192</v>
      </c>
      <c r="U79">
        <f>'HKI(x)'!U79*Population!U79*'Econ aggregates'!$X87</f>
        <v>353891.26367060927</v>
      </c>
      <c r="V79">
        <f>'HKI(x)'!V79*Population!V79*'Econ aggregates'!$X87</f>
        <v>317261.78460102482</v>
      </c>
      <c r="W79">
        <f>'HKI(x)'!W79*Population!W79*'Econ aggregates'!$X87</f>
        <v>262830.73502964637</v>
      </c>
      <c r="X79">
        <f>'HKI(x)'!X79*Population!X79*'Econ aggregates'!$X87</f>
        <v>220516.56351988128</v>
      </c>
      <c r="Y79">
        <f>'HKI(x)'!Y79*Population!Y79*'Econ aggregates'!$X87</f>
        <v>180827.48297343013</v>
      </c>
      <c r="Z79">
        <f>'HKI(x)'!Z79*Population!Z79*'Econ aggregates'!$X87</f>
        <v>168377.61655466893</v>
      </c>
      <c r="AA79">
        <f>'HKI(x)'!AA79*Population!AA79*'Econ aggregates'!$X87</f>
        <v>122566.21474937265</v>
      </c>
      <c r="AB79">
        <f>'HKI(x)'!AB79*Population!AB79*'Econ aggregates'!$X87</f>
        <v>76011.362101585517</v>
      </c>
      <c r="AC79">
        <f>'HKI(x)'!AC79*Population!AC79*'Econ aggregates'!$X87</f>
        <v>67803.304583510326</v>
      </c>
    </row>
    <row r="80" spans="1:29" x14ac:dyDescent="0.25">
      <c r="A80">
        <f>'HKFI(x)'!AE79</f>
        <v>2027</v>
      </c>
      <c r="B80">
        <f t="shared" si="1"/>
        <v>7468912.7851968594</v>
      </c>
      <c r="C80">
        <f>'HKI(x)'!C80*Population!C80*'Econ aggregates'!$X88</f>
        <v>89519.317465523956</v>
      </c>
      <c r="D80">
        <f>'HKI(x)'!D80*Population!D80*'Econ aggregates'!$X88</f>
        <v>83329.975231431992</v>
      </c>
      <c r="E80">
        <f>'HKI(x)'!E80*Population!E80*'Econ aggregates'!$X88</f>
        <v>82607.112140992132</v>
      </c>
      <c r="F80">
        <f>'HKI(x)'!F80*Population!F80*'Econ aggregates'!$X88</f>
        <v>116249.4111447925</v>
      </c>
      <c r="G80">
        <f>'HKI(x)'!G80*Population!G80*'Econ aggregates'!$X88</f>
        <v>137442.19258970651</v>
      </c>
      <c r="H80">
        <f>'HKI(x)'!H80*Population!H80*'Econ aggregates'!$X88</f>
        <v>174379.2071468124</v>
      </c>
      <c r="I80">
        <f>'HKI(x)'!I80*Population!I80*'Econ aggregates'!$X88</f>
        <v>272294.22327562835</v>
      </c>
      <c r="J80">
        <f>'HKI(x)'!J80*Population!J80*'Econ aggregates'!$X88</f>
        <v>375275.99520876765</v>
      </c>
      <c r="K80">
        <f>'HKI(x)'!K80*Population!K80*'Econ aggregates'!$X88</f>
        <v>380769.05536390649</v>
      </c>
      <c r="L80">
        <f>'HKI(x)'!L80*Population!L80*'Econ aggregates'!$X88</f>
        <v>393289.07245549402</v>
      </c>
      <c r="M80">
        <f>'HKI(x)'!M80*Population!M80*'Econ aggregates'!$X88</f>
        <v>416534.44146363199</v>
      </c>
      <c r="N80">
        <f>'HKI(x)'!N80*Population!N80*'Econ aggregates'!$X88</f>
        <v>418769.75382216647</v>
      </c>
      <c r="O80">
        <f>'HKI(x)'!O80*Population!O80*'Econ aggregates'!$X88</f>
        <v>434557.62869860703</v>
      </c>
      <c r="P80">
        <f>'HKI(x)'!P80*Population!P80*'Econ aggregates'!$X88</f>
        <v>428750.09104685771</v>
      </c>
      <c r="Q80">
        <f>'HKI(x)'!Q80*Population!Q80*'Econ aggregates'!$X88</f>
        <v>427419.84003334219</v>
      </c>
      <c r="R80">
        <f>'HKI(x)'!R80*Population!R80*'Econ aggregates'!$X88</f>
        <v>413976.62015648041</v>
      </c>
      <c r="S80">
        <f>'HKI(x)'!S80*Population!S80*'Econ aggregates'!$X88</f>
        <v>432250.33118833916</v>
      </c>
      <c r="T80">
        <f>'HKI(x)'!T80*Population!T80*'Econ aggregates'!$X88</f>
        <v>453618.32462865289</v>
      </c>
      <c r="U80">
        <f>'HKI(x)'!U80*Population!U80*'Econ aggregates'!$X88</f>
        <v>380029.85920862987</v>
      </c>
      <c r="V80">
        <f>'HKI(x)'!V80*Population!V80*'Econ aggregates'!$X88</f>
        <v>350782.57182008273</v>
      </c>
      <c r="W80">
        <f>'HKI(x)'!W80*Population!W80*'Econ aggregates'!$X88</f>
        <v>299002.01779541821</v>
      </c>
      <c r="X80">
        <f>'HKI(x)'!X80*Population!X80*'Econ aggregates'!$X88</f>
        <v>247451.71609269758</v>
      </c>
      <c r="Y80">
        <f>'HKI(x)'!Y80*Population!Y80*'Econ aggregates'!$X88</f>
        <v>195197.90874603466</v>
      </c>
      <c r="Z80">
        <f>'HKI(x)'!Z80*Population!Z80*'Econ aggregates'!$X88</f>
        <v>177540.59250560164</v>
      </c>
      <c r="AA80">
        <f>'HKI(x)'!AA80*Population!AA80*'Econ aggregates'!$X88</f>
        <v>132048.16862224782</v>
      </c>
      <c r="AB80">
        <f>'HKI(x)'!AB80*Population!AB80*'Econ aggregates'!$X88</f>
        <v>82252.024323522768</v>
      </c>
      <c r="AC80">
        <f>'HKI(x)'!AC80*Population!AC80*'Econ aggregates'!$X88</f>
        <v>73575.333021490806</v>
      </c>
    </row>
    <row r="81" spans="1:29" x14ac:dyDescent="0.25">
      <c r="A81">
        <f>'HKFI(x)'!AE80</f>
        <v>2028</v>
      </c>
      <c r="B81">
        <f t="shared" si="1"/>
        <v>7879173.3080064328</v>
      </c>
      <c r="C81">
        <f>'HKI(x)'!C81*Population!C81*'Econ aggregates'!$X89</f>
        <v>98838.422167942044</v>
      </c>
      <c r="D81">
        <f>'HKI(x)'!D81*Population!D81*'Econ aggregates'!$X89</f>
        <v>81236.194784794337</v>
      </c>
      <c r="E81">
        <f>'HKI(x)'!E81*Population!E81*'Econ aggregates'!$X89</f>
        <v>80570.666939989969</v>
      </c>
      <c r="F81">
        <f>'HKI(x)'!F81*Population!F81*'Econ aggregates'!$X89</f>
        <v>114813.65329815644</v>
      </c>
      <c r="G81">
        <f>'HKI(x)'!G81*Population!G81*'Econ aggregates'!$X89</f>
        <v>138454.07110119611</v>
      </c>
      <c r="H81">
        <f>'HKI(x)'!H81*Population!H81*'Econ aggregates'!$X89</f>
        <v>176778.49869260966</v>
      </c>
      <c r="I81">
        <f>'HKI(x)'!I81*Population!I81*'Econ aggregates'!$X89</f>
        <v>277657.25653050467</v>
      </c>
      <c r="J81">
        <f>'HKI(x)'!J81*Population!J81*'Econ aggregates'!$X89</f>
        <v>382284.41745530482</v>
      </c>
      <c r="K81">
        <f>'HKI(x)'!K81*Population!K81*'Econ aggregates'!$X89</f>
        <v>394712.2717997604</v>
      </c>
      <c r="L81">
        <f>'HKI(x)'!L81*Population!L81*'Econ aggregates'!$X89</f>
        <v>409959.14496176573</v>
      </c>
      <c r="M81">
        <f>'HKI(x)'!M81*Population!M81*'Econ aggregates'!$X89</f>
        <v>435410.44904606283</v>
      </c>
      <c r="N81">
        <f>'HKI(x)'!N81*Population!N81*'Econ aggregates'!$X89</f>
        <v>440909.77321844432</v>
      </c>
      <c r="O81">
        <f>'HKI(x)'!O81*Population!O81*'Econ aggregates'!$X89</f>
        <v>462040.31045959005</v>
      </c>
      <c r="P81">
        <f>'HKI(x)'!P81*Population!P81*'Econ aggregates'!$X89</f>
        <v>462989.1185213924</v>
      </c>
      <c r="Q81">
        <f>'HKI(x)'!Q81*Population!Q81*'Econ aggregates'!$X89</f>
        <v>465450.17000006104</v>
      </c>
      <c r="R81">
        <f>'HKI(x)'!R81*Population!R81*'Econ aggregates'!$X89</f>
        <v>451845.92835877975</v>
      </c>
      <c r="S81">
        <f>'HKI(x)'!S81*Population!S81*'Econ aggregates'!$X89</f>
        <v>438043.0740671471</v>
      </c>
      <c r="T81">
        <f>'HKI(x)'!T81*Population!T81*'Econ aggregates'!$X89</f>
        <v>467091.70285386225</v>
      </c>
      <c r="U81">
        <f>'HKI(x)'!U81*Population!U81*'Econ aggregates'!$X89</f>
        <v>398306.75498501601</v>
      </c>
      <c r="V81">
        <f>'HKI(x)'!V81*Population!V81*'Econ aggregates'!$X89</f>
        <v>378403.47897958255</v>
      </c>
      <c r="W81">
        <f>'HKI(x)'!W81*Population!W81*'Econ aggregates'!$X89</f>
        <v>330498.16090533248</v>
      </c>
      <c r="X81">
        <f>'HKI(x)'!X81*Population!X81*'Econ aggregates'!$X89</f>
        <v>281173.14686342661</v>
      </c>
      <c r="Y81">
        <f>'HKI(x)'!Y81*Population!Y81*'Econ aggregates'!$X89</f>
        <v>218516.46676496635</v>
      </c>
      <c r="Z81">
        <f>'HKI(x)'!Z81*Population!Z81*'Econ aggregates'!$X89</f>
        <v>188275.06117523575</v>
      </c>
      <c r="AA81">
        <f>'HKI(x)'!AA81*Population!AA81*'Econ aggregates'!$X89</f>
        <v>137855.7978429147</v>
      </c>
      <c r="AB81">
        <f>'HKI(x)'!AB81*Population!AB81*'Econ aggregates'!$X89</f>
        <v>88632.079975523346</v>
      </c>
      <c r="AC81">
        <f>'HKI(x)'!AC81*Population!AC81*'Econ aggregates'!$X89</f>
        <v>78427.23625707117</v>
      </c>
    </row>
    <row r="82" spans="1:29" x14ac:dyDescent="0.25">
      <c r="A82">
        <f>'HKFI(x)'!AE81</f>
        <v>2029</v>
      </c>
      <c r="B82">
        <f t="shared" si="1"/>
        <v>8249718.2390276482</v>
      </c>
      <c r="C82">
        <f>'HKI(x)'!C82*Population!C82*'Econ aggregates'!$X90</f>
        <v>113526.36807515616</v>
      </c>
      <c r="D82">
        <f>'HKI(x)'!D82*Population!D82*'Econ aggregates'!$X90</f>
        <v>95377.889416977603</v>
      </c>
      <c r="E82">
        <f>'HKI(x)'!E82*Population!E82*'Econ aggregates'!$X90</f>
        <v>79515.341276893916</v>
      </c>
      <c r="F82">
        <f>'HKI(x)'!F82*Population!F82*'Econ aggregates'!$X90</f>
        <v>113045.21905686481</v>
      </c>
      <c r="G82">
        <f>'HKI(x)'!G82*Population!G82*'Econ aggregates'!$X90</f>
        <v>137409.51308053907</v>
      </c>
      <c r="H82">
        <f>'HKI(x)'!H82*Population!H82*'Econ aggregates'!$X90</f>
        <v>175704.57068508057</v>
      </c>
      <c r="I82">
        <f>'HKI(x)'!I82*Population!I82*'Econ aggregates'!$X90</f>
        <v>276656.96986294986</v>
      </c>
      <c r="J82">
        <f>'HKI(x)'!J82*Population!J82*'Econ aggregates'!$X90</f>
        <v>380074.77565489925</v>
      </c>
      <c r="K82">
        <f>'HKI(x)'!K82*Population!K82*'Econ aggregates'!$X90</f>
        <v>400610.49001815065</v>
      </c>
      <c r="L82">
        <f>'HKI(x)'!L82*Population!L82*'Econ aggregates'!$X90</f>
        <v>421960.54360027413</v>
      </c>
      <c r="M82">
        <f>'HKI(x)'!M82*Population!M82*'Econ aggregates'!$X90</f>
        <v>452069.78391395503</v>
      </c>
      <c r="N82">
        <f>'HKI(x)'!N82*Population!N82*'Econ aggregates'!$X90</f>
        <v>459970.07214241312</v>
      </c>
      <c r="O82">
        <f>'HKI(x)'!O82*Population!O82*'Econ aggregates'!$X90</f>
        <v>483143.28065345506</v>
      </c>
      <c r="P82">
        <f>'HKI(x)'!P82*Population!P82*'Econ aggregates'!$X90</f>
        <v>490077.31957964535</v>
      </c>
      <c r="Q82">
        <f>'HKI(x)'!Q82*Population!Q82*'Econ aggregates'!$X90</f>
        <v>498515.91715558147</v>
      </c>
      <c r="R82">
        <f>'HKI(x)'!R82*Population!R82*'Econ aggregates'!$X90</f>
        <v>488760.77494506293</v>
      </c>
      <c r="S82">
        <f>'HKI(x)'!S82*Population!S82*'Econ aggregates'!$X90</f>
        <v>477852.29026370647</v>
      </c>
      <c r="T82">
        <f>'HKI(x)'!T82*Population!T82*'Econ aggregates'!$X90</f>
        <v>467748.07232015702</v>
      </c>
      <c r="U82">
        <f>'HKI(x)'!U82*Population!U82*'Econ aggregates'!$X90</f>
        <v>404823.49255198817</v>
      </c>
      <c r="V82">
        <f>'HKI(x)'!V82*Population!V82*'Econ aggregates'!$X90</f>
        <v>395468.69739408727</v>
      </c>
      <c r="W82">
        <f>'HKI(x)'!W82*Population!W82*'Econ aggregates'!$X90</f>
        <v>353474.74460149172</v>
      </c>
      <c r="X82">
        <f>'HKI(x)'!X82*Population!X82*'Econ aggregates'!$X90</f>
        <v>308066.09569528443</v>
      </c>
      <c r="Y82">
        <f>'HKI(x)'!Y82*Population!Y82*'Econ aggregates'!$X90</f>
        <v>246032.24227565955</v>
      </c>
      <c r="Z82">
        <f>'HKI(x)'!Z82*Population!Z82*'Econ aggregates'!$X90</f>
        <v>206778.17520122189</v>
      </c>
      <c r="AA82">
        <f>'HKI(x)'!AA82*Population!AA82*'Econ aggregates'!$X90</f>
        <v>146683.53242434858</v>
      </c>
      <c r="AB82">
        <f>'HKI(x)'!AB82*Population!AB82*'Econ aggregates'!$X90</f>
        <v>93530.971406050594</v>
      </c>
      <c r="AC82">
        <f>'HKI(x)'!AC82*Population!AC82*'Econ aggregates'!$X90</f>
        <v>82841.095775753667</v>
      </c>
    </row>
    <row r="83" spans="1:29" x14ac:dyDescent="0.25">
      <c r="A83">
        <f>'HKFI(x)'!AE82</f>
        <v>2030</v>
      </c>
      <c r="B83">
        <f t="shared" si="1"/>
        <v>8588196.0646827463</v>
      </c>
      <c r="C83">
        <f>'HKI(x)'!C83*Population!C83*'Econ aggregates'!$X91</f>
        <v>132333.41449452008</v>
      </c>
      <c r="D83">
        <f>'HKI(x)'!D83*Population!D83*'Econ aggregates'!$X91</f>
        <v>105190.96067896637</v>
      </c>
      <c r="E83">
        <f>'HKI(x)'!E83*Population!E83*'Econ aggregates'!$X91</f>
        <v>92879.706846221481</v>
      </c>
      <c r="F83">
        <f>'HKI(x)'!F83*Population!F83*'Econ aggregates'!$X91</f>
        <v>113631.19438549987</v>
      </c>
      <c r="G83">
        <f>'HKI(x)'!G83*Population!G83*'Econ aggregates'!$X91</f>
        <v>137056.61765895423</v>
      </c>
      <c r="H83">
        <f>'HKI(x)'!H83*Population!H83*'Econ aggregates'!$X91</f>
        <v>173708.82749480367</v>
      </c>
      <c r="I83">
        <f>'HKI(x)'!I83*Population!I83*'Econ aggregates'!$X91</f>
        <v>272571.41401289549</v>
      </c>
      <c r="J83">
        <f>'HKI(x)'!J83*Population!J83*'Econ aggregates'!$X91</f>
        <v>372016.12610214052</v>
      </c>
      <c r="K83">
        <f>'HKI(x)'!K83*Population!K83*'Econ aggregates'!$X91</f>
        <v>396388.29441180424</v>
      </c>
      <c r="L83">
        <f>'HKI(x)'!L83*Population!L83*'Econ aggregates'!$X91</f>
        <v>424568.93855522753</v>
      </c>
      <c r="M83">
        <f>'HKI(x)'!M83*Population!M83*'Econ aggregates'!$X91</f>
        <v>463368.90547886404</v>
      </c>
      <c r="N83">
        <f>'HKI(x)'!N83*Population!N83*'Econ aggregates'!$X91</f>
        <v>478090.39794979111</v>
      </c>
      <c r="O83">
        <f>'HKI(x)'!O83*Population!O83*'Econ aggregates'!$X91</f>
        <v>502188.27874224237</v>
      </c>
      <c r="P83">
        <f>'HKI(x)'!P83*Population!P83*'Econ aggregates'!$X91</f>
        <v>511318.4173305271</v>
      </c>
      <c r="Q83">
        <f>'HKI(x)'!Q83*Population!Q83*'Econ aggregates'!$X91</f>
        <v>524910.71185417881</v>
      </c>
      <c r="R83">
        <f>'HKI(x)'!R83*Population!R83*'Econ aggregates'!$X91</f>
        <v>521342.42795912566</v>
      </c>
      <c r="S83">
        <f>'HKI(x)'!S83*Population!S83*'Econ aggregates'!$X91</f>
        <v>517620.01570352772</v>
      </c>
      <c r="T83">
        <f>'HKI(x)'!T83*Population!T83*'Econ aggregates'!$X91</f>
        <v>506338.40395155922</v>
      </c>
      <c r="U83">
        <f>'HKI(x)'!U83*Population!U83*'Econ aggregates'!$X91</f>
        <v>401650.03418454161</v>
      </c>
      <c r="V83">
        <f>'HKI(x)'!V83*Population!V83*'Econ aggregates'!$X91</f>
        <v>401590.13481589343</v>
      </c>
      <c r="W83">
        <f>'HKI(x)'!W83*Population!W83*'Econ aggregates'!$X91</f>
        <v>367383.99840229988</v>
      </c>
      <c r="X83">
        <f>'HKI(x)'!X83*Population!X83*'Econ aggregates'!$X91</f>
        <v>327522.42338583164</v>
      </c>
      <c r="Y83">
        <f>'HKI(x)'!Y83*Population!Y83*'Econ aggregates'!$X91</f>
        <v>267745.78195979551</v>
      </c>
      <c r="Z83">
        <f>'HKI(x)'!Z83*Population!Z83*'Econ aggregates'!$X91</f>
        <v>228981.8450156927</v>
      </c>
      <c r="AA83">
        <f>'HKI(x)'!AA83*Population!AA83*'Econ aggregates'!$X91</f>
        <v>161416.8906325204</v>
      </c>
      <c r="AB83">
        <f>'HKI(x)'!AB83*Population!AB83*'Econ aggregates'!$X91</f>
        <v>100453.23167448379</v>
      </c>
      <c r="AC83">
        <f>'HKI(x)'!AC83*Population!AC83*'Econ aggregates'!$X91</f>
        <v>85928.671000839196</v>
      </c>
    </row>
    <row r="84" spans="1:29" x14ac:dyDescent="0.25">
      <c r="A84">
        <f>'HKFI(x)'!AE83</f>
        <v>2031</v>
      </c>
      <c r="B84">
        <f t="shared" si="1"/>
        <v>8948017.9365470652</v>
      </c>
      <c r="C84">
        <f>'HKI(x)'!C84*Population!C84*'Econ aggregates'!$X92</f>
        <v>153550.03364187555</v>
      </c>
      <c r="D84">
        <f>'HKI(x)'!D84*Population!D84*'Econ aggregates'!$X92</f>
        <v>117372.66767655434</v>
      </c>
      <c r="E84">
        <f>'HKI(x)'!E84*Population!E84*'Econ aggregates'!$X92</f>
        <v>99910.394779062262</v>
      </c>
      <c r="F84">
        <f>'HKI(x)'!F84*Population!F84*'Econ aggregates'!$X92</f>
        <v>128636.27444072123</v>
      </c>
      <c r="G84">
        <f>'HKI(x)'!G84*Population!G84*'Econ aggregates'!$X92</f>
        <v>141889.01164244366</v>
      </c>
      <c r="H84">
        <f>'HKI(x)'!H84*Population!H84*'Econ aggregates'!$X92</f>
        <v>175350.23511839981</v>
      </c>
      <c r="I84">
        <f>'HKI(x)'!I84*Population!I84*'Econ aggregates'!$X92</f>
        <v>270670.4229329002</v>
      </c>
      <c r="J84">
        <f>'HKI(x)'!J84*Population!J84*'Econ aggregates'!$X92</f>
        <v>363899.58512683783</v>
      </c>
      <c r="K84">
        <f>'HKI(x)'!K84*Population!K84*'Econ aggregates'!$X92</f>
        <v>389812.59374906559</v>
      </c>
      <c r="L84">
        <f>'HKI(x)'!L84*Population!L84*'Econ aggregates'!$X92</f>
        <v>418596.23366532446</v>
      </c>
      <c r="M84">
        <f>'HKI(x)'!M84*Population!M84*'Econ aggregates'!$X92</f>
        <v>465777.05690930516</v>
      </c>
      <c r="N84">
        <f>'HKI(x)'!N84*Population!N84*'Econ aggregates'!$X92</f>
        <v>493108.85293757048</v>
      </c>
      <c r="O84">
        <f>'HKI(x)'!O84*Population!O84*'Econ aggregates'!$X92</f>
        <v>524796.99619361246</v>
      </c>
      <c r="P84">
        <f>'HKI(x)'!P84*Population!P84*'Econ aggregates'!$X92</f>
        <v>534811.51325028692</v>
      </c>
      <c r="Q84">
        <f>'HKI(x)'!Q84*Population!Q84*'Econ aggregates'!$X92</f>
        <v>549066.08914299984</v>
      </c>
      <c r="R84">
        <f>'HKI(x)'!R84*Population!R84*'Econ aggregates'!$X92</f>
        <v>550921.49376608047</v>
      </c>
      <c r="S84">
        <f>'HKI(x)'!S84*Population!S84*'Econ aggregates'!$X92</f>
        <v>557535.76680021756</v>
      </c>
      <c r="T84">
        <f>'HKI(x)'!T84*Population!T84*'Econ aggregates'!$X92</f>
        <v>548980.27601757518</v>
      </c>
      <c r="U84">
        <f>'HKI(x)'!U84*Population!U84*'Econ aggregates'!$X92</f>
        <v>434077.72278366407</v>
      </c>
      <c r="V84">
        <f>'HKI(x)'!V84*Population!V84*'Econ aggregates'!$X92</f>
        <v>401091.20688014262</v>
      </c>
      <c r="W84">
        <f>'HKI(x)'!W84*Population!W84*'Econ aggregates'!$X92</f>
        <v>373863.16455302847</v>
      </c>
      <c r="X84">
        <f>'HKI(x)'!X84*Population!X84*'Econ aggregates'!$X92</f>
        <v>340794.19530045934</v>
      </c>
      <c r="Y84">
        <f>'HKI(x)'!Y84*Population!Y84*'Econ aggregates'!$X92</f>
        <v>284529.00464751961</v>
      </c>
      <c r="Z84">
        <f>'HKI(x)'!Z84*Population!Z84*'Econ aggregates'!$X92</f>
        <v>246005.12192036305</v>
      </c>
      <c r="AA84">
        <f>'HKI(x)'!AA84*Population!AA84*'Econ aggregates'!$X92</f>
        <v>179703.38560387972</v>
      </c>
      <c r="AB84">
        <f>'HKI(x)'!AB84*Population!AB84*'Econ aggregates'!$X92</f>
        <v>112179.86597941429</v>
      </c>
      <c r="AC84">
        <f>'HKI(x)'!AC84*Population!AC84*'Econ aggregates'!$X92</f>
        <v>91088.77108776079</v>
      </c>
    </row>
    <row r="85" spans="1:29" x14ac:dyDescent="0.25">
      <c r="A85">
        <f>'HKFI(x)'!AE84</f>
        <v>2032</v>
      </c>
      <c r="B85">
        <f t="shared" si="1"/>
        <v>9358301.5961881075</v>
      </c>
      <c r="C85">
        <f>'HKI(x)'!C85*Population!C85*'Econ aggregates'!$X93</f>
        <v>176563.75953212395</v>
      </c>
      <c r="D85">
        <f>'HKI(x)'!D85*Population!D85*'Econ aggregates'!$X93</f>
        <v>132465.33767234228</v>
      </c>
      <c r="E85">
        <f>'HKI(x)'!E85*Population!E85*'Econ aggregates'!$X93</f>
        <v>110471.09597256994</v>
      </c>
      <c r="F85">
        <f>'HKI(x)'!F85*Population!F85*'Econ aggregates'!$X93</f>
        <v>140237.73337703952</v>
      </c>
      <c r="G85">
        <f>'HKI(x)'!G85*Population!G85*'Econ aggregates'!$X93</f>
        <v>158268.16523313973</v>
      </c>
      <c r="H85">
        <f>'HKI(x)'!H85*Population!H85*'Econ aggregates'!$X93</f>
        <v>186847.16172401971</v>
      </c>
      <c r="I85">
        <f>'HKI(x)'!I85*Population!I85*'Econ aggregates'!$X93</f>
        <v>277590.25939222652</v>
      </c>
      <c r="J85">
        <f>'HKI(x)'!J85*Population!J85*'Econ aggregates'!$X93</f>
        <v>360510.50573165901</v>
      </c>
      <c r="K85">
        <f>'HKI(x)'!K85*Population!K85*'Econ aggregates'!$X93</f>
        <v>384975.04929275514</v>
      </c>
      <c r="L85">
        <f>'HKI(x)'!L85*Population!L85*'Econ aggregates'!$X93</f>
        <v>411304.3323154641</v>
      </c>
      <c r="M85">
        <f>'HKI(x)'!M85*Population!M85*'Econ aggregates'!$X93</f>
        <v>458010.47542881843</v>
      </c>
      <c r="N85">
        <f>'HKI(x)'!N85*Population!N85*'Econ aggregates'!$X93</f>
        <v>497254.01805441431</v>
      </c>
      <c r="O85">
        <f>'HKI(x)'!O85*Population!O85*'Econ aggregates'!$X93</f>
        <v>544164.76646008273</v>
      </c>
      <c r="P85">
        <f>'HKI(x)'!P85*Population!P85*'Econ aggregates'!$X93</f>
        <v>564893.19538084674</v>
      </c>
      <c r="Q85">
        <f>'HKI(x)'!Q85*Population!Q85*'Econ aggregates'!$X93</f>
        <v>577642.22468932939</v>
      </c>
      <c r="R85">
        <f>'HKI(x)'!R85*Population!R85*'Econ aggregates'!$X93</f>
        <v>579479.71743068402</v>
      </c>
      <c r="S85">
        <f>'HKI(x)'!S85*Population!S85*'Econ aggregates'!$X93</f>
        <v>596698.67747211456</v>
      </c>
      <c r="T85">
        <f>'HKI(x)'!T85*Population!T85*'Econ aggregates'!$X93</f>
        <v>592624.65291098086</v>
      </c>
      <c r="U85">
        <f>'HKI(x)'!U85*Population!U85*'Econ aggregates'!$X93</f>
        <v>470915.59030013264</v>
      </c>
      <c r="V85">
        <f>'HKI(x)'!V85*Population!V85*'Econ aggregates'!$X93</f>
        <v>437898.66045934928</v>
      </c>
      <c r="W85">
        <f>'HKI(x)'!W85*Population!W85*'Econ aggregates'!$X93</f>
        <v>376042.53823707288</v>
      </c>
      <c r="X85">
        <f>'HKI(x)'!X85*Population!X85*'Econ aggregates'!$X93</f>
        <v>348217.1571011577</v>
      </c>
      <c r="Y85">
        <f>'HKI(x)'!Y85*Population!Y85*'Econ aggregates'!$X93</f>
        <v>296884.72252086899</v>
      </c>
      <c r="Z85">
        <f>'HKI(x)'!Z85*Population!Z85*'Econ aggregates'!$X93</f>
        <v>257465.06045906161</v>
      </c>
      <c r="AA85">
        <f>'HKI(x)'!AA85*Population!AA85*'Econ aggregates'!$X93</f>
        <v>193995.78292784657</v>
      </c>
      <c r="AB85">
        <f>'HKI(x)'!AB85*Population!AB85*'Econ aggregates'!$X93</f>
        <v>126846.67944482759</v>
      </c>
      <c r="AC85">
        <f>'HKI(x)'!AC85*Population!AC85*'Econ aggregates'!$X93</f>
        <v>100034.27666718159</v>
      </c>
    </row>
    <row r="86" spans="1:29" x14ac:dyDescent="0.25">
      <c r="A86">
        <f>'HKFI(x)'!AE85</f>
        <v>2033</v>
      </c>
      <c r="B86">
        <f t="shared" si="1"/>
        <v>9754050.6570894141</v>
      </c>
      <c r="C86">
        <f>'HKI(x)'!C86*Population!C86*'Econ aggregates'!$X94</f>
        <v>199173.51151386544</v>
      </c>
      <c r="D86">
        <f>'HKI(x)'!D86*Population!D86*'Econ aggregates'!$X94</f>
        <v>155175.88104938433</v>
      </c>
      <c r="E86">
        <f>'HKI(x)'!E86*Population!E86*'Econ aggregates'!$X94</f>
        <v>128435.58405097337</v>
      </c>
      <c r="F86">
        <f>'HKI(x)'!F86*Population!F86*'Econ aggregates'!$X94</f>
        <v>161420.96119594178</v>
      </c>
      <c r="G86">
        <f>'HKI(x)'!G86*Population!G86*'Econ aggregates'!$X94</f>
        <v>179643.48119447721</v>
      </c>
      <c r="H86">
        <f>'HKI(x)'!H86*Population!H86*'Econ aggregates'!$X94</f>
        <v>205537.79960663049</v>
      </c>
      <c r="I86">
        <f>'HKI(x)'!I86*Population!I86*'Econ aggregates'!$X94</f>
        <v>293865.81775712915</v>
      </c>
      <c r="J86">
        <f>'HKI(x)'!J86*Population!J86*'Econ aggregates'!$X94</f>
        <v>364964.63209866401</v>
      </c>
      <c r="K86">
        <f>'HKI(x)'!K86*Population!K86*'Econ aggregates'!$X94</f>
        <v>382955.23058124166</v>
      </c>
      <c r="L86">
        <f>'HKI(x)'!L86*Population!L86*'Econ aggregates'!$X94</f>
        <v>405287.6197296952</v>
      </c>
      <c r="M86">
        <f>'HKI(x)'!M86*Population!M86*'Econ aggregates'!$X94</f>
        <v>450107.78341060178</v>
      </c>
      <c r="N86">
        <f>'HKI(x)'!N86*Population!N86*'Econ aggregates'!$X94</f>
        <v>487896.78721225966</v>
      </c>
      <c r="O86">
        <f>'HKI(x)'!O86*Population!O86*'Econ aggregates'!$X94</f>
        <v>544712.43086216424</v>
      </c>
      <c r="P86">
        <f>'HKI(x)'!P86*Population!P86*'Econ aggregates'!$X94</f>
        <v>582165.71730364184</v>
      </c>
      <c r="Q86">
        <f>'HKI(x)'!Q86*Population!Q86*'Econ aggregates'!$X94</f>
        <v>605216.67354514531</v>
      </c>
      <c r="R86">
        <f>'HKI(x)'!R86*Population!R86*'Econ aggregates'!$X94</f>
        <v>605298.62223521806</v>
      </c>
      <c r="S86">
        <f>'HKI(x)'!S86*Population!S86*'Econ aggregates'!$X94</f>
        <v>626963.23729276902</v>
      </c>
      <c r="T86">
        <f>'HKI(x)'!T86*Population!T86*'Econ aggregates'!$X94</f>
        <v>626708.90136407944</v>
      </c>
      <c r="U86">
        <f>'HKI(x)'!U86*Population!U86*'Econ aggregates'!$X94</f>
        <v>503004.84016341215</v>
      </c>
      <c r="V86">
        <f>'HKI(x)'!V86*Population!V86*'Econ aggregates'!$X94</f>
        <v>473928.61864663608</v>
      </c>
      <c r="W86">
        <f>'HKI(x)'!W86*Population!W86*'Econ aggregates'!$X94</f>
        <v>408587.04467504693</v>
      </c>
      <c r="X86">
        <f>'HKI(x)'!X86*Population!X86*'Econ aggregates'!$X94</f>
        <v>346926.44117822329</v>
      </c>
      <c r="Y86">
        <f>'HKI(x)'!Y86*Population!Y86*'Econ aggregates'!$X94</f>
        <v>301162.74029322481</v>
      </c>
      <c r="Z86">
        <f>'HKI(x)'!Z86*Population!Z86*'Econ aggregates'!$X94</f>
        <v>262577.41739682859</v>
      </c>
      <c r="AA86">
        <f>'HKI(x)'!AA86*Population!AA86*'Econ aggregates'!$X94</f>
        <v>203343.68903984668</v>
      </c>
      <c r="AB86">
        <f>'HKI(x)'!AB86*Population!AB86*'Econ aggregates'!$X94</f>
        <v>138220.41038246188</v>
      </c>
      <c r="AC86">
        <f>'HKI(x)'!AC86*Population!AC86*'Econ aggregates'!$X94</f>
        <v>110768.78330984937</v>
      </c>
    </row>
    <row r="87" spans="1:29" x14ac:dyDescent="0.25">
      <c r="A87">
        <f>'HKFI(x)'!AE86</f>
        <v>2034</v>
      </c>
      <c r="B87">
        <f t="shared" si="1"/>
        <v>10166752.319039036</v>
      </c>
      <c r="C87">
        <f>'HKI(x)'!C87*Population!C87*'Econ aggregates'!$X95</f>
        <v>221702.43709581086</v>
      </c>
      <c r="D87">
        <f>'HKI(x)'!D87*Population!D87*'Econ aggregates'!$X95</f>
        <v>167826.60891038881</v>
      </c>
      <c r="E87">
        <f>'HKI(x)'!E87*Population!E87*'Econ aggregates'!$X95</f>
        <v>148419.97859946513</v>
      </c>
      <c r="F87">
        <f>'HKI(x)'!F87*Population!F87*'Econ aggregates'!$X95</f>
        <v>186847.11481374339</v>
      </c>
      <c r="G87">
        <f>'HKI(x)'!G87*Population!G87*'Econ aggregates'!$X95</f>
        <v>207293.71848530966</v>
      </c>
      <c r="H87">
        <f>'HKI(x)'!H87*Population!H87*'Econ aggregates'!$X95</f>
        <v>231885.72355065329</v>
      </c>
      <c r="I87">
        <f>'HKI(x)'!I87*Population!I87*'Econ aggregates'!$X95</f>
        <v>321469.70709376264</v>
      </c>
      <c r="J87">
        <f>'HKI(x)'!J87*Population!J87*'Econ aggregates'!$X95</f>
        <v>383834.72997208749</v>
      </c>
      <c r="K87">
        <f>'HKI(x)'!K87*Population!K87*'Econ aggregates'!$X95</f>
        <v>391127.76640787505</v>
      </c>
      <c r="L87">
        <f>'HKI(x)'!L87*Population!L87*'Econ aggregates'!$X95</f>
        <v>402191.83522852266</v>
      </c>
      <c r="M87">
        <f>'HKI(x)'!M87*Population!M87*'Econ aggregates'!$X95</f>
        <v>441907.44557481806</v>
      </c>
      <c r="N87">
        <f>'HKI(x)'!N87*Population!N87*'Econ aggregates'!$X95</f>
        <v>480183.48199935973</v>
      </c>
      <c r="O87">
        <f>'HKI(x)'!O87*Population!O87*'Econ aggregates'!$X95</f>
        <v>535657.89823170274</v>
      </c>
      <c r="P87">
        <f>'HKI(x)'!P87*Population!P87*'Econ aggregates'!$X95</f>
        <v>584379.600380074</v>
      </c>
      <c r="Q87">
        <f>'HKI(x)'!Q87*Population!Q87*'Econ aggregates'!$X95</f>
        <v>623108.15095633199</v>
      </c>
      <c r="R87">
        <f>'HKI(x)'!R87*Population!R87*'Econ aggregates'!$X95</f>
        <v>633631.57919936907</v>
      </c>
      <c r="S87">
        <f>'HKI(x)'!S87*Population!S87*'Econ aggregates'!$X95</f>
        <v>658686.73675372696</v>
      </c>
      <c r="T87">
        <f>'HKI(x)'!T87*Population!T87*'Econ aggregates'!$X95</f>
        <v>656262.50454933464</v>
      </c>
      <c r="U87">
        <f>'HKI(x)'!U87*Population!U87*'Econ aggregates'!$X95</f>
        <v>530471.61301207205</v>
      </c>
      <c r="V87">
        <f>'HKI(x)'!V87*Population!V87*'Econ aggregates'!$X95</f>
        <v>507959.03232804791</v>
      </c>
      <c r="W87">
        <f>'HKI(x)'!W87*Population!W87*'Econ aggregates'!$X95</f>
        <v>442939.62133660424</v>
      </c>
      <c r="X87">
        <f>'HKI(x)'!X87*Population!X87*'Econ aggregates'!$X95</f>
        <v>375243.44591536629</v>
      </c>
      <c r="Y87">
        <f>'HKI(x)'!Y87*Population!Y87*'Econ aggregates'!$X95</f>
        <v>299352.05891329877</v>
      </c>
      <c r="Z87">
        <f>'HKI(x)'!Z87*Population!Z87*'Econ aggregates'!$X95</f>
        <v>261048.33509517327</v>
      </c>
      <c r="AA87">
        <f>'HKI(x)'!AA87*Population!AA87*'Econ aggregates'!$X95</f>
        <v>207818.55002360931</v>
      </c>
      <c r="AB87">
        <f>'HKI(x)'!AB87*Population!AB87*'Econ aggregates'!$X95</f>
        <v>146673.81175101074</v>
      </c>
      <c r="AC87">
        <f>'HKI(x)'!AC87*Population!AC87*'Econ aggregates'!$X95</f>
        <v>118828.83286152119</v>
      </c>
    </row>
    <row r="88" spans="1:29" x14ac:dyDescent="0.25">
      <c r="A88">
        <f>'HKFI(x)'!AE87</f>
        <v>2035</v>
      </c>
      <c r="B88">
        <f t="shared" si="1"/>
        <v>10606393.179384839</v>
      </c>
      <c r="C88">
        <f>'HKI(x)'!C88*Population!C88*'Econ aggregates'!$X96</f>
        <v>241643.60158999098</v>
      </c>
      <c r="D88">
        <f>'HKI(x)'!D88*Population!D88*'Econ aggregates'!$X96</f>
        <v>186498.16003938127</v>
      </c>
      <c r="E88">
        <f>'HKI(x)'!E88*Population!E88*'Econ aggregates'!$X96</f>
        <v>157769.48187956723</v>
      </c>
      <c r="F88">
        <f>'HKI(x)'!F88*Population!F88*'Econ aggregates'!$X96</f>
        <v>213806.83195626945</v>
      </c>
      <c r="G88">
        <f>'HKI(x)'!G88*Population!G88*'Econ aggregates'!$X96</f>
        <v>238899.66936653963</v>
      </c>
      <c r="H88">
        <f>'HKI(x)'!H88*Population!H88*'Econ aggregates'!$X96</f>
        <v>264279.89146193251</v>
      </c>
      <c r="I88">
        <f>'HKI(x)'!I88*Population!I88*'Econ aggregates'!$X96</f>
        <v>358382.19284065807</v>
      </c>
      <c r="J88">
        <f>'HKI(x)'!J88*Population!J88*'Econ aggregates'!$X96</f>
        <v>414907.52557413821</v>
      </c>
      <c r="K88">
        <f>'HKI(x)'!K88*Population!K88*'Econ aggregates'!$X96</f>
        <v>416143.79631135205</v>
      </c>
      <c r="L88">
        <f>'HKI(x)'!L88*Population!L88*'Econ aggregates'!$X96</f>
        <v>412576.82352631754</v>
      </c>
      <c r="M88">
        <f>'HKI(x)'!M88*Population!M88*'Econ aggregates'!$X96</f>
        <v>438524.12236462784</v>
      </c>
      <c r="N88">
        <f>'HKI(x)'!N88*Population!N88*'Econ aggregates'!$X96</f>
        <v>470893.13653663959</v>
      </c>
      <c r="O88">
        <f>'HKI(x)'!O88*Population!O88*'Econ aggregates'!$X96</f>
        <v>527647.39890333032</v>
      </c>
      <c r="P88">
        <f>'HKI(x)'!P88*Population!P88*'Econ aggregates'!$X96</f>
        <v>576040.64749735617</v>
      </c>
      <c r="Q88">
        <f>'HKI(x)'!Q88*Population!Q88*'Econ aggregates'!$X96</f>
        <v>624661.14145773312</v>
      </c>
      <c r="R88">
        <f>'HKI(x)'!R88*Population!R88*'Econ aggregates'!$X96</f>
        <v>651617.13368089602</v>
      </c>
      <c r="S88">
        <f>'HKI(x)'!S88*Population!S88*'Econ aggregates'!$X96</f>
        <v>692944.87550324295</v>
      </c>
      <c r="T88">
        <f>'HKI(x)'!T88*Population!T88*'Econ aggregates'!$X96</f>
        <v>686702.70044803573</v>
      </c>
      <c r="U88">
        <f>'HKI(x)'!U88*Population!U88*'Econ aggregates'!$X96</f>
        <v>553788.56054912542</v>
      </c>
      <c r="V88">
        <f>'HKI(x)'!V88*Population!V88*'Econ aggregates'!$X96</f>
        <v>537277.12244248658</v>
      </c>
      <c r="W88">
        <f>'HKI(x)'!W88*Population!W88*'Econ aggregates'!$X96</f>
        <v>475227.88057339034</v>
      </c>
      <c r="X88">
        <f>'HKI(x)'!X88*Population!X88*'Econ aggregates'!$X96</f>
        <v>404854.27452696295</v>
      </c>
      <c r="Y88">
        <f>'HKI(x)'!Y88*Population!Y88*'Econ aggregates'!$X96</f>
        <v>323043.53715139878</v>
      </c>
      <c r="Z88">
        <f>'HKI(x)'!Z88*Population!Z88*'Econ aggregates'!$X96</f>
        <v>254612.91653772074</v>
      </c>
      <c r="AA88">
        <f>'HKI(x)'!AA88*Population!AA88*'Econ aggregates'!$X96</f>
        <v>207453.94816271312</v>
      </c>
      <c r="AB88">
        <f>'HKI(x)'!AB88*Population!AB88*'Econ aggregates'!$X96</f>
        <v>151913.03087573621</v>
      </c>
      <c r="AC88">
        <f>'HKI(x)'!AC88*Population!AC88*'Econ aggregates'!$X96</f>
        <v>124282.77762729666</v>
      </c>
    </row>
    <row r="89" spans="1:29" x14ac:dyDescent="0.25">
      <c r="A89">
        <f>'HKFI(x)'!AE88</f>
        <v>2036</v>
      </c>
      <c r="B89">
        <f t="shared" si="1"/>
        <v>11047717.835557666</v>
      </c>
      <c r="C89">
        <f>'HKI(x)'!C89*Population!C89*'Econ aggregates'!$X97</f>
        <v>255091.85129547695</v>
      </c>
      <c r="D89">
        <f>'HKI(x)'!D89*Population!D89*'Econ aggregates'!$X97</f>
        <v>202063.34638269071</v>
      </c>
      <c r="E89">
        <f>'HKI(x)'!E89*Population!E89*'Econ aggregates'!$X97</f>
        <v>174495.0178373917</v>
      </c>
      <c r="F89">
        <f>'HKI(x)'!F89*Population!F89*'Econ aggregates'!$X97</f>
        <v>228580.05362333098</v>
      </c>
      <c r="G89">
        <f>'HKI(x)'!G89*Population!G89*'Econ aggregates'!$X97</f>
        <v>269918.59789459658</v>
      </c>
      <c r="H89">
        <f>'HKI(x)'!H89*Population!H89*'Econ aggregates'!$X97</f>
        <v>298802.60986256471</v>
      </c>
      <c r="I89">
        <f>'HKI(x)'!I89*Population!I89*'Econ aggregates'!$X97</f>
        <v>401219.64160953223</v>
      </c>
      <c r="J89">
        <f>'HKI(x)'!J89*Population!J89*'Econ aggregates'!$X97</f>
        <v>454413.78919946286</v>
      </c>
      <c r="K89">
        <f>'HKI(x)'!K89*Population!K89*'Econ aggregates'!$X97</f>
        <v>451519.53544746852</v>
      </c>
      <c r="L89">
        <f>'HKI(x)'!L89*Population!L89*'Econ aggregates'!$X97</f>
        <v>441226.52945994661</v>
      </c>
      <c r="M89">
        <f>'HKI(x)'!M89*Population!M89*'Econ aggregates'!$X97</f>
        <v>451979.46317752928</v>
      </c>
      <c r="N89">
        <f>'HKI(x)'!N89*Population!N89*'Econ aggregates'!$X97</f>
        <v>467336.03588274162</v>
      </c>
      <c r="O89">
        <f>'HKI(x)'!O89*Population!O89*'Econ aggregates'!$X97</f>
        <v>515398.92200526403</v>
      </c>
      <c r="P89">
        <f>'HKI(x)'!P89*Population!P89*'Econ aggregates'!$X97</f>
        <v>566793.69961428421</v>
      </c>
      <c r="Q89">
        <f>'HKI(x)'!Q89*Population!Q89*'Econ aggregates'!$X97</f>
        <v>613719.24201610684</v>
      </c>
      <c r="R89">
        <f>'HKI(x)'!R89*Population!R89*'Econ aggregates'!$X97</f>
        <v>651195.69960531627</v>
      </c>
      <c r="S89">
        <f>'HKI(x)'!S89*Population!S89*'Econ aggregates'!$X97</f>
        <v>714171.12843267049</v>
      </c>
      <c r="T89">
        <f>'HKI(x)'!T89*Population!T89*'Econ aggregates'!$X97</f>
        <v>718222.15331180359</v>
      </c>
      <c r="U89">
        <f>'HKI(x)'!U89*Population!U89*'Econ aggregates'!$X97</f>
        <v>576715.97967451415</v>
      </c>
      <c r="V89">
        <f>'HKI(x)'!V89*Population!V89*'Econ aggregates'!$X97</f>
        <v>561218.07631367876</v>
      </c>
      <c r="W89">
        <f>'HKI(x)'!W89*Population!W89*'Econ aggregates'!$X97</f>
        <v>502080.79319239425</v>
      </c>
      <c r="X89">
        <f>'HKI(x)'!X89*Population!X89*'Econ aggregates'!$X97</f>
        <v>431619.27778705757</v>
      </c>
      <c r="Y89">
        <f>'HKI(x)'!Y89*Population!Y89*'Econ aggregates'!$X97</f>
        <v>347173.40562875854</v>
      </c>
      <c r="Z89">
        <f>'HKI(x)'!Z89*Population!Z89*'Econ aggregates'!$X97</f>
        <v>269653.02169291495</v>
      </c>
      <c r="AA89">
        <f>'HKI(x)'!AA89*Population!AA89*'Econ aggregates'!$X97</f>
        <v>202922.25290898638</v>
      </c>
      <c r="AB89">
        <f>'HKI(x)'!AB89*Population!AB89*'Econ aggregates'!$X97</f>
        <v>153324.59083122847</v>
      </c>
      <c r="AC89">
        <f>'HKI(x)'!AC89*Population!AC89*'Econ aggregates'!$X97</f>
        <v>126863.12086995426</v>
      </c>
    </row>
    <row r="90" spans="1:29" x14ac:dyDescent="0.25">
      <c r="A90">
        <f>'HKFI(x)'!AE89</f>
        <v>2037</v>
      </c>
      <c r="B90">
        <f t="shared" si="1"/>
        <v>11478702.674832931</v>
      </c>
      <c r="C90">
        <f>'HKI(x)'!C90*Population!C90*'Econ aggregates'!$X98</f>
        <v>259148.06577517686</v>
      </c>
      <c r="D90">
        <f>'HKI(x)'!D90*Population!D90*'Econ aggregates'!$X98</f>
        <v>212007.06642668782</v>
      </c>
      <c r="E90">
        <f>'HKI(x)'!E90*Population!E90*'Econ aggregates'!$X98</f>
        <v>187930.17944145962</v>
      </c>
      <c r="F90">
        <f>'HKI(x)'!F90*Population!F90*'Econ aggregates'!$X98</f>
        <v>251916.58703912125</v>
      </c>
      <c r="G90">
        <f>'HKI(x)'!G90*Population!G90*'Econ aggregates'!$X98</f>
        <v>294007.70852003252</v>
      </c>
      <c r="H90">
        <f>'HKI(x)'!H90*Population!H90*'Econ aggregates'!$X98</f>
        <v>329641.88873442751</v>
      </c>
      <c r="I90">
        <f>'HKI(x)'!I90*Population!I90*'Econ aggregates'!$X98</f>
        <v>443883.59322405839</v>
      </c>
      <c r="J90">
        <f>'HKI(x)'!J90*Population!J90*'Econ aggregates'!$X98</f>
        <v>498264.03259960603</v>
      </c>
      <c r="K90">
        <f>'HKI(x)'!K90*Population!K90*'Econ aggregates'!$X98</f>
        <v>493382.10820286482</v>
      </c>
      <c r="L90">
        <f>'HKI(x)'!L90*Population!L90*'Econ aggregates'!$X98</f>
        <v>478391.69391229493</v>
      </c>
      <c r="M90">
        <f>'HKI(x)'!M90*Population!M90*'Econ aggregates'!$X98</f>
        <v>486568.44599194557</v>
      </c>
      <c r="N90">
        <f>'HKI(x)'!N90*Population!N90*'Econ aggregates'!$X98</f>
        <v>484575.19092173711</v>
      </c>
      <c r="O90">
        <f>'HKI(x)'!O90*Population!O90*'Econ aggregates'!$X98</f>
        <v>510923.39287653059</v>
      </c>
      <c r="P90">
        <f>'HKI(x)'!P90*Population!P90*'Econ aggregates'!$X98</f>
        <v>551133.56779392157</v>
      </c>
      <c r="Q90">
        <f>'HKI(x)'!Q90*Population!Q90*'Econ aggregates'!$X98</f>
        <v>600991.71468790842</v>
      </c>
      <c r="R90">
        <f>'HKI(x)'!R90*Population!R90*'Econ aggregates'!$X98</f>
        <v>637555.3229644238</v>
      </c>
      <c r="S90">
        <f>'HKI(x)'!S90*Population!S90*'Econ aggregates'!$X98</f>
        <v>714462.74466020172</v>
      </c>
      <c r="T90">
        <f>'HKI(x)'!T90*Population!T90*'Econ aggregates'!$X98</f>
        <v>735941.81001934782</v>
      </c>
      <c r="U90">
        <f>'HKI(x)'!U90*Population!U90*'Econ aggregates'!$X98</f>
        <v>600295.29416791326</v>
      </c>
      <c r="V90">
        <f>'HKI(x)'!V90*Population!V90*'Econ aggregates'!$X98</f>
        <v>584307.64526511834</v>
      </c>
      <c r="W90">
        <f>'HKI(x)'!W90*Population!W90*'Econ aggregates'!$X98</f>
        <v>523599.3413205886</v>
      </c>
      <c r="X90">
        <f>'HKI(x)'!X90*Population!X90*'Econ aggregates'!$X98</f>
        <v>453184.96134417178</v>
      </c>
      <c r="Y90">
        <f>'HKI(x)'!Y90*Population!Y90*'Econ aggregates'!$X98</f>
        <v>368646.31323942426</v>
      </c>
      <c r="Z90">
        <f>'HKI(x)'!Z90*Population!Z90*'Econ aggregates'!$X98</f>
        <v>284857.1585730245</v>
      </c>
      <c r="AA90">
        <f>'HKI(x)'!AA90*Population!AA90*'Econ aggregates'!$X98</f>
        <v>215365.72151290587</v>
      </c>
      <c r="AB90">
        <f>'HKI(x)'!AB90*Population!AB90*'Econ aggregates'!$X98</f>
        <v>151374.10328161088</v>
      </c>
      <c r="AC90">
        <f>'HKI(x)'!AC90*Population!AC90*'Econ aggregates'!$X98</f>
        <v>126347.02233642669</v>
      </c>
    </row>
    <row r="91" spans="1:29" x14ac:dyDescent="0.25">
      <c r="A91">
        <f>'HKFI(x)'!AE90</f>
        <v>2038</v>
      </c>
      <c r="B91">
        <f t="shared" si="1"/>
        <v>11919338.011900948</v>
      </c>
      <c r="C91">
        <f>'HKI(x)'!C91*Population!C91*'Econ aggregates'!$X99</f>
        <v>250521.42432164561</v>
      </c>
      <c r="D91">
        <f>'HKI(x)'!D91*Population!D91*'Econ aggregates'!$X99</f>
        <v>228495.6454273579</v>
      </c>
      <c r="E91">
        <f>'HKI(x)'!E91*Population!E91*'Econ aggregates'!$X99</f>
        <v>205209.5062803</v>
      </c>
      <c r="F91">
        <f>'HKI(x)'!F91*Population!F91*'Econ aggregates'!$X99</f>
        <v>278357.88064896193</v>
      </c>
      <c r="G91">
        <f>'HKI(x)'!G91*Population!G91*'Econ aggregates'!$X99</f>
        <v>327982.41483824083</v>
      </c>
      <c r="H91">
        <f>'HKI(x)'!H91*Population!H91*'Econ aggregates'!$X99</f>
        <v>367543.71903045691</v>
      </c>
      <c r="I91">
        <f>'HKI(x)'!I91*Population!I91*'Econ aggregates'!$X99</f>
        <v>491216.26207246911</v>
      </c>
      <c r="J91">
        <f>'HKI(x)'!J91*Population!J91*'Econ aggregates'!$X99</f>
        <v>542266.75872141414</v>
      </c>
      <c r="K91">
        <f>'HKI(x)'!K91*Population!K91*'Econ aggregates'!$X99</f>
        <v>532887.36010940967</v>
      </c>
      <c r="L91">
        <f>'HKI(x)'!L91*Population!L91*'Econ aggregates'!$X99</f>
        <v>512316.36247152271</v>
      </c>
      <c r="M91">
        <f>'HKI(x)'!M91*Population!M91*'Econ aggregates'!$X99</f>
        <v>520727.44466918689</v>
      </c>
      <c r="N91">
        <f>'HKI(x)'!N91*Population!N91*'Econ aggregates'!$X99</f>
        <v>520513.49751128099</v>
      </c>
      <c r="O91">
        <f>'HKI(x)'!O91*Population!O91*'Econ aggregates'!$X99</f>
        <v>531738.27099452144</v>
      </c>
      <c r="P91">
        <f>'HKI(x)'!P91*Population!P91*'Econ aggregates'!$X99</f>
        <v>548125.52586508647</v>
      </c>
      <c r="Q91">
        <f>'HKI(x)'!Q91*Population!Q91*'Econ aggregates'!$X99</f>
        <v>582512.14302383747</v>
      </c>
      <c r="R91">
        <f>'HKI(x)'!R91*Population!R91*'Econ aggregates'!$X99</f>
        <v>621558.57269642479</v>
      </c>
      <c r="S91">
        <f>'HKI(x)'!S91*Population!S91*'Econ aggregates'!$X99</f>
        <v>698921.36868088238</v>
      </c>
      <c r="T91">
        <f>'HKI(x)'!T91*Population!T91*'Econ aggregates'!$X99</f>
        <v>731356.86809987912</v>
      </c>
      <c r="U91">
        <f>'HKI(x)'!U91*Population!U91*'Econ aggregates'!$X99</f>
        <v>611618.88112260308</v>
      </c>
      <c r="V91">
        <f>'HKI(x)'!V91*Population!V91*'Econ aggregates'!$X99</f>
        <v>607018.71084130579</v>
      </c>
      <c r="W91">
        <f>'HKI(x)'!W91*Population!W91*'Econ aggregates'!$X99</f>
        <v>543537.58355067577</v>
      </c>
      <c r="X91">
        <f>'HKI(x)'!X91*Population!X91*'Econ aggregates'!$X99</f>
        <v>469365.4336319553</v>
      </c>
      <c r="Y91">
        <f>'HKI(x)'!Y91*Population!Y91*'Econ aggregates'!$X99</f>
        <v>385228.01727567962</v>
      </c>
      <c r="Z91">
        <f>'HKI(x)'!Z91*Population!Z91*'Econ aggregates'!$X99</f>
        <v>297677.27699296101</v>
      </c>
      <c r="AA91">
        <f>'HKI(x)'!AA91*Population!AA91*'Econ aggregates'!$X99</f>
        <v>227691.96645212872</v>
      </c>
      <c r="AB91">
        <f>'HKI(x)'!AB91*Population!AB91*'Econ aggregates'!$X99</f>
        <v>161757.63179359297</v>
      </c>
      <c r="AC91">
        <f>'HKI(x)'!AC91*Population!AC91*'Econ aggregates'!$X99</f>
        <v>123191.4847771678</v>
      </c>
    </row>
    <row r="92" spans="1:29" x14ac:dyDescent="0.25">
      <c r="A92">
        <f>'HKFI(x)'!AE91</f>
        <v>2039</v>
      </c>
      <c r="B92">
        <f t="shared" si="1"/>
        <v>12493655.165893095</v>
      </c>
      <c r="C92">
        <f>'HKI(x)'!C92*Population!C92*'Econ aggregates'!$X100</f>
        <v>232643.76687443801</v>
      </c>
      <c r="D92">
        <f>'HKI(x)'!D92*Population!D92*'Econ aggregates'!$X100</f>
        <v>211654.74774863748</v>
      </c>
      <c r="E92">
        <f>'HKI(x)'!E92*Population!E92*'Econ aggregates'!$X100</f>
        <v>221681.94440007591</v>
      </c>
      <c r="F92">
        <f>'HKI(x)'!F92*Population!F92*'Econ aggregates'!$X100</f>
        <v>307139.23807244177</v>
      </c>
      <c r="G92">
        <f>'HKI(x)'!G92*Population!G92*'Econ aggregates'!$X100</f>
        <v>368662.01880341035</v>
      </c>
      <c r="H92">
        <f>'HKI(x)'!H92*Population!H92*'Econ aggregates'!$X100</f>
        <v>414996.846383575</v>
      </c>
      <c r="I92">
        <f>'HKI(x)'!I92*Population!I92*'Econ aggregates'!$X100</f>
        <v>553047.72249105677</v>
      </c>
      <c r="J92">
        <f>'HKI(x)'!J92*Population!J92*'Econ aggregates'!$X100</f>
        <v>602516.72056106897</v>
      </c>
      <c r="K92">
        <f>'HKI(x)'!K92*Population!K92*'Econ aggregates'!$X100</f>
        <v>588189.35228776943</v>
      </c>
      <c r="L92">
        <f>'HKI(x)'!L92*Population!L92*'Econ aggregates'!$X100</f>
        <v>557204.15723019466</v>
      </c>
      <c r="M92">
        <f>'HKI(x)'!M92*Population!M92*'Econ aggregates'!$X100</f>
        <v>560823.10286610539</v>
      </c>
      <c r="N92">
        <f>'HKI(x)'!N92*Population!N92*'Econ aggregates'!$X100</f>
        <v>562469.81404703739</v>
      </c>
      <c r="O92">
        <f>'HKI(x)'!O92*Population!O92*'Econ aggregates'!$X100</f>
        <v>577512.0302634635</v>
      </c>
      <c r="P92">
        <f>'HKI(x)'!P92*Population!P92*'Econ aggregates'!$X100</f>
        <v>577329.33707781218</v>
      </c>
      <c r="Q92">
        <f>'HKI(x)'!Q92*Population!Q92*'Econ aggregates'!$X100</f>
        <v>584795.72662334121</v>
      </c>
      <c r="R92">
        <f>'HKI(x)'!R92*Population!R92*'Econ aggregates'!$X100</f>
        <v>607936.26741928549</v>
      </c>
      <c r="S92">
        <f>'HKI(x)'!S92*Population!S92*'Econ aggregates'!$X100</f>
        <v>691467.4840599884</v>
      </c>
      <c r="T92">
        <f>'HKI(x)'!T92*Population!T92*'Econ aggregates'!$X100</f>
        <v>721560.66864831781</v>
      </c>
      <c r="U92">
        <f>'HKI(x)'!U92*Population!U92*'Econ aggregates'!$X100</f>
        <v>612606.52330238826</v>
      </c>
      <c r="V92">
        <f>'HKI(x)'!V92*Population!V92*'Econ aggregates'!$X100</f>
        <v>626114.23529611866</v>
      </c>
      <c r="W92">
        <f>'HKI(x)'!W92*Population!W92*'Econ aggregates'!$X100</f>
        <v>571346.51241688931</v>
      </c>
      <c r="X92">
        <f>'HKI(x)'!X92*Population!X92*'Econ aggregates'!$X100</f>
        <v>490340.22541465628</v>
      </c>
      <c r="Y92">
        <f>'HKI(x)'!Y92*Population!Y92*'Econ aggregates'!$X100</f>
        <v>401721.93799734203</v>
      </c>
      <c r="Z92">
        <f>'HKI(x)'!Z92*Population!Z92*'Econ aggregates'!$X100</f>
        <v>307161.37494286743</v>
      </c>
      <c r="AA92">
        <f>'HKI(x)'!AA92*Population!AA92*'Econ aggregates'!$X100</f>
        <v>238746.70286334917</v>
      </c>
      <c r="AB92">
        <f>'HKI(x)'!AB92*Population!AB92*'Econ aggregates'!$X100</f>
        <v>173599.26248273742</v>
      </c>
      <c r="AC92">
        <f>'HKI(x)'!AC92*Population!AC92*'Econ aggregates'!$X100</f>
        <v>130387.44531872746</v>
      </c>
    </row>
    <row r="93" spans="1:29" x14ac:dyDescent="0.25">
      <c r="A93">
        <f>'HKFI(x)'!AE92</f>
        <v>2040</v>
      </c>
      <c r="B93">
        <f t="shared" si="1"/>
        <v>13207467.838490162</v>
      </c>
      <c r="C93">
        <f>'HKI(x)'!C93*Population!C93*'Econ aggregates'!$X101</f>
        <v>209037.04396001625</v>
      </c>
      <c r="D93">
        <f>'HKI(x)'!D93*Population!D93*'Econ aggregates'!$X101</f>
        <v>205688.11841963787</v>
      </c>
      <c r="E93">
        <f>'HKI(x)'!E93*Population!E93*'Econ aggregates'!$X101</f>
        <v>208701.5198363107</v>
      </c>
      <c r="F93">
        <f>'HKI(x)'!F93*Population!F93*'Econ aggregates'!$X101</f>
        <v>333537.8908160826</v>
      </c>
      <c r="G93">
        <f>'HKI(x)'!G93*Population!G93*'Econ aggregates'!$X101</f>
        <v>411324.94311403373</v>
      </c>
      <c r="H93">
        <f>'HKI(x)'!H93*Population!H93*'Econ aggregates'!$X101</f>
        <v>468146.35839505773</v>
      </c>
      <c r="I93">
        <f>'HKI(x)'!I93*Population!I93*'Econ aggregates'!$X101</f>
        <v>625040.51520121866</v>
      </c>
      <c r="J93">
        <f>'HKI(x)'!J93*Population!J93*'Econ aggregates'!$X101</f>
        <v>675054.2235262196</v>
      </c>
      <c r="K93">
        <f>'HKI(x)'!K93*Population!K93*'Econ aggregates'!$X101</f>
        <v>663325.79437237582</v>
      </c>
      <c r="L93">
        <f>'HKI(x)'!L93*Population!L93*'Econ aggregates'!$X101</f>
        <v>620676.32311291993</v>
      </c>
      <c r="M93">
        <f>'HKI(x)'!M93*Population!M93*'Econ aggregates'!$X101</f>
        <v>614423.45208984648</v>
      </c>
      <c r="N93">
        <f>'HKI(x)'!N93*Population!N93*'Econ aggregates'!$X101</f>
        <v>610252.8913671769</v>
      </c>
      <c r="O93">
        <f>'HKI(x)'!O93*Population!O93*'Econ aggregates'!$X101</f>
        <v>629598.43242581305</v>
      </c>
      <c r="P93">
        <f>'HKI(x)'!P93*Population!P93*'Econ aggregates'!$X101</f>
        <v>633670.95780887443</v>
      </c>
      <c r="Q93">
        <f>'HKI(x)'!Q93*Population!Q93*'Econ aggregates'!$X101</f>
        <v>620291.87184797786</v>
      </c>
      <c r="R93">
        <f>'HKI(x)'!R93*Population!R93*'Econ aggregates'!$X101</f>
        <v>614574.33282678807</v>
      </c>
      <c r="S93">
        <f>'HKI(x)'!S93*Population!S93*'Econ aggregates'!$X101</f>
        <v>685522.1476026054</v>
      </c>
      <c r="T93">
        <f>'HKI(x)'!T93*Population!T93*'Econ aggregates'!$X101</f>
        <v>717358.79596159223</v>
      </c>
      <c r="U93">
        <f>'HKI(x)'!U93*Population!U93*'Econ aggregates'!$X101</f>
        <v>607353.08894542686</v>
      </c>
      <c r="V93">
        <f>'HKI(x)'!V93*Population!V93*'Econ aggregates'!$X101</f>
        <v>634041.90321499377</v>
      </c>
      <c r="W93">
        <f>'HKI(x)'!W93*Population!W93*'Econ aggregates'!$X101</f>
        <v>594878.24587653228</v>
      </c>
      <c r="X93">
        <f>'HKI(x)'!X93*Population!X93*'Econ aggregates'!$X101</f>
        <v>517061.61907868937</v>
      </c>
      <c r="Y93">
        <f>'HKI(x)'!Y93*Population!Y93*'Econ aggregates'!$X101</f>
        <v>421627.63850029773</v>
      </c>
      <c r="Z93">
        <f>'HKI(x)'!Z93*Population!Z93*'Econ aggregates'!$X101</f>
        <v>314635.75892488065</v>
      </c>
      <c r="AA93">
        <f>'HKI(x)'!AA93*Population!AA93*'Econ aggregates'!$X101</f>
        <v>248016.0403496295</v>
      </c>
      <c r="AB93">
        <f>'HKI(x)'!AB93*Population!AB93*'Econ aggregates'!$X101</f>
        <v>185612.20501272616</v>
      </c>
      <c r="AC93">
        <f>'HKI(x)'!AC93*Population!AC93*'Econ aggregates'!$X101</f>
        <v>138015.72590244192</v>
      </c>
    </row>
    <row r="94" spans="1:29" x14ac:dyDescent="0.25">
      <c r="A94">
        <f>'HKFI(x)'!AE93</f>
        <v>2041</v>
      </c>
      <c r="B94">
        <f t="shared" ref="B94:B137" si="2">SUM(C94:AC94)</f>
        <v>13985497.068472678</v>
      </c>
      <c r="C94">
        <f>'HKI(x)'!C94*Population!C94*'Econ aggregates'!$X102</f>
        <v>186002.35052203957</v>
      </c>
      <c r="D94">
        <f>'HKI(x)'!D94*Population!D94*'Econ aggregates'!$X102</f>
        <v>198292.56422055655</v>
      </c>
      <c r="E94">
        <f>'HKI(x)'!E94*Population!E94*'Econ aggregates'!$X102</f>
        <v>211394.68641106668</v>
      </c>
      <c r="F94">
        <f>'HKI(x)'!F94*Population!F94*'Econ aggregates'!$X102</f>
        <v>329618.40207025449</v>
      </c>
      <c r="G94">
        <f>'HKI(x)'!G94*Population!G94*'Econ aggregates'!$X102</f>
        <v>445259.98827081756</v>
      </c>
      <c r="H94">
        <f>'HKI(x)'!H94*Population!H94*'Econ aggregates'!$X102</f>
        <v>516830.28273085173</v>
      </c>
      <c r="I94">
        <f>'HKI(x)'!I94*Population!I94*'Econ aggregates'!$X102</f>
        <v>696756.4262135817</v>
      </c>
      <c r="J94">
        <f>'HKI(x)'!J94*Population!J94*'Econ aggregates'!$X102</f>
        <v>750457.86285758996</v>
      </c>
      <c r="K94">
        <f>'HKI(x)'!K94*Population!K94*'Econ aggregates'!$X102</f>
        <v>746640.22172705783</v>
      </c>
      <c r="L94">
        <f>'HKI(x)'!L94*Population!L94*'Econ aggregates'!$X102</f>
        <v>701965.14466199803</v>
      </c>
      <c r="M94">
        <f>'HKI(x)'!M94*Population!M94*'Econ aggregates'!$X102</f>
        <v>687333.77032814804</v>
      </c>
      <c r="N94">
        <f>'HKI(x)'!N94*Population!N94*'Econ aggregates'!$X102</f>
        <v>670555.54752173123</v>
      </c>
      <c r="O94">
        <f>'HKI(x)'!O94*Population!O94*'Econ aggregates'!$X102</f>
        <v>682847.5064908443</v>
      </c>
      <c r="P94">
        <f>'HKI(x)'!P94*Population!P94*'Econ aggregates'!$X102</f>
        <v>692071.09988093865</v>
      </c>
      <c r="Q94">
        <f>'HKI(x)'!Q94*Population!Q94*'Econ aggregates'!$X102</f>
        <v>680070.96295931097</v>
      </c>
      <c r="R94">
        <f>'HKI(x)'!R94*Population!R94*'Econ aggregates'!$X102</f>
        <v>651248.19602504314</v>
      </c>
      <c r="S94">
        <f>'HKI(x)'!S94*Population!S94*'Econ aggregates'!$X102</f>
        <v>696798.68048292049</v>
      </c>
      <c r="T94">
        <f>'HKI(x)'!T94*Population!T94*'Econ aggregates'!$X102</f>
        <v>708485.05537160044</v>
      </c>
      <c r="U94">
        <f>'HKI(x)'!U94*Population!U94*'Econ aggregates'!$X102</f>
        <v>601909.62338199979</v>
      </c>
      <c r="V94">
        <f>'HKI(x)'!V94*Population!V94*'Econ aggregates'!$X102</f>
        <v>630686.21849298489</v>
      </c>
      <c r="W94">
        <f>'HKI(x)'!W94*Population!W94*'Econ aggregates'!$X102</f>
        <v>603154.53095931711</v>
      </c>
      <c r="X94">
        <f>'HKI(x)'!X94*Population!X94*'Econ aggregates'!$X102</f>
        <v>535724.78332567704</v>
      </c>
      <c r="Y94">
        <f>'HKI(x)'!Y94*Population!Y94*'Econ aggregates'!$X102</f>
        <v>443433.51509516535</v>
      </c>
      <c r="Z94">
        <f>'HKI(x)'!Z94*Population!Z94*'Econ aggregates'!$X102</f>
        <v>322208.65785194474</v>
      </c>
      <c r="AA94">
        <f>'HKI(x)'!AA94*Population!AA94*'Econ aggregates'!$X102</f>
        <v>255121.8272720055</v>
      </c>
      <c r="AB94">
        <f>'HKI(x)'!AB94*Population!AB94*'Econ aggregates'!$X102</f>
        <v>195959.04301481566</v>
      </c>
      <c r="AC94">
        <f>'HKI(x)'!AC94*Population!AC94*'Econ aggregates'!$X102</f>
        <v>144670.12033241472</v>
      </c>
    </row>
    <row r="95" spans="1:29" x14ac:dyDescent="0.25">
      <c r="A95">
        <f>'HKFI(x)'!AE94</f>
        <v>2042</v>
      </c>
      <c r="B95">
        <f t="shared" si="2"/>
        <v>14786815.705137476</v>
      </c>
      <c r="C95">
        <f>'HKI(x)'!C95*Population!C95*'Econ aggregates'!$X103</f>
        <v>170558.20113388859</v>
      </c>
      <c r="D95">
        <f>'HKI(x)'!D95*Population!D95*'Econ aggregates'!$X103</f>
        <v>192168.39790916516</v>
      </c>
      <c r="E95">
        <f>'HKI(x)'!E95*Population!E95*'Econ aggregates'!$X103</f>
        <v>211730.94271974461</v>
      </c>
      <c r="F95">
        <f>'HKI(x)'!F95*Population!F95*'Econ aggregates'!$X103</f>
        <v>339259.62258744676</v>
      </c>
      <c r="G95">
        <f>'HKI(x)'!G95*Population!G95*'Econ aggregates'!$X103</f>
        <v>457595.54224170925</v>
      </c>
      <c r="H95">
        <f>'HKI(x)'!H95*Population!H95*'Econ aggregates'!$X103</f>
        <v>548518.11878155102</v>
      </c>
      <c r="I95">
        <f>'HKI(x)'!I95*Population!I95*'Econ aggregates'!$X103</f>
        <v>754452.13797301042</v>
      </c>
      <c r="J95">
        <f>'HKI(x)'!J95*Population!J95*'Econ aggregates'!$X103</f>
        <v>818265.7180203218</v>
      </c>
      <c r="K95">
        <f>'HKI(x)'!K95*Population!K95*'Econ aggregates'!$X103</f>
        <v>827983.88324217894</v>
      </c>
      <c r="L95">
        <f>'HKI(x)'!L95*Population!L95*'Econ aggregates'!$X103</f>
        <v>786620.04585698398</v>
      </c>
      <c r="M95">
        <f>'HKI(x)'!M95*Population!M95*'Econ aggregates'!$X103</f>
        <v>778230.1480277651</v>
      </c>
      <c r="N95">
        <f>'HKI(x)'!N95*Population!N95*'Econ aggregates'!$X103</f>
        <v>751996.02398860513</v>
      </c>
      <c r="O95">
        <f>'HKI(x)'!O95*Population!O95*'Econ aggregates'!$X103</f>
        <v>748701.24534829729</v>
      </c>
      <c r="P95">
        <f>'HKI(x)'!P95*Population!P95*'Econ aggregates'!$X103</f>
        <v>747154.17885887809</v>
      </c>
      <c r="Q95">
        <f>'HKI(x)'!Q95*Population!Q95*'Econ aggregates'!$X103</f>
        <v>737965.1278946551</v>
      </c>
      <c r="R95">
        <f>'HKI(x)'!R95*Population!R95*'Econ aggregates'!$X103</f>
        <v>710184.22089574113</v>
      </c>
      <c r="S95">
        <f>'HKI(x)'!S95*Population!S95*'Econ aggregates'!$X103</f>
        <v>738618.59907045634</v>
      </c>
      <c r="T95">
        <f>'HKI(x)'!T95*Population!T95*'Econ aggregates'!$X103</f>
        <v>714266.20829320932</v>
      </c>
      <c r="U95">
        <f>'HKI(x)'!U95*Population!U95*'Econ aggregates'!$X103</f>
        <v>590145.39245324396</v>
      </c>
      <c r="V95">
        <f>'HKI(x)'!V95*Population!V95*'Econ aggregates'!$X103</f>
        <v>624171.1934684912</v>
      </c>
      <c r="W95">
        <f>'HKI(x)'!W95*Population!W95*'Econ aggregates'!$X103</f>
        <v>597946.9129578775</v>
      </c>
      <c r="X95">
        <f>'HKI(x)'!X95*Population!X95*'Econ aggregates'!$X103</f>
        <v>538355.28948687855</v>
      </c>
      <c r="Y95">
        <f>'HKI(x)'!Y95*Population!Y95*'Econ aggregates'!$X103</f>
        <v>456474.21291089966</v>
      </c>
      <c r="Z95">
        <f>'HKI(x)'!Z95*Population!Z95*'Econ aggregates'!$X103</f>
        <v>330079.45105050469</v>
      </c>
      <c r="AA95">
        <f>'HKI(x)'!AA95*Population!AA95*'Econ aggregates'!$X103</f>
        <v>261787.93506088335</v>
      </c>
      <c r="AB95">
        <f>'HKI(x)'!AB95*Population!AB95*'Econ aggregates'!$X103</f>
        <v>204112.45419346323</v>
      </c>
      <c r="AC95">
        <f>'HKI(x)'!AC95*Population!AC95*'Econ aggregates'!$X103</f>
        <v>149474.50071162518</v>
      </c>
    </row>
    <row r="96" spans="1:29" x14ac:dyDescent="0.25">
      <c r="A96">
        <f>'HKFI(x)'!AE95</f>
        <v>2043</v>
      </c>
      <c r="B96">
        <f t="shared" si="2"/>
        <v>15762572.169731751</v>
      </c>
      <c r="C96">
        <f>'HKI(x)'!C96*Population!C96*'Econ aggregates'!$X104</f>
        <v>170799.32574614743</v>
      </c>
      <c r="D96">
        <f>'HKI(x)'!D96*Population!D96*'Econ aggregates'!$X104</f>
        <v>166294.97998437687</v>
      </c>
      <c r="E96">
        <f>'HKI(x)'!E96*Population!E96*'Econ aggregates'!$X104</f>
        <v>194992.50975439011</v>
      </c>
      <c r="F96">
        <f>'HKI(x)'!F96*Population!F96*'Econ aggregates'!$X104</f>
        <v>328539.98390292394</v>
      </c>
      <c r="G96">
        <f>'HKI(x)'!G96*Population!G96*'Econ aggregates'!$X104</f>
        <v>462679.32218865049</v>
      </c>
      <c r="H96">
        <f>'HKI(x)'!H96*Population!H96*'Econ aggregates'!$X104</f>
        <v>570117.17292941455</v>
      </c>
      <c r="I96">
        <f>'HKI(x)'!I96*Population!I96*'Econ aggregates'!$X104</f>
        <v>801144.41820065712</v>
      </c>
      <c r="J96">
        <f>'HKI(x)'!J96*Population!J96*'Econ aggregates'!$X104</f>
        <v>880614.53263123601</v>
      </c>
      <c r="K96">
        <f>'HKI(x)'!K96*Population!K96*'Econ aggregates'!$X104</f>
        <v>915446.40906433342</v>
      </c>
      <c r="L96">
        <f>'HKI(x)'!L96*Population!L96*'Econ aggregates'!$X104</f>
        <v>879310.25452560314</v>
      </c>
      <c r="M96">
        <f>'HKI(x)'!M96*Population!M96*'Econ aggregates'!$X104</f>
        <v>878256.21940899687</v>
      </c>
      <c r="N96">
        <f>'HKI(x)'!N96*Population!N96*'Econ aggregates'!$X104</f>
        <v>862853.68608551158</v>
      </c>
      <c r="O96">
        <f>'HKI(x)'!O96*Population!O96*'Econ aggregates'!$X104</f>
        <v>854149.7333697594</v>
      </c>
      <c r="P96">
        <f>'HKI(x)'!P96*Population!P96*'Econ aggregates'!$X104</f>
        <v>834224.63766146475</v>
      </c>
      <c r="Q96">
        <f>'HKI(x)'!Q96*Population!Q96*'Econ aggregates'!$X104</f>
        <v>806294.05611840659</v>
      </c>
      <c r="R96">
        <f>'HKI(x)'!R96*Population!R96*'Econ aggregates'!$X104</f>
        <v>779114.71429478179</v>
      </c>
      <c r="S96">
        <f>'HKI(x)'!S96*Population!S96*'Econ aggregates'!$X104</f>
        <v>820111.96632943628</v>
      </c>
      <c r="T96">
        <f>'HKI(x)'!T96*Population!T96*'Econ aggregates'!$X104</f>
        <v>764264.10420225305</v>
      </c>
      <c r="U96">
        <f>'HKI(x)'!U96*Population!U96*'Econ aggregates'!$X104</f>
        <v>600248.48212249915</v>
      </c>
      <c r="V96">
        <f>'HKI(x)'!V96*Population!V96*'Econ aggregates'!$X104</f>
        <v>621395.58729658322</v>
      </c>
      <c r="W96">
        <f>'HKI(x)'!W96*Population!W96*'Econ aggregates'!$X104</f>
        <v>600008.31795102591</v>
      </c>
      <c r="X96">
        <f>'HKI(x)'!X96*Population!X96*'Econ aggregates'!$X104</f>
        <v>537617.52463775291</v>
      </c>
      <c r="Y96">
        <f>'HKI(x)'!Y96*Population!Y96*'Econ aggregates'!$X104</f>
        <v>462549.64495879237</v>
      </c>
      <c r="Z96">
        <f>'HKI(x)'!Z96*Population!Z96*'Econ aggregates'!$X104</f>
        <v>333215.65129979438</v>
      </c>
      <c r="AA96">
        <f>'HKI(x)'!AA96*Population!AA96*'Econ aggregates'!$X104</f>
        <v>270396.49457536219</v>
      </c>
      <c r="AB96">
        <f>'HKI(x)'!AB96*Population!AB96*'Econ aggregates'!$X104</f>
        <v>214584.57971894412</v>
      </c>
      <c r="AC96">
        <f>'HKI(x)'!AC96*Population!AC96*'Econ aggregates'!$X104</f>
        <v>153347.86077265264</v>
      </c>
    </row>
    <row r="97" spans="1:29" x14ac:dyDescent="0.25">
      <c r="A97">
        <f>'HKFI(x)'!AE96</f>
        <v>2044</v>
      </c>
      <c r="B97">
        <f t="shared" si="2"/>
        <v>16721172.87950835</v>
      </c>
      <c r="C97">
        <f>'HKI(x)'!C97*Population!C97*'Econ aggregates'!$X105</f>
        <v>183523.57913843324</v>
      </c>
      <c r="D97">
        <f>'HKI(x)'!D97*Population!D97*'Econ aggregates'!$X105</f>
        <v>195565.1585660734</v>
      </c>
      <c r="E97">
        <f>'HKI(x)'!E97*Population!E97*'Econ aggregates'!$X105</f>
        <v>174861.56070541943</v>
      </c>
      <c r="F97">
        <f>'HKI(x)'!F97*Population!F97*'Econ aggregates'!$X105</f>
        <v>307439.85059490509</v>
      </c>
      <c r="G97">
        <f>'HKI(x)'!G97*Population!G97*'Econ aggregates'!$X105</f>
        <v>449505.19328958116</v>
      </c>
      <c r="H97">
        <f>'HKI(x)'!H97*Population!H97*'Econ aggregates'!$X105</f>
        <v>568533.20547527494</v>
      </c>
      <c r="I97">
        <f>'HKI(x)'!I97*Population!I97*'Econ aggregates'!$X105</f>
        <v>814384.6021238378</v>
      </c>
      <c r="J97">
        <f>'HKI(x)'!J97*Population!J97*'Econ aggregates'!$X105</f>
        <v>905193.15922573581</v>
      </c>
      <c r="K97">
        <f>'HKI(x)'!K97*Population!K97*'Econ aggregates'!$X105</f>
        <v>975189.76222349436</v>
      </c>
      <c r="L97">
        <f>'HKI(x)'!L97*Population!L97*'Econ aggregates'!$X105</f>
        <v>964057.52687412233</v>
      </c>
      <c r="M97">
        <f>'HKI(x)'!M97*Population!M97*'Econ aggregates'!$X105</f>
        <v>980619.08655419969</v>
      </c>
      <c r="N97">
        <f>'HKI(x)'!N97*Population!N97*'Econ aggregates'!$X105</f>
        <v>972103.74134493491</v>
      </c>
      <c r="O97">
        <f>'HKI(x)'!O97*Population!O97*'Econ aggregates'!$X105</f>
        <v>975708.87350087368</v>
      </c>
      <c r="P97">
        <f>'HKI(x)'!P97*Population!P97*'Econ aggregates'!$X105</f>
        <v>947555.63983740483</v>
      </c>
      <c r="Q97">
        <f>'HKI(x)'!Q97*Population!Q97*'Econ aggregates'!$X105</f>
        <v>892845.44818095933</v>
      </c>
      <c r="R97">
        <f>'HKI(x)'!R97*Population!R97*'Econ aggregates'!$X105</f>
        <v>844494.77850831684</v>
      </c>
      <c r="S97">
        <f>'HKI(x)'!S97*Population!S97*'Econ aggregates'!$X105</f>
        <v>897707.79334619909</v>
      </c>
      <c r="T97">
        <f>'HKI(x)'!T97*Population!T97*'Econ aggregates'!$X105</f>
        <v>838843.26922548399</v>
      </c>
      <c r="U97">
        <f>'HKI(x)'!U97*Population!U97*'Econ aggregates'!$X105</f>
        <v>635663.78619976202</v>
      </c>
      <c r="V97">
        <f>'HKI(x)'!V97*Population!V97*'Econ aggregates'!$X105</f>
        <v>629583.77234700229</v>
      </c>
      <c r="W97">
        <f>'HKI(x)'!W97*Population!W97*'Econ aggregates'!$X105</f>
        <v>593508.63878020132</v>
      </c>
      <c r="X97">
        <f>'HKI(x)'!X97*Population!X97*'Econ aggregates'!$X105</f>
        <v>533030.31989187025</v>
      </c>
      <c r="Y97">
        <f>'HKI(x)'!Y97*Population!Y97*'Econ aggregates'!$X105</f>
        <v>457738.26506077743</v>
      </c>
      <c r="Z97">
        <f>'HKI(x)'!Z97*Population!Z97*'Econ aggregates'!$X105</f>
        <v>327497.15871769487</v>
      </c>
      <c r="AA97">
        <f>'HKI(x)'!AA97*Population!AA97*'Econ aggregates'!$X105</f>
        <v>273993.48965478316</v>
      </c>
      <c r="AB97">
        <f>'HKI(x)'!AB97*Population!AB97*'Econ aggregates'!$X105</f>
        <v>224857.90363445974</v>
      </c>
      <c r="AC97">
        <f>'HKI(x)'!AC97*Population!AC97*'Econ aggregates'!$X105</f>
        <v>157167.31650655175</v>
      </c>
    </row>
    <row r="98" spans="1:29" x14ac:dyDescent="0.25">
      <c r="A98">
        <f>'HKFI(x)'!AE97</f>
        <v>2045</v>
      </c>
      <c r="B98">
        <f t="shared" si="2"/>
        <v>17604247.087120514</v>
      </c>
      <c r="C98">
        <f>'HKI(x)'!C98*Population!C98*'Econ aggregates'!$X106</f>
        <v>205937.26156988303</v>
      </c>
      <c r="D98">
        <f>'HKI(x)'!D98*Population!D98*'Econ aggregates'!$X106</f>
        <v>200697.30092765225</v>
      </c>
      <c r="E98">
        <f>'HKI(x)'!E98*Population!E98*'Econ aggregates'!$X106</f>
        <v>208217.31497403554</v>
      </c>
      <c r="F98">
        <f>'HKI(x)'!F98*Population!F98*'Econ aggregates'!$X106</f>
        <v>285653.07972398138</v>
      </c>
      <c r="G98">
        <f>'HKI(x)'!G98*Population!G98*'Econ aggregates'!$X106</f>
        <v>426735.11274964799</v>
      </c>
      <c r="H98">
        <f>'HKI(x)'!H98*Population!H98*'Econ aggregates'!$X106</f>
        <v>549447.36813358555</v>
      </c>
      <c r="I98">
        <f>'HKI(x)'!I98*Population!I98*'Econ aggregates'!$X106</f>
        <v>800212.21492642572</v>
      </c>
      <c r="J98">
        <f>'HKI(x)'!J98*Population!J98*'Econ aggregates'!$X106</f>
        <v>897311.99453555024</v>
      </c>
      <c r="K98">
        <f>'HKI(x)'!K98*Population!K98*'Econ aggregates'!$X106</f>
        <v>987140.52685549669</v>
      </c>
      <c r="L98">
        <f>'HKI(x)'!L98*Population!L98*'Econ aggregates'!$X106</f>
        <v>1010513.5631992066</v>
      </c>
      <c r="M98">
        <f>'HKI(x)'!M98*Population!M98*'Econ aggregates'!$X106</f>
        <v>1067656.9676366388</v>
      </c>
      <c r="N98">
        <f>'HKI(x)'!N98*Population!N98*'Econ aggregates'!$X106</f>
        <v>1084971.9054288797</v>
      </c>
      <c r="O98">
        <f>'HKI(x)'!O98*Population!O98*'Econ aggregates'!$X106</f>
        <v>1094900.1852399814</v>
      </c>
      <c r="P98">
        <f>'HKI(x)'!P98*Population!P98*'Econ aggregates'!$X106</f>
        <v>1076457.4212460609</v>
      </c>
      <c r="Q98">
        <f>'HKI(x)'!Q98*Population!Q98*'Econ aggregates'!$X106</f>
        <v>1005452.4557103127</v>
      </c>
      <c r="R98">
        <f>'HKI(x)'!R98*Population!R98*'Econ aggregates'!$X106</f>
        <v>927296.60135899135</v>
      </c>
      <c r="S98">
        <f>'HKI(x)'!S98*Population!S98*'Econ aggregates'!$X106</f>
        <v>969468.48583107837</v>
      </c>
      <c r="T98">
        <f>'HKI(x)'!T98*Population!T98*'Econ aggregates'!$X106</f>
        <v>908238.8790990134</v>
      </c>
      <c r="U98">
        <f>'HKI(x)'!U98*Population!U98*'Econ aggregates'!$X106</f>
        <v>690771.43205848616</v>
      </c>
      <c r="V98">
        <f>'HKI(x)'!V98*Population!V98*'Econ aggregates'!$X106</f>
        <v>663464.49778888514</v>
      </c>
      <c r="W98">
        <f>'HKI(x)'!W98*Population!W98*'Econ aggregates'!$X106</f>
        <v>597313.45259451447</v>
      </c>
      <c r="X98">
        <f>'HKI(x)'!X98*Population!X98*'Econ aggregates'!$X106</f>
        <v>521216.39890421915</v>
      </c>
      <c r="Y98">
        <f>'HKI(x)'!Y98*Population!Y98*'Econ aggregates'!$X106</f>
        <v>449683.96077582223</v>
      </c>
      <c r="Z98">
        <f>'HKI(x)'!Z98*Population!Z98*'Econ aggregates'!$X106</f>
        <v>315175.16274168843</v>
      </c>
      <c r="AA98">
        <f>'HKI(x)'!AA98*Population!AA98*'Econ aggregates'!$X106</f>
        <v>269360.11018075241</v>
      </c>
      <c r="AB98">
        <f>'HKI(x)'!AB98*Population!AB98*'Econ aggregates'!$X106</f>
        <v>230083.11359333328</v>
      </c>
      <c r="AC98">
        <f>'HKI(x)'!AC98*Population!AC98*'Econ aggregates'!$X106</f>
        <v>160870.31933638646</v>
      </c>
    </row>
    <row r="99" spans="1:29" x14ac:dyDescent="0.25">
      <c r="A99">
        <f>'HKFI(x)'!AE98</f>
        <v>2046</v>
      </c>
      <c r="B99">
        <f t="shared" si="2"/>
        <v>18476340.751879632</v>
      </c>
      <c r="C99">
        <f>'HKI(x)'!C99*Population!C99*'Econ aggregates'!$X107</f>
        <v>231987.27055492796</v>
      </c>
      <c r="D99">
        <f>'HKI(x)'!D99*Population!D99*'Econ aggregates'!$X107</f>
        <v>207528.19661241275</v>
      </c>
      <c r="E99">
        <f>'HKI(x)'!E99*Population!E99*'Econ aggregates'!$X107</f>
        <v>204705.81325616548</v>
      </c>
      <c r="F99">
        <f>'HKI(x)'!F99*Population!F99*'Econ aggregates'!$X107</f>
        <v>320086.67093557509</v>
      </c>
      <c r="G99">
        <f>'HKI(x)'!G99*Population!G99*'Econ aggregates'!$X107</f>
        <v>411972.0978069221</v>
      </c>
      <c r="H99">
        <f>'HKI(x)'!H99*Population!H99*'Econ aggregates'!$X107</f>
        <v>528515.96944061015</v>
      </c>
      <c r="I99">
        <f>'HKI(x)'!I99*Population!I99*'Econ aggregates'!$X107</f>
        <v>772602.5053857239</v>
      </c>
      <c r="J99">
        <f>'HKI(x)'!J99*Population!J99*'Econ aggregates'!$X107</f>
        <v>870399.26374504657</v>
      </c>
      <c r="K99">
        <f>'HKI(x)'!K99*Population!K99*'Econ aggregates'!$X107</f>
        <v>972429.27028462058</v>
      </c>
      <c r="L99">
        <f>'HKI(x)'!L99*Population!L99*'Econ aggregates'!$X107</f>
        <v>1007723.9408197365</v>
      </c>
      <c r="M99">
        <f>'HKI(x)'!M99*Population!M99*'Econ aggregates'!$X107</f>
        <v>1108268.3733338404</v>
      </c>
      <c r="N99">
        <f>'HKI(x)'!N99*Population!N99*'Econ aggregates'!$X107</f>
        <v>1180247.7211379735</v>
      </c>
      <c r="O99">
        <f>'HKI(x)'!O99*Population!O99*'Econ aggregates'!$X107</f>
        <v>1226043.1345672093</v>
      </c>
      <c r="P99">
        <f>'HKI(x)'!P99*Population!P99*'Econ aggregates'!$X107</f>
        <v>1208673.1950833916</v>
      </c>
      <c r="Q99">
        <f>'HKI(x)'!Q99*Population!Q99*'Econ aggregates'!$X107</f>
        <v>1138108.5592236726</v>
      </c>
      <c r="R99">
        <f>'HKI(x)'!R99*Population!R99*'Econ aggregates'!$X107</f>
        <v>1040565.8366931661</v>
      </c>
      <c r="S99">
        <f>'HKI(x)'!S99*Population!S99*'Econ aggregates'!$X107</f>
        <v>1065272.1707758843</v>
      </c>
      <c r="T99">
        <f>'HKI(x)'!T99*Population!T99*'Econ aggregates'!$X107</f>
        <v>975545.08038776345</v>
      </c>
      <c r="U99">
        <f>'HKI(x)'!U99*Population!U99*'Econ aggregates'!$X107</f>
        <v>744349.7954847815</v>
      </c>
      <c r="V99">
        <f>'HKI(x)'!V99*Population!V99*'Econ aggregates'!$X107</f>
        <v>720665.34971623856</v>
      </c>
      <c r="W99">
        <f>'HKI(x)'!W99*Population!W99*'Econ aggregates'!$X107</f>
        <v>628338.63761980471</v>
      </c>
      <c r="X99">
        <f>'HKI(x)'!X99*Population!X99*'Econ aggregates'!$X107</f>
        <v>521345.04504699359</v>
      </c>
      <c r="Y99">
        <f>'HKI(x)'!Y99*Population!Y99*'Econ aggregates'!$X107</f>
        <v>437807.10663600371</v>
      </c>
      <c r="Z99">
        <f>'HKI(x)'!Z99*Population!Z99*'Econ aggregates'!$X107</f>
        <v>302883.59489704837</v>
      </c>
      <c r="AA99">
        <f>'HKI(x)'!AA99*Population!AA99*'Econ aggregates'!$X107</f>
        <v>259834.85511200794</v>
      </c>
      <c r="AB99">
        <f>'HKI(x)'!AB99*Population!AB99*'Econ aggregates'!$X107</f>
        <v>228811.16529764736</v>
      </c>
      <c r="AC99">
        <f>'HKI(x)'!AC99*Population!AC99*'Econ aggregates'!$X107</f>
        <v>161630.13202446606</v>
      </c>
    </row>
    <row r="100" spans="1:29" x14ac:dyDescent="0.25">
      <c r="A100">
        <f>'HKFI(x)'!AE99</f>
        <v>2047</v>
      </c>
      <c r="B100">
        <f t="shared" si="2"/>
        <v>19349438.677658193</v>
      </c>
      <c r="C100">
        <f>'HKI(x)'!C100*Population!C100*'Econ aggregates'!$X108</f>
        <v>256169.95428011758</v>
      </c>
      <c r="D100">
        <f>'HKI(x)'!D100*Population!D100*'Econ aggregates'!$X108</f>
        <v>215382.28314956397</v>
      </c>
      <c r="E100">
        <f>'HKI(x)'!E100*Population!E100*'Econ aggregates'!$X108</f>
        <v>203532.55720286065</v>
      </c>
      <c r="F100">
        <f>'HKI(x)'!F100*Population!F100*'Econ aggregates'!$X108</f>
        <v>310867.52355807729</v>
      </c>
      <c r="G100">
        <f>'HKI(x)'!G100*Population!G100*'Econ aggregates'!$X108</f>
        <v>426849.24466796708</v>
      </c>
      <c r="H100">
        <f>'HKI(x)'!H100*Population!H100*'Econ aggregates'!$X108</f>
        <v>525280.57888190052</v>
      </c>
      <c r="I100">
        <f>'HKI(x)'!I100*Population!I100*'Econ aggregates'!$X108</f>
        <v>751483.51661857171</v>
      </c>
      <c r="J100">
        <f>'HKI(x)'!J100*Population!J100*'Econ aggregates'!$X108</f>
        <v>839646.13773181592</v>
      </c>
      <c r="K100">
        <f>'HKI(x)'!K100*Population!K100*'Econ aggregates'!$X108</f>
        <v>944252.27895873855</v>
      </c>
      <c r="L100">
        <f>'HKI(x)'!L100*Population!L100*'Econ aggregates'!$X108</f>
        <v>985080.35973268654</v>
      </c>
      <c r="M100">
        <f>'HKI(x)'!M100*Population!M100*'Econ aggregates'!$X108</f>
        <v>1092962.1114481888</v>
      </c>
      <c r="N100">
        <f>'HKI(x)'!N100*Population!N100*'Econ aggregates'!$X108</f>
        <v>1216679.2726487766</v>
      </c>
      <c r="O100">
        <f>'HKI(x)'!O100*Population!O100*'Econ aggregates'!$X108</f>
        <v>1333649.4380963221</v>
      </c>
      <c r="P100">
        <f>'HKI(x)'!P100*Population!P100*'Econ aggregates'!$X108</f>
        <v>1358898.0219034289</v>
      </c>
      <c r="Q100">
        <f>'HKI(x)'!Q100*Population!Q100*'Econ aggregates'!$X108</f>
        <v>1277059.8155212288</v>
      </c>
      <c r="R100">
        <f>'HKI(x)'!R100*Population!R100*'Econ aggregates'!$X108</f>
        <v>1175373.9464857981</v>
      </c>
      <c r="S100">
        <f>'HKI(x)'!S100*Population!S100*'Econ aggregates'!$X108</f>
        <v>1195129.0052642042</v>
      </c>
      <c r="T100">
        <f>'HKI(x)'!T100*Population!T100*'Econ aggregates'!$X108</f>
        <v>1067059.2085512436</v>
      </c>
      <c r="U100">
        <f>'HKI(x)'!U100*Population!U100*'Econ aggregates'!$X108</f>
        <v>797992.22809316171</v>
      </c>
      <c r="V100">
        <f>'HKI(x)'!V100*Population!V100*'Econ aggregates'!$X108</f>
        <v>777275.6874980455</v>
      </c>
      <c r="W100">
        <f>'HKI(x)'!W100*Population!W100*'Econ aggregates'!$X108</f>
        <v>682830.38259727752</v>
      </c>
      <c r="X100">
        <f>'HKI(x)'!X100*Population!X100*'Econ aggregates'!$X108</f>
        <v>547089.10609260073</v>
      </c>
      <c r="Y100">
        <f>'HKI(x)'!Y100*Population!Y100*'Econ aggregates'!$X108</f>
        <v>438257.56836456328</v>
      </c>
      <c r="Z100">
        <f>'HKI(x)'!Z100*Population!Z100*'Econ aggregates'!$X108</f>
        <v>293186.49246982957</v>
      </c>
      <c r="AA100">
        <f>'HKI(x)'!AA100*Population!AA100*'Econ aggregates'!$X108</f>
        <v>253186.51680029364</v>
      </c>
      <c r="AB100">
        <f>'HKI(x)'!AB100*Population!AB100*'Econ aggregates'!$X108</f>
        <v>224017.42713355646</v>
      </c>
      <c r="AC100">
        <f>'HKI(x)'!AC100*Population!AC100*'Econ aggregates'!$X108</f>
        <v>160248.01390737275</v>
      </c>
    </row>
    <row r="101" spans="1:29" x14ac:dyDescent="0.25">
      <c r="A101">
        <f>'HKFI(x)'!AE100</f>
        <v>2048</v>
      </c>
      <c r="B101">
        <f t="shared" si="2"/>
        <v>20134300.140562635</v>
      </c>
      <c r="C101">
        <f>'HKI(x)'!C101*Population!C101*'Econ aggregates'!$X109</f>
        <v>274285.0889834275</v>
      </c>
      <c r="D101">
        <f>'HKI(x)'!D101*Population!D101*'Econ aggregates'!$X109</f>
        <v>227874.14678870811</v>
      </c>
      <c r="E101">
        <f>'HKI(x)'!E101*Population!E101*'Econ aggregates'!$X109</f>
        <v>210634.65448336169</v>
      </c>
      <c r="F101">
        <f>'HKI(x)'!F101*Population!F101*'Econ aggregates'!$X109</f>
        <v>315275.63916121831</v>
      </c>
      <c r="G101">
        <f>'HKI(x)'!G101*Population!G101*'Econ aggregates'!$X109</f>
        <v>426096.15824454167</v>
      </c>
      <c r="H101">
        <f>'HKI(x)'!H101*Population!H101*'Econ aggregates'!$X109</f>
        <v>518301.8657542016</v>
      </c>
      <c r="I101">
        <f>'HKI(x)'!I101*Population!I101*'Econ aggregates'!$X109</f>
        <v>735212.16078909766</v>
      </c>
      <c r="J101">
        <f>'HKI(x)'!J101*Population!J101*'Econ aggregates'!$X109</f>
        <v>816957.54631268338</v>
      </c>
      <c r="K101">
        <f>'HKI(x)'!K101*Population!K101*'Econ aggregates'!$X109</f>
        <v>919401.15131891042</v>
      </c>
      <c r="L101">
        <f>'HKI(x)'!L101*Population!L101*'Econ aggregates'!$X109</f>
        <v>965829.69204130524</v>
      </c>
      <c r="M101">
        <f>'HKI(x)'!M101*Population!M101*'Econ aggregates'!$X109</f>
        <v>1075286.6267890721</v>
      </c>
      <c r="N101">
        <f>'HKI(x)'!N101*Population!N101*'Econ aggregates'!$X109</f>
        <v>1194464.8311718516</v>
      </c>
      <c r="O101">
        <f>'HKI(x)'!O101*Population!O101*'Econ aggregates'!$X109</f>
        <v>1359526.9892523598</v>
      </c>
      <c r="P101">
        <f>'HKI(x)'!P101*Population!P101*'Econ aggregates'!$X109</f>
        <v>1459680.5753958684</v>
      </c>
      <c r="Q101">
        <f>'HKI(x)'!Q101*Population!Q101*'Econ aggregates'!$X109</f>
        <v>1422512.9657661514</v>
      </c>
      <c r="R101">
        <f>'HKI(x)'!R101*Population!R101*'Econ aggregates'!$X109</f>
        <v>1308133.3948438296</v>
      </c>
      <c r="S101">
        <f>'HKI(x)'!S101*Population!S101*'Econ aggregates'!$X109</f>
        <v>1339462.8748003808</v>
      </c>
      <c r="T101">
        <f>'HKI(x)'!T101*Population!T101*'Econ aggregates'!$X109</f>
        <v>1185930.6019685674</v>
      </c>
      <c r="U101">
        <f>'HKI(x)'!U101*Population!U101*'Econ aggregates'!$X109</f>
        <v>866314.71174208389</v>
      </c>
      <c r="V101">
        <f>'HKI(x)'!V101*Population!V101*'Econ aggregates'!$X109</f>
        <v>826824.35067260405</v>
      </c>
      <c r="W101">
        <f>'HKI(x)'!W101*Population!W101*'Econ aggregates'!$X109</f>
        <v>731341.66039910004</v>
      </c>
      <c r="X101">
        <f>'HKI(x)'!X101*Population!X101*'Econ aggregates'!$X109</f>
        <v>588895.16405612661</v>
      </c>
      <c r="Y101">
        <f>'HKI(x)'!Y101*Population!Y101*'Econ aggregates'!$X109</f>
        <v>456753.04944689327</v>
      </c>
      <c r="Z101">
        <f>'HKI(x)'!Z101*Population!Z101*'Econ aggregates'!$X109</f>
        <v>290830.50699585862</v>
      </c>
      <c r="AA101">
        <f>'HKI(x)'!AA101*Population!AA101*'Econ aggregates'!$X109</f>
        <v>244576.40823658352</v>
      </c>
      <c r="AB101">
        <f>'HKI(x)'!AB101*Population!AB101*'Econ aggregates'!$X109</f>
        <v>217913.18511325464</v>
      </c>
      <c r="AC101">
        <f>'HKI(x)'!AC101*Population!AC101*'Econ aggregates'!$X109</f>
        <v>155984.14003459143</v>
      </c>
    </row>
    <row r="102" spans="1:29" x14ac:dyDescent="0.25">
      <c r="A102">
        <f>'HKFI(x)'!AE101</f>
        <v>2049</v>
      </c>
      <c r="B102">
        <f t="shared" si="2"/>
        <v>20825719.85059521</v>
      </c>
      <c r="C102">
        <f>'HKI(x)'!C102*Population!C102*'Econ aggregates'!$X110</f>
        <v>288373.72095163795</v>
      </c>
      <c r="D102">
        <f>'HKI(x)'!D102*Population!D102*'Econ aggregates'!$X110</f>
        <v>230625.22691772375</v>
      </c>
      <c r="E102">
        <f>'HKI(x)'!E102*Population!E102*'Econ aggregates'!$X110</f>
        <v>219451.48538348422</v>
      </c>
      <c r="F102">
        <f>'HKI(x)'!F102*Population!F102*'Econ aggregates'!$X110</f>
        <v>322505.90201243327</v>
      </c>
      <c r="G102">
        <f>'HKI(x)'!G102*Population!G102*'Econ aggregates'!$X110</f>
        <v>428882.32022775261</v>
      </c>
      <c r="H102">
        <f>'HKI(x)'!H102*Population!H102*'Econ aggregates'!$X110</f>
        <v>514752.5518265196</v>
      </c>
      <c r="I102">
        <f>'HKI(x)'!I102*Population!I102*'Econ aggregates'!$X110</f>
        <v>722989.28294975567</v>
      </c>
      <c r="J102">
        <f>'HKI(x)'!J102*Population!J102*'Econ aggregates'!$X110</f>
        <v>798193.31707374135</v>
      </c>
      <c r="K102">
        <f>'HKI(x)'!K102*Population!K102*'Econ aggregates'!$X110</f>
        <v>892821.02436130843</v>
      </c>
      <c r="L102">
        <f>'HKI(x)'!L102*Population!L102*'Econ aggregates'!$X110</f>
        <v>936714.85295184201</v>
      </c>
      <c r="M102">
        <f>'HKI(x)'!M102*Population!M102*'Econ aggregates'!$X110</f>
        <v>1049419.4829019541</v>
      </c>
      <c r="N102">
        <f>'HKI(x)'!N102*Population!N102*'Econ aggregates'!$X110</f>
        <v>1170621.5002403331</v>
      </c>
      <c r="O102">
        <f>'HKI(x)'!O102*Population!O102*'Econ aggregates'!$X110</f>
        <v>1331635.9301967015</v>
      </c>
      <c r="P102">
        <f>'HKI(x)'!P102*Population!P102*'Econ aggregates'!$X110</f>
        <v>1483307.7316378688</v>
      </c>
      <c r="Q102">
        <f>'HKI(x)'!Q102*Population!Q102*'Econ aggregates'!$X110</f>
        <v>1522554.3847097233</v>
      </c>
      <c r="R102">
        <f>'HKI(x)'!R102*Population!R102*'Econ aggregates'!$X110</f>
        <v>1451276.5595527783</v>
      </c>
      <c r="S102">
        <f>'HKI(x)'!S102*Population!S102*'Econ aggregates'!$X110</f>
        <v>1485355.6141142442</v>
      </c>
      <c r="T102">
        <f>'HKI(x)'!T102*Population!T102*'Econ aggregates'!$X110</f>
        <v>1324162.9356369444</v>
      </c>
      <c r="U102">
        <f>'HKI(x)'!U102*Population!U102*'Econ aggregates'!$X110</f>
        <v>960323.39083468693</v>
      </c>
      <c r="V102">
        <f>'HKI(x)'!V102*Population!V102*'Econ aggregates'!$X110</f>
        <v>894285.88248554186</v>
      </c>
      <c r="W102">
        <f>'HKI(x)'!W102*Population!W102*'Econ aggregates'!$X110</f>
        <v>775980.83189580473</v>
      </c>
      <c r="X102">
        <f>'HKI(x)'!X102*Population!X102*'Econ aggregates'!$X110</f>
        <v>627647.9607902962</v>
      </c>
      <c r="Y102">
        <f>'HKI(x)'!Y102*Population!Y102*'Econ aggregates'!$X110</f>
        <v>490052.82017930172</v>
      </c>
      <c r="Z102">
        <f>'HKI(x)'!Z102*Population!Z102*'Econ aggregates'!$X110</f>
        <v>301327.19576969289</v>
      </c>
      <c r="AA102">
        <f>'HKI(x)'!AA102*Population!AA102*'Econ aggregates'!$X110</f>
        <v>241442.4542684858</v>
      </c>
      <c r="AB102">
        <f>'HKI(x)'!AB102*Population!AB102*'Econ aggregates'!$X110</f>
        <v>209805.73205166621</v>
      </c>
      <c r="AC102">
        <f>'HKI(x)'!AC102*Population!AC102*'Econ aggregates'!$X110</f>
        <v>151209.75867298577</v>
      </c>
    </row>
    <row r="103" spans="1:29" x14ac:dyDescent="0.25">
      <c r="A103">
        <f>'HKFI(x)'!AE102</f>
        <v>2050</v>
      </c>
      <c r="B103">
        <f t="shared" si="2"/>
        <v>21460614.286091872</v>
      </c>
      <c r="C103">
        <f>'HKI(x)'!C103*Population!C103*'Econ aggregates'!$X111</f>
        <v>300044.13808960695</v>
      </c>
      <c r="D103">
        <f>'HKI(x)'!D103*Population!D103*'Econ aggregates'!$X111</f>
        <v>240097.73313625282</v>
      </c>
      <c r="E103">
        <f>'HKI(x)'!E103*Population!E103*'Econ aggregates'!$X111</f>
        <v>215817.6838370855</v>
      </c>
      <c r="F103">
        <f>'HKI(x)'!F103*Population!F103*'Econ aggregates'!$X111</f>
        <v>331671.8984215096</v>
      </c>
      <c r="G103">
        <f>'HKI(x)'!G103*Population!G103*'Econ aggregates'!$X111</f>
        <v>435095.85337977868</v>
      </c>
      <c r="H103">
        <f>'HKI(x)'!H103*Population!H103*'Econ aggregates'!$X111</f>
        <v>515611.17279301718</v>
      </c>
      <c r="I103">
        <f>'HKI(x)'!I103*Population!I103*'Econ aggregates'!$X111</f>
        <v>716144.59560200339</v>
      </c>
      <c r="J103">
        <f>'HKI(x)'!J103*Population!J103*'Econ aggregates'!$X111</f>
        <v>784728.58502768574</v>
      </c>
      <c r="K103">
        <f>'HKI(x)'!K103*Population!K103*'Econ aggregates'!$X111</f>
        <v>874286.11093274807</v>
      </c>
      <c r="L103">
        <f>'HKI(x)'!L103*Population!L103*'Econ aggregates'!$X111</f>
        <v>910880.54001799377</v>
      </c>
      <c r="M103">
        <f>'HKI(x)'!M103*Population!M103*'Econ aggregates'!$X111</f>
        <v>1016965.2201088327</v>
      </c>
      <c r="N103">
        <f>'HKI(x)'!N103*Population!N103*'Econ aggregates'!$X111</f>
        <v>1139833.1500545566</v>
      </c>
      <c r="O103">
        <f>'HKI(x)'!O103*Population!O103*'Econ aggregates'!$X111</f>
        <v>1304684.8897619999</v>
      </c>
      <c r="P103">
        <f>'HKI(x)'!P103*Population!P103*'Econ aggregates'!$X111</f>
        <v>1452051.4379412318</v>
      </c>
      <c r="Q103">
        <f>'HKI(x)'!Q103*Population!Q103*'Econ aggregates'!$X111</f>
        <v>1545745.6920115689</v>
      </c>
      <c r="R103">
        <f>'HKI(x)'!R103*Population!R103*'Econ aggregates'!$X111</f>
        <v>1551220.857128137</v>
      </c>
      <c r="S103">
        <f>'HKI(x)'!S103*Population!S103*'Econ aggregates'!$X111</f>
        <v>1646141.2735610679</v>
      </c>
      <c r="T103">
        <f>'HKI(x)'!T103*Population!T103*'Econ aggregates'!$X111</f>
        <v>1466699.5131372649</v>
      </c>
      <c r="U103">
        <f>'HKI(x)'!U103*Population!U103*'Econ aggregates'!$X111</f>
        <v>1072198.3270696879</v>
      </c>
      <c r="V103">
        <f>'HKI(x)'!V103*Population!V103*'Econ aggregates'!$X111</f>
        <v>990359.70103636757</v>
      </c>
      <c r="W103">
        <f>'HKI(x)'!W103*Population!W103*'Econ aggregates'!$X111</f>
        <v>839382.22632455931</v>
      </c>
      <c r="X103">
        <f>'HKI(x)'!X103*Population!X103*'Econ aggregates'!$X111</f>
        <v>664603.43126885663</v>
      </c>
      <c r="Y103">
        <f>'HKI(x)'!Y103*Population!Y103*'Econ aggregates'!$X111</f>
        <v>521988.08289620728</v>
      </c>
      <c r="Z103">
        <f>'HKI(x)'!Z103*Population!Z103*'Econ aggregates'!$X111</f>
        <v>322367.08676471881</v>
      </c>
      <c r="AA103">
        <f>'HKI(x)'!AA103*Population!AA103*'Econ aggregates'!$X111</f>
        <v>249613.26402907193</v>
      </c>
      <c r="AB103">
        <f>'HKI(x)'!AB103*Population!AB103*'Econ aggregates'!$X111</f>
        <v>206937.47147286203</v>
      </c>
      <c r="AC103">
        <f>'HKI(x)'!AC103*Population!AC103*'Econ aggregates'!$X111</f>
        <v>145444.35028719791</v>
      </c>
    </row>
    <row r="104" spans="1:29" x14ac:dyDescent="0.25">
      <c r="A104">
        <f>'HKFI(x)'!AE103</f>
        <v>2051</v>
      </c>
      <c r="B104">
        <f t="shared" si="2"/>
        <v>22049645.894549903</v>
      </c>
      <c r="C104">
        <f>'HKI(x)'!C104*Population!C104*'Econ aggregates'!$X112</f>
        <v>312001.37646212958</v>
      </c>
      <c r="D104">
        <f>'HKI(x)'!D104*Population!D104*'Econ aggregates'!$X112</f>
        <v>251447.88827946808</v>
      </c>
      <c r="E104">
        <f>'HKI(x)'!E104*Population!E104*'Econ aggregates'!$X112</f>
        <v>225969.40426814632</v>
      </c>
      <c r="F104">
        <f>'HKI(x)'!F104*Population!F104*'Econ aggregates'!$X112</f>
        <v>327687.9481735311</v>
      </c>
      <c r="G104">
        <f>'HKI(x)'!G104*Population!G104*'Econ aggregates'!$X112</f>
        <v>442337.37873839744</v>
      </c>
      <c r="H104">
        <f>'HKI(x)'!H104*Population!H104*'Econ aggregates'!$X112</f>
        <v>519305.31435986422</v>
      </c>
      <c r="I104">
        <f>'HKI(x)'!I104*Population!I104*'Econ aggregates'!$X112</f>
        <v>714411.36681175069</v>
      </c>
      <c r="J104">
        <f>'HKI(x)'!J104*Population!J104*'Econ aggregates'!$X112</f>
        <v>776192.83768238372</v>
      </c>
      <c r="K104">
        <f>'HKI(x)'!K104*Population!K104*'Econ aggregates'!$X112</f>
        <v>860646.61006947537</v>
      </c>
      <c r="L104">
        <f>'HKI(x)'!L104*Population!L104*'Econ aggregates'!$X112</f>
        <v>895340.43429818866</v>
      </c>
      <c r="M104">
        <f>'HKI(x)'!M104*Population!M104*'Econ aggregates'!$X112</f>
        <v>991640.57253417338</v>
      </c>
      <c r="N104">
        <f>'HKI(x)'!N104*Population!N104*'Econ aggregates'!$X112</f>
        <v>1104488.108975478</v>
      </c>
      <c r="O104">
        <f>'HKI(x)'!O104*Population!O104*'Econ aggregates'!$X112</f>
        <v>1269881.9228683186</v>
      </c>
      <c r="P104">
        <f>'HKI(x)'!P104*Population!P104*'Econ aggregates'!$X112</f>
        <v>1422637.0053833285</v>
      </c>
      <c r="Q104">
        <f>'HKI(x)'!Q104*Population!Q104*'Econ aggregates'!$X112</f>
        <v>1513281.9098321495</v>
      </c>
      <c r="R104">
        <f>'HKI(x)'!R104*Population!R104*'Econ aggregates'!$X112</f>
        <v>1574270.3284367798</v>
      </c>
      <c r="S104">
        <f>'HKI(x)'!S104*Population!S104*'Econ aggregates'!$X112</f>
        <v>1759304.2881291318</v>
      </c>
      <c r="T104">
        <f>'HKI(x)'!T104*Population!T104*'Econ aggregates'!$X112</f>
        <v>1625235.4476802801</v>
      </c>
      <c r="U104">
        <f>'HKI(x)'!U104*Population!U104*'Econ aggregates'!$X112</f>
        <v>1188670.2744712206</v>
      </c>
      <c r="V104">
        <f>'HKI(x)'!V104*Population!V104*'Econ aggregates'!$X112</f>
        <v>1105852.723578989</v>
      </c>
      <c r="W104">
        <f>'HKI(x)'!W104*Population!W104*'Econ aggregates'!$X112</f>
        <v>930735.15689852647</v>
      </c>
      <c r="X104">
        <f>'HKI(x)'!X104*Population!X104*'Econ aggregates'!$X112</f>
        <v>718359.31365562556</v>
      </c>
      <c r="Y104">
        <f>'HKI(x)'!Y104*Population!Y104*'Econ aggregates'!$X112</f>
        <v>552993.21004116186</v>
      </c>
      <c r="Z104">
        <f>'HKI(x)'!Z104*Population!Z104*'Econ aggregates'!$X112</f>
        <v>342800.14580300753</v>
      </c>
      <c r="AA104">
        <f>'HKI(x)'!AA104*Population!AA104*'Econ aggregates'!$X112</f>
        <v>266735.42385723448</v>
      </c>
      <c r="AB104">
        <f>'HKI(x)'!AB104*Population!AB104*'Econ aggregates'!$X112</f>
        <v>213960.61894132331</v>
      </c>
      <c r="AC104">
        <f>'HKI(x)'!AC104*Population!AC104*'Econ aggregates'!$X112</f>
        <v>143458.8843198414</v>
      </c>
    </row>
    <row r="105" spans="1:29" x14ac:dyDescent="0.25">
      <c r="A105">
        <f>'HKFI(x)'!AE104</f>
        <v>2052</v>
      </c>
      <c r="B105">
        <f t="shared" si="2"/>
        <v>22595228.768076029</v>
      </c>
      <c r="C105">
        <f>'HKI(x)'!C105*Population!C105*'Econ aggregates'!$X113</f>
        <v>326527.37358217977</v>
      </c>
      <c r="D105">
        <f>'HKI(x)'!D105*Population!D105*'Econ aggregates'!$X113</f>
        <v>265001.25540726876</v>
      </c>
      <c r="E105">
        <f>'HKI(x)'!E105*Population!E105*'Econ aggregates'!$X113</f>
        <v>238221.42508953609</v>
      </c>
      <c r="F105">
        <f>'HKI(x)'!F105*Population!F105*'Econ aggregates'!$X113</f>
        <v>343373.66607655212</v>
      </c>
      <c r="G105">
        <f>'HKI(x)'!G105*Population!G105*'Econ aggregates'!$X113</f>
        <v>446255.81708398688</v>
      </c>
      <c r="H105">
        <f>'HKI(x)'!H105*Population!H105*'Econ aggregates'!$X113</f>
        <v>522177.94725249661</v>
      </c>
      <c r="I105">
        <f>'HKI(x)'!I105*Population!I105*'Econ aggregates'!$X113</f>
        <v>714552.27099039126</v>
      </c>
      <c r="J105">
        <f>'HKI(x)'!J105*Population!J105*'Econ aggregates'!$X113</f>
        <v>771673.46162871632</v>
      </c>
      <c r="K105">
        <f>'HKI(x)'!K105*Population!K105*'Econ aggregates'!$X113</f>
        <v>850928.44598409755</v>
      </c>
      <c r="L105">
        <f>'HKI(x)'!L105*Population!L105*'Econ aggregates'!$X113</f>
        <v>883519.31513459457</v>
      </c>
      <c r="M105">
        <f>'HKI(x)'!M105*Population!M105*'Econ aggregates'!$X113</f>
        <v>979410.73082866252</v>
      </c>
      <c r="N105">
        <f>'HKI(x)'!N105*Population!N105*'Econ aggregates'!$X113</f>
        <v>1080470.7801449622</v>
      </c>
      <c r="O105">
        <f>'HKI(x)'!O105*Population!O105*'Econ aggregates'!$X113</f>
        <v>1232478.9315666254</v>
      </c>
      <c r="P105">
        <f>'HKI(x)'!P105*Population!P105*'Econ aggregates'!$X113</f>
        <v>1384281.7335049892</v>
      </c>
      <c r="Q105">
        <f>'HKI(x)'!Q105*Population!Q105*'Econ aggregates'!$X113</f>
        <v>1483192.0574998453</v>
      </c>
      <c r="R105">
        <f>'HKI(x)'!R105*Population!R105*'Econ aggregates'!$X113</f>
        <v>1541766.4981034324</v>
      </c>
      <c r="S105">
        <f>'HKI(x)'!S105*Population!S105*'Econ aggregates'!$X113</f>
        <v>1786520.1571589797</v>
      </c>
      <c r="T105">
        <f>'HKI(x)'!T105*Population!T105*'Econ aggregates'!$X113</f>
        <v>1737984.0826444775</v>
      </c>
      <c r="U105">
        <f>'HKI(x)'!U105*Population!U105*'Econ aggregates'!$X113</f>
        <v>1319341.8469299793</v>
      </c>
      <c r="V105">
        <f>'HKI(x)'!V105*Population!V105*'Econ aggregates'!$X113</f>
        <v>1227075.8508604681</v>
      </c>
      <c r="W105">
        <f>'HKI(x)'!W105*Population!W105*'Econ aggregates'!$X113</f>
        <v>1041535.2800661955</v>
      </c>
      <c r="X105">
        <f>'HKI(x)'!X105*Population!X105*'Econ aggregates'!$X113</f>
        <v>796716.75382696849</v>
      </c>
      <c r="Y105">
        <f>'HKI(x)'!Y105*Population!Y105*'Econ aggregates'!$X113</f>
        <v>598583.03142211481</v>
      </c>
      <c r="Z105">
        <f>'HKI(x)'!Z105*Population!Z105*'Econ aggregates'!$X113</f>
        <v>362845.5972615676</v>
      </c>
      <c r="AA105">
        <f>'HKI(x)'!AA105*Population!AA105*'Econ aggregates'!$X113</f>
        <v>283518.50174847711</v>
      </c>
      <c r="AB105">
        <f>'HKI(x)'!AB105*Population!AB105*'Econ aggregates'!$X113</f>
        <v>228831.90301262765</v>
      </c>
      <c r="AC105">
        <f>'HKI(x)'!AC105*Population!AC105*'Econ aggregates'!$X113</f>
        <v>148444.0532658376</v>
      </c>
    </row>
    <row r="106" spans="1:29" x14ac:dyDescent="0.25">
      <c r="A106">
        <f>'HKFI(x)'!AE105</f>
        <v>2053</v>
      </c>
      <c r="B106">
        <f t="shared" si="2"/>
        <v>23042486.491141774</v>
      </c>
      <c r="C106">
        <f>'HKI(x)'!C106*Population!C106*'Econ aggregates'!$X114</f>
        <v>342677.63456749113</v>
      </c>
      <c r="D106">
        <f>'HKI(x)'!D106*Population!D106*'Econ aggregates'!$X114</f>
        <v>289735.82063135493</v>
      </c>
      <c r="E106">
        <f>'HKI(x)'!E106*Population!E106*'Econ aggregates'!$X114</f>
        <v>257527.53189809676</v>
      </c>
      <c r="F106">
        <f>'HKI(x)'!F106*Population!F106*'Econ aggregates'!$X114</f>
        <v>365619.6432950687</v>
      </c>
      <c r="G106">
        <f>'HKI(x)'!G106*Population!G106*'Econ aggregates'!$X114</f>
        <v>467333.1300166616</v>
      </c>
      <c r="H106">
        <f>'HKI(x)'!H106*Population!H106*'Econ aggregates'!$X114</f>
        <v>537500.77818140469</v>
      </c>
      <c r="I106">
        <f>'HKI(x)'!I106*Population!I106*'Econ aggregates'!$X114</f>
        <v>722846.1778142245</v>
      </c>
      <c r="J106">
        <f>'HKI(x)'!J106*Population!J106*'Econ aggregates'!$X114</f>
        <v>767751.25359246042</v>
      </c>
      <c r="K106">
        <f>'HKI(x)'!K106*Population!K106*'Econ aggregates'!$X114</f>
        <v>836642.68559107627</v>
      </c>
      <c r="L106">
        <f>'HKI(x)'!L106*Population!L106*'Econ aggregates'!$X114</f>
        <v>864134.65489466942</v>
      </c>
      <c r="M106">
        <f>'HKI(x)'!M106*Population!M106*'Econ aggregates'!$X114</f>
        <v>959862.20073447621</v>
      </c>
      <c r="N106">
        <f>'HKI(x)'!N106*Population!N106*'Econ aggregates'!$X114</f>
        <v>1064317.7462521025</v>
      </c>
      <c r="O106">
        <f>'HKI(x)'!O106*Population!O106*'Econ aggregates'!$X114</f>
        <v>1206605.890613101</v>
      </c>
      <c r="P106">
        <f>'HKI(x)'!P106*Population!P106*'Econ aggregates'!$X114</f>
        <v>1343402.1611697555</v>
      </c>
      <c r="Q106">
        <f>'HKI(x)'!Q106*Population!Q106*'Econ aggregates'!$X114</f>
        <v>1440415.0114122834</v>
      </c>
      <c r="R106">
        <f>'HKI(x)'!R106*Population!R106*'Econ aggregates'!$X114</f>
        <v>1506769.4423941311</v>
      </c>
      <c r="S106">
        <f>'HKI(x)'!S106*Population!S106*'Econ aggregates'!$X114</f>
        <v>1744823.7085249759</v>
      </c>
      <c r="T106">
        <f>'HKI(x)'!T106*Population!T106*'Econ aggregates'!$X114</f>
        <v>1759942.2175148237</v>
      </c>
      <c r="U106">
        <f>'HKI(x)'!U106*Population!U106*'Econ aggregates'!$X114</f>
        <v>1408316.1408372198</v>
      </c>
      <c r="V106">
        <f>'HKI(x)'!V106*Population!V106*'Econ aggregates'!$X114</f>
        <v>1358458.3259889183</v>
      </c>
      <c r="W106">
        <f>'HKI(x)'!W106*Population!W106*'Econ aggregates'!$X114</f>
        <v>1154171.9350565376</v>
      </c>
      <c r="X106">
        <f>'HKI(x)'!X106*Population!X106*'Econ aggregates'!$X114</f>
        <v>888870.78589762282</v>
      </c>
      <c r="Y106">
        <f>'HKI(x)'!Y106*Population!Y106*'Econ aggregates'!$X114</f>
        <v>662823.14116765407</v>
      </c>
      <c r="Z106">
        <f>'HKI(x)'!Z106*Population!Z106*'Econ aggregates'!$X114</f>
        <v>391378.09684680175</v>
      </c>
      <c r="AA106">
        <f>'HKI(x)'!AA106*Population!AA106*'Econ aggregates'!$X114</f>
        <v>299203.83689589897</v>
      </c>
      <c r="AB106">
        <f>'HKI(x)'!AB106*Population!AB106*'Econ aggregates'!$X114</f>
        <v>242834.77722432473</v>
      </c>
      <c r="AC106">
        <f>'HKI(x)'!AC106*Population!AC106*'Econ aggregates'!$X114</f>
        <v>158521.76212863752</v>
      </c>
    </row>
    <row r="107" spans="1:29" x14ac:dyDescent="0.25">
      <c r="A107">
        <f>'HKFI(x)'!AE106</f>
        <v>2054</v>
      </c>
      <c r="B107">
        <f t="shared" si="2"/>
        <v>23461520.641451303</v>
      </c>
      <c r="C107">
        <f>'HKI(x)'!C107*Population!C107*'Econ aggregates'!$X115</f>
        <v>360870.67329996341</v>
      </c>
      <c r="D107">
        <f>'HKI(x)'!D107*Population!D107*'Econ aggregates'!$X115</f>
        <v>296944.94005488954</v>
      </c>
      <c r="E107">
        <f>'HKI(x)'!E107*Population!E107*'Econ aggregates'!$X115</f>
        <v>279527.4682476896</v>
      </c>
      <c r="F107">
        <f>'HKI(x)'!F107*Population!F107*'Econ aggregates'!$X115</f>
        <v>393352.8098168826</v>
      </c>
      <c r="G107">
        <f>'HKI(x)'!G107*Population!G107*'Econ aggregates'!$X115</f>
        <v>496930.42372716096</v>
      </c>
      <c r="H107">
        <f>'HKI(x)'!H107*Population!H107*'Econ aggregates'!$X115</f>
        <v>563477.10090062988</v>
      </c>
      <c r="I107">
        <f>'HKI(x)'!I107*Population!I107*'Econ aggregates'!$X115</f>
        <v>746304.05446323461</v>
      </c>
      <c r="J107">
        <f>'HKI(x)'!J107*Population!J107*'Econ aggregates'!$X115</f>
        <v>780599.05109743588</v>
      </c>
      <c r="K107">
        <f>'HKI(x)'!K107*Population!K107*'Econ aggregates'!$X115</f>
        <v>835418.23034076684</v>
      </c>
      <c r="L107">
        <f>'HKI(x)'!L107*Population!L107*'Econ aggregates'!$X115</f>
        <v>850536.42023449764</v>
      </c>
      <c r="M107">
        <f>'HKI(x)'!M107*Population!M107*'Econ aggregates'!$X115</f>
        <v>938645.98890968598</v>
      </c>
      <c r="N107">
        <f>'HKI(x)'!N107*Population!N107*'Econ aggregates'!$X115</f>
        <v>1043976.0560999789</v>
      </c>
      <c r="O107">
        <f>'HKI(x)'!O107*Population!O107*'Econ aggregates'!$X115</f>
        <v>1191404.7741818894</v>
      </c>
      <c r="P107">
        <f>'HKI(x)'!P107*Population!P107*'Econ aggregates'!$X115</f>
        <v>1317670.6271520804</v>
      </c>
      <c r="Q107">
        <f>'HKI(x)'!Q107*Population!Q107*'Econ aggregates'!$X115</f>
        <v>1400119.4918222798</v>
      </c>
      <c r="R107">
        <f>'HKI(x)'!R107*Population!R107*'Econ aggregates'!$X115</f>
        <v>1465017.0576948861</v>
      </c>
      <c r="S107">
        <f>'HKI(x)'!S107*Population!S107*'Econ aggregates'!$X115</f>
        <v>1707518.3618850575</v>
      </c>
      <c r="T107">
        <f>'HKI(x)'!T107*Population!T107*'Econ aggregates'!$X115</f>
        <v>1721222.7548721849</v>
      </c>
      <c r="U107">
        <f>'HKI(x)'!U107*Population!U107*'Econ aggregates'!$X115</f>
        <v>1429457.0878391401</v>
      </c>
      <c r="V107">
        <f>'HKI(x)'!V107*Population!V107*'Econ aggregates'!$X115</f>
        <v>1452399.4241144378</v>
      </c>
      <c r="W107">
        <f>'HKI(x)'!W107*Population!W107*'Econ aggregates'!$X115</f>
        <v>1281402.5657861831</v>
      </c>
      <c r="X107">
        <f>'HKI(x)'!X107*Population!X107*'Econ aggregates'!$X115</f>
        <v>986043.88703336369</v>
      </c>
      <c r="Y107">
        <f>'HKI(x)'!Y107*Population!Y107*'Econ aggregates'!$X115</f>
        <v>741200.79867032554</v>
      </c>
      <c r="Z107">
        <f>'HKI(x)'!Z107*Population!Z107*'Econ aggregates'!$X115</f>
        <v>433455.40449345706</v>
      </c>
      <c r="AA107">
        <f>'HKI(x)'!AA107*Population!AA107*'Econ aggregates'!$X115</f>
        <v>322849.9143449362</v>
      </c>
      <c r="AB107">
        <f>'HKI(x)'!AB107*Population!AB107*'Econ aggregates'!$X115</f>
        <v>256679.02430445061</v>
      </c>
      <c r="AC107">
        <f>'HKI(x)'!AC107*Population!AC107*'Econ aggregates'!$X115</f>
        <v>168496.25006381978</v>
      </c>
    </row>
    <row r="108" spans="1:29" x14ac:dyDescent="0.25">
      <c r="A108">
        <f>'HKFI(x)'!AE107</f>
        <v>2055</v>
      </c>
      <c r="B108">
        <f t="shared" si="2"/>
        <v>23901232.320527513</v>
      </c>
      <c r="C108">
        <f>'HKI(x)'!C108*Population!C108*'Econ aggregates'!$X116</f>
        <v>381521.40962878754</v>
      </c>
      <c r="D108">
        <f>'HKI(x)'!D108*Population!D108*'Econ aggregates'!$X116</f>
        <v>316529.06493956433</v>
      </c>
      <c r="E108">
        <f>'HKI(x)'!E108*Population!E108*'Econ aggregates'!$X116</f>
        <v>286555.34923455754</v>
      </c>
      <c r="F108">
        <f>'HKI(x)'!F108*Population!F108*'Econ aggregates'!$X116</f>
        <v>424121.32922210236</v>
      </c>
      <c r="G108">
        <f>'HKI(x)'!G108*Population!G108*'Econ aggregates'!$X116</f>
        <v>532971.34630833659</v>
      </c>
      <c r="H108">
        <f>'HKI(x)'!H108*Population!H108*'Econ aggregates'!$X116</f>
        <v>598910.4647220429</v>
      </c>
      <c r="I108">
        <f>'HKI(x)'!I108*Population!I108*'Econ aggregates'!$X116</f>
        <v>783446.08187580958</v>
      </c>
      <c r="J108">
        <f>'HKI(x)'!J108*Population!J108*'Econ aggregates'!$X116</f>
        <v>808794.50586779357</v>
      </c>
      <c r="K108">
        <f>'HKI(x)'!K108*Population!K108*'Econ aggregates'!$X116</f>
        <v>854578.75563908811</v>
      </c>
      <c r="L108">
        <f>'HKI(x)'!L108*Population!L108*'Econ aggregates'!$X116</f>
        <v>853680.41714306199</v>
      </c>
      <c r="M108">
        <f>'HKI(x)'!M108*Population!M108*'Econ aggregates'!$X116</f>
        <v>926200.29426362657</v>
      </c>
      <c r="N108">
        <f>'HKI(x)'!N108*Population!N108*'Econ aggregates'!$X116</f>
        <v>1021716.354089616</v>
      </c>
      <c r="O108">
        <f>'HKI(x)'!O108*Population!O108*'Econ aggregates'!$X116</f>
        <v>1172209.3474581749</v>
      </c>
      <c r="P108">
        <f>'HKI(x)'!P108*Population!P108*'Econ aggregates'!$X116</f>
        <v>1304982.8252577214</v>
      </c>
      <c r="Q108">
        <f>'HKI(x)'!Q108*Population!Q108*'Econ aggregates'!$X116</f>
        <v>1377009.1848986768</v>
      </c>
      <c r="R108">
        <f>'HKI(x)'!R108*Population!R108*'Econ aggregates'!$X116</f>
        <v>1427229.7716573337</v>
      </c>
      <c r="S108">
        <f>'HKI(x)'!S108*Population!S108*'Econ aggregates'!$X116</f>
        <v>1664309.5377066797</v>
      </c>
      <c r="T108">
        <f>'HKI(x)'!T108*Population!T108*'Econ aggregates'!$X116</f>
        <v>1688490.4230748473</v>
      </c>
      <c r="U108">
        <f>'HKI(x)'!U108*Population!U108*'Econ aggregates'!$X116</f>
        <v>1402879.0234751881</v>
      </c>
      <c r="V108">
        <f>'HKI(x)'!V108*Population!V108*'Econ aggregates'!$X116</f>
        <v>1478165.9926975656</v>
      </c>
      <c r="W108">
        <f>'HKI(x)'!W108*Population!W108*'Econ aggregates'!$X116</f>
        <v>1375481.7564921109</v>
      </c>
      <c r="X108">
        <f>'HKI(x)'!X108*Population!X108*'Econ aggregates'!$X116</f>
        <v>1096960.285043143</v>
      </c>
      <c r="Y108">
        <f>'HKI(x)'!Y108*Population!Y108*'Econ aggregates'!$X116</f>
        <v>824997.91593200841</v>
      </c>
      <c r="Z108">
        <f>'HKI(x)'!Z108*Population!Z108*'Econ aggregates'!$X116</f>
        <v>485211.64932240249</v>
      </c>
      <c r="AA108">
        <f>'HKI(x)'!AA108*Population!AA108*'Econ aggregates'!$X116</f>
        <v>358037.04823188216</v>
      </c>
      <c r="AB108">
        <f>'HKI(x)'!AB108*Population!AB108*'Econ aggregates'!$X116</f>
        <v>277686.92295358988</v>
      </c>
      <c r="AC108">
        <f>'HKI(x)'!AC108*Population!AC108*'Econ aggregates'!$X116</f>
        <v>178555.26339180215</v>
      </c>
    </row>
    <row r="109" spans="1:29" x14ac:dyDescent="0.25">
      <c r="A109">
        <f>'HKFI(x)'!AE108</f>
        <v>2056</v>
      </c>
      <c r="B109">
        <f t="shared" si="2"/>
        <v>24393433.132684983</v>
      </c>
      <c r="C109">
        <f>'HKI(x)'!C109*Population!C109*'Econ aggregates'!$X117</f>
        <v>404977.19711397361</v>
      </c>
      <c r="D109">
        <f>'HKI(x)'!D109*Population!D109*'Econ aggregates'!$X117</f>
        <v>338840.9229602837</v>
      </c>
      <c r="E109">
        <f>'HKI(x)'!E109*Population!E109*'Econ aggregates'!$X117</f>
        <v>308170.73653130024</v>
      </c>
      <c r="F109">
        <f>'HKI(x)'!F109*Population!F109*'Econ aggregates'!$X117</f>
        <v>441068.04802734603</v>
      </c>
      <c r="G109">
        <f>'HKI(x)'!G109*Population!G109*'Econ aggregates'!$X117</f>
        <v>571745.68208849954</v>
      </c>
      <c r="H109">
        <f>'HKI(x)'!H109*Population!H109*'Econ aggregates'!$X117</f>
        <v>640916.6912826387</v>
      </c>
      <c r="I109">
        <f>'HKI(x)'!I109*Population!I109*'Econ aggregates'!$X117</f>
        <v>832493.78055980743</v>
      </c>
      <c r="J109">
        <f>'HKI(x)'!J109*Population!J109*'Econ aggregates'!$X117</f>
        <v>850489.22288886399</v>
      </c>
      <c r="K109">
        <f>'HKI(x)'!K109*Population!K109*'Econ aggregates'!$X117</f>
        <v>889385.83887891332</v>
      </c>
      <c r="L109">
        <f>'HKI(x)'!L109*Population!L109*'Econ aggregates'!$X117</f>
        <v>879662.88366727484</v>
      </c>
      <c r="M109">
        <f>'HKI(x)'!M109*Population!M109*'Econ aggregates'!$X117</f>
        <v>935625.67680781614</v>
      </c>
      <c r="N109">
        <f>'HKI(x)'!N109*Population!N109*'Econ aggregates'!$X117</f>
        <v>1011433.5287780787</v>
      </c>
      <c r="O109">
        <f>'HKI(x)'!O109*Population!O109*'Econ aggregates'!$X117</f>
        <v>1150549.7381776071</v>
      </c>
      <c r="P109">
        <f>'HKI(x)'!P109*Population!P109*'Econ aggregates'!$X117</f>
        <v>1288432.6880583104</v>
      </c>
      <c r="Q109">
        <f>'HKI(x)'!Q109*Population!Q109*'Econ aggregates'!$X117</f>
        <v>1368726.7859105514</v>
      </c>
      <c r="R109">
        <f>'HKI(x)'!R109*Population!R109*'Econ aggregates'!$X117</f>
        <v>1408103.9354832827</v>
      </c>
      <c r="S109">
        <f>'HKI(x)'!S109*Population!S109*'Econ aggregates'!$X117</f>
        <v>1627031.663673135</v>
      </c>
      <c r="T109">
        <f>'HKI(x)'!T109*Population!T109*'Econ aggregates'!$X117</f>
        <v>1651346.4090126464</v>
      </c>
      <c r="U109">
        <f>'HKI(x)'!U109*Population!U109*'Econ aggregates'!$X117</f>
        <v>1382538.6227955699</v>
      </c>
      <c r="V109">
        <f>'HKI(x)'!V109*Population!V109*'Econ aggregates'!$X117</f>
        <v>1456170.8793095511</v>
      </c>
      <c r="W109">
        <f>'HKI(x)'!W109*Population!W109*'Econ aggregates'!$X117</f>
        <v>1407178.5404217949</v>
      </c>
      <c r="X109">
        <f>'HKI(x)'!X109*Population!X109*'Econ aggregates'!$X117</f>
        <v>1181045.8975867964</v>
      </c>
      <c r="Y109">
        <f>'HKI(x)'!Y109*Population!Y109*'Econ aggregates'!$X117</f>
        <v>921902.78338573116</v>
      </c>
      <c r="Z109">
        <f>'HKI(x)'!Z109*Population!Z109*'Econ aggregates'!$X117</f>
        <v>541029.84732358961</v>
      </c>
      <c r="AA109">
        <f>'HKI(x)'!AA109*Population!AA109*'Econ aggregates'!$X117</f>
        <v>401668.6979569929</v>
      </c>
      <c r="AB109">
        <f>'HKI(x)'!AB109*Population!AB109*'Econ aggregates'!$X117</f>
        <v>309061.92468891048</v>
      </c>
      <c r="AC109">
        <f>'HKI(x)'!AC109*Population!AC109*'Econ aggregates'!$X117</f>
        <v>193834.50931571695</v>
      </c>
    </row>
    <row r="110" spans="1:29" x14ac:dyDescent="0.25">
      <c r="A110">
        <f>'HKFI(x)'!AE109</f>
        <v>2057</v>
      </c>
      <c r="B110">
        <f t="shared" si="2"/>
        <v>24980866.501458671</v>
      </c>
      <c r="C110">
        <f>'HKI(x)'!C110*Population!C110*'Econ aggregates'!$X118</f>
        <v>431514.49063913198</v>
      </c>
      <c r="D110">
        <f>'HKI(x)'!D110*Population!D110*'Econ aggregates'!$X118</f>
        <v>364083.89577441546</v>
      </c>
      <c r="E110">
        <f>'HKI(x)'!E110*Population!E110*'Econ aggregates'!$X118</f>
        <v>332780.52246240049</v>
      </c>
      <c r="F110">
        <f>'HKI(x)'!F110*Population!F110*'Econ aggregates'!$X118</f>
        <v>477130.05114575557</v>
      </c>
      <c r="G110">
        <f>'HKI(x)'!G110*Population!G110*'Econ aggregates'!$X118</f>
        <v>607116.9157565491</v>
      </c>
      <c r="H110">
        <f>'HKI(x)'!H110*Population!H110*'Econ aggregates'!$X118</f>
        <v>684164.00741831004</v>
      </c>
      <c r="I110">
        <f>'HKI(x)'!I110*Population!I110*'Econ aggregates'!$X118</f>
        <v>888398.89724507218</v>
      </c>
      <c r="J110">
        <f>'HKI(x)'!J110*Population!J110*'Econ aggregates'!$X118</f>
        <v>903279.22285761894</v>
      </c>
      <c r="K110">
        <f>'HKI(x)'!K110*Population!K110*'Econ aggregates'!$X118</f>
        <v>937466.97396744334</v>
      </c>
      <c r="L110">
        <f>'HKI(x)'!L110*Population!L110*'Econ aggregates'!$X118</f>
        <v>920401.3885222153</v>
      </c>
      <c r="M110">
        <f>'HKI(x)'!M110*Population!M110*'Econ aggregates'!$X118</f>
        <v>972226.00017552043</v>
      </c>
      <c r="N110">
        <f>'HKI(x)'!N110*Population!N110*'Econ aggregates'!$X118</f>
        <v>1028776.3737068099</v>
      </c>
      <c r="O110">
        <f>'HKI(x)'!O110*Population!O110*'Econ aggregates'!$X118</f>
        <v>1144947.2165784726</v>
      </c>
      <c r="P110">
        <f>'HKI(x)'!P110*Population!P110*'Econ aggregates'!$X118</f>
        <v>1268421.624667333</v>
      </c>
      <c r="Q110">
        <f>'HKI(x)'!Q110*Population!Q110*'Econ aggregates'!$X118</f>
        <v>1356488.5802559541</v>
      </c>
      <c r="R110">
        <f>'HKI(x)'!R110*Population!R110*'Econ aggregates'!$X118</f>
        <v>1404890.3205779511</v>
      </c>
      <c r="S110">
        <f>'HKI(x)'!S110*Population!S110*'Econ aggregates'!$X118</f>
        <v>1611945.3567248681</v>
      </c>
      <c r="T110">
        <f>'HKI(x)'!T110*Population!T110*'Econ aggregates'!$X118</f>
        <v>1620864.6800517291</v>
      </c>
      <c r="U110">
        <f>'HKI(x)'!U110*Population!U110*'Econ aggregates'!$X118</f>
        <v>1359485.6309302177</v>
      </c>
      <c r="V110">
        <f>'HKI(x)'!V110*Population!V110*'Econ aggregates'!$X118</f>
        <v>1441584.9407004865</v>
      </c>
      <c r="W110">
        <f>'HKI(x)'!W110*Population!W110*'Econ aggregates'!$X118</f>
        <v>1394718.0021806443</v>
      </c>
      <c r="X110">
        <f>'HKI(x)'!X110*Population!X110*'Econ aggregates'!$X118</f>
        <v>1212630.1129756467</v>
      </c>
      <c r="Y110">
        <f>'HKI(x)'!Y110*Population!Y110*'Econ aggregates'!$X118</f>
        <v>997773.73111489112</v>
      </c>
      <c r="Z110">
        <f>'HKI(x)'!Z110*Population!Z110*'Econ aggregates'!$X118</f>
        <v>605858.37291625794</v>
      </c>
      <c r="AA110">
        <f>'HKI(x)'!AA110*Population!AA110*'Econ aggregates'!$X118</f>
        <v>449092.8739173669</v>
      </c>
      <c r="AB110">
        <f>'HKI(x)'!AB110*Population!AB110*'Econ aggregates'!$X118</f>
        <v>348217.13276973407</v>
      </c>
      <c r="AC110">
        <f>'HKI(x)'!AC110*Population!AC110*'Econ aggregates'!$X118</f>
        <v>216609.18542587373</v>
      </c>
    </row>
    <row r="111" spans="1:29" x14ac:dyDescent="0.25">
      <c r="A111">
        <f>'HKFI(x)'!AE110</f>
        <v>2058</v>
      </c>
      <c r="B111">
        <f t="shared" si="2"/>
        <v>25707820.798459947</v>
      </c>
      <c r="C111">
        <f>'HKI(x)'!C111*Population!C111*'Econ aggregates'!$X119</f>
        <v>461890.41647986637</v>
      </c>
      <c r="D111">
        <f>'HKI(x)'!D111*Population!D111*'Econ aggregates'!$X119</f>
        <v>395042.2665482958</v>
      </c>
      <c r="E111">
        <f>'HKI(x)'!E111*Population!E111*'Econ aggregates'!$X119</f>
        <v>361554.26463963289</v>
      </c>
      <c r="F111">
        <f>'HKI(x)'!F111*Population!F111*'Econ aggregates'!$X119</f>
        <v>518312.32517544314</v>
      </c>
      <c r="G111">
        <f>'HKI(x)'!G111*Population!G111*'Econ aggregates'!$X119</f>
        <v>658780.20866853837</v>
      </c>
      <c r="H111">
        <f>'HKI(x)'!H111*Population!H111*'Econ aggregates'!$X119</f>
        <v>740076.97739770415</v>
      </c>
      <c r="I111">
        <f>'HKI(x)'!I111*Population!I111*'Econ aggregates'!$X119</f>
        <v>955426.49007052637</v>
      </c>
      <c r="J111">
        <f>'HKI(x)'!J111*Population!J111*'Econ aggregates'!$X119</f>
        <v>963961.4075373885</v>
      </c>
      <c r="K111">
        <f>'HKI(x)'!K111*Population!K111*'Econ aggregates'!$X119</f>
        <v>992709.75922113331</v>
      </c>
      <c r="L111">
        <f>'HKI(x)'!L111*Population!L111*'Econ aggregates'!$X119</f>
        <v>967047.41916705924</v>
      </c>
      <c r="M111">
        <f>'HKI(x)'!M111*Population!M111*'Econ aggregates'!$X119</f>
        <v>1016798.6895738674</v>
      </c>
      <c r="N111">
        <f>'HKI(x)'!N111*Population!N111*'Econ aggregates'!$X119</f>
        <v>1072857.2349781941</v>
      </c>
      <c r="O111">
        <f>'HKI(x)'!O111*Population!O111*'Econ aggregates'!$X119</f>
        <v>1173900.9595439951</v>
      </c>
      <c r="P111">
        <f>'HKI(x)'!P111*Population!P111*'Econ aggregates'!$X119</f>
        <v>1271143.5812420242</v>
      </c>
      <c r="Q111">
        <f>'HKI(x)'!Q111*Population!Q111*'Econ aggregates'!$X119</f>
        <v>1341913.4129630562</v>
      </c>
      <c r="R111">
        <f>'HKI(x)'!R111*Population!R111*'Econ aggregates'!$X119</f>
        <v>1397544.4156006598</v>
      </c>
      <c r="S111">
        <f>'HKI(x)'!S111*Population!S111*'Econ aggregates'!$X119</f>
        <v>1615083.8081436653</v>
      </c>
      <c r="T111">
        <f>'HKI(x)'!T111*Population!T111*'Econ aggregates'!$X119</f>
        <v>1612254.559717013</v>
      </c>
      <c r="U111">
        <f>'HKI(x)'!U111*Population!U111*'Econ aggregates'!$X119</f>
        <v>1341912.4067953327</v>
      </c>
      <c r="V111">
        <f>'HKI(x)'!V111*Population!V111*'Econ aggregates'!$X119</f>
        <v>1424306.2406650668</v>
      </c>
      <c r="W111">
        <f>'HKI(x)'!W111*Population!W111*'Econ aggregates'!$X119</f>
        <v>1389787.8275865051</v>
      </c>
      <c r="X111">
        <f>'HKI(x)'!X111*Population!X111*'Econ aggregates'!$X119</f>
        <v>1206573.5098195269</v>
      </c>
      <c r="Y111">
        <f>'HKI(x)'!Y111*Population!Y111*'Econ aggregates'!$X119</f>
        <v>1030420.8476250041</v>
      </c>
      <c r="Z111">
        <f>'HKI(x)'!Z111*Population!Z111*'Econ aggregates'!$X119</f>
        <v>657320.16310775385</v>
      </c>
      <c r="AA111">
        <f>'HKI(x)'!AA111*Population!AA111*'Econ aggregates'!$X119</f>
        <v>504602.08532204956</v>
      </c>
      <c r="AB111">
        <f>'HKI(x)'!AB111*Population!AB111*'Econ aggregates'!$X119</f>
        <v>391344.56831571559</v>
      </c>
      <c r="AC111">
        <f>'HKI(x)'!AC111*Population!AC111*'Econ aggregates'!$X119</f>
        <v>245254.95255493181</v>
      </c>
    </row>
    <row r="112" spans="1:29" x14ac:dyDescent="0.25">
      <c r="A112">
        <f>'HKFI(x)'!AE111</f>
        <v>2059</v>
      </c>
      <c r="B112">
        <f t="shared" si="2"/>
        <v>26635820.185123701</v>
      </c>
      <c r="C112">
        <f>'HKI(x)'!C112*Population!C112*'Econ aggregates'!$X120</f>
        <v>496997.09934894263</v>
      </c>
      <c r="D112">
        <f>'HKI(x)'!D112*Population!D112*'Econ aggregates'!$X120</f>
        <v>425256.73648953455</v>
      </c>
      <c r="E112">
        <f>'HKI(x)'!E112*Population!E112*'Econ aggregates'!$X120</f>
        <v>394154.23706267268</v>
      </c>
      <c r="F112">
        <f>'HKI(x)'!F112*Population!F112*'Econ aggregates'!$X120</f>
        <v>566021.14543590485</v>
      </c>
      <c r="G112">
        <f>'HKI(x)'!G112*Population!G112*'Econ aggregates'!$X120</f>
        <v>719887.18863208313</v>
      </c>
      <c r="H112">
        <f>'HKI(x)'!H112*Population!H112*'Econ aggregates'!$X120</f>
        <v>807477.95038234675</v>
      </c>
      <c r="I112">
        <f>'HKI(x)'!I112*Population!I112*'Econ aggregates'!$X120</f>
        <v>1037858.4217775431</v>
      </c>
      <c r="J112">
        <f>'HKI(x)'!J112*Population!J112*'Econ aggregates'!$X120</f>
        <v>1040536.3695181479</v>
      </c>
      <c r="K112">
        <f>'HKI(x)'!K112*Population!K112*'Econ aggregates'!$X120</f>
        <v>1064041.2404766267</v>
      </c>
      <c r="L112">
        <f>'HKI(x)'!L112*Population!L112*'Econ aggregates'!$X120</f>
        <v>1028574.8705803752</v>
      </c>
      <c r="M112">
        <f>'HKI(x)'!M112*Population!M112*'Econ aggregates'!$X120</f>
        <v>1073751.3267306965</v>
      </c>
      <c r="N112">
        <f>'HKI(x)'!N112*Population!N112*'Econ aggregates'!$X120</f>
        <v>1127643.6106895334</v>
      </c>
      <c r="O112">
        <f>'HKI(x)'!O112*Population!O112*'Econ aggregates'!$X120</f>
        <v>1232507.0158282146</v>
      </c>
      <c r="P112">
        <f>'HKI(x)'!P112*Population!P112*'Econ aggregates'!$X120</f>
        <v>1311032.5551963262</v>
      </c>
      <c r="Q112">
        <f>'HKI(x)'!Q112*Population!Q112*'Econ aggregates'!$X120</f>
        <v>1352112.0994786557</v>
      </c>
      <c r="R112">
        <f>'HKI(x)'!R112*Population!R112*'Econ aggregates'!$X120</f>
        <v>1389171.9639116419</v>
      </c>
      <c r="S112">
        <f>'HKI(x)'!S112*Population!S112*'Econ aggregates'!$X120</f>
        <v>1615339.4344733581</v>
      </c>
      <c r="T112">
        <f>'HKI(x)'!T112*Population!T112*'Econ aggregates'!$X120</f>
        <v>1623576.3388565362</v>
      </c>
      <c r="U112">
        <f>'HKI(x)'!U112*Population!U112*'Econ aggregates'!$X120</f>
        <v>1343849.6771981083</v>
      </c>
      <c r="V112">
        <f>'HKI(x)'!V112*Population!V112*'Econ aggregates'!$X120</f>
        <v>1413953.8186242597</v>
      </c>
      <c r="W112">
        <f>'HKI(x)'!W112*Population!W112*'Econ aggregates'!$X120</f>
        <v>1383450.6088898631</v>
      </c>
      <c r="X112">
        <f>'HKI(x)'!X112*Population!X112*'Econ aggregates'!$X120</f>
        <v>1207675.4828079464</v>
      </c>
      <c r="Y112">
        <f>'HKI(x)'!Y112*Population!Y112*'Econ aggregates'!$X120</f>
        <v>1031890.678734443</v>
      </c>
      <c r="Z112">
        <f>'HKI(x)'!Z112*Population!Z112*'Econ aggregates'!$X120</f>
        <v>680544.73461389833</v>
      </c>
      <c r="AA112">
        <f>'HKI(x)'!AA112*Population!AA112*'Econ aggregates'!$X120</f>
        <v>549410.3024550929</v>
      </c>
      <c r="AB112">
        <f>'HKI(x)'!AB112*Population!AB112*'Econ aggregates'!$X120</f>
        <v>442106.22412861965</v>
      </c>
      <c r="AC112">
        <f>'HKI(x)'!AC112*Population!AC112*'Econ aggregates'!$X120</f>
        <v>276999.05280232796</v>
      </c>
    </row>
    <row r="113" spans="1:29" x14ac:dyDescent="0.25">
      <c r="A113">
        <f>'HKFI(x)'!AE112</f>
        <v>2060</v>
      </c>
      <c r="B113">
        <f t="shared" si="2"/>
        <v>27729874.997270841</v>
      </c>
      <c r="C113">
        <f>'HKI(x)'!C113*Population!C113*'Econ aggregates'!$X121</f>
        <v>534396.32495634316</v>
      </c>
      <c r="D113">
        <f>'HKI(x)'!D113*Population!D113*'Econ aggregates'!$X121</f>
        <v>460003.46593852341</v>
      </c>
      <c r="E113">
        <f>'HKI(x)'!E113*Population!E113*'Econ aggregates'!$X121</f>
        <v>426246.12020730803</v>
      </c>
      <c r="F113">
        <f>'HKI(x)'!F113*Population!F113*'Econ aggregates'!$X121</f>
        <v>617887.11156471691</v>
      </c>
      <c r="G113">
        <f>'HKI(x)'!G113*Population!G113*'Econ aggregates'!$X121</f>
        <v>787771.70418766874</v>
      </c>
      <c r="H113">
        <f>'HKI(x)'!H113*Population!H113*'Econ aggregates'!$X121</f>
        <v>883795.9400980206</v>
      </c>
      <c r="I113">
        <f>'HKI(x)'!I113*Population!I113*'Econ aggregates'!$X121</f>
        <v>1132749.5690665836</v>
      </c>
      <c r="J113">
        <f>'HKI(x)'!J113*Population!J113*'Econ aggregates'!$X121</f>
        <v>1130399.0935405463</v>
      </c>
      <c r="K113">
        <f>'HKI(x)'!K113*Population!K113*'Econ aggregates'!$X121</f>
        <v>1150462.0747124648</v>
      </c>
      <c r="L113">
        <f>'HKI(x)'!L113*Population!L113*'Econ aggregates'!$X121</f>
        <v>1104759.6455707247</v>
      </c>
      <c r="M113">
        <f>'HKI(x)'!M113*Population!M113*'Econ aggregates'!$X121</f>
        <v>1145127.5389257986</v>
      </c>
      <c r="N113">
        <f>'HKI(x)'!N113*Population!N113*'Econ aggregates'!$X121</f>
        <v>1193333.1057819333</v>
      </c>
      <c r="O113">
        <f>'HKI(x)'!O113*Population!O113*'Econ aggregates'!$X121</f>
        <v>1300669.5245541828</v>
      </c>
      <c r="P113">
        <f>'HKI(x)'!P113*Population!P113*'Econ aggregates'!$X121</f>
        <v>1380760.7977577876</v>
      </c>
      <c r="Q113">
        <f>'HKI(x)'!Q113*Population!Q113*'Econ aggregates'!$X121</f>
        <v>1398087.4356802439</v>
      </c>
      <c r="R113">
        <f>'HKI(x)'!R113*Population!R113*'Econ aggregates'!$X121</f>
        <v>1402380.3308095767</v>
      </c>
      <c r="S113">
        <f>'HKI(x)'!S113*Population!S113*'Econ aggregates'!$X121</f>
        <v>1609759.7466310549</v>
      </c>
      <c r="T113">
        <f>'HKI(x)'!T113*Population!T113*'Econ aggregates'!$X121</f>
        <v>1627232.2525764427</v>
      </c>
      <c r="U113">
        <f>'HKI(x)'!U113*Population!U113*'Econ aggregates'!$X121</f>
        <v>1358576.3643171955</v>
      </c>
      <c r="V113">
        <f>'HKI(x)'!V113*Population!V113*'Econ aggregates'!$X121</f>
        <v>1419831.531451138</v>
      </c>
      <c r="W113">
        <f>'HKI(x)'!W113*Population!W113*'Econ aggregates'!$X121</f>
        <v>1379482.0123533057</v>
      </c>
      <c r="X113">
        <f>'HKI(x)'!X113*Population!X113*'Econ aggregates'!$X121</f>
        <v>1203546.0978928604</v>
      </c>
      <c r="Y113">
        <f>'HKI(x)'!Y113*Population!Y113*'Econ aggregates'!$X121</f>
        <v>1036237.3499901358</v>
      </c>
      <c r="Z113">
        <f>'HKI(x)'!Z113*Population!Z113*'Econ aggregates'!$X121</f>
        <v>680982.45181419037</v>
      </c>
      <c r="AA113">
        <f>'HKI(x)'!AA113*Population!AA113*'Econ aggregates'!$X121</f>
        <v>569177.28806073894</v>
      </c>
      <c r="AB113">
        <f>'HKI(x)'!AB113*Population!AB113*'Econ aggregates'!$X121</f>
        <v>482633.81084799097</v>
      </c>
      <c r="AC113">
        <f>'HKI(x)'!AC113*Population!AC113*'Econ aggregates'!$X121</f>
        <v>313586.30798335979</v>
      </c>
    </row>
    <row r="114" spans="1:29" x14ac:dyDescent="0.25">
      <c r="A114">
        <f>'HKFI(x)'!AE113</f>
        <v>2061</v>
      </c>
      <c r="B114">
        <f t="shared" si="2"/>
        <v>28885870.044204142</v>
      </c>
      <c r="C114">
        <f>'HKI(x)'!C114*Population!C114*'Econ aggregates'!$X122</f>
        <v>569380.78640300257</v>
      </c>
      <c r="D114">
        <f>'HKI(x)'!D114*Population!D114*'Econ aggregates'!$X122</f>
        <v>493381.26616867899</v>
      </c>
      <c r="E114">
        <f>'HKI(x)'!E114*Population!E114*'Econ aggregates'!$X122</f>
        <v>459594.67566796544</v>
      </c>
      <c r="F114">
        <f>'HKI(x)'!F114*Population!F114*'Econ aggregates'!$X122</f>
        <v>667341.15864675236</v>
      </c>
      <c r="G114">
        <f>'HKI(x)'!G114*Population!G114*'Econ aggregates'!$X122</f>
        <v>856787.84735029179</v>
      </c>
      <c r="H114">
        <f>'HKI(x)'!H114*Population!H114*'Econ aggregates'!$X122</f>
        <v>963256.49579728907</v>
      </c>
      <c r="I114">
        <f>'HKI(x)'!I114*Population!I114*'Econ aggregates'!$X122</f>
        <v>1233693.9781823056</v>
      </c>
      <c r="J114">
        <f>'HKI(x)'!J114*Population!J114*'Econ aggregates'!$X122</f>
        <v>1227817.3498641166</v>
      </c>
      <c r="K114">
        <f>'HKI(x)'!K114*Population!K114*'Econ aggregates'!$X122</f>
        <v>1245988.561071825</v>
      </c>
      <c r="L114">
        <f>'HKI(x)'!L114*Population!L114*'Econ aggregates'!$X122</f>
        <v>1192033.1160912986</v>
      </c>
      <c r="M114">
        <f>'HKI(x)'!M114*Population!M114*'Econ aggregates'!$X122</f>
        <v>1228486.9650724479</v>
      </c>
      <c r="N114">
        <f>'HKI(x)'!N114*Population!N114*'Econ aggregates'!$X122</f>
        <v>1270208.4161355051</v>
      </c>
      <c r="O114">
        <f>'HKI(x)'!O114*Population!O114*'Econ aggregates'!$X122</f>
        <v>1375642.8760751318</v>
      </c>
      <c r="P114">
        <f>'HKI(x)'!P114*Population!P114*'Econ aggregates'!$X122</f>
        <v>1454915.6349308495</v>
      </c>
      <c r="Q114">
        <f>'HKI(x)'!Q114*Population!Q114*'Econ aggregates'!$X122</f>
        <v>1469474.2247420454</v>
      </c>
      <c r="R114">
        <f>'HKI(x)'!R114*Population!R114*'Econ aggregates'!$X122</f>
        <v>1446241.7434822354</v>
      </c>
      <c r="S114">
        <f>'HKI(x)'!S114*Population!S114*'Econ aggregates'!$X122</f>
        <v>1621765.7955488758</v>
      </c>
      <c r="T114">
        <f>'HKI(x)'!T114*Population!T114*'Econ aggregates'!$X122</f>
        <v>1617560.8307558047</v>
      </c>
      <c r="U114">
        <f>'HKI(x)'!U114*Population!U114*'Econ aggregates'!$X122</f>
        <v>1360536.3254156609</v>
      </c>
      <c r="V114">
        <f>'HKI(x)'!V114*Population!V114*'Econ aggregates'!$X122</f>
        <v>1432419.7084678952</v>
      </c>
      <c r="W114">
        <f>'HKI(x)'!W114*Population!W114*'Econ aggregates'!$X122</f>
        <v>1384505.8221040191</v>
      </c>
      <c r="X114">
        <f>'HKI(x)'!X114*Population!X114*'Econ aggregates'!$X122</f>
        <v>1195623.0529430257</v>
      </c>
      <c r="Y114">
        <f>'HKI(x)'!Y114*Population!Y114*'Econ aggregates'!$X122</f>
        <v>1031023.560388905</v>
      </c>
      <c r="Z114">
        <f>'HKI(x)'!Z114*Population!Z114*'Econ aggregates'!$X122</f>
        <v>680163.6109274911</v>
      </c>
      <c r="AA114">
        <f>'HKI(x)'!AA114*Population!AA114*'Econ aggregates'!$X122</f>
        <v>567372.55963117979</v>
      </c>
      <c r="AB114">
        <f>'HKI(x)'!AB114*Population!AB114*'Econ aggregates'!$X122</f>
        <v>499097.716855284</v>
      </c>
      <c r="AC114">
        <f>'HKI(x)'!AC114*Population!AC114*'Econ aggregates'!$X122</f>
        <v>341555.9654842685</v>
      </c>
    </row>
    <row r="115" spans="1:29" x14ac:dyDescent="0.25">
      <c r="A115">
        <f>'HKFI(x)'!AE114</f>
        <v>2062</v>
      </c>
      <c r="B115">
        <f t="shared" si="2"/>
        <v>30038142.109428965</v>
      </c>
      <c r="C115">
        <f>'HKI(x)'!C115*Population!C115*'Econ aggregates'!$X123</f>
        <v>598441.53317030356</v>
      </c>
      <c r="D115">
        <f>'HKI(x)'!D115*Population!D115*'Econ aggregates'!$X123</f>
        <v>520318.7510695465</v>
      </c>
      <c r="E115">
        <f>'HKI(x)'!E115*Population!E115*'Econ aggregates'!$X123</f>
        <v>488184.83438458509</v>
      </c>
      <c r="F115">
        <f>'HKI(x)'!F115*Population!F115*'Econ aggregates'!$X123</f>
        <v>713795.80301766633</v>
      </c>
      <c r="G115">
        <f>'HKI(x)'!G115*Population!G115*'Econ aggregates'!$X123</f>
        <v>919376.828830207</v>
      </c>
      <c r="H115">
        <f>'HKI(x)'!H115*Population!H115*'Econ aggregates'!$X123</f>
        <v>1043067.5581977469</v>
      </c>
      <c r="I115">
        <f>'HKI(x)'!I115*Population!I115*'Econ aggregates'!$X123</f>
        <v>1333157.1299372062</v>
      </c>
      <c r="J115">
        <f>'HKI(x)'!J115*Population!J115*'Econ aggregates'!$X123</f>
        <v>1325704.4422319783</v>
      </c>
      <c r="K115">
        <f>'HKI(x)'!K115*Population!K115*'Econ aggregates'!$X123</f>
        <v>1344602.2948108674</v>
      </c>
      <c r="L115">
        <f>'HKI(x)'!L115*Population!L115*'Econ aggregates'!$X123</f>
        <v>1284173.347719657</v>
      </c>
      <c r="M115">
        <f>'HKI(x)'!M115*Population!M115*'Econ aggregates'!$X123</f>
        <v>1320853.2233055653</v>
      </c>
      <c r="N115">
        <f>'HKI(x)'!N115*Population!N115*'Econ aggregates'!$X123</f>
        <v>1357492.7619361454</v>
      </c>
      <c r="O115">
        <f>'HKI(x)'!O115*Population!O115*'Econ aggregates'!$X123</f>
        <v>1457135.1088426181</v>
      </c>
      <c r="P115">
        <f>'HKI(x)'!P115*Population!P115*'Econ aggregates'!$X123</f>
        <v>1528572.5038078497</v>
      </c>
      <c r="Q115">
        <f>'HKI(x)'!Q115*Population!Q115*'Econ aggregates'!$X123</f>
        <v>1538414.2164044331</v>
      </c>
      <c r="R115">
        <f>'HKI(x)'!R115*Population!R115*'Econ aggregates'!$X123</f>
        <v>1511997.6305700601</v>
      </c>
      <c r="S115">
        <f>'HKI(x)'!S115*Population!S115*'Econ aggregates'!$X123</f>
        <v>1665658.0443991437</v>
      </c>
      <c r="T115">
        <f>'HKI(x)'!T115*Population!T115*'Econ aggregates'!$X123</f>
        <v>1623938.6309768357</v>
      </c>
      <c r="U115">
        <f>'HKI(x)'!U115*Population!U115*'Econ aggregates'!$X123</f>
        <v>1346833.5009133229</v>
      </c>
      <c r="V115">
        <f>'HKI(x)'!V115*Population!V115*'Econ aggregates'!$X123</f>
        <v>1426456.9531301642</v>
      </c>
      <c r="W115">
        <f>'HKI(x)'!W115*Population!W115*'Econ aggregates'!$X123</f>
        <v>1388749.6956847119</v>
      </c>
      <c r="X115">
        <f>'HKI(x)'!X115*Population!X115*'Econ aggregates'!$X123</f>
        <v>1192535.6042252134</v>
      </c>
      <c r="Y115">
        <f>'HKI(x)'!Y115*Population!Y115*'Econ aggregates'!$X123</f>
        <v>1018187.7929751766</v>
      </c>
      <c r="Z115">
        <f>'HKI(x)'!Z115*Population!Z115*'Econ aggregates'!$X123</f>
        <v>672705.13550390152</v>
      </c>
      <c r="AA115">
        <f>'HKI(x)'!AA115*Population!AA115*'Econ aggregates'!$X123</f>
        <v>566058.1726118892</v>
      </c>
      <c r="AB115">
        <f>'HKI(x)'!AB115*Population!AB115*'Econ aggregates'!$X123</f>
        <v>498071.13946615666</v>
      </c>
      <c r="AC115">
        <f>'HKI(x)'!AC115*Population!AC115*'Econ aggregates'!$X123</f>
        <v>353659.47130601393</v>
      </c>
    </row>
    <row r="116" spans="1:29" x14ac:dyDescent="0.25">
      <c r="A116">
        <f>'HKFI(x)'!AE115</f>
        <v>2063</v>
      </c>
      <c r="B116">
        <f t="shared" si="2"/>
        <v>31217695.101858899</v>
      </c>
      <c r="C116">
        <f>'HKI(x)'!C116*Population!C116*'Econ aggregates'!$X124</f>
        <v>620082.35330888396</v>
      </c>
      <c r="D116">
        <f>'HKI(x)'!D116*Population!D116*'Econ aggregates'!$X124</f>
        <v>541058.30713567964</v>
      </c>
      <c r="E116">
        <f>'HKI(x)'!E116*Population!E116*'Econ aggregates'!$X124</f>
        <v>511791.73994496447</v>
      </c>
      <c r="F116">
        <f>'HKI(x)'!F116*Population!F116*'Econ aggregates'!$X124</f>
        <v>755097.389299787</v>
      </c>
      <c r="G116">
        <f>'HKI(x)'!G116*Population!G116*'Econ aggregates'!$X124</f>
        <v>977059.20989526412</v>
      </c>
      <c r="H116">
        <f>'HKI(x)'!H116*Population!H116*'Econ aggregates'!$X124</f>
        <v>1124486.9359526143</v>
      </c>
      <c r="I116">
        <f>'HKI(x)'!I116*Population!I116*'Econ aggregates'!$X124</f>
        <v>1429622.8386164368</v>
      </c>
      <c r="J116">
        <f>'HKI(x)'!J116*Population!J116*'Econ aggregates'!$X124</f>
        <v>1421754.9589472499</v>
      </c>
      <c r="K116">
        <f>'HKI(x)'!K116*Population!K116*'Econ aggregates'!$X124</f>
        <v>1444266.6367380612</v>
      </c>
      <c r="L116">
        <f>'HKI(x)'!L116*Population!L116*'Econ aggregates'!$X124</f>
        <v>1378875.3357835424</v>
      </c>
      <c r="M116">
        <f>'HKI(x)'!M116*Population!M116*'Econ aggregates'!$X124</f>
        <v>1418117.5477289888</v>
      </c>
      <c r="N116">
        <f>'HKI(x)'!N116*Population!N116*'Econ aggregates'!$X124</f>
        <v>1454519.9468450197</v>
      </c>
      <c r="O116">
        <f>'HKI(x)'!O116*Population!O116*'Econ aggregates'!$X124</f>
        <v>1547215.1737730426</v>
      </c>
      <c r="P116">
        <f>'HKI(x)'!P116*Population!P116*'Econ aggregates'!$X124</f>
        <v>1608752.5508770917</v>
      </c>
      <c r="Q116">
        <f>'HKI(x)'!Q116*Population!Q116*'Econ aggregates'!$X124</f>
        <v>1607342.6952717979</v>
      </c>
      <c r="R116">
        <f>'HKI(x)'!R116*Population!R116*'Econ aggregates'!$X124</f>
        <v>1577616.3486717821</v>
      </c>
      <c r="S116">
        <f>'HKI(x)'!S116*Population!S116*'Econ aggregates'!$X124</f>
        <v>1736025.7558863582</v>
      </c>
      <c r="T116">
        <f>'HKI(x)'!T116*Population!T116*'Econ aggregates'!$X124</f>
        <v>1664454.7867919628</v>
      </c>
      <c r="U116">
        <f>'HKI(x)'!U116*Population!U116*'Econ aggregates'!$X124</f>
        <v>1343707.2506606646</v>
      </c>
      <c r="V116">
        <f>'HKI(x)'!V116*Population!V116*'Econ aggregates'!$X124</f>
        <v>1404154.2022249517</v>
      </c>
      <c r="W116">
        <f>'HKI(x)'!W116*Population!W116*'Econ aggregates'!$X124</f>
        <v>1372866.5210183321</v>
      </c>
      <c r="X116">
        <f>'HKI(x)'!X116*Population!X116*'Econ aggregates'!$X124</f>
        <v>1192617.5115954422</v>
      </c>
      <c r="Y116">
        <f>'HKI(x)'!Y116*Population!Y116*'Econ aggregates'!$X124</f>
        <v>1008403.7924243408</v>
      </c>
      <c r="Z116">
        <f>'HKI(x)'!Z116*Population!Z116*'Econ aggregates'!$X124</f>
        <v>663446.29177842673</v>
      </c>
      <c r="AA116">
        <f>'HKI(x)'!AA116*Population!AA116*'Econ aggregates'!$X124</f>
        <v>561951.63155671966</v>
      </c>
      <c r="AB116">
        <f>'HKI(x)'!AB116*Population!AB116*'Econ aggregates'!$X124</f>
        <v>498300.60315191798</v>
      </c>
      <c r="AC116">
        <f>'HKI(x)'!AC116*Population!AC116*'Econ aggregates'!$X124</f>
        <v>354106.78597957734</v>
      </c>
    </row>
    <row r="117" spans="1:29" x14ac:dyDescent="0.25">
      <c r="A117">
        <f>'HKFI(x)'!AE116</f>
        <v>2064</v>
      </c>
      <c r="B117">
        <f t="shared" si="2"/>
        <v>32418967.202160463</v>
      </c>
      <c r="C117">
        <f>'HKI(x)'!C117*Population!C117*'Econ aggregates'!$X125</f>
        <v>633287.59512815578</v>
      </c>
      <c r="D117">
        <f>'HKI(x)'!D117*Population!D117*'Econ aggregates'!$X125</f>
        <v>552613.00873397535</v>
      </c>
      <c r="E117">
        <f>'HKI(x)'!E117*Population!E117*'Econ aggregates'!$X125</f>
        <v>531301.31729101832</v>
      </c>
      <c r="F117">
        <f>'HKI(x)'!F117*Population!F117*'Econ aggregates'!$X125</f>
        <v>790935.65455048403</v>
      </c>
      <c r="G117">
        <f>'HKI(x)'!G117*Population!G117*'Econ aggregates'!$X125</f>
        <v>1028796.4602746763</v>
      </c>
      <c r="H117">
        <f>'HKI(x)'!H117*Population!H117*'Econ aggregates'!$X125</f>
        <v>1199997.9588820937</v>
      </c>
      <c r="I117">
        <f>'HKI(x)'!I117*Population!I117*'Econ aggregates'!$X125</f>
        <v>1520948.6610016315</v>
      </c>
      <c r="J117">
        <f>'HKI(x)'!J117*Population!J117*'Econ aggregates'!$X125</f>
        <v>1514562.1188115431</v>
      </c>
      <c r="K117">
        <f>'HKI(x)'!K117*Population!K117*'Econ aggregates'!$X125</f>
        <v>1542905.4349741903</v>
      </c>
      <c r="L117">
        <f>'HKI(x)'!L117*Population!L117*'Econ aggregates'!$X125</f>
        <v>1475261.6492064311</v>
      </c>
      <c r="M117">
        <f>'HKI(x)'!M117*Population!M117*'Econ aggregates'!$X125</f>
        <v>1518714.9310061166</v>
      </c>
      <c r="N117">
        <f>'HKI(x)'!N117*Population!N117*'Econ aggregates'!$X125</f>
        <v>1555701.1590731086</v>
      </c>
      <c r="O117">
        <f>'HKI(x)'!O117*Population!O117*'Econ aggregates'!$X125</f>
        <v>1646443.9789079609</v>
      </c>
      <c r="P117">
        <f>'HKI(x)'!P117*Population!P117*'Econ aggregates'!$X125</f>
        <v>1701097.8452648721</v>
      </c>
      <c r="Q117">
        <f>'HKI(x)'!Q117*Population!Q117*'Econ aggregates'!$X125</f>
        <v>1687305.4708807818</v>
      </c>
      <c r="R117">
        <f>'HKI(x)'!R117*Population!R117*'Econ aggregates'!$X125</f>
        <v>1646030.0693931405</v>
      </c>
      <c r="S117">
        <f>'HKI(x)'!S117*Population!S117*'Econ aggregates'!$X125</f>
        <v>1805508.1256395432</v>
      </c>
      <c r="T117">
        <f>'HKI(x)'!T117*Population!T117*'Econ aggregates'!$X125</f>
        <v>1729210.2122039194</v>
      </c>
      <c r="U117">
        <f>'HKI(x)'!U117*Population!U117*'Econ aggregates'!$X125</f>
        <v>1366232.7830684746</v>
      </c>
      <c r="V117">
        <f>'HKI(x)'!V117*Population!V117*'Econ aggregates'!$X125</f>
        <v>1393955.8295810467</v>
      </c>
      <c r="W117">
        <f>'HKI(x)'!W117*Population!W117*'Econ aggregates'!$X125</f>
        <v>1343141.9743771122</v>
      </c>
      <c r="X117">
        <f>'HKI(x)'!X117*Population!X117*'Econ aggregates'!$X125</f>
        <v>1178299.9492203607</v>
      </c>
      <c r="Y117">
        <f>'HKI(x)'!Y117*Population!Y117*'Econ aggregates'!$X125</f>
        <v>1001311.2156261608</v>
      </c>
      <c r="Z117">
        <f>'HKI(x)'!Z117*Population!Z117*'Econ aggregates'!$X125</f>
        <v>656903.7882096878</v>
      </c>
      <c r="AA117">
        <f>'HKI(x)'!AA117*Population!AA117*'Econ aggregates'!$X125</f>
        <v>554040.31087119202</v>
      </c>
      <c r="AB117">
        <f>'HKI(x)'!AB117*Population!AB117*'Econ aggregates'!$X125</f>
        <v>492040.23715738859</v>
      </c>
      <c r="AC117">
        <f>'HKI(x)'!AC117*Population!AC117*'Econ aggregates'!$X125</f>
        <v>352419.46282539732</v>
      </c>
    </row>
    <row r="118" spans="1:29" x14ac:dyDescent="0.25">
      <c r="A118">
        <f>'HKFI(x)'!AE117</f>
        <v>2065</v>
      </c>
      <c r="B118">
        <f t="shared" si="2"/>
        <v>33616514.583523102</v>
      </c>
      <c r="C118">
        <f>'HKI(x)'!C118*Population!C118*'Econ aggregates'!$X126</f>
        <v>639421.22569349583</v>
      </c>
      <c r="D118">
        <f>'HKI(x)'!D118*Population!D118*'Econ aggregates'!$X126</f>
        <v>560890.2776002849</v>
      </c>
      <c r="E118">
        <f>'HKI(x)'!E118*Population!E118*'Econ aggregates'!$X126</f>
        <v>542717.82338129776</v>
      </c>
      <c r="F118">
        <f>'HKI(x)'!F118*Population!F118*'Econ aggregates'!$X126</f>
        <v>819743.31617861195</v>
      </c>
      <c r="G118">
        <f>'HKI(x)'!G118*Population!G118*'Econ aggregates'!$X126</f>
        <v>1072458.3055217282</v>
      </c>
      <c r="H118">
        <f>'HKI(x)'!H118*Population!H118*'Econ aggregates'!$X126</f>
        <v>1266501.3275604465</v>
      </c>
      <c r="I118">
        <f>'HKI(x)'!I118*Population!I118*'Econ aggregates'!$X126</f>
        <v>1603990.0672130187</v>
      </c>
      <c r="J118">
        <f>'HKI(x)'!J118*Population!J118*'Econ aggregates'!$X126</f>
        <v>1601373.5928192881</v>
      </c>
      <c r="K118">
        <f>'HKI(x)'!K118*Population!K118*'Econ aggregates'!$X126</f>
        <v>1636377.1004336826</v>
      </c>
      <c r="L118">
        <f>'HKI(x)'!L118*Population!L118*'Econ aggregates'!$X126</f>
        <v>1568935.5186484565</v>
      </c>
      <c r="M118">
        <f>'HKI(x)'!M118*Population!M118*'Econ aggregates'!$X126</f>
        <v>1619368.288935778</v>
      </c>
      <c r="N118">
        <f>'HKI(x)'!N118*Population!N118*'Econ aggregates'!$X126</f>
        <v>1659177.3225117258</v>
      </c>
      <c r="O118">
        <f>'HKI(x)'!O118*Population!O118*'Econ aggregates'!$X126</f>
        <v>1749270.1196130242</v>
      </c>
      <c r="P118">
        <f>'HKI(x)'!P118*Population!P118*'Econ aggregates'!$X126</f>
        <v>1802190.0391813694</v>
      </c>
      <c r="Q118">
        <f>'HKI(x)'!Q118*Population!Q118*'Econ aggregates'!$X126</f>
        <v>1778604.6058152942</v>
      </c>
      <c r="R118">
        <f>'HKI(x)'!R118*Population!R118*'Econ aggregates'!$X126</f>
        <v>1724030.52037893</v>
      </c>
      <c r="S118">
        <f>'HKI(x)'!S118*Population!S118*'Econ aggregates'!$X126</f>
        <v>1876326.2453127496</v>
      </c>
      <c r="T118">
        <f>'HKI(x)'!T118*Population!T118*'Econ aggregates'!$X126</f>
        <v>1791381.6076705318</v>
      </c>
      <c r="U118">
        <f>'HKI(x)'!U118*Population!U118*'Econ aggregates'!$X126</f>
        <v>1408315.2017810657</v>
      </c>
      <c r="V118">
        <f>'HKI(x)'!V118*Population!V118*'Econ aggregates'!$X126</f>
        <v>1409802.6521025633</v>
      </c>
      <c r="W118">
        <f>'HKI(x)'!W118*Population!W118*'Econ aggregates'!$X126</f>
        <v>1325201.5016736672</v>
      </c>
      <c r="X118">
        <f>'HKI(x)'!X118*Population!X118*'Econ aggregates'!$X126</f>
        <v>1150885.8892101161</v>
      </c>
      <c r="Y118">
        <f>'HKI(x)'!Y118*Population!Y118*'Econ aggregates'!$X126</f>
        <v>982329.37826593604</v>
      </c>
      <c r="Z118">
        <f>'HKI(x)'!Z118*Population!Z118*'Econ aggregates'!$X126</f>
        <v>651407.9891675266</v>
      </c>
      <c r="AA118">
        <f>'HKI(x)'!AA118*Population!AA118*'Econ aggregates'!$X126</f>
        <v>547587.93450639443</v>
      </c>
      <c r="AB118">
        <f>'HKI(x)'!AB118*Population!AB118*'Econ aggregates'!$X126</f>
        <v>482227.72989057307</v>
      </c>
      <c r="AC118">
        <f>'HKI(x)'!AC118*Population!AC118*'Econ aggregates'!$X126</f>
        <v>345999.00245554722</v>
      </c>
    </row>
    <row r="119" spans="1:29" x14ac:dyDescent="0.25">
      <c r="A119">
        <f>'HKFI(x)'!AE118</f>
        <v>2066</v>
      </c>
      <c r="B119">
        <f t="shared" si="2"/>
        <v>34779177.175692312</v>
      </c>
      <c r="C119">
        <f>'HKI(x)'!C119*Population!C119*'Econ aggregates'!$X127</f>
        <v>641399.8306025269</v>
      </c>
      <c r="D119">
        <f>'HKI(x)'!D119*Population!D119*'Econ aggregates'!$X127</f>
        <v>565273.41258828342</v>
      </c>
      <c r="E119">
        <f>'HKI(x)'!E119*Population!E119*'Econ aggregates'!$X127</f>
        <v>551786.31786496099</v>
      </c>
      <c r="F119">
        <f>'HKI(x)'!F119*Population!F119*'Econ aggregates'!$X127</f>
        <v>838490.10768576886</v>
      </c>
      <c r="G119">
        <f>'HKI(x)'!G119*Population!G119*'Econ aggregates'!$X127</f>
        <v>1105754.3886943862</v>
      </c>
      <c r="H119">
        <f>'HKI(x)'!H119*Population!H119*'Econ aggregates'!$X127</f>
        <v>1320593.0929101061</v>
      </c>
      <c r="I119">
        <f>'HKI(x)'!I119*Population!I119*'Econ aggregates'!$X127</f>
        <v>1674842.0265248816</v>
      </c>
      <c r="J119">
        <f>'HKI(x)'!J119*Population!J119*'Econ aggregates'!$X127</f>
        <v>1678631.5759053847</v>
      </c>
      <c r="K119">
        <f>'HKI(x)'!K119*Population!K119*'Econ aggregates'!$X127</f>
        <v>1721601.9908623621</v>
      </c>
      <c r="L119">
        <f>'HKI(x)'!L119*Population!L119*'Econ aggregates'!$X127</f>
        <v>1655328.22346022</v>
      </c>
      <c r="M119">
        <f>'HKI(x)'!M119*Population!M119*'Econ aggregates'!$X127</f>
        <v>1714277.2128749187</v>
      </c>
      <c r="N119">
        <f>'HKI(x)'!N119*Population!N119*'Econ aggregates'!$X127</f>
        <v>1760166.7379490405</v>
      </c>
      <c r="O119">
        <f>'HKI(x)'!O119*Population!O119*'Econ aggregates'!$X127</f>
        <v>1853160.6003905714</v>
      </c>
      <c r="P119">
        <f>'HKI(x)'!P119*Population!P119*'Econ aggregates'!$X127</f>
        <v>1905296.2951364887</v>
      </c>
      <c r="Q119">
        <f>'HKI(x)'!Q119*Population!Q119*'Econ aggregates'!$X127</f>
        <v>1876801.9671901073</v>
      </c>
      <c r="R119">
        <f>'HKI(x)'!R119*Population!R119*'Econ aggregates'!$X127</f>
        <v>1811028.3198823314</v>
      </c>
      <c r="S119">
        <f>'HKI(x)'!S119*Population!S119*'Econ aggregates'!$X127</f>
        <v>1955366.7703485703</v>
      </c>
      <c r="T119">
        <f>'HKI(x)'!T119*Population!T119*'Econ aggregates'!$X127</f>
        <v>1852476.4797695649</v>
      </c>
      <c r="U119">
        <f>'HKI(x)'!U119*Population!U119*'Econ aggregates'!$X127</f>
        <v>1447386.6308683392</v>
      </c>
      <c r="V119">
        <f>'HKI(x)'!V119*Population!V119*'Econ aggregates'!$X127</f>
        <v>1444561.4864173266</v>
      </c>
      <c r="W119">
        <f>'HKI(x)'!W119*Population!W119*'Econ aggregates'!$X127</f>
        <v>1331694.0520741178</v>
      </c>
      <c r="X119">
        <f>'HKI(x)'!X119*Population!X119*'Econ aggregates'!$X127</f>
        <v>1132116.8728961083</v>
      </c>
      <c r="Y119">
        <f>'HKI(x)'!Y119*Population!Y119*'Econ aggregates'!$X127</f>
        <v>952541.35972824285</v>
      </c>
      <c r="Z119">
        <f>'HKI(x)'!Z119*Population!Z119*'Econ aggregates'!$X127</f>
        <v>637302.88225849986</v>
      </c>
      <c r="AA119">
        <f>'HKI(x)'!AA119*Population!AA119*'Econ aggregates'!$X127</f>
        <v>541052.33201346349</v>
      </c>
      <c r="AB119">
        <f>'HKI(x)'!AB119*Population!AB119*'Econ aggregates'!$X127</f>
        <v>473354.92132158345</v>
      </c>
      <c r="AC119">
        <f>'HKI(x)'!AC119*Population!AC119*'Econ aggregates'!$X127</f>
        <v>336891.2874741485</v>
      </c>
    </row>
    <row r="120" spans="1:29" x14ac:dyDescent="0.25">
      <c r="A120">
        <f>'HKFI(x)'!AE119</f>
        <v>2067</v>
      </c>
      <c r="B120">
        <f t="shared" si="2"/>
        <v>35877698.978672005</v>
      </c>
      <c r="C120">
        <f>'HKI(x)'!C120*Population!C120*'Econ aggregates'!$X128</f>
        <v>642141.78485629626</v>
      </c>
      <c r="D120">
        <f>'HKI(x)'!D120*Population!D120*'Econ aggregates'!$X128</f>
        <v>567064.55532079947</v>
      </c>
      <c r="E120">
        <f>'HKI(x)'!E120*Population!E120*'Econ aggregates'!$X128</f>
        <v>556615.29899532907</v>
      </c>
      <c r="F120">
        <f>'HKI(x)'!F120*Population!F120*'Econ aggregates'!$X128</f>
        <v>850396.89229261549</v>
      </c>
      <c r="G120">
        <f>'HKI(x)'!G120*Population!G120*'Econ aggregates'!$X128</f>
        <v>1127270.6145363408</v>
      </c>
      <c r="H120">
        <f>'HKI(x)'!H120*Population!H120*'Econ aggregates'!$X128</f>
        <v>1360029.9296699439</v>
      </c>
      <c r="I120">
        <f>'HKI(x)'!I120*Population!I120*'Econ aggregates'!$X128</f>
        <v>1730764.3987934683</v>
      </c>
      <c r="J120">
        <f>'HKI(x)'!J120*Population!J120*'Econ aggregates'!$X128</f>
        <v>1743321.8306217985</v>
      </c>
      <c r="K120">
        <f>'HKI(x)'!K120*Population!K120*'Econ aggregates'!$X128</f>
        <v>1795555.8757673665</v>
      </c>
      <c r="L120">
        <f>'HKI(x)'!L120*Population!L120*'Econ aggregates'!$X128</f>
        <v>1732606.7394634886</v>
      </c>
      <c r="M120">
        <f>'HKI(x)'!M120*Population!M120*'Econ aggregates'!$X128</f>
        <v>1799349.0069609056</v>
      </c>
      <c r="N120">
        <f>'HKI(x)'!N120*Population!N120*'Econ aggregates'!$X128</f>
        <v>1852858.7822259229</v>
      </c>
      <c r="O120">
        <f>'HKI(x)'!O120*Population!O120*'Econ aggregates'!$X128</f>
        <v>1953151.0690497453</v>
      </c>
      <c r="P120">
        <f>'HKI(x)'!P120*Population!P120*'Econ aggregates'!$X128</f>
        <v>2008476.2904361025</v>
      </c>
      <c r="Q120">
        <f>'HKI(x)'!Q120*Population!Q120*'Econ aggregates'!$X128</f>
        <v>1975568.972627511</v>
      </c>
      <c r="R120">
        <f>'HKI(x)'!R120*Population!R120*'Econ aggregates'!$X128</f>
        <v>1903015.6009470741</v>
      </c>
      <c r="S120">
        <f>'HKI(x)'!S120*Population!S120*'Econ aggregates'!$X128</f>
        <v>2042643.1616196316</v>
      </c>
      <c r="T120">
        <f>'HKI(x)'!T120*Population!T120*'Econ aggregates'!$X128</f>
        <v>1920153.2377564404</v>
      </c>
      <c r="U120">
        <f>'HKI(x)'!U120*Population!U120*'Econ aggregates'!$X128</f>
        <v>1485537.5955127936</v>
      </c>
      <c r="V120">
        <f>'HKI(x)'!V120*Population!V120*'Econ aggregates'!$X128</f>
        <v>1475550.3945018719</v>
      </c>
      <c r="W120">
        <f>'HKI(x)'!W120*Population!W120*'Econ aggregates'!$X128</f>
        <v>1356148.8864825573</v>
      </c>
      <c r="X120">
        <f>'HKI(x)'!X120*Population!X120*'Econ aggregates'!$X128</f>
        <v>1133373.401294441</v>
      </c>
      <c r="Y120">
        <f>'HKI(x)'!Y120*Population!Y120*'Econ aggregates'!$X128</f>
        <v>930614.56540171464</v>
      </c>
      <c r="Z120">
        <f>'HKI(x)'!Z120*Population!Z120*'Econ aggregates'!$X128</f>
        <v>615752.08756319818</v>
      </c>
      <c r="AA120">
        <f>'HKI(x)'!AA120*Population!AA120*'Econ aggregates'!$X128</f>
        <v>526814.11418158805</v>
      </c>
      <c r="AB120">
        <f>'HKI(x)'!AB120*Population!AB120*'Econ aggregates'!$X128</f>
        <v>464413.55014410085</v>
      </c>
      <c r="AC120">
        <f>'HKI(x)'!AC120*Population!AC120*'Econ aggregates'!$X128</f>
        <v>328510.34164895641</v>
      </c>
    </row>
    <row r="121" spans="1:29" x14ac:dyDescent="0.25">
      <c r="A121">
        <f>'HKFI(x)'!AE120</f>
        <v>2068</v>
      </c>
      <c r="B121">
        <f t="shared" si="2"/>
        <v>36952942.933020398</v>
      </c>
      <c r="C121">
        <f>'HKI(x)'!C121*Population!C121*'Econ aggregates'!$X129</f>
        <v>645441.23732780991</v>
      </c>
      <c r="D121">
        <f>'HKI(x)'!D121*Population!D121*'Econ aggregates'!$X129</f>
        <v>556582.66930854472</v>
      </c>
      <c r="E121">
        <f>'HKI(x)'!E121*Population!E121*'Econ aggregates'!$X129</f>
        <v>550832.58095810306</v>
      </c>
      <c r="F121">
        <f>'HKI(x)'!F121*Population!F121*'Econ aggregates'!$X129</f>
        <v>848214.65516909468</v>
      </c>
      <c r="G121">
        <f>'HKI(x)'!G121*Population!G121*'Econ aggregates'!$X129</f>
        <v>1133053.8273357167</v>
      </c>
      <c r="H121">
        <f>'HKI(x)'!H121*Population!H121*'Econ aggregates'!$X129</f>
        <v>1381922.6554506191</v>
      </c>
      <c r="I121">
        <f>'HKI(x)'!I121*Population!I121*'Econ aggregates'!$X129</f>
        <v>1770574.3871196168</v>
      </c>
      <c r="J121">
        <f>'HKI(x)'!J121*Population!J121*'Econ aggregates'!$X129</f>
        <v>1798969.4591283598</v>
      </c>
      <c r="K121">
        <f>'HKI(x)'!K121*Population!K121*'Econ aggregates'!$X129</f>
        <v>1865166.1951795446</v>
      </c>
      <c r="L121">
        <f>'HKI(x)'!L121*Population!L121*'Econ aggregates'!$X129</f>
        <v>1807762.7489049863</v>
      </c>
      <c r="M121">
        <f>'HKI(x)'!M121*Population!M121*'Econ aggregates'!$X129</f>
        <v>1881706.3193947305</v>
      </c>
      <c r="N121">
        <f>'HKI(x)'!N121*Population!N121*'Econ aggregates'!$X129</f>
        <v>1940844.9980184608</v>
      </c>
      <c r="O121">
        <f>'HKI(x)'!O121*Population!O121*'Econ aggregates'!$X129</f>
        <v>2049482.9088605712</v>
      </c>
      <c r="P121">
        <f>'HKI(x)'!P121*Population!P121*'Econ aggregates'!$X129</f>
        <v>2111919.8527860036</v>
      </c>
      <c r="Q121">
        <f>'HKI(x)'!Q121*Population!Q121*'Econ aggregates'!$X129</f>
        <v>2078974.4803680226</v>
      </c>
      <c r="R121">
        <f>'HKI(x)'!R121*Population!R121*'Econ aggregates'!$X129</f>
        <v>1999947.2328697569</v>
      </c>
      <c r="S121">
        <f>'HKI(x)'!S121*Population!S121*'Econ aggregates'!$X129</f>
        <v>2140637.498630777</v>
      </c>
      <c r="T121">
        <f>'HKI(x)'!T121*Population!T121*'Econ aggregates'!$X129</f>
        <v>2001158.5202771828</v>
      </c>
      <c r="U121">
        <f>'HKI(x)'!U121*Population!U121*'Econ aggregates'!$X129</f>
        <v>1533920.8486038281</v>
      </c>
      <c r="V121">
        <f>'HKI(x)'!V121*Population!V121*'Econ aggregates'!$X129</f>
        <v>1509974.4102571169</v>
      </c>
      <c r="W121">
        <f>'HKI(x)'!W121*Population!W121*'Econ aggregates'!$X129</f>
        <v>1381581.9628431187</v>
      </c>
      <c r="X121">
        <f>'HKI(x)'!X121*Population!X121*'Econ aggregates'!$X129</f>
        <v>1153172.0892825769</v>
      </c>
      <c r="Y121">
        <f>'HKI(x)'!Y121*Population!Y121*'Econ aggregates'!$X129</f>
        <v>929014.16759676614</v>
      </c>
      <c r="Z121">
        <f>'HKI(x)'!Z121*Population!Z121*'Econ aggregates'!$X129</f>
        <v>601316.3046800053</v>
      </c>
      <c r="AA121">
        <f>'HKI(x)'!AA121*Population!AA121*'Econ aggregates'!$X129</f>
        <v>508236.60109757335</v>
      </c>
      <c r="AB121">
        <f>'HKI(x)'!AB121*Population!AB121*'Econ aggregates'!$X129</f>
        <v>450930.93956110557</v>
      </c>
      <c r="AC121">
        <f>'HKI(x)'!AC121*Population!AC121*'Econ aggregates'!$X129</f>
        <v>321603.3820104021</v>
      </c>
    </row>
    <row r="122" spans="1:29" x14ac:dyDescent="0.25">
      <c r="A122">
        <f>'HKFI(x)'!AE121</f>
        <v>2069</v>
      </c>
      <c r="B122">
        <f t="shared" si="2"/>
        <v>37892168.239040717</v>
      </c>
      <c r="C122">
        <f>'HKI(x)'!C122*Population!C122*'Econ aggregates'!$X130</f>
        <v>648588.51933975599</v>
      </c>
      <c r="D122">
        <f>'HKI(x)'!D122*Population!D122*'Econ aggregates'!$X130</f>
        <v>567852.30402804841</v>
      </c>
      <c r="E122">
        <f>'HKI(x)'!E122*Population!E122*'Econ aggregates'!$X130</f>
        <v>541512.37396418874</v>
      </c>
      <c r="F122">
        <f>'HKI(x)'!F122*Population!F122*'Econ aggregates'!$X130</f>
        <v>837606.11893359199</v>
      </c>
      <c r="G122">
        <f>'HKI(x)'!G122*Population!G122*'Econ aggregates'!$X130</f>
        <v>1125374.8574575733</v>
      </c>
      <c r="H122">
        <f>'HKI(x)'!H122*Population!H122*'Econ aggregates'!$X130</f>
        <v>1383786.6450939521</v>
      </c>
      <c r="I122">
        <f>'HKI(x)'!I122*Population!I122*'Econ aggregates'!$X130</f>
        <v>1785183.8237098139</v>
      </c>
      <c r="J122">
        <f>'HKI(x)'!J122*Population!J122*'Econ aggregates'!$X130</f>
        <v>1827920.585501957</v>
      </c>
      <c r="K122">
        <f>'HKI(x)'!K122*Population!K122*'Econ aggregates'!$X130</f>
        <v>1911909.0461396498</v>
      </c>
      <c r="L122">
        <f>'HKI(x)'!L122*Population!L122*'Econ aggregates'!$X130</f>
        <v>1869065.1699450356</v>
      </c>
      <c r="M122">
        <f>'HKI(x)'!M122*Population!M122*'Econ aggregates'!$X130</f>
        <v>1955502.6894133943</v>
      </c>
      <c r="N122">
        <f>'HKI(x)'!N122*Population!N122*'Econ aggregates'!$X130</f>
        <v>2019667.3662503592</v>
      </c>
      <c r="O122">
        <f>'HKI(x)'!O122*Population!O122*'Econ aggregates'!$X130</f>
        <v>2134993.7304645656</v>
      </c>
      <c r="P122">
        <f>'HKI(x)'!P122*Population!P122*'Econ aggregates'!$X130</f>
        <v>2205399.2444279073</v>
      </c>
      <c r="Q122">
        <f>'HKI(x)'!Q122*Population!Q122*'Econ aggregates'!$X130</f>
        <v>2176037.8116921824</v>
      </c>
      <c r="R122">
        <f>'HKI(x)'!R122*Population!R122*'Econ aggregates'!$X130</f>
        <v>2094384.6630328873</v>
      </c>
      <c r="S122">
        <f>'HKI(x)'!S122*Population!S122*'Econ aggregates'!$X130</f>
        <v>2236296.7972775181</v>
      </c>
      <c r="T122">
        <f>'HKI(x)'!T122*Population!T122*'Econ aggregates'!$X130</f>
        <v>2085302.5654184232</v>
      </c>
      <c r="U122">
        <f>'HKI(x)'!U122*Population!U122*'Econ aggregates'!$X130</f>
        <v>1588282.9763059574</v>
      </c>
      <c r="V122">
        <f>'HKI(x)'!V122*Population!V122*'Econ aggregates'!$X130</f>
        <v>1549691.4373355617</v>
      </c>
      <c r="W122">
        <f>'HKI(x)'!W122*Population!W122*'Econ aggregates'!$X130</f>
        <v>1405961.9691958323</v>
      </c>
      <c r="X122">
        <f>'HKI(x)'!X122*Population!X122*'Econ aggregates'!$X130</f>
        <v>1169190.996902229</v>
      </c>
      <c r="Y122">
        <f>'HKI(x)'!Y122*Population!Y122*'Econ aggregates'!$X130</f>
        <v>939659.04905050376</v>
      </c>
      <c r="Z122">
        <f>'HKI(x)'!Z122*Population!Z122*'Econ aggregates'!$X130</f>
        <v>597558.81135239382</v>
      </c>
      <c r="AA122">
        <f>'HKI(x)'!AA122*Population!AA122*'Econ aggregates'!$X130</f>
        <v>493234.4291489725</v>
      </c>
      <c r="AB122">
        <f>'HKI(x)'!AB122*Population!AB122*'Econ aggregates'!$X130</f>
        <v>431947.87883970665</v>
      </c>
      <c r="AC122">
        <f>'HKI(x)'!AC122*Population!AC122*'Econ aggregates'!$X130</f>
        <v>310256.37881875824</v>
      </c>
    </row>
    <row r="123" spans="1:29" x14ac:dyDescent="0.25">
      <c r="A123">
        <f>'HKFI(x)'!AE122</f>
        <v>2070</v>
      </c>
      <c r="B123">
        <f t="shared" si="2"/>
        <v>38728990.06946326</v>
      </c>
      <c r="C123">
        <f>'HKI(x)'!C123*Population!C123*'Econ aggregates'!$X131</f>
        <v>652659.3107541746</v>
      </c>
      <c r="D123">
        <f>'HKI(x)'!D123*Population!D123*'Econ aggregates'!$X131</f>
        <v>566362.72847014968</v>
      </c>
      <c r="E123">
        <f>'HKI(x)'!E123*Population!E123*'Econ aggregates'!$X131</f>
        <v>552938.6361726023</v>
      </c>
      <c r="F123">
        <f>'HKI(x)'!F123*Population!F123*'Econ aggregates'!$X131</f>
        <v>824826.93018500577</v>
      </c>
      <c r="G123">
        <f>'HKI(x)'!G123*Population!G123*'Econ aggregates'!$X131</f>
        <v>1110963.0529939637</v>
      </c>
      <c r="H123">
        <f>'HKI(x)'!H123*Population!H123*'Econ aggregates'!$X131</f>
        <v>1372751.5249721915</v>
      </c>
      <c r="I123">
        <f>'HKI(x)'!I123*Population!I123*'Econ aggregates'!$X131</f>
        <v>1782222.4445567871</v>
      </c>
      <c r="J123">
        <f>'HKI(x)'!J123*Population!J123*'Econ aggregates'!$X131</f>
        <v>1837052.1542728802</v>
      </c>
      <c r="K123">
        <f>'HKI(x)'!K123*Population!K123*'Econ aggregates'!$X131</f>
        <v>1931606.1573164421</v>
      </c>
      <c r="L123">
        <f>'HKI(x)'!L123*Population!L123*'Econ aggregates'!$X131</f>
        <v>1907183.0227922443</v>
      </c>
      <c r="M123">
        <f>'HKI(x)'!M123*Population!M123*'Econ aggregates'!$X131</f>
        <v>2014897.0516935126</v>
      </c>
      <c r="N123">
        <f>'HKI(x)'!N123*Population!N123*'Econ aggregates'!$X131</f>
        <v>2093595.8650457968</v>
      </c>
      <c r="O123">
        <f>'HKI(x)'!O123*Population!O123*'Econ aggregates'!$X131</f>
        <v>2214979.0511211273</v>
      </c>
      <c r="P123">
        <f>'HKI(x)'!P123*Population!P123*'Econ aggregates'!$X131</f>
        <v>2290230.7558184313</v>
      </c>
      <c r="Q123">
        <f>'HKI(x)'!Q123*Population!Q123*'Econ aggregates'!$X131</f>
        <v>2265357.3140581041</v>
      </c>
      <c r="R123">
        <f>'HKI(x)'!R123*Population!R123*'Econ aggregates'!$X131</f>
        <v>2184610.9848197941</v>
      </c>
      <c r="S123">
        <f>'HKI(x)'!S123*Population!S123*'Econ aggregates'!$X131</f>
        <v>2332056.5539801726</v>
      </c>
      <c r="T123">
        <f>'HKI(x)'!T123*Population!T123*'Econ aggregates'!$X131</f>
        <v>2170378.2428213223</v>
      </c>
      <c r="U123">
        <f>'HKI(x)'!U123*Population!U123*'Econ aggregates'!$X131</f>
        <v>1648606.4435179275</v>
      </c>
      <c r="V123">
        <f>'HKI(x)'!V123*Population!V123*'Econ aggregates'!$X131</f>
        <v>1598189.8492689091</v>
      </c>
      <c r="W123">
        <f>'HKI(x)'!W123*Population!W123*'Econ aggregates'!$X131</f>
        <v>1438210.6232472926</v>
      </c>
      <c r="X123">
        <f>'HKI(x)'!X123*Population!X123*'Econ aggregates'!$X131</f>
        <v>1185942.4174037196</v>
      </c>
      <c r="Y123">
        <f>'HKI(x)'!Y123*Population!Y123*'Econ aggregates'!$X131</f>
        <v>949413.99191485473</v>
      </c>
      <c r="Z123">
        <f>'HKI(x)'!Z123*Population!Z123*'Econ aggregates'!$X131</f>
        <v>602631.28476517368</v>
      </c>
      <c r="AA123">
        <f>'HKI(x)'!AA123*Population!AA123*'Econ aggregates'!$X131</f>
        <v>487933.28092099301</v>
      </c>
      <c r="AB123">
        <f>'HKI(x)'!AB123*Population!AB123*'Econ aggregates'!$X131</f>
        <v>417310.26267564617</v>
      </c>
      <c r="AC123">
        <f>'HKI(x)'!AC123*Population!AC123*'Econ aggregates'!$X131</f>
        <v>296080.13390404789</v>
      </c>
    </row>
    <row r="124" spans="1:29" x14ac:dyDescent="0.25">
      <c r="A124">
        <f>'HKFI(x)'!AE123</f>
        <v>2071</v>
      </c>
      <c r="B124">
        <f t="shared" si="2"/>
        <v>39555613.925234988</v>
      </c>
      <c r="C124">
        <f>'HKI(x)'!C124*Population!C124*'Econ aggregates'!$X132</f>
        <v>658665.09162477218</v>
      </c>
      <c r="D124">
        <f>'HKI(x)'!D124*Population!D124*'Econ aggregates'!$X132</f>
        <v>565810.98091243277</v>
      </c>
      <c r="E124">
        <f>'HKI(x)'!E124*Population!E124*'Econ aggregates'!$X132</f>
        <v>548938.37802722096</v>
      </c>
      <c r="F124">
        <f>'HKI(x)'!F124*Population!F124*'Econ aggregates'!$X132</f>
        <v>834494.01980857155</v>
      </c>
      <c r="G124">
        <f>'HKI(x)'!G124*Population!G124*'Econ aggregates'!$X132</f>
        <v>1099592.6035258581</v>
      </c>
      <c r="H124">
        <f>'HKI(x)'!H124*Population!H124*'Econ aggregates'!$X132</f>
        <v>1359982.7324654865</v>
      </c>
      <c r="I124">
        <f>'HKI(x)'!I124*Population!I124*'Econ aggregates'!$X132</f>
        <v>1771760.2897835211</v>
      </c>
      <c r="J124">
        <f>'HKI(x)'!J124*Population!J124*'Econ aggregates'!$X132</f>
        <v>1835758.2218113458</v>
      </c>
      <c r="K124">
        <f>'HKI(x)'!K124*Population!K124*'Econ aggregates'!$X132</f>
        <v>1937586.0178702413</v>
      </c>
      <c r="L124">
        <f>'HKI(x)'!L124*Population!L124*'Econ aggregates'!$X132</f>
        <v>1921720.6923562819</v>
      </c>
      <c r="M124">
        <f>'HKI(x)'!M124*Population!M124*'Econ aggregates'!$X132</f>
        <v>2050876.7121114614</v>
      </c>
      <c r="N124">
        <f>'HKI(x)'!N124*Population!N124*'Econ aggregates'!$X132</f>
        <v>2155450.7544566272</v>
      </c>
      <c r="O124">
        <f>'HKI(x)'!O124*Population!O124*'Econ aggregates'!$X132</f>
        <v>2296974.214465505</v>
      </c>
      <c r="P124">
        <f>'HKI(x)'!P124*Population!P124*'Econ aggregates'!$X132</f>
        <v>2375312.5240667141</v>
      </c>
      <c r="Q124">
        <f>'HKI(x)'!Q124*Population!Q124*'Econ aggregates'!$X132</f>
        <v>2350978.5211726041</v>
      </c>
      <c r="R124">
        <f>'HKI(x)'!R124*Population!R124*'Econ aggregates'!$X132</f>
        <v>2272220.5569551568</v>
      </c>
      <c r="S124">
        <f>'HKI(x)'!S124*Population!S124*'Econ aggregates'!$X132</f>
        <v>2429199.4896679702</v>
      </c>
      <c r="T124">
        <f>'HKI(x)'!T124*Population!T124*'Econ aggregates'!$X132</f>
        <v>2261733.6048795488</v>
      </c>
      <c r="U124">
        <f>'HKI(x)'!U124*Population!U124*'Econ aggregates'!$X132</f>
        <v>1714675.3943561944</v>
      </c>
      <c r="V124">
        <f>'HKI(x)'!V124*Population!V124*'Econ aggregates'!$X132</f>
        <v>1657127.9632927417</v>
      </c>
      <c r="W124">
        <f>'HKI(x)'!W124*Population!W124*'Econ aggregates'!$X132</f>
        <v>1482772.1440517034</v>
      </c>
      <c r="X124">
        <f>'HKI(x)'!X124*Population!X124*'Econ aggregates'!$X132</f>
        <v>1212514.5328600737</v>
      </c>
      <c r="Y124">
        <f>'HKI(x)'!Y124*Population!Y124*'Econ aggregates'!$X132</f>
        <v>962672.32760024909</v>
      </c>
      <c r="Z124">
        <f>'HKI(x)'!Z124*Population!Z124*'Econ aggregates'!$X132</f>
        <v>608806.73180202756</v>
      </c>
      <c r="AA124">
        <f>'HKI(x)'!AA124*Population!AA124*'Econ aggregates'!$X132</f>
        <v>491413.24900589429</v>
      </c>
      <c r="AB124">
        <f>'HKI(x)'!AB124*Population!AB124*'Econ aggregates'!$X132</f>
        <v>412513.17114765034</v>
      </c>
      <c r="AC124">
        <f>'HKI(x)'!AC124*Population!AC124*'Econ aggregates'!$X132</f>
        <v>286063.00515714125</v>
      </c>
    </row>
    <row r="125" spans="1:29" x14ac:dyDescent="0.25">
      <c r="A125">
        <f>'HKFI(x)'!AE124</f>
        <v>2072</v>
      </c>
      <c r="B125">
        <f t="shared" si="2"/>
        <v>40418641.212651871</v>
      </c>
      <c r="C125">
        <f>'HKI(x)'!C125*Population!C125*'Econ aggregates'!$X133</f>
        <v>667085.56175960286</v>
      </c>
      <c r="D125">
        <f>'HKI(x)'!D125*Population!D125*'Econ aggregates'!$X133</f>
        <v>567355.86809815804</v>
      </c>
      <c r="E125">
        <f>'HKI(x)'!E125*Population!E125*'Econ aggregates'!$X133</f>
        <v>546984.55989787972</v>
      </c>
      <c r="F125">
        <f>'HKI(x)'!F125*Population!F125*'Econ aggregates'!$X133</f>
        <v>827890.23579232127</v>
      </c>
      <c r="G125">
        <f>'HKI(x)'!G125*Population!G125*'Econ aggregates'!$X133</f>
        <v>1101910.6600345378</v>
      </c>
      <c r="H125">
        <f>'HKI(x)'!H125*Population!H125*'Econ aggregates'!$X133</f>
        <v>1357220.4675589418</v>
      </c>
      <c r="I125">
        <f>'HKI(x)'!I125*Population!I125*'Econ aggregates'!$X133</f>
        <v>1765616.9497567541</v>
      </c>
      <c r="J125">
        <f>'HKI(x)'!J125*Population!J125*'Econ aggregates'!$X133</f>
        <v>1832267.0689014303</v>
      </c>
      <c r="K125">
        <f>'HKI(x)'!K125*Population!K125*'Econ aggregates'!$X133</f>
        <v>1938302.8438995641</v>
      </c>
      <c r="L125">
        <f>'HKI(x)'!L125*Population!L125*'Econ aggregates'!$X133</f>
        <v>1928124.4253799743</v>
      </c>
      <c r="M125">
        <f>'HKI(x)'!M125*Population!M125*'Econ aggregates'!$X133</f>
        <v>2063444.7652676862</v>
      </c>
      <c r="N125">
        <f>'HKI(x)'!N125*Population!N125*'Econ aggregates'!$X133</f>
        <v>2192421.1058477652</v>
      </c>
      <c r="O125">
        <f>'HKI(x)'!O125*Population!O125*'Econ aggregates'!$X133</f>
        <v>2367171.7577623813</v>
      </c>
      <c r="P125">
        <f>'HKI(x)'!P125*Population!P125*'Econ aggregates'!$X133</f>
        <v>2467909.4149680785</v>
      </c>
      <c r="Q125">
        <f>'HKI(x)'!Q125*Population!Q125*'Econ aggregates'!$X133</f>
        <v>2441494.0509965983</v>
      </c>
      <c r="R125">
        <f>'HKI(x)'!R125*Population!R125*'Econ aggregates'!$X133</f>
        <v>2360172.0725736646</v>
      </c>
      <c r="S125">
        <f>'HKI(x)'!S125*Population!S125*'Econ aggregates'!$X133</f>
        <v>2528007.8766039135</v>
      </c>
      <c r="T125">
        <f>'HKI(x)'!T125*Population!T125*'Econ aggregates'!$X133</f>
        <v>2359061.6841542055</v>
      </c>
      <c r="U125">
        <f>'HKI(x)'!U125*Population!U125*'Econ aggregates'!$X133</f>
        <v>1788930.1076835315</v>
      </c>
      <c r="V125">
        <f>'HKI(x)'!V125*Population!V125*'Econ aggregates'!$X133</f>
        <v>1724880.5693795865</v>
      </c>
      <c r="W125">
        <f>'HKI(x)'!W125*Population!W125*'Econ aggregates'!$X133</f>
        <v>1539698.3528705265</v>
      </c>
      <c r="X125">
        <f>'HKI(x)'!X125*Population!X125*'Econ aggregates'!$X133</f>
        <v>1251920.5116239844</v>
      </c>
      <c r="Y125">
        <f>'HKI(x)'!Y125*Population!Y125*'Econ aggregates'!$X133</f>
        <v>985702.37049966922</v>
      </c>
      <c r="Z125">
        <f>'HKI(x)'!Z125*Population!Z125*'Econ aggregates'!$X133</f>
        <v>618465.16674154974</v>
      </c>
      <c r="AA125">
        <f>'HKI(x)'!AA125*Population!AA125*'Econ aggregates'!$X133</f>
        <v>496951.89927040535</v>
      </c>
      <c r="AB125">
        <f>'HKI(x)'!AB125*Population!AB125*'Econ aggregates'!$X133</f>
        <v>416161.69901312393</v>
      </c>
      <c r="AC125">
        <f>'HKI(x)'!AC125*Population!AC125*'Econ aggregates'!$X133</f>
        <v>283489.16631603998</v>
      </c>
    </row>
    <row r="126" spans="1:29" x14ac:dyDescent="0.25">
      <c r="A126">
        <f>'HKFI(x)'!AE125</f>
        <v>2073</v>
      </c>
      <c r="B126">
        <f t="shared" si="2"/>
        <v>41229532.48608499</v>
      </c>
      <c r="C126">
        <f>'HKI(x)'!C126*Population!C126*'Econ aggregates'!$X134</f>
        <v>676595.16009761905</v>
      </c>
      <c r="D126">
        <f>'HKI(x)'!D126*Population!D126*'Econ aggregates'!$X134</f>
        <v>568541.9828925723</v>
      </c>
      <c r="E126">
        <f>'HKI(x)'!E126*Population!E126*'Econ aggregates'!$X134</f>
        <v>546464.51904242311</v>
      </c>
      <c r="F126">
        <f>'HKI(x)'!F126*Population!F126*'Econ aggregates'!$X134</f>
        <v>824444.13000518677</v>
      </c>
      <c r="G126">
        <f>'HKI(x)'!G126*Population!G126*'Econ aggregates'!$X134</f>
        <v>1095850.4330360373</v>
      </c>
      <c r="H126">
        <f>'HKI(x)'!H126*Population!H126*'Econ aggregates'!$X134</f>
        <v>1350379.4641083963</v>
      </c>
      <c r="I126">
        <f>'HKI(x)'!I126*Population!I126*'Econ aggregates'!$X134</f>
        <v>1759794.8744541563</v>
      </c>
      <c r="J126">
        <f>'HKI(x)'!J126*Population!J126*'Econ aggregates'!$X134</f>
        <v>1831096.1271108645</v>
      </c>
      <c r="K126">
        <f>'HKI(x)'!K126*Population!K126*'Econ aggregates'!$X134</f>
        <v>1940545.2161181525</v>
      </c>
      <c r="L126">
        <f>'HKI(x)'!L126*Population!L126*'Econ aggregates'!$X134</f>
        <v>1935973.5502394233</v>
      </c>
      <c r="M126">
        <f>'HKI(x)'!M126*Population!M126*'Econ aggregates'!$X134</f>
        <v>2074505.8431575256</v>
      </c>
      <c r="N126">
        <f>'HKI(x)'!N126*Population!N126*'Econ aggregates'!$X134</f>
        <v>2204884.2061092551</v>
      </c>
      <c r="O126">
        <f>'HKI(x)'!O126*Population!O126*'Econ aggregates'!$X134</f>
        <v>2403014.1887596236</v>
      </c>
      <c r="P126">
        <f>'HKI(x)'!P126*Population!P126*'Econ aggregates'!$X134</f>
        <v>2538368.6885424713</v>
      </c>
      <c r="Q126">
        <f>'HKI(x)'!Q126*Population!Q126*'Econ aggregates'!$X134</f>
        <v>2534129.2607340664</v>
      </c>
      <c r="R126">
        <f>'HKI(x)'!R126*Population!R126*'Econ aggregates'!$X134</f>
        <v>2448502.1129508093</v>
      </c>
      <c r="S126">
        <f>'HKI(x)'!S126*Population!S126*'Econ aggregates'!$X134</f>
        <v>2621417.1136115948</v>
      </c>
      <c r="T126">
        <f>'HKI(x)'!T126*Population!T126*'Econ aggregates'!$X134</f>
        <v>2452148.4217486209</v>
      </c>
      <c r="U126">
        <f>'HKI(x)'!U126*Population!U126*'Econ aggregates'!$X134</f>
        <v>1863584.6779408895</v>
      </c>
      <c r="V126">
        <f>'HKI(x)'!V126*Population!V126*'Econ aggregates'!$X134</f>
        <v>1797032.6049800345</v>
      </c>
      <c r="W126">
        <f>'HKI(x)'!W126*Population!W126*'Econ aggregates'!$X134</f>
        <v>1601789.0642876509</v>
      </c>
      <c r="X126">
        <f>'HKI(x)'!X126*Population!X126*'Econ aggregates'!$X134</f>
        <v>1299348.996527293</v>
      </c>
      <c r="Y126">
        <f>'HKI(x)'!Y126*Population!Y126*'Econ aggregates'!$X134</f>
        <v>1017326.9208541604</v>
      </c>
      <c r="Z126">
        <f>'HKI(x)'!Z126*Population!Z126*'Econ aggregates'!$X134</f>
        <v>633272.43746161251</v>
      </c>
      <c r="AA126">
        <f>'HKI(x)'!AA126*Population!AA126*'Econ aggregates'!$X134</f>
        <v>504149.33048096241</v>
      </c>
      <c r="AB126">
        <f>'HKI(x)'!AB126*Population!AB126*'Econ aggregates'!$X134</f>
        <v>420427.02934153058</v>
      </c>
      <c r="AC126">
        <f>'HKI(x)'!AC126*Population!AC126*'Econ aggregates'!$X134</f>
        <v>285946.13149205939</v>
      </c>
    </row>
    <row r="127" spans="1:29" x14ac:dyDescent="0.25">
      <c r="A127">
        <f>'HKFI(x)'!AE126</f>
        <v>2074</v>
      </c>
      <c r="B127">
        <f t="shared" si="2"/>
        <v>41945254.462323397</v>
      </c>
      <c r="C127">
        <f>'HKI(x)'!C127*Population!C127*'Econ aggregates'!$X135</f>
        <v>687142.51729773055</v>
      </c>
      <c r="D127">
        <f>'HKI(x)'!D127*Population!D127*'Econ aggregates'!$X135</f>
        <v>575591.31006536481</v>
      </c>
      <c r="E127">
        <f>'HKI(x)'!E127*Population!E127*'Econ aggregates'!$X135</f>
        <v>546955.87204027467</v>
      </c>
      <c r="F127">
        <f>'HKI(x)'!F127*Population!F127*'Econ aggregates'!$X135</f>
        <v>821606.34224940208</v>
      </c>
      <c r="G127">
        <f>'HKI(x)'!G127*Population!G127*'Econ aggregates'!$X135</f>
        <v>1089596.535736518</v>
      </c>
      <c r="H127">
        <f>'HKI(x)'!H127*Population!H127*'Econ aggregates'!$X135</f>
        <v>1341774.9070365946</v>
      </c>
      <c r="I127">
        <f>'HKI(x)'!I127*Population!I127*'Econ aggregates'!$X135</f>
        <v>1750759.6580541399</v>
      </c>
      <c r="J127">
        <f>'HKI(x)'!J127*Population!J127*'Econ aggregates'!$X135</f>
        <v>1825440.680398802</v>
      </c>
      <c r="K127">
        <f>'HKI(x)'!K127*Population!K127*'Econ aggregates'!$X135</f>
        <v>1936730.6808135421</v>
      </c>
      <c r="L127">
        <f>'HKI(x)'!L127*Population!L127*'Econ aggregates'!$X135</f>
        <v>1936622.6564209813</v>
      </c>
      <c r="M127">
        <f>'HKI(x)'!M127*Population!M127*'Econ aggregates'!$X135</f>
        <v>2080042.0657713837</v>
      </c>
      <c r="N127">
        <f>'HKI(x)'!N127*Population!N127*'Econ aggregates'!$X135</f>
        <v>2213673.3580353134</v>
      </c>
      <c r="O127">
        <f>'HKI(x)'!O127*Population!O127*'Econ aggregates'!$X135</f>
        <v>2414051.8255519397</v>
      </c>
      <c r="P127">
        <f>'HKI(x)'!P127*Population!P127*'Econ aggregates'!$X135</f>
        <v>2573866.7047385136</v>
      </c>
      <c r="Q127">
        <f>'HKI(x)'!Q127*Population!Q127*'Econ aggregates'!$X135</f>
        <v>2603389.5855552261</v>
      </c>
      <c r="R127">
        <f>'HKI(x)'!R127*Population!R127*'Econ aggregates'!$X135</f>
        <v>2537490.1081637675</v>
      </c>
      <c r="S127">
        <f>'HKI(x)'!S127*Population!S127*'Econ aggregates'!$X135</f>
        <v>2713909.4538950357</v>
      </c>
      <c r="T127">
        <f>'HKI(x)'!T127*Population!T127*'Econ aggregates'!$X135</f>
        <v>2539063.106169574</v>
      </c>
      <c r="U127">
        <f>'HKI(x)'!U127*Population!U127*'Econ aggregates'!$X135</f>
        <v>1934460.8236392452</v>
      </c>
      <c r="V127">
        <f>'HKI(x)'!V127*Population!V127*'Econ aggregates'!$X135</f>
        <v>1868633.3028940216</v>
      </c>
      <c r="W127">
        <f>'HKI(x)'!W127*Population!W127*'Econ aggregates'!$X135</f>
        <v>1667147.4520417403</v>
      </c>
      <c r="X127">
        <f>'HKI(x)'!X127*Population!X127*'Econ aggregates'!$X135</f>
        <v>1350013.2538277088</v>
      </c>
      <c r="Y127">
        <f>'HKI(x)'!Y127*Population!Y127*'Econ aggregates'!$X135</f>
        <v>1054835.8321174474</v>
      </c>
      <c r="Z127">
        <f>'HKI(x)'!Z127*Population!Z127*'Econ aggregates'!$X135</f>
        <v>653002.16311508161</v>
      </c>
      <c r="AA127">
        <f>'HKI(x)'!AA127*Population!AA127*'Econ aggregates'!$X135</f>
        <v>515032.8614582179</v>
      </c>
      <c r="AB127">
        <f>'HKI(x)'!AB127*Population!AB127*'Econ aggregates'!$X135</f>
        <v>425791.63484751398</v>
      </c>
      <c r="AC127">
        <f>'HKI(x)'!AC127*Population!AC127*'Econ aggregates'!$X135</f>
        <v>288629.7703883294</v>
      </c>
    </row>
    <row r="128" spans="1:29" x14ac:dyDescent="0.25">
      <c r="A128">
        <f>'HKFI(x)'!AE127</f>
        <v>2075</v>
      </c>
      <c r="B128">
        <f t="shared" si="2"/>
        <v>42592383.001288898</v>
      </c>
      <c r="C128">
        <f>'HKI(x)'!C128*Population!C128*'Econ aggregates'!$X136</f>
        <v>698974.68604260462</v>
      </c>
      <c r="D128">
        <f>'HKI(x)'!D128*Population!D128*'Econ aggregates'!$X136</f>
        <v>582247.2652938324</v>
      </c>
      <c r="E128">
        <f>'HKI(x)'!E128*Population!E128*'Econ aggregates'!$X136</f>
        <v>551580.95635199628</v>
      </c>
      <c r="F128">
        <f>'HKI(x)'!F128*Population!F128*'Econ aggregates'!$X136</f>
        <v>820962.54969633557</v>
      </c>
      <c r="G128">
        <f>'HKI(x)'!G128*Population!G128*'Econ aggregates'!$X136</f>
        <v>1085188.5247002223</v>
      </c>
      <c r="H128">
        <f>'HKI(x)'!H128*Population!H128*'Econ aggregates'!$X136</f>
        <v>1334207.5207228709</v>
      </c>
      <c r="I128">
        <f>'HKI(x)'!I128*Population!I128*'Econ aggregates'!$X136</f>
        <v>1741564.933019751</v>
      </c>
      <c r="J128">
        <f>'HKI(x)'!J128*Population!J128*'Econ aggregates'!$X136</f>
        <v>1818160.9505076068</v>
      </c>
      <c r="K128">
        <f>'HKI(x)'!K128*Population!K128*'Econ aggregates'!$X136</f>
        <v>1929817.9930134583</v>
      </c>
      <c r="L128">
        <f>'HKI(x)'!L128*Population!L128*'Econ aggregates'!$X136</f>
        <v>1932896.9801594017</v>
      </c>
      <c r="M128">
        <f>'HKI(x)'!M128*Population!M128*'Econ aggregates'!$X136</f>
        <v>2079619.0087789411</v>
      </c>
      <c r="N128">
        <f>'HKI(x)'!N128*Population!N128*'Econ aggregates'!$X136</f>
        <v>2218559.8539558635</v>
      </c>
      <c r="O128">
        <f>'HKI(x)'!O128*Population!O128*'Econ aggregates'!$X136</f>
        <v>2423288.5348842004</v>
      </c>
      <c r="P128">
        <f>'HKI(x)'!P128*Population!P128*'Econ aggregates'!$X136</f>
        <v>2584879.3963057445</v>
      </c>
      <c r="Q128">
        <f>'HKI(x)'!Q128*Population!Q128*'Econ aggregates'!$X136</f>
        <v>2638800.5147805493</v>
      </c>
      <c r="R128">
        <f>'HKI(x)'!R128*Population!R128*'Econ aggregates'!$X136</f>
        <v>2605046.6562185036</v>
      </c>
      <c r="S128">
        <f>'HKI(x)'!S128*Population!S128*'Econ aggregates'!$X136</f>
        <v>2809419.0367390136</v>
      </c>
      <c r="T128">
        <f>'HKI(x)'!T128*Population!T128*'Econ aggregates'!$X136</f>
        <v>2627501.7627807651</v>
      </c>
      <c r="U128">
        <f>'HKI(x)'!U128*Population!U128*'Econ aggregates'!$X136</f>
        <v>2002481.7782416069</v>
      </c>
      <c r="V128">
        <f>'HKI(x)'!V128*Population!V128*'Econ aggregates'!$X136</f>
        <v>1938155.4598933854</v>
      </c>
      <c r="W128">
        <f>'HKI(x)'!W128*Population!W128*'Econ aggregates'!$X136</f>
        <v>1733614.8361544139</v>
      </c>
      <c r="X128">
        <f>'HKI(x)'!X128*Population!X128*'Econ aggregates'!$X136</f>
        <v>1404577.1156307075</v>
      </c>
      <c r="Y128">
        <f>'HKI(x)'!Y128*Population!Y128*'Econ aggregates'!$X136</f>
        <v>1096039.9293372009</v>
      </c>
      <c r="Z128">
        <f>'HKI(x)'!Z128*Population!Z128*'Econ aggregates'!$X136</f>
        <v>677121.59001848171</v>
      </c>
      <c r="AA128">
        <f>'HKI(x)'!AA128*Population!AA128*'Econ aggregates'!$X136</f>
        <v>530435.44862119155</v>
      </c>
      <c r="AB128">
        <f>'HKI(x)'!AB128*Population!AB128*'Econ aggregates'!$X136</f>
        <v>434798.7635041562</v>
      </c>
      <c r="AC128">
        <f>'HKI(x)'!AC128*Population!AC128*'Econ aggregates'!$X136</f>
        <v>292440.95593609428</v>
      </c>
    </row>
    <row r="129" spans="1:29" x14ac:dyDescent="0.25">
      <c r="A129">
        <f>'HKFI(x)'!AE128</f>
        <v>2076</v>
      </c>
      <c r="B129">
        <f t="shared" si="2"/>
        <v>43205866.566923782</v>
      </c>
      <c r="C129">
        <f>'HKI(x)'!C129*Population!C129*'Econ aggregates'!$X137</f>
        <v>712250.17216222931</v>
      </c>
      <c r="D129">
        <f>'HKI(x)'!D129*Population!D129*'Econ aggregates'!$X137</f>
        <v>590720.37764874066</v>
      </c>
      <c r="E129">
        <f>'HKI(x)'!E129*Population!E129*'Econ aggregates'!$X137</f>
        <v>557076.93304769939</v>
      </c>
      <c r="F129">
        <f>'HKI(x)'!F129*Population!F129*'Econ aggregates'!$X137</f>
        <v>824955.98798348627</v>
      </c>
      <c r="G129">
        <f>'HKI(x)'!G129*Population!G129*'Econ aggregates'!$X137</f>
        <v>1084759.7928175798</v>
      </c>
      <c r="H129">
        <f>'HKI(x)'!H129*Population!H129*'Econ aggregates'!$X137</f>
        <v>1330612.2964501381</v>
      </c>
      <c r="I129">
        <f>'HKI(x)'!I129*Population!I129*'Econ aggregates'!$X137</f>
        <v>1735436.6131967155</v>
      </c>
      <c r="J129">
        <f>'HKI(x)'!J129*Population!J129*'Econ aggregates'!$X137</f>
        <v>1812320.6228655404</v>
      </c>
      <c r="K129">
        <f>'HKI(x)'!K129*Population!K129*'Econ aggregates'!$X137</f>
        <v>1922970.9755605471</v>
      </c>
      <c r="L129">
        <f>'HKI(x)'!L129*Population!L129*'Econ aggregates'!$X137</f>
        <v>1927844.9478830458</v>
      </c>
      <c r="M129">
        <f>'HKI(x)'!M129*Population!M129*'Econ aggregates'!$X137</f>
        <v>2076513.0436907264</v>
      </c>
      <c r="N129">
        <f>'HKI(x)'!N129*Population!N129*'Econ aggregates'!$X137</f>
        <v>2219275.8478243649</v>
      </c>
      <c r="O129">
        <f>'HKI(x)'!O129*Population!O129*'Econ aggregates'!$X137</f>
        <v>2430409.6487712455</v>
      </c>
      <c r="P129">
        <f>'HKI(x)'!P129*Population!P129*'Econ aggregates'!$X137</f>
        <v>2596228.7698453995</v>
      </c>
      <c r="Q129">
        <f>'HKI(x)'!Q129*Population!Q129*'Econ aggregates'!$X137</f>
        <v>2651500.2165896692</v>
      </c>
      <c r="R129">
        <f>'HKI(x)'!R129*Population!R129*'Econ aggregates'!$X137</f>
        <v>2641317.094389712</v>
      </c>
      <c r="S129">
        <f>'HKI(x)'!S129*Population!S129*'Econ aggregates'!$X137</f>
        <v>2884107.0324549093</v>
      </c>
      <c r="T129">
        <f>'HKI(x)'!T129*Population!T129*'Econ aggregates'!$X137</f>
        <v>2721873.703374431</v>
      </c>
      <c r="U129">
        <f>'HKI(x)'!U129*Population!U129*'Econ aggregates'!$X137</f>
        <v>2073789.4857606171</v>
      </c>
      <c r="V129">
        <f>'HKI(x)'!V129*Population!V129*'Econ aggregates'!$X137</f>
        <v>2006811.5248819296</v>
      </c>
      <c r="W129">
        <f>'HKI(x)'!W129*Population!W129*'Econ aggregates'!$X137</f>
        <v>1799952.2569724913</v>
      </c>
      <c r="X129">
        <f>'HKI(x)'!X129*Population!X129*'Econ aggregates'!$X137</f>
        <v>1461670.5308904184</v>
      </c>
      <c r="Y129">
        <f>'HKI(x)'!Y129*Population!Y129*'Econ aggregates'!$X137</f>
        <v>1141551.9789519289</v>
      </c>
      <c r="Z129">
        <f>'HKI(x)'!Z129*Population!Z129*'Econ aggregates'!$X137</f>
        <v>704416.92656346539</v>
      </c>
      <c r="AA129">
        <f>'HKI(x)'!AA129*Population!AA129*'Econ aggregates'!$X137</f>
        <v>550099.70395456767</v>
      </c>
      <c r="AB129">
        <f>'HKI(x)'!AB129*Population!AB129*'Econ aggregates'!$X137</f>
        <v>448228.06268829393</v>
      </c>
      <c r="AC129">
        <f>'HKI(x)'!AC129*Population!AC129*'Econ aggregates'!$X137</f>
        <v>299172.01970389503</v>
      </c>
    </row>
    <row r="130" spans="1:29" x14ac:dyDescent="0.25">
      <c r="A130">
        <f>'HKFI(x)'!AE129</f>
        <v>2077</v>
      </c>
      <c r="B130">
        <f t="shared" si="2"/>
        <v>43801631.937891319</v>
      </c>
      <c r="C130">
        <f>'HKI(x)'!C130*Population!C130*'Econ aggregates'!$X138</f>
        <v>726894.16054953926</v>
      </c>
      <c r="D130">
        <f>'HKI(x)'!D130*Population!D130*'Econ aggregates'!$X138</f>
        <v>600875.59242091631</v>
      </c>
      <c r="E130">
        <f>'HKI(x)'!E130*Population!E130*'Econ aggregates'!$X138</f>
        <v>564748.53673516947</v>
      </c>
      <c r="F130">
        <f>'HKI(x)'!F130*Population!F130*'Econ aggregates'!$X138</f>
        <v>832568.54407988943</v>
      </c>
      <c r="G130">
        <f>'HKI(x)'!G130*Population!G130*'Econ aggregates'!$X138</f>
        <v>1089937.355522882</v>
      </c>
      <c r="H130">
        <f>'HKI(x)'!H130*Population!H130*'Econ aggregates'!$X138</f>
        <v>1333145.4623633067</v>
      </c>
      <c r="I130">
        <f>'HKI(x)'!I130*Population!I130*'Econ aggregates'!$X138</f>
        <v>1734744.1311329368</v>
      </c>
      <c r="J130">
        <f>'HKI(x)'!J130*Population!J130*'Econ aggregates'!$X138</f>
        <v>1810143.816454303</v>
      </c>
      <c r="K130">
        <f>'HKI(x)'!K130*Population!K130*'Econ aggregates'!$X138</f>
        <v>1918448.2486560403</v>
      </c>
      <c r="L130">
        <f>'HKI(x)'!L130*Population!L130*'Econ aggregates'!$X138</f>
        <v>1923600.1857045065</v>
      </c>
      <c r="M130">
        <f>'HKI(x)'!M130*Population!M130*'Econ aggregates'!$X138</f>
        <v>2072987.929648954</v>
      </c>
      <c r="N130">
        <f>'HKI(x)'!N130*Population!N130*'Econ aggregates'!$X138</f>
        <v>2218169.6968378816</v>
      </c>
      <c r="O130">
        <f>'HKI(x)'!O130*Population!O130*'Econ aggregates'!$X138</f>
        <v>2433683.3407926895</v>
      </c>
      <c r="P130">
        <f>'HKI(x)'!P130*Population!P130*'Econ aggregates'!$X138</f>
        <v>2606289.3621274303</v>
      </c>
      <c r="Q130">
        <f>'HKI(x)'!Q130*Population!Q130*'Econ aggregates'!$X138</f>
        <v>2665782.7984493924</v>
      </c>
      <c r="R130">
        <f>'HKI(x)'!R130*Population!R130*'Econ aggregates'!$X138</f>
        <v>2656415.4711631597</v>
      </c>
      <c r="S130">
        <f>'HKI(x)'!S130*Population!S130*'Econ aggregates'!$X138</f>
        <v>2925882.0929698609</v>
      </c>
      <c r="T130">
        <f>'HKI(x)'!T130*Population!T130*'Econ aggregates'!$X138</f>
        <v>2797941.9814123255</v>
      </c>
      <c r="U130">
        <f>'HKI(x)'!U130*Population!U130*'Econ aggregates'!$X138</f>
        <v>2150745.0021904721</v>
      </c>
      <c r="V130">
        <f>'HKI(x)'!V130*Population!V130*'Econ aggregates'!$X138</f>
        <v>2079843.6688267672</v>
      </c>
      <c r="W130">
        <f>'HKI(x)'!W130*Population!W130*'Econ aggregates'!$X138</f>
        <v>1866403.0868111521</v>
      </c>
      <c r="X130">
        <f>'HKI(x)'!X130*Population!X130*'Econ aggregates'!$X138</f>
        <v>1519847.292845933</v>
      </c>
      <c r="Y130">
        <f>'HKI(x)'!Y130*Population!Y130*'Econ aggregates'!$X138</f>
        <v>1189723.2720773648</v>
      </c>
      <c r="Z130">
        <f>'HKI(x)'!Z130*Population!Z130*'Econ aggregates'!$X138</f>
        <v>735076.75808378204</v>
      </c>
      <c r="AA130">
        <f>'HKI(x)'!AA130*Population!AA130*'Econ aggregates'!$X138</f>
        <v>572872.56078738766</v>
      </c>
      <c r="AB130">
        <f>'HKI(x)'!AB130*Population!AB130*'Econ aggregates'!$X138</f>
        <v>465649.86606381601</v>
      </c>
      <c r="AC130">
        <f>'HKI(x)'!AC130*Population!AC130*'Econ aggregates'!$X138</f>
        <v>309211.72318345116</v>
      </c>
    </row>
    <row r="131" spans="1:29" x14ac:dyDescent="0.25">
      <c r="A131">
        <f>'HKFI(x)'!AE130</f>
        <v>2078</v>
      </c>
      <c r="B131">
        <f t="shared" si="2"/>
        <v>44392593.036414191</v>
      </c>
      <c r="C131">
        <f>'HKI(x)'!C131*Population!C131*'Econ aggregates'!$X139</f>
        <v>742298.29595894599</v>
      </c>
      <c r="D131">
        <f>'HKI(x)'!D131*Population!D131*'Econ aggregates'!$X139</f>
        <v>619411.00188993977</v>
      </c>
      <c r="E131">
        <f>'HKI(x)'!E131*Population!E131*'Econ aggregates'!$X139</f>
        <v>579323.57207832986</v>
      </c>
      <c r="F131">
        <f>'HKI(x)'!F131*Population!F131*'Econ aggregates'!$X139</f>
        <v>848687.32276376989</v>
      </c>
      <c r="G131">
        <f>'HKI(x)'!G131*Population!G131*'Econ aggregates'!$X139</f>
        <v>1104785.5689603901</v>
      </c>
      <c r="H131">
        <f>'HKI(x)'!H131*Population!H131*'Econ aggregates'!$X139</f>
        <v>1345997.0861228767</v>
      </c>
      <c r="I131">
        <f>'HKI(x)'!I131*Population!I131*'Econ aggregates'!$X139</f>
        <v>1744248.6131889843</v>
      </c>
      <c r="J131">
        <f>'HKI(x)'!J131*Population!J131*'Econ aggregates'!$X139</f>
        <v>1814077.8530721851</v>
      </c>
      <c r="K131">
        <f>'HKI(x)'!K131*Population!K131*'Econ aggregates'!$X139</f>
        <v>1916567.4088342967</v>
      </c>
      <c r="L131">
        <f>'HKI(x)'!L131*Population!L131*'Econ aggregates'!$X139</f>
        <v>1920172.0090966532</v>
      </c>
      <c r="M131">
        <f>'HKI(x)'!M131*Population!M131*'Econ aggregates'!$X139</f>
        <v>2069640.4301441337</v>
      </c>
      <c r="N131">
        <f>'HKI(x)'!N131*Population!N131*'Econ aggregates'!$X139</f>
        <v>2215893.644784316</v>
      </c>
      <c r="O131">
        <f>'HKI(x)'!O131*Population!O131*'Econ aggregates'!$X139</f>
        <v>2433944.7817795416</v>
      </c>
      <c r="P131">
        <f>'HKI(x)'!P131*Population!P131*'Econ aggregates'!$X139</f>
        <v>2611430.14513369</v>
      </c>
      <c r="Q131">
        <f>'HKI(x)'!Q131*Population!Q131*'Econ aggregates'!$X139</f>
        <v>2677889.4404491959</v>
      </c>
      <c r="R131">
        <f>'HKI(x)'!R131*Population!R131*'Econ aggregates'!$X139</f>
        <v>2671972.5420078733</v>
      </c>
      <c r="S131">
        <f>'HKI(x)'!S131*Population!S131*'Econ aggregates'!$X139</f>
        <v>2942341.4031188055</v>
      </c>
      <c r="T131">
        <f>'HKI(x)'!T131*Population!T131*'Econ aggregates'!$X139</f>
        <v>2840015.4346603202</v>
      </c>
      <c r="U131">
        <f>'HKI(x)'!U131*Population!U131*'Econ aggregates'!$X139</f>
        <v>2211475.5855277143</v>
      </c>
      <c r="V131">
        <f>'HKI(x)'!V131*Population!V131*'Econ aggregates'!$X139</f>
        <v>2157274.4350242182</v>
      </c>
      <c r="W131">
        <f>'HKI(x)'!W131*Population!W131*'Econ aggregates'!$X139</f>
        <v>1936042.2724368991</v>
      </c>
      <c r="X131">
        <f>'HKI(x)'!X131*Population!X131*'Econ aggregates'!$X139</f>
        <v>1577789.0908521253</v>
      </c>
      <c r="Y131">
        <f>'HKI(x)'!Y131*Population!Y131*'Econ aggregates'!$X139</f>
        <v>1238396.0743684443</v>
      </c>
      <c r="Z131">
        <f>'HKI(x)'!Z131*Population!Z131*'Econ aggregates'!$X139</f>
        <v>767434.54336345394</v>
      </c>
      <c r="AA131">
        <f>'HKI(x)'!AA131*Population!AA131*'Econ aggregates'!$X139</f>
        <v>598200.41308842285</v>
      </c>
      <c r="AB131">
        <f>'HKI(x)'!AB131*Population!AB131*'Econ aggregates'!$X139</f>
        <v>485435.63268928876</v>
      </c>
      <c r="AC131">
        <f>'HKI(x)'!AC131*Population!AC131*'Econ aggregates'!$X139</f>
        <v>321848.43501936342</v>
      </c>
    </row>
    <row r="132" spans="1:29" x14ac:dyDescent="0.25">
      <c r="A132">
        <f>'HKFI(x)'!AE131</f>
        <v>2079</v>
      </c>
      <c r="B132">
        <f t="shared" si="2"/>
        <v>45011232.517744035</v>
      </c>
      <c r="C132">
        <f>'HKI(x)'!C132*Population!C132*'Econ aggregates'!$X140</f>
        <v>759412.51235443074</v>
      </c>
      <c r="D132">
        <f>'HKI(x)'!D132*Population!D132*'Econ aggregates'!$X140</f>
        <v>626627.38333483238</v>
      </c>
      <c r="E132">
        <f>'HKI(x)'!E132*Population!E132*'Econ aggregates'!$X140</f>
        <v>596310.19692074333</v>
      </c>
      <c r="F132">
        <f>'HKI(x)'!F132*Population!F132*'Econ aggregates'!$X140</f>
        <v>869681.09131855017</v>
      </c>
      <c r="G132">
        <f>'HKI(x)'!G132*Population!G132*'Econ aggregates'!$X140</f>
        <v>1126898.7849754121</v>
      </c>
      <c r="H132">
        <f>'HKI(x)'!H132*Population!H132*'Econ aggregates'!$X140</f>
        <v>1369263.6785642926</v>
      </c>
      <c r="I132">
        <f>'HKI(x)'!I132*Population!I132*'Econ aggregates'!$X140</f>
        <v>1766641.0011789177</v>
      </c>
      <c r="J132">
        <f>'HKI(x)'!J132*Population!J132*'Econ aggregates'!$X140</f>
        <v>1831543.4567184816</v>
      </c>
      <c r="K132">
        <f>'HKI(x)'!K132*Population!K132*'Econ aggregates'!$X140</f>
        <v>1925419.2407403507</v>
      </c>
      <c r="L132">
        <f>'HKI(x)'!L132*Population!L132*'Econ aggregates'!$X140</f>
        <v>1921978.8121985204</v>
      </c>
      <c r="M132">
        <f>'HKI(x)'!M132*Population!M132*'Econ aggregates'!$X140</f>
        <v>2068188.5815067482</v>
      </c>
      <c r="N132">
        <f>'HKI(x)'!N132*Population!N132*'Econ aggregates'!$X140</f>
        <v>2215582.6544155753</v>
      </c>
      <c r="O132">
        <f>'HKI(x)'!O132*Population!O132*'Econ aggregates'!$X140</f>
        <v>2434847.8204903156</v>
      </c>
      <c r="P132">
        <f>'HKI(x)'!P132*Population!P132*'Econ aggregates'!$X140</f>
        <v>2615441.0911760312</v>
      </c>
      <c r="Q132">
        <f>'HKI(x)'!Q132*Population!Q132*'Econ aggregates'!$X140</f>
        <v>2687497.622447615</v>
      </c>
      <c r="R132">
        <f>'HKI(x)'!R132*Population!R132*'Econ aggregates'!$X140</f>
        <v>2688663.3769226051</v>
      </c>
      <c r="S132">
        <f>'HKI(x)'!S132*Population!S132*'Econ aggregates'!$X140</f>
        <v>2963516.1759853689</v>
      </c>
      <c r="T132">
        <f>'HKI(x)'!T132*Population!T132*'Econ aggregates'!$X140</f>
        <v>2862087.6593853412</v>
      </c>
      <c r="U132">
        <f>'HKI(x)'!U132*Population!U132*'Econ aggregates'!$X140</f>
        <v>2248235.4996110559</v>
      </c>
      <c r="V132">
        <f>'HKI(x)'!V132*Population!V132*'Econ aggregates'!$X140</f>
        <v>2221100.3023599093</v>
      </c>
      <c r="W132">
        <f>'HKI(x)'!W132*Population!W132*'Econ aggregates'!$X140</f>
        <v>2011764.7731873528</v>
      </c>
      <c r="X132">
        <f>'HKI(x)'!X132*Population!X132*'Econ aggregates'!$X140</f>
        <v>1640466.9414293354</v>
      </c>
      <c r="Y132">
        <f>'HKI(x)'!Y132*Population!Y132*'Econ aggregates'!$X140</f>
        <v>1288059.0558833173</v>
      </c>
      <c r="Z132">
        <f>'HKI(x)'!Z132*Population!Z132*'Econ aggregates'!$X140</f>
        <v>801123.83858160838</v>
      </c>
      <c r="AA132">
        <f>'HKI(x)'!AA132*Population!AA132*'Econ aggregates'!$X140</f>
        <v>625926.10210418631</v>
      </c>
      <c r="AB132">
        <f>'HKI(x)'!AB132*Population!AB132*'Econ aggregates'!$X140</f>
        <v>508249.29327432328</v>
      </c>
      <c r="AC132">
        <f>'HKI(x)'!AC132*Population!AC132*'Econ aggregates'!$X140</f>
        <v>336705.57067882182</v>
      </c>
    </row>
    <row r="133" spans="1:29" x14ac:dyDescent="0.25">
      <c r="A133">
        <f>'HKFI(x)'!AE132</f>
        <v>2080</v>
      </c>
      <c r="B133">
        <f t="shared" si="2"/>
        <v>45688691.658888429</v>
      </c>
      <c r="C133">
        <f>'HKI(x)'!C133*Population!C133*'Econ aggregates'!$X141</f>
        <v>778722.88133613148</v>
      </c>
      <c r="D133">
        <f>'HKI(x)'!D133*Population!D133*'Econ aggregates'!$X141</f>
        <v>642670.8704589085</v>
      </c>
      <c r="E133">
        <f>'HKI(x)'!E133*Population!E133*'Econ aggregates'!$X141</f>
        <v>602977.27885565604</v>
      </c>
      <c r="F133">
        <f>'HKI(x)'!F133*Population!F133*'Econ aggregates'!$X141</f>
        <v>893727.63926449756</v>
      </c>
      <c r="G133">
        <f>'HKI(x)'!G133*Population!G133*'Econ aggregates'!$X141</f>
        <v>1154650.0737968876</v>
      </c>
      <c r="H133">
        <f>'HKI(x)'!H133*Population!H133*'Econ aggregates'!$X141</f>
        <v>1402081.889307569</v>
      </c>
      <c r="I133">
        <f>'HKI(x)'!I133*Population!I133*'Econ aggregates'!$X141</f>
        <v>1800625.5259301921</v>
      </c>
      <c r="J133">
        <f>'HKI(x)'!J133*Population!J133*'Econ aggregates'!$X141</f>
        <v>1861228.8284376918</v>
      </c>
      <c r="K133">
        <f>'HKI(x)'!K133*Population!K133*'Econ aggregates'!$X141</f>
        <v>1950055.9462793937</v>
      </c>
      <c r="L133">
        <f>'HKI(x)'!L133*Population!L133*'Econ aggregates'!$X141</f>
        <v>1936802.6938782646</v>
      </c>
      <c r="M133">
        <f>'HKI(x)'!M133*Population!M133*'Econ aggregates'!$X141</f>
        <v>2074245.1081812573</v>
      </c>
      <c r="N133">
        <f>'HKI(x)'!N133*Population!N133*'Econ aggregates'!$X141</f>
        <v>2217161.8865811503</v>
      </c>
      <c r="O133">
        <f>'HKI(x)'!O133*Population!O133*'Econ aggregates'!$X141</f>
        <v>2437470.6037906706</v>
      </c>
      <c r="P133">
        <f>'HKI(x)'!P133*Population!P133*'Econ aggregates'!$X141</f>
        <v>2620637.4883354823</v>
      </c>
      <c r="Q133">
        <f>'HKI(x)'!Q133*Population!Q133*'Econ aggregates'!$X141</f>
        <v>2696880.8647443727</v>
      </c>
      <c r="R133">
        <f>'HKI(x)'!R133*Population!R133*'Econ aggregates'!$X141</f>
        <v>2704324.6751362062</v>
      </c>
      <c r="S133">
        <f>'HKI(x)'!S133*Population!S133*'Econ aggregates'!$X141</f>
        <v>2987426.5264374297</v>
      </c>
      <c r="T133">
        <f>'HKI(x)'!T133*Population!T133*'Econ aggregates'!$X141</f>
        <v>2890187.3438091818</v>
      </c>
      <c r="U133">
        <f>'HKI(x)'!U133*Population!U133*'Econ aggregates'!$X141</f>
        <v>2269331.0022131116</v>
      </c>
      <c r="V133">
        <f>'HKI(x)'!V133*Population!V133*'Econ aggregates'!$X141</f>
        <v>2261688.5191237284</v>
      </c>
      <c r="W133">
        <f>'HKI(x)'!W133*Population!W133*'Econ aggregates'!$X141</f>
        <v>2075249.9615348107</v>
      </c>
      <c r="X133">
        <f>'HKI(x)'!X133*Population!X133*'Econ aggregates'!$X141</f>
        <v>1709680.8923571701</v>
      </c>
      <c r="Y133">
        <f>'HKI(x)'!Y133*Population!Y133*'Econ aggregates'!$X141</f>
        <v>1341818.316785313</v>
      </c>
      <c r="Z133">
        <f>'HKI(x)'!Z133*Population!Z133*'Econ aggregates'!$X141</f>
        <v>836197.16885018756</v>
      </c>
      <c r="AA133">
        <f>'HKI(x)'!AA133*Population!AA133*'Econ aggregates'!$X141</f>
        <v>655448.47542661789</v>
      </c>
      <c r="AB133">
        <f>'HKI(x)'!AB133*Population!AB133*'Econ aggregates'!$X141</f>
        <v>533480.225925443</v>
      </c>
      <c r="AC133">
        <f>'HKI(x)'!AC133*Population!AC133*'Econ aggregates'!$X141</f>
        <v>353918.9721111058</v>
      </c>
    </row>
    <row r="134" spans="1:29" x14ac:dyDescent="0.25">
      <c r="A134">
        <f>'HKFI(x)'!AE133</f>
        <v>2081</v>
      </c>
      <c r="B134">
        <f t="shared" si="2"/>
        <v>46448922.51778511</v>
      </c>
      <c r="C134">
        <f>'HKI(x)'!C134*Population!C134*'Econ aggregates'!$X142</f>
        <v>800992.15207769605</v>
      </c>
      <c r="D134">
        <f>'HKI(x)'!D134*Population!D134*'Econ aggregates'!$X142</f>
        <v>660873.45374552428</v>
      </c>
      <c r="E134">
        <f>'HKI(x)'!E134*Population!E134*'Econ aggregates'!$X142</f>
        <v>620943.42282407871</v>
      </c>
      <c r="F134">
        <f>'HKI(x)'!F134*Population!F134*'Econ aggregates'!$X142</f>
        <v>908752.36265030131</v>
      </c>
      <c r="G134">
        <f>'HKI(x)'!G134*Population!G134*'Econ aggregates'!$X142</f>
        <v>1185380.2434566789</v>
      </c>
      <c r="H134">
        <f>'HKI(x)'!H134*Population!H134*'Econ aggregates'!$X142</f>
        <v>1442546.8245505304</v>
      </c>
      <c r="I134">
        <f>'HKI(x)'!I134*Population!I134*'Econ aggregates'!$X142</f>
        <v>1844868.2419687763</v>
      </c>
      <c r="J134">
        <f>'HKI(x)'!J134*Population!J134*'Econ aggregates'!$X142</f>
        <v>1901710.4530726003</v>
      </c>
      <c r="K134">
        <f>'HKI(x)'!K134*Population!K134*'Econ aggregates'!$X142</f>
        <v>1986991.8836195164</v>
      </c>
      <c r="L134">
        <f>'HKI(x)'!L134*Population!L134*'Econ aggregates'!$X142</f>
        <v>1968868.0090222105</v>
      </c>
      <c r="M134">
        <f>'HKI(x)'!M134*Population!M134*'Econ aggregates'!$X142</f>
        <v>2097228.6229700483</v>
      </c>
      <c r="N134">
        <f>'HKI(x)'!N134*Population!N134*'Econ aggregates'!$X142</f>
        <v>2228716.6482243044</v>
      </c>
      <c r="O134">
        <f>'HKI(x)'!O134*Population!O134*'Econ aggregates'!$X142</f>
        <v>2441188.0413713898</v>
      </c>
      <c r="P134">
        <f>'HKI(x)'!P134*Population!P134*'Econ aggregates'!$X142</f>
        <v>2627741.9428249956</v>
      </c>
      <c r="Q134">
        <f>'HKI(x)'!Q134*Population!Q134*'Econ aggregates'!$X142</f>
        <v>2708519.5017195316</v>
      </c>
      <c r="R134">
        <f>'HKI(x)'!R134*Population!R134*'Econ aggregates'!$X142</f>
        <v>2721444.9820624017</v>
      </c>
      <c r="S134">
        <f>'HKI(x)'!S134*Population!S134*'Econ aggregates'!$X142</f>
        <v>3011931.4581658612</v>
      </c>
      <c r="T134">
        <f>'HKI(x)'!T134*Population!T134*'Econ aggregates'!$X142</f>
        <v>2922727.1383428755</v>
      </c>
      <c r="U134">
        <f>'HKI(x)'!U134*Population!U134*'Econ aggregates'!$X142</f>
        <v>2295344.7900449536</v>
      </c>
      <c r="V134">
        <f>'HKI(x)'!V134*Population!V134*'Econ aggregates'!$X142</f>
        <v>2287443.6552729285</v>
      </c>
      <c r="W134">
        <f>'HKI(x)'!W134*Population!W134*'Econ aggregates'!$X142</f>
        <v>2117485.3896570858</v>
      </c>
      <c r="X134">
        <f>'HKI(x)'!X134*Population!X134*'Econ aggregates'!$X142</f>
        <v>1770236.1316367458</v>
      </c>
      <c r="Y134">
        <f>'HKI(x)'!Y134*Population!Y134*'Econ aggregates'!$X142</f>
        <v>1401195.1497397679</v>
      </c>
      <c r="Z134">
        <f>'HKI(x)'!Z134*Population!Z134*'Econ aggregates'!$X142</f>
        <v>874863.52549631731</v>
      </c>
      <c r="AA134">
        <f>'HKI(x)'!AA134*Population!AA134*'Econ aggregates'!$X142</f>
        <v>687028.59026267217</v>
      </c>
      <c r="AB134">
        <f>'HKI(x)'!AB134*Population!AB134*'Econ aggregates'!$X142</f>
        <v>560745.05130155094</v>
      </c>
      <c r="AC134">
        <f>'HKI(x)'!AC134*Population!AC134*'Econ aggregates'!$X142</f>
        <v>373154.85170375189</v>
      </c>
    </row>
    <row r="135" spans="1:29" x14ac:dyDescent="0.25">
      <c r="A135">
        <f>'HKFI(x)'!AE134</f>
        <v>2082</v>
      </c>
      <c r="B135">
        <f t="shared" si="2"/>
        <v>47320663.492115363</v>
      </c>
      <c r="C135">
        <f>'HKI(x)'!C135*Population!C135*'Econ aggregates'!$X143</f>
        <v>826825.86809946212</v>
      </c>
      <c r="D135">
        <f>'HKI(x)'!D135*Population!D135*'Econ aggregates'!$X143</f>
        <v>681246.61135614861</v>
      </c>
      <c r="E135">
        <f>'HKI(x)'!E135*Population!E135*'Econ aggregates'!$X143</f>
        <v>641197.37902590365</v>
      </c>
      <c r="F135">
        <f>'HKI(x)'!F135*Population!F135*'Econ aggregates'!$X143</f>
        <v>938941.3370889466</v>
      </c>
      <c r="G135">
        <f>'HKI(x)'!G135*Population!G135*'Econ aggregates'!$X143</f>
        <v>1214942.9586617828</v>
      </c>
      <c r="H135">
        <f>'HKI(x)'!H135*Population!H135*'Econ aggregates'!$X143</f>
        <v>1486990.5431384344</v>
      </c>
      <c r="I135">
        <f>'HKI(x)'!I135*Population!I135*'Econ aggregates'!$X143</f>
        <v>1895728.0680976172</v>
      </c>
      <c r="J135">
        <f>'HKI(x)'!J135*Population!J135*'Econ aggregates'!$X143</f>
        <v>1951162.0015712413</v>
      </c>
      <c r="K135">
        <f>'HKI(x)'!K135*Population!K135*'Econ aggregates'!$X143</f>
        <v>2034448.6446446241</v>
      </c>
      <c r="L135">
        <f>'HKI(x)'!L135*Population!L135*'Econ aggregates'!$X143</f>
        <v>2012285.4562761758</v>
      </c>
      <c r="M135">
        <f>'HKI(x)'!M135*Population!M135*'Econ aggregates'!$X143</f>
        <v>2140587.2038194211</v>
      </c>
      <c r="N135">
        <f>'HKI(x)'!N135*Population!N135*'Econ aggregates'!$X143</f>
        <v>2261121.9043920911</v>
      </c>
      <c r="O135">
        <f>'HKI(x)'!O135*Population!O135*'Econ aggregates'!$X143</f>
        <v>2456683.3636603919</v>
      </c>
      <c r="P135">
        <f>'HKI(x)'!P135*Population!P135*'Econ aggregates'!$X143</f>
        <v>2635251.5542873004</v>
      </c>
      <c r="Q135">
        <f>'HKI(x)'!Q135*Population!Q135*'Econ aggregates'!$X143</f>
        <v>2722451.3244606364</v>
      </c>
      <c r="R135">
        <f>'HKI(x)'!R135*Population!R135*'Econ aggregates'!$X143</f>
        <v>2742314.3824976897</v>
      </c>
      <c r="S135">
        <f>'HKI(x)'!S135*Population!S135*'Econ aggregates'!$X143</f>
        <v>3039439.1019664072</v>
      </c>
      <c r="T135">
        <f>'HKI(x)'!T135*Population!T135*'Econ aggregates'!$X143</f>
        <v>2957224.7463221629</v>
      </c>
      <c r="U135">
        <f>'HKI(x)'!U135*Population!U135*'Econ aggregates'!$X143</f>
        <v>2324553.9267014819</v>
      </c>
      <c r="V135">
        <f>'HKI(x)'!V135*Population!V135*'Econ aggregates'!$X143</f>
        <v>2318697.5571516426</v>
      </c>
      <c r="W135">
        <f>'HKI(x)'!W135*Population!W135*'Econ aggregates'!$X143</f>
        <v>2145847.240008038</v>
      </c>
      <c r="X135">
        <f>'HKI(x)'!X135*Population!X135*'Econ aggregates'!$X143</f>
        <v>1814279.5552467743</v>
      </c>
      <c r="Y135">
        <f>'HKI(x)'!Y135*Population!Y135*'Econ aggregates'!$X143</f>
        <v>1453489.0471560813</v>
      </c>
      <c r="Z135">
        <f>'HKI(x)'!Z135*Population!Z135*'Econ aggregates'!$X143</f>
        <v>918145.55629430444</v>
      </c>
      <c r="AA135">
        <f>'HKI(x)'!AA135*Population!AA135*'Econ aggregates'!$X143</f>
        <v>722510.98995644448</v>
      </c>
      <c r="AB135">
        <f>'HKI(x)'!AB135*Population!AB135*'Econ aggregates'!$X143</f>
        <v>590197.82111018198</v>
      </c>
      <c r="AC135">
        <f>'HKI(x)'!AC135*Population!AC135*'Econ aggregates'!$X143</f>
        <v>394099.34912396944</v>
      </c>
    </row>
    <row r="136" spans="1:29" x14ac:dyDescent="0.25">
      <c r="A136">
        <f>'HKFI(x)'!AE135</f>
        <v>2083</v>
      </c>
      <c r="B136">
        <f t="shared" si="2"/>
        <v>48355827.506889686</v>
      </c>
      <c r="C136">
        <f>'HKI(x)'!C136*Population!C136*'Econ aggregates'!$X144</f>
        <v>856865.24105267448</v>
      </c>
      <c r="D136">
        <f>'HKI(x)'!D136*Population!D136*'Econ aggregates'!$X144</f>
        <v>707611.32994689001</v>
      </c>
      <c r="E136">
        <f>'HKI(x)'!E136*Population!E136*'Econ aggregates'!$X144</f>
        <v>665889.8402646475</v>
      </c>
      <c r="F136">
        <f>'HKI(x)'!F136*Population!F136*'Econ aggregates'!$X144</f>
        <v>974766.98395570426</v>
      </c>
      <c r="G136">
        <f>'HKI(x)'!G136*Population!G136*'Econ aggregates'!$X144</f>
        <v>1258603.8452945331</v>
      </c>
      <c r="H136">
        <f>'HKI(x)'!H136*Population!H136*'Econ aggregates'!$X144</f>
        <v>1545443.5438112859</v>
      </c>
      <c r="I136">
        <f>'HKI(x)'!I136*Population!I136*'Econ aggregates'!$X144</f>
        <v>1958234.9242778698</v>
      </c>
      <c r="J136">
        <f>'HKI(x)'!J136*Population!J136*'Econ aggregates'!$X144</f>
        <v>2008944.0157271053</v>
      </c>
      <c r="K136">
        <f>'HKI(x)'!K136*Population!K136*'Econ aggregates'!$X144</f>
        <v>2089330.5837976609</v>
      </c>
      <c r="L136">
        <f>'HKI(x)'!L136*Population!L136*'Econ aggregates'!$X144</f>
        <v>2061899.9592810967</v>
      </c>
      <c r="M136">
        <f>'HKI(x)'!M136*Population!M136*'Econ aggregates'!$X144</f>
        <v>2191780.3086397974</v>
      </c>
      <c r="N136">
        <f>'HKI(x)'!N136*Population!N136*'Econ aggregates'!$X144</f>
        <v>2314268.0907975379</v>
      </c>
      <c r="O136">
        <f>'HKI(x)'!O136*Population!O136*'Econ aggregates'!$X144</f>
        <v>2497294.0659580631</v>
      </c>
      <c r="P136">
        <f>'HKI(x)'!P136*Population!P136*'Econ aggregates'!$X144</f>
        <v>2659754.0204371181</v>
      </c>
      <c r="Q136">
        <f>'HKI(x)'!Q136*Population!Q136*'Econ aggregates'!$X144</f>
        <v>2739072.4505020431</v>
      </c>
      <c r="R136">
        <f>'HKI(x)'!R136*Population!R136*'Econ aggregates'!$X144</f>
        <v>2767156.5456491946</v>
      </c>
      <c r="S136">
        <f>'HKI(x)'!S136*Population!S136*'Econ aggregates'!$X144</f>
        <v>3072324.5464609037</v>
      </c>
      <c r="T136">
        <f>'HKI(x)'!T136*Population!T136*'Econ aggregates'!$X144</f>
        <v>2995579.8432927877</v>
      </c>
      <c r="U136">
        <f>'HKI(x)'!U136*Population!U136*'Econ aggregates'!$X144</f>
        <v>2354837.8003423805</v>
      </c>
      <c r="V136">
        <f>'HKI(x)'!V136*Population!V136*'Econ aggregates'!$X144</f>
        <v>2353840.1921773241</v>
      </c>
      <c r="W136">
        <f>'HKI(x)'!W136*Population!W136*'Econ aggregates'!$X144</f>
        <v>2179742.5173881045</v>
      </c>
      <c r="X136">
        <f>'HKI(x)'!X136*Population!X136*'Econ aggregates'!$X144</f>
        <v>1848331.610441976</v>
      </c>
      <c r="Y136">
        <f>'HKI(x)'!Y136*Population!Y136*'Econ aggregates'!$X144</f>
        <v>1492690.9592727257</v>
      </c>
      <c r="Z136">
        <f>'HKI(x)'!Z136*Population!Z136*'Econ aggregates'!$X144</f>
        <v>958134.81291323621</v>
      </c>
      <c r="AA136">
        <f>'HKI(x)'!AA136*Population!AA136*'Econ aggregates'!$X144</f>
        <v>762976.66865378036</v>
      </c>
      <c r="AB136">
        <f>'HKI(x)'!AB136*Population!AB136*'Econ aggregates'!$X144</f>
        <v>623518.11365184921</v>
      </c>
      <c r="AC136">
        <f>'HKI(x)'!AC136*Population!AC136*'Econ aggregates'!$X144</f>
        <v>416934.6929013934</v>
      </c>
    </row>
    <row r="137" spans="1:29" x14ac:dyDescent="0.25">
      <c r="A137">
        <f>'HKFI(x)'!AE136</f>
        <v>2084</v>
      </c>
      <c r="B137">
        <f t="shared" si="2"/>
        <v>49583264.476592623</v>
      </c>
      <c r="C137">
        <f>'HKI(x)'!C137*Population!C137*'Econ aggregates'!$X145</f>
        <v>891442.42773227277</v>
      </c>
      <c r="D137">
        <f>'HKI(x)'!D137*Population!D137*'Econ aggregates'!$X145</f>
        <v>730030.04489944084</v>
      </c>
      <c r="E137">
        <f>'HKI(x)'!E137*Population!E137*'Econ aggregates'!$X145</f>
        <v>693444.58714636846</v>
      </c>
      <c r="F137">
        <f>'HKI(x)'!F137*Population!F137*'Econ aggregates'!$X145</f>
        <v>1016128.7701732572</v>
      </c>
      <c r="G137">
        <f>'HKI(x)'!G137*Population!G137*'Econ aggregates'!$X145</f>
        <v>1310086.0562239918</v>
      </c>
      <c r="H137">
        <f>'HKI(x)'!H137*Population!H137*'Econ aggregates'!$X145</f>
        <v>1616559.4327958685</v>
      </c>
      <c r="I137">
        <f>'HKI(x)'!I137*Population!I137*'Econ aggregates'!$X145</f>
        <v>2034662.9488859002</v>
      </c>
      <c r="J137">
        <f>'HKI(x)'!J137*Population!J137*'Econ aggregates'!$X145</f>
        <v>2080702.5761550441</v>
      </c>
      <c r="K137">
        <f>'HKI(x)'!K137*Population!K137*'Econ aggregates'!$X145</f>
        <v>2158173.8383239964</v>
      </c>
      <c r="L137">
        <f>'HKI(x)'!L137*Population!L137*'Econ aggregates'!$X145</f>
        <v>2123816.791687767</v>
      </c>
      <c r="M137">
        <f>'HKI(x)'!M137*Population!M137*'Econ aggregates'!$X145</f>
        <v>2253528.5828081542</v>
      </c>
      <c r="N137">
        <f>'HKI(x)'!N137*Population!N137*'Econ aggregates'!$X145</f>
        <v>2377008.2203152752</v>
      </c>
      <c r="O137">
        <f>'HKI(x)'!O137*Population!O137*'Econ aggregates'!$X145</f>
        <v>2558703.8656781893</v>
      </c>
      <c r="P137">
        <f>'HKI(x)'!P137*Population!P137*'Econ aggregates'!$X145</f>
        <v>2709920.729115671</v>
      </c>
      <c r="Q137">
        <f>'HKI(x)'!Q137*Population!Q137*'Econ aggregates'!$X145</f>
        <v>2773912.1503560208</v>
      </c>
      <c r="R137">
        <f>'HKI(x)'!R137*Population!R137*'Econ aggregates'!$X145</f>
        <v>2796692.740954028</v>
      </c>
      <c r="S137">
        <f>'HKI(x)'!S137*Population!S137*'Econ aggregates'!$X145</f>
        <v>3111906.6048688409</v>
      </c>
      <c r="T137">
        <f>'HKI(x)'!T137*Population!T137*'Econ aggregates'!$X145</f>
        <v>3041680.6950443168</v>
      </c>
      <c r="U137">
        <f>'HKI(x)'!U137*Population!U137*'Econ aggregates'!$X145</f>
        <v>2388453.1643591532</v>
      </c>
      <c r="V137">
        <f>'HKI(x)'!V137*Population!V137*'Econ aggregates'!$X145</f>
        <v>2390859.8096087212</v>
      </c>
      <c r="W137">
        <f>'HKI(x)'!W137*Population!W137*'Econ aggregates'!$X145</f>
        <v>2217119.3277663169</v>
      </c>
      <c r="X137">
        <f>'HKI(x)'!X137*Population!X137*'Econ aggregates'!$X145</f>
        <v>1888444.749402785</v>
      </c>
      <c r="Y137">
        <f>'HKI(x)'!Y137*Population!Y137*'Econ aggregates'!$X145</f>
        <v>1523299.980803669</v>
      </c>
      <c r="Z137">
        <f>'HKI(x)'!Z137*Population!Z137*'Econ aggregates'!$X145</f>
        <v>990310.18577255949</v>
      </c>
      <c r="AA137">
        <f>'HKI(x)'!AA137*Population!AA137*'Econ aggregates'!$X145</f>
        <v>801816.21471375914</v>
      </c>
      <c r="AB137">
        <f>'HKI(x)'!AB137*Population!AB137*'Econ aggregates'!$X145</f>
        <v>661699.01937257475</v>
      </c>
      <c r="AC137">
        <f>'HKI(x)'!AC137*Population!AC137*'Econ aggregates'!$X145</f>
        <v>442860.96162868431</v>
      </c>
    </row>
    <row r="138" spans="1:29" x14ac:dyDescent="0.25">
      <c r="A138">
        <f>'HKFI(x)'!AE137</f>
        <v>2085</v>
      </c>
      <c r="B138">
        <f t="shared" ref="B138:B153" si="3">SUM(C138:AC138)</f>
        <v>50951359.235129856</v>
      </c>
      <c r="C138">
        <f>'HKI(x)'!C138*Population!C138*'Econ aggregates'!$X146</f>
        <v>929117.69690084108</v>
      </c>
      <c r="D138">
        <f>'HKI(x)'!D138*Population!D138*'Econ aggregates'!$X146</f>
        <v>757461.23770042392</v>
      </c>
      <c r="E138">
        <f>'HKI(x)'!E138*Population!E138*'Econ aggregates'!$X146</f>
        <v>717478.07385292312</v>
      </c>
      <c r="F138">
        <f>'HKI(x)'!F138*Population!F138*'Econ aggregates'!$X146</f>
        <v>1060589.1688179765</v>
      </c>
      <c r="G138">
        <f>'HKI(x)'!G138*Population!G138*'Econ aggregates'!$X146</f>
        <v>1366567.1087573976</v>
      </c>
      <c r="H138">
        <f>'HKI(x)'!H138*Population!H138*'Econ aggregates'!$X146</f>
        <v>1696690.9068360787</v>
      </c>
      <c r="I138">
        <f>'HKI(x)'!I138*Population!I138*'Econ aggregates'!$X146</f>
        <v>2121273.7462483938</v>
      </c>
      <c r="J138">
        <f>'HKI(x)'!J138*Population!J138*'Econ aggregates'!$X146</f>
        <v>2163042.1068487228</v>
      </c>
      <c r="K138">
        <f>'HKI(x)'!K138*Population!K138*'Econ aggregates'!$X146</f>
        <v>2239575.3857787228</v>
      </c>
      <c r="L138">
        <f>'HKI(x)'!L138*Population!L138*'Econ aggregates'!$X146</f>
        <v>2197621.4363305052</v>
      </c>
      <c r="M138">
        <f>'HKI(x)'!M138*Population!M138*'Econ aggregates'!$X146</f>
        <v>2326379.6726028691</v>
      </c>
      <c r="N138">
        <f>'HKI(x)'!N138*Population!N138*'Econ aggregates'!$X146</f>
        <v>2447629.6594446264</v>
      </c>
      <c r="O138">
        <f>'HKI(x)'!O138*Population!O138*'Econ aggregates'!$X146</f>
        <v>2626056.7428338053</v>
      </c>
      <c r="P138">
        <f>'HKI(x)'!P138*Population!P138*'Econ aggregates'!$X146</f>
        <v>2778995.6270105084</v>
      </c>
      <c r="Q138">
        <f>'HKI(x)'!Q138*Population!Q138*'Econ aggregates'!$X146</f>
        <v>2832253.6117439284</v>
      </c>
      <c r="R138">
        <f>'HKI(x)'!R138*Population!R138*'Econ aggregates'!$X146</f>
        <v>2841709.6166830566</v>
      </c>
      <c r="S138">
        <f>'HKI(x)'!S138*Population!S138*'Econ aggregates'!$X146</f>
        <v>3152425.0120485635</v>
      </c>
      <c r="T138">
        <f>'HKI(x)'!T138*Population!T138*'Econ aggregates'!$X146</f>
        <v>3089767.713343251</v>
      </c>
      <c r="U138">
        <f>'HKI(x)'!U138*Population!U138*'Econ aggregates'!$X146</f>
        <v>2423364.6069825185</v>
      </c>
      <c r="V138">
        <f>'HKI(x)'!V138*Population!V138*'Econ aggregates'!$X146</f>
        <v>2427543.6329736197</v>
      </c>
      <c r="W138">
        <f>'HKI(x)'!W138*Population!W138*'Econ aggregates'!$X146</f>
        <v>2252384.5426922929</v>
      </c>
      <c r="X138">
        <f>'HKI(x)'!X138*Population!X138*'Econ aggregates'!$X146</f>
        <v>1929621.861341428</v>
      </c>
      <c r="Y138">
        <f>'HKI(x)'!Y138*Population!Y138*'Econ aggregates'!$X146</f>
        <v>1555922.2442044031</v>
      </c>
      <c r="Z138">
        <f>'HKI(x)'!Z138*Population!Z138*'Econ aggregates'!$X146</f>
        <v>1015795.4222477525</v>
      </c>
      <c r="AA138">
        <f>'HKI(x)'!AA138*Population!AA138*'Econ aggregates'!$X146</f>
        <v>833360.14193765435</v>
      </c>
      <c r="AB138">
        <f>'HKI(x)'!AB138*Population!AB138*'Econ aggregates'!$X146</f>
        <v>697294.67532741686</v>
      </c>
      <c r="AC138">
        <f>'HKI(x)'!AC138*Population!AC138*'Econ aggregates'!$X146</f>
        <v>471437.58364017349</v>
      </c>
    </row>
    <row r="139" spans="1:29" x14ac:dyDescent="0.25">
      <c r="A139">
        <f>'HKFI(x)'!AE138</f>
        <v>2086</v>
      </c>
      <c r="B139">
        <f t="shared" si="3"/>
        <v>52358731.40957164</v>
      </c>
      <c r="C139">
        <f>'HKI(x)'!C139*Population!C139*'Econ aggregates'!$X147</f>
        <v>967405.8445548286</v>
      </c>
      <c r="D139">
        <f>'HKI(x)'!D139*Population!D139*'Econ aggregates'!$X147</f>
        <v>785118.15023121133</v>
      </c>
      <c r="E139">
        <f>'HKI(x)'!E139*Population!E139*'Econ aggregates'!$X147</f>
        <v>745363.01358604582</v>
      </c>
      <c r="F139">
        <f>'HKI(x)'!F139*Population!F139*'Econ aggregates'!$X147</f>
        <v>1100561.5535175661</v>
      </c>
      <c r="G139">
        <f>'HKI(x)'!G139*Population!G139*'Econ aggregates'!$X147</f>
        <v>1423387.7707983067</v>
      </c>
      <c r="H139">
        <f>'HKI(x)'!H139*Population!H139*'Econ aggregates'!$X147</f>
        <v>1779474.3338092901</v>
      </c>
      <c r="I139">
        <f>'HKI(x)'!I139*Population!I139*'Econ aggregates'!$X147</f>
        <v>2212095.2224084502</v>
      </c>
      <c r="J139">
        <f>'HKI(x)'!J139*Population!J139*'Econ aggregates'!$X147</f>
        <v>2250564.7172482321</v>
      </c>
      <c r="K139">
        <f>'HKI(x)'!K139*Population!K139*'Econ aggregates'!$X147</f>
        <v>2327311.5930615668</v>
      </c>
      <c r="L139">
        <f>'HKI(x)'!L139*Population!L139*'Econ aggregates'!$X147</f>
        <v>2279921.7875215537</v>
      </c>
      <c r="M139">
        <f>'HKI(x)'!M139*Population!M139*'Econ aggregates'!$X147</f>
        <v>2408181.5132807838</v>
      </c>
      <c r="N139">
        <f>'HKI(x)'!N139*Population!N139*'Econ aggregates'!$X147</f>
        <v>2525361.0720476317</v>
      </c>
      <c r="O139">
        <f>'HKI(x)'!O139*Population!O139*'Econ aggregates'!$X147</f>
        <v>2695798.0689965435</v>
      </c>
      <c r="P139">
        <f>'HKI(x)'!P139*Population!P139*'Econ aggregates'!$X147</f>
        <v>2848870.8970212117</v>
      </c>
      <c r="Q139">
        <f>'HKI(x)'!Q139*Population!Q139*'Econ aggregates'!$X147</f>
        <v>2904953.6393078603</v>
      </c>
      <c r="R139">
        <f>'HKI(x)'!R139*Population!R139*'Econ aggregates'!$X147</f>
        <v>2905094.3824714804</v>
      </c>
      <c r="S139">
        <f>'HKI(x)'!S139*Population!S139*'Econ aggregates'!$X147</f>
        <v>3203166.2224204112</v>
      </c>
      <c r="T139">
        <f>'HKI(x)'!T139*Population!T139*'Econ aggregates'!$X147</f>
        <v>3131219.5352147114</v>
      </c>
      <c r="U139">
        <f>'HKI(x)'!U139*Population!U139*'Econ aggregates'!$X147</f>
        <v>2453518.0720487218</v>
      </c>
      <c r="V139">
        <f>'HKI(x)'!V139*Population!V139*'Econ aggregates'!$X147</f>
        <v>2459921.7850078</v>
      </c>
      <c r="W139">
        <f>'HKI(x)'!W139*Population!W139*'Econ aggregates'!$X147</f>
        <v>2282131.6767947031</v>
      </c>
      <c r="X139">
        <f>'HKI(x)'!X139*Population!X139*'Econ aggregates'!$X147</f>
        <v>1964964.8116650465</v>
      </c>
      <c r="Y139">
        <f>'HKI(x)'!Y139*Population!Y139*'Econ aggregates'!$X147</f>
        <v>1585480.9333140317</v>
      </c>
      <c r="Z139">
        <f>'HKI(x)'!Z139*Population!Z139*'Econ aggregates'!$X147</f>
        <v>1040442.6824936735</v>
      </c>
      <c r="AA139">
        <f>'HKI(x)'!AA139*Population!AA139*'Econ aggregates'!$X147</f>
        <v>857232.26163465576</v>
      </c>
      <c r="AB139">
        <f>'HKI(x)'!AB139*Population!AB139*'Econ aggregates'!$X147</f>
        <v>724444.27817465528</v>
      </c>
      <c r="AC139">
        <f>'HKI(x)'!AC139*Population!AC139*'Econ aggregates'!$X147</f>
        <v>496745.59094066726</v>
      </c>
    </row>
    <row r="140" spans="1:29" x14ac:dyDescent="0.25">
      <c r="A140">
        <f>'HKFI(x)'!AE139</f>
        <v>2087</v>
      </c>
      <c r="B140">
        <f t="shared" si="3"/>
        <v>53739213.469135113</v>
      </c>
      <c r="C140">
        <f>'HKI(x)'!C140*Population!C140*'Econ aggregates'!$X148</f>
        <v>1004341.3926903741</v>
      </c>
      <c r="D140">
        <f>'HKI(x)'!D140*Population!D140*'Econ aggregates'!$X148</f>
        <v>811811.83881388267</v>
      </c>
      <c r="E140">
        <f>'HKI(x)'!E140*Population!E140*'Econ aggregates'!$X148</f>
        <v>772351.35991145123</v>
      </c>
      <c r="F140">
        <f>'HKI(x)'!F140*Population!F140*'Econ aggregates'!$X148</f>
        <v>1143111.8220622151</v>
      </c>
      <c r="G140">
        <f>'HKI(x)'!G140*Population!G140*'Econ aggregates'!$X148</f>
        <v>1475902.3830989308</v>
      </c>
      <c r="H140">
        <f>'HKI(x)'!H140*Population!H140*'Econ aggregates'!$X148</f>
        <v>1858756.7721541908</v>
      </c>
      <c r="I140">
        <f>'HKI(x)'!I140*Population!I140*'Econ aggregates'!$X148</f>
        <v>2301184.9768722937</v>
      </c>
      <c r="J140">
        <f>'HKI(x)'!J140*Population!J140*'Econ aggregates'!$X148</f>
        <v>2338476.1478078477</v>
      </c>
      <c r="K140">
        <f>'HKI(x)'!K140*Population!K140*'Econ aggregates'!$X148</f>
        <v>2416531.9071890144</v>
      </c>
      <c r="L140">
        <f>'HKI(x)'!L140*Population!L140*'Econ aggregates'!$X148</f>
        <v>2364766.6454582177</v>
      </c>
      <c r="M140">
        <f>'HKI(x)'!M140*Population!M140*'Econ aggregates'!$X148</f>
        <v>2495877.6913259425</v>
      </c>
      <c r="N140">
        <f>'HKI(x)'!N140*Population!N140*'Econ aggregates'!$X148</f>
        <v>2609490.6930368799</v>
      </c>
      <c r="O140">
        <f>'HKI(x)'!O140*Population!O140*'Econ aggregates'!$X148</f>
        <v>2769761.9284049189</v>
      </c>
      <c r="P140">
        <f>'HKI(x)'!P140*Population!P140*'Econ aggregates'!$X148</f>
        <v>2917045.5051543168</v>
      </c>
      <c r="Q140">
        <f>'HKI(x)'!Q140*Population!Q140*'Econ aggregates'!$X148</f>
        <v>2974219.0528786667</v>
      </c>
      <c r="R140">
        <f>'HKI(x)'!R140*Population!R140*'Econ aggregates'!$X148</f>
        <v>2978652.5487708761</v>
      </c>
      <c r="S140">
        <f>'HKI(x)'!S140*Population!S140*'Econ aggregates'!$X148</f>
        <v>3269120.2949511278</v>
      </c>
      <c r="T140">
        <f>'HKI(x)'!T140*Population!T140*'Econ aggregates'!$X148</f>
        <v>3177240.9828425697</v>
      </c>
      <c r="U140">
        <f>'HKI(x)'!U140*Population!U140*'Econ aggregates'!$X148</f>
        <v>2474461.5309650688</v>
      </c>
      <c r="V140">
        <f>'HKI(x)'!V140*Population!V140*'Econ aggregates'!$X148</f>
        <v>2483489.8606265378</v>
      </c>
      <c r="W140">
        <f>'HKI(x)'!W140*Population!W140*'Econ aggregates'!$X148</f>
        <v>2304475.3052537632</v>
      </c>
      <c r="X140">
        <f>'HKI(x)'!X140*Population!X140*'Econ aggregates'!$X148</f>
        <v>1992252.8335826709</v>
      </c>
      <c r="Y140">
        <f>'HKI(x)'!Y140*Population!Y140*'Econ aggregates'!$X148</f>
        <v>1607751.3112743571</v>
      </c>
      <c r="Z140">
        <f>'HKI(x)'!Z140*Population!Z140*'Econ aggregates'!$X148</f>
        <v>1061246.7043849151</v>
      </c>
      <c r="AA140">
        <f>'HKI(x)'!AA140*Population!AA140*'Econ aggregates'!$X148</f>
        <v>878618.52889890247</v>
      </c>
      <c r="AB140">
        <f>'HKI(x)'!AB140*Population!AB140*'Econ aggregates'!$X148</f>
        <v>743332.4824337546</v>
      </c>
      <c r="AC140">
        <f>'HKI(x)'!AC140*Population!AC140*'Econ aggregates'!$X148</f>
        <v>514940.96829142241</v>
      </c>
    </row>
    <row r="141" spans="1:29" x14ac:dyDescent="0.25">
      <c r="A141">
        <f>'HKFI(x)'!AE140</f>
        <v>2088</v>
      </c>
      <c r="B141">
        <f t="shared" si="3"/>
        <v>55164312.221728362</v>
      </c>
      <c r="C141">
        <f>'HKI(x)'!C141*Population!C141*'Econ aggregates'!$X149</f>
        <v>1041079.4864282175</v>
      </c>
      <c r="D141">
        <f>'HKI(x)'!D141*Population!D141*'Econ aggregates'!$X149</f>
        <v>837725.69151608413</v>
      </c>
      <c r="E141">
        <f>'HKI(x)'!E141*Population!E141*'Econ aggregates'!$X149</f>
        <v>798598.84070938965</v>
      </c>
      <c r="F141">
        <f>'HKI(x)'!F141*Population!F141*'Econ aggregates'!$X149</f>
        <v>1184582.6917412083</v>
      </c>
      <c r="G141">
        <f>'HKI(x)'!G141*Population!G141*'Econ aggregates'!$X149</f>
        <v>1530064.0140032573</v>
      </c>
      <c r="H141">
        <f>'HKI(x)'!H141*Population!H141*'Econ aggregates'!$X149</f>
        <v>1938666.7281233883</v>
      </c>
      <c r="I141">
        <f>'HKI(x)'!I141*Population!I141*'Econ aggregates'!$X149</f>
        <v>2391371.61680937</v>
      </c>
      <c r="J141">
        <f>'HKI(x)'!J141*Population!J141*'Econ aggregates'!$X149</f>
        <v>2428486.4883717773</v>
      </c>
      <c r="K141">
        <f>'HKI(x)'!K141*Population!K141*'Econ aggregates'!$X149</f>
        <v>2508679.2983497721</v>
      </c>
      <c r="L141">
        <f>'HKI(x)'!L141*Population!L141*'Econ aggregates'!$X149</f>
        <v>2452755.3968441091</v>
      </c>
      <c r="M141">
        <f>'HKI(x)'!M141*Population!M141*'Econ aggregates'!$X149</f>
        <v>2587216.5594283966</v>
      </c>
      <c r="N141">
        <f>'HKI(x)'!N141*Population!N141*'Econ aggregates'!$X149</f>
        <v>2701948.4872666667</v>
      </c>
      <c r="O141">
        <f>'HKI(x)'!O141*Population!O141*'Econ aggregates'!$X149</f>
        <v>2854510.5661222013</v>
      </c>
      <c r="P141">
        <f>'HKI(x)'!P141*Population!P141*'Econ aggregates'!$X149</f>
        <v>2993863.9165597172</v>
      </c>
      <c r="Q141">
        <f>'HKI(x)'!Q141*Population!Q141*'Econ aggregates'!$X149</f>
        <v>3044707.2244673157</v>
      </c>
      <c r="R141">
        <f>'HKI(x)'!R141*Population!R141*'Econ aggregates'!$X149</f>
        <v>3050974.2772232285</v>
      </c>
      <c r="S141">
        <f>'HKI(x)'!S141*Population!S141*'Econ aggregates'!$X149</f>
        <v>3348946.2854585699</v>
      </c>
      <c r="T141">
        <f>'HKI(x)'!T141*Population!T141*'Econ aggregates'!$X149</f>
        <v>3240796.7702887892</v>
      </c>
      <c r="U141">
        <f>'HKI(x)'!U141*Population!U141*'Econ aggregates'!$X149</f>
        <v>2501712.9735474722</v>
      </c>
      <c r="V141">
        <f>'HKI(x)'!V141*Population!V141*'Econ aggregates'!$X149</f>
        <v>2500166.4848523131</v>
      </c>
      <c r="W141">
        <f>'HKI(x)'!W141*Population!W141*'Econ aggregates'!$X149</f>
        <v>2321384.4180955053</v>
      </c>
      <c r="X141">
        <f>'HKI(x)'!X141*Population!X141*'Econ aggregates'!$X149</f>
        <v>2015072.5397017819</v>
      </c>
      <c r="Y141">
        <f>'HKI(x)'!Y141*Population!Y141*'Econ aggregates'!$X149</f>
        <v>1625811.2419464481</v>
      </c>
      <c r="Z141">
        <f>'HKI(x)'!Z141*Population!Z141*'Econ aggregates'!$X149</f>
        <v>1078454.4882214349</v>
      </c>
      <c r="AA141">
        <f>'HKI(x)'!AA141*Population!AA141*'Econ aggregates'!$X149</f>
        <v>897701.56544528692</v>
      </c>
      <c r="AB141">
        <f>'HKI(x)'!AB141*Population!AB141*'Econ aggregates'!$X149</f>
        <v>761047.84582038119</v>
      </c>
      <c r="AC141">
        <f>'HKI(x)'!AC141*Population!AC141*'Econ aggregates'!$X149</f>
        <v>527986.32438627013</v>
      </c>
    </row>
    <row r="142" spans="1:29" x14ac:dyDescent="0.25">
      <c r="A142">
        <f>'HKFI(x)'!AE141</f>
        <v>2089</v>
      </c>
      <c r="B142">
        <f t="shared" si="3"/>
        <v>56598022.086270317</v>
      </c>
      <c r="C142">
        <f>'HKI(x)'!C142*Population!C142*'Econ aggregates'!$X150</f>
        <v>1076541.8230805267</v>
      </c>
      <c r="D142">
        <f>'HKI(x)'!D142*Population!D142*'Econ aggregates'!$X150</f>
        <v>864107.74129482603</v>
      </c>
      <c r="E142">
        <f>'HKI(x)'!E142*Population!E142*'Econ aggregates'!$X150</f>
        <v>823839.59081188613</v>
      </c>
      <c r="F142">
        <f>'HKI(x)'!F142*Population!F142*'Econ aggregates'!$X150</f>
        <v>1224459.3017992622</v>
      </c>
      <c r="G142">
        <f>'HKI(x)'!G142*Population!G142*'Econ aggregates'!$X150</f>
        <v>1582313.6590060075</v>
      </c>
      <c r="H142">
        <f>'HKI(x)'!H142*Population!H142*'Econ aggregates'!$X150</f>
        <v>2016344.9404029369</v>
      </c>
      <c r="I142">
        <f>'HKI(x)'!I142*Population!I142*'Econ aggregates'!$X150</f>
        <v>2479612.6022925354</v>
      </c>
      <c r="J142">
        <f>'HKI(x)'!J142*Population!J142*'Econ aggregates'!$X150</f>
        <v>2517143.6310562738</v>
      </c>
      <c r="K142">
        <f>'HKI(x)'!K142*Population!K142*'Econ aggregates'!$X150</f>
        <v>2600685.0809887052</v>
      </c>
      <c r="L142">
        <f>'HKI(x)'!L142*Population!L142*'Econ aggregates'!$X150</f>
        <v>2542377.9455943662</v>
      </c>
      <c r="M142">
        <f>'HKI(x)'!M142*Population!M142*'Econ aggregates'!$X150</f>
        <v>2680798.938027319</v>
      </c>
      <c r="N142">
        <f>'HKI(x)'!N142*Population!N142*'Econ aggregates'!$X150</f>
        <v>2796307.8409439391</v>
      </c>
      <c r="O142">
        <f>'HKI(x)'!O142*Population!O142*'Econ aggregates'!$X150</f>
        <v>2945778.2227913248</v>
      </c>
      <c r="P142">
        <f>'HKI(x)'!P142*Population!P142*'Econ aggregates'!$X150</f>
        <v>3079537.2909417376</v>
      </c>
      <c r="Q142">
        <f>'HKI(x)'!Q142*Population!Q142*'Econ aggregates'!$X150</f>
        <v>3121843.854150096</v>
      </c>
      <c r="R142">
        <f>'HKI(x)'!R142*Population!R142*'Econ aggregates'!$X150</f>
        <v>3122262.1884374525</v>
      </c>
      <c r="S142">
        <f>'HKI(x)'!S142*Population!S142*'Econ aggregates'!$X150</f>
        <v>3425086.3497535936</v>
      </c>
      <c r="T142">
        <f>'HKI(x)'!T142*Population!T142*'Econ aggregates'!$X150</f>
        <v>3316175.6699638446</v>
      </c>
      <c r="U142">
        <f>'HKI(x)'!U142*Population!U142*'Econ aggregates'!$X150</f>
        <v>2541684.2500672666</v>
      </c>
      <c r="V142">
        <f>'HKI(x)'!V142*Population!V142*'Econ aggregates'!$X150</f>
        <v>2521433.9593639872</v>
      </c>
      <c r="W142">
        <f>'HKI(x)'!W142*Population!W142*'Econ aggregates'!$X150</f>
        <v>2330189.4418048277</v>
      </c>
      <c r="X142">
        <f>'HKI(x)'!X142*Population!X142*'Econ aggregates'!$X150</f>
        <v>2030866.682284429</v>
      </c>
      <c r="Y142">
        <f>'HKI(x)'!Y142*Population!Y142*'Econ aggregates'!$X150</f>
        <v>1638850.1768961812</v>
      </c>
      <c r="Z142">
        <f>'HKI(x)'!Z142*Population!Z142*'Econ aggregates'!$X150</f>
        <v>1091524.0192836195</v>
      </c>
      <c r="AA142">
        <f>'HKI(x)'!AA142*Population!AA142*'Econ aggregates'!$X150</f>
        <v>912587.15119668574</v>
      </c>
      <c r="AB142">
        <f>'HKI(x)'!AB142*Population!AB142*'Econ aggregates'!$X150</f>
        <v>775988.73109945643</v>
      </c>
      <c r="AC142">
        <f>'HKI(x)'!AC142*Population!AC142*'Econ aggregates'!$X150</f>
        <v>539681.00293722225</v>
      </c>
    </row>
    <row r="143" spans="1:29" x14ac:dyDescent="0.25">
      <c r="A143">
        <f>'HKFI(x)'!AE142</f>
        <v>2090</v>
      </c>
      <c r="B143">
        <f t="shared" si="3"/>
        <v>57989229.879002817</v>
      </c>
      <c r="C143">
        <f>'HKI(x)'!C143*Population!C143*'Econ aggregates'!$X151</f>
        <v>1109471.1579825655</v>
      </c>
      <c r="D143">
        <f>'HKI(x)'!D143*Population!D143*'Econ aggregates'!$X151</f>
        <v>887945.70540900202</v>
      </c>
      <c r="E143">
        <f>'HKI(x)'!E143*Population!E143*'Econ aggregates'!$X151</f>
        <v>849128.58550584887</v>
      </c>
      <c r="F143">
        <f>'HKI(x)'!F143*Population!F143*'Econ aggregates'!$X151</f>
        <v>1261642.5763285968</v>
      </c>
      <c r="G143">
        <f>'HKI(x)'!G143*Population!G143*'Econ aggregates'!$X151</f>
        <v>1631084.5118812029</v>
      </c>
      <c r="H143">
        <f>'HKI(x)'!H143*Population!H143*'Econ aggregates'!$X151</f>
        <v>2089018.2786327726</v>
      </c>
      <c r="I143">
        <f>'HKI(x)'!I143*Population!I143*'Econ aggregates'!$X151</f>
        <v>2563298.5114235939</v>
      </c>
      <c r="J143">
        <f>'HKI(x)'!J143*Population!J143*'Econ aggregates'!$X151</f>
        <v>2602153.2003545021</v>
      </c>
      <c r="K143">
        <f>'HKI(x)'!K143*Population!K143*'Econ aggregates'!$X151</f>
        <v>2688572.7297849227</v>
      </c>
      <c r="L143">
        <f>'HKI(x)'!L143*Population!L143*'Econ aggregates'!$X151</f>
        <v>2629149.4777956479</v>
      </c>
      <c r="M143">
        <f>'HKI(x)'!M143*Population!M143*'Econ aggregates'!$X151</f>
        <v>2773248.4767925628</v>
      </c>
      <c r="N143">
        <f>'HKI(x)'!N143*Population!N143*'Econ aggregates'!$X151</f>
        <v>2890579.2401692555</v>
      </c>
      <c r="O143">
        <f>'HKI(x)'!O143*Population!O143*'Econ aggregates'!$X151</f>
        <v>3036892.4506278671</v>
      </c>
      <c r="P143">
        <f>'HKI(x)'!P143*Population!P143*'Econ aggregates'!$X151</f>
        <v>3169741.3121966827</v>
      </c>
      <c r="Q143">
        <f>'HKI(x)'!Q143*Population!Q143*'Econ aggregates'!$X151</f>
        <v>3205475.1119106831</v>
      </c>
      <c r="R143">
        <f>'HKI(x)'!R143*Population!R143*'Econ aggregates'!$X151</f>
        <v>3197170.6045896094</v>
      </c>
      <c r="S143">
        <f>'HKI(x)'!S143*Population!S143*'Econ aggregates'!$X151</f>
        <v>3496373.3863254152</v>
      </c>
      <c r="T143">
        <f>'HKI(x)'!T143*Population!T143*'Econ aggregates'!$X151</f>
        <v>3384276.1203439925</v>
      </c>
      <c r="U143">
        <f>'HKI(x)'!U143*Population!U143*'Econ aggregates'!$X151</f>
        <v>2588899.7075829958</v>
      </c>
      <c r="V143">
        <f>'HKI(x)'!V143*Population!V143*'Econ aggregates'!$X151</f>
        <v>2553324.4874824462</v>
      </c>
      <c r="W143">
        <f>'HKI(x)'!W143*Population!W143*'Econ aggregates'!$X151</f>
        <v>2341694.7677331567</v>
      </c>
      <c r="X143">
        <f>'HKI(x)'!X143*Population!X143*'Econ aggregates'!$X151</f>
        <v>2037310.9201273588</v>
      </c>
      <c r="Y143">
        <f>'HKI(x)'!Y143*Population!Y143*'Econ aggregates'!$X151</f>
        <v>1645007.8892825337</v>
      </c>
      <c r="Z143">
        <f>'HKI(x)'!Z143*Population!Z143*'Econ aggregates'!$X151</f>
        <v>1099988.964249959</v>
      </c>
      <c r="AA143">
        <f>'HKI(x)'!AA143*Population!AA143*'Econ aggregates'!$X151</f>
        <v>922682.72597327305</v>
      </c>
      <c r="AB143">
        <f>'HKI(x)'!AB143*Population!AB143*'Econ aggregates'!$X151</f>
        <v>786338.28455238498</v>
      </c>
      <c r="AC143">
        <f>'HKI(x)'!AC143*Population!AC143*'Econ aggregates'!$X151</f>
        <v>548760.6939639881</v>
      </c>
    </row>
    <row r="144" spans="1:29" x14ac:dyDescent="0.25">
      <c r="A144">
        <f>'HKFI(x)'!AE143</f>
        <v>2091</v>
      </c>
      <c r="B144">
        <f t="shared" si="3"/>
        <v>59274491.147597171</v>
      </c>
      <c r="C144">
        <f>'HKI(x)'!C144*Population!C144*'Econ aggregates'!$X152</f>
        <v>1138292.9452040542</v>
      </c>
      <c r="D144">
        <f>'HKI(x)'!D144*Population!D144*'Econ aggregates'!$X152</f>
        <v>909136.43000291835</v>
      </c>
      <c r="E144">
        <f>'HKI(x)'!E144*Population!E144*'Econ aggregates'!$X152</f>
        <v>870425.49971892871</v>
      </c>
      <c r="F144">
        <f>'HKI(x)'!F144*Population!F144*'Econ aggregates'!$X152</f>
        <v>1296433.7878167923</v>
      </c>
      <c r="G144">
        <f>'HKI(x)'!G144*Population!G144*'Econ aggregates'!$X152</f>
        <v>1674594.4555949403</v>
      </c>
      <c r="H144">
        <f>'HKI(x)'!H144*Population!H144*'Econ aggregates'!$X152</f>
        <v>2153404.1229158388</v>
      </c>
      <c r="I144">
        <f>'HKI(x)'!I144*Population!I144*'Econ aggregates'!$X152</f>
        <v>2639049.7747596777</v>
      </c>
      <c r="J144">
        <f>'HKI(x)'!J144*Population!J144*'Econ aggregates'!$X152</f>
        <v>2680524.8316368549</v>
      </c>
      <c r="K144">
        <f>'HKI(x)'!K144*Population!K144*'Econ aggregates'!$X152</f>
        <v>2769790.5782898944</v>
      </c>
      <c r="L144">
        <f>'HKI(x)'!L144*Population!L144*'Econ aggregates'!$X152</f>
        <v>2708707.6776080835</v>
      </c>
      <c r="M144">
        <f>'HKI(x)'!M144*Population!M144*'Econ aggregates'!$X152</f>
        <v>2858602.3447538419</v>
      </c>
      <c r="N144">
        <f>'HKI(x)'!N144*Population!N144*'Econ aggregates'!$X152</f>
        <v>2979812.207778526</v>
      </c>
      <c r="O144">
        <f>'HKI(x)'!O144*Population!O144*'Econ aggregates'!$X152</f>
        <v>3125435.8970603039</v>
      </c>
      <c r="P144">
        <f>'HKI(x)'!P144*Population!P144*'Econ aggregates'!$X152</f>
        <v>3256771.0330029186</v>
      </c>
      <c r="Q144">
        <f>'HKI(x)'!Q144*Population!Q144*'Econ aggregates'!$X152</f>
        <v>3290228.1957326075</v>
      </c>
      <c r="R144">
        <f>'HKI(x)'!R144*Population!R144*'Econ aggregates'!$X152</f>
        <v>3274419.5378001761</v>
      </c>
      <c r="S144">
        <f>'HKI(x)'!S144*Population!S144*'Econ aggregates'!$X152</f>
        <v>3566913.8173044026</v>
      </c>
      <c r="T144">
        <f>'HKI(x)'!T144*Population!T144*'Econ aggregates'!$X152</f>
        <v>3442920.948187205</v>
      </c>
      <c r="U144">
        <f>'HKI(x)'!U144*Population!U144*'Econ aggregates'!$X152</f>
        <v>2627980.8053700179</v>
      </c>
      <c r="V144">
        <f>'HKI(x)'!V144*Population!V144*'Econ aggregates'!$X152</f>
        <v>2589649.0615053843</v>
      </c>
      <c r="W144">
        <f>'HKI(x)'!W144*Population!W144*'Econ aggregates'!$X152</f>
        <v>2361210.1847210699</v>
      </c>
      <c r="X144">
        <f>'HKI(x)'!X144*Population!X144*'Econ aggregates'!$X152</f>
        <v>2043265.6512972931</v>
      </c>
      <c r="Y144">
        <f>'HKI(x)'!Y144*Population!Y144*'Econ aggregates'!$X152</f>
        <v>1642316.8444638578</v>
      </c>
      <c r="Z144">
        <f>'HKI(x)'!Z144*Population!Z144*'Econ aggregates'!$X152</f>
        <v>1102227.7550735767</v>
      </c>
      <c r="AA144">
        <f>'HKI(x)'!AA144*Population!AA144*'Econ aggregates'!$X152</f>
        <v>927198.86929285608</v>
      </c>
      <c r="AB144">
        <f>'HKI(x)'!AB144*Population!AB144*'Econ aggregates'!$X152</f>
        <v>791379.52271873399</v>
      </c>
      <c r="AC144">
        <f>'HKI(x)'!AC144*Population!AC144*'Econ aggregates'!$X152</f>
        <v>553798.36798641866</v>
      </c>
    </row>
    <row r="145" spans="1:29" x14ac:dyDescent="0.25">
      <c r="A145">
        <f>'HKFI(x)'!AE144</f>
        <v>2092</v>
      </c>
      <c r="B145">
        <f t="shared" si="3"/>
        <v>60404956.971155182</v>
      </c>
      <c r="C145">
        <f>'HKI(x)'!C145*Population!C145*'Econ aggregates'!$X153</f>
        <v>1161873.6323974708</v>
      </c>
      <c r="D145">
        <f>'HKI(x)'!D145*Population!D145*'Econ aggregates'!$X153</f>
        <v>927068.45998106163</v>
      </c>
      <c r="E145">
        <f>'HKI(x)'!E145*Population!E145*'Econ aggregates'!$X153</f>
        <v>888385.89305603167</v>
      </c>
      <c r="F145">
        <f>'HKI(x)'!F145*Population!F145*'Econ aggregates'!$X153</f>
        <v>1323591.4248709609</v>
      </c>
      <c r="G145">
        <f>'HKI(x)'!G145*Population!G145*'Econ aggregates'!$X153</f>
        <v>1711891.2656245441</v>
      </c>
      <c r="H145">
        <f>'HKI(x)'!H145*Population!H145*'Econ aggregates'!$X153</f>
        <v>2207432.382507747</v>
      </c>
      <c r="I145">
        <f>'HKI(x)'!I145*Population!I145*'Econ aggregates'!$X153</f>
        <v>2704763.2936791722</v>
      </c>
      <c r="J145">
        <f>'HKI(x)'!J145*Population!J145*'Econ aggregates'!$X153</f>
        <v>2749951.8226080504</v>
      </c>
      <c r="K145">
        <f>'HKI(x)'!K145*Population!K145*'Econ aggregates'!$X153</f>
        <v>2841968.4730643369</v>
      </c>
      <c r="L145">
        <f>'HKI(x)'!L145*Population!L145*'Econ aggregates'!$X153</f>
        <v>2779905.2384384391</v>
      </c>
      <c r="M145">
        <f>'HKI(x)'!M145*Population!M145*'Econ aggregates'!$X153</f>
        <v>2933103.5825446784</v>
      </c>
      <c r="N145">
        <f>'HKI(x)'!N145*Population!N145*'Econ aggregates'!$X153</f>
        <v>3058229.6049230536</v>
      </c>
      <c r="O145">
        <f>'HKI(x)'!O145*Population!O145*'Econ aggregates'!$X153</f>
        <v>3206776.9661320411</v>
      </c>
      <c r="P145">
        <f>'HKI(x)'!P145*Population!P145*'Econ aggregates'!$X153</f>
        <v>3339124.8329042192</v>
      </c>
      <c r="Q145">
        <f>'HKI(x)'!Q145*Population!Q145*'Econ aggregates'!$X153</f>
        <v>3368997.8331528804</v>
      </c>
      <c r="R145">
        <f>'HKI(x)'!R145*Population!R145*'Econ aggregates'!$X153</f>
        <v>3349156.3933818699</v>
      </c>
      <c r="S145">
        <f>'HKI(x)'!S145*Population!S145*'Econ aggregates'!$X153</f>
        <v>3636248.8678272474</v>
      </c>
      <c r="T145">
        <f>'HKI(x)'!T145*Population!T145*'Econ aggregates'!$X153</f>
        <v>3497331.9223011415</v>
      </c>
      <c r="U145">
        <f>'HKI(x)'!U145*Population!U145*'Econ aggregates'!$X153</f>
        <v>2658635.2665308812</v>
      </c>
      <c r="V145">
        <f>'HKI(x)'!V145*Population!V145*'Econ aggregates'!$X153</f>
        <v>2615888.4736877144</v>
      </c>
      <c r="W145">
        <f>'HKI(x)'!W145*Population!W145*'Econ aggregates'!$X153</f>
        <v>2383936.1946074115</v>
      </c>
      <c r="X145">
        <f>'HKI(x)'!X145*Population!X145*'Econ aggregates'!$X153</f>
        <v>2053950.9800183792</v>
      </c>
      <c r="Y145">
        <f>'HKI(x)'!Y145*Population!Y145*'Econ aggregates'!$X153</f>
        <v>1638871.19724308</v>
      </c>
      <c r="Z145">
        <f>'HKI(x)'!Z145*Population!Z145*'Econ aggregates'!$X153</f>
        <v>1097279.8286031827</v>
      </c>
      <c r="AA145">
        <f>'HKI(x)'!AA145*Population!AA145*'Econ aggregates'!$X153</f>
        <v>925092.29800420825</v>
      </c>
      <c r="AB145">
        <f>'HKI(x)'!AB145*Population!AB145*'Econ aggregates'!$X153</f>
        <v>790885.26435864647</v>
      </c>
      <c r="AC145">
        <f>'HKI(x)'!AC145*Population!AC145*'Econ aggregates'!$X153</f>
        <v>554615.57870672573</v>
      </c>
    </row>
    <row r="146" spans="1:29" x14ac:dyDescent="0.25">
      <c r="A146">
        <f>'HKFI(x)'!AE145</f>
        <v>2093</v>
      </c>
      <c r="B146">
        <f t="shared" si="3"/>
        <v>61410871.993406899</v>
      </c>
      <c r="C146">
        <f>'HKI(x)'!C146*Population!C146*'Econ aggregates'!$X154</f>
        <v>1181078.3196120008</v>
      </c>
      <c r="D146">
        <f>'HKI(x)'!D146*Population!D146*'Econ aggregates'!$X154</f>
        <v>940805.13554008759</v>
      </c>
      <c r="E146">
        <f>'HKI(x)'!E146*Population!E146*'Econ aggregates'!$X154</f>
        <v>902674.93900219316</v>
      </c>
      <c r="F146">
        <f>'HKI(x)'!F146*Population!F146*'Econ aggregates'!$X154</f>
        <v>1345074.9328260666</v>
      </c>
      <c r="G146">
        <f>'HKI(x)'!G146*Population!G146*'Econ aggregates'!$X154</f>
        <v>1741085.0301561414</v>
      </c>
      <c r="H146">
        <f>'HKI(x)'!H146*Population!H146*'Econ aggregates'!$X154</f>
        <v>2250000.0690940628</v>
      </c>
      <c r="I146">
        <f>'HKI(x)'!I146*Population!I146*'Econ aggregates'!$X154</f>
        <v>2761443.9740254846</v>
      </c>
      <c r="J146">
        <f>'HKI(x)'!J146*Population!J146*'Econ aggregates'!$X154</f>
        <v>2813372.2966913255</v>
      </c>
      <c r="K146">
        <f>'HKI(x)'!K146*Population!K146*'Econ aggregates'!$X154</f>
        <v>2908774.2372932639</v>
      </c>
      <c r="L146">
        <f>'HKI(x)'!L146*Population!L146*'Econ aggregates'!$X154</f>
        <v>2846551.6936368928</v>
      </c>
      <c r="M146">
        <f>'HKI(x)'!M146*Population!M146*'Econ aggregates'!$X154</f>
        <v>3001917.2629462583</v>
      </c>
      <c r="N146">
        <f>'HKI(x)'!N146*Population!N146*'Econ aggregates'!$X154</f>
        <v>3127468.7621784997</v>
      </c>
      <c r="O146">
        <f>'HKI(x)'!O146*Population!O146*'Econ aggregates'!$X154</f>
        <v>3279221.2128557214</v>
      </c>
      <c r="P146">
        <f>'HKI(x)'!P146*Population!P146*'Econ aggregates'!$X154</f>
        <v>3415086.5676272232</v>
      </c>
      <c r="Q146">
        <f>'HKI(x)'!Q146*Population!Q146*'Econ aggregates'!$X154</f>
        <v>3443899.3980480018</v>
      </c>
      <c r="R146">
        <f>'HKI(x)'!R146*Population!R146*'Econ aggregates'!$X154</f>
        <v>3417929.4227516172</v>
      </c>
      <c r="S146">
        <f>'HKI(x)'!S146*Population!S146*'Econ aggregates'!$X154</f>
        <v>3703133.3371448801</v>
      </c>
      <c r="T146">
        <f>'HKI(x)'!T146*Population!T146*'Econ aggregates'!$X154</f>
        <v>3551094.6265589497</v>
      </c>
      <c r="U146">
        <f>'HKI(x)'!U146*Population!U146*'Econ aggregates'!$X154</f>
        <v>2688384.8858388765</v>
      </c>
      <c r="V146">
        <f>'HKI(x)'!V146*Population!V146*'Econ aggregates'!$X154</f>
        <v>2635181.3543203562</v>
      </c>
      <c r="W146">
        <f>'HKI(x)'!W146*Population!W146*'Econ aggregates'!$X154</f>
        <v>2399794.5214002347</v>
      </c>
      <c r="X146">
        <f>'HKI(x)'!X146*Population!X146*'Econ aggregates'!$X154</f>
        <v>2068019.7685064781</v>
      </c>
      <c r="Y146">
        <f>'HKI(x)'!Y146*Population!Y146*'Econ aggregates'!$X154</f>
        <v>1641591.8951017</v>
      </c>
      <c r="Z146">
        <f>'HKI(x)'!Z146*Population!Z146*'Econ aggregates'!$X154</f>
        <v>1092432.4512842048</v>
      </c>
      <c r="AA146">
        <f>'HKI(x)'!AA146*Population!AA146*'Econ aggregates'!$X154</f>
        <v>917205.38888138207</v>
      </c>
      <c r="AB146">
        <f>'HKI(x)'!AB146*Population!AB146*'Econ aggregates'!$X154</f>
        <v>785494.95339149074</v>
      </c>
      <c r="AC146">
        <f>'HKI(x)'!AC146*Population!AC146*'Econ aggregates'!$X154</f>
        <v>552155.55669349583</v>
      </c>
    </row>
    <row r="147" spans="1:29" x14ac:dyDescent="0.25">
      <c r="A147">
        <f>'HKFI(x)'!AE146</f>
        <v>2094</v>
      </c>
      <c r="B147">
        <f t="shared" si="3"/>
        <v>62201697.830690674</v>
      </c>
      <c r="C147">
        <f>'HKI(x)'!C147*Population!C147*'Econ aggregates'!$X155</f>
        <v>1193947.881596498</v>
      </c>
      <c r="D147">
        <f>'HKI(x)'!D147*Population!D147*'Econ aggregates'!$X155</f>
        <v>954242.98360135232</v>
      </c>
      <c r="E147">
        <f>'HKI(x)'!E147*Population!E147*'Econ aggregates'!$X155</f>
        <v>912967.15555278643</v>
      </c>
      <c r="F147">
        <f>'HKI(x)'!F147*Population!F147*'Econ aggregates'!$X155</f>
        <v>1359431.0760717336</v>
      </c>
      <c r="G147">
        <f>'HKI(x)'!G147*Population!G147*'Econ aggregates'!$X155</f>
        <v>1760848.3657344691</v>
      </c>
      <c r="H147">
        <f>'HKI(x)'!H147*Population!H147*'Econ aggregates'!$X155</f>
        <v>2277521.4631592855</v>
      </c>
      <c r="I147">
        <f>'HKI(x)'!I147*Population!I147*'Econ aggregates'!$X155</f>
        <v>2803142.6096169529</v>
      </c>
      <c r="J147">
        <f>'HKI(x)'!J147*Population!J147*'Econ aggregates'!$X155</f>
        <v>2862928.084282238</v>
      </c>
      <c r="K147">
        <f>'HKI(x)'!K147*Population!K147*'Econ aggregates'!$X155</f>
        <v>2962261.0763764773</v>
      </c>
      <c r="L147">
        <f>'HKI(x)'!L147*Population!L147*'Econ aggregates'!$X155</f>
        <v>2902215.3797931564</v>
      </c>
      <c r="M147">
        <f>'HKI(x)'!M147*Population!M147*'Econ aggregates'!$X155</f>
        <v>3060398.015604537</v>
      </c>
      <c r="N147">
        <f>'HKI(x)'!N147*Population!N147*'Econ aggregates'!$X155</f>
        <v>3186310.6575964182</v>
      </c>
      <c r="O147">
        <f>'HKI(x)'!O147*Population!O147*'Econ aggregates'!$X155</f>
        <v>3339699.8827834507</v>
      </c>
      <c r="P147">
        <f>'HKI(x)'!P147*Population!P147*'Econ aggregates'!$X155</f>
        <v>3478332.3451772127</v>
      </c>
      <c r="Q147">
        <f>'HKI(x)'!Q147*Population!Q147*'Econ aggregates'!$X155</f>
        <v>3507800.5383268953</v>
      </c>
      <c r="R147">
        <f>'HKI(x)'!R147*Population!R147*'Econ aggregates'!$X155</f>
        <v>3477341.0959500493</v>
      </c>
      <c r="S147">
        <f>'HKI(x)'!S147*Population!S147*'Econ aggregates'!$X155</f>
        <v>3758040.1735648802</v>
      </c>
      <c r="T147">
        <f>'HKI(x)'!T147*Population!T147*'Econ aggregates'!$X155</f>
        <v>3597651.507370282</v>
      </c>
      <c r="U147">
        <f>'HKI(x)'!U147*Population!U147*'Econ aggregates'!$X155</f>
        <v>2715906.8853401691</v>
      </c>
      <c r="V147">
        <f>'HKI(x)'!V147*Population!V147*'Econ aggregates'!$X155</f>
        <v>2650411.2297102106</v>
      </c>
      <c r="W147">
        <f>'HKI(x)'!W147*Population!W147*'Econ aggregates'!$X155</f>
        <v>2407008.3528153477</v>
      </c>
      <c r="X147">
        <f>'HKI(x)'!X147*Population!X147*'Econ aggregates'!$X155</f>
        <v>2071973.5442727113</v>
      </c>
      <c r="Y147">
        <f>'HKI(x)'!Y147*Population!Y147*'Econ aggregates'!$X155</f>
        <v>1645354.4869968598</v>
      </c>
      <c r="Z147">
        <f>'HKI(x)'!Z147*Population!Z147*'Econ aggregates'!$X155</f>
        <v>1089406.0058935839</v>
      </c>
      <c r="AA147">
        <f>'HKI(x)'!AA147*Population!AA147*'Econ aggregates'!$X155</f>
        <v>907238.01448203379</v>
      </c>
      <c r="AB147">
        <f>'HKI(x)'!AB147*Population!AB147*'Econ aggregates'!$X155</f>
        <v>773910.07314862532</v>
      </c>
      <c r="AC147">
        <f>'HKI(x)'!AC147*Population!AC147*'Econ aggregates'!$X155</f>
        <v>545408.94587245258</v>
      </c>
    </row>
    <row r="148" spans="1:29" x14ac:dyDescent="0.25">
      <c r="A148">
        <f>'HKFI(x)'!AE147</f>
        <v>2095</v>
      </c>
      <c r="B148">
        <f t="shared" si="3"/>
        <v>62848630.176966429</v>
      </c>
      <c r="C148">
        <f>'HKI(x)'!C148*Population!C148*'Econ aggregates'!$X156</f>
        <v>1202334.6482445549</v>
      </c>
      <c r="D148">
        <f>'HKI(x)'!D148*Population!D148*'Econ aggregates'!$X156</f>
        <v>963107.63341037836</v>
      </c>
      <c r="E148">
        <f>'HKI(x)'!E148*Population!E148*'Econ aggregates'!$X156</f>
        <v>923627.93827664386</v>
      </c>
      <c r="F148">
        <f>'HKI(x)'!F148*Population!F148*'Econ aggregates'!$X156</f>
        <v>1369091.4394700816</v>
      </c>
      <c r="G148">
        <f>'HKI(x)'!G148*Population!G148*'Econ aggregates'!$X156</f>
        <v>1774082.8507795455</v>
      </c>
      <c r="H148">
        <f>'HKI(x)'!H148*Population!H148*'Econ aggregates'!$X156</f>
        <v>2294233.6755969981</v>
      </c>
      <c r="I148">
        <f>'HKI(x)'!I148*Population!I148*'Econ aggregates'!$X156</f>
        <v>2833937.0026924671</v>
      </c>
      <c r="J148">
        <f>'HKI(x)'!J148*Population!J148*'Econ aggregates'!$X156</f>
        <v>2902263.0242293896</v>
      </c>
      <c r="K148">
        <f>'HKI(x)'!K148*Population!K148*'Econ aggregates'!$X156</f>
        <v>3004065.6363601303</v>
      </c>
      <c r="L148">
        <f>'HKI(x)'!L148*Population!L148*'Econ aggregates'!$X156</f>
        <v>2947442.1926171803</v>
      </c>
      <c r="M148">
        <f>'HKI(x)'!M148*Population!M148*'Econ aggregates'!$X156</f>
        <v>3109689.2176761637</v>
      </c>
      <c r="N148">
        <f>'HKI(x)'!N148*Population!N148*'Econ aggregates'!$X156</f>
        <v>3238149.2206904329</v>
      </c>
      <c r="O148">
        <f>'HKI(x)'!O148*Population!O148*'Econ aggregates'!$X156</f>
        <v>3394468.4819181091</v>
      </c>
      <c r="P148">
        <f>'HKI(x)'!P148*Population!P148*'Econ aggregates'!$X156</f>
        <v>3532930.8942425861</v>
      </c>
      <c r="Q148">
        <f>'HKI(x)'!Q148*Population!Q148*'Econ aggregates'!$X156</f>
        <v>3561968.7607857357</v>
      </c>
      <c r="R148">
        <f>'HKI(x)'!R148*Population!R148*'Econ aggregates'!$X156</f>
        <v>3528460.2704800349</v>
      </c>
      <c r="S148">
        <f>'HKI(x)'!S148*Population!S148*'Econ aggregates'!$X156</f>
        <v>3806665.2867231546</v>
      </c>
      <c r="T148">
        <f>'HKI(x)'!T148*Population!T148*'Econ aggregates'!$X156</f>
        <v>3637019.4571729461</v>
      </c>
      <c r="U148">
        <f>'HKI(x)'!U148*Population!U148*'Econ aggregates'!$X156</f>
        <v>2743085.1663007182</v>
      </c>
      <c r="V148">
        <f>'HKI(x)'!V148*Population!V148*'Econ aggregates'!$X156</f>
        <v>2667282.8118183292</v>
      </c>
      <c r="W148">
        <f>'HKI(x)'!W148*Population!W148*'Econ aggregates'!$X156</f>
        <v>2414646.4638025863</v>
      </c>
      <c r="X148">
        <f>'HKI(x)'!X148*Population!X148*'Econ aggregates'!$X156</f>
        <v>2070368.9318706028</v>
      </c>
      <c r="Y148">
        <f>'HKI(x)'!Y148*Population!Y148*'Econ aggregates'!$X156</f>
        <v>1644161.0155718713</v>
      </c>
      <c r="Z148">
        <f>'HKI(x)'!Z148*Population!Z148*'Econ aggregates'!$X156</f>
        <v>1088176.638423231</v>
      </c>
      <c r="AA148">
        <f>'HKI(x)'!AA148*Population!AA148*'Econ aggregates'!$X156</f>
        <v>899793.32197198959</v>
      </c>
      <c r="AB148">
        <f>'HKI(x)'!AB148*Population!AB148*'Econ aggregates'!$X156</f>
        <v>762091.54449158045</v>
      </c>
      <c r="AC148">
        <f>'HKI(x)'!AC148*Population!AC148*'Econ aggregates'!$X156</f>
        <v>535486.6513489869</v>
      </c>
    </row>
    <row r="149" spans="1:29" x14ac:dyDescent="0.25">
      <c r="A149">
        <f>'HKFI(x)'!AE148</f>
        <v>2096</v>
      </c>
      <c r="B149">
        <f t="shared" si="3"/>
        <v>63497607.682454877</v>
      </c>
      <c r="C149">
        <f>'HKI(x)'!C149*Population!C149*'Econ aggregates'!$X157</f>
        <v>1209703.6188453883</v>
      </c>
      <c r="D149">
        <f>'HKI(x)'!D149*Population!D149*'Econ aggregates'!$X157</f>
        <v>971235.0883463436</v>
      </c>
      <c r="E149">
        <f>'HKI(x)'!E149*Population!E149*'Econ aggregates'!$X157</f>
        <v>931287.30466416734</v>
      </c>
      <c r="F149">
        <f>'HKI(x)'!F149*Population!F149*'Econ aggregates'!$X157</f>
        <v>1380664.3293761641</v>
      </c>
      <c r="G149">
        <f>'HKI(x)'!G149*Population!G149*'Econ aggregates'!$X157</f>
        <v>1786097.9741844952</v>
      </c>
      <c r="H149">
        <f>'HKI(x)'!H149*Population!H149*'Econ aggregates'!$X157</f>
        <v>2308273.8712565112</v>
      </c>
      <c r="I149">
        <f>'HKI(x)'!I149*Population!I149*'Econ aggregates'!$X157</f>
        <v>2861276.1980398614</v>
      </c>
      <c r="J149">
        <f>'HKI(x)'!J149*Population!J149*'Econ aggregates'!$X157</f>
        <v>2938095.3295591781</v>
      </c>
      <c r="K149">
        <f>'HKI(x)'!K149*Population!K149*'Econ aggregates'!$X157</f>
        <v>3042011.2389099183</v>
      </c>
      <c r="L149">
        <f>'HKI(x)'!L149*Population!L149*'Econ aggregates'!$X157</f>
        <v>2987221.7363017774</v>
      </c>
      <c r="M149">
        <f>'HKI(x)'!M149*Population!M149*'Econ aggregates'!$X157</f>
        <v>3153716.5730623198</v>
      </c>
      <c r="N149">
        <f>'HKI(x)'!N149*Population!N149*'Econ aggregates'!$X157</f>
        <v>3287198.6949962466</v>
      </c>
      <c r="O149">
        <f>'HKI(x)'!O149*Population!O149*'Econ aggregates'!$X157</f>
        <v>3450197.4143699962</v>
      </c>
      <c r="P149">
        <f>'HKI(x)'!P149*Population!P149*'Econ aggregates'!$X157</f>
        <v>3589001.5029755672</v>
      </c>
      <c r="Q149">
        <f>'HKI(x)'!Q149*Population!Q149*'Econ aggregates'!$X157</f>
        <v>3614411.2039923812</v>
      </c>
      <c r="R149">
        <f>'HKI(x)'!R149*Population!R149*'Econ aggregates'!$X157</f>
        <v>3577089.7533344286</v>
      </c>
      <c r="S149">
        <f>'HKI(x)'!S149*Population!S149*'Econ aggregates'!$X157</f>
        <v>3855218.6782837091</v>
      </c>
      <c r="T149">
        <f>'HKI(x)'!T149*Population!T149*'Econ aggregates'!$X157</f>
        <v>3679688.5837582937</v>
      </c>
      <c r="U149">
        <f>'HKI(x)'!U149*Population!U149*'Econ aggregates'!$X157</f>
        <v>2772583.4684222136</v>
      </c>
      <c r="V149">
        <f>'HKI(x)'!V149*Population!V149*'Econ aggregates'!$X157</f>
        <v>2690601.6006954168</v>
      </c>
      <c r="W149">
        <f>'HKI(x)'!W149*Population!W149*'Econ aggregates'!$X157</f>
        <v>2430136.6747384029</v>
      </c>
      <c r="X149">
        <f>'HKI(x)'!X149*Population!X149*'Econ aggregates'!$X157</f>
        <v>2073926.678219707</v>
      </c>
      <c r="Y149">
        <f>'HKI(x)'!Y149*Population!Y149*'Econ aggregates'!$X157</f>
        <v>1643128.0477506833</v>
      </c>
      <c r="Z149">
        <f>'HKI(x)'!Z149*Population!Z149*'Econ aggregates'!$X157</f>
        <v>1086270.9938888042</v>
      </c>
      <c r="AA149">
        <f>'HKI(x)'!AA149*Population!AA149*'Econ aggregates'!$X157</f>
        <v>896328.02959184337</v>
      </c>
      <c r="AB149">
        <f>'HKI(x)'!AB149*Population!AB149*'Econ aggregates'!$X157</f>
        <v>754983.48609325953</v>
      </c>
      <c r="AC149">
        <f>'HKI(x)'!AC149*Population!AC149*'Econ aggregates'!$X157</f>
        <v>527259.60879781877</v>
      </c>
    </row>
    <row r="150" spans="1:29" x14ac:dyDescent="0.25">
      <c r="A150">
        <f>'HKFI(x)'!AE149</f>
        <v>2097</v>
      </c>
      <c r="B150">
        <f t="shared" si="3"/>
        <v>64250653.874982245</v>
      </c>
      <c r="C150">
        <f>'HKI(x)'!C150*Population!C150*'Econ aggregates'!$X158</f>
        <v>1218654.1010855767</v>
      </c>
      <c r="D150">
        <f>'HKI(x)'!D150*Population!D150*'Econ aggregates'!$X158</f>
        <v>980153.43727059453</v>
      </c>
      <c r="E150">
        <f>'HKI(x)'!E150*Population!E150*'Econ aggregates'!$X158</f>
        <v>939701.83779005008</v>
      </c>
      <c r="F150">
        <f>'HKI(x)'!F150*Population!F150*'Econ aggregates'!$X158</f>
        <v>1390888.3969649982</v>
      </c>
      <c r="G150">
        <f>'HKI(x)'!G150*Population!G150*'Econ aggregates'!$X158</f>
        <v>1801381.751953912</v>
      </c>
      <c r="H150">
        <f>'HKI(x)'!H150*Population!H150*'Econ aggregates'!$X158</f>
        <v>2326377.6240509744</v>
      </c>
      <c r="I150">
        <f>'HKI(x)'!I150*Population!I150*'Econ aggregates'!$X158</f>
        <v>2891517.905481487</v>
      </c>
      <c r="J150">
        <f>'HKI(x)'!J150*Population!J150*'Econ aggregates'!$X158</f>
        <v>2975672.8090895345</v>
      </c>
      <c r="K150">
        <f>'HKI(x)'!K150*Population!K150*'Econ aggregates'!$X158</f>
        <v>3081640.7550100484</v>
      </c>
      <c r="L150">
        <f>'HKI(x)'!L150*Population!L150*'Econ aggregates'!$X158</f>
        <v>3028410.3359888922</v>
      </c>
      <c r="M150">
        <f>'HKI(x)'!M150*Population!M150*'Econ aggregates'!$X158</f>
        <v>3196832.9370015399</v>
      </c>
      <c r="N150">
        <f>'HKI(x)'!N150*Population!N150*'Econ aggregates'!$X158</f>
        <v>3335590.4612185177</v>
      </c>
      <c r="O150">
        <f>'HKI(x)'!O150*Population!O150*'Econ aggregates'!$X158</f>
        <v>3508009.8399073179</v>
      </c>
      <c r="P150">
        <f>'HKI(x)'!P150*Population!P150*'Econ aggregates'!$X158</f>
        <v>3651790.6051502759</v>
      </c>
      <c r="Q150">
        <f>'HKI(x)'!Q150*Population!Q150*'Econ aggregates'!$X158</f>
        <v>3674114.229907874</v>
      </c>
      <c r="R150">
        <f>'HKI(x)'!R150*Population!R150*'Econ aggregates'!$X158</f>
        <v>3630104.7615525466</v>
      </c>
      <c r="S150">
        <f>'HKI(x)'!S150*Population!S150*'Econ aggregates'!$X158</f>
        <v>3908249.6551892511</v>
      </c>
      <c r="T150">
        <f>'HKI(x)'!T150*Population!T150*'Econ aggregates'!$X158</f>
        <v>3729661.8373925039</v>
      </c>
      <c r="U150">
        <f>'HKI(x)'!U150*Population!U150*'Econ aggregates'!$X158</f>
        <v>2809870.5348939742</v>
      </c>
      <c r="V150">
        <f>'HKI(x)'!V150*Population!V150*'Econ aggregates'!$X158</f>
        <v>2721111.1918996284</v>
      </c>
      <c r="W150">
        <f>'HKI(x)'!W150*Population!W150*'Econ aggregates'!$X158</f>
        <v>2455788.5589955645</v>
      </c>
      <c r="X150">
        <f>'HKI(x)'!X150*Population!X150*'Econ aggregates'!$X158</f>
        <v>2088230.9349690676</v>
      </c>
      <c r="Y150">
        <f>'HKI(x)'!Y150*Population!Y150*'Econ aggregates'!$X158</f>
        <v>1649224.5446415464</v>
      </c>
      <c r="Z150">
        <f>'HKI(x)'!Z150*Population!Z150*'Econ aggregates'!$X158</f>
        <v>1086594.3053330148</v>
      </c>
      <c r="AA150">
        <f>'HKI(x)'!AA150*Population!AA150*'Econ aggregates'!$X158</f>
        <v>894399.95883744908</v>
      </c>
      <c r="AB150">
        <f>'HKI(x)'!AB150*Population!AB150*'Econ aggregates'!$X158</f>
        <v>753088.55628098489</v>
      </c>
      <c r="AC150">
        <f>'HKI(x)'!AC150*Population!AC150*'Econ aggregates'!$X158</f>
        <v>523592.00712510827</v>
      </c>
    </row>
    <row r="151" spans="1:29" x14ac:dyDescent="0.25">
      <c r="A151">
        <f>'HKFI(x)'!AE150</f>
        <v>2098</v>
      </c>
      <c r="B151">
        <f t="shared" si="3"/>
        <v>65132465.859776601</v>
      </c>
      <c r="C151">
        <f>'HKI(x)'!C151*Population!C151*'Econ aggregates'!$X159</f>
        <v>1230081.4341563287</v>
      </c>
      <c r="D151">
        <f>'HKI(x)'!D151*Population!D151*'Econ aggregates'!$X159</f>
        <v>989851.97796186933</v>
      </c>
      <c r="E151">
        <f>'HKI(x)'!E151*Population!E151*'Econ aggregates'!$X159</f>
        <v>949231.16985971562</v>
      </c>
      <c r="F151">
        <f>'HKI(x)'!F151*Population!F151*'Econ aggregates'!$X159</f>
        <v>1403257.1015666323</v>
      </c>
      <c r="G151">
        <f>'HKI(x)'!G151*Population!G151*'Econ aggregates'!$X159</f>
        <v>1817853.2952453359</v>
      </c>
      <c r="H151">
        <f>'HKI(x)'!H151*Population!H151*'Econ aggregates'!$X159</f>
        <v>2348077.0742845372</v>
      </c>
      <c r="I151">
        <f>'HKI(x)'!I151*Population!I151*'Econ aggregates'!$X159</f>
        <v>2926519.7325501055</v>
      </c>
      <c r="J151">
        <f>'HKI(x)'!J151*Population!J151*'Econ aggregates'!$X159</f>
        <v>3018651.7721849526</v>
      </c>
      <c r="K151">
        <f>'HKI(x)'!K151*Population!K151*'Econ aggregates'!$X159</f>
        <v>3127129.3677278436</v>
      </c>
      <c r="L151">
        <f>'HKI(x)'!L151*Population!L151*'Econ aggregates'!$X159</f>
        <v>3075435.9741025562</v>
      </c>
      <c r="M151">
        <f>'HKI(x)'!M151*Population!M151*'Econ aggregates'!$X159</f>
        <v>3245659.1625696844</v>
      </c>
      <c r="N151">
        <f>'HKI(x)'!N151*Population!N151*'Econ aggregates'!$X159</f>
        <v>3385624.6380418474</v>
      </c>
      <c r="O151">
        <f>'HKI(x)'!O151*Population!O151*'Econ aggregates'!$X159</f>
        <v>3565730.7818644936</v>
      </c>
      <c r="P151">
        <f>'HKI(x)'!P151*Population!P151*'Econ aggregates'!$X159</f>
        <v>3717211.6613424765</v>
      </c>
      <c r="Q151">
        <f>'HKI(x)'!Q151*Population!Q151*'Econ aggregates'!$X159</f>
        <v>3742010.8088917313</v>
      </c>
      <c r="R151">
        <f>'HKI(x)'!R151*Population!R151*'Econ aggregates'!$X159</f>
        <v>3692101.5932153002</v>
      </c>
      <c r="S151">
        <f>'HKI(x)'!S151*Population!S151*'Econ aggregates'!$X159</f>
        <v>3967515.1075386838</v>
      </c>
      <c r="T151">
        <f>'HKI(x)'!T151*Population!T151*'Econ aggregates'!$X159</f>
        <v>3785233.919373903</v>
      </c>
      <c r="U151">
        <f>'HKI(x)'!U151*Population!U151*'Econ aggregates'!$X159</f>
        <v>2853230.5448208461</v>
      </c>
      <c r="V151">
        <f>'HKI(x)'!V151*Population!V151*'Econ aggregates'!$X159</f>
        <v>2760299.1324435668</v>
      </c>
      <c r="W151">
        <f>'HKI(x)'!W151*Population!W151*'Econ aggregates'!$X159</f>
        <v>2489004.51430918</v>
      </c>
      <c r="X151">
        <f>'HKI(x)'!X151*Population!X151*'Econ aggregates'!$X159</f>
        <v>2112933.2147682132</v>
      </c>
      <c r="Y151">
        <f>'HKI(x)'!Y151*Population!Y151*'Econ aggregates'!$X159</f>
        <v>1664873.3226079578</v>
      </c>
      <c r="Z151">
        <f>'HKI(x)'!Z151*Population!Z151*'Econ aggregates'!$X159</f>
        <v>1092702.5496698804</v>
      </c>
      <c r="AA151">
        <f>'HKI(x)'!AA151*Population!AA151*'Econ aggregates'!$X159</f>
        <v>895227.40822283889</v>
      </c>
      <c r="AB151">
        <f>'HKI(x)'!AB151*Population!AB151*'Econ aggregates'!$X159</f>
        <v>753077.52363811433</v>
      </c>
      <c r="AC151">
        <f>'HKI(x)'!AC151*Population!AC151*'Econ aggregates'!$X159</f>
        <v>523941.07681800611</v>
      </c>
    </row>
    <row r="152" spans="1:29" x14ac:dyDescent="0.25">
      <c r="A152">
        <f>'HKFI(x)'!AE151</f>
        <v>2099</v>
      </c>
      <c r="B152">
        <f t="shared" si="3"/>
        <v>66100296.438963607</v>
      </c>
      <c r="C152">
        <f>'HKI(x)'!C152*Population!C152*'Econ aggregates'!$X160</f>
        <v>1243608.8782599571</v>
      </c>
      <c r="D152">
        <f>'HKI(x)'!D152*Population!D152*'Econ aggregates'!$X160</f>
        <v>1002310.9700395361</v>
      </c>
      <c r="E152">
        <f>'HKI(x)'!E152*Population!E152*'Econ aggregates'!$X160</f>
        <v>959661.21188265365</v>
      </c>
      <c r="F152">
        <f>'HKI(x)'!F152*Population!F152*'Econ aggregates'!$X160</f>
        <v>1416293.6252129064</v>
      </c>
      <c r="G152">
        <f>'HKI(x)'!G152*Population!G152*'Econ aggregates'!$X160</f>
        <v>1833783.5367895178</v>
      </c>
      <c r="H152">
        <f>'HKI(x)'!H152*Population!H152*'Econ aggregates'!$X160</f>
        <v>2370538.0323511693</v>
      </c>
      <c r="I152">
        <f>'HKI(x)'!I152*Population!I152*'Econ aggregates'!$X160</f>
        <v>2961415.8508461905</v>
      </c>
      <c r="J152">
        <f>'HKI(x)'!J152*Population!J152*'Econ aggregates'!$X160</f>
        <v>3063935.9535321877</v>
      </c>
      <c r="K152">
        <f>'HKI(x)'!K152*Population!K152*'Econ aggregates'!$X160</f>
        <v>3173830.6102558263</v>
      </c>
      <c r="L152">
        <f>'HKI(x)'!L152*Population!L152*'Econ aggregates'!$X160</f>
        <v>3124693.5449950784</v>
      </c>
      <c r="M152">
        <f>'HKI(x)'!M152*Population!M152*'Econ aggregates'!$X160</f>
        <v>3298413.5509534981</v>
      </c>
      <c r="N152">
        <f>'HKI(x)'!N152*Population!N152*'Econ aggregates'!$X160</f>
        <v>3439320.5737010026</v>
      </c>
      <c r="O152">
        <f>'HKI(x)'!O152*Population!O152*'Econ aggregates'!$X160</f>
        <v>3623092.0555063458</v>
      </c>
      <c r="P152">
        <f>'HKI(x)'!P152*Population!P152*'Econ aggregates'!$X160</f>
        <v>3780100.483423416</v>
      </c>
      <c r="Q152">
        <f>'HKI(x)'!Q152*Population!Q152*'Econ aggregates'!$X160</f>
        <v>3810666.0812511006</v>
      </c>
      <c r="R152">
        <f>'HKI(x)'!R152*Population!R152*'Econ aggregates'!$X160</f>
        <v>3760881.1374862189</v>
      </c>
      <c r="S152">
        <f>'HKI(x)'!S152*Population!S152*'Econ aggregates'!$X160</f>
        <v>4032766.3748534368</v>
      </c>
      <c r="T152">
        <f>'HKI(x)'!T152*Population!T152*'Econ aggregates'!$X160</f>
        <v>3844686.0902135479</v>
      </c>
      <c r="U152">
        <f>'HKI(x)'!U152*Population!U152*'Econ aggregates'!$X160</f>
        <v>2900223.3044916331</v>
      </c>
      <c r="V152">
        <f>'HKI(x)'!V152*Population!V152*'Econ aggregates'!$X160</f>
        <v>2803895.8084825333</v>
      </c>
      <c r="W152">
        <f>'HKI(x)'!W152*Population!W152*'Econ aggregates'!$X160</f>
        <v>2528705.5474276366</v>
      </c>
      <c r="X152">
        <f>'HKI(x)'!X152*Population!X152*'Econ aggregates'!$X160</f>
        <v>2144037.5530182738</v>
      </c>
      <c r="Y152">
        <f>'HKI(x)'!Y152*Population!Y152*'Econ aggregates'!$X160</f>
        <v>1688896.7241412103</v>
      </c>
      <c r="Z152">
        <f>'HKI(x)'!Z152*Population!Z152*'Econ aggregates'!$X160</f>
        <v>1108849.3994007905</v>
      </c>
      <c r="AA152">
        <f>'HKI(x)'!AA152*Population!AA152*'Econ aggregates'!$X160</f>
        <v>903128.2243745625</v>
      </c>
      <c r="AB152">
        <f>'HKI(x)'!AB152*Population!AB152*'Econ aggregates'!$X160</f>
        <v>755441.57712598215</v>
      </c>
      <c r="AC152">
        <f>'HKI(x)'!AC152*Population!AC152*'Econ aggregates'!$X160</f>
        <v>527119.73894740047</v>
      </c>
    </row>
    <row r="153" spans="1:29" x14ac:dyDescent="0.25">
      <c r="A153">
        <f>'HKFI(x)'!AE152</f>
        <v>2100</v>
      </c>
      <c r="B153">
        <f t="shared" si="3"/>
        <v>67170264.193274543</v>
      </c>
      <c r="C153">
        <f>'HKI(x)'!C153*Population!C153*'Econ aggregates'!$X161</f>
        <v>1259932.9931111287</v>
      </c>
      <c r="D153">
        <f>'HKI(x)'!D153*Population!D153*'Econ aggregates'!$X161</f>
        <v>1015519.1084239762</v>
      </c>
      <c r="E153">
        <f>'HKI(x)'!E153*Population!E153*'Econ aggregates'!$X161</f>
        <v>972813.89316419431</v>
      </c>
      <c r="F153">
        <f>'HKI(x)'!F153*Population!F153*'Econ aggregates'!$X161</f>
        <v>1430467.5149981359</v>
      </c>
      <c r="G153">
        <f>'HKI(x)'!G153*Population!G153*'Econ aggregates'!$X161</f>
        <v>1849023.0093080944</v>
      </c>
      <c r="H153">
        <f>'HKI(x)'!H153*Population!H153*'Econ aggregates'!$X161</f>
        <v>2393973.9653135575</v>
      </c>
      <c r="I153">
        <f>'HKI(x)'!I153*Population!I153*'Econ aggregates'!$X161</f>
        <v>2996571.0257975454</v>
      </c>
      <c r="J153">
        <f>'HKI(x)'!J153*Population!J153*'Econ aggregates'!$X161</f>
        <v>3113623.0161808576</v>
      </c>
      <c r="K153">
        <f>'HKI(x)'!K153*Population!K153*'Econ aggregates'!$X161</f>
        <v>3221994.3381143301</v>
      </c>
      <c r="L153">
        <f>'HKI(x)'!L153*Population!L153*'Econ aggregates'!$X161</f>
        <v>3176185.8204372553</v>
      </c>
      <c r="M153">
        <f>'HKI(x)'!M153*Population!M153*'Econ aggregates'!$X161</f>
        <v>3354998.6882485515</v>
      </c>
      <c r="N153">
        <f>'HKI(x)'!N153*Population!N153*'Econ aggregates'!$X161</f>
        <v>3497026.3129835078</v>
      </c>
      <c r="O153">
        <f>'HKI(x)'!O153*Population!O153*'Econ aggregates'!$X161</f>
        <v>3684736.0646506362</v>
      </c>
      <c r="P153">
        <f>'HKI(x)'!P153*Population!P153*'Econ aggregates'!$X161</f>
        <v>3842156.0155180539</v>
      </c>
      <c r="Q153">
        <f>'HKI(x)'!Q153*Population!Q153*'Econ aggregates'!$X161</f>
        <v>3878225.2624473968</v>
      </c>
      <c r="R153">
        <f>'HKI(x)'!R153*Population!R153*'Econ aggregates'!$X161</f>
        <v>3832028.1670954763</v>
      </c>
      <c r="S153">
        <f>'HKI(x)'!S153*Population!S153*'Econ aggregates'!$X161</f>
        <v>4103209.3844159041</v>
      </c>
      <c r="T153">
        <f>'HKI(x)'!T153*Population!T153*'Econ aggregates'!$X161</f>
        <v>3912159.9955433225</v>
      </c>
      <c r="U153">
        <f>'HKI(x)'!U153*Population!U153*'Econ aggregates'!$X161</f>
        <v>2952891.7829309939</v>
      </c>
      <c r="V153">
        <f>'HKI(x)'!V153*Population!V153*'Econ aggregates'!$X161</f>
        <v>2850924.8258274258</v>
      </c>
      <c r="W153">
        <f>'HKI(x)'!W153*Population!W153*'Econ aggregates'!$X161</f>
        <v>2573641.8019478046</v>
      </c>
      <c r="X153">
        <f>'HKI(x)'!X153*Population!X153*'Econ aggregates'!$X161</f>
        <v>2183178.4722156678</v>
      </c>
      <c r="Y153">
        <f>'HKI(x)'!Y153*Population!Y153*'Econ aggregates'!$X161</f>
        <v>1720015.8209169544</v>
      </c>
      <c r="Z153">
        <f>'HKI(x)'!Z153*Population!Z153*'Econ aggregates'!$X161</f>
        <v>1137017.1812374969</v>
      </c>
      <c r="AA153">
        <f>'HKI(x)'!AA153*Population!AA153*'Econ aggregates'!$X161</f>
        <v>920597.96490945423</v>
      </c>
      <c r="AB153">
        <f>'HKI(x)'!AB153*Population!AB153*'Econ aggregates'!$X161</f>
        <v>762672.50875928474</v>
      </c>
      <c r="AC153">
        <f>'HKI(x)'!AC153*Population!AC153*'Econ aggregates'!$X161</f>
        <v>534679.25877753773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17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14" sqref="E14"/>
    </sheetView>
  </sheetViews>
  <sheetFormatPr defaultRowHeight="15" x14ac:dyDescent="0.25"/>
  <cols>
    <col min="2" max="2" width="11" bestFit="1" customWidth="1"/>
  </cols>
  <sheetData>
    <row r="1" spans="1:103" x14ac:dyDescent="0.25">
      <c r="A1" t="s">
        <v>151</v>
      </c>
    </row>
    <row r="2" spans="1:103" x14ac:dyDescent="0.25">
      <c r="B2" t="s">
        <v>118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  <c r="AA2" s="1">
        <v>24</v>
      </c>
      <c r="AB2" s="1">
        <v>25</v>
      </c>
      <c r="AC2" s="1">
        <v>26</v>
      </c>
      <c r="AD2" s="1">
        <v>27</v>
      </c>
      <c r="AE2" s="1">
        <v>28</v>
      </c>
      <c r="AF2" s="1">
        <v>29</v>
      </c>
      <c r="AG2" s="1">
        <v>30</v>
      </c>
      <c r="AH2" s="1">
        <v>31</v>
      </c>
      <c r="AI2" s="1">
        <v>32</v>
      </c>
      <c r="AJ2" s="1">
        <v>33</v>
      </c>
      <c r="AK2" s="1">
        <v>34</v>
      </c>
      <c r="AL2" s="1">
        <v>35</v>
      </c>
      <c r="AM2" s="1">
        <v>36</v>
      </c>
      <c r="AN2" s="1">
        <v>37</v>
      </c>
      <c r="AO2" s="1">
        <v>38</v>
      </c>
      <c r="AP2" s="1">
        <v>39</v>
      </c>
      <c r="AQ2" s="1">
        <v>40</v>
      </c>
      <c r="AR2" s="1">
        <v>41</v>
      </c>
      <c r="AS2" s="1">
        <v>42</v>
      </c>
      <c r="AT2" s="1">
        <v>43</v>
      </c>
      <c r="AU2" s="1">
        <v>44</v>
      </c>
      <c r="AV2" s="1">
        <v>45</v>
      </c>
      <c r="AW2" s="1">
        <v>46</v>
      </c>
      <c r="AX2" s="1">
        <v>47</v>
      </c>
      <c r="AY2" s="1">
        <v>48</v>
      </c>
      <c r="AZ2" s="1">
        <v>49</v>
      </c>
      <c r="BA2" s="1">
        <v>50</v>
      </c>
      <c r="BB2" s="1">
        <v>51</v>
      </c>
      <c r="BC2" s="1">
        <v>52</v>
      </c>
      <c r="BD2" s="1">
        <v>53</v>
      </c>
      <c r="BE2" s="1">
        <v>54</v>
      </c>
      <c r="BF2" s="1">
        <v>55</v>
      </c>
      <c r="BG2" s="1">
        <v>56</v>
      </c>
      <c r="BH2" s="1">
        <v>57</v>
      </c>
      <c r="BI2" s="1">
        <v>58</v>
      </c>
      <c r="BJ2" s="1">
        <v>59</v>
      </c>
      <c r="BK2" s="1">
        <v>60</v>
      </c>
      <c r="BL2" s="1">
        <v>61</v>
      </c>
      <c r="BM2" s="1">
        <v>62</v>
      </c>
      <c r="BN2" s="1">
        <v>63</v>
      </c>
      <c r="BO2" s="1">
        <v>64</v>
      </c>
      <c r="BP2" s="1">
        <v>65</v>
      </c>
      <c r="BQ2" s="1">
        <v>66</v>
      </c>
      <c r="BR2" s="1">
        <v>67</v>
      </c>
      <c r="BS2" s="1">
        <v>68</v>
      </c>
      <c r="BT2" s="1">
        <v>69</v>
      </c>
      <c r="BU2" s="1">
        <v>70</v>
      </c>
      <c r="BV2" s="1">
        <v>71</v>
      </c>
      <c r="BW2" s="1">
        <v>72</v>
      </c>
      <c r="BX2" s="1">
        <v>73</v>
      </c>
      <c r="BY2" s="1">
        <v>74</v>
      </c>
      <c r="BZ2" s="1">
        <v>75</v>
      </c>
      <c r="CA2" s="1">
        <v>76</v>
      </c>
      <c r="CB2" s="1">
        <v>77</v>
      </c>
      <c r="CC2" s="1">
        <v>78</v>
      </c>
      <c r="CD2" s="1">
        <v>79</v>
      </c>
      <c r="CE2" s="1">
        <v>80</v>
      </c>
      <c r="CF2" s="1">
        <v>81</v>
      </c>
      <c r="CG2" s="1">
        <v>82</v>
      </c>
      <c r="CH2" s="1">
        <v>83</v>
      </c>
      <c r="CI2" s="1">
        <v>84</v>
      </c>
      <c r="CJ2" s="1">
        <v>85</v>
      </c>
      <c r="CK2" s="1">
        <v>86</v>
      </c>
      <c r="CL2" s="1">
        <v>87</v>
      </c>
      <c r="CM2" s="1">
        <v>88</v>
      </c>
      <c r="CN2" s="1">
        <v>89</v>
      </c>
      <c r="CO2" s="1">
        <v>90</v>
      </c>
      <c r="CP2" s="1">
        <v>91</v>
      </c>
      <c r="CQ2" s="1">
        <v>92</v>
      </c>
      <c r="CR2" s="1">
        <v>93</v>
      </c>
      <c r="CS2" s="1">
        <v>94</v>
      </c>
      <c r="CT2" s="1">
        <v>95</v>
      </c>
      <c r="CU2" s="1">
        <v>96</v>
      </c>
      <c r="CV2" s="1">
        <v>97</v>
      </c>
      <c r="CW2" s="1">
        <v>98</v>
      </c>
      <c r="CX2" s="1">
        <v>99</v>
      </c>
      <c r="CY2" s="1">
        <v>100</v>
      </c>
    </row>
    <row r="3" spans="1:103" x14ac:dyDescent="0.25">
      <c r="A3">
        <f>A4-1</f>
        <v>1949</v>
      </c>
      <c r="B3">
        <f>SUM(C3:CY3)</f>
        <v>28324.884037246218</v>
      </c>
      <c r="C3" s="6">
        <f>'PC HKI$'!C3</f>
        <v>7.5506045225072604</v>
      </c>
      <c r="D3" s="6">
        <f>C3+'PC HKI$'!D3</f>
        <v>13.887683713047906</v>
      </c>
      <c r="E3" s="6">
        <f>D3+'PC HKI$'!E3</f>
        <v>19.713352796373709</v>
      </c>
      <c r="F3" s="6">
        <f>E3+'PC HKI$'!F3</f>
        <v>27.78751423101324</v>
      </c>
      <c r="G3" s="6">
        <f>F3+'PC HKI$'!G3</f>
        <v>37.119775959081224</v>
      </c>
      <c r="H3" s="6">
        <f>G3+'PC HKI$'!H3</f>
        <v>48.139869199265497</v>
      </c>
      <c r="I3" s="6">
        <f>H3+'PC HKI$'!I3</f>
        <v>63.635774927442782</v>
      </c>
      <c r="J3" s="6">
        <f>I3+'PC HKI$'!J3</f>
        <v>83.214353433594184</v>
      </c>
      <c r="K3" s="6">
        <f>J3+'PC HKI$'!K3</f>
        <v>102.65626037970506</v>
      </c>
      <c r="L3" s="6">
        <f>K3+'PC HKI$'!L3</f>
        <v>122.30334894961467</v>
      </c>
      <c r="M3" s="6">
        <f>L3+'PC HKI$'!M3</f>
        <v>143.2154962790151</v>
      </c>
      <c r="N3" s="6">
        <f>M3+'PC HKI$'!N3</f>
        <v>164.34298606155861</v>
      </c>
      <c r="O3" s="6">
        <f>N3+'PC HKI$'!O3</f>
        <v>186.76289666241306</v>
      </c>
      <c r="P3" s="6">
        <f>O3+'PC HKI$'!P3</f>
        <v>209.58952998472418</v>
      </c>
      <c r="Q3" s="6">
        <f>P3+'PC HKI$'!Q3</f>
        <v>233.22872314386336</v>
      </c>
      <c r="R3" s="6">
        <f>Q3+'PC HKI$'!R3</f>
        <v>257.14917282904071</v>
      </c>
      <c r="S3" s="6">
        <f>R3+'PC HKI$'!S3</f>
        <v>281.71917012003189</v>
      </c>
      <c r="T3" s="6">
        <f>S3+'PC HKI$'!T3</f>
        <v>306.8676303166194</v>
      </c>
      <c r="U3" s="6">
        <f>T3+'PC HKI$'!U3</f>
        <v>328.14908813343425</v>
      </c>
      <c r="V3" s="6">
        <f>U3+'PC HKI$'!V3</f>
        <v>348.70250828804706</v>
      </c>
      <c r="W3" s="6">
        <f>V3+'PC HKI$'!W3</f>
        <v>367.33397110709711</v>
      </c>
      <c r="X3" s="6">
        <f>W3+'PC HKI$'!X3</f>
        <v>383.8358265202657</v>
      </c>
      <c r="Y3" s="6">
        <f>X3+'PC HKI$'!Y3</f>
        <v>397.76015190620626</v>
      </c>
      <c r="Z3" s="6">
        <f>Y3+'PC HKI$'!Z3</f>
        <v>410.311634034267</v>
      </c>
      <c r="AA3" s="6">
        <f>Z3+'PC HKI$'!AA3</f>
        <v>419.87679775827758</v>
      </c>
      <c r="AB3" s="6">
        <f>AA3+'PC HKI$'!AB3</f>
        <v>426.13591367140486</v>
      </c>
      <c r="AC3" s="6">
        <f>AB3+'PC HKI$'!AC3</f>
        <v>431.79499914458961</v>
      </c>
      <c r="AD3">
        <f>AC3/1.01</f>
        <v>427.51980113325703</v>
      </c>
      <c r="AE3">
        <f t="shared" ref="AE3:CP3" si="0">AD3/1.01</f>
        <v>423.28693181510596</v>
      </c>
      <c r="AF3">
        <f t="shared" si="0"/>
        <v>419.09597209416432</v>
      </c>
      <c r="AG3">
        <f t="shared" si="0"/>
        <v>414.94650702392505</v>
      </c>
      <c r="AH3">
        <f t="shared" si="0"/>
        <v>410.83812576626241</v>
      </c>
      <c r="AI3">
        <f t="shared" si="0"/>
        <v>406.77042155075486</v>
      </c>
      <c r="AJ3">
        <f t="shared" si="0"/>
        <v>402.74299163441077</v>
      </c>
      <c r="AK3">
        <f t="shared" si="0"/>
        <v>398.75543726179285</v>
      </c>
      <c r="AL3">
        <f t="shared" si="0"/>
        <v>394.80736362553745</v>
      </c>
      <c r="AM3">
        <f t="shared" si="0"/>
        <v>390.89837982726482</v>
      </c>
      <c r="AN3">
        <f t="shared" si="0"/>
        <v>387.02809883887608</v>
      </c>
      <c r="AO3">
        <f t="shared" si="0"/>
        <v>383.19613746423374</v>
      </c>
      <c r="AP3">
        <f t="shared" si="0"/>
        <v>379.4021163012215</v>
      </c>
      <c r="AQ3">
        <f t="shared" si="0"/>
        <v>375.64565970417971</v>
      </c>
      <c r="AR3">
        <f t="shared" si="0"/>
        <v>371.92639574671256</v>
      </c>
      <c r="AS3">
        <f t="shared" si="0"/>
        <v>368.24395618486392</v>
      </c>
      <c r="AT3">
        <f t="shared" si="0"/>
        <v>364.59797642065735</v>
      </c>
      <c r="AU3">
        <f t="shared" si="0"/>
        <v>360.98809546599739</v>
      </c>
      <c r="AV3">
        <f t="shared" si="0"/>
        <v>357.41395590692809</v>
      </c>
      <c r="AW3">
        <f t="shared" si="0"/>
        <v>353.87520386824565</v>
      </c>
      <c r="AX3">
        <f t="shared" si="0"/>
        <v>350.37148897846106</v>
      </c>
      <c r="AY3">
        <f t="shared" si="0"/>
        <v>346.90246433510998</v>
      </c>
      <c r="AZ3">
        <f t="shared" si="0"/>
        <v>343.46778647040594</v>
      </c>
      <c r="BA3">
        <f t="shared" si="0"/>
        <v>340.06711531723363</v>
      </c>
      <c r="BB3">
        <f t="shared" si="0"/>
        <v>336.70011417547886</v>
      </c>
      <c r="BC3">
        <f t="shared" si="0"/>
        <v>333.36644967869194</v>
      </c>
      <c r="BD3">
        <f t="shared" si="0"/>
        <v>330.06579176108113</v>
      </c>
      <c r="BE3">
        <f t="shared" si="0"/>
        <v>326.79781362483283</v>
      </c>
      <c r="BF3">
        <f t="shared" si="0"/>
        <v>323.56219170775529</v>
      </c>
      <c r="BG3">
        <f t="shared" si="0"/>
        <v>320.35860565124284</v>
      </c>
      <c r="BH3">
        <f t="shared" si="0"/>
        <v>317.18673826855729</v>
      </c>
      <c r="BI3">
        <f t="shared" si="0"/>
        <v>314.04627551342304</v>
      </c>
      <c r="BJ3">
        <f t="shared" si="0"/>
        <v>310.93690644893371</v>
      </c>
      <c r="BK3">
        <f t="shared" si="0"/>
        <v>307.85832321676605</v>
      </c>
      <c r="BL3">
        <f t="shared" si="0"/>
        <v>304.81022100669907</v>
      </c>
      <c r="BM3">
        <f t="shared" si="0"/>
        <v>301.79229802643471</v>
      </c>
      <c r="BN3">
        <f t="shared" si="0"/>
        <v>298.80425547171751</v>
      </c>
      <c r="BO3">
        <f t="shared" si="0"/>
        <v>295.84579749674998</v>
      </c>
      <c r="BP3">
        <f t="shared" si="0"/>
        <v>292.91663118490095</v>
      </c>
      <c r="BQ3">
        <f t="shared" si="0"/>
        <v>290.0164665197039</v>
      </c>
      <c r="BR3">
        <f t="shared" si="0"/>
        <v>287.14501635614249</v>
      </c>
      <c r="BS3">
        <f t="shared" si="0"/>
        <v>284.3019963922203</v>
      </c>
      <c r="BT3">
        <f t="shared" si="0"/>
        <v>281.48712514081217</v>
      </c>
      <c r="BU3">
        <f t="shared" si="0"/>
        <v>278.7001239017942</v>
      </c>
      <c r="BV3">
        <f t="shared" si="0"/>
        <v>275.94071673444972</v>
      </c>
      <c r="BW3">
        <f t="shared" si="0"/>
        <v>273.20863043014822</v>
      </c>
      <c r="BX3">
        <f t="shared" si="0"/>
        <v>270.50359448529525</v>
      </c>
      <c r="BY3">
        <f t="shared" si="0"/>
        <v>267.82534107454973</v>
      </c>
      <c r="BZ3">
        <f t="shared" si="0"/>
        <v>265.17360502430665</v>
      </c>
      <c r="CA3">
        <f t="shared" si="0"/>
        <v>262.5481237864422</v>
      </c>
      <c r="CB3">
        <f t="shared" si="0"/>
        <v>259.94863741231899</v>
      </c>
      <c r="CC3">
        <f t="shared" si="0"/>
        <v>257.37488852704848</v>
      </c>
      <c r="CD3">
        <f t="shared" si="0"/>
        <v>254.8266223040084</v>
      </c>
      <c r="CE3">
        <f t="shared" si="0"/>
        <v>252.30358643961227</v>
      </c>
      <c r="CF3">
        <f t="shared" si="0"/>
        <v>249.80553112832899</v>
      </c>
      <c r="CG3">
        <f t="shared" si="0"/>
        <v>247.3322090379495</v>
      </c>
      <c r="CH3">
        <f t="shared" si="0"/>
        <v>244.88337528509851</v>
      </c>
      <c r="CI3">
        <f t="shared" si="0"/>
        <v>242.45878741098863</v>
      </c>
      <c r="CJ3">
        <f t="shared" si="0"/>
        <v>240.05820535741449</v>
      </c>
      <c r="CK3">
        <f t="shared" si="0"/>
        <v>237.68139144298465</v>
      </c>
      <c r="CL3">
        <f t="shared" si="0"/>
        <v>235.32811033958876</v>
      </c>
      <c r="CM3">
        <f t="shared" si="0"/>
        <v>232.99812904909777</v>
      </c>
      <c r="CN3">
        <f t="shared" si="0"/>
        <v>230.69121688029483</v>
      </c>
      <c r="CO3">
        <f t="shared" si="0"/>
        <v>228.40714542603448</v>
      </c>
      <c r="CP3">
        <f t="shared" si="0"/>
        <v>226.14568854062819</v>
      </c>
      <c r="CQ3">
        <f t="shared" ref="CQ3:CY3" si="1">CP3/1.01</f>
        <v>223.90662231745364</v>
      </c>
      <c r="CR3">
        <f t="shared" si="1"/>
        <v>221.68972506678577</v>
      </c>
      <c r="CS3">
        <f t="shared" si="1"/>
        <v>219.49477729384731</v>
      </c>
      <c r="CT3">
        <f t="shared" si="1"/>
        <v>217.32156167707655</v>
      </c>
      <c r="CU3">
        <f t="shared" si="1"/>
        <v>215.16986304661043</v>
      </c>
      <c r="CV3">
        <f t="shared" si="1"/>
        <v>213.03946836298061</v>
      </c>
      <c r="CW3">
        <f t="shared" si="1"/>
        <v>210.93016669602042</v>
      </c>
      <c r="CX3">
        <f t="shared" si="1"/>
        <v>208.84174920398061</v>
      </c>
      <c r="CY3">
        <f t="shared" si="1"/>
        <v>206.7740091128521</v>
      </c>
    </row>
    <row r="4" spans="1:103" x14ac:dyDescent="0.25">
      <c r="A4">
        <f>'HKFI(x)'!AE2</f>
        <v>1950</v>
      </c>
      <c r="B4">
        <f>SUM(C4:CY4)</f>
        <v>28549.905027277953</v>
      </c>
      <c r="C4">
        <f>'PC HKI$'!C3</f>
        <v>7.5506045225072604</v>
      </c>
      <c r="D4">
        <f>C3+'PC HKI$'!D3</f>
        <v>13.887683713047906</v>
      </c>
      <c r="E4">
        <f>D3+'PC HKI$'!E3</f>
        <v>19.713352796373709</v>
      </c>
      <c r="F4">
        <f>E3+'PC HKI$'!F3</f>
        <v>27.78751423101324</v>
      </c>
      <c r="G4">
        <f>F3+'PC HKI$'!G3</f>
        <v>37.119775959081224</v>
      </c>
      <c r="H4">
        <f>G3+'PC HKI$'!H3</f>
        <v>48.139869199265497</v>
      </c>
      <c r="I4">
        <f>H3+'PC HKI$'!I3</f>
        <v>63.635774927442782</v>
      </c>
      <c r="J4">
        <f>I3+'PC HKI$'!J3</f>
        <v>83.214353433594184</v>
      </c>
      <c r="K4">
        <f>J3+'PC HKI$'!K3</f>
        <v>102.65626037970506</v>
      </c>
      <c r="L4">
        <f>K3+'PC HKI$'!L3</f>
        <v>122.30334894961467</v>
      </c>
      <c r="M4">
        <f>L3+'PC HKI$'!M3</f>
        <v>143.2154962790151</v>
      </c>
      <c r="N4">
        <f>M3+'PC HKI$'!N3</f>
        <v>164.34298606155861</v>
      </c>
      <c r="O4">
        <f>N3+'PC HKI$'!O3</f>
        <v>186.76289666241306</v>
      </c>
      <c r="P4">
        <f>O3+'PC HKI$'!P3</f>
        <v>209.58952998472418</v>
      </c>
      <c r="Q4">
        <f>P3+'PC HKI$'!Q3</f>
        <v>233.22872314386336</v>
      </c>
      <c r="R4">
        <f>Q3+'PC HKI$'!R3</f>
        <v>257.14917282904071</v>
      </c>
      <c r="S4">
        <f>R3+'PC HKI$'!S3</f>
        <v>281.71917012003189</v>
      </c>
      <c r="T4">
        <f>S3+'PC HKI$'!T3</f>
        <v>306.8676303166194</v>
      </c>
      <c r="U4">
        <f>T3+'PC HKI$'!U3</f>
        <v>328.14908813343425</v>
      </c>
      <c r="V4">
        <f>U3+'PC HKI$'!V3</f>
        <v>348.70250828804706</v>
      </c>
      <c r="W4">
        <f>V3+'PC HKI$'!W3</f>
        <v>367.33397110709711</v>
      </c>
      <c r="X4">
        <f>W3+'PC HKI$'!X3</f>
        <v>383.8358265202657</v>
      </c>
      <c r="Y4">
        <f>X3+'PC HKI$'!Y3</f>
        <v>397.76015190620626</v>
      </c>
      <c r="Z4">
        <f>Y3+'PC HKI$'!Z3</f>
        <v>410.311634034267</v>
      </c>
      <c r="AA4">
        <f>Z3+'PC HKI$'!AA3</f>
        <v>419.87679775827758</v>
      </c>
      <c r="AB4">
        <f>AA3+'PC HKI$'!AB3</f>
        <v>426.13591367140486</v>
      </c>
      <c r="AC4">
        <f>AB3+'PC HKI$'!AC3</f>
        <v>431.79499914458961</v>
      </c>
      <c r="AD4">
        <f>AC3+'PC HKI$'!AD3</f>
        <v>431.79499914458961</v>
      </c>
      <c r="AE4">
        <f>AD3+'PC HKI$'!AE3</f>
        <v>427.51980113325703</v>
      </c>
      <c r="AF4">
        <f>AE3+'PC HKI$'!AF3</f>
        <v>423.28693181510596</v>
      </c>
      <c r="AG4">
        <f>AF3+'PC HKI$'!AG3</f>
        <v>419.09597209416432</v>
      </c>
      <c r="AH4">
        <f>AG3+'PC HKI$'!AH3</f>
        <v>414.94650702392505</v>
      </c>
      <c r="AI4">
        <f>AH3+'PC HKI$'!AI3</f>
        <v>410.83812576626241</v>
      </c>
      <c r="AJ4">
        <f>AI3+'PC HKI$'!AJ3</f>
        <v>406.77042155075486</v>
      </c>
      <c r="AK4">
        <f>AJ3+'PC HKI$'!AK3</f>
        <v>402.74299163441077</v>
      </c>
      <c r="AL4">
        <f>AK3+'PC HKI$'!AL3</f>
        <v>398.75543726179285</v>
      </c>
      <c r="AM4">
        <f>AL3+'PC HKI$'!AM3</f>
        <v>394.80736362553745</v>
      </c>
      <c r="AN4">
        <f>AM3+'PC HKI$'!AN3</f>
        <v>390.89837982726482</v>
      </c>
      <c r="AO4">
        <f>AN3+'PC HKI$'!AO3</f>
        <v>387.02809883887608</v>
      </c>
      <c r="AP4">
        <f>AO3+'PC HKI$'!AP3</f>
        <v>383.19613746423374</v>
      </c>
      <c r="AQ4">
        <f>AP3+'PC HKI$'!AQ3</f>
        <v>379.4021163012215</v>
      </c>
      <c r="AR4">
        <f>AQ3+'PC HKI$'!AR3</f>
        <v>375.64565970417971</v>
      </c>
      <c r="AS4">
        <f>AR3+'PC HKI$'!AS3</f>
        <v>371.92639574671256</v>
      </c>
      <c r="AT4">
        <f>AS3+'PC HKI$'!AT3</f>
        <v>368.24395618486392</v>
      </c>
      <c r="AU4">
        <f>AT3+'PC HKI$'!AU3</f>
        <v>364.59797642065735</v>
      </c>
      <c r="AV4">
        <f>AU3+'PC HKI$'!AV3</f>
        <v>360.98809546599739</v>
      </c>
      <c r="AW4">
        <f>AV3+'PC HKI$'!AW3</f>
        <v>357.41395590692809</v>
      </c>
      <c r="AX4">
        <f>AW3+'PC HKI$'!AX3</f>
        <v>353.87520386824565</v>
      </c>
      <c r="AY4">
        <f>AX3+'PC HKI$'!AY3</f>
        <v>350.37148897846106</v>
      </c>
      <c r="AZ4">
        <f>AY3+'PC HKI$'!AZ3</f>
        <v>346.90246433510998</v>
      </c>
      <c r="BA4">
        <f>AZ3+'PC HKI$'!BA3</f>
        <v>343.46778647040594</v>
      </c>
      <c r="BB4">
        <f>BA3+'PC HKI$'!BB3</f>
        <v>340.06711531723363</v>
      </c>
      <c r="BC4">
        <f>BB3+'PC HKI$'!BC3</f>
        <v>336.70011417547886</v>
      </c>
      <c r="BD4">
        <f>BC3+'PC HKI$'!BD3</f>
        <v>333.36644967869194</v>
      </c>
      <c r="BE4">
        <f>BD3+'PC HKI$'!BE3</f>
        <v>330.06579176108113</v>
      </c>
      <c r="BF4">
        <f>BE3+'PC HKI$'!BF3</f>
        <v>326.79781362483283</v>
      </c>
      <c r="BG4">
        <f>BF3+'PC HKI$'!BG3</f>
        <v>323.56219170775529</v>
      </c>
      <c r="BH4">
        <f>BG3+'PC HKI$'!BH3</f>
        <v>320.35860565124284</v>
      </c>
      <c r="BI4">
        <f>BH3+'PC HKI$'!BI3</f>
        <v>317.18673826855729</v>
      </c>
      <c r="BJ4">
        <f>BI3+'PC HKI$'!BJ3</f>
        <v>314.04627551342304</v>
      </c>
      <c r="BK4">
        <f>BJ3+'PC HKI$'!BK3</f>
        <v>310.93690644893371</v>
      </c>
      <c r="BL4">
        <f>BK3+'PC HKI$'!BL3</f>
        <v>307.85832321676605</v>
      </c>
      <c r="BM4">
        <f>BL3+'PC HKI$'!BM3</f>
        <v>304.81022100669907</v>
      </c>
      <c r="BN4">
        <f>BM3+'PC HKI$'!BN3</f>
        <v>301.79229802643471</v>
      </c>
      <c r="BO4">
        <f>BN3+'PC HKI$'!BO3</f>
        <v>298.80425547171751</v>
      </c>
      <c r="BP4">
        <f>BO3+'PC HKI$'!BP3</f>
        <v>295.84579749674998</v>
      </c>
      <c r="BQ4">
        <f>BP3+'PC HKI$'!BQ3</f>
        <v>292.91663118490095</v>
      </c>
      <c r="BR4">
        <f>BQ3+'PC HKI$'!BR3</f>
        <v>290.0164665197039</v>
      </c>
      <c r="BS4">
        <f>BR3+'PC HKI$'!BS3</f>
        <v>287.14501635614249</v>
      </c>
      <c r="BT4">
        <f>BS3+'PC HKI$'!BT3</f>
        <v>284.3019963922203</v>
      </c>
      <c r="BU4">
        <f>BT3+'PC HKI$'!BU3</f>
        <v>281.48712514081217</v>
      </c>
      <c r="BV4">
        <f>BU3+'PC HKI$'!BV3</f>
        <v>278.7001239017942</v>
      </c>
      <c r="BW4">
        <f>BV3+'PC HKI$'!BW3</f>
        <v>275.94071673444972</v>
      </c>
      <c r="BX4">
        <f>BW3+'PC HKI$'!BX3</f>
        <v>273.20863043014822</v>
      </c>
      <c r="BY4">
        <f>BX3+'PC HKI$'!BY3</f>
        <v>270.50359448529525</v>
      </c>
      <c r="BZ4">
        <f>BY3+'PC HKI$'!BZ3</f>
        <v>267.82534107454973</v>
      </c>
      <c r="CA4">
        <f>BZ3+'PC HKI$'!CA3</f>
        <v>265.17360502430665</v>
      </c>
      <c r="CB4">
        <f>CA3+'PC HKI$'!CB3</f>
        <v>262.5481237864422</v>
      </c>
      <c r="CC4">
        <f>CB3+'PC HKI$'!CC3</f>
        <v>259.94863741231899</v>
      </c>
      <c r="CD4">
        <f>CC3+'PC HKI$'!CD3</f>
        <v>257.37488852704848</v>
      </c>
      <c r="CE4">
        <f>CD3+'PC HKI$'!CE3</f>
        <v>254.8266223040084</v>
      </c>
      <c r="CF4">
        <f>CE3+'PC HKI$'!CF3</f>
        <v>252.30358643961227</v>
      </c>
      <c r="CG4">
        <f>CF3+'PC HKI$'!CG3</f>
        <v>249.80553112832899</v>
      </c>
      <c r="CH4">
        <f>CG3+'PC HKI$'!CH3</f>
        <v>247.3322090379495</v>
      </c>
      <c r="CI4">
        <f>CH3+'PC HKI$'!CI3</f>
        <v>244.88337528509851</v>
      </c>
      <c r="CJ4">
        <f>CI3+'PC HKI$'!CJ3</f>
        <v>242.45878741098863</v>
      </c>
      <c r="CK4">
        <f>CJ3+'PC HKI$'!CK3</f>
        <v>240.05820535741449</v>
      </c>
      <c r="CL4">
        <f>CK3+'PC HKI$'!CL3</f>
        <v>237.68139144298465</v>
      </c>
      <c r="CM4">
        <f>CL3+'PC HKI$'!CM3</f>
        <v>235.32811033958876</v>
      </c>
      <c r="CN4">
        <f>CM3+'PC HKI$'!CN3</f>
        <v>232.99812904909777</v>
      </c>
      <c r="CO4">
        <f>CN3+'PC HKI$'!CO3</f>
        <v>230.69121688029483</v>
      </c>
      <c r="CP4">
        <f>CO3+'PC HKI$'!CP3</f>
        <v>228.40714542603448</v>
      </c>
      <c r="CQ4">
        <f>CP3+'PC HKI$'!CQ3</f>
        <v>226.14568854062819</v>
      </c>
      <c r="CR4">
        <f>CQ3+'PC HKI$'!CR3</f>
        <v>223.90662231745364</v>
      </c>
      <c r="CS4">
        <f>CR3+'PC HKI$'!CS3</f>
        <v>221.68972506678577</v>
      </c>
      <c r="CT4">
        <f>CS3+'PC HKI$'!CT3</f>
        <v>219.49477729384731</v>
      </c>
      <c r="CU4">
        <f>CT3+'PC HKI$'!CU3</f>
        <v>217.32156167707655</v>
      </c>
      <c r="CV4">
        <f>CU3+'PC HKI$'!CV3</f>
        <v>215.16986304661043</v>
      </c>
      <c r="CW4">
        <f>CV3+'PC HKI$'!CW3</f>
        <v>213.03946836298061</v>
      </c>
      <c r="CX4">
        <f>CW3+'PC HKI$'!CX3</f>
        <v>210.93016669602042</v>
      </c>
      <c r="CY4">
        <f>CX3+'PC HKI$'!CY3</f>
        <v>208.84174920398061</v>
      </c>
    </row>
    <row r="5" spans="1:103" x14ac:dyDescent="0.25">
      <c r="A5">
        <f>'HKFI(x)'!AE3</f>
        <v>1951</v>
      </c>
      <c r="B5">
        <f t="shared" ref="B5:B68" si="2">SUM(C5:CY5)</f>
        <v>28774.55350477211</v>
      </c>
      <c r="C5">
        <f>'PC HKI$'!C4</f>
        <v>7.5829644682803812</v>
      </c>
      <c r="D5">
        <f>C4+'PC HKI$'!D4</f>
        <v>13.915004895948066</v>
      </c>
      <c r="E5">
        <f>D4+'PC HKI$'!E4</f>
        <v>19.736881922210699</v>
      </c>
      <c r="F5">
        <f>E4+'PC HKI$'!F4</f>
        <v>27.805147492339948</v>
      </c>
      <c r="G5">
        <f>F4+'PC HKI$'!G4</f>
        <v>37.119378056309209</v>
      </c>
      <c r="H5">
        <f>G4+'PC HKI$'!H4</f>
        <v>48.147498749826383</v>
      </c>
      <c r="I5">
        <f>H4+'PC HKI$'!I4</f>
        <v>63.670170713109044</v>
      </c>
      <c r="J5">
        <f>I4+'PC HKI$'!J4</f>
        <v>83.322150002702784</v>
      </c>
      <c r="K5">
        <f>J4+'PC HKI$'!K4</f>
        <v>102.74096931500601</v>
      </c>
      <c r="L5">
        <f>K4+'PC HKI$'!L4</f>
        <v>122.39644317277208</v>
      </c>
      <c r="M5">
        <f>L4+'PC HKI$'!M4</f>
        <v>143.31447015326452</v>
      </c>
      <c r="N5">
        <f>M4+'PC HKI$'!N4</f>
        <v>164.42699551843774</v>
      </c>
      <c r="O5">
        <f>N4+'PC HKI$'!O4</f>
        <v>186.85147218715073</v>
      </c>
      <c r="P5">
        <f>O4+'PC HKI$'!P4</f>
        <v>209.66770336863564</v>
      </c>
      <c r="Q5">
        <f>P4+'PC HKI$'!Q4</f>
        <v>233.31600199654159</v>
      </c>
      <c r="R5">
        <f>Q4+'PC HKI$'!R4</f>
        <v>257.23679754023738</v>
      </c>
      <c r="S5">
        <f>R4+'PC HKI$'!S4</f>
        <v>281.76894818638829</v>
      </c>
      <c r="T5">
        <f>S4+'PC HKI$'!T4</f>
        <v>306.93943610001168</v>
      </c>
      <c r="U5">
        <f>T4+'PC HKI$'!U4</f>
        <v>328.23508854823598</v>
      </c>
      <c r="V5">
        <f>U4+'PC HKI$'!V4</f>
        <v>348.76834431419672</v>
      </c>
      <c r="W5">
        <f>V4+'PC HKI$'!W4</f>
        <v>367.39936794388592</v>
      </c>
      <c r="X5">
        <f>W4+'PC HKI$'!X4</f>
        <v>383.90545979163761</v>
      </c>
      <c r="Y5">
        <f>X4+'PC HKI$'!Y4</f>
        <v>397.83077415277029</v>
      </c>
      <c r="Z5">
        <f>Y4+'PC HKI$'!Z4</f>
        <v>410.42186522303291</v>
      </c>
      <c r="AA5">
        <f>Z4+'PC HKI$'!AA4</f>
        <v>419.95121169620921</v>
      </c>
      <c r="AB5">
        <f>AA4+'PC HKI$'!AB4</f>
        <v>426.16650477139063</v>
      </c>
      <c r="AC5">
        <f>AB4+'PC HKI$'!AC4</f>
        <v>431.84321134551732</v>
      </c>
      <c r="AD5">
        <f>AC4+'PC HKI$'!AD4</f>
        <v>431.79499914458961</v>
      </c>
      <c r="AE5">
        <f>AD4+'PC HKI$'!AE4</f>
        <v>431.79499914458961</v>
      </c>
      <c r="AF5">
        <f>AE4+'PC HKI$'!AF4</f>
        <v>427.51980113325703</v>
      </c>
      <c r="AG5">
        <f>AF4+'PC HKI$'!AG4</f>
        <v>423.28693181510596</v>
      </c>
      <c r="AH5">
        <f>AG4+'PC HKI$'!AH4</f>
        <v>419.09597209416432</v>
      </c>
      <c r="AI5">
        <f>AH4+'PC HKI$'!AI4</f>
        <v>414.94650702392505</v>
      </c>
      <c r="AJ5">
        <f>AI4+'PC HKI$'!AJ4</f>
        <v>410.83812576626241</v>
      </c>
      <c r="AK5">
        <f>AJ4+'PC HKI$'!AK4</f>
        <v>406.77042155075486</v>
      </c>
      <c r="AL5">
        <f>AK4+'PC HKI$'!AL4</f>
        <v>402.74299163441077</v>
      </c>
      <c r="AM5">
        <f>AL4+'PC HKI$'!AM4</f>
        <v>398.75543726179285</v>
      </c>
      <c r="AN5">
        <f>AM4+'PC HKI$'!AN4</f>
        <v>394.80736362553745</v>
      </c>
      <c r="AO5">
        <f>AN4+'PC HKI$'!AO4</f>
        <v>390.89837982726482</v>
      </c>
      <c r="AP5">
        <f>AO4+'PC HKI$'!AP4</f>
        <v>387.02809883887608</v>
      </c>
      <c r="AQ5">
        <f>AP4+'PC HKI$'!AQ4</f>
        <v>383.19613746423374</v>
      </c>
      <c r="AR5">
        <f>AQ4+'PC HKI$'!AR4</f>
        <v>379.4021163012215</v>
      </c>
      <c r="AS5">
        <f>AR4+'PC HKI$'!AS4</f>
        <v>375.64565970417971</v>
      </c>
      <c r="AT5">
        <f>AS4+'PC HKI$'!AT4</f>
        <v>371.92639574671256</v>
      </c>
      <c r="AU5">
        <f>AT4+'PC HKI$'!AU4</f>
        <v>368.24395618486392</v>
      </c>
      <c r="AV5">
        <f>AU4+'PC HKI$'!AV4</f>
        <v>364.59797642065735</v>
      </c>
      <c r="AW5">
        <f>AV4+'PC HKI$'!AW4</f>
        <v>360.98809546599739</v>
      </c>
      <c r="AX5">
        <f>AW4+'PC HKI$'!AX4</f>
        <v>357.41395590692809</v>
      </c>
      <c r="AY5">
        <f>AX4+'PC HKI$'!AY4</f>
        <v>353.87520386824565</v>
      </c>
      <c r="AZ5">
        <f>AY4+'PC HKI$'!AZ4</f>
        <v>350.37148897846106</v>
      </c>
      <c r="BA5">
        <f>AZ4+'PC HKI$'!BA4</f>
        <v>346.90246433510998</v>
      </c>
      <c r="BB5">
        <f>BA4+'PC HKI$'!BB4</f>
        <v>343.46778647040594</v>
      </c>
      <c r="BC5">
        <f>BB4+'PC HKI$'!BC4</f>
        <v>340.06711531723363</v>
      </c>
      <c r="BD5">
        <f>BC4+'PC HKI$'!BD4</f>
        <v>336.70011417547886</v>
      </c>
      <c r="BE5">
        <f>BD4+'PC HKI$'!BE4</f>
        <v>333.36644967869194</v>
      </c>
      <c r="BF5">
        <f>BE4+'PC HKI$'!BF4</f>
        <v>330.06579176108113</v>
      </c>
      <c r="BG5">
        <f>BF4+'PC HKI$'!BG4</f>
        <v>326.79781362483283</v>
      </c>
      <c r="BH5">
        <f>BG4+'PC HKI$'!BH4</f>
        <v>323.56219170775529</v>
      </c>
      <c r="BI5">
        <f>BH4+'PC HKI$'!BI4</f>
        <v>320.35860565124284</v>
      </c>
      <c r="BJ5">
        <f>BI4+'PC HKI$'!BJ4</f>
        <v>317.18673826855729</v>
      </c>
      <c r="BK5">
        <f>BJ4+'PC HKI$'!BK4</f>
        <v>314.04627551342304</v>
      </c>
      <c r="BL5">
        <f>BK4+'PC HKI$'!BL4</f>
        <v>310.93690644893371</v>
      </c>
      <c r="BM5">
        <f>BL4+'PC HKI$'!BM4</f>
        <v>307.85832321676605</v>
      </c>
      <c r="BN5">
        <f>BM4+'PC HKI$'!BN4</f>
        <v>304.81022100669907</v>
      </c>
      <c r="BO5">
        <f>BN4+'PC HKI$'!BO4</f>
        <v>301.79229802643471</v>
      </c>
      <c r="BP5">
        <f>BO4+'PC HKI$'!BP4</f>
        <v>298.80425547171751</v>
      </c>
      <c r="BQ5">
        <f>BP4+'PC HKI$'!BQ4</f>
        <v>295.84579749674998</v>
      </c>
      <c r="BR5">
        <f>BQ4+'PC HKI$'!BR4</f>
        <v>292.91663118490095</v>
      </c>
      <c r="BS5">
        <f>BR4+'PC HKI$'!BS4</f>
        <v>290.0164665197039</v>
      </c>
      <c r="BT5">
        <f>BS4+'PC HKI$'!BT4</f>
        <v>287.14501635614249</v>
      </c>
      <c r="BU5">
        <f>BT4+'PC HKI$'!BU4</f>
        <v>284.3019963922203</v>
      </c>
      <c r="BV5">
        <f>BU4+'PC HKI$'!BV4</f>
        <v>281.48712514081217</v>
      </c>
      <c r="BW5">
        <f>BV4+'PC HKI$'!BW4</f>
        <v>278.7001239017942</v>
      </c>
      <c r="BX5">
        <f>BW4+'PC HKI$'!BX4</f>
        <v>275.94071673444972</v>
      </c>
      <c r="BY5">
        <f>BX4+'PC HKI$'!BY4</f>
        <v>273.20863043014822</v>
      </c>
      <c r="BZ5">
        <f>BY4+'PC HKI$'!BZ4</f>
        <v>270.50359448529525</v>
      </c>
      <c r="CA5">
        <f>BZ4+'PC HKI$'!CA4</f>
        <v>267.82534107454973</v>
      </c>
      <c r="CB5">
        <f>CA4+'PC HKI$'!CB4</f>
        <v>265.17360502430665</v>
      </c>
      <c r="CC5">
        <f>CB4+'PC HKI$'!CC4</f>
        <v>262.5481237864422</v>
      </c>
      <c r="CD5">
        <f>CC4+'PC HKI$'!CD4</f>
        <v>259.94863741231899</v>
      </c>
      <c r="CE5">
        <f>CD4+'PC HKI$'!CE4</f>
        <v>257.37488852704848</v>
      </c>
      <c r="CF5">
        <f>CE4+'PC HKI$'!CF4</f>
        <v>254.8266223040084</v>
      </c>
      <c r="CG5">
        <f>CF4+'PC HKI$'!CG4</f>
        <v>252.30358643961227</v>
      </c>
      <c r="CH5">
        <f>CG4+'PC HKI$'!CH4</f>
        <v>249.80553112832899</v>
      </c>
      <c r="CI5">
        <f>CH4+'PC HKI$'!CI4</f>
        <v>247.3322090379495</v>
      </c>
      <c r="CJ5">
        <f>CI4+'PC HKI$'!CJ4</f>
        <v>244.88337528509851</v>
      </c>
      <c r="CK5">
        <f>CJ4+'PC HKI$'!CK4</f>
        <v>242.45878741098863</v>
      </c>
      <c r="CL5">
        <f>CK4+'PC HKI$'!CL4</f>
        <v>240.05820535741449</v>
      </c>
      <c r="CM5">
        <f>CL4+'PC HKI$'!CM4</f>
        <v>237.68139144298465</v>
      </c>
      <c r="CN5">
        <f>CM4+'PC HKI$'!CN4</f>
        <v>235.32811033958876</v>
      </c>
      <c r="CO5">
        <f>CN4+'PC HKI$'!CO4</f>
        <v>232.99812904909777</v>
      </c>
      <c r="CP5">
        <f>CO4+'PC HKI$'!CP4</f>
        <v>230.69121688029483</v>
      </c>
      <c r="CQ5">
        <f>CP4+'PC HKI$'!CQ4</f>
        <v>228.40714542603448</v>
      </c>
      <c r="CR5">
        <f>CQ4+'PC HKI$'!CR4</f>
        <v>226.14568854062819</v>
      </c>
      <c r="CS5">
        <f>CR4+'PC HKI$'!CS4</f>
        <v>223.90662231745364</v>
      </c>
      <c r="CT5">
        <f>CS4+'PC HKI$'!CT4</f>
        <v>221.68972506678577</v>
      </c>
      <c r="CU5">
        <f>CT4+'PC HKI$'!CU4</f>
        <v>219.49477729384731</v>
      </c>
      <c r="CV5">
        <f>CU4+'PC HKI$'!CV4</f>
        <v>217.32156167707655</v>
      </c>
      <c r="CW5">
        <f>CV4+'PC HKI$'!CW4</f>
        <v>215.16986304661043</v>
      </c>
      <c r="CX5">
        <f>CW4+'PC HKI$'!CX4</f>
        <v>213.03946836298061</v>
      </c>
      <c r="CY5">
        <f>CX4+'PC HKI$'!CY4</f>
        <v>210.93016669602042</v>
      </c>
    </row>
    <row r="6" spans="1:103" x14ac:dyDescent="0.25">
      <c r="A6">
        <f>'HKFI(x)'!AE4</f>
        <v>1952</v>
      </c>
      <c r="B6">
        <f t="shared" si="2"/>
        <v>29001.847624426628</v>
      </c>
      <c r="C6">
        <f>'PC HKI$'!C5</f>
        <v>7.6655587887729686</v>
      </c>
      <c r="D6">
        <f>C5+'PC HKI$'!D5</f>
        <v>14.017270227094237</v>
      </c>
      <c r="E6">
        <f>D5+'PC HKI$'!E5</f>
        <v>19.827473949566972</v>
      </c>
      <c r="F6">
        <f>E5+'PC HKI$'!F5</f>
        <v>27.904771833063101</v>
      </c>
      <c r="G6">
        <f>F5+'PC HKI$'!G5</f>
        <v>37.210710949433476</v>
      </c>
      <c r="H6">
        <f>G5+'PC HKI$'!H5</f>
        <v>48.241057838616896</v>
      </c>
      <c r="I6">
        <f>H5+'PC HKI$'!I5</f>
        <v>63.831552646536529</v>
      </c>
      <c r="J6">
        <f>I5+'PC HKI$'!J5</f>
        <v>83.598006567068779</v>
      </c>
      <c r="K6">
        <f>J5+'PC HKI$'!K5</f>
        <v>103.07552046204657</v>
      </c>
      <c r="L6">
        <f>K5+'PC HKI$'!L5</f>
        <v>122.71625041095896</v>
      </c>
      <c r="M6">
        <f>L5+'PC HKI$'!M5</f>
        <v>143.65593159386211</v>
      </c>
      <c r="N6">
        <f>M5+'PC HKI$'!N5</f>
        <v>164.76619171898628</v>
      </c>
      <c r="O6">
        <f>N5+'PC HKI$'!O5</f>
        <v>187.18771138889946</v>
      </c>
      <c r="P6">
        <f>O5+'PC HKI$'!P5</f>
        <v>210.00421174071806</v>
      </c>
      <c r="Q6">
        <f>P5+'PC HKI$'!Q5</f>
        <v>233.65362279275109</v>
      </c>
      <c r="R6">
        <f>Q5+'PC HKI$'!R5</f>
        <v>257.58457162022643</v>
      </c>
      <c r="S6">
        <f>R5+'PC HKI$'!S5</f>
        <v>282.09465163897715</v>
      </c>
      <c r="T6">
        <f>S5+'PC HKI$'!T5</f>
        <v>307.24512122928144</v>
      </c>
      <c r="U6">
        <f>T5+'PC HKI$'!U5</f>
        <v>328.53691132942021</v>
      </c>
      <c r="V6">
        <f>U5+'PC HKI$'!V5</f>
        <v>349.06317381250005</v>
      </c>
      <c r="W6">
        <f>V5+'PC HKI$'!W5</f>
        <v>367.65657230103841</v>
      </c>
      <c r="X6">
        <f>W5+'PC HKI$'!X5</f>
        <v>384.14888934597911</v>
      </c>
      <c r="Y6">
        <f>X5+'PC HKI$'!Y5</f>
        <v>398.05814238225315</v>
      </c>
      <c r="Z6">
        <f>Y5+'PC HKI$'!Z5</f>
        <v>410.66647744028421</v>
      </c>
      <c r="AA6">
        <f>Z5+'PC HKI$'!AA5</f>
        <v>420.18767203171586</v>
      </c>
      <c r="AB6">
        <f>AA5+'PC HKI$'!AB5</f>
        <v>426.3118861072835</v>
      </c>
      <c r="AC6">
        <f>AB5+'PC HKI$'!AC5</f>
        <v>431.95142448373394</v>
      </c>
      <c r="AD6">
        <f>AC5+'PC HKI$'!AD5</f>
        <v>431.84321134551732</v>
      </c>
      <c r="AE6">
        <f>AD5+'PC HKI$'!AE5</f>
        <v>431.79499914458961</v>
      </c>
      <c r="AF6">
        <f>AE5+'PC HKI$'!AF5</f>
        <v>431.79499914458961</v>
      </c>
      <c r="AG6">
        <f>AF5+'PC HKI$'!AG5</f>
        <v>427.51980113325703</v>
      </c>
      <c r="AH6">
        <f>AG5+'PC HKI$'!AH5</f>
        <v>423.28693181510596</v>
      </c>
      <c r="AI6">
        <f>AH5+'PC HKI$'!AI5</f>
        <v>419.09597209416432</v>
      </c>
      <c r="AJ6">
        <f>AI5+'PC HKI$'!AJ5</f>
        <v>414.94650702392505</v>
      </c>
      <c r="AK6">
        <f>AJ5+'PC HKI$'!AK5</f>
        <v>410.83812576626241</v>
      </c>
      <c r="AL6">
        <f>AK5+'PC HKI$'!AL5</f>
        <v>406.77042155075486</v>
      </c>
      <c r="AM6">
        <f>AL5+'PC HKI$'!AM5</f>
        <v>402.74299163441077</v>
      </c>
      <c r="AN6">
        <f>AM5+'PC HKI$'!AN5</f>
        <v>398.75543726179285</v>
      </c>
      <c r="AO6">
        <f>AN5+'PC HKI$'!AO5</f>
        <v>394.80736362553745</v>
      </c>
      <c r="AP6">
        <f>AO5+'PC HKI$'!AP5</f>
        <v>390.89837982726482</v>
      </c>
      <c r="AQ6">
        <f>AP5+'PC HKI$'!AQ5</f>
        <v>387.02809883887608</v>
      </c>
      <c r="AR6">
        <f>AQ5+'PC HKI$'!AR5</f>
        <v>383.19613746423374</v>
      </c>
      <c r="AS6">
        <f>AR5+'PC HKI$'!AS5</f>
        <v>379.4021163012215</v>
      </c>
      <c r="AT6">
        <f>AS5+'PC HKI$'!AT5</f>
        <v>375.64565970417971</v>
      </c>
      <c r="AU6">
        <f>AT5+'PC HKI$'!AU5</f>
        <v>371.92639574671256</v>
      </c>
      <c r="AV6">
        <f>AU5+'PC HKI$'!AV5</f>
        <v>368.24395618486392</v>
      </c>
      <c r="AW6">
        <f>AV5+'PC HKI$'!AW5</f>
        <v>364.59797642065735</v>
      </c>
      <c r="AX6">
        <f>AW5+'PC HKI$'!AX5</f>
        <v>360.98809546599739</v>
      </c>
      <c r="AY6">
        <f>AX5+'PC HKI$'!AY5</f>
        <v>357.41395590692809</v>
      </c>
      <c r="AZ6">
        <f>AY5+'PC HKI$'!AZ5</f>
        <v>353.87520386824565</v>
      </c>
      <c r="BA6">
        <f>AZ5+'PC HKI$'!BA5</f>
        <v>350.37148897846106</v>
      </c>
      <c r="BB6">
        <f>BA5+'PC HKI$'!BB5</f>
        <v>346.90246433510998</v>
      </c>
      <c r="BC6">
        <f>BB5+'PC HKI$'!BC5</f>
        <v>343.46778647040594</v>
      </c>
      <c r="BD6">
        <f>BC5+'PC HKI$'!BD5</f>
        <v>340.06711531723363</v>
      </c>
      <c r="BE6">
        <f>BD5+'PC HKI$'!BE5</f>
        <v>336.70011417547886</v>
      </c>
      <c r="BF6">
        <f>BE5+'PC HKI$'!BF5</f>
        <v>333.36644967869194</v>
      </c>
      <c r="BG6">
        <f>BF5+'PC HKI$'!BG5</f>
        <v>330.06579176108113</v>
      </c>
      <c r="BH6">
        <f>BG5+'PC HKI$'!BH5</f>
        <v>326.79781362483283</v>
      </c>
      <c r="BI6">
        <f>BH5+'PC HKI$'!BI5</f>
        <v>323.56219170775529</v>
      </c>
      <c r="BJ6">
        <f>BI5+'PC HKI$'!BJ5</f>
        <v>320.35860565124284</v>
      </c>
      <c r="BK6">
        <f>BJ5+'PC HKI$'!BK5</f>
        <v>317.18673826855729</v>
      </c>
      <c r="BL6">
        <f>BK5+'PC HKI$'!BL5</f>
        <v>314.04627551342304</v>
      </c>
      <c r="BM6">
        <f>BL5+'PC HKI$'!BM5</f>
        <v>310.93690644893371</v>
      </c>
      <c r="BN6">
        <f>BM5+'PC HKI$'!BN5</f>
        <v>307.85832321676605</v>
      </c>
      <c r="BO6">
        <f>BN5+'PC HKI$'!BO5</f>
        <v>304.81022100669907</v>
      </c>
      <c r="BP6">
        <f>BO5+'PC HKI$'!BP5</f>
        <v>301.79229802643471</v>
      </c>
      <c r="BQ6">
        <f>BP5+'PC HKI$'!BQ5</f>
        <v>298.80425547171751</v>
      </c>
      <c r="BR6">
        <f>BQ5+'PC HKI$'!BR5</f>
        <v>295.84579749674998</v>
      </c>
      <c r="BS6">
        <f>BR5+'PC HKI$'!BS5</f>
        <v>292.91663118490095</v>
      </c>
      <c r="BT6">
        <f>BS5+'PC HKI$'!BT5</f>
        <v>290.0164665197039</v>
      </c>
      <c r="BU6">
        <f>BT5+'PC HKI$'!BU5</f>
        <v>287.14501635614249</v>
      </c>
      <c r="BV6">
        <f>BU5+'PC HKI$'!BV5</f>
        <v>284.3019963922203</v>
      </c>
      <c r="BW6">
        <f>BV5+'PC HKI$'!BW5</f>
        <v>281.48712514081217</v>
      </c>
      <c r="BX6">
        <f>BW5+'PC HKI$'!BX5</f>
        <v>278.7001239017942</v>
      </c>
      <c r="BY6">
        <f>BX5+'PC HKI$'!BY5</f>
        <v>275.94071673444972</v>
      </c>
      <c r="BZ6">
        <f>BY5+'PC HKI$'!BZ5</f>
        <v>273.20863043014822</v>
      </c>
      <c r="CA6">
        <f>BZ5+'PC HKI$'!CA5</f>
        <v>270.50359448529525</v>
      </c>
      <c r="CB6">
        <f>CA5+'PC HKI$'!CB5</f>
        <v>267.82534107454973</v>
      </c>
      <c r="CC6">
        <f>CB5+'PC HKI$'!CC5</f>
        <v>265.17360502430665</v>
      </c>
      <c r="CD6">
        <f>CC5+'PC HKI$'!CD5</f>
        <v>262.5481237864422</v>
      </c>
      <c r="CE6">
        <f>CD5+'PC HKI$'!CE5</f>
        <v>259.94863741231899</v>
      </c>
      <c r="CF6">
        <f>CE5+'PC HKI$'!CF5</f>
        <v>257.37488852704848</v>
      </c>
      <c r="CG6">
        <f>CF5+'PC HKI$'!CG5</f>
        <v>254.8266223040084</v>
      </c>
      <c r="CH6">
        <f>CG5+'PC HKI$'!CH5</f>
        <v>252.30358643961227</v>
      </c>
      <c r="CI6">
        <f>CH5+'PC HKI$'!CI5</f>
        <v>249.80553112832899</v>
      </c>
      <c r="CJ6">
        <f>CI5+'PC HKI$'!CJ5</f>
        <v>247.3322090379495</v>
      </c>
      <c r="CK6">
        <f>CJ5+'PC HKI$'!CK5</f>
        <v>244.88337528509851</v>
      </c>
      <c r="CL6">
        <f>CK5+'PC HKI$'!CL5</f>
        <v>242.45878741098863</v>
      </c>
      <c r="CM6">
        <f>CL5+'PC HKI$'!CM5</f>
        <v>240.05820535741449</v>
      </c>
      <c r="CN6">
        <f>CM5+'PC HKI$'!CN5</f>
        <v>237.68139144298465</v>
      </c>
      <c r="CO6">
        <f>CN5+'PC HKI$'!CO5</f>
        <v>235.32811033958876</v>
      </c>
      <c r="CP6">
        <f>CO5+'PC HKI$'!CP5</f>
        <v>232.99812904909777</v>
      </c>
      <c r="CQ6">
        <f>CP5+'PC HKI$'!CQ5</f>
        <v>230.69121688029483</v>
      </c>
      <c r="CR6">
        <f>CQ5+'PC HKI$'!CR5</f>
        <v>228.40714542603448</v>
      </c>
      <c r="CS6">
        <f>CR5+'PC HKI$'!CS5</f>
        <v>226.14568854062819</v>
      </c>
      <c r="CT6">
        <f>CS5+'PC HKI$'!CT5</f>
        <v>223.90662231745364</v>
      </c>
      <c r="CU6">
        <f>CT5+'PC HKI$'!CU5</f>
        <v>221.68972506678577</v>
      </c>
      <c r="CV6">
        <f>CU5+'PC HKI$'!CV5</f>
        <v>219.49477729384731</v>
      </c>
      <c r="CW6">
        <f>CV5+'PC HKI$'!CW5</f>
        <v>217.32156167707655</v>
      </c>
      <c r="CX6">
        <f>CW5+'PC HKI$'!CX5</f>
        <v>215.16986304661043</v>
      </c>
      <c r="CY6">
        <f>CX5+'PC HKI$'!CY5</f>
        <v>213.03946836298061</v>
      </c>
    </row>
    <row r="7" spans="1:103" x14ac:dyDescent="0.25">
      <c r="A7">
        <f>'HKFI(x)'!AE5</f>
        <v>1953</v>
      </c>
      <c r="B7">
        <f t="shared" si="2"/>
        <v>29232.566700582986</v>
      </c>
      <c r="C7">
        <f>'PC HKI$'!C6</f>
        <v>7.7610324076183241</v>
      </c>
      <c r="D7">
        <f>C6+'PC HKI$'!D6</f>
        <v>14.180706017353621</v>
      </c>
      <c r="E7">
        <f>D6+'PC HKI$'!E6</f>
        <v>20.003357215555372</v>
      </c>
      <c r="F7">
        <f>E6+'PC HKI$'!F6</f>
        <v>28.087849688672524</v>
      </c>
      <c r="G7">
        <f>F6+'PC HKI$'!G6</f>
        <v>37.406417457531646</v>
      </c>
      <c r="H7">
        <f>G6+'PC HKI$'!H6</f>
        <v>48.451882550641386</v>
      </c>
      <c r="I7">
        <f>H6+'PC HKI$'!I6</f>
        <v>64.112602246153514</v>
      </c>
      <c r="J7">
        <f>I6+'PC HKI$'!J6</f>
        <v>84.033824361159162</v>
      </c>
      <c r="K7">
        <f>J6+'PC HKI$'!K6</f>
        <v>103.6153163564034</v>
      </c>
      <c r="L7">
        <f>K6+'PC HKI$'!L6</f>
        <v>123.32250048131874</v>
      </c>
      <c r="M7">
        <f>L6+'PC HKI$'!M6</f>
        <v>144.2625027935087</v>
      </c>
      <c r="N7">
        <f>M6+'PC HKI$'!N6</f>
        <v>165.3893967066461</v>
      </c>
      <c r="O7">
        <f>N6+'PC HKI$'!O6</f>
        <v>187.82255055208515</v>
      </c>
      <c r="P7">
        <f>O6+'PC HKI$'!P6</f>
        <v>210.63436585054299</v>
      </c>
      <c r="Q7">
        <f>P6+'PC HKI$'!Q6</f>
        <v>234.29561785485902</v>
      </c>
      <c r="R7">
        <f>Q6+'PC HKI$'!R6</f>
        <v>258.22888299839695</v>
      </c>
      <c r="S7">
        <f>R6+'PC HKI$'!S6</f>
        <v>282.73399541012844</v>
      </c>
      <c r="T7">
        <f>S6+'PC HKI$'!T6</f>
        <v>307.87735728390891</v>
      </c>
      <c r="U7">
        <f>T6+'PC HKI$'!U6</f>
        <v>329.11003275728098</v>
      </c>
      <c r="V7">
        <f>U6+'PC HKI$'!V6</f>
        <v>349.61232693418077</v>
      </c>
      <c r="W7">
        <f>V6+'PC HKI$'!W6</f>
        <v>368.17612483269397</v>
      </c>
      <c r="X7">
        <f>W6+'PC HKI$'!X6</f>
        <v>384.61189437634278</v>
      </c>
      <c r="Y7">
        <f>X6+'PC HKI$'!Y6</f>
        <v>398.48057095046454</v>
      </c>
      <c r="Z7">
        <f>Y6+'PC HKI$'!Z6</f>
        <v>411.0792529412559</v>
      </c>
      <c r="AA7">
        <f>Z6+'PC HKI$'!AA6</f>
        <v>420.56887033772267</v>
      </c>
      <c r="AB7">
        <f>AA6+'PC HKI$'!AB6</f>
        <v>426.62934023930563</v>
      </c>
      <c r="AC7">
        <f>AB6+'PC HKI$'!AC6</f>
        <v>432.17988506494737</v>
      </c>
      <c r="AD7">
        <f>AC6+'PC HKI$'!AD6</f>
        <v>431.95142448373394</v>
      </c>
      <c r="AE7">
        <f>AD6+'PC HKI$'!AE6</f>
        <v>431.84321134551732</v>
      </c>
      <c r="AF7">
        <f>AE6+'PC HKI$'!AF6</f>
        <v>431.79499914458961</v>
      </c>
      <c r="AG7">
        <f>AF6+'PC HKI$'!AG6</f>
        <v>431.79499914458961</v>
      </c>
      <c r="AH7">
        <f>AG6+'PC HKI$'!AH6</f>
        <v>427.51980113325703</v>
      </c>
      <c r="AI7">
        <f>AH6+'PC HKI$'!AI6</f>
        <v>423.28693181510596</v>
      </c>
      <c r="AJ7">
        <f>AI6+'PC HKI$'!AJ6</f>
        <v>419.09597209416432</v>
      </c>
      <c r="AK7">
        <f>AJ6+'PC HKI$'!AK6</f>
        <v>414.94650702392505</v>
      </c>
      <c r="AL7">
        <f>AK6+'PC HKI$'!AL6</f>
        <v>410.83812576626241</v>
      </c>
      <c r="AM7">
        <f>AL6+'PC HKI$'!AM6</f>
        <v>406.77042155075486</v>
      </c>
      <c r="AN7">
        <f>AM6+'PC HKI$'!AN6</f>
        <v>402.74299163441077</v>
      </c>
      <c r="AO7">
        <f>AN6+'PC HKI$'!AO6</f>
        <v>398.75543726179285</v>
      </c>
      <c r="AP7">
        <f>AO6+'PC HKI$'!AP6</f>
        <v>394.80736362553745</v>
      </c>
      <c r="AQ7">
        <f>AP6+'PC HKI$'!AQ6</f>
        <v>390.89837982726482</v>
      </c>
      <c r="AR7">
        <f>AQ6+'PC HKI$'!AR6</f>
        <v>387.02809883887608</v>
      </c>
      <c r="AS7">
        <f>AR6+'PC HKI$'!AS6</f>
        <v>383.19613746423374</v>
      </c>
      <c r="AT7">
        <f>AS6+'PC HKI$'!AT6</f>
        <v>379.4021163012215</v>
      </c>
      <c r="AU7">
        <f>AT6+'PC HKI$'!AU6</f>
        <v>375.64565970417971</v>
      </c>
      <c r="AV7">
        <f>AU6+'PC HKI$'!AV6</f>
        <v>371.92639574671256</v>
      </c>
      <c r="AW7">
        <f>AV6+'PC HKI$'!AW6</f>
        <v>368.24395618486392</v>
      </c>
      <c r="AX7">
        <f>AW6+'PC HKI$'!AX6</f>
        <v>364.59797642065735</v>
      </c>
      <c r="AY7">
        <f>AX6+'PC HKI$'!AY6</f>
        <v>360.98809546599739</v>
      </c>
      <c r="AZ7">
        <f>AY6+'PC HKI$'!AZ6</f>
        <v>357.41395590692809</v>
      </c>
      <c r="BA7">
        <f>AZ6+'PC HKI$'!BA6</f>
        <v>353.87520386824565</v>
      </c>
      <c r="BB7">
        <f>BA6+'PC HKI$'!BB6</f>
        <v>350.37148897846106</v>
      </c>
      <c r="BC7">
        <f>BB6+'PC HKI$'!BC6</f>
        <v>346.90246433510998</v>
      </c>
      <c r="BD7">
        <f>BC6+'PC HKI$'!BD6</f>
        <v>343.46778647040594</v>
      </c>
      <c r="BE7">
        <f>BD6+'PC HKI$'!BE6</f>
        <v>340.06711531723363</v>
      </c>
      <c r="BF7">
        <f>BE6+'PC HKI$'!BF6</f>
        <v>336.70011417547886</v>
      </c>
      <c r="BG7">
        <f>BF6+'PC HKI$'!BG6</f>
        <v>333.36644967869194</v>
      </c>
      <c r="BH7">
        <f>BG6+'PC HKI$'!BH6</f>
        <v>330.06579176108113</v>
      </c>
      <c r="BI7">
        <f>BH6+'PC HKI$'!BI6</f>
        <v>326.79781362483283</v>
      </c>
      <c r="BJ7">
        <f>BI6+'PC HKI$'!BJ6</f>
        <v>323.56219170775529</v>
      </c>
      <c r="BK7">
        <f>BJ6+'PC HKI$'!BK6</f>
        <v>320.35860565124284</v>
      </c>
      <c r="BL7">
        <f>BK6+'PC HKI$'!BL6</f>
        <v>317.18673826855729</v>
      </c>
      <c r="BM7">
        <f>BL6+'PC HKI$'!BM6</f>
        <v>314.04627551342304</v>
      </c>
      <c r="BN7">
        <f>BM6+'PC HKI$'!BN6</f>
        <v>310.93690644893371</v>
      </c>
      <c r="BO7">
        <f>BN6+'PC HKI$'!BO6</f>
        <v>307.85832321676605</v>
      </c>
      <c r="BP7">
        <f>BO6+'PC HKI$'!BP6</f>
        <v>304.81022100669907</v>
      </c>
      <c r="BQ7">
        <f>BP6+'PC HKI$'!BQ6</f>
        <v>301.79229802643471</v>
      </c>
      <c r="BR7">
        <f>BQ6+'PC HKI$'!BR6</f>
        <v>298.80425547171751</v>
      </c>
      <c r="BS7">
        <f>BR6+'PC HKI$'!BS6</f>
        <v>295.84579749674998</v>
      </c>
      <c r="BT7">
        <f>BS6+'PC HKI$'!BT6</f>
        <v>292.91663118490095</v>
      </c>
      <c r="BU7">
        <f>BT6+'PC HKI$'!BU6</f>
        <v>290.0164665197039</v>
      </c>
      <c r="BV7">
        <f>BU6+'PC HKI$'!BV6</f>
        <v>287.14501635614249</v>
      </c>
      <c r="BW7">
        <f>BV6+'PC HKI$'!BW6</f>
        <v>284.3019963922203</v>
      </c>
      <c r="BX7">
        <f>BW6+'PC HKI$'!BX6</f>
        <v>281.48712514081217</v>
      </c>
      <c r="BY7">
        <f>BX6+'PC HKI$'!BY6</f>
        <v>278.7001239017942</v>
      </c>
      <c r="BZ7">
        <f>BY6+'PC HKI$'!BZ6</f>
        <v>275.94071673444972</v>
      </c>
      <c r="CA7">
        <f>BZ6+'PC HKI$'!CA6</f>
        <v>273.20863043014822</v>
      </c>
      <c r="CB7">
        <f>CA6+'PC HKI$'!CB6</f>
        <v>270.50359448529525</v>
      </c>
      <c r="CC7">
        <f>CB6+'PC HKI$'!CC6</f>
        <v>267.82534107454973</v>
      </c>
      <c r="CD7">
        <f>CC6+'PC HKI$'!CD6</f>
        <v>265.17360502430665</v>
      </c>
      <c r="CE7">
        <f>CD6+'PC HKI$'!CE6</f>
        <v>262.5481237864422</v>
      </c>
      <c r="CF7">
        <f>CE6+'PC HKI$'!CF6</f>
        <v>259.94863741231899</v>
      </c>
      <c r="CG7">
        <f>CF6+'PC HKI$'!CG6</f>
        <v>257.37488852704848</v>
      </c>
      <c r="CH7">
        <f>CG6+'PC HKI$'!CH6</f>
        <v>254.8266223040084</v>
      </c>
      <c r="CI7">
        <f>CH6+'PC HKI$'!CI6</f>
        <v>252.30358643961227</v>
      </c>
      <c r="CJ7">
        <f>CI6+'PC HKI$'!CJ6</f>
        <v>249.80553112832899</v>
      </c>
      <c r="CK7">
        <f>CJ6+'PC HKI$'!CK6</f>
        <v>247.3322090379495</v>
      </c>
      <c r="CL7">
        <f>CK6+'PC HKI$'!CL6</f>
        <v>244.88337528509851</v>
      </c>
      <c r="CM7">
        <f>CL6+'PC HKI$'!CM6</f>
        <v>242.45878741098863</v>
      </c>
      <c r="CN7">
        <f>CM6+'PC HKI$'!CN6</f>
        <v>240.05820535741449</v>
      </c>
      <c r="CO7">
        <f>CN6+'PC HKI$'!CO6</f>
        <v>237.68139144298465</v>
      </c>
      <c r="CP7">
        <f>CO6+'PC HKI$'!CP6</f>
        <v>235.32811033958876</v>
      </c>
      <c r="CQ7">
        <f>CP6+'PC HKI$'!CQ6</f>
        <v>232.99812904909777</v>
      </c>
      <c r="CR7">
        <f>CQ6+'PC HKI$'!CR6</f>
        <v>230.69121688029483</v>
      </c>
      <c r="CS7">
        <f>CR6+'PC HKI$'!CS6</f>
        <v>228.40714542603448</v>
      </c>
      <c r="CT7">
        <f>CS6+'PC HKI$'!CT6</f>
        <v>226.14568854062819</v>
      </c>
      <c r="CU7">
        <f>CT6+'PC HKI$'!CU6</f>
        <v>223.90662231745364</v>
      </c>
      <c r="CV7">
        <f>CU6+'PC HKI$'!CV6</f>
        <v>221.68972506678577</v>
      </c>
      <c r="CW7">
        <f>CV6+'PC HKI$'!CW6</f>
        <v>219.49477729384731</v>
      </c>
      <c r="CX7">
        <f>CW6+'PC HKI$'!CX6</f>
        <v>217.32156167707655</v>
      </c>
      <c r="CY7">
        <f>CX6+'PC HKI$'!CY6</f>
        <v>215.16986304661043</v>
      </c>
    </row>
    <row r="8" spans="1:103" x14ac:dyDescent="0.25">
      <c r="A8">
        <f>'HKFI(x)'!AE6</f>
        <v>1954</v>
      </c>
      <c r="B8">
        <f t="shared" si="2"/>
        <v>29467.062230609044</v>
      </c>
      <c r="C8">
        <f>'PC HKI$'!C7</f>
        <v>7.8625291921954856</v>
      </c>
      <c r="D8">
        <f>C7+'PC HKI$'!D7</f>
        <v>14.362142240867282</v>
      </c>
      <c r="E8">
        <f>D7+'PC HKI$'!E7</f>
        <v>20.245230096191214</v>
      </c>
      <c r="F8">
        <f>E7+'PC HKI$'!F7</f>
        <v>28.363592659234811</v>
      </c>
      <c r="G8">
        <f>F7+'PC HKI$'!G7</f>
        <v>37.695357407967279</v>
      </c>
      <c r="H8">
        <f>G7+'PC HKI$'!H7</f>
        <v>48.778358958789042</v>
      </c>
      <c r="I8">
        <f>H7+'PC HKI$'!I7</f>
        <v>64.526207465841267</v>
      </c>
      <c r="J8">
        <f>I7+'PC HKI$'!J7</f>
        <v>84.605226287977388</v>
      </c>
      <c r="K8">
        <f>J7+'PC HKI$'!K7</f>
        <v>104.33259757993039</v>
      </c>
      <c r="L8">
        <f>K7+'PC HKI$'!L7</f>
        <v>124.15138094130471</v>
      </c>
      <c r="M8">
        <f>L7+'PC HKI$'!M7</f>
        <v>145.17374272540093</v>
      </c>
      <c r="N8">
        <f>M7+'PC HKI$'!N7</f>
        <v>166.29713372817693</v>
      </c>
      <c r="O8">
        <f>N7+'PC HKI$'!O7</f>
        <v>188.76167683170189</v>
      </c>
      <c r="P8">
        <f>O7+'PC HKI$'!P7</f>
        <v>211.58439109042999</v>
      </c>
      <c r="Q8">
        <f>P7+'PC HKI$'!Q7</f>
        <v>235.25264111486501</v>
      </c>
      <c r="R8">
        <f>Q7+'PC HKI$'!R7</f>
        <v>259.19899744451527</v>
      </c>
      <c r="S8">
        <f>R7+'PC HKI$'!S7</f>
        <v>283.69401738494594</v>
      </c>
      <c r="T8">
        <f>S7+'PC HKI$'!T7</f>
        <v>308.84634839704927</v>
      </c>
      <c r="U8">
        <f>T7+'PC HKI$'!U7</f>
        <v>330.02712354162986</v>
      </c>
      <c r="V8">
        <f>U7+'PC HKI$'!V7</f>
        <v>350.45040248860442</v>
      </c>
      <c r="W8">
        <f>V7+'PC HKI$'!W7</f>
        <v>368.9653344859239</v>
      </c>
      <c r="X8">
        <f>W7+'PC HKI$'!X7</f>
        <v>385.35020063156821</v>
      </c>
      <c r="Y8">
        <f>X7+'PC HKI$'!Y7</f>
        <v>399.13268655126956</v>
      </c>
      <c r="Z8">
        <f>Y7+'PC HKI$'!Z7</f>
        <v>411.6933638575577</v>
      </c>
      <c r="AA8">
        <f>Z7+'PC HKI$'!AA7</f>
        <v>421.12362842468121</v>
      </c>
      <c r="AB8">
        <f>AA7+'PC HKI$'!AB7</f>
        <v>427.09628418550341</v>
      </c>
      <c r="AC8">
        <f>AB7+'PC HKI$'!AC7</f>
        <v>432.58336896027464</v>
      </c>
      <c r="AD8">
        <f>AC7+'PC HKI$'!AD7</f>
        <v>432.17988506494737</v>
      </c>
      <c r="AE8">
        <f>AD7+'PC HKI$'!AE7</f>
        <v>431.95142448373394</v>
      </c>
      <c r="AF8">
        <f>AE7+'PC HKI$'!AF7</f>
        <v>431.84321134551732</v>
      </c>
      <c r="AG8">
        <f>AF7+'PC HKI$'!AG7</f>
        <v>431.79499914458961</v>
      </c>
      <c r="AH8">
        <f>AG7+'PC HKI$'!AH7</f>
        <v>431.79499914458961</v>
      </c>
      <c r="AI8">
        <f>AH7+'PC HKI$'!AI7</f>
        <v>427.51980113325703</v>
      </c>
      <c r="AJ8">
        <f>AI7+'PC HKI$'!AJ7</f>
        <v>423.28693181510596</v>
      </c>
      <c r="AK8">
        <f>AJ7+'PC HKI$'!AK7</f>
        <v>419.09597209416432</v>
      </c>
      <c r="AL8">
        <f>AK7+'PC HKI$'!AL7</f>
        <v>414.94650702392505</v>
      </c>
      <c r="AM8">
        <f>AL7+'PC HKI$'!AM7</f>
        <v>410.83812576626241</v>
      </c>
      <c r="AN8">
        <f>AM7+'PC HKI$'!AN7</f>
        <v>406.77042155075486</v>
      </c>
      <c r="AO8">
        <f>AN7+'PC HKI$'!AO7</f>
        <v>402.74299163441077</v>
      </c>
      <c r="AP8">
        <f>AO7+'PC HKI$'!AP7</f>
        <v>398.75543726179285</v>
      </c>
      <c r="AQ8">
        <f>AP7+'PC HKI$'!AQ7</f>
        <v>394.80736362553745</v>
      </c>
      <c r="AR8">
        <f>AQ7+'PC HKI$'!AR7</f>
        <v>390.89837982726482</v>
      </c>
      <c r="AS8">
        <f>AR7+'PC HKI$'!AS7</f>
        <v>387.02809883887608</v>
      </c>
      <c r="AT8">
        <f>AS7+'PC HKI$'!AT7</f>
        <v>383.19613746423374</v>
      </c>
      <c r="AU8">
        <f>AT7+'PC HKI$'!AU7</f>
        <v>379.4021163012215</v>
      </c>
      <c r="AV8">
        <f>AU7+'PC HKI$'!AV7</f>
        <v>375.64565970417971</v>
      </c>
      <c r="AW8">
        <f>AV7+'PC HKI$'!AW7</f>
        <v>371.92639574671256</v>
      </c>
      <c r="AX8">
        <f>AW7+'PC HKI$'!AX7</f>
        <v>368.24395618486392</v>
      </c>
      <c r="AY8">
        <f>AX7+'PC HKI$'!AY7</f>
        <v>364.59797642065735</v>
      </c>
      <c r="AZ8">
        <f>AY7+'PC HKI$'!AZ7</f>
        <v>360.98809546599739</v>
      </c>
      <c r="BA8">
        <f>AZ7+'PC HKI$'!BA7</f>
        <v>357.41395590692809</v>
      </c>
      <c r="BB8">
        <f>BA7+'PC HKI$'!BB7</f>
        <v>353.87520386824565</v>
      </c>
      <c r="BC8">
        <f>BB7+'PC HKI$'!BC7</f>
        <v>350.37148897846106</v>
      </c>
      <c r="BD8">
        <f>BC7+'PC HKI$'!BD7</f>
        <v>346.90246433510998</v>
      </c>
      <c r="BE8">
        <f>BD7+'PC HKI$'!BE7</f>
        <v>343.46778647040594</v>
      </c>
      <c r="BF8">
        <f>BE7+'PC HKI$'!BF7</f>
        <v>340.06711531723363</v>
      </c>
      <c r="BG8">
        <f>BF7+'PC HKI$'!BG7</f>
        <v>336.70011417547886</v>
      </c>
      <c r="BH8">
        <f>BG7+'PC HKI$'!BH7</f>
        <v>333.36644967869194</v>
      </c>
      <c r="BI8">
        <f>BH7+'PC HKI$'!BI7</f>
        <v>330.06579176108113</v>
      </c>
      <c r="BJ8">
        <f>BI7+'PC HKI$'!BJ7</f>
        <v>326.79781362483283</v>
      </c>
      <c r="BK8">
        <f>BJ7+'PC HKI$'!BK7</f>
        <v>323.56219170775529</v>
      </c>
      <c r="BL8">
        <f>BK7+'PC HKI$'!BL7</f>
        <v>320.35860565124284</v>
      </c>
      <c r="BM8">
        <f>BL7+'PC HKI$'!BM7</f>
        <v>317.18673826855729</v>
      </c>
      <c r="BN8">
        <f>BM7+'PC HKI$'!BN7</f>
        <v>314.04627551342304</v>
      </c>
      <c r="BO8">
        <f>BN7+'PC HKI$'!BO7</f>
        <v>310.93690644893371</v>
      </c>
      <c r="BP8">
        <f>BO7+'PC HKI$'!BP7</f>
        <v>307.85832321676605</v>
      </c>
      <c r="BQ8">
        <f>BP7+'PC HKI$'!BQ7</f>
        <v>304.81022100669907</v>
      </c>
      <c r="BR8">
        <f>BQ7+'PC HKI$'!BR7</f>
        <v>301.79229802643471</v>
      </c>
      <c r="BS8">
        <f>BR7+'PC HKI$'!BS7</f>
        <v>298.80425547171751</v>
      </c>
      <c r="BT8">
        <f>BS7+'PC HKI$'!BT7</f>
        <v>295.84579749674998</v>
      </c>
      <c r="BU8">
        <f>BT7+'PC HKI$'!BU7</f>
        <v>292.91663118490095</v>
      </c>
      <c r="BV8">
        <f>BU7+'PC HKI$'!BV7</f>
        <v>290.0164665197039</v>
      </c>
      <c r="BW8">
        <f>BV7+'PC HKI$'!BW7</f>
        <v>287.14501635614249</v>
      </c>
      <c r="BX8">
        <f>BW7+'PC HKI$'!BX7</f>
        <v>284.3019963922203</v>
      </c>
      <c r="BY8">
        <f>BX7+'PC HKI$'!BY7</f>
        <v>281.48712514081217</v>
      </c>
      <c r="BZ8">
        <f>BY7+'PC HKI$'!BZ7</f>
        <v>278.7001239017942</v>
      </c>
      <c r="CA8">
        <f>BZ7+'PC HKI$'!CA7</f>
        <v>275.94071673444972</v>
      </c>
      <c r="CB8">
        <f>CA7+'PC HKI$'!CB7</f>
        <v>273.20863043014822</v>
      </c>
      <c r="CC8">
        <f>CB7+'PC HKI$'!CC7</f>
        <v>270.50359448529525</v>
      </c>
      <c r="CD8">
        <f>CC7+'PC HKI$'!CD7</f>
        <v>267.82534107454973</v>
      </c>
      <c r="CE8">
        <f>CD7+'PC HKI$'!CE7</f>
        <v>265.17360502430665</v>
      </c>
      <c r="CF8">
        <f>CE7+'PC HKI$'!CF7</f>
        <v>262.5481237864422</v>
      </c>
      <c r="CG8">
        <f>CF7+'PC HKI$'!CG7</f>
        <v>259.94863741231899</v>
      </c>
      <c r="CH8">
        <f>CG7+'PC HKI$'!CH7</f>
        <v>257.37488852704848</v>
      </c>
      <c r="CI8">
        <f>CH7+'PC HKI$'!CI7</f>
        <v>254.8266223040084</v>
      </c>
      <c r="CJ8">
        <f>CI7+'PC HKI$'!CJ7</f>
        <v>252.30358643961227</v>
      </c>
      <c r="CK8">
        <f>CJ7+'PC HKI$'!CK7</f>
        <v>249.80553112832899</v>
      </c>
      <c r="CL8">
        <f>CK7+'PC HKI$'!CL7</f>
        <v>247.3322090379495</v>
      </c>
      <c r="CM8">
        <f>CL7+'PC HKI$'!CM7</f>
        <v>244.88337528509851</v>
      </c>
      <c r="CN8">
        <f>CM7+'PC HKI$'!CN7</f>
        <v>242.45878741098863</v>
      </c>
      <c r="CO8">
        <f>CN7+'PC HKI$'!CO7</f>
        <v>240.05820535741449</v>
      </c>
      <c r="CP8">
        <f>CO7+'PC HKI$'!CP7</f>
        <v>237.68139144298465</v>
      </c>
      <c r="CQ8">
        <f>CP7+'PC HKI$'!CQ7</f>
        <v>235.32811033958876</v>
      </c>
      <c r="CR8">
        <f>CQ7+'PC HKI$'!CR7</f>
        <v>232.99812904909777</v>
      </c>
      <c r="CS8">
        <f>CR7+'PC HKI$'!CS7</f>
        <v>230.69121688029483</v>
      </c>
      <c r="CT8">
        <f>CS7+'PC HKI$'!CT7</f>
        <v>228.40714542603448</v>
      </c>
      <c r="CU8">
        <f>CT7+'PC HKI$'!CU7</f>
        <v>226.14568854062819</v>
      </c>
      <c r="CV8">
        <f>CU7+'PC HKI$'!CV7</f>
        <v>223.90662231745364</v>
      </c>
      <c r="CW8">
        <f>CV7+'PC HKI$'!CW7</f>
        <v>221.68972506678577</v>
      </c>
      <c r="CX8">
        <f>CW7+'PC HKI$'!CX7</f>
        <v>219.49477729384731</v>
      </c>
      <c r="CY8">
        <f>CX7+'PC HKI$'!CY7</f>
        <v>217.32156167707655</v>
      </c>
    </row>
    <row r="9" spans="1:103" x14ac:dyDescent="0.25">
      <c r="A9">
        <f>'HKFI(x)'!AE7</f>
        <v>1955</v>
      </c>
      <c r="B9">
        <f t="shared" si="2"/>
        <v>29705.572803174342</v>
      </c>
      <c r="C9">
        <f>'PC HKI$'!C8</f>
        <v>7.9681364335929867</v>
      </c>
      <c r="D9">
        <f>C8+'PC HKI$'!D8</f>
        <v>14.553103743304916</v>
      </c>
      <c r="E9">
        <f>D8+'PC HKI$'!E8</f>
        <v>20.508432074151926</v>
      </c>
      <c r="F9">
        <f>E8+'PC HKI$'!F8</f>
        <v>28.710677341432515</v>
      </c>
      <c r="G9">
        <f>F8+'PC HKI$'!G8</f>
        <v>38.084413785634801</v>
      </c>
      <c r="H9">
        <f>G8+'PC HKI$'!H8</f>
        <v>49.206554412057521</v>
      </c>
      <c r="I9">
        <f>H8+'PC HKI$'!I8</f>
        <v>65.066662906324055</v>
      </c>
      <c r="J9">
        <f>I8+'PC HKI$'!J8</f>
        <v>85.319817143742938</v>
      </c>
      <c r="K9">
        <f>J8+'PC HKI$'!K8</f>
        <v>105.1976833586578</v>
      </c>
      <c r="L9">
        <f>K8+'PC HKI$'!L8</f>
        <v>125.16974638418525</v>
      </c>
      <c r="M9">
        <f>L8+'PC HKI$'!M8</f>
        <v>146.32015774882581</v>
      </c>
      <c r="N9">
        <f>M8+'PC HKI$'!N8</f>
        <v>167.52322084349936</v>
      </c>
      <c r="O9">
        <f>N8+'PC HKI$'!O8</f>
        <v>189.99958766510375</v>
      </c>
      <c r="P9">
        <f>O8+'PC HKI$'!P8</f>
        <v>212.85386252072314</v>
      </c>
      <c r="Q9">
        <f>P8+'PC HKI$'!Q8</f>
        <v>236.54463325356764</v>
      </c>
      <c r="R9">
        <f>Q8+'PC HKI$'!R8</f>
        <v>260.49925470782915</v>
      </c>
      <c r="S9">
        <f>R8+'PC HKI$'!S8</f>
        <v>284.99756820662293</v>
      </c>
      <c r="T9">
        <f>S8+'PC HKI$'!T8</f>
        <v>310.15261802163184</v>
      </c>
      <c r="U9">
        <f>T8+'PC HKI$'!U8</f>
        <v>331.29297598219358</v>
      </c>
      <c r="V9">
        <f>U8+'PC HKI$'!V8</f>
        <v>351.64489463905323</v>
      </c>
      <c r="W9">
        <f>V8+'PC HKI$'!W8</f>
        <v>370.05415872669244</v>
      </c>
      <c r="X9">
        <f>W8+'PC HKI$'!X8</f>
        <v>386.36698707050584</v>
      </c>
      <c r="Y9">
        <f>X8+'PC HKI$'!Y8</f>
        <v>400.06674344979263</v>
      </c>
      <c r="Z9">
        <f>Y8+'PC HKI$'!Z8</f>
        <v>412.54029327246951</v>
      </c>
      <c r="AA9">
        <f>Z8+'PC HKI$'!AA8</f>
        <v>421.88272037583545</v>
      </c>
      <c r="AB9">
        <f>AA8+'PC HKI$'!AB8</f>
        <v>427.73995510739456</v>
      </c>
      <c r="AC9">
        <f>AB8+'PC HKI$'!AC8</f>
        <v>433.13787078166547</v>
      </c>
      <c r="AD9">
        <f>AC8+'PC HKI$'!AD8</f>
        <v>432.58336896027464</v>
      </c>
      <c r="AE9">
        <f>AD8+'PC HKI$'!AE8</f>
        <v>432.17988506494737</v>
      </c>
      <c r="AF9">
        <f>AE8+'PC HKI$'!AF8</f>
        <v>431.95142448373394</v>
      </c>
      <c r="AG9">
        <f>AF8+'PC HKI$'!AG8</f>
        <v>431.84321134551732</v>
      </c>
      <c r="AH9">
        <f>AG8+'PC HKI$'!AH8</f>
        <v>431.79499914458961</v>
      </c>
      <c r="AI9">
        <f>AH8+'PC HKI$'!AI8</f>
        <v>431.79499914458961</v>
      </c>
      <c r="AJ9">
        <f>AI8+'PC HKI$'!AJ8</f>
        <v>427.51980113325703</v>
      </c>
      <c r="AK9">
        <f>AJ8+'PC HKI$'!AK8</f>
        <v>423.28693181510596</v>
      </c>
      <c r="AL9">
        <f>AK8+'PC HKI$'!AL8</f>
        <v>419.09597209416432</v>
      </c>
      <c r="AM9">
        <f>AL8+'PC HKI$'!AM8</f>
        <v>414.94650702392505</v>
      </c>
      <c r="AN9">
        <f>AM8+'PC HKI$'!AN8</f>
        <v>410.83812576626241</v>
      </c>
      <c r="AO9">
        <f>AN8+'PC HKI$'!AO8</f>
        <v>406.77042155075486</v>
      </c>
      <c r="AP9">
        <f>AO8+'PC HKI$'!AP8</f>
        <v>402.74299163441077</v>
      </c>
      <c r="AQ9">
        <f>AP8+'PC HKI$'!AQ8</f>
        <v>398.75543726179285</v>
      </c>
      <c r="AR9">
        <f>AQ8+'PC HKI$'!AR8</f>
        <v>394.80736362553745</v>
      </c>
      <c r="AS9">
        <f>AR8+'PC HKI$'!AS8</f>
        <v>390.89837982726482</v>
      </c>
      <c r="AT9">
        <f>AS8+'PC HKI$'!AT8</f>
        <v>387.02809883887608</v>
      </c>
      <c r="AU9">
        <f>AT8+'PC HKI$'!AU8</f>
        <v>383.19613746423374</v>
      </c>
      <c r="AV9">
        <f>AU8+'PC HKI$'!AV8</f>
        <v>379.4021163012215</v>
      </c>
      <c r="AW9">
        <f>AV8+'PC HKI$'!AW8</f>
        <v>375.64565970417971</v>
      </c>
      <c r="AX9">
        <f>AW8+'PC HKI$'!AX8</f>
        <v>371.92639574671256</v>
      </c>
      <c r="AY9">
        <f>AX8+'PC HKI$'!AY8</f>
        <v>368.24395618486392</v>
      </c>
      <c r="AZ9">
        <f>AY8+'PC HKI$'!AZ8</f>
        <v>364.59797642065735</v>
      </c>
      <c r="BA9">
        <f>AZ8+'PC HKI$'!BA8</f>
        <v>360.98809546599739</v>
      </c>
      <c r="BB9">
        <f>BA8+'PC HKI$'!BB8</f>
        <v>357.41395590692809</v>
      </c>
      <c r="BC9">
        <f>BB8+'PC HKI$'!BC8</f>
        <v>353.87520386824565</v>
      </c>
      <c r="BD9">
        <f>BC8+'PC HKI$'!BD8</f>
        <v>350.37148897846106</v>
      </c>
      <c r="BE9">
        <f>BD8+'PC HKI$'!BE8</f>
        <v>346.90246433510998</v>
      </c>
      <c r="BF9">
        <f>BE8+'PC HKI$'!BF8</f>
        <v>343.46778647040594</v>
      </c>
      <c r="BG9">
        <f>BF8+'PC HKI$'!BG8</f>
        <v>340.06711531723363</v>
      </c>
      <c r="BH9">
        <f>BG8+'PC HKI$'!BH8</f>
        <v>336.70011417547886</v>
      </c>
      <c r="BI9">
        <f>BH8+'PC HKI$'!BI8</f>
        <v>333.36644967869194</v>
      </c>
      <c r="BJ9">
        <f>BI8+'PC HKI$'!BJ8</f>
        <v>330.06579176108113</v>
      </c>
      <c r="BK9">
        <f>BJ8+'PC HKI$'!BK8</f>
        <v>326.79781362483283</v>
      </c>
      <c r="BL9">
        <f>BK8+'PC HKI$'!BL8</f>
        <v>323.56219170775529</v>
      </c>
      <c r="BM9">
        <f>BL8+'PC HKI$'!BM8</f>
        <v>320.35860565124284</v>
      </c>
      <c r="BN9">
        <f>BM8+'PC HKI$'!BN8</f>
        <v>317.18673826855729</v>
      </c>
      <c r="BO9">
        <f>BN8+'PC HKI$'!BO8</f>
        <v>314.04627551342304</v>
      </c>
      <c r="BP9">
        <f>BO8+'PC HKI$'!BP8</f>
        <v>310.93690644893371</v>
      </c>
      <c r="BQ9">
        <f>BP8+'PC HKI$'!BQ8</f>
        <v>307.85832321676605</v>
      </c>
      <c r="BR9">
        <f>BQ8+'PC HKI$'!BR8</f>
        <v>304.81022100669907</v>
      </c>
      <c r="BS9">
        <f>BR8+'PC HKI$'!BS8</f>
        <v>301.79229802643471</v>
      </c>
      <c r="BT9">
        <f>BS8+'PC HKI$'!BT8</f>
        <v>298.80425547171751</v>
      </c>
      <c r="BU9">
        <f>BT8+'PC HKI$'!BU8</f>
        <v>295.84579749674998</v>
      </c>
      <c r="BV9">
        <f>BU8+'PC HKI$'!BV8</f>
        <v>292.91663118490095</v>
      </c>
      <c r="BW9">
        <f>BV8+'PC HKI$'!BW8</f>
        <v>290.0164665197039</v>
      </c>
      <c r="BX9">
        <f>BW8+'PC HKI$'!BX8</f>
        <v>287.14501635614249</v>
      </c>
      <c r="BY9">
        <f>BX8+'PC HKI$'!BY8</f>
        <v>284.3019963922203</v>
      </c>
      <c r="BZ9">
        <f>BY8+'PC HKI$'!BZ8</f>
        <v>281.48712514081217</v>
      </c>
      <c r="CA9">
        <f>BZ8+'PC HKI$'!CA8</f>
        <v>278.7001239017942</v>
      </c>
      <c r="CB9">
        <f>CA8+'PC HKI$'!CB8</f>
        <v>275.94071673444972</v>
      </c>
      <c r="CC9">
        <f>CB8+'PC HKI$'!CC8</f>
        <v>273.20863043014822</v>
      </c>
      <c r="CD9">
        <f>CC8+'PC HKI$'!CD8</f>
        <v>270.50359448529525</v>
      </c>
      <c r="CE9">
        <f>CD8+'PC HKI$'!CE8</f>
        <v>267.82534107454973</v>
      </c>
      <c r="CF9">
        <f>CE8+'PC HKI$'!CF8</f>
        <v>265.17360502430665</v>
      </c>
      <c r="CG9">
        <f>CF8+'PC HKI$'!CG8</f>
        <v>262.5481237864422</v>
      </c>
      <c r="CH9">
        <f>CG8+'PC HKI$'!CH8</f>
        <v>259.94863741231899</v>
      </c>
      <c r="CI9">
        <f>CH8+'PC HKI$'!CI8</f>
        <v>257.37488852704848</v>
      </c>
      <c r="CJ9">
        <f>CI8+'PC HKI$'!CJ8</f>
        <v>254.8266223040084</v>
      </c>
      <c r="CK9">
        <f>CJ8+'PC HKI$'!CK8</f>
        <v>252.30358643961227</v>
      </c>
      <c r="CL9">
        <f>CK8+'PC HKI$'!CL8</f>
        <v>249.80553112832899</v>
      </c>
      <c r="CM9">
        <f>CL8+'PC HKI$'!CM8</f>
        <v>247.3322090379495</v>
      </c>
      <c r="CN9">
        <f>CM8+'PC HKI$'!CN8</f>
        <v>244.88337528509851</v>
      </c>
      <c r="CO9">
        <f>CN8+'PC HKI$'!CO8</f>
        <v>242.45878741098863</v>
      </c>
      <c r="CP9">
        <f>CO8+'PC HKI$'!CP8</f>
        <v>240.05820535741449</v>
      </c>
      <c r="CQ9">
        <f>CP8+'PC HKI$'!CQ8</f>
        <v>237.68139144298465</v>
      </c>
      <c r="CR9">
        <f>CQ8+'PC HKI$'!CR8</f>
        <v>235.32811033958876</v>
      </c>
      <c r="CS9">
        <f>CR8+'PC HKI$'!CS8</f>
        <v>232.99812904909777</v>
      </c>
      <c r="CT9">
        <f>CS8+'PC HKI$'!CT8</f>
        <v>230.69121688029483</v>
      </c>
      <c r="CU9">
        <f>CT8+'PC HKI$'!CU8</f>
        <v>228.40714542603448</v>
      </c>
      <c r="CV9">
        <f>CU8+'PC HKI$'!CV8</f>
        <v>226.14568854062819</v>
      </c>
      <c r="CW9">
        <f>CV8+'PC HKI$'!CW8</f>
        <v>223.90662231745364</v>
      </c>
      <c r="CX9">
        <f>CW8+'PC HKI$'!CX8</f>
        <v>221.68972506678577</v>
      </c>
      <c r="CY9">
        <f>CX8+'PC HKI$'!CY8</f>
        <v>219.49477729384731</v>
      </c>
    </row>
    <row r="10" spans="1:103" x14ac:dyDescent="0.25">
      <c r="A10">
        <f>'HKFI(x)'!AE8</f>
        <v>1956</v>
      </c>
      <c r="B10">
        <f t="shared" si="2"/>
        <v>29946.421267814389</v>
      </c>
      <c r="C10">
        <f>'PC HKI$'!C9</f>
        <v>8.0498063031797535</v>
      </c>
      <c r="D10">
        <f>C9+'PC HKI$'!D9</f>
        <v>14.727799627147661</v>
      </c>
      <c r="E10">
        <f>D9+'PC HKI$'!E9</f>
        <v>20.760579240939851</v>
      </c>
      <c r="F10">
        <f>E9+'PC HKI$'!F9</f>
        <v>29.035307370052095</v>
      </c>
      <c r="G10">
        <f>F9+'PC HKI$'!G9</f>
        <v>38.471234982253563</v>
      </c>
      <c r="H10">
        <f>G9+'PC HKI$'!H9</f>
        <v>49.655590501231153</v>
      </c>
      <c r="I10">
        <f>H9+'PC HKI$'!I9</f>
        <v>65.618232878840999</v>
      </c>
      <c r="J10">
        <f>I9+'PC HKI$'!J9</f>
        <v>86.114900066628067</v>
      </c>
      <c r="K10">
        <f>J9+'PC HKI$'!K9</f>
        <v>106.1329774961263</v>
      </c>
      <c r="L10">
        <f>K9+'PC HKI$'!L9</f>
        <v>126.2696508858963</v>
      </c>
      <c r="M10">
        <f>L9+'PC HKI$'!M9</f>
        <v>147.58715406231508</v>
      </c>
      <c r="N10">
        <f>M9+'PC HKI$'!N9</f>
        <v>168.89694405054121</v>
      </c>
      <c r="O10">
        <f>N9+'PC HKI$'!O9</f>
        <v>191.46457088475171</v>
      </c>
      <c r="P10">
        <f>O9+'PC HKI$'!P9</f>
        <v>214.31653198320927</v>
      </c>
      <c r="Q10">
        <f>P9+'PC HKI$'!Q9</f>
        <v>238.05533206234816</v>
      </c>
      <c r="R10">
        <f>Q9+'PC HKI$'!R9</f>
        <v>262.0333105562641</v>
      </c>
      <c r="S10">
        <f>R9+'PC HKI$'!S9</f>
        <v>286.4847356406421</v>
      </c>
      <c r="T10">
        <f>S9+'PC HKI$'!T9</f>
        <v>311.67753816830378</v>
      </c>
      <c r="U10">
        <f>T9+'PC HKI$'!U9</f>
        <v>332.82210379731998</v>
      </c>
      <c r="V10">
        <f>U9+'PC HKI$'!V9</f>
        <v>353.09911419197863</v>
      </c>
      <c r="W10">
        <f>V9+'PC HKI$'!W9</f>
        <v>371.42682960370257</v>
      </c>
      <c r="X10">
        <f>W9+'PC HKI$'!X9</f>
        <v>387.63156479055766</v>
      </c>
      <c r="Y10">
        <f>X9+'PC HKI$'!Y9</f>
        <v>401.24928522735445</v>
      </c>
      <c r="Z10">
        <f>Y9+'PC HKI$'!Z9</f>
        <v>413.69374633770821</v>
      </c>
      <c r="AA10">
        <f>Z9+'PC HKI$'!AA9</f>
        <v>422.88255227080788</v>
      </c>
      <c r="AB10">
        <f>AA9+'PC HKI$'!AB9</f>
        <v>428.57236161919644</v>
      </c>
      <c r="AC10">
        <f>AB9+'PC HKI$'!AC9</f>
        <v>433.87834650942034</v>
      </c>
      <c r="AD10">
        <f>AC9+'PC HKI$'!AD9</f>
        <v>433.13787078166547</v>
      </c>
      <c r="AE10">
        <f>AD9+'PC HKI$'!AE9</f>
        <v>432.58336896027464</v>
      </c>
      <c r="AF10">
        <f>AE9+'PC HKI$'!AF9</f>
        <v>432.17988506494737</v>
      </c>
      <c r="AG10">
        <f>AF9+'PC HKI$'!AG9</f>
        <v>431.95142448373394</v>
      </c>
      <c r="AH10">
        <f>AG9+'PC HKI$'!AH9</f>
        <v>431.84321134551732</v>
      </c>
      <c r="AI10">
        <f>AH9+'PC HKI$'!AI9</f>
        <v>431.79499914458961</v>
      </c>
      <c r="AJ10">
        <f>AI9+'PC HKI$'!AJ9</f>
        <v>431.79499914458961</v>
      </c>
      <c r="AK10">
        <f>AJ9+'PC HKI$'!AK9</f>
        <v>427.51980113325703</v>
      </c>
      <c r="AL10">
        <f>AK9+'PC HKI$'!AL9</f>
        <v>423.28693181510596</v>
      </c>
      <c r="AM10">
        <f>AL9+'PC HKI$'!AM9</f>
        <v>419.09597209416432</v>
      </c>
      <c r="AN10">
        <f>AM9+'PC HKI$'!AN9</f>
        <v>414.94650702392505</v>
      </c>
      <c r="AO10">
        <f>AN9+'PC HKI$'!AO9</f>
        <v>410.83812576626241</v>
      </c>
      <c r="AP10">
        <f>AO9+'PC HKI$'!AP9</f>
        <v>406.77042155075486</v>
      </c>
      <c r="AQ10">
        <f>AP9+'PC HKI$'!AQ9</f>
        <v>402.74299163441077</v>
      </c>
      <c r="AR10">
        <f>AQ9+'PC HKI$'!AR9</f>
        <v>398.75543726179285</v>
      </c>
      <c r="AS10">
        <f>AR9+'PC HKI$'!AS9</f>
        <v>394.80736362553745</v>
      </c>
      <c r="AT10">
        <f>AS9+'PC HKI$'!AT9</f>
        <v>390.89837982726482</v>
      </c>
      <c r="AU10">
        <f>AT9+'PC HKI$'!AU9</f>
        <v>387.02809883887608</v>
      </c>
      <c r="AV10">
        <f>AU9+'PC HKI$'!AV9</f>
        <v>383.19613746423374</v>
      </c>
      <c r="AW10">
        <f>AV9+'PC HKI$'!AW9</f>
        <v>379.4021163012215</v>
      </c>
      <c r="AX10">
        <f>AW9+'PC HKI$'!AX9</f>
        <v>375.64565970417971</v>
      </c>
      <c r="AY10">
        <f>AX9+'PC HKI$'!AY9</f>
        <v>371.92639574671256</v>
      </c>
      <c r="AZ10">
        <f>AY9+'PC HKI$'!AZ9</f>
        <v>368.24395618486392</v>
      </c>
      <c r="BA10">
        <f>AZ9+'PC HKI$'!BA9</f>
        <v>364.59797642065735</v>
      </c>
      <c r="BB10">
        <f>BA9+'PC HKI$'!BB9</f>
        <v>360.98809546599739</v>
      </c>
      <c r="BC10">
        <f>BB9+'PC HKI$'!BC9</f>
        <v>357.41395590692809</v>
      </c>
      <c r="BD10">
        <f>BC9+'PC HKI$'!BD9</f>
        <v>353.87520386824565</v>
      </c>
      <c r="BE10">
        <f>BD9+'PC HKI$'!BE9</f>
        <v>350.37148897846106</v>
      </c>
      <c r="BF10">
        <f>BE9+'PC HKI$'!BF9</f>
        <v>346.90246433510998</v>
      </c>
      <c r="BG10">
        <f>BF9+'PC HKI$'!BG9</f>
        <v>343.46778647040594</v>
      </c>
      <c r="BH10">
        <f>BG9+'PC HKI$'!BH9</f>
        <v>340.06711531723363</v>
      </c>
      <c r="BI10">
        <f>BH9+'PC HKI$'!BI9</f>
        <v>336.70011417547886</v>
      </c>
      <c r="BJ10">
        <f>BI9+'PC HKI$'!BJ9</f>
        <v>333.36644967869194</v>
      </c>
      <c r="BK10">
        <f>BJ9+'PC HKI$'!BK9</f>
        <v>330.06579176108113</v>
      </c>
      <c r="BL10">
        <f>BK9+'PC HKI$'!BL9</f>
        <v>326.79781362483283</v>
      </c>
      <c r="BM10">
        <f>BL9+'PC HKI$'!BM9</f>
        <v>323.56219170775529</v>
      </c>
      <c r="BN10">
        <f>BM9+'PC HKI$'!BN9</f>
        <v>320.35860565124284</v>
      </c>
      <c r="BO10">
        <f>BN9+'PC HKI$'!BO9</f>
        <v>317.18673826855729</v>
      </c>
      <c r="BP10">
        <f>BO9+'PC HKI$'!BP9</f>
        <v>314.04627551342304</v>
      </c>
      <c r="BQ10">
        <f>BP9+'PC HKI$'!BQ9</f>
        <v>310.93690644893371</v>
      </c>
      <c r="BR10">
        <f>BQ9+'PC HKI$'!BR9</f>
        <v>307.85832321676605</v>
      </c>
      <c r="BS10">
        <f>BR9+'PC HKI$'!BS9</f>
        <v>304.81022100669907</v>
      </c>
      <c r="BT10">
        <f>BS9+'PC HKI$'!BT9</f>
        <v>301.79229802643471</v>
      </c>
      <c r="BU10">
        <f>BT9+'PC HKI$'!BU9</f>
        <v>298.80425547171751</v>
      </c>
      <c r="BV10">
        <f>BU9+'PC HKI$'!BV9</f>
        <v>295.84579749674998</v>
      </c>
      <c r="BW10">
        <f>BV9+'PC HKI$'!BW9</f>
        <v>292.91663118490095</v>
      </c>
      <c r="BX10">
        <f>BW9+'PC HKI$'!BX9</f>
        <v>290.0164665197039</v>
      </c>
      <c r="BY10">
        <f>BX9+'PC HKI$'!BY9</f>
        <v>287.14501635614249</v>
      </c>
      <c r="BZ10">
        <f>BY9+'PC HKI$'!BZ9</f>
        <v>284.3019963922203</v>
      </c>
      <c r="CA10">
        <f>BZ9+'PC HKI$'!CA9</f>
        <v>281.48712514081217</v>
      </c>
      <c r="CB10">
        <f>CA9+'PC HKI$'!CB9</f>
        <v>278.7001239017942</v>
      </c>
      <c r="CC10">
        <f>CB9+'PC HKI$'!CC9</f>
        <v>275.94071673444972</v>
      </c>
      <c r="CD10">
        <f>CC9+'PC HKI$'!CD9</f>
        <v>273.20863043014822</v>
      </c>
      <c r="CE10">
        <f>CD9+'PC HKI$'!CE9</f>
        <v>270.50359448529525</v>
      </c>
      <c r="CF10">
        <f>CE9+'PC HKI$'!CF9</f>
        <v>267.82534107454973</v>
      </c>
      <c r="CG10">
        <f>CF9+'PC HKI$'!CG9</f>
        <v>265.17360502430665</v>
      </c>
      <c r="CH10">
        <f>CG9+'PC HKI$'!CH9</f>
        <v>262.5481237864422</v>
      </c>
      <c r="CI10">
        <f>CH9+'PC HKI$'!CI9</f>
        <v>259.94863741231899</v>
      </c>
      <c r="CJ10">
        <f>CI9+'PC HKI$'!CJ9</f>
        <v>257.37488852704848</v>
      </c>
      <c r="CK10">
        <f>CJ9+'PC HKI$'!CK9</f>
        <v>254.8266223040084</v>
      </c>
      <c r="CL10">
        <f>CK9+'PC HKI$'!CL9</f>
        <v>252.30358643961227</v>
      </c>
      <c r="CM10">
        <f>CL9+'PC HKI$'!CM9</f>
        <v>249.80553112832899</v>
      </c>
      <c r="CN10">
        <f>CM9+'PC HKI$'!CN9</f>
        <v>247.3322090379495</v>
      </c>
      <c r="CO10">
        <f>CN9+'PC HKI$'!CO9</f>
        <v>244.88337528509851</v>
      </c>
      <c r="CP10">
        <f>CO9+'PC HKI$'!CP9</f>
        <v>242.45878741098863</v>
      </c>
      <c r="CQ10">
        <f>CP9+'PC HKI$'!CQ9</f>
        <v>240.05820535741449</v>
      </c>
      <c r="CR10">
        <f>CQ9+'PC HKI$'!CR9</f>
        <v>237.68139144298465</v>
      </c>
      <c r="CS10">
        <f>CR9+'PC HKI$'!CS9</f>
        <v>235.32811033958876</v>
      </c>
      <c r="CT10">
        <f>CS9+'PC HKI$'!CT9</f>
        <v>232.99812904909777</v>
      </c>
      <c r="CU10">
        <f>CT9+'PC HKI$'!CU9</f>
        <v>230.69121688029483</v>
      </c>
      <c r="CV10">
        <f>CU9+'PC HKI$'!CV9</f>
        <v>228.40714542603448</v>
      </c>
      <c r="CW10">
        <f>CV9+'PC HKI$'!CW9</f>
        <v>226.14568854062819</v>
      </c>
      <c r="CX10">
        <f>CW9+'PC HKI$'!CX9</f>
        <v>223.90662231745364</v>
      </c>
      <c r="CY10">
        <f>CX9+'PC HKI$'!CY9</f>
        <v>221.68972506678577</v>
      </c>
    </row>
    <row r="11" spans="1:103" x14ac:dyDescent="0.25">
      <c r="A11">
        <f>'HKFI(x)'!AE9</f>
        <v>1957</v>
      </c>
      <c r="B11">
        <f t="shared" si="2"/>
        <v>30189.112317584269</v>
      </c>
      <c r="C11">
        <f>'PC HKI$'!C10</f>
        <v>8.122375118221866</v>
      </c>
      <c r="D11">
        <f>C10+'PC HKI$'!D10</f>
        <v>14.870876233599684</v>
      </c>
      <c r="E11">
        <f>D10+'PC HKI$'!E10</f>
        <v>20.989867985801865</v>
      </c>
      <c r="F11">
        <f>E10+'PC HKI$'!F10</f>
        <v>29.344152347760982</v>
      </c>
      <c r="G11">
        <f>F10+'PC HKI$'!G10</f>
        <v>38.836264988525699</v>
      </c>
      <c r="H11">
        <f>G10+'PC HKI$'!H10</f>
        <v>50.100797470242256</v>
      </c>
      <c r="I11">
        <f>H10+'PC HKI$'!I10</f>
        <v>66.18146761847764</v>
      </c>
      <c r="J11">
        <f>I10+'PC HKI$'!J10</f>
        <v>86.890548603033011</v>
      </c>
      <c r="K11">
        <f>J10+'PC HKI$'!K10</f>
        <v>107.12503867225875</v>
      </c>
      <c r="L11">
        <f>K10+'PC HKI$'!L10</f>
        <v>127.41358532617903</v>
      </c>
      <c r="M11">
        <f>L10+'PC HKI$'!M10</f>
        <v>148.90784313516062</v>
      </c>
      <c r="N11">
        <f>M10+'PC HKI$'!N10</f>
        <v>170.36783380135935</v>
      </c>
      <c r="O11">
        <f>N10+'PC HKI$'!O10</f>
        <v>193.05249155534412</v>
      </c>
      <c r="P11">
        <f>O10+'PC HKI$'!P10</f>
        <v>215.98466467064958</v>
      </c>
      <c r="Q11">
        <f>P10+'PC HKI$'!Q10</f>
        <v>239.73497019225258</v>
      </c>
      <c r="R11">
        <f>Q10+'PC HKI$'!R10</f>
        <v>263.76171602571679</v>
      </c>
      <c r="S11">
        <f>R10+'PC HKI$'!S10</f>
        <v>288.19253482848421</v>
      </c>
      <c r="T11">
        <f>S10+'PC HKI$'!T10</f>
        <v>313.36642590527219</v>
      </c>
      <c r="U11">
        <f>T10+'PC HKI$'!U10</f>
        <v>334.54577401862673</v>
      </c>
      <c r="V11">
        <f>U10+'PC HKI$'!V10</f>
        <v>354.79839364647694</v>
      </c>
      <c r="W11">
        <f>V10+'PC HKI$'!W10</f>
        <v>373.04101223371174</v>
      </c>
      <c r="X11">
        <f>W10+'PC HKI$'!X10</f>
        <v>389.160404670395</v>
      </c>
      <c r="Y11">
        <f>X10+'PC HKI$'!Y10</f>
        <v>402.65958629335535</v>
      </c>
      <c r="Z11">
        <f>Y10+'PC HKI$'!Z10</f>
        <v>415.06388507305633</v>
      </c>
      <c r="AA11">
        <f>Z10+'PC HKI$'!AA10</f>
        <v>424.16750602926987</v>
      </c>
      <c r="AB11">
        <f>AA10+'PC HKI$'!AB10</f>
        <v>429.6368517611686</v>
      </c>
      <c r="AC11">
        <f>AB10+'PC HKI$'!AC10</f>
        <v>434.79366123156518</v>
      </c>
      <c r="AD11">
        <f>AC10+'PC HKI$'!AD10</f>
        <v>433.87834650942034</v>
      </c>
      <c r="AE11">
        <f>AD10+'PC HKI$'!AE10</f>
        <v>433.13787078166547</v>
      </c>
      <c r="AF11">
        <f>AE10+'PC HKI$'!AF10</f>
        <v>432.58336896027464</v>
      </c>
      <c r="AG11">
        <f>AF10+'PC HKI$'!AG10</f>
        <v>432.17988506494737</v>
      </c>
      <c r="AH11">
        <f>AG10+'PC HKI$'!AH10</f>
        <v>431.95142448373394</v>
      </c>
      <c r="AI11">
        <f>AH10+'PC HKI$'!AI10</f>
        <v>431.84321134551732</v>
      </c>
      <c r="AJ11">
        <f>AI10+'PC HKI$'!AJ10</f>
        <v>431.79499914458961</v>
      </c>
      <c r="AK11">
        <f>AJ10+'PC HKI$'!AK10</f>
        <v>431.79499914458961</v>
      </c>
      <c r="AL11">
        <f>AK10+'PC HKI$'!AL10</f>
        <v>427.51980113325703</v>
      </c>
      <c r="AM11">
        <f>AL10+'PC HKI$'!AM10</f>
        <v>423.28693181510596</v>
      </c>
      <c r="AN11">
        <f>AM10+'PC HKI$'!AN10</f>
        <v>419.09597209416432</v>
      </c>
      <c r="AO11">
        <f>AN10+'PC HKI$'!AO10</f>
        <v>414.94650702392505</v>
      </c>
      <c r="AP11">
        <f>AO10+'PC HKI$'!AP10</f>
        <v>410.83812576626241</v>
      </c>
      <c r="AQ11">
        <f>AP10+'PC HKI$'!AQ10</f>
        <v>406.77042155075486</v>
      </c>
      <c r="AR11">
        <f>AQ10+'PC HKI$'!AR10</f>
        <v>402.74299163441077</v>
      </c>
      <c r="AS11">
        <f>AR10+'PC HKI$'!AS10</f>
        <v>398.75543726179285</v>
      </c>
      <c r="AT11">
        <f>AS10+'PC HKI$'!AT10</f>
        <v>394.80736362553745</v>
      </c>
      <c r="AU11">
        <f>AT10+'PC HKI$'!AU10</f>
        <v>390.89837982726482</v>
      </c>
      <c r="AV11">
        <f>AU10+'PC HKI$'!AV10</f>
        <v>387.02809883887608</v>
      </c>
      <c r="AW11">
        <f>AV10+'PC HKI$'!AW10</f>
        <v>383.19613746423374</v>
      </c>
      <c r="AX11">
        <f>AW10+'PC HKI$'!AX10</f>
        <v>379.4021163012215</v>
      </c>
      <c r="AY11">
        <f>AX10+'PC HKI$'!AY10</f>
        <v>375.64565970417971</v>
      </c>
      <c r="AZ11">
        <f>AY10+'PC HKI$'!AZ10</f>
        <v>371.92639574671256</v>
      </c>
      <c r="BA11">
        <f>AZ10+'PC HKI$'!BA10</f>
        <v>368.24395618486392</v>
      </c>
      <c r="BB11">
        <f>BA10+'PC HKI$'!BB10</f>
        <v>364.59797642065735</v>
      </c>
      <c r="BC11">
        <f>BB10+'PC HKI$'!BC10</f>
        <v>360.98809546599739</v>
      </c>
      <c r="BD11">
        <f>BC10+'PC HKI$'!BD10</f>
        <v>357.41395590692809</v>
      </c>
      <c r="BE11">
        <f>BD10+'PC HKI$'!BE10</f>
        <v>353.87520386824565</v>
      </c>
      <c r="BF11">
        <f>BE10+'PC HKI$'!BF10</f>
        <v>350.37148897846106</v>
      </c>
      <c r="BG11">
        <f>BF10+'PC HKI$'!BG10</f>
        <v>346.90246433510998</v>
      </c>
      <c r="BH11">
        <f>BG10+'PC HKI$'!BH10</f>
        <v>343.46778647040594</v>
      </c>
      <c r="BI11">
        <f>BH10+'PC HKI$'!BI10</f>
        <v>340.06711531723363</v>
      </c>
      <c r="BJ11">
        <f>BI10+'PC HKI$'!BJ10</f>
        <v>336.70011417547886</v>
      </c>
      <c r="BK11">
        <f>BJ10+'PC HKI$'!BK10</f>
        <v>333.36644967869194</v>
      </c>
      <c r="BL11">
        <f>BK10+'PC HKI$'!BL10</f>
        <v>330.06579176108113</v>
      </c>
      <c r="BM11">
        <f>BL10+'PC HKI$'!BM10</f>
        <v>326.79781362483283</v>
      </c>
      <c r="BN11">
        <f>BM10+'PC HKI$'!BN10</f>
        <v>323.56219170775529</v>
      </c>
      <c r="BO11">
        <f>BN10+'PC HKI$'!BO10</f>
        <v>320.35860565124284</v>
      </c>
      <c r="BP11">
        <f>BO10+'PC HKI$'!BP10</f>
        <v>317.18673826855729</v>
      </c>
      <c r="BQ11">
        <f>BP10+'PC HKI$'!BQ10</f>
        <v>314.04627551342304</v>
      </c>
      <c r="BR11">
        <f>BQ10+'PC HKI$'!BR10</f>
        <v>310.93690644893371</v>
      </c>
      <c r="BS11">
        <f>BR10+'PC HKI$'!BS10</f>
        <v>307.85832321676605</v>
      </c>
      <c r="BT11">
        <f>BS10+'PC HKI$'!BT10</f>
        <v>304.81022100669907</v>
      </c>
      <c r="BU11">
        <f>BT10+'PC HKI$'!BU10</f>
        <v>301.79229802643471</v>
      </c>
      <c r="BV11">
        <f>BU10+'PC HKI$'!BV10</f>
        <v>298.80425547171751</v>
      </c>
      <c r="BW11">
        <f>BV10+'PC HKI$'!BW10</f>
        <v>295.84579749674998</v>
      </c>
      <c r="BX11">
        <f>BW10+'PC HKI$'!BX10</f>
        <v>292.91663118490095</v>
      </c>
      <c r="BY11">
        <f>BX10+'PC HKI$'!BY10</f>
        <v>290.0164665197039</v>
      </c>
      <c r="BZ11">
        <f>BY10+'PC HKI$'!BZ10</f>
        <v>287.14501635614249</v>
      </c>
      <c r="CA11">
        <f>BZ10+'PC HKI$'!CA10</f>
        <v>284.3019963922203</v>
      </c>
      <c r="CB11">
        <f>CA10+'PC HKI$'!CB10</f>
        <v>281.48712514081217</v>
      </c>
      <c r="CC11">
        <f>CB10+'PC HKI$'!CC10</f>
        <v>278.7001239017942</v>
      </c>
      <c r="CD11">
        <f>CC10+'PC HKI$'!CD10</f>
        <v>275.94071673444972</v>
      </c>
      <c r="CE11">
        <f>CD10+'PC HKI$'!CE10</f>
        <v>273.20863043014822</v>
      </c>
      <c r="CF11">
        <f>CE10+'PC HKI$'!CF10</f>
        <v>270.50359448529525</v>
      </c>
      <c r="CG11">
        <f>CF10+'PC HKI$'!CG10</f>
        <v>267.82534107454973</v>
      </c>
      <c r="CH11">
        <f>CG10+'PC HKI$'!CH10</f>
        <v>265.17360502430665</v>
      </c>
      <c r="CI11">
        <f>CH10+'PC HKI$'!CI10</f>
        <v>262.5481237864422</v>
      </c>
      <c r="CJ11">
        <f>CI10+'PC HKI$'!CJ10</f>
        <v>259.94863741231899</v>
      </c>
      <c r="CK11">
        <f>CJ10+'PC HKI$'!CK10</f>
        <v>257.37488852704848</v>
      </c>
      <c r="CL11">
        <f>CK10+'PC HKI$'!CL10</f>
        <v>254.8266223040084</v>
      </c>
      <c r="CM11">
        <f>CL10+'PC HKI$'!CM10</f>
        <v>252.30358643961227</v>
      </c>
      <c r="CN11">
        <f>CM10+'PC HKI$'!CN10</f>
        <v>249.80553112832899</v>
      </c>
      <c r="CO11">
        <f>CN10+'PC HKI$'!CO10</f>
        <v>247.3322090379495</v>
      </c>
      <c r="CP11">
        <f>CO10+'PC HKI$'!CP10</f>
        <v>244.88337528509851</v>
      </c>
      <c r="CQ11">
        <f>CP10+'PC HKI$'!CQ10</f>
        <v>242.45878741098863</v>
      </c>
      <c r="CR11">
        <f>CQ10+'PC HKI$'!CR10</f>
        <v>240.05820535741449</v>
      </c>
      <c r="CS11">
        <f>CR10+'PC HKI$'!CS10</f>
        <v>237.68139144298465</v>
      </c>
      <c r="CT11">
        <f>CS10+'PC HKI$'!CT10</f>
        <v>235.32811033958876</v>
      </c>
      <c r="CU11">
        <f>CT10+'PC HKI$'!CU10</f>
        <v>232.99812904909777</v>
      </c>
      <c r="CV11">
        <f>CU10+'PC HKI$'!CV10</f>
        <v>230.69121688029483</v>
      </c>
      <c r="CW11">
        <f>CV10+'PC HKI$'!CW10</f>
        <v>228.40714542603448</v>
      </c>
      <c r="CX11">
        <f>CW10+'PC HKI$'!CX10</f>
        <v>226.14568854062819</v>
      </c>
      <c r="CY11">
        <f>CX10+'PC HKI$'!CY10</f>
        <v>223.90662231745364</v>
      </c>
    </row>
    <row r="12" spans="1:103" x14ac:dyDescent="0.25">
      <c r="A12">
        <f>'HKFI(x)'!AE10</f>
        <v>1958</v>
      </c>
      <c r="B12">
        <f t="shared" si="2"/>
        <v>30434.289686552689</v>
      </c>
      <c r="C12">
        <f>'PC HKI$'!C11</f>
        <v>8.2051709020728847</v>
      </c>
      <c r="D12">
        <f>C11+'PC HKI$'!D11</f>
        <v>15.01355297259059</v>
      </c>
      <c r="E12">
        <f>D11+'PC HKI$'!E11</f>
        <v>21.195988629010973</v>
      </c>
      <c r="F12">
        <f>E11+'PC HKI$'!F11</f>
        <v>29.645364873460586</v>
      </c>
      <c r="G12">
        <f>F11+'PC HKI$'!G11</f>
        <v>39.208603963973012</v>
      </c>
      <c r="H12">
        <f>G11+'PC HKI$'!H11</f>
        <v>50.549807044039177</v>
      </c>
      <c r="I12">
        <f>H11+'PC HKI$'!I11</f>
        <v>66.772432645078908</v>
      </c>
      <c r="J12">
        <f>I11+'PC HKI$'!J11</f>
        <v>87.701759758301634</v>
      </c>
      <c r="K12">
        <f>J11+'PC HKI$'!K11</f>
        <v>108.12808299223765</v>
      </c>
      <c r="L12">
        <f>K11+'PC HKI$'!L11</f>
        <v>128.64331929882138</v>
      </c>
      <c r="M12">
        <f>L11+'PC HKI$'!M11</f>
        <v>150.30288761964448</v>
      </c>
      <c r="N12">
        <f>M11+'PC HKI$'!N11</f>
        <v>171.92736987658196</v>
      </c>
      <c r="O12">
        <f>N11+'PC HKI$'!O11</f>
        <v>194.77404446649481</v>
      </c>
      <c r="P12">
        <f>O11+'PC HKI$'!P11</f>
        <v>217.8158228461906</v>
      </c>
      <c r="Q12">
        <f>P11+'PC HKI$'!Q11</f>
        <v>241.65935586028237</v>
      </c>
      <c r="R12">
        <f>Q11+'PC HKI$'!R11</f>
        <v>265.6984656664124</v>
      </c>
      <c r="S12">
        <f>R11+'PC HKI$'!S11</f>
        <v>290.1451542189796</v>
      </c>
      <c r="T12">
        <f>S11+'PC HKI$'!T11</f>
        <v>315.3213826063498</v>
      </c>
      <c r="U12">
        <f>T11+'PC HKI$'!U11</f>
        <v>336.4638831526529</v>
      </c>
      <c r="V12">
        <f>U11+'PC HKI$'!V11</f>
        <v>356.72568903445153</v>
      </c>
      <c r="W12">
        <f>V11+'PC HKI$'!W11</f>
        <v>374.92845757994712</v>
      </c>
      <c r="X12">
        <f>W11+'PC HKI$'!X11</f>
        <v>390.95280919651793</v>
      </c>
      <c r="Y12">
        <f>X11+'PC HKI$'!Y11</f>
        <v>404.349406673685</v>
      </c>
      <c r="Z12">
        <f>Y11+'PC HKI$'!Z11</f>
        <v>416.6631718991016</v>
      </c>
      <c r="AA12">
        <f>Z11+'PC HKI$'!AA11</f>
        <v>425.67281287512731</v>
      </c>
      <c r="AB12">
        <f>AA11+'PC HKI$'!AB11</f>
        <v>430.99391730320173</v>
      </c>
      <c r="AC12">
        <f>AB11+'PC HKI$'!AC11</f>
        <v>435.94214553506674</v>
      </c>
      <c r="AD12">
        <f>AC11+'PC HKI$'!AD11</f>
        <v>434.79366123156518</v>
      </c>
      <c r="AE12">
        <f>AD11+'PC HKI$'!AE11</f>
        <v>433.87834650942034</v>
      </c>
      <c r="AF12">
        <f>AE11+'PC HKI$'!AF11</f>
        <v>433.13787078166547</v>
      </c>
      <c r="AG12">
        <f>AF11+'PC HKI$'!AG11</f>
        <v>432.58336896027464</v>
      </c>
      <c r="AH12">
        <f>AG11+'PC HKI$'!AH11</f>
        <v>432.17988506494737</v>
      </c>
      <c r="AI12">
        <f>AH11+'PC HKI$'!AI11</f>
        <v>431.95142448373394</v>
      </c>
      <c r="AJ12">
        <f>AI11+'PC HKI$'!AJ11</f>
        <v>431.84321134551732</v>
      </c>
      <c r="AK12">
        <f>AJ11+'PC HKI$'!AK11</f>
        <v>431.79499914458961</v>
      </c>
      <c r="AL12">
        <f>AK11+'PC HKI$'!AL11</f>
        <v>431.79499914458961</v>
      </c>
      <c r="AM12">
        <f>AL11+'PC HKI$'!AM11</f>
        <v>427.51980113325703</v>
      </c>
      <c r="AN12">
        <f>AM11+'PC HKI$'!AN11</f>
        <v>423.28693181510596</v>
      </c>
      <c r="AO12">
        <f>AN11+'PC HKI$'!AO11</f>
        <v>419.09597209416432</v>
      </c>
      <c r="AP12">
        <f>AO11+'PC HKI$'!AP11</f>
        <v>414.94650702392505</v>
      </c>
      <c r="AQ12">
        <f>AP11+'PC HKI$'!AQ11</f>
        <v>410.83812576626241</v>
      </c>
      <c r="AR12">
        <f>AQ11+'PC HKI$'!AR11</f>
        <v>406.77042155075486</v>
      </c>
      <c r="AS12">
        <f>AR11+'PC HKI$'!AS11</f>
        <v>402.74299163441077</v>
      </c>
      <c r="AT12">
        <f>AS11+'PC HKI$'!AT11</f>
        <v>398.75543726179285</v>
      </c>
      <c r="AU12">
        <f>AT11+'PC HKI$'!AU11</f>
        <v>394.80736362553745</v>
      </c>
      <c r="AV12">
        <f>AU11+'PC HKI$'!AV11</f>
        <v>390.89837982726482</v>
      </c>
      <c r="AW12">
        <f>AV11+'PC HKI$'!AW11</f>
        <v>387.02809883887608</v>
      </c>
      <c r="AX12">
        <f>AW11+'PC HKI$'!AX11</f>
        <v>383.19613746423374</v>
      </c>
      <c r="AY12">
        <f>AX11+'PC HKI$'!AY11</f>
        <v>379.4021163012215</v>
      </c>
      <c r="AZ12">
        <f>AY11+'PC HKI$'!AZ11</f>
        <v>375.64565970417971</v>
      </c>
      <c r="BA12">
        <f>AZ11+'PC HKI$'!BA11</f>
        <v>371.92639574671256</v>
      </c>
      <c r="BB12">
        <f>BA11+'PC HKI$'!BB11</f>
        <v>368.24395618486392</v>
      </c>
      <c r="BC12">
        <f>BB11+'PC HKI$'!BC11</f>
        <v>364.59797642065735</v>
      </c>
      <c r="BD12">
        <f>BC11+'PC HKI$'!BD11</f>
        <v>360.98809546599739</v>
      </c>
      <c r="BE12">
        <f>BD11+'PC HKI$'!BE11</f>
        <v>357.41395590692809</v>
      </c>
      <c r="BF12">
        <f>BE11+'PC HKI$'!BF11</f>
        <v>353.87520386824565</v>
      </c>
      <c r="BG12">
        <f>BF11+'PC HKI$'!BG11</f>
        <v>350.37148897846106</v>
      </c>
      <c r="BH12">
        <f>BG11+'PC HKI$'!BH11</f>
        <v>346.90246433510998</v>
      </c>
      <c r="BI12">
        <f>BH11+'PC HKI$'!BI11</f>
        <v>343.46778647040594</v>
      </c>
      <c r="BJ12">
        <f>BI11+'PC HKI$'!BJ11</f>
        <v>340.06711531723363</v>
      </c>
      <c r="BK12">
        <f>BJ11+'PC HKI$'!BK11</f>
        <v>336.70011417547886</v>
      </c>
      <c r="BL12">
        <f>BK11+'PC HKI$'!BL11</f>
        <v>333.36644967869194</v>
      </c>
      <c r="BM12">
        <f>BL11+'PC HKI$'!BM11</f>
        <v>330.06579176108113</v>
      </c>
      <c r="BN12">
        <f>BM11+'PC HKI$'!BN11</f>
        <v>326.79781362483283</v>
      </c>
      <c r="BO12">
        <f>BN11+'PC HKI$'!BO11</f>
        <v>323.56219170775529</v>
      </c>
      <c r="BP12">
        <f>BO11+'PC HKI$'!BP11</f>
        <v>320.35860565124284</v>
      </c>
      <c r="BQ12">
        <f>BP11+'PC HKI$'!BQ11</f>
        <v>317.18673826855729</v>
      </c>
      <c r="BR12">
        <f>BQ11+'PC HKI$'!BR11</f>
        <v>314.04627551342304</v>
      </c>
      <c r="BS12">
        <f>BR11+'PC HKI$'!BS11</f>
        <v>310.93690644893371</v>
      </c>
      <c r="BT12">
        <f>BS11+'PC HKI$'!BT11</f>
        <v>307.85832321676605</v>
      </c>
      <c r="BU12">
        <f>BT11+'PC HKI$'!BU11</f>
        <v>304.81022100669907</v>
      </c>
      <c r="BV12">
        <f>BU11+'PC HKI$'!BV11</f>
        <v>301.79229802643471</v>
      </c>
      <c r="BW12">
        <f>BV11+'PC HKI$'!BW11</f>
        <v>298.80425547171751</v>
      </c>
      <c r="BX12">
        <f>BW11+'PC HKI$'!BX11</f>
        <v>295.84579749674998</v>
      </c>
      <c r="BY12">
        <f>BX11+'PC HKI$'!BY11</f>
        <v>292.91663118490095</v>
      </c>
      <c r="BZ12">
        <f>BY11+'PC HKI$'!BZ11</f>
        <v>290.0164665197039</v>
      </c>
      <c r="CA12">
        <f>BZ11+'PC HKI$'!CA11</f>
        <v>287.14501635614249</v>
      </c>
      <c r="CB12">
        <f>CA11+'PC HKI$'!CB11</f>
        <v>284.3019963922203</v>
      </c>
      <c r="CC12">
        <f>CB11+'PC HKI$'!CC11</f>
        <v>281.48712514081217</v>
      </c>
      <c r="CD12">
        <f>CC11+'PC HKI$'!CD11</f>
        <v>278.7001239017942</v>
      </c>
      <c r="CE12">
        <f>CD11+'PC HKI$'!CE11</f>
        <v>275.94071673444972</v>
      </c>
      <c r="CF12">
        <f>CE11+'PC HKI$'!CF11</f>
        <v>273.20863043014822</v>
      </c>
      <c r="CG12">
        <f>CF11+'PC HKI$'!CG11</f>
        <v>270.50359448529525</v>
      </c>
      <c r="CH12">
        <f>CG11+'PC HKI$'!CH11</f>
        <v>267.82534107454973</v>
      </c>
      <c r="CI12">
        <f>CH11+'PC HKI$'!CI11</f>
        <v>265.17360502430665</v>
      </c>
      <c r="CJ12">
        <f>CI11+'PC HKI$'!CJ11</f>
        <v>262.5481237864422</v>
      </c>
      <c r="CK12">
        <f>CJ11+'PC HKI$'!CK11</f>
        <v>259.94863741231899</v>
      </c>
      <c r="CL12">
        <f>CK11+'PC HKI$'!CL11</f>
        <v>257.37488852704848</v>
      </c>
      <c r="CM12">
        <f>CL11+'PC HKI$'!CM11</f>
        <v>254.8266223040084</v>
      </c>
      <c r="CN12">
        <f>CM11+'PC HKI$'!CN11</f>
        <v>252.30358643961227</v>
      </c>
      <c r="CO12">
        <f>CN11+'PC HKI$'!CO11</f>
        <v>249.80553112832899</v>
      </c>
      <c r="CP12">
        <f>CO11+'PC HKI$'!CP11</f>
        <v>247.3322090379495</v>
      </c>
      <c r="CQ12">
        <f>CP11+'PC HKI$'!CQ11</f>
        <v>244.88337528509851</v>
      </c>
      <c r="CR12">
        <f>CQ11+'PC HKI$'!CR11</f>
        <v>242.45878741098863</v>
      </c>
      <c r="CS12">
        <f>CR11+'PC HKI$'!CS11</f>
        <v>240.05820535741449</v>
      </c>
      <c r="CT12">
        <f>CS11+'PC HKI$'!CT11</f>
        <v>237.68139144298465</v>
      </c>
      <c r="CU12">
        <f>CT11+'PC HKI$'!CU11</f>
        <v>235.32811033958876</v>
      </c>
      <c r="CV12">
        <f>CU11+'PC HKI$'!CV11</f>
        <v>232.99812904909777</v>
      </c>
      <c r="CW12">
        <f>CV11+'PC HKI$'!CW11</f>
        <v>230.69121688029483</v>
      </c>
      <c r="CX12">
        <f>CW11+'PC HKI$'!CX11</f>
        <v>228.40714542603448</v>
      </c>
      <c r="CY12">
        <f>CX11+'PC HKI$'!CY11</f>
        <v>226.14568854062819</v>
      </c>
    </row>
    <row r="13" spans="1:103" x14ac:dyDescent="0.25">
      <c r="A13">
        <f>'HKFI(x)'!AE11</f>
        <v>1959</v>
      </c>
      <c r="B13">
        <f t="shared" si="2"/>
        <v>30682.759137684068</v>
      </c>
      <c r="C13">
        <f>'PC HKI$'!C12</f>
        <v>8.3007166451931571</v>
      </c>
      <c r="D13">
        <f>C12+'PC HKI$'!D12</f>
        <v>15.177306061969556</v>
      </c>
      <c r="E13">
        <f>D12+'PC HKI$'!E12</f>
        <v>21.412227607977222</v>
      </c>
      <c r="F13">
        <f>E12+'PC HKI$'!F12</f>
        <v>29.942185727673454</v>
      </c>
      <c r="G13">
        <f>F12+'PC HKI$'!G12</f>
        <v>39.601611450540467</v>
      </c>
      <c r="H13">
        <f>G12+'PC HKI$'!H12</f>
        <v>51.037551728108603</v>
      </c>
      <c r="I13">
        <f>H12+'PC HKI$'!I12</f>
        <v>67.406151679194963</v>
      </c>
      <c r="J13">
        <f>I12+'PC HKI$'!J12</f>
        <v>88.5707767429478</v>
      </c>
      <c r="K13">
        <f>J12+'PC HKI$'!K12</f>
        <v>109.20461844982134</v>
      </c>
      <c r="L13">
        <f>K12+'PC HKI$'!L12</f>
        <v>129.92032870651033</v>
      </c>
      <c r="M13">
        <f>L12+'PC HKI$'!M12</f>
        <v>151.82164211195152</v>
      </c>
      <c r="N13">
        <f>M12+'PC HKI$'!N12</f>
        <v>173.60474832321918</v>
      </c>
      <c r="O13">
        <f>N12+'PC HKI$'!O12</f>
        <v>196.62960511042439</v>
      </c>
      <c r="P13">
        <f>O12+'PC HKI$'!P12</f>
        <v>219.83034336663192</v>
      </c>
      <c r="Q13">
        <f>P12+'PC HKI$'!Q12</f>
        <v>243.79556437129597</v>
      </c>
      <c r="R13">
        <f>Q12+'PC HKI$'!R12</f>
        <v>267.92890110800079</v>
      </c>
      <c r="S13">
        <f>R12+'PC HKI$'!S12</f>
        <v>292.36835919569148</v>
      </c>
      <c r="T13">
        <f>S12+'PC HKI$'!T12</f>
        <v>317.57736480309222</v>
      </c>
      <c r="U13">
        <f>T12+'PC HKI$'!U12</f>
        <v>338.68598597653522</v>
      </c>
      <c r="V13">
        <f>U12+'PC HKI$'!V12</f>
        <v>358.8888849414576</v>
      </c>
      <c r="W13">
        <f>V12+'PC HKI$'!W12</f>
        <v>377.07890556642263</v>
      </c>
      <c r="X13">
        <f>W12+'PC HKI$'!X12</f>
        <v>393.04595783396792</v>
      </c>
      <c r="Y13">
        <f>X12+'PC HKI$'!Y12</f>
        <v>406.32194737225456</v>
      </c>
      <c r="Z13">
        <f>Y12+'PC HKI$'!Z12</f>
        <v>418.54439680482653</v>
      </c>
      <c r="AA13">
        <f>Z12+'PC HKI$'!AA12</f>
        <v>427.41224708731545</v>
      </c>
      <c r="AB13">
        <f>AA12+'PC HKI$'!AB12</f>
        <v>432.58067408212224</v>
      </c>
      <c r="AC13">
        <f>AB12+'PC HKI$'!AC12</f>
        <v>437.38485077206735</v>
      </c>
      <c r="AD13">
        <f>AC12+'PC HKI$'!AD12</f>
        <v>435.94214553506674</v>
      </c>
      <c r="AE13">
        <f>AD12+'PC HKI$'!AE12</f>
        <v>434.79366123156518</v>
      </c>
      <c r="AF13">
        <f>AE12+'PC HKI$'!AF12</f>
        <v>433.87834650942034</v>
      </c>
      <c r="AG13">
        <f>AF12+'PC HKI$'!AG12</f>
        <v>433.13787078166547</v>
      </c>
      <c r="AH13">
        <f>AG12+'PC HKI$'!AH12</f>
        <v>432.58336896027464</v>
      </c>
      <c r="AI13">
        <f>AH12+'PC HKI$'!AI12</f>
        <v>432.17988506494737</v>
      </c>
      <c r="AJ13">
        <f>AI12+'PC HKI$'!AJ12</f>
        <v>431.95142448373394</v>
      </c>
      <c r="AK13">
        <f>AJ12+'PC HKI$'!AK12</f>
        <v>431.84321134551732</v>
      </c>
      <c r="AL13">
        <f>AK12+'PC HKI$'!AL12</f>
        <v>431.79499914458961</v>
      </c>
      <c r="AM13">
        <f>AL12+'PC HKI$'!AM12</f>
        <v>431.79499914458961</v>
      </c>
      <c r="AN13">
        <f>AM12+'PC HKI$'!AN12</f>
        <v>427.51980113325703</v>
      </c>
      <c r="AO13">
        <f>AN12+'PC HKI$'!AO12</f>
        <v>423.28693181510596</v>
      </c>
      <c r="AP13">
        <f>AO12+'PC HKI$'!AP12</f>
        <v>419.09597209416432</v>
      </c>
      <c r="AQ13">
        <f>AP12+'PC HKI$'!AQ12</f>
        <v>414.94650702392505</v>
      </c>
      <c r="AR13">
        <f>AQ12+'PC HKI$'!AR12</f>
        <v>410.83812576626241</v>
      </c>
      <c r="AS13">
        <f>AR12+'PC HKI$'!AS12</f>
        <v>406.77042155075486</v>
      </c>
      <c r="AT13">
        <f>AS12+'PC HKI$'!AT12</f>
        <v>402.74299163441077</v>
      </c>
      <c r="AU13">
        <f>AT12+'PC HKI$'!AU12</f>
        <v>398.75543726179285</v>
      </c>
      <c r="AV13">
        <f>AU12+'PC HKI$'!AV12</f>
        <v>394.80736362553745</v>
      </c>
      <c r="AW13">
        <f>AV12+'PC HKI$'!AW12</f>
        <v>390.89837982726482</v>
      </c>
      <c r="AX13">
        <f>AW12+'PC HKI$'!AX12</f>
        <v>387.02809883887608</v>
      </c>
      <c r="AY13">
        <f>AX12+'PC HKI$'!AY12</f>
        <v>383.19613746423374</v>
      </c>
      <c r="AZ13">
        <f>AY12+'PC HKI$'!AZ12</f>
        <v>379.4021163012215</v>
      </c>
      <c r="BA13">
        <f>AZ12+'PC HKI$'!BA12</f>
        <v>375.64565970417971</v>
      </c>
      <c r="BB13">
        <f>BA12+'PC HKI$'!BB12</f>
        <v>371.92639574671256</v>
      </c>
      <c r="BC13">
        <f>BB12+'PC HKI$'!BC12</f>
        <v>368.24395618486392</v>
      </c>
      <c r="BD13">
        <f>BC12+'PC HKI$'!BD12</f>
        <v>364.59797642065735</v>
      </c>
      <c r="BE13">
        <f>BD12+'PC HKI$'!BE12</f>
        <v>360.98809546599739</v>
      </c>
      <c r="BF13">
        <f>BE12+'PC HKI$'!BF12</f>
        <v>357.41395590692809</v>
      </c>
      <c r="BG13">
        <f>BF12+'PC HKI$'!BG12</f>
        <v>353.87520386824565</v>
      </c>
      <c r="BH13">
        <f>BG12+'PC HKI$'!BH12</f>
        <v>350.37148897846106</v>
      </c>
      <c r="BI13">
        <f>BH12+'PC HKI$'!BI12</f>
        <v>346.90246433510998</v>
      </c>
      <c r="BJ13">
        <f>BI12+'PC HKI$'!BJ12</f>
        <v>343.46778647040594</v>
      </c>
      <c r="BK13">
        <f>BJ12+'PC HKI$'!BK12</f>
        <v>340.06711531723363</v>
      </c>
      <c r="BL13">
        <f>BK12+'PC HKI$'!BL12</f>
        <v>336.70011417547886</v>
      </c>
      <c r="BM13">
        <f>BL12+'PC HKI$'!BM12</f>
        <v>333.36644967869194</v>
      </c>
      <c r="BN13">
        <f>BM12+'PC HKI$'!BN12</f>
        <v>330.06579176108113</v>
      </c>
      <c r="BO13">
        <f>BN12+'PC HKI$'!BO12</f>
        <v>326.79781362483283</v>
      </c>
      <c r="BP13">
        <f>BO12+'PC HKI$'!BP12</f>
        <v>323.56219170775529</v>
      </c>
      <c r="BQ13">
        <f>BP12+'PC HKI$'!BQ12</f>
        <v>320.35860565124284</v>
      </c>
      <c r="BR13">
        <f>BQ12+'PC HKI$'!BR12</f>
        <v>317.18673826855729</v>
      </c>
      <c r="BS13">
        <f>BR12+'PC HKI$'!BS12</f>
        <v>314.04627551342304</v>
      </c>
      <c r="BT13">
        <f>BS12+'PC HKI$'!BT12</f>
        <v>310.93690644893371</v>
      </c>
      <c r="BU13">
        <f>BT12+'PC HKI$'!BU12</f>
        <v>307.85832321676605</v>
      </c>
      <c r="BV13">
        <f>BU12+'PC HKI$'!BV12</f>
        <v>304.81022100669907</v>
      </c>
      <c r="BW13">
        <f>BV12+'PC HKI$'!BW12</f>
        <v>301.79229802643471</v>
      </c>
      <c r="BX13">
        <f>BW12+'PC HKI$'!BX12</f>
        <v>298.80425547171751</v>
      </c>
      <c r="BY13">
        <f>BX12+'PC HKI$'!BY12</f>
        <v>295.84579749674998</v>
      </c>
      <c r="BZ13">
        <f>BY12+'PC HKI$'!BZ12</f>
        <v>292.91663118490095</v>
      </c>
      <c r="CA13">
        <f>BZ12+'PC HKI$'!CA12</f>
        <v>290.0164665197039</v>
      </c>
      <c r="CB13">
        <f>CA12+'PC HKI$'!CB12</f>
        <v>287.14501635614249</v>
      </c>
      <c r="CC13">
        <f>CB12+'PC HKI$'!CC12</f>
        <v>284.3019963922203</v>
      </c>
      <c r="CD13">
        <f>CC12+'PC HKI$'!CD12</f>
        <v>281.48712514081217</v>
      </c>
      <c r="CE13">
        <f>CD12+'PC HKI$'!CE12</f>
        <v>278.7001239017942</v>
      </c>
      <c r="CF13">
        <f>CE12+'PC HKI$'!CF12</f>
        <v>275.94071673444972</v>
      </c>
      <c r="CG13">
        <f>CF12+'PC HKI$'!CG12</f>
        <v>273.20863043014822</v>
      </c>
      <c r="CH13">
        <f>CG12+'PC HKI$'!CH12</f>
        <v>270.50359448529525</v>
      </c>
      <c r="CI13">
        <f>CH12+'PC HKI$'!CI12</f>
        <v>267.82534107454973</v>
      </c>
      <c r="CJ13">
        <f>CI12+'PC HKI$'!CJ12</f>
        <v>265.17360502430665</v>
      </c>
      <c r="CK13">
        <f>CJ12+'PC HKI$'!CK12</f>
        <v>262.5481237864422</v>
      </c>
      <c r="CL13">
        <f>CK12+'PC HKI$'!CL12</f>
        <v>259.94863741231899</v>
      </c>
      <c r="CM13">
        <f>CL12+'PC HKI$'!CM12</f>
        <v>257.37488852704848</v>
      </c>
      <c r="CN13">
        <f>CM12+'PC HKI$'!CN12</f>
        <v>254.8266223040084</v>
      </c>
      <c r="CO13">
        <f>CN12+'PC HKI$'!CO12</f>
        <v>252.30358643961227</v>
      </c>
      <c r="CP13">
        <f>CO12+'PC HKI$'!CP12</f>
        <v>249.80553112832899</v>
      </c>
      <c r="CQ13">
        <f>CP12+'PC HKI$'!CQ12</f>
        <v>247.3322090379495</v>
      </c>
      <c r="CR13">
        <f>CQ12+'PC HKI$'!CR12</f>
        <v>244.88337528509851</v>
      </c>
      <c r="CS13">
        <f>CR12+'PC HKI$'!CS12</f>
        <v>242.45878741098863</v>
      </c>
      <c r="CT13">
        <f>CS12+'PC HKI$'!CT12</f>
        <v>240.05820535741449</v>
      </c>
      <c r="CU13">
        <f>CT12+'PC HKI$'!CU12</f>
        <v>237.68139144298465</v>
      </c>
      <c r="CV13">
        <f>CU12+'PC HKI$'!CV12</f>
        <v>235.32811033958876</v>
      </c>
      <c r="CW13">
        <f>CV12+'PC HKI$'!CW12</f>
        <v>232.99812904909777</v>
      </c>
      <c r="CX13">
        <f>CW12+'PC HKI$'!CX12</f>
        <v>230.69121688029483</v>
      </c>
      <c r="CY13">
        <f>CX12+'PC HKI$'!CY12</f>
        <v>228.40714542603448</v>
      </c>
    </row>
    <row r="14" spans="1:103" x14ac:dyDescent="0.25">
      <c r="A14">
        <f>'HKFI(x)'!AE12</f>
        <v>1960</v>
      </c>
      <c r="B14">
        <f t="shared" si="2"/>
        <v>30935.31343006204</v>
      </c>
      <c r="C14">
        <f>'PC HKI$'!C13</f>
        <v>8.4089053137558452</v>
      </c>
      <c r="D14">
        <f>C13+'PC HKI$'!D13</f>
        <v>15.364568807661655</v>
      </c>
      <c r="E14">
        <f>D13+'PC HKI$'!E13</f>
        <v>21.659923205035742</v>
      </c>
      <c r="F14">
        <f>E13+'PC HKI$'!F13</f>
        <v>30.26721193726015</v>
      </c>
      <c r="G14">
        <f>F13+'PC HKI$'!G13</f>
        <v>40.017019241957939</v>
      </c>
      <c r="H14">
        <f>G13+'PC HKI$'!H13</f>
        <v>51.575871106262504</v>
      </c>
      <c r="I14">
        <f>H13+'PC HKI$'!I13</f>
        <v>68.116169518799637</v>
      </c>
      <c r="J14">
        <f>I13+'PC HKI$'!J13</f>
        <v>89.513040056990121</v>
      </c>
      <c r="K14">
        <f>J13+'PC HKI$'!K13</f>
        <v>110.37651041041269</v>
      </c>
      <c r="L14">
        <f>K13+'PC HKI$'!L13</f>
        <v>131.30698720044572</v>
      </c>
      <c r="M14">
        <f>L13+'PC HKI$'!M13</f>
        <v>153.42545600643965</v>
      </c>
      <c r="N14">
        <f>M13+'PC HKI$'!N13</f>
        <v>175.44864514120681</v>
      </c>
      <c r="O14">
        <f>N13+'PC HKI$'!O13</f>
        <v>198.64765595020239</v>
      </c>
      <c r="P14">
        <f>O13+'PC HKI$'!P13</f>
        <v>222.02747085312151</v>
      </c>
      <c r="Q14">
        <f>P13+'PC HKI$'!Q13</f>
        <v>246.1629969458215</v>
      </c>
      <c r="R14">
        <f>Q13+'PC HKI$'!R13</f>
        <v>270.4191449829068</v>
      </c>
      <c r="S14">
        <f>R13+'PC HKI$'!S13</f>
        <v>294.94515581485388</v>
      </c>
      <c r="T14">
        <f>S13+'PC HKI$'!T13</f>
        <v>320.1584858538705</v>
      </c>
      <c r="U14">
        <f>T13+'PC HKI$'!U13</f>
        <v>341.24654983761269</v>
      </c>
      <c r="V14">
        <f>U13+'PC HKI$'!V13</f>
        <v>361.39649060173224</v>
      </c>
      <c r="W14">
        <f>V13+'PC HKI$'!W13</f>
        <v>379.49951009608117</v>
      </c>
      <c r="X14">
        <f>W13+'PC HKI$'!X13</f>
        <v>395.42933897138676</v>
      </c>
      <c r="Y14">
        <f>X13+'PC HKI$'!Y13</f>
        <v>408.6145894395961</v>
      </c>
      <c r="Z14">
        <f>Y13+'PC HKI$'!Z13</f>
        <v>420.71254024237203</v>
      </c>
      <c r="AA14">
        <f>Z13+'PC HKI$'!AA13</f>
        <v>429.43962359077022</v>
      </c>
      <c r="AB14">
        <f>AA13+'PC HKI$'!AB13</f>
        <v>434.41093767349577</v>
      </c>
      <c r="AC14">
        <f>AB13+'PC HKI$'!AC13</f>
        <v>439.05964185910852</v>
      </c>
      <c r="AD14">
        <f>AC13+'PC HKI$'!AD13</f>
        <v>437.38485077206735</v>
      </c>
      <c r="AE14">
        <f>AD13+'PC HKI$'!AE13</f>
        <v>435.94214553506674</v>
      </c>
      <c r="AF14">
        <f>AE13+'PC HKI$'!AF13</f>
        <v>434.79366123156518</v>
      </c>
      <c r="AG14">
        <f>AF13+'PC HKI$'!AG13</f>
        <v>433.87834650942034</v>
      </c>
      <c r="AH14">
        <f>AG13+'PC HKI$'!AH13</f>
        <v>433.13787078166547</v>
      </c>
      <c r="AI14">
        <f>AH13+'PC HKI$'!AI13</f>
        <v>432.58336896027464</v>
      </c>
      <c r="AJ14">
        <f>AI13+'PC HKI$'!AJ13</f>
        <v>432.17988506494737</v>
      </c>
      <c r="AK14">
        <f>AJ13+'PC HKI$'!AK13</f>
        <v>431.95142448373394</v>
      </c>
      <c r="AL14">
        <f>AK13+'PC HKI$'!AL13</f>
        <v>431.84321134551732</v>
      </c>
      <c r="AM14">
        <f>AL13+'PC HKI$'!AM13</f>
        <v>431.79499914458961</v>
      </c>
      <c r="AN14">
        <f>AM13+'PC HKI$'!AN13</f>
        <v>431.79499914458961</v>
      </c>
      <c r="AO14">
        <f>AN13+'PC HKI$'!AO13</f>
        <v>427.51980113325703</v>
      </c>
      <c r="AP14">
        <f>AO13+'PC HKI$'!AP13</f>
        <v>423.28693181510596</v>
      </c>
      <c r="AQ14">
        <f>AP13+'PC HKI$'!AQ13</f>
        <v>419.09597209416432</v>
      </c>
      <c r="AR14">
        <f>AQ13+'PC HKI$'!AR13</f>
        <v>414.94650702392505</v>
      </c>
      <c r="AS14">
        <f>AR13+'PC HKI$'!AS13</f>
        <v>410.83812576626241</v>
      </c>
      <c r="AT14">
        <f>AS13+'PC HKI$'!AT13</f>
        <v>406.77042155075486</v>
      </c>
      <c r="AU14">
        <f>AT13+'PC HKI$'!AU13</f>
        <v>402.74299163441077</v>
      </c>
      <c r="AV14">
        <f>AU13+'PC HKI$'!AV13</f>
        <v>398.75543726179285</v>
      </c>
      <c r="AW14">
        <f>AV13+'PC HKI$'!AW13</f>
        <v>394.80736362553745</v>
      </c>
      <c r="AX14">
        <f>AW13+'PC HKI$'!AX13</f>
        <v>390.89837982726482</v>
      </c>
      <c r="AY14">
        <f>AX13+'PC HKI$'!AY13</f>
        <v>387.02809883887608</v>
      </c>
      <c r="AZ14">
        <f>AY13+'PC HKI$'!AZ13</f>
        <v>383.19613746423374</v>
      </c>
      <c r="BA14">
        <f>AZ13+'PC HKI$'!BA13</f>
        <v>379.4021163012215</v>
      </c>
      <c r="BB14">
        <f>BA13+'PC HKI$'!BB13</f>
        <v>375.64565970417971</v>
      </c>
      <c r="BC14">
        <f>BB13+'PC HKI$'!BC13</f>
        <v>371.92639574671256</v>
      </c>
      <c r="BD14">
        <f>BC13+'PC HKI$'!BD13</f>
        <v>368.24395618486392</v>
      </c>
      <c r="BE14">
        <f>BD13+'PC HKI$'!BE13</f>
        <v>364.59797642065735</v>
      </c>
      <c r="BF14">
        <f>BE13+'PC HKI$'!BF13</f>
        <v>360.98809546599739</v>
      </c>
      <c r="BG14">
        <f>BF13+'PC HKI$'!BG13</f>
        <v>357.41395590692809</v>
      </c>
      <c r="BH14">
        <f>BG13+'PC HKI$'!BH13</f>
        <v>353.87520386824565</v>
      </c>
      <c r="BI14">
        <f>BH13+'PC HKI$'!BI13</f>
        <v>350.37148897846106</v>
      </c>
      <c r="BJ14">
        <f>BI13+'PC HKI$'!BJ13</f>
        <v>346.90246433510998</v>
      </c>
      <c r="BK14">
        <f>BJ13+'PC HKI$'!BK13</f>
        <v>343.46778647040594</v>
      </c>
      <c r="BL14">
        <f>BK13+'PC HKI$'!BL13</f>
        <v>340.06711531723363</v>
      </c>
      <c r="BM14">
        <f>BL13+'PC HKI$'!BM13</f>
        <v>336.70011417547886</v>
      </c>
      <c r="BN14">
        <f>BM13+'PC HKI$'!BN13</f>
        <v>333.36644967869194</v>
      </c>
      <c r="BO14">
        <f>BN13+'PC HKI$'!BO13</f>
        <v>330.06579176108113</v>
      </c>
      <c r="BP14">
        <f>BO13+'PC HKI$'!BP13</f>
        <v>326.79781362483283</v>
      </c>
      <c r="BQ14">
        <f>BP13+'PC HKI$'!BQ13</f>
        <v>323.56219170775529</v>
      </c>
      <c r="BR14">
        <f>BQ13+'PC HKI$'!BR13</f>
        <v>320.35860565124284</v>
      </c>
      <c r="BS14">
        <f>BR13+'PC HKI$'!BS13</f>
        <v>317.18673826855729</v>
      </c>
      <c r="BT14">
        <f>BS13+'PC HKI$'!BT13</f>
        <v>314.04627551342304</v>
      </c>
      <c r="BU14">
        <f>BT13+'PC HKI$'!BU13</f>
        <v>310.93690644893371</v>
      </c>
      <c r="BV14">
        <f>BU13+'PC HKI$'!BV13</f>
        <v>307.85832321676605</v>
      </c>
      <c r="BW14">
        <f>BV13+'PC HKI$'!BW13</f>
        <v>304.81022100669907</v>
      </c>
      <c r="BX14">
        <f>BW13+'PC HKI$'!BX13</f>
        <v>301.79229802643471</v>
      </c>
      <c r="BY14">
        <f>BX13+'PC HKI$'!BY13</f>
        <v>298.80425547171751</v>
      </c>
      <c r="BZ14">
        <f>BY13+'PC HKI$'!BZ13</f>
        <v>295.84579749674998</v>
      </c>
      <c r="CA14">
        <f>BZ13+'PC HKI$'!CA13</f>
        <v>292.91663118490095</v>
      </c>
      <c r="CB14">
        <f>CA13+'PC HKI$'!CB13</f>
        <v>290.0164665197039</v>
      </c>
      <c r="CC14">
        <f>CB13+'PC HKI$'!CC13</f>
        <v>287.14501635614249</v>
      </c>
      <c r="CD14">
        <f>CC13+'PC HKI$'!CD13</f>
        <v>284.3019963922203</v>
      </c>
      <c r="CE14">
        <f>CD13+'PC HKI$'!CE13</f>
        <v>281.48712514081217</v>
      </c>
      <c r="CF14">
        <f>CE13+'PC HKI$'!CF13</f>
        <v>278.7001239017942</v>
      </c>
      <c r="CG14">
        <f>CF13+'PC HKI$'!CG13</f>
        <v>275.94071673444972</v>
      </c>
      <c r="CH14">
        <f>CG13+'PC HKI$'!CH13</f>
        <v>273.20863043014822</v>
      </c>
      <c r="CI14">
        <f>CH13+'PC HKI$'!CI13</f>
        <v>270.50359448529525</v>
      </c>
      <c r="CJ14">
        <f>CI13+'PC HKI$'!CJ13</f>
        <v>267.82534107454973</v>
      </c>
      <c r="CK14">
        <f>CJ13+'PC HKI$'!CK13</f>
        <v>265.17360502430665</v>
      </c>
      <c r="CL14">
        <f>CK13+'PC HKI$'!CL13</f>
        <v>262.5481237864422</v>
      </c>
      <c r="CM14">
        <f>CL13+'PC HKI$'!CM13</f>
        <v>259.94863741231899</v>
      </c>
      <c r="CN14">
        <f>CM13+'PC HKI$'!CN13</f>
        <v>257.37488852704848</v>
      </c>
      <c r="CO14">
        <f>CN13+'PC HKI$'!CO13</f>
        <v>254.8266223040084</v>
      </c>
      <c r="CP14">
        <f>CO13+'PC HKI$'!CP13</f>
        <v>252.30358643961227</v>
      </c>
      <c r="CQ14">
        <f>CP13+'PC HKI$'!CQ13</f>
        <v>249.80553112832899</v>
      </c>
      <c r="CR14">
        <f>CQ13+'PC HKI$'!CR13</f>
        <v>247.3322090379495</v>
      </c>
      <c r="CS14">
        <f>CR13+'PC HKI$'!CS13</f>
        <v>244.88337528509851</v>
      </c>
      <c r="CT14">
        <f>CS13+'PC HKI$'!CT13</f>
        <v>242.45878741098863</v>
      </c>
      <c r="CU14">
        <f>CT13+'PC HKI$'!CU13</f>
        <v>240.05820535741449</v>
      </c>
      <c r="CV14">
        <f>CU13+'PC HKI$'!CV13</f>
        <v>237.68139144298465</v>
      </c>
      <c r="CW14">
        <f>CV13+'PC HKI$'!CW13</f>
        <v>235.32811033958876</v>
      </c>
      <c r="CX14">
        <f>CW13+'PC HKI$'!CX13</f>
        <v>232.99812904909777</v>
      </c>
      <c r="CY14">
        <f>CX13+'PC HKI$'!CY13</f>
        <v>230.69121688029483</v>
      </c>
    </row>
    <row r="15" spans="1:103" x14ac:dyDescent="0.25">
      <c r="A15">
        <f>'HKFI(x)'!AE13</f>
        <v>1961</v>
      </c>
      <c r="B15">
        <f t="shared" si="2"/>
        <v>31190.04583656554</v>
      </c>
      <c r="C15">
        <f>'PC HKI$'!C14</f>
        <v>8.4903288521150486</v>
      </c>
      <c r="D15">
        <f>C14+'PC HKI$'!D14</f>
        <v>15.541658837302025</v>
      </c>
      <c r="E15">
        <f>D14+'PC HKI$'!E14</f>
        <v>21.907874722085609</v>
      </c>
      <c r="F15">
        <f>E14+'PC HKI$'!F14</f>
        <v>30.572645695667333</v>
      </c>
      <c r="G15">
        <f>F14+'PC HKI$'!G14</f>
        <v>40.373301437130067</v>
      </c>
      <c r="H15">
        <f>G14+'PC HKI$'!H14</f>
        <v>52.042848692226926</v>
      </c>
      <c r="I15">
        <f>H14+'PC HKI$'!I14</f>
        <v>68.770686713632884</v>
      </c>
      <c r="J15">
        <f>I14+'PC HKI$'!J14</f>
        <v>90.481584309877093</v>
      </c>
      <c r="K15">
        <f>J14+'PC HKI$'!K14</f>
        <v>111.53875217488314</v>
      </c>
      <c r="L15">
        <f>K14+'PC HKI$'!L14</f>
        <v>132.71446228453343</v>
      </c>
      <c r="M15">
        <f>L14+'PC HKI$'!M14</f>
        <v>155.06158641226949</v>
      </c>
      <c r="N15">
        <f>M14+'PC HKI$'!N14</f>
        <v>177.27736670551667</v>
      </c>
      <c r="O15">
        <f>N14+'PC HKI$'!O14</f>
        <v>200.72785020795544</v>
      </c>
      <c r="P15">
        <f>O14+'PC HKI$'!P14</f>
        <v>224.26521605770319</v>
      </c>
      <c r="Q15">
        <f>P14+'PC HKI$'!Q14</f>
        <v>248.59743670543372</v>
      </c>
      <c r="R15">
        <f>Q14+'PC HKI$'!R14</f>
        <v>273.02458333670967</v>
      </c>
      <c r="S15">
        <f>R14+'PC HKI$'!S14</f>
        <v>297.61003421976079</v>
      </c>
      <c r="T15">
        <f>S14+'PC HKI$'!T14</f>
        <v>322.94837740092373</v>
      </c>
      <c r="U15">
        <f>T14+'PC HKI$'!U14</f>
        <v>344.04875597750362</v>
      </c>
      <c r="V15">
        <f>U14+'PC HKI$'!V14</f>
        <v>364.14025761169876</v>
      </c>
      <c r="W15">
        <f>V14+'PC HKI$'!W14</f>
        <v>382.18182582183755</v>
      </c>
      <c r="X15">
        <f>W14+'PC HKI$'!X14</f>
        <v>398.02498656254932</v>
      </c>
      <c r="Y15">
        <f>X14+'PC HKI$'!Y14</f>
        <v>411.16555156649963</v>
      </c>
      <c r="Z15">
        <f>Y14+'PC HKI$'!Z14</f>
        <v>423.23567674243242</v>
      </c>
      <c r="AA15">
        <f>Z14+'PC HKI$'!AA14</f>
        <v>431.7671754008212</v>
      </c>
      <c r="AB15">
        <f>AA14+'PC HKI$'!AB14</f>
        <v>436.51219097885973</v>
      </c>
      <c r="AC15">
        <f>AB14+'PC HKI$'!AC14</f>
        <v>440.99140675591082</v>
      </c>
      <c r="AD15">
        <f>AC14+'PC HKI$'!AD14</f>
        <v>439.05964185910852</v>
      </c>
      <c r="AE15">
        <f>AD14+'PC HKI$'!AE14</f>
        <v>437.38485077206735</v>
      </c>
      <c r="AF15">
        <f>AE14+'PC HKI$'!AF14</f>
        <v>435.94214553506674</v>
      </c>
      <c r="AG15">
        <f>AF14+'PC HKI$'!AG14</f>
        <v>434.79366123156518</v>
      </c>
      <c r="AH15">
        <f>AG14+'PC HKI$'!AH14</f>
        <v>433.87834650942034</v>
      </c>
      <c r="AI15">
        <f>AH14+'PC HKI$'!AI14</f>
        <v>433.13787078166547</v>
      </c>
      <c r="AJ15">
        <f>AI14+'PC HKI$'!AJ14</f>
        <v>432.58336896027464</v>
      </c>
      <c r="AK15">
        <f>AJ14+'PC HKI$'!AK14</f>
        <v>432.17988506494737</v>
      </c>
      <c r="AL15">
        <f>AK14+'PC HKI$'!AL14</f>
        <v>431.95142448373394</v>
      </c>
      <c r="AM15">
        <f>AL14+'PC HKI$'!AM14</f>
        <v>431.84321134551732</v>
      </c>
      <c r="AN15">
        <f>AM14+'PC HKI$'!AN14</f>
        <v>431.79499914458961</v>
      </c>
      <c r="AO15">
        <f>AN14+'PC HKI$'!AO14</f>
        <v>431.79499914458961</v>
      </c>
      <c r="AP15">
        <f>AO14+'PC HKI$'!AP14</f>
        <v>427.51980113325703</v>
      </c>
      <c r="AQ15">
        <f>AP14+'PC HKI$'!AQ14</f>
        <v>423.28693181510596</v>
      </c>
      <c r="AR15">
        <f>AQ14+'PC HKI$'!AR14</f>
        <v>419.09597209416432</v>
      </c>
      <c r="AS15">
        <f>AR14+'PC HKI$'!AS14</f>
        <v>414.94650702392505</v>
      </c>
      <c r="AT15">
        <f>AS14+'PC HKI$'!AT14</f>
        <v>410.83812576626241</v>
      </c>
      <c r="AU15">
        <f>AT14+'PC HKI$'!AU14</f>
        <v>406.77042155075486</v>
      </c>
      <c r="AV15">
        <f>AU14+'PC HKI$'!AV14</f>
        <v>402.74299163441077</v>
      </c>
      <c r="AW15">
        <f>AV14+'PC HKI$'!AW14</f>
        <v>398.75543726179285</v>
      </c>
      <c r="AX15">
        <f>AW14+'PC HKI$'!AX14</f>
        <v>394.80736362553745</v>
      </c>
      <c r="AY15">
        <f>AX14+'PC HKI$'!AY14</f>
        <v>390.89837982726482</v>
      </c>
      <c r="AZ15">
        <f>AY14+'PC HKI$'!AZ14</f>
        <v>387.02809883887608</v>
      </c>
      <c r="BA15">
        <f>AZ14+'PC HKI$'!BA14</f>
        <v>383.19613746423374</v>
      </c>
      <c r="BB15">
        <f>BA14+'PC HKI$'!BB14</f>
        <v>379.4021163012215</v>
      </c>
      <c r="BC15">
        <f>BB14+'PC HKI$'!BC14</f>
        <v>375.64565970417971</v>
      </c>
      <c r="BD15">
        <f>BC14+'PC HKI$'!BD14</f>
        <v>371.92639574671256</v>
      </c>
      <c r="BE15">
        <f>BD14+'PC HKI$'!BE14</f>
        <v>368.24395618486392</v>
      </c>
      <c r="BF15">
        <f>BE14+'PC HKI$'!BF14</f>
        <v>364.59797642065735</v>
      </c>
      <c r="BG15">
        <f>BF14+'PC HKI$'!BG14</f>
        <v>360.98809546599739</v>
      </c>
      <c r="BH15">
        <f>BG14+'PC HKI$'!BH14</f>
        <v>357.41395590692809</v>
      </c>
      <c r="BI15">
        <f>BH14+'PC HKI$'!BI14</f>
        <v>353.87520386824565</v>
      </c>
      <c r="BJ15">
        <f>BI14+'PC HKI$'!BJ14</f>
        <v>350.37148897846106</v>
      </c>
      <c r="BK15">
        <f>BJ14+'PC HKI$'!BK14</f>
        <v>346.90246433510998</v>
      </c>
      <c r="BL15">
        <f>BK14+'PC HKI$'!BL14</f>
        <v>343.46778647040594</v>
      </c>
      <c r="BM15">
        <f>BL14+'PC HKI$'!BM14</f>
        <v>340.06711531723363</v>
      </c>
      <c r="BN15">
        <f>BM14+'PC HKI$'!BN14</f>
        <v>336.70011417547886</v>
      </c>
      <c r="BO15">
        <f>BN14+'PC HKI$'!BO14</f>
        <v>333.36644967869194</v>
      </c>
      <c r="BP15">
        <f>BO14+'PC HKI$'!BP14</f>
        <v>330.06579176108113</v>
      </c>
      <c r="BQ15">
        <f>BP14+'PC HKI$'!BQ14</f>
        <v>326.79781362483283</v>
      </c>
      <c r="BR15">
        <f>BQ14+'PC HKI$'!BR14</f>
        <v>323.56219170775529</v>
      </c>
      <c r="BS15">
        <f>BR14+'PC HKI$'!BS14</f>
        <v>320.35860565124284</v>
      </c>
      <c r="BT15">
        <f>BS14+'PC HKI$'!BT14</f>
        <v>317.18673826855729</v>
      </c>
      <c r="BU15">
        <f>BT14+'PC HKI$'!BU14</f>
        <v>314.04627551342304</v>
      </c>
      <c r="BV15">
        <f>BU14+'PC HKI$'!BV14</f>
        <v>310.93690644893371</v>
      </c>
      <c r="BW15">
        <f>BV14+'PC HKI$'!BW14</f>
        <v>307.85832321676605</v>
      </c>
      <c r="BX15">
        <f>BW14+'PC HKI$'!BX14</f>
        <v>304.81022100669907</v>
      </c>
      <c r="BY15">
        <f>BX14+'PC HKI$'!BY14</f>
        <v>301.79229802643471</v>
      </c>
      <c r="BZ15">
        <f>BY14+'PC HKI$'!BZ14</f>
        <v>298.80425547171751</v>
      </c>
      <c r="CA15">
        <f>BZ14+'PC HKI$'!CA14</f>
        <v>295.84579749674998</v>
      </c>
      <c r="CB15">
        <f>CA14+'PC HKI$'!CB14</f>
        <v>292.91663118490095</v>
      </c>
      <c r="CC15">
        <f>CB14+'PC HKI$'!CC14</f>
        <v>290.0164665197039</v>
      </c>
      <c r="CD15">
        <f>CC14+'PC HKI$'!CD14</f>
        <v>287.14501635614249</v>
      </c>
      <c r="CE15">
        <f>CD14+'PC HKI$'!CE14</f>
        <v>284.3019963922203</v>
      </c>
      <c r="CF15">
        <f>CE14+'PC HKI$'!CF14</f>
        <v>281.48712514081217</v>
      </c>
      <c r="CG15">
        <f>CF14+'PC HKI$'!CG14</f>
        <v>278.7001239017942</v>
      </c>
      <c r="CH15">
        <f>CG14+'PC HKI$'!CH14</f>
        <v>275.94071673444972</v>
      </c>
      <c r="CI15">
        <f>CH14+'PC HKI$'!CI14</f>
        <v>273.20863043014822</v>
      </c>
      <c r="CJ15">
        <f>CI14+'PC HKI$'!CJ14</f>
        <v>270.50359448529525</v>
      </c>
      <c r="CK15">
        <f>CJ14+'PC HKI$'!CK14</f>
        <v>267.82534107454973</v>
      </c>
      <c r="CL15">
        <f>CK14+'PC HKI$'!CL14</f>
        <v>265.17360502430665</v>
      </c>
      <c r="CM15">
        <f>CL14+'PC HKI$'!CM14</f>
        <v>262.5481237864422</v>
      </c>
      <c r="CN15">
        <f>CM14+'PC HKI$'!CN14</f>
        <v>259.94863741231899</v>
      </c>
      <c r="CO15">
        <f>CN14+'PC HKI$'!CO14</f>
        <v>257.37488852704848</v>
      </c>
      <c r="CP15">
        <f>CO14+'PC HKI$'!CP14</f>
        <v>254.8266223040084</v>
      </c>
      <c r="CQ15">
        <f>CP14+'PC HKI$'!CQ14</f>
        <v>252.30358643961227</v>
      </c>
      <c r="CR15">
        <f>CQ14+'PC HKI$'!CR14</f>
        <v>249.80553112832899</v>
      </c>
      <c r="CS15">
        <f>CR14+'PC HKI$'!CS14</f>
        <v>247.3322090379495</v>
      </c>
      <c r="CT15">
        <f>CS14+'PC HKI$'!CT14</f>
        <v>244.88337528509851</v>
      </c>
      <c r="CU15">
        <f>CT14+'PC HKI$'!CU14</f>
        <v>242.45878741098863</v>
      </c>
      <c r="CV15">
        <f>CU14+'PC HKI$'!CV14</f>
        <v>240.05820535741449</v>
      </c>
      <c r="CW15">
        <f>CV14+'PC HKI$'!CW14</f>
        <v>237.68139144298465</v>
      </c>
      <c r="CX15">
        <f>CW14+'PC HKI$'!CX14</f>
        <v>235.32811033958876</v>
      </c>
      <c r="CY15">
        <f>CX14+'PC HKI$'!CY14</f>
        <v>232.99812904909777</v>
      </c>
    </row>
    <row r="16" spans="1:103" x14ac:dyDescent="0.25">
      <c r="A16">
        <f>'HKFI(x)'!AE14</f>
        <v>1962</v>
      </c>
      <c r="B16">
        <f t="shared" si="2"/>
        <v>31446.93247461932</v>
      </c>
      <c r="C16">
        <f>'PC HKI$'!C15</f>
        <v>8.5691259121324865</v>
      </c>
      <c r="D16">
        <f>C15+'PC HKI$'!D15</f>
        <v>15.689828215991238</v>
      </c>
      <c r="E16">
        <f>D15+'PC HKI$'!E15</f>
        <v>22.14481811166473</v>
      </c>
      <c r="F16">
        <f>E15+'PC HKI$'!F15</f>
        <v>30.887230595749106</v>
      </c>
      <c r="G16">
        <f>F15+'PC HKI$'!G15</f>
        <v>40.734848367525899</v>
      </c>
      <c r="H16">
        <f>G15+'PC HKI$'!H15</f>
        <v>52.474842221322206</v>
      </c>
      <c r="I16">
        <f>H15+'PC HKI$'!I15</f>
        <v>69.373056974893757</v>
      </c>
      <c r="J16">
        <f>I15+'PC HKI$'!J15</f>
        <v>91.37479897085079</v>
      </c>
      <c r="K16">
        <f>J15+'PC HKI$'!K15</f>
        <v>112.72403999949682</v>
      </c>
      <c r="L16">
        <f>K15+'PC HKI$'!L15</f>
        <v>134.10404143738231</v>
      </c>
      <c r="M16">
        <f>L15+'PC HKI$'!M15</f>
        <v>156.70922369660462</v>
      </c>
      <c r="N16">
        <f>M15+'PC HKI$'!N15</f>
        <v>179.14030086936242</v>
      </c>
      <c r="O16">
        <f>N15+'PC HKI$'!O15</f>
        <v>202.79449700561261</v>
      </c>
      <c r="P16">
        <f>O15+'PC HKI$'!P15</f>
        <v>226.57496838936294</v>
      </c>
      <c r="Q16">
        <f>P15+'PC HKI$'!Q15</f>
        <v>251.07770903353904</v>
      </c>
      <c r="R16">
        <f>Q15+'PC HKI$'!R15</f>
        <v>275.70225568958273</v>
      </c>
      <c r="S16">
        <f>R15+'PC HKI$'!S15</f>
        <v>300.42304330711914</v>
      </c>
      <c r="T16">
        <f>S15+'PC HKI$'!T15</f>
        <v>325.84471890373612</v>
      </c>
      <c r="U16">
        <f>T15+'PC HKI$'!U15</f>
        <v>347.05625457081311</v>
      </c>
      <c r="V16">
        <f>U15+'PC HKI$'!V15</f>
        <v>367.13387300423949</v>
      </c>
      <c r="W16">
        <f>V15+'PC HKI$'!W15</f>
        <v>385.10309567418273</v>
      </c>
      <c r="X16">
        <f>W15+'PC HKI$'!X15</f>
        <v>400.87677660246874</v>
      </c>
      <c r="Y16">
        <f>X15+'PC HKI$'!Y15</f>
        <v>413.91554247555399</v>
      </c>
      <c r="Z16">
        <f>Y15+'PC HKI$'!Z15</f>
        <v>425.97248416485326</v>
      </c>
      <c r="AA16">
        <f>Z15+'PC HKI$'!AA15</f>
        <v>434.4224951997931</v>
      </c>
      <c r="AB16">
        <f>AA15+'PC HKI$'!AB15</f>
        <v>438.90877206629727</v>
      </c>
      <c r="AC16">
        <f>AB15+'PC HKI$'!AC15</f>
        <v>443.17514107068217</v>
      </c>
      <c r="AD16">
        <f>AC15+'PC HKI$'!AD15</f>
        <v>440.99140675591082</v>
      </c>
      <c r="AE16">
        <f>AD15+'PC HKI$'!AE15</f>
        <v>439.05964185910852</v>
      </c>
      <c r="AF16">
        <f>AE15+'PC HKI$'!AF15</f>
        <v>437.38485077206735</v>
      </c>
      <c r="AG16">
        <f>AF15+'PC HKI$'!AG15</f>
        <v>435.94214553506674</v>
      </c>
      <c r="AH16">
        <f>AG15+'PC HKI$'!AH15</f>
        <v>434.79366123156518</v>
      </c>
      <c r="AI16">
        <f>AH15+'PC HKI$'!AI15</f>
        <v>433.87834650942034</v>
      </c>
      <c r="AJ16">
        <f>AI15+'PC HKI$'!AJ15</f>
        <v>433.13787078166547</v>
      </c>
      <c r="AK16">
        <f>AJ15+'PC HKI$'!AK15</f>
        <v>432.58336896027464</v>
      </c>
      <c r="AL16">
        <f>AK15+'PC HKI$'!AL15</f>
        <v>432.17988506494737</v>
      </c>
      <c r="AM16">
        <f>AL15+'PC HKI$'!AM15</f>
        <v>431.95142448373394</v>
      </c>
      <c r="AN16">
        <f>AM15+'PC HKI$'!AN15</f>
        <v>431.84321134551732</v>
      </c>
      <c r="AO16">
        <f>AN15+'PC HKI$'!AO15</f>
        <v>431.79499914458961</v>
      </c>
      <c r="AP16">
        <f>AO15+'PC HKI$'!AP15</f>
        <v>431.79499914458961</v>
      </c>
      <c r="AQ16">
        <f>AP15+'PC HKI$'!AQ15</f>
        <v>427.51980113325703</v>
      </c>
      <c r="AR16">
        <f>AQ15+'PC HKI$'!AR15</f>
        <v>423.28693181510596</v>
      </c>
      <c r="AS16">
        <f>AR15+'PC HKI$'!AS15</f>
        <v>419.09597209416432</v>
      </c>
      <c r="AT16">
        <f>AS15+'PC HKI$'!AT15</f>
        <v>414.94650702392505</v>
      </c>
      <c r="AU16">
        <f>AT15+'PC HKI$'!AU15</f>
        <v>410.83812576626241</v>
      </c>
      <c r="AV16">
        <f>AU15+'PC HKI$'!AV15</f>
        <v>406.77042155075486</v>
      </c>
      <c r="AW16">
        <f>AV15+'PC HKI$'!AW15</f>
        <v>402.74299163441077</v>
      </c>
      <c r="AX16">
        <f>AW15+'PC HKI$'!AX15</f>
        <v>398.75543726179285</v>
      </c>
      <c r="AY16">
        <f>AX15+'PC HKI$'!AY15</f>
        <v>394.80736362553745</v>
      </c>
      <c r="AZ16">
        <f>AY15+'PC HKI$'!AZ15</f>
        <v>390.89837982726482</v>
      </c>
      <c r="BA16">
        <f>AZ15+'PC HKI$'!BA15</f>
        <v>387.02809883887608</v>
      </c>
      <c r="BB16">
        <f>BA15+'PC HKI$'!BB15</f>
        <v>383.19613746423374</v>
      </c>
      <c r="BC16">
        <f>BB15+'PC HKI$'!BC15</f>
        <v>379.4021163012215</v>
      </c>
      <c r="BD16">
        <f>BC15+'PC HKI$'!BD15</f>
        <v>375.64565970417971</v>
      </c>
      <c r="BE16">
        <f>BD15+'PC HKI$'!BE15</f>
        <v>371.92639574671256</v>
      </c>
      <c r="BF16">
        <f>BE15+'PC HKI$'!BF15</f>
        <v>368.24395618486392</v>
      </c>
      <c r="BG16">
        <f>BF15+'PC HKI$'!BG15</f>
        <v>364.59797642065735</v>
      </c>
      <c r="BH16">
        <f>BG15+'PC HKI$'!BH15</f>
        <v>360.98809546599739</v>
      </c>
      <c r="BI16">
        <f>BH15+'PC HKI$'!BI15</f>
        <v>357.41395590692809</v>
      </c>
      <c r="BJ16">
        <f>BI15+'PC HKI$'!BJ15</f>
        <v>353.87520386824565</v>
      </c>
      <c r="BK16">
        <f>BJ15+'PC HKI$'!BK15</f>
        <v>350.37148897846106</v>
      </c>
      <c r="BL16">
        <f>BK15+'PC HKI$'!BL15</f>
        <v>346.90246433510998</v>
      </c>
      <c r="BM16">
        <f>BL15+'PC HKI$'!BM15</f>
        <v>343.46778647040594</v>
      </c>
      <c r="BN16">
        <f>BM15+'PC HKI$'!BN15</f>
        <v>340.06711531723363</v>
      </c>
      <c r="BO16">
        <f>BN15+'PC HKI$'!BO15</f>
        <v>336.70011417547886</v>
      </c>
      <c r="BP16">
        <f>BO15+'PC HKI$'!BP15</f>
        <v>333.36644967869194</v>
      </c>
      <c r="BQ16">
        <f>BP15+'PC HKI$'!BQ15</f>
        <v>330.06579176108113</v>
      </c>
      <c r="BR16">
        <f>BQ15+'PC HKI$'!BR15</f>
        <v>326.79781362483283</v>
      </c>
      <c r="BS16">
        <f>BR15+'PC HKI$'!BS15</f>
        <v>323.56219170775529</v>
      </c>
      <c r="BT16">
        <f>BS15+'PC HKI$'!BT15</f>
        <v>320.35860565124284</v>
      </c>
      <c r="BU16">
        <f>BT15+'PC HKI$'!BU15</f>
        <v>317.18673826855729</v>
      </c>
      <c r="BV16">
        <f>BU15+'PC HKI$'!BV15</f>
        <v>314.04627551342304</v>
      </c>
      <c r="BW16">
        <f>BV15+'PC HKI$'!BW15</f>
        <v>310.93690644893371</v>
      </c>
      <c r="BX16">
        <f>BW15+'PC HKI$'!BX15</f>
        <v>307.85832321676605</v>
      </c>
      <c r="BY16">
        <f>BX15+'PC HKI$'!BY15</f>
        <v>304.81022100669907</v>
      </c>
      <c r="BZ16">
        <f>BY15+'PC HKI$'!BZ15</f>
        <v>301.79229802643471</v>
      </c>
      <c r="CA16">
        <f>BZ15+'PC HKI$'!CA15</f>
        <v>298.80425547171751</v>
      </c>
      <c r="CB16">
        <f>CA15+'PC HKI$'!CB15</f>
        <v>295.84579749674998</v>
      </c>
      <c r="CC16">
        <f>CB15+'PC HKI$'!CC15</f>
        <v>292.91663118490095</v>
      </c>
      <c r="CD16">
        <f>CC15+'PC HKI$'!CD15</f>
        <v>290.0164665197039</v>
      </c>
      <c r="CE16">
        <f>CD15+'PC HKI$'!CE15</f>
        <v>287.14501635614249</v>
      </c>
      <c r="CF16">
        <f>CE15+'PC HKI$'!CF15</f>
        <v>284.3019963922203</v>
      </c>
      <c r="CG16">
        <f>CF15+'PC HKI$'!CG15</f>
        <v>281.48712514081217</v>
      </c>
      <c r="CH16">
        <f>CG15+'PC HKI$'!CH15</f>
        <v>278.7001239017942</v>
      </c>
      <c r="CI16">
        <f>CH15+'PC HKI$'!CI15</f>
        <v>275.94071673444972</v>
      </c>
      <c r="CJ16">
        <f>CI15+'PC HKI$'!CJ15</f>
        <v>273.20863043014822</v>
      </c>
      <c r="CK16">
        <f>CJ15+'PC HKI$'!CK15</f>
        <v>270.50359448529525</v>
      </c>
      <c r="CL16">
        <f>CK15+'PC HKI$'!CL15</f>
        <v>267.82534107454973</v>
      </c>
      <c r="CM16">
        <f>CL15+'PC HKI$'!CM15</f>
        <v>265.17360502430665</v>
      </c>
      <c r="CN16">
        <f>CM15+'PC HKI$'!CN15</f>
        <v>262.5481237864422</v>
      </c>
      <c r="CO16">
        <f>CN15+'PC HKI$'!CO15</f>
        <v>259.94863741231899</v>
      </c>
      <c r="CP16">
        <f>CO15+'PC HKI$'!CP15</f>
        <v>257.37488852704848</v>
      </c>
      <c r="CQ16">
        <f>CP15+'PC HKI$'!CQ15</f>
        <v>254.8266223040084</v>
      </c>
      <c r="CR16">
        <f>CQ15+'PC HKI$'!CR15</f>
        <v>252.30358643961227</v>
      </c>
      <c r="CS16">
        <f>CR15+'PC HKI$'!CS15</f>
        <v>249.80553112832899</v>
      </c>
      <c r="CT16">
        <f>CS15+'PC HKI$'!CT15</f>
        <v>247.3322090379495</v>
      </c>
      <c r="CU16">
        <f>CT15+'PC HKI$'!CU15</f>
        <v>244.88337528509851</v>
      </c>
      <c r="CV16">
        <f>CU15+'PC HKI$'!CV15</f>
        <v>242.45878741098863</v>
      </c>
      <c r="CW16">
        <f>CV15+'PC HKI$'!CW15</f>
        <v>240.05820535741449</v>
      </c>
      <c r="CX16">
        <f>CW15+'PC HKI$'!CX15</f>
        <v>237.68139144298465</v>
      </c>
      <c r="CY16">
        <f>CX15+'PC HKI$'!CY15</f>
        <v>235.32811033958876</v>
      </c>
    </row>
    <row r="17" spans="1:103" x14ac:dyDescent="0.25">
      <c r="A17">
        <f>'HKFI(x)'!AE15</f>
        <v>1963</v>
      </c>
      <c r="B17">
        <f t="shared" si="2"/>
        <v>31707.12135612205</v>
      </c>
      <c r="C17">
        <f>'PC HKI$'!C16</f>
        <v>8.6662672637220677</v>
      </c>
      <c r="D17">
        <f>C16+'PC HKI$'!D16</f>
        <v>15.850976167691915</v>
      </c>
      <c r="E17">
        <f>D16+'PC HKI$'!E16</f>
        <v>22.367811737465612</v>
      </c>
      <c r="F17">
        <f>E16+'PC HKI$'!F16</f>
        <v>31.216201789270244</v>
      </c>
      <c r="G17">
        <f>F16+'PC HKI$'!G16</f>
        <v>41.142376787307441</v>
      </c>
      <c r="H17">
        <f>G16+'PC HKI$'!H16</f>
        <v>52.953450321535811</v>
      </c>
      <c r="I17">
        <f>H16+'PC HKI$'!I16</f>
        <v>69.993112679923428</v>
      </c>
      <c r="J17">
        <f>I16+'PC HKI$'!J16</f>
        <v>92.260984672595342</v>
      </c>
      <c r="K17">
        <f>J16+'PC HKI$'!K16</f>
        <v>113.88813663811621</v>
      </c>
      <c r="L17">
        <f>K16+'PC HKI$'!L16</f>
        <v>135.56913783373608</v>
      </c>
      <c r="M17">
        <f>L16+'PC HKI$'!M16</f>
        <v>158.39384694942976</v>
      </c>
      <c r="N17">
        <f>M16+'PC HKI$'!N16</f>
        <v>181.07608917423997</v>
      </c>
      <c r="O17">
        <f>N16+'PC HKI$'!O16</f>
        <v>204.95936930991201</v>
      </c>
      <c r="P17">
        <f>O16+'PC HKI$'!P16</f>
        <v>228.9403117530608</v>
      </c>
      <c r="Q17">
        <f>P16+'PC HKI$'!Q16</f>
        <v>253.69838340028045</v>
      </c>
      <c r="R17">
        <f>Q16+'PC HKI$'!R16</f>
        <v>278.49433697775504</v>
      </c>
      <c r="S17">
        <f>R16+'PC HKI$'!S16</f>
        <v>303.39213377339735</v>
      </c>
      <c r="T17">
        <f>S16+'PC HKI$'!T16</f>
        <v>328.96633205756132</v>
      </c>
      <c r="U17">
        <f>T16+'PC HKI$'!U16</f>
        <v>350.22422893412721</v>
      </c>
      <c r="V17">
        <f>U16+'PC HKI$'!V16</f>
        <v>370.39030855750195</v>
      </c>
      <c r="W17">
        <f>V16+'PC HKI$'!W16</f>
        <v>388.32325899097424</v>
      </c>
      <c r="X17">
        <f>W16+'PC HKI$'!X16</f>
        <v>404.00702921474175</v>
      </c>
      <c r="Y17">
        <f>X16+'PC HKI$'!Y16</f>
        <v>416.95038816323103</v>
      </c>
      <c r="Z17">
        <f>Y16+'PC HKI$'!Z16</f>
        <v>428.91736119428049</v>
      </c>
      <c r="AA17">
        <f>Z16+'PC HKI$'!AA16</f>
        <v>437.30194833939015</v>
      </c>
      <c r="AB17">
        <f>AA16+'PC HKI$'!AB16</f>
        <v>441.64692544516191</v>
      </c>
      <c r="AC17">
        <f>AB16+'PC HKI$'!AC16</f>
        <v>445.65892517603731</v>
      </c>
      <c r="AD17">
        <f>AC16+'PC HKI$'!AD16</f>
        <v>443.17514107068217</v>
      </c>
      <c r="AE17">
        <f>AD16+'PC HKI$'!AE16</f>
        <v>440.99140675591082</v>
      </c>
      <c r="AF17">
        <f>AE16+'PC HKI$'!AF16</f>
        <v>439.05964185910852</v>
      </c>
      <c r="AG17">
        <f>AF16+'PC HKI$'!AG16</f>
        <v>437.38485077206735</v>
      </c>
      <c r="AH17">
        <f>AG16+'PC HKI$'!AH16</f>
        <v>435.94214553506674</v>
      </c>
      <c r="AI17">
        <f>AH16+'PC HKI$'!AI16</f>
        <v>434.79366123156518</v>
      </c>
      <c r="AJ17">
        <f>AI16+'PC HKI$'!AJ16</f>
        <v>433.87834650942034</v>
      </c>
      <c r="AK17">
        <f>AJ16+'PC HKI$'!AK16</f>
        <v>433.13787078166547</v>
      </c>
      <c r="AL17">
        <f>AK16+'PC HKI$'!AL16</f>
        <v>432.58336896027464</v>
      </c>
      <c r="AM17">
        <f>AL16+'PC HKI$'!AM16</f>
        <v>432.17988506494737</v>
      </c>
      <c r="AN17">
        <f>AM16+'PC HKI$'!AN16</f>
        <v>431.95142448373394</v>
      </c>
      <c r="AO17">
        <f>AN16+'PC HKI$'!AO16</f>
        <v>431.84321134551732</v>
      </c>
      <c r="AP17">
        <f>AO16+'PC HKI$'!AP16</f>
        <v>431.79499914458961</v>
      </c>
      <c r="AQ17">
        <f>AP16+'PC HKI$'!AQ16</f>
        <v>431.79499914458961</v>
      </c>
      <c r="AR17">
        <f>AQ16+'PC HKI$'!AR16</f>
        <v>427.51980113325703</v>
      </c>
      <c r="AS17">
        <f>AR16+'PC HKI$'!AS16</f>
        <v>423.28693181510596</v>
      </c>
      <c r="AT17">
        <f>AS16+'PC HKI$'!AT16</f>
        <v>419.09597209416432</v>
      </c>
      <c r="AU17">
        <f>AT16+'PC HKI$'!AU16</f>
        <v>414.94650702392505</v>
      </c>
      <c r="AV17">
        <f>AU16+'PC HKI$'!AV16</f>
        <v>410.83812576626241</v>
      </c>
      <c r="AW17">
        <f>AV16+'PC HKI$'!AW16</f>
        <v>406.77042155075486</v>
      </c>
      <c r="AX17">
        <f>AW16+'PC HKI$'!AX16</f>
        <v>402.74299163441077</v>
      </c>
      <c r="AY17">
        <f>AX16+'PC HKI$'!AY16</f>
        <v>398.75543726179285</v>
      </c>
      <c r="AZ17">
        <f>AY16+'PC HKI$'!AZ16</f>
        <v>394.80736362553745</v>
      </c>
      <c r="BA17">
        <f>AZ16+'PC HKI$'!BA16</f>
        <v>390.89837982726482</v>
      </c>
      <c r="BB17">
        <f>BA16+'PC HKI$'!BB16</f>
        <v>387.02809883887608</v>
      </c>
      <c r="BC17">
        <f>BB16+'PC HKI$'!BC16</f>
        <v>383.19613746423374</v>
      </c>
      <c r="BD17">
        <f>BC16+'PC HKI$'!BD16</f>
        <v>379.4021163012215</v>
      </c>
      <c r="BE17">
        <f>BD16+'PC HKI$'!BE16</f>
        <v>375.64565970417971</v>
      </c>
      <c r="BF17">
        <f>BE16+'PC HKI$'!BF16</f>
        <v>371.92639574671256</v>
      </c>
      <c r="BG17">
        <f>BF16+'PC HKI$'!BG16</f>
        <v>368.24395618486392</v>
      </c>
      <c r="BH17">
        <f>BG16+'PC HKI$'!BH16</f>
        <v>364.59797642065735</v>
      </c>
      <c r="BI17">
        <f>BH16+'PC HKI$'!BI16</f>
        <v>360.98809546599739</v>
      </c>
      <c r="BJ17">
        <f>BI16+'PC HKI$'!BJ16</f>
        <v>357.41395590692809</v>
      </c>
      <c r="BK17">
        <f>BJ16+'PC HKI$'!BK16</f>
        <v>353.87520386824565</v>
      </c>
      <c r="BL17">
        <f>BK16+'PC HKI$'!BL16</f>
        <v>350.37148897846106</v>
      </c>
      <c r="BM17">
        <f>BL16+'PC HKI$'!BM16</f>
        <v>346.90246433510998</v>
      </c>
      <c r="BN17">
        <f>BM16+'PC HKI$'!BN16</f>
        <v>343.46778647040594</v>
      </c>
      <c r="BO17">
        <f>BN16+'PC HKI$'!BO16</f>
        <v>340.06711531723363</v>
      </c>
      <c r="BP17">
        <f>BO16+'PC HKI$'!BP16</f>
        <v>336.70011417547886</v>
      </c>
      <c r="BQ17">
        <f>BP16+'PC HKI$'!BQ16</f>
        <v>333.36644967869194</v>
      </c>
      <c r="BR17">
        <f>BQ16+'PC HKI$'!BR16</f>
        <v>330.06579176108113</v>
      </c>
      <c r="BS17">
        <f>BR16+'PC HKI$'!BS16</f>
        <v>326.79781362483283</v>
      </c>
      <c r="BT17">
        <f>BS16+'PC HKI$'!BT16</f>
        <v>323.56219170775529</v>
      </c>
      <c r="BU17">
        <f>BT16+'PC HKI$'!BU16</f>
        <v>320.35860565124284</v>
      </c>
      <c r="BV17">
        <f>BU16+'PC HKI$'!BV16</f>
        <v>317.18673826855729</v>
      </c>
      <c r="BW17">
        <f>BV16+'PC HKI$'!BW16</f>
        <v>314.04627551342304</v>
      </c>
      <c r="BX17">
        <f>BW16+'PC HKI$'!BX16</f>
        <v>310.93690644893371</v>
      </c>
      <c r="BY17">
        <f>BX16+'PC HKI$'!BY16</f>
        <v>307.85832321676605</v>
      </c>
      <c r="BZ17">
        <f>BY16+'PC HKI$'!BZ16</f>
        <v>304.81022100669907</v>
      </c>
      <c r="CA17">
        <f>BZ16+'PC HKI$'!CA16</f>
        <v>301.79229802643471</v>
      </c>
      <c r="CB17">
        <f>CA16+'PC HKI$'!CB16</f>
        <v>298.80425547171751</v>
      </c>
      <c r="CC17">
        <f>CB16+'PC HKI$'!CC16</f>
        <v>295.84579749674998</v>
      </c>
      <c r="CD17">
        <f>CC16+'PC HKI$'!CD16</f>
        <v>292.91663118490095</v>
      </c>
      <c r="CE17">
        <f>CD16+'PC HKI$'!CE16</f>
        <v>290.0164665197039</v>
      </c>
      <c r="CF17">
        <f>CE16+'PC HKI$'!CF16</f>
        <v>287.14501635614249</v>
      </c>
      <c r="CG17">
        <f>CF16+'PC HKI$'!CG16</f>
        <v>284.3019963922203</v>
      </c>
      <c r="CH17">
        <f>CG16+'PC HKI$'!CH16</f>
        <v>281.48712514081217</v>
      </c>
      <c r="CI17">
        <f>CH16+'PC HKI$'!CI16</f>
        <v>278.7001239017942</v>
      </c>
      <c r="CJ17">
        <f>CI16+'PC HKI$'!CJ16</f>
        <v>275.94071673444972</v>
      </c>
      <c r="CK17">
        <f>CJ16+'PC HKI$'!CK16</f>
        <v>273.20863043014822</v>
      </c>
      <c r="CL17">
        <f>CK16+'PC HKI$'!CL16</f>
        <v>270.50359448529525</v>
      </c>
      <c r="CM17">
        <f>CL16+'PC HKI$'!CM16</f>
        <v>267.82534107454973</v>
      </c>
      <c r="CN17">
        <f>CM16+'PC HKI$'!CN16</f>
        <v>265.17360502430665</v>
      </c>
      <c r="CO17">
        <f>CN16+'PC HKI$'!CO16</f>
        <v>262.5481237864422</v>
      </c>
      <c r="CP17">
        <f>CO16+'PC HKI$'!CP16</f>
        <v>259.94863741231899</v>
      </c>
      <c r="CQ17">
        <f>CP16+'PC HKI$'!CQ16</f>
        <v>257.37488852704848</v>
      </c>
      <c r="CR17">
        <f>CQ16+'PC HKI$'!CR16</f>
        <v>254.8266223040084</v>
      </c>
      <c r="CS17">
        <f>CR16+'PC HKI$'!CS16</f>
        <v>252.30358643961227</v>
      </c>
      <c r="CT17">
        <f>CS16+'PC HKI$'!CT16</f>
        <v>249.80553112832899</v>
      </c>
      <c r="CU17">
        <f>CT16+'PC HKI$'!CU16</f>
        <v>247.3322090379495</v>
      </c>
      <c r="CV17">
        <f>CU16+'PC HKI$'!CV16</f>
        <v>244.88337528509851</v>
      </c>
      <c r="CW17">
        <f>CV16+'PC HKI$'!CW16</f>
        <v>242.45878741098863</v>
      </c>
      <c r="CX17">
        <f>CW16+'PC HKI$'!CX16</f>
        <v>240.05820535741449</v>
      </c>
      <c r="CY17">
        <f>CX16+'PC HKI$'!CY16</f>
        <v>237.68139144298465</v>
      </c>
    </row>
    <row r="18" spans="1:103" x14ac:dyDescent="0.25">
      <c r="A18">
        <f>'HKFI(x)'!AE16</f>
        <v>1964</v>
      </c>
      <c r="B18">
        <f t="shared" si="2"/>
        <v>31971.370632491871</v>
      </c>
      <c r="C18">
        <f>'PC HKI$'!C17</f>
        <v>8.7757622340032722</v>
      </c>
      <c r="D18">
        <f>C17+'PC HKI$'!D17</f>
        <v>16.040981070041415</v>
      </c>
      <c r="E18">
        <f>D17+'PC HKI$'!E17</f>
        <v>22.613802723231672</v>
      </c>
      <c r="F18">
        <f>E17+'PC HKI$'!F17</f>
        <v>31.547623705579518</v>
      </c>
      <c r="G18">
        <f>F17+'PC HKI$'!G17</f>
        <v>41.587421352152845</v>
      </c>
      <c r="H18">
        <f>G17+'PC HKI$'!H17</f>
        <v>53.50423838205711</v>
      </c>
      <c r="I18">
        <f>H17+'PC HKI$'!I17</f>
        <v>70.693883705379776</v>
      </c>
      <c r="J18">
        <f>I17+'PC HKI$'!J17</f>
        <v>93.196162494195136</v>
      </c>
      <c r="K18">
        <f>J17+'PC HKI$'!K17</f>
        <v>115.08163729748068</v>
      </c>
      <c r="L18">
        <f>K17+'PC HKI$'!L17</f>
        <v>137.04865889668977</v>
      </c>
      <c r="M18">
        <f>L17+'PC HKI$'!M17</f>
        <v>160.19125134998012</v>
      </c>
      <c r="N18">
        <f>M17+'PC HKI$'!N17</f>
        <v>183.08981917901082</v>
      </c>
      <c r="O18">
        <f>N17+'PC HKI$'!O17</f>
        <v>207.23981547005039</v>
      </c>
      <c r="P18">
        <f>O17+'PC HKI$'!P17</f>
        <v>231.44955042411544</v>
      </c>
      <c r="Q18">
        <f>P17+'PC HKI$'!Q17</f>
        <v>256.42005910128017</v>
      </c>
      <c r="R18">
        <f>Q17+'PC HKI$'!R17</f>
        <v>281.47232621832842</v>
      </c>
      <c r="S18">
        <f>R17+'PC HKI$'!S17</f>
        <v>306.52974654536666</v>
      </c>
      <c r="T18">
        <f>S17+'PC HKI$'!T17</f>
        <v>332.29444737539956</v>
      </c>
      <c r="U18">
        <f>T17+'PC HKI$'!U17</f>
        <v>353.65363641905378</v>
      </c>
      <c r="V18">
        <f>U17+'PC HKI$'!V17</f>
        <v>373.845041657607</v>
      </c>
      <c r="W18">
        <f>V17+'PC HKI$'!W17</f>
        <v>391.83868683744032</v>
      </c>
      <c r="X18">
        <f>W17+'PC HKI$'!X17</f>
        <v>407.4627472200836</v>
      </c>
      <c r="Y18">
        <f>X17+'PC HKI$'!Y17</f>
        <v>420.28349989260369</v>
      </c>
      <c r="Z18">
        <f>Y17+'PC HKI$'!Z17</f>
        <v>432.15553748336384</v>
      </c>
      <c r="AA18">
        <f>Z17+'PC HKI$'!AA17</f>
        <v>440.39791278658822</v>
      </c>
      <c r="AB18">
        <f>AA17+'PC HKI$'!AB17</f>
        <v>444.61866530696335</v>
      </c>
      <c r="AC18">
        <f>AB17+'PC HKI$'!AC17</f>
        <v>448.4884608111708</v>
      </c>
      <c r="AD18">
        <f>AC17+'PC HKI$'!AD17</f>
        <v>445.65892517603731</v>
      </c>
      <c r="AE18">
        <f>AD17+'PC HKI$'!AE17</f>
        <v>443.17514107068217</v>
      </c>
      <c r="AF18">
        <f>AE17+'PC HKI$'!AF17</f>
        <v>440.99140675591082</v>
      </c>
      <c r="AG18">
        <f>AF17+'PC HKI$'!AG17</f>
        <v>439.05964185910852</v>
      </c>
      <c r="AH18">
        <f>AG17+'PC HKI$'!AH17</f>
        <v>437.38485077206735</v>
      </c>
      <c r="AI18">
        <f>AH17+'PC HKI$'!AI17</f>
        <v>435.94214553506674</v>
      </c>
      <c r="AJ18">
        <f>AI17+'PC HKI$'!AJ17</f>
        <v>434.79366123156518</v>
      </c>
      <c r="AK18">
        <f>AJ17+'PC HKI$'!AK17</f>
        <v>433.87834650942034</v>
      </c>
      <c r="AL18">
        <f>AK17+'PC HKI$'!AL17</f>
        <v>433.13787078166547</v>
      </c>
      <c r="AM18">
        <f>AL17+'PC HKI$'!AM17</f>
        <v>432.58336896027464</v>
      </c>
      <c r="AN18">
        <f>AM17+'PC HKI$'!AN17</f>
        <v>432.17988506494737</v>
      </c>
      <c r="AO18">
        <f>AN17+'PC HKI$'!AO17</f>
        <v>431.95142448373394</v>
      </c>
      <c r="AP18">
        <f>AO17+'PC HKI$'!AP17</f>
        <v>431.84321134551732</v>
      </c>
      <c r="AQ18">
        <f>AP17+'PC HKI$'!AQ17</f>
        <v>431.79499914458961</v>
      </c>
      <c r="AR18">
        <f>AQ17+'PC HKI$'!AR17</f>
        <v>431.79499914458961</v>
      </c>
      <c r="AS18">
        <f>AR17+'PC HKI$'!AS17</f>
        <v>427.51980113325703</v>
      </c>
      <c r="AT18">
        <f>AS17+'PC HKI$'!AT17</f>
        <v>423.28693181510596</v>
      </c>
      <c r="AU18">
        <f>AT17+'PC HKI$'!AU17</f>
        <v>419.09597209416432</v>
      </c>
      <c r="AV18">
        <f>AU17+'PC HKI$'!AV17</f>
        <v>414.94650702392505</v>
      </c>
      <c r="AW18">
        <f>AV17+'PC HKI$'!AW17</f>
        <v>410.83812576626241</v>
      </c>
      <c r="AX18">
        <f>AW17+'PC HKI$'!AX17</f>
        <v>406.77042155075486</v>
      </c>
      <c r="AY18">
        <f>AX17+'PC HKI$'!AY17</f>
        <v>402.74299163441077</v>
      </c>
      <c r="AZ18">
        <f>AY17+'PC HKI$'!AZ17</f>
        <v>398.75543726179285</v>
      </c>
      <c r="BA18">
        <f>AZ17+'PC HKI$'!BA17</f>
        <v>394.80736362553745</v>
      </c>
      <c r="BB18">
        <f>BA17+'PC HKI$'!BB17</f>
        <v>390.89837982726482</v>
      </c>
      <c r="BC18">
        <f>BB17+'PC HKI$'!BC17</f>
        <v>387.02809883887608</v>
      </c>
      <c r="BD18">
        <f>BC17+'PC HKI$'!BD17</f>
        <v>383.19613746423374</v>
      </c>
      <c r="BE18">
        <f>BD17+'PC HKI$'!BE17</f>
        <v>379.4021163012215</v>
      </c>
      <c r="BF18">
        <f>BE17+'PC HKI$'!BF17</f>
        <v>375.64565970417971</v>
      </c>
      <c r="BG18">
        <f>BF17+'PC HKI$'!BG17</f>
        <v>371.92639574671256</v>
      </c>
      <c r="BH18">
        <f>BG17+'PC HKI$'!BH17</f>
        <v>368.24395618486392</v>
      </c>
      <c r="BI18">
        <f>BH17+'PC HKI$'!BI17</f>
        <v>364.59797642065735</v>
      </c>
      <c r="BJ18">
        <f>BI17+'PC HKI$'!BJ17</f>
        <v>360.98809546599739</v>
      </c>
      <c r="BK18">
        <f>BJ17+'PC HKI$'!BK17</f>
        <v>357.41395590692809</v>
      </c>
      <c r="BL18">
        <f>BK17+'PC HKI$'!BL17</f>
        <v>353.87520386824565</v>
      </c>
      <c r="BM18">
        <f>BL17+'PC HKI$'!BM17</f>
        <v>350.37148897846106</v>
      </c>
      <c r="BN18">
        <f>BM17+'PC HKI$'!BN17</f>
        <v>346.90246433510998</v>
      </c>
      <c r="BO18">
        <f>BN17+'PC HKI$'!BO17</f>
        <v>343.46778647040594</v>
      </c>
      <c r="BP18">
        <f>BO17+'PC HKI$'!BP17</f>
        <v>340.06711531723363</v>
      </c>
      <c r="BQ18">
        <f>BP17+'PC HKI$'!BQ17</f>
        <v>336.70011417547886</v>
      </c>
      <c r="BR18">
        <f>BQ17+'PC HKI$'!BR17</f>
        <v>333.36644967869194</v>
      </c>
      <c r="BS18">
        <f>BR17+'PC HKI$'!BS17</f>
        <v>330.06579176108113</v>
      </c>
      <c r="BT18">
        <f>BS17+'PC HKI$'!BT17</f>
        <v>326.79781362483283</v>
      </c>
      <c r="BU18">
        <f>BT17+'PC HKI$'!BU17</f>
        <v>323.56219170775529</v>
      </c>
      <c r="BV18">
        <f>BU17+'PC HKI$'!BV17</f>
        <v>320.35860565124284</v>
      </c>
      <c r="BW18">
        <f>BV17+'PC HKI$'!BW17</f>
        <v>317.18673826855729</v>
      </c>
      <c r="BX18">
        <f>BW17+'PC HKI$'!BX17</f>
        <v>314.04627551342304</v>
      </c>
      <c r="BY18">
        <f>BX17+'PC HKI$'!BY17</f>
        <v>310.93690644893371</v>
      </c>
      <c r="BZ18">
        <f>BY17+'PC HKI$'!BZ17</f>
        <v>307.85832321676605</v>
      </c>
      <c r="CA18">
        <f>BZ17+'PC HKI$'!CA17</f>
        <v>304.81022100669907</v>
      </c>
      <c r="CB18">
        <f>CA17+'PC HKI$'!CB17</f>
        <v>301.79229802643471</v>
      </c>
      <c r="CC18">
        <f>CB17+'PC HKI$'!CC17</f>
        <v>298.80425547171751</v>
      </c>
      <c r="CD18">
        <f>CC17+'PC HKI$'!CD17</f>
        <v>295.84579749674998</v>
      </c>
      <c r="CE18">
        <f>CD17+'PC HKI$'!CE17</f>
        <v>292.91663118490095</v>
      </c>
      <c r="CF18">
        <f>CE17+'PC HKI$'!CF17</f>
        <v>290.0164665197039</v>
      </c>
      <c r="CG18">
        <f>CF17+'PC HKI$'!CG17</f>
        <v>287.14501635614249</v>
      </c>
      <c r="CH18">
        <f>CG17+'PC HKI$'!CH17</f>
        <v>284.3019963922203</v>
      </c>
      <c r="CI18">
        <f>CH17+'PC HKI$'!CI17</f>
        <v>281.48712514081217</v>
      </c>
      <c r="CJ18">
        <f>CI17+'PC HKI$'!CJ17</f>
        <v>278.7001239017942</v>
      </c>
      <c r="CK18">
        <f>CJ17+'PC HKI$'!CK17</f>
        <v>275.94071673444972</v>
      </c>
      <c r="CL18">
        <f>CK17+'PC HKI$'!CL17</f>
        <v>273.20863043014822</v>
      </c>
      <c r="CM18">
        <f>CL17+'PC HKI$'!CM17</f>
        <v>270.50359448529525</v>
      </c>
      <c r="CN18">
        <f>CM17+'PC HKI$'!CN17</f>
        <v>267.82534107454973</v>
      </c>
      <c r="CO18">
        <f>CN17+'PC HKI$'!CO17</f>
        <v>265.17360502430665</v>
      </c>
      <c r="CP18">
        <f>CO17+'PC HKI$'!CP17</f>
        <v>262.5481237864422</v>
      </c>
      <c r="CQ18">
        <f>CP17+'PC HKI$'!CQ17</f>
        <v>259.94863741231899</v>
      </c>
      <c r="CR18">
        <f>CQ17+'PC HKI$'!CR17</f>
        <v>257.37488852704848</v>
      </c>
      <c r="CS18">
        <f>CR17+'PC HKI$'!CS17</f>
        <v>254.8266223040084</v>
      </c>
      <c r="CT18">
        <f>CS17+'PC HKI$'!CT17</f>
        <v>252.30358643961227</v>
      </c>
      <c r="CU18">
        <f>CT17+'PC HKI$'!CU17</f>
        <v>249.80553112832899</v>
      </c>
      <c r="CV18">
        <f>CU17+'PC HKI$'!CV17</f>
        <v>247.3322090379495</v>
      </c>
      <c r="CW18">
        <f>CV17+'PC HKI$'!CW17</f>
        <v>244.88337528509851</v>
      </c>
      <c r="CX18">
        <f>CW17+'PC HKI$'!CX17</f>
        <v>242.45878741098863</v>
      </c>
      <c r="CY18">
        <f>CX17+'PC HKI$'!CY17</f>
        <v>240.05820535741449</v>
      </c>
    </row>
    <row r="19" spans="1:103" x14ac:dyDescent="0.25">
      <c r="A19">
        <f>'HKFI(x)'!AE17</f>
        <v>1965</v>
      </c>
      <c r="B19">
        <f t="shared" si="2"/>
        <v>32240.169698336664</v>
      </c>
      <c r="C19">
        <f>'PC HKI$'!C18</f>
        <v>8.8933553716826577</v>
      </c>
      <c r="D19">
        <f>C18+'PC HKI$'!D18</f>
        <v>16.250237766151699</v>
      </c>
      <c r="E19">
        <f>D18+'PC HKI$'!E18</f>
        <v>22.895217440204025</v>
      </c>
      <c r="F19">
        <f>E18+'PC HKI$'!F18</f>
        <v>31.912697894834963</v>
      </c>
      <c r="G19">
        <f>F18+'PC HKI$'!G18</f>
        <v>42.049859234750002</v>
      </c>
      <c r="H19">
        <f>G18+'PC HKI$'!H18</f>
        <v>54.109516622885316</v>
      </c>
      <c r="I19">
        <f>H18+'PC HKI$'!I18</f>
        <v>71.489099393919147</v>
      </c>
      <c r="J19">
        <f>I18+'PC HKI$'!J18</f>
        <v>94.232840180828646</v>
      </c>
      <c r="K19">
        <f>J18+'PC HKI$'!K18</f>
        <v>116.34818536827916</v>
      </c>
      <c r="L19">
        <f>K18+'PC HKI$'!L18</f>
        <v>138.58115482147628</v>
      </c>
      <c r="M19">
        <f>L18+'PC HKI$'!M18</f>
        <v>162.02772289257643</v>
      </c>
      <c r="N19">
        <f>M18+'PC HKI$'!N18</f>
        <v>185.24331483264459</v>
      </c>
      <c r="O19">
        <f>N18+'PC HKI$'!O18</f>
        <v>209.62632069636513</v>
      </c>
      <c r="P19">
        <f>O18+'PC HKI$'!P18</f>
        <v>234.1043454625441</v>
      </c>
      <c r="Q19">
        <f>P18+'PC HKI$'!Q18</f>
        <v>259.31545643734444</v>
      </c>
      <c r="R19">
        <f>Q18+'PC HKI$'!R18</f>
        <v>284.58118320679245</v>
      </c>
      <c r="S19">
        <f>R18+'PC HKI$'!S18</f>
        <v>309.88854290974746</v>
      </c>
      <c r="T19">
        <f>S18+'PC HKI$'!T18</f>
        <v>335.82401825898285</v>
      </c>
      <c r="U19">
        <f>T18+'PC HKI$'!U18</f>
        <v>357.31323377255598</v>
      </c>
      <c r="V19">
        <f>U18+'PC HKI$'!V18</f>
        <v>377.5858755697484</v>
      </c>
      <c r="W19">
        <f>V18+'PC HKI$'!W18</f>
        <v>395.57357318971401</v>
      </c>
      <c r="X19">
        <f>W18+'PC HKI$'!X18</f>
        <v>411.23112100220135</v>
      </c>
      <c r="Y19">
        <f>X18+'PC HKI$'!Y18</f>
        <v>423.95508975982625</v>
      </c>
      <c r="Z19">
        <f>Y18+'PC HKI$'!Z18</f>
        <v>435.69778511980417</v>
      </c>
      <c r="AA19">
        <f>Z18+'PC HKI$'!AA18</f>
        <v>443.79286835634997</v>
      </c>
      <c r="AB19">
        <f>AA18+'PC HKI$'!AB18</f>
        <v>447.81313194396682</v>
      </c>
      <c r="AC19">
        <f>AB18+'PC HKI$'!AC18</f>
        <v>451.55443882407684</v>
      </c>
      <c r="AD19">
        <f>AC18+'PC HKI$'!AD18</f>
        <v>448.4884608111708</v>
      </c>
      <c r="AE19">
        <f>AD18+'PC HKI$'!AE18</f>
        <v>445.65892517603731</v>
      </c>
      <c r="AF19">
        <f>AE18+'PC HKI$'!AF18</f>
        <v>443.17514107068217</v>
      </c>
      <c r="AG19">
        <f>AF18+'PC HKI$'!AG18</f>
        <v>440.99140675591082</v>
      </c>
      <c r="AH19">
        <f>AG18+'PC HKI$'!AH18</f>
        <v>439.05964185910852</v>
      </c>
      <c r="AI19">
        <f>AH18+'PC HKI$'!AI18</f>
        <v>437.38485077206735</v>
      </c>
      <c r="AJ19">
        <f>AI18+'PC HKI$'!AJ18</f>
        <v>435.94214553506674</v>
      </c>
      <c r="AK19">
        <f>AJ18+'PC HKI$'!AK18</f>
        <v>434.79366123156518</v>
      </c>
      <c r="AL19">
        <f>AK18+'PC HKI$'!AL18</f>
        <v>433.87834650942034</v>
      </c>
      <c r="AM19">
        <f>AL18+'PC HKI$'!AM18</f>
        <v>433.13787078166547</v>
      </c>
      <c r="AN19">
        <f>AM18+'PC HKI$'!AN18</f>
        <v>432.58336896027464</v>
      </c>
      <c r="AO19">
        <f>AN18+'PC HKI$'!AO18</f>
        <v>432.17988506494737</v>
      </c>
      <c r="AP19">
        <f>AO18+'PC HKI$'!AP18</f>
        <v>431.95142448373394</v>
      </c>
      <c r="AQ19">
        <f>AP18+'PC HKI$'!AQ18</f>
        <v>431.84321134551732</v>
      </c>
      <c r="AR19">
        <f>AQ18+'PC HKI$'!AR18</f>
        <v>431.79499914458961</v>
      </c>
      <c r="AS19">
        <f>AR18+'PC HKI$'!AS18</f>
        <v>431.79499914458961</v>
      </c>
      <c r="AT19">
        <f>AS18+'PC HKI$'!AT18</f>
        <v>427.51980113325703</v>
      </c>
      <c r="AU19">
        <f>AT18+'PC HKI$'!AU18</f>
        <v>423.28693181510596</v>
      </c>
      <c r="AV19">
        <f>AU18+'PC HKI$'!AV18</f>
        <v>419.09597209416432</v>
      </c>
      <c r="AW19">
        <f>AV18+'PC HKI$'!AW18</f>
        <v>414.94650702392505</v>
      </c>
      <c r="AX19">
        <f>AW18+'PC HKI$'!AX18</f>
        <v>410.83812576626241</v>
      </c>
      <c r="AY19">
        <f>AX18+'PC HKI$'!AY18</f>
        <v>406.77042155075486</v>
      </c>
      <c r="AZ19">
        <f>AY18+'PC HKI$'!AZ18</f>
        <v>402.74299163441077</v>
      </c>
      <c r="BA19">
        <f>AZ18+'PC HKI$'!BA18</f>
        <v>398.75543726179285</v>
      </c>
      <c r="BB19">
        <f>BA18+'PC HKI$'!BB18</f>
        <v>394.80736362553745</v>
      </c>
      <c r="BC19">
        <f>BB18+'PC HKI$'!BC18</f>
        <v>390.89837982726482</v>
      </c>
      <c r="BD19">
        <f>BC18+'PC HKI$'!BD18</f>
        <v>387.02809883887608</v>
      </c>
      <c r="BE19">
        <f>BD18+'PC HKI$'!BE18</f>
        <v>383.19613746423374</v>
      </c>
      <c r="BF19">
        <f>BE18+'PC HKI$'!BF18</f>
        <v>379.4021163012215</v>
      </c>
      <c r="BG19">
        <f>BF18+'PC HKI$'!BG18</f>
        <v>375.64565970417971</v>
      </c>
      <c r="BH19">
        <f>BG18+'PC HKI$'!BH18</f>
        <v>371.92639574671256</v>
      </c>
      <c r="BI19">
        <f>BH18+'PC HKI$'!BI18</f>
        <v>368.24395618486392</v>
      </c>
      <c r="BJ19">
        <f>BI18+'PC HKI$'!BJ18</f>
        <v>364.59797642065735</v>
      </c>
      <c r="BK19">
        <f>BJ18+'PC HKI$'!BK18</f>
        <v>360.98809546599739</v>
      </c>
      <c r="BL19">
        <f>BK18+'PC HKI$'!BL18</f>
        <v>357.41395590692809</v>
      </c>
      <c r="BM19">
        <f>BL18+'PC HKI$'!BM18</f>
        <v>353.87520386824565</v>
      </c>
      <c r="BN19">
        <f>BM18+'PC HKI$'!BN18</f>
        <v>350.37148897846106</v>
      </c>
      <c r="BO19">
        <f>BN18+'PC HKI$'!BO18</f>
        <v>346.90246433510998</v>
      </c>
      <c r="BP19">
        <f>BO18+'PC HKI$'!BP18</f>
        <v>343.46778647040594</v>
      </c>
      <c r="BQ19">
        <f>BP18+'PC HKI$'!BQ18</f>
        <v>340.06711531723363</v>
      </c>
      <c r="BR19">
        <f>BQ18+'PC HKI$'!BR18</f>
        <v>336.70011417547886</v>
      </c>
      <c r="BS19">
        <f>BR18+'PC HKI$'!BS18</f>
        <v>333.36644967869194</v>
      </c>
      <c r="BT19">
        <f>BS18+'PC HKI$'!BT18</f>
        <v>330.06579176108113</v>
      </c>
      <c r="BU19">
        <f>BT18+'PC HKI$'!BU18</f>
        <v>326.79781362483283</v>
      </c>
      <c r="BV19">
        <f>BU18+'PC HKI$'!BV18</f>
        <v>323.56219170775529</v>
      </c>
      <c r="BW19">
        <f>BV18+'PC HKI$'!BW18</f>
        <v>320.35860565124284</v>
      </c>
      <c r="BX19">
        <f>BW18+'PC HKI$'!BX18</f>
        <v>317.18673826855729</v>
      </c>
      <c r="BY19">
        <f>BX18+'PC HKI$'!BY18</f>
        <v>314.04627551342304</v>
      </c>
      <c r="BZ19">
        <f>BY18+'PC HKI$'!BZ18</f>
        <v>310.93690644893371</v>
      </c>
      <c r="CA19">
        <f>BZ18+'PC HKI$'!CA18</f>
        <v>307.85832321676605</v>
      </c>
      <c r="CB19">
        <f>CA18+'PC HKI$'!CB18</f>
        <v>304.81022100669907</v>
      </c>
      <c r="CC19">
        <f>CB18+'PC HKI$'!CC18</f>
        <v>301.79229802643471</v>
      </c>
      <c r="CD19">
        <f>CC18+'PC HKI$'!CD18</f>
        <v>298.80425547171751</v>
      </c>
      <c r="CE19">
        <f>CD18+'PC HKI$'!CE18</f>
        <v>295.84579749674998</v>
      </c>
      <c r="CF19">
        <f>CE18+'PC HKI$'!CF18</f>
        <v>292.91663118490095</v>
      </c>
      <c r="CG19">
        <f>CF18+'PC HKI$'!CG18</f>
        <v>290.0164665197039</v>
      </c>
      <c r="CH19">
        <f>CG18+'PC HKI$'!CH18</f>
        <v>287.14501635614249</v>
      </c>
      <c r="CI19">
        <f>CH18+'PC HKI$'!CI18</f>
        <v>284.3019963922203</v>
      </c>
      <c r="CJ19">
        <f>CI18+'PC HKI$'!CJ18</f>
        <v>281.48712514081217</v>
      </c>
      <c r="CK19">
        <f>CJ18+'PC HKI$'!CK18</f>
        <v>278.7001239017942</v>
      </c>
      <c r="CL19">
        <f>CK18+'PC HKI$'!CL18</f>
        <v>275.94071673444972</v>
      </c>
      <c r="CM19">
        <f>CL18+'PC HKI$'!CM18</f>
        <v>273.20863043014822</v>
      </c>
      <c r="CN19">
        <f>CM18+'PC HKI$'!CN18</f>
        <v>270.50359448529525</v>
      </c>
      <c r="CO19">
        <f>CN18+'PC HKI$'!CO18</f>
        <v>267.82534107454973</v>
      </c>
      <c r="CP19">
        <f>CO18+'PC HKI$'!CP18</f>
        <v>265.17360502430665</v>
      </c>
      <c r="CQ19">
        <f>CP18+'PC HKI$'!CQ18</f>
        <v>262.5481237864422</v>
      </c>
      <c r="CR19">
        <f>CQ18+'PC HKI$'!CR18</f>
        <v>259.94863741231899</v>
      </c>
      <c r="CS19">
        <f>CR18+'PC HKI$'!CS18</f>
        <v>257.37488852704848</v>
      </c>
      <c r="CT19">
        <f>CS18+'PC HKI$'!CT18</f>
        <v>254.8266223040084</v>
      </c>
      <c r="CU19">
        <f>CT18+'PC HKI$'!CU18</f>
        <v>252.30358643961227</v>
      </c>
      <c r="CV19">
        <f>CU18+'PC HKI$'!CV18</f>
        <v>249.80553112832899</v>
      </c>
      <c r="CW19">
        <f>CV18+'PC HKI$'!CW18</f>
        <v>247.3322090379495</v>
      </c>
      <c r="CX19">
        <f>CW18+'PC HKI$'!CX18</f>
        <v>244.88337528509851</v>
      </c>
      <c r="CY19">
        <f>CX18+'PC HKI$'!CY18</f>
        <v>242.45878741098863</v>
      </c>
    </row>
    <row r="20" spans="1:103" x14ac:dyDescent="0.25">
      <c r="A20">
        <f>'HKFI(x)'!AE18</f>
        <v>1966</v>
      </c>
      <c r="B20">
        <f t="shared" si="2"/>
        <v>32511.920255142792</v>
      </c>
      <c r="C20">
        <f>'PC HKI$'!C19</f>
        <v>8.9885929605044304</v>
      </c>
      <c r="D20">
        <f>C19+'PC HKI$'!D19</f>
        <v>16.448526579821824</v>
      </c>
      <c r="E20">
        <f>D19+'PC HKI$'!E19</f>
        <v>23.176463079886915</v>
      </c>
      <c r="F20">
        <f>E19+'PC HKI$'!F19</f>
        <v>32.270695154799505</v>
      </c>
      <c r="G20">
        <f>F19+'PC HKI$'!G19</f>
        <v>42.473322604719399</v>
      </c>
      <c r="H20">
        <f>G19+'PC HKI$'!H19</f>
        <v>54.654179198494276</v>
      </c>
      <c r="I20">
        <f>H19+'PC HKI$'!I19</f>
        <v>72.250341717649135</v>
      </c>
      <c r="J20">
        <f>I19+'PC HKI$'!J19</f>
        <v>95.321818980092189</v>
      </c>
      <c r="K20">
        <f>J19+'PC HKI$'!K19</f>
        <v>117.64675976866414</v>
      </c>
      <c r="L20">
        <f>K19+'PC HKI$'!L19</f>
        <v>140.12413163787295</v>
      </c>
      <c r="M20">
        <f>L19+'PC HKI$'!M19</f>
        <v>163.85228180952873</v>
      </c>
      <c r="N20">
        <f>M19+'PC HKI$'!N19</f>
        <v>187.35197430347114</v>
      </c>
      <c r="O20">
        <f>N19+'PC HKI$'!O19</f>
        <v>212.06526233762403</v>
      </c>
      <c r="P20">
        <f>O19+'PC HKI$'!P19</f>
        <v>236.76335425588164</v>
      </c>
      <c r="Q20">
        <f>P19+'PC HKI$'!Q19</f>
        <v>262.25978264474878</v>
      </c>
      <c r="R20">
        <f>Q19+'PC HKI$'!R19</f>
        <v>287.76680635529885</v>
      </c>
      <c r="S20">
        <f>R19+'PC HKI$'!S19</f>
        <v>313.23506534789851</v>
      </c>
      <c r="T20">
        <f>S19+'PC HKI$'!T19</f>
        <v>339.4539888823237</v>
      </c>
      <c r="U20">
        <f>T19+'PC HKI$'!U19</f>
        <v>361.10457198764317</v>
      </c>
      <c r="V20">
        <f>U19+'PC HKI$'!V19</f>
        <v>381.47163409199669</v>
      </c>
      <c r="W20">
        <f>V19+'PC HKI$'!W19</f>
        <v>399.5256385187547</v>
      </c>
      <c r="X20">
        <f>W19+'PC HKI$'!X19</f>
        <v>415.17063835423448</v>
      </c>
      <c r="Y20">
        <f>X19+'PC HKI$'!Y19</f>
        <v>427.91263357119294</v>
      </c>
      <c r="Z20">
        <f>Y19+'PC HKI$'!Z19</f>
        <v>439.60726275239193</v>
      </c>
      <c r="AA20">
        <f>Z19+'PC HKI$'!AA19</f>
        <v>447.50273841979327</v>
      </c>
      <c r="AB20">
        <f>AA19+'PC HKI$'!AB19</f>
        <v>451.2924030774837</v>
      </c>
      <c r="AC20">
        <f>AB19+'PC HKI$'!AC19</f>
        <v>454.85422333052469</v>
      </c>
      <c r="AD20">
        <f>AC19+'PC HKI$'!AD19</f>
        <v>451.55443882407684</v>
      </c>
      <c r="AE20">
        <f>AD19+'PC HKI$'!AE19</f>
        <v>448.4884608111708</v>
      </c>
      <c r="AF20">
        <f>AE19+'PC HKI$'!AF19</f>
        <v>445.65892517603731</v>
      </c>
      <c r="AG20">
        <f>AF19+'PC HKI$'!AG19</f>
        <v>443.17514107068217</v>
      </c>
      <c r="AH20">
        <f>AG19+'PC HKI$'!AH19</f>
        <v>440.99140675591082</v>
      </c>
      <c r="AI20">
        <f>AH19+'PC HKI$'!AI19</f>
        <v>439.05964185910852</v>
      </c>
      <c r="AJ20">
        <f>AI19+'PC HKI$'!AJ19</f>
        <v>437.38485077206735</v>
      </c>
      <c r="AK20">
        <f>AJ19+'PC HKI$'!AK19</f>
        <v>435.94214553506674</v>
      </c>
      <c r="AL20">
        <f>AK19+'PC HKI$'!AL19</f>
        <v>434.79366123156518</v>
      </c>
      <c r="AM20">
        <f>AL19+'PC HKI$'!AM19</f>
        <v>433.87834650942034</v>
      </c>
      <c r="AN20">
        <f>AM19+'PC HKI$'!AN19</f>
        <v>433.13787078166547</v>
      </c>
      <c r="AO20">
        <f>AN19+'PC HKI$'!AO19</f>
        <v>432.58336896027464</v>
      </c>
      <c r="AP20">
        <f>AO19+'PC HKI$'!AP19</f>
        <v>432.17988506494737</v>
      </c>
      <c r="AQ20">
        <f>AP19+'PC HKI$'!AQ19</f>
        <v>431.95142448373394</v>
      </c>
      <c r="AR20">
        <f>AQ19+'PC HKI$'!AR19</f>
        <v>431.84321134551732</v>
      </c>
      <c r="AS20">
        <f>AR19+'PC HKI$'!AS19</f>
        <v>431.79499914458961</v>
      </c>
      <c r="AT20">
        <f>AS19+'PC HKI$'!AT19</f>
        <v>431.79499914458961</v>
      </c>
      <c r="AU20">
        <f>AT19+'PC HKI$'!AU19</f>
        <v>427.51980113325703</v>
      </c>
      <c r="AV20">
        <f>AU19+'PC HKI$'!AV19</f>
        <v>423.28693181510596</v>
      </c>
      <c r="AW20">
        <f>AV19+'PC HKI$'!AW19</f>
        <v>419.09597209416432</v>
      </c>
      <c r="AX20">
        <f>AW19+'PC HKI$'!AX19</f>
        <v>414.94650702392505</v>
      </c>
      <c r="AY20">
        <f>AX19+'PC HKI$'!AY19</f>
        <v>410.83812576626241</v>
      </c>
      <c r="AZ20">
        <f>AY19+'PC HKI$'!AZ19</f>
        <v>406.77042155075486</v>
      </c>
      <c r="BA20">
        <f>AZ19+'PC HKI$'!BA19</f>
        <v>402.74299163441077</v>
      </c>
      <c r="BB20">
        <f>BA19+'PC HKI$'!BB19</f>
        <v>398.75543726179285</v>
      </c>
      <c r="BC20">
        <f>BB19+'PC HKI$'!BC19</f>
        <v>394.80736362553745</v>
      </c>
      <c r="BD20">
        <f>BC19+'PC HKI$'!BD19</f>
        <v>390.89837982726482</v>
      </c>
      <c r="BE20">
        <f>BD19+'PC HKI$'!BE19</f>
        <v>387.02809883887608</v>
      </c>
      <c r="BF20">
        <f>BE19+'PC HKI$'!BF19</f>
        <v>383.19613746423374</v>
      </c>
      <c r="BG20">
        <f>BF19+'PC HKI$'!BG19</f>
        <v>379.4021163012215</v>
      </c>
      <c r="BH20">
        <f>BG19+'PC HKI$'!BH19</f>
        <v>375.64565970417971</v>
      </c>
      <c r="BI20">
        <f>BH19+'PC HKI$'!BI19</f>
        <v>371.92639574671256</v>
      </c>
      <c r="BJ20">
        <f>BI19+'PC HKI$'!BJ19</f>
        <v>368.24395618486392</v>
      </c>
      <c r="BK20">
        <f>BJ19+'PC HKI$'!BK19</f>
        <v>364.59797642065735</v>
      </c>
      <c r="BL20">
        <f>BK19+'PC HKI$'!BL19</f>
        <v>360.98809546599739</v>
      </c>
      <c r="BM20">
        <f>BL19+'PC HKI$'!BM19</f>
        <v>357.41395590692809</v>
      </c>
      <c r="BN20">
        <f>BM19+'PC HKI$'!BN19</f>
        <v>353.87520386824565</v>
      </c>
      <c r="BO20">
        <f>BN19+'PC HKI$'!BO19</f>
        <v>350.37148897846106</v>
      </c>
      <c r="BP20">
        <f>BO19+'PC HKI$'!BP19</f>
        <v>346.90246433510998</v>
      </c>
      <c r="BQ20">
        <f>BP19+'PC HKI$'!BQ19</f>
        <v>343.46778647040594</v>
      </c>
      <c r="BR20">
        <f>BQ19+'PC HKI$'!BR19</f>
        <v>340.06711531723363</v>
      </c>
      <c r="BS20">
        <f>BR19+'PC HKI$'!BS19</f>
        <v>336.70011417547886</v>
      </c>
      <c r="BT20">
        <f>BS19+'PC HKI$'!BT19</f>
        <v>333.36644967869194</v>
      </c>
      <c r="BU20">
        <f>BT19+'PC HKI$'!BU19</f>
        <v>330.06579176108113</v>
      </c>
      <c r="BV20">
        <f>BU19+'PC HKI$'!BV19</f>
        <v>326.79781362483283</v>
      </c>
      <c r="BW20">
        <f>BV19+'PC HKI$'!BW19</f>
        <v>323.56219170775529</v>
      </c>
      <c r="BX20">
        <f>BW19+'PC HKI$'!BX19</f>
        <v>320.35860565124284</v>
      </c>
      <c r="BY20">
        <f>BX19+'PC HKI$'!BY19</f>
        <v>317.18673826855729</v>
      </c>
      <c r="BZ20">
        <f>BY19+'PC HKI$'!BZ19</f>
        <v>314.04627551342304</v>
      </c>
      <c r="CA20">
        <f>BZ19+'PC HKI$'!CA19</f>
        <v>310.93690644893371</v>
      </c>
      <c r="CB20">
        <f>CA19+'PC HKI$'!CB19</f>
        <v>307.85832321676605</v>
      </c>
      <c r="CC20">
        <f>CB19+'PC HKI$'!CC19</f>
        <v>304.81022100669907</v>
      </c>
      <c r="CD20">
        <f>CC19+'PC HKI$'!CD19</f>
        <v>301.79229802643471</v>
      </c>
      <c r="CE20">
        <f>CD19+'PC HKI$'!CE19</f>
        <v>298.80425547171751</v>
      </c>
      <c r="CF20">
        <f>CE19+'PC HKI$'!CF19</f>
        <v>295.84579749674998</v>
      </c>
      <c r="CG20">
        <f>CF19+'PC HKI$'!CG19</f>
        <v>292.91663118490095</v>
      </c>
      <c r="CH20">
        <f>CG19+'PC HKI$'!CH19</f>
        <v>290.0164665197039</v>
      </c>
      <c r="CI20">
        <f>CH19+'PC HKI$'!CI19</f>
        <v>287.14501635614249</v>
      </c>
      <c r="CJ20">
        <f>CI19+'PC HKI$'!CJ19</f>
        <v>284.3019963922203</v>
      </c>
      <c r="CK20">
        <f>CJ19+'PC HKI$'!CK19</f>
        <v>281.48712514081217</v>
      </c>
      <c r="CL20">
        <f>CK19+'PC HKI$'!CL19</f>
        <v>278.7001239017942</v>
      </c>
      <c r="CM20">
        <f>CL19+'PC HKI$'!CM19</f>
        <v>275.94071673444972</v>
      </c>
      <c r="CN20">
        <f>CM19+'PC HKI$'!CN19</f>
        <v>273.20863043014822</v>
      </c>
      <c r="CO20">
        <f>CN19+'PC HKI$'!CO19</f>
        <v>270.50359448529525</v>
      </c>
      <c r="CP20">
        <f>CO19+'PC HKI$'!CP19</f>
        <v>267.82534107454973</v>
      </c>
      <c r="CQ20">
        <f>CP19+'PC HKI$'!CQ19</f>
        <v>265.17360502430665</v>
      </c>
      <c r="CR20">
        <f>CQ19+'PC HKI$'!CR19</f>
        <v>262.5481237864422</v>
      </c>
      <c r="CS20">
        <f>CR19+'PC HKI$'!CS19</f>
        <v>259.94863741231899</v>
      </c>
      <c r="CT20">
        <f>CS19+'PC HKI$'!CT19</f>
        <v>257.37488852704848</v>
      </c>
      <c r="CU20">
        <f>CT19+'PC HKI$'!CU19</f>
        <v>254.8266223040084</v>
      </c>
      <c r="CV20">
        <f>CU19+'PC HKI$'!CV19</f>
        <v>252.30358643961227</v>
      </c>
      <c r="CW20">
        <f>CV19+'PC HKI$'!CW19</f>
        <v>249.80553112832899</v>
      </c>
      <c r="CX20">
        <f>CW19+'PC HKI$'!CX19</f>
        <v>247.3322090379495</v>
      </c>
      <c r="CY20">
        <f>CX19+'PC HKI$'!CY19</f>
        <v>244.88337528509851</v>
      </c>
    </row>
    <row r="21" spans="1:103" x14ac:dyDescent="0.25">
      <c r="A21">
        <f>'HKFI(x)'!AE19</f>
        <v>1967</v>
      </c>
      <c r="B21">
        <f t="shared" si="2"/>
        <v>32786.399541795508</v>
      </c>
      <c r="C21">
        <f>'PC HKI$'!C20</f>
        <v>9.0786784742347191</v>
      </c>
      <c r="D21">
        <f>C20+'PC HKI$'!D20</f>
        <v>16.620141665106921</v>
      </c>
      <c r="E21">
        <f>D20+'PC HKI$'!E20</f>
        <v>23.443555048192195</v>
      </c>
      <c r="F21">
        <f>E20+'PC HKI$'!F20</f>
        <v>32.631110262745601</v>
      </c>
      <c r="G21">
        <f>F20+'PC HKI$'!G20</f>
        <v>42.902739399524229</v>
      </c>
      <c r="H21">
        <f>G20+'PC HKI$'!H20</f>
        <v>55.171584200716886</v>
      </c>
      <c r="I21">
        <f>H20+'PC HKI$'!I20</f>
        <v>72.956966424367806</v>
      </c>
      <c r="J21">
        <f>I20+'PC HKI$'!J20</f>
        <v>96.353858728758453</v>
      </c>
      <c r="K21">
        <f>J20+'PC HKI$'!K20</f>
        <v>118.98603040027926</v>
      </c>
      <c r="L21">
        <f>K20+'PC HKI$'!L20</f>
        <v>141.68393175436435</v>
      </c>
      <c r="M21">
        <f>L20+'PC HKI$'!M20</f>
        <v>165.67087734065672</v>
      </c>
      <c r="N21">
        <f>M20+'PC HKI$'!N20</f>
        <v>189.43987717829151</v>
      </c>
      <c r="O21">
        <f>N20+'PC HKI$'!O20</f>
        <v>214.44985248015035</v>
      </c>
      <c r="P21">
        <f>O20+'PC HKI$'!P20</f>
        <v>239.47080154406802</v>
      </c>
      <c r="Q21">
        <f>P20+'PC HKI$'!Q20</f>
        <v>265.20083474422972</v>
      </c>
      <c r="R21">
        <f>Q20+'PC HKI$'!R20</f>
        <v>290.99383851232596</v>
      </c>
      <c r="S21">
        <f>R20+'PC HKI$'!S20</f>
        <v>316.66973033865395</v>
      </c>
      <c r="T21">
        <f>S20+'PC HKI$'!T20</f>
        <v>343.07288270853604</v>
      </c>
      <c r="U21">
        <f>T20+'PC HKI$'!U20</f>
        <v>364.98444565688442</v>
      </c>
      <c r="V21">
        <f>U20+'PC HKI$'!V20</f>
        <v>385.48572968384804</v>
      </c>
      <c r="W21">
        <f>V20+'PC HKI$'!W20</f>
        <v>403.61645127515789</v>
      </c>
      <c r="X21">
        <f>W20+'PC HKI$'!X20</f>
        <v>419.31629420751511</v>
      </c>
      <c r="Y21">
        <f>X20+'PC HKI$'!Y20</f>
        <v>432.02616001815522</v>
      </c>
      <c r="Z21">
        <f>Y20+'PC HKI$'!Z20</f>
        <v>443.76650005409448</v>
      </c>
      <c r="AA21">
        <f>Z20+'PC HKI$'!AA20</f>
        <v>451.55692786845253</v>
      </c>
      <c r="AB21">
        <f>AA20+'PC HKI$'!AB20</f>
        <v>455.08048334137118</v>
      </c>
      <c r="AC21">
        <f>AB20+'PC HKI$'!AC20</f>
        <v>458.42324701989941</v>
      </c>
      <c r="AD21">
        <f>AC20+'PC HKI$'!AD20</f>
        <v>454.85422333052469</v>
      </c>
      <c r="AE21">
        <f>AD20+'PC HKI$'!AE20</f>
        <v>451.55443882407684</v>
      </c>
      <c r="AF21">
        <f>AE20+'PC HKI$'!AF20</f>
        <v>448.4884608111708</v>
      </c>
      <c r="AG21">
        <f>AF20+'PC HKI$'!AG20</f>
        <v>445.65892517603731</v>
      </c>
      <c r="AH21">
        <f>AG20+'PC HKI$'!AH20</f>
        <v>443.17514107068217</v>
      </c>
      <c r="AI21">
        <f>AH20+'PC HKI$'!AI20</f>
        <v>440.99140675591082</v>
      </c>
      <c r="AJ21">
        <f>AI20+'PC HKI$'!AJ20</f>
        <v>439.05964185910852</v>
      </c>
      <c r="AK21">
        <f>AJ20+'PC HKI$'!AK20</f>
        <v>437.38485077206735</v>
      </c>
      <c r="AL21">
        <f>AK20+'PC HKI$'!AL20</f>
        <v>435.94214553506674</v>
      </c>
      <c r="AM21">
        <f>AL20+'PC HKI$'!AM20</f>
        <v>434.79366123156518</v>
      </c>
      <c r="AN21">
        <f>AM20+'PC HKI$'!AN20</f>
        <v>433.87834650942034</v>
      </c>
      <c r="AO21">
        <f>AN20+'PC HKI$'!AO20</f>
        <v>433.13787078166547</v>
      </c>
      <c r="AP21">
        <f>AO20+'PC HKI$'!AP20</f>
        <v>432.58336896027464</v>
      </c>
      <c r="AQ21">
        <f>AP20+'PC HKI$'!AQ20</f>
        <v>432.17988506494737</v>
      </c>
      <c r="AR21">
        <f>AQ20+'PC HKI$'!AR20</f>
        <v>431.95142448373394</v>
      </c>
      <c r="AS21">
        <f>AR20+'PC HKI$'!AS20</f>
        <v>431.84321134551732</v>
      </c>
      <c r="AT21">
        <f>AS20+'PC HKI$'!AT20</f>
        <v>431.79499914458961</v>
      </c>
      <c r="AU21">
        <f>AT20+'PC HKI$'!AU20</f>
        <v>431.79499914458961</v>
      </c>
      <c r="AV21">
        <f>AU20+'PC HKI$'!AV20</f>
        <v>427.51980113325703</v>
      </c>
      <c r="AW21">
        <f>AV20+'PC HKI$'!AW20</f>
        <v>423.28693181510596</v>
      </c>
      <c r="AX21">
        <f>AW20+'PC HKI$'!AX20</f>
        <v>419.09597209416432</v>
      </c>
      <c r="AY21">
        <f>AX20+'PC HKI$'!AY20</f>
        <v>414.94650702392505</v>
      </c>
      <c r="AZ21">
        <f>AY20+'PC HKI$'!AZ20</f>
        <v>410.83812576626241</v>
      </c>
      <c r="BA21">
        <f>AZ20+'PC HKI$'!BA20</f>
        <v>406.77042155075486</v>
      </c>
      <c r="BB21">
        <f>BA20+'PC HKI$'!BB20</f>
        <v>402.74299163441077</v>
      </c>
      <c r="BC21">
        <f>BB20+'PC HKI$'!BC20</f>
        <v>398.75543726179285</v>
      </c>
      <c r="BD21">
        <f>BC20+'PC HKI$'!BD20</f>
        <v>394.80736362553745</v>
      </c>
      <c r="BE21">
        <f>BD20+'PC HKI$'!BE20</f>
        <v>390.89837982726482</v>
      </c>
      <c r="BF21">
        <f>BE20+'PC HKI$'!BF20</f>
        <v>387.02809883887608</v>
      </c>
      <c r="BG21">
        <f>BF20+'PC HKI$'!BG20</f>
        <v>383.19613746423374</v>
      </c>
      <c r="BH21">
        <f>BG20+'PC HKI$'!BH20</f>
        <v>379.4021163012215</v>
      </c>
      <c r="BI21">
        <f>BH20+'PC HKI$'!BI20</f>
        <v>375.64565970417971</v>
      </c>
      <c r="BJ21">
        <f>BI20+'PC HKI$'!BJ20</f>
        <v>371.92639574671256</v>
      </c>
      <c r="BK21">
        <f>BJ20+'PC HKI$'!BK20</f>
        <v>368.24395618486392</v>
      </c>
      <c r="BL21">
        <f>BK20+'PC HKI$'!BL20</f>
        <v>364.59797642065735</v>
      </c>
      <c r="BM21">
        <f>BL20+'PC HKI$'!BM20</f>
        <v>360.98809546599739</v>
      </c>
      <c r="BN21">
        <f>BM20+'PC HKI$'!BN20</f>
        <v>357.41395590692809</v>
      </c>
      <c r="BO21">
        <f>BN20+'PC HKI$'!BO20</f>
        <v>353.87520386824565</v>
      </c>
      <c r="BP21">
        <f>BO20+'PC HKI$'!BP20</f>
        <v>350.37148897846106</v>
      </c>
      <c r="BQ21">
        <f>BP20+'PC HKI$'!BQ20</f>
        <v>346.90246433510998</v>
      </c>
      <c r="BR21">
        <f>BQ20+'PC HKI$'!BR20</f>
        <v>343.46778647040594</v>
      </c>
      <c r="BS21">
        <f>BR20+'PC HKI$'!BS20</f>
        <v>340.06711531723363</v>
      </c>
      <c r="BT21">
        <f>BS20+'PC HKI$'!BT20</f>
        <v>336.70011417547886</v>
      </c>
      <c r="BU21">
        <f>BT20+'PC HKI$'!BU20</f>
        <v>333.36644967869194</v>
      </c>
      <c r="BV21">
        <f>BU20+'PC HKI$'!BV20</f>
        <v>330.06579176108113</v>
      </c>
      <c r="BW21">
        <f>BV20+'PC HKI$'!BW20</f>
        <v>326.79781362483283</v>
      </c>
      <c r="BX21">
        <f>BW20+'PC HKI$'!BX20</f>
        <v>323.56219170775529</v>
      </c>
      <c r="BY21">
        <f>BX20+'PC HKI$'!BY20</f>
        <v>320.35860565124284</v>
      </c>
      <c r="BZ21">
        <f>BY20+'PC HKI$'!BZ20</f>
        <v>317.18673826855729</v>
      </c>
      <c r="CA21">
        <f>BZ20+'PC HKI$'!CA20</f>
        <v>314.04627551342304</v>
      </c>
      <c r="CB21">
        <f>CA20+'PC HKI$'!CB20</f>
        <v>310.93690644893371</v>
      </c>
      <c r="CC21">
        <f>CB20+'PC HKI$'!CC20</f>
        <v>307.85832321676605</v>
      </c>
      <c r="CD21">
        <f>CC20+'PC HKI$'!CD20</f>
        <v>304.81022100669907</v>
      </c>
      <c r="CE21">
        <f>CD20+'PC HKI$'!CE20</f>
        <v>301.79229802643471</v>
      </c>
      <c r="CF21">
        <f>CE20+'PC HKI$'!CF20</f>
        <v>298.80425547171751</v>
      </c>
      <c r="CG21">
        <f>CF20+'PC HKI$'!CG20</f>
        <v>295.84579749674998</v>
      </c>
      <c r="CH21">
        <f>CG20+'PC HKI$'!CH20</f>
        <v>292.91663118490095</v>
      </c>
      <c r="CI21">
        <f>CH20+'PC HKI$'!CI20</f>
        <v>290.0164665197039</v>
      </c>
      <c r="CJ21">
        <f>CI20+'PC HKI$'!CJ20</f>
        <v>287.14501635614249</v>
      </c>
      <c r="CK21">
        <f>CJ20+'PC HKI$'!CK20</f>
        <v>284.3019963922203</v>
      </c>
      <c r="CL21">
        <f>CK20+'PC HKI$'!CL20</f>
        <v>281.48712514081217</v>
      </c>
      <c r="CM21">
        <f>CL20+'PC HKI$'!CM20</f>
        <v>278.7001239017942</v>
      </c>
      <c r="CN21">
        <f>CM20+'PC HKI$'!CN20</f>
        <v>275.94071673444972</v>
      </c>
      <c r="CO21">
        <f>CN20+'PC HKI$'!CO20</f>
        <v>273.20863043014822</v>
      </c>
      <c r="CP21">
        <f>CO20+'PC HKI$'!CP20</f>
        <v>270.50359448529525</v>
      </c>
      <c r="CQ21">
        <f>CP20+'PC HKI$'!CQ20</f>
        <v>267.82534107454973</v>
      </c>
      <c r="CR21">
        <f>CQ20+'PC HKI$'!CR20</f>
        <v>265.17360502430665</v>
      </c>
      <c r="CS21">
        <f>CR20+'PC HKI$'!CS20</f>
        <v>262.5481237864422</v>
      </c>
      <c r="CT21">
        <f>CS20+'PC HKI$'!CT20</f>
        <v>259.94863741231899</v>
      </c>
      <c r="CU21">
        <f>CT20+'PC HKI$'!CU20</f>
        <v>257.37488852704848</v>
      </c>
      <c r="CV21">
        <f>CU20+'PC HKI$'!CV20</f>
        <v>254.8266223040084</v>
      </c>
      <c r="CW21">
        <f>CV20+'PC HKI$'!CW20</f>
        <v>252.30358643961227</v>
      </c>
      <c r="CX21">
        <f>CW20+'PC HKI$'!CX20</f>
        <v>249.80553112832899</v>
      </c>
      <c r="CY21">
        <f>CX20+'PC HKI$'!CY20</f>
        <v>247.3322090379495</v>
      </c>
    </row>
    <row r="22" spans="1:103" x14ac:dyDescent="0.25">
      <c r="A22">
        <f>'HKFI(x)'!AE20</f>
        <v>1968</v>
      </c>
      <c r="B22">
        <f t="shared" si="2"/>
        <v>33064.295216730934</v>
      </c>
      <c r="C22">
        <f>'PC HKI$'!C21</f>
        <v>9.1799345820716933</v>
      </c>
      <c r="D22">
        <f>C21+'PC HKI$'!D21</f>
        <v>16.796116817144743</v>
      </c>
      <c r="E22">
        <f>D21+'PC HKI$'!E21</f>
        <v>23.693070701944382</v>
      </c>
      <c r="F22">
        <f>E21+'PC HKI$'!F21</f>
        <v>32.992515910938337</v>
      </c>
      <c r="G22">
        <f>F21+'PC HKI$'!G21</f>
        <v>43.356251078574701</v>
      </c>
      <c r="H22">
        <f>G21+'PC HKI$'!H21</f>
        <v>55.719403749301364</v>
      </c>
      <c r="I22">
        <f>H21+'PC HKI$'!I21</f>
        <v>73.667905324994663</v>
      </c>
      <c r="J22">
        <f>I21+'PC HKI$'!J21</f>
        <v>97.35934531976784</v>
      </c>
      <c r="K22">
        <f>J21+'PC HKI$'!K21</f>
        <v>120.30153752439918</v>
      </c>
      <c r="L22">
        <f>K21+'PC HKI$'!L21</f>
        <v>143.31673935509227</v>
      </c>
      <c r="M22">
        <f>L21+'PC HKI$'!M21</f>
        <v>167.54007150050984</v>
      </c>
      <c r="N22">
        <f>M21+'PC HKI$'!N21</f>
        <v>191.55924309100118</v>
      </c>
      <c r="O22">
        <f>N21+'PC HKI$'!O21</f>
        <v>216.85269743921984</v>
      </c>
      <c r="P22">
        <f>O21+'PC HKI$'!P21</f>
        <v>242.1658013273136</v>
      </c>
      <c r="Q22">
        <f>P21+'PC HKI$'!Q21</f>
        <v>268.23186254237226</v>
      </c>
      <c r="R22">
        <f>Q21+'PC HKI$'!R21</f>
        <v>294.25920843672674</v>
      </c>
      <c r="S22">
        <f>R21+'PC HKI$'!S21</f>
        <v>320.19594694512523</v>
      </c>
      <c r="T22">
        <f>S21+'PC HKI$'!T21</f>
        <v>346.82630992505648</v>
      </c>
      <c r="U22">
        <f>T21+'PC HKI$'!U21</f>
        <v>368.88605663740219</v>
      </c>
      <c r="V22">
        <f>U21+'PC HKI$'!V21</f>
        <v>389.62297323532744</v>
      </c>
      <c r="W22">
        <f>V21+'PC HKI$'!W21</f>
        <v>407.86516636031604</v>
      </c>
      <c r="X22">
        <f>W21+'PC HKI$'!X21</f>
        <v>423.62471171289138</v>
      </c>
      <c r="Y22">
        <f>X21+'PC HKI$'!Y21</f>
        <v>436.36348080016995</v>
      </c>
      <c r="Z22">
        <f>Y21+'PC HKI$'!Z21</f>
        <v>448.08823257086254</v>
      </c>
      <c r="AA22">
        <f>Z21+'PC HKI$'!AA21</f>
        <v>455.86784262368172</v>
      </c>
      <c r="AB22">
        <f>AA21+'PC HKI$'!AB21</f>
        <v>459.22135693523705</v>
      </c>
      <c r="AC22">
        <f>AB21+'PC HKI$'!AC21</f>
        <v>462.30438483661254</v>
      </c>
      <c r="AD22">
        <f>AC21+'PC HKI$'!AD21</f>
        <v>458.42324701989941</v>
      </c>
      <c r="AE22">
        <f>AD21+'PC HKI$'!AE21</f>
        <v>454.85422333052469</v>
      </c>
      <c r="AF22">
        <f>AE21+'PC HKI$'!AF21</f>
        <v>451.55443882407684</v>
      </c>
      <c r="AG22">
        <f>AF21+'PC HKI$'!AG21</f>
        <v>448.4884608111708</v>
      </c>
      <c r="AH22">
        <f>AG21+'PC HKI$'!AH21</f>
        <v>445.65892517603731</v>
      </c>
      <c r="AI22">
        <f>AH21+'PC HKI$'!AI21</f>
        <v>443.17514107068217</v>
      </c>
      <c r="AJ22">
        <f>AI21+'PC HKI$'!AJ21</f>
        <v>440.99140675591082</v>
      </c>
      <c r="AK22">
        <f>AJ21+'PC HKI$'!AK21</f>
        <v>439.05964185910852</v>
      </c>
      <c r="AL22">
        <f>AK21+'PC HKI$'!AL21</f>
        <v>437.38485077206735</v>
      </c>
      <c r="AM22">
        <f>AL21+'PC HKI$'!AM21</f>
        <v>435.94214553506674</v>
      </c>
      <c r="AN22">
        <f>AM21+'PC HKI$'!AN21</f>
        <v>434.79366123156518</v>
      </c>
      <c r="AO22">
        <f>AN21+'PC HKI$'!AO21</f>
        <v>433.87834650942034</v>
      </c>
      <c r="AP22">
        <f>AO21+'PC HKI$'!AP21</f>
        <v>433.13787078166547</v>
      </c>
      <c r="AQ22">
        <f>AP21+'PC HKI$'!AQ21</f>
        <v>432.58336896027464</v>
      </c>
      <c r="AR22">
        <f>AQ21+'PC HKI$'!AR21</f>
        <v>432.17988506494737</v>
      </c>
      <c r="AS22">
        <f>AR21+'PC HKI$'!AS21</f>
        <v>431.95142448373394</v>
      </c>
      <c r="AT22">
        <f>AS21+'PC HKI$'!AT21</f>
        <v>431.84321134551732</v>
      </c>
      <c r="AU22">
        <f>AT21+'PC HKI$'!AU21</f>
        <v>431.79499914458961</v>
      </c>
      <c r="AV22">
        <f>AU21+'PC HKI$'!AV21</f>
        <v>431.79499914458961</v>
      </c>
      <c r="AW22">
        <f>AV21+'PC HKI$'!AW21</f>
        <v>427.51980113325703</v>
      </c>
      <c r="AX22">
        <f>AW21+'PC HKI$'!AX21</f>
        <v>423.28693181510596</v>
      </c>
      <c r="AY22">
        <f>AX21+'PC HKI$'!AY21</f>
        <v>419.09597209416432</v>
      </c>
      <c r="AZ22">
        <f>AY21+'PC HKI$'!AZ21</f>
        <v>414.94650702392505</v>
      </c>
      <c r="BA22">
        <f>AZ21+'PC HKI$'!BA21</f>
        <v>410.83812576626241</v>
      </c>
      <c r="BB22">
        <f>BA21+'PC HKI$'!BB21</f>
        <v>406.77042155075486</v>
      </c>
      <c r="BC22">
        <f>BB21+'PC HKI$'!BC21</f>
        <v>402.74299163441077</v>
      </c>
      <c r="BD22">
        <f>BC21+'PC HKI$'!BD21</f>
        <v>398.75543726179285</v>
      </c>
      <c r="BE22">
        <f>BD21+'PC HKI$'!BE21</f>
        <v>394.80736362553745</v>
      </c>
      <c r="BF22">
        <f>BE21+'PC HKI$'!BF21</f>
        <v>390.89837982726482</v>
      </c>
      <c r="BG22">
        <f>BF21+'PC HKI$'!BG21</f>
        <v>387.02809883887608</v>
      </c>
      <c r="BH22">
        <f>BG21+'PC HKI$'!BH21</f>
        <v>383.19613746423374</v>
      </c>
      <c r="BI22">
        <f>BH21+'PC HKI$'!BI21</f>
        <v>379.4021163012215</v>
      </c>
      <c r="BJ22">
        <f>BI21+'PC HKI$'!BJ21</f>
        <v>375.64565970417971</v>
      </c>
      <c r="BK22">
        <f>BJ21+'PC HKI$'!BK21</f>
        <v>371.92639574671256</v>
      </c>
      <c r="BL22">
        <f>BK21+'PC HKI$'!BL21</f>
        <v>368.24395618486392</v>
      </c>
      <c r="BM22">
        <f>BL21+'PC HKI$'!BM21</f>
        <v>364.59797642065735</v>
      </c>
      <c r="BN22">
        <f>BM21+'PC HKI$'!BN21</f>
        <v>360.98809546599739</v>
      </c>
      <c r="BO22">
        <f>BN21+'PC HKI$'!BO21</f>
        <v>357.41395590692809</v>
      </c>
      <c r="BP22">
        <f>BO21+'PC HKI$'!BP21</f>
        <v>353.87520386824565</v>
      </c>
      <c r="BQ22">
        <f>BP21+'PC HKI$'!BQ21</f>
        <v>350.37148897846106</v>
      </c>
      <c r="BR22">
        <f>BQ21+'PC HKI$'!BR21</f>
        <v>346.90246433510998</v>
      </c>
      <c r="BS22">
        <f>BR21+'PC HKI$'!BS21</f>
        <v>343.46778647040594</v>
      </c>
      <c r="BT22">
        <f>BS21+'PC HKI$'!BT21</f>
        <v>340.06711531723363</v>
      </c>
      <c r="BU22">
        <f>BT21+'PC HKI$'!BU21</f>
        <v>336.70011417547886</v>
      </c>
      <c r="BV22">
        <f>BU21+'PC HKI$'!BV21</f>
        <v>333.36644967869194</v>
      </c>
      <c r="BW22">
        <f>BV21+'PC HKI$'!BW21</f>
        <v>330.06579176108113</v>
      </c>
      <c r="BX22">
        <f>BW21+'PC HKI$'!BX21</f>
        <v>326.79781362483283</v>
      </c>
      <c r="BY22">
        <f>BX21+'PC HKI$'!BY21</f>
        <v>323.56219170775529</v>
      </c>
      <c r="BZ22">
        <f>BY21+'PC HKI$'!BZ21</f>
        <v>320.35860565124284</v>
      </c>
      <c r="CA22">
        <f>BZ21+'PC HKI$'!CA21</f>
        <v>317.18673826855729</v>
      </c>
      <c r="CB22">
        <f>CA21+'PC HKI$'!CB21</f>
        <v>314.04627551342304</v>
      </c>
      <c r="CC22">
        <f>CB21+'PC HKI$'!CC21</f>
        <v>310.93690644893371</v>
      </c>
      <c r="CD22">
        <f>CC21+'PC HKI$'!CD21</f>
        <v>307.85832321676605</v>
      </c>
      <c r="CE22">
        <f>CD21+'PC HKI$'!CE21</f>
        <v>304.81022100669907</v>
      </c>
      <c r="CF22">
        <f>CE21+'PC HKI$'!CF21</f>
        <v>301.79229802643471</v>
      </c>
      <c r="CG22">
        <f>CF21+'PC HKI$'!CG21</f>
        <v>298.80425547171751</v>
      </c>
      <c r="CH22">
        <f>CG21+'PC HKI$'!CH21</f>
        <v>295.84579749674998</v>
      </c>
      <c r="CI22">
        <f>CH21+'PC HKI$'!CI21</f>
        <v>292.91663118490095</v>
      </c>
      <c r="CJ22">
        <f>CI21+'PC HKI$'!CJ21</f>
        <v>290.0164665197039</v>
      </c>
      <c r="CK22">
        <f>CJ21+'PC HKI$'!CK21</f>
        <v>287.14501635614249</v>
      </c>
      <c r="CL22">
        <f>CK21+'PC HKI$'!CL21</f>
        <v>284.3019963922203</v>
      </c>
      <c r="CM22">
        <f>CL21+'PC HKI$'!CM21</f>
        <v>281.48712514081217</v>
      </c>
      <c r="CN22">
        <f>CM21+'PC HKI$'!CN21</f>
        <v>278.7001239017942</v>
      </c>
      <c r="CO22">
        <f>CN21+'PC HKI$'!CO21</f>
        <v>275.94071673444972</v>
      </c>
      <c r="CP22">
        <f>CO21+'PC HKI$'!CP21</f>
        <v>273.20863043014822</v>
      </c>
      <c r="CQ22">
        <f>CP21+'PC HKI$'!CQ21</f>
        <v>270.50359448529525</v>
      </c>
      <c r="CR22">
        <f>CQ21+'PC HKI$'!CR21</f>
        <v>267.82534107454973</v>
      </c>
      <c r="CS22">
        <f>CR21+'PC HKI$'!CS21</f>
        <v>265.17360502430665</v>
      </c>
      <c r="CT22">
        <f>CS21+'PC HKI$'!CT21</f>
        <v>262.5481237864422</v>
      </c>
      <c r="CU22">
        <f>CT21+'PC HKI$'!CU21</f>
        <v>259.94863741231899</v>
      </c>
      <c r="CV22">
        <f>CU21+'PC HKI$'!CV21</f>
        <v>257.37488852704848</v>
      </c>
      <c r="CW22">
        <f>CV21+'PC HKI$'!CW21</f>
        <v>254.8266223040084</v>
      </c>
      <c r="CX22">
        <f>CW21+'PC HKI$'!CX21</f>
        <v>252.30358643961227</v>
      </c>
      <c r="CY22">
        <f>CX21+'PC HKI$'!CY21</f>
        <v>249.80553112832899</v>
      </c>
    </row>
    <row r="23" spans="1:103" x14ac:dyDescent="0.25">
      <c r="A23">
        <f>'HKFI(x)'!AE21</f>
        <v>1969</v>
      </c>
      <c r="B23">
        <f t="shared" si="2"/>
        <v>33345.925819610937</v>
      </c>
      <c r="C23">
        <f>'PC HKI$'!C22</f>
        <v>9.2866995322267236</v>
      </c>
      <c r="D23">
        <f>C22+'PC HKI$'!D22</f>
        <v>16.987956821803778</v>
      </c>
      <c r="E23">
        <f>D22+'PC HKI$'!E22</f>
        <v>23.951363063860899</v>
      </c>
      <c r="F23">
        <f>E22+'PC HKI$'!F22</f>
        <v>33.343048808250195</v>
      </c>
      <c r="G23">
        <f>F22+'PC HKI$'!G22</f>
        <v>43.819616701255441</v>
      </c>
      <c r="H23">
        <f>G22+'PC HKI$'!H22</f>
        <v>56.301579882192023</v>
      </c>
      <c r="I23">
        <f>H22+'PC HKI$'!I22</f>
        <v>74.423322951283581</v>
      </c>
      <c r="J23">
        <f>I22+'PC HKI$'!J22</f>
        <v>98.383976546609915</v>
      </c>
      <c r="K23">
        <f>J22+'PC HKI$'!K22</f>
        <v>121.6068026011485</v>
      </c>
      <c r="L23">
        <f>K22+'PC HKI$'!L22</f>
        <v>144.94200071043804</v>
      </c>
      <c r="M23">
        <f>L22+'PC HKI$'!M22</f>
        <v>169.49924076452064</v>
      </c>
      <c r="N23">
        <f>M22+'PC HKI$'!N22</f>
        <v>193.74725164563475</v>
      </c>
      <c r="O23">
        <f>N22+'PC HKI$'!O22</f>
        <v>219.30579948394407</v>
      </c>
      <c r="P23">
        <f>O22+'PC HKI$'!P22</f>
        <v>244.89872902645391</v>
      </c>
      <c r="Q23">
        <f>P22+'PC HKI$'!Q22</f>
        <v>271.27020069363249</v>
      </c>
      <c r="R23">
        <f>Q22+'PC HKI$'!R22</f>
        <v>297.63432207312587</v>
      </c>
      <c r="S23">
        <f>R22+'PC HKI$'!S22</f>
        <v>323.78264716823833</v>
      </c>
      <c r="T23">
        <f>S22+'PC HKI$'!T22</f>
        <v>350.6924876080152</v>
      </c>
      <c r="U23">
        <f>T22+'PC HKI$'!U22</f>
        <v>372.93814046093769</v>
      </c>
      <c r="V23">
        <f>U22+'PC HKI$'!V22</f>
        <v>393.79802031968939</v>
      </c>
      <c r="W23">
        <f>V22+'PC HKI$'!W22</f>
        <v>412.25097560674402</v>
      </c>
      <c r="X23">
        <f>W22+'PC HKI$'!X22</f>
        <v>428.102839690427</v>
      </c>
      <c r="Y23">
        <f>X22+'PC HKI$'!Y22</f>
        <v>440.87278479210948</v>
      </c>
      <c r="Z23">
        <f>Y22+'PC HKI$'!Z22</f>
        <v>452.63954891750353</v>
      </c>
      <c r="AA23">
        <f>Z22+'PC HKI$'!AA22</f>
        <v>460.34621527124483</v>
      </c>
      <c r="AB23">
        <f>AA22+'PC HKI$'!AB22</f>
        <v>463.62330637976515</v>
      </c>
      <c r="AC23">
        <f>AB22+'PC HKI$'!AC22</f>
        <v>466.54103893471705</v>
      </c>
      <c r="AD23">
        <f>AC22+'PC HKI$'!AD22</f>
        <v>462.30438483661254</v>
      </c>
      <c r="AE23">
        <f>AD22+'PC HKI$'!AE22</f>
        <v>458.42324701989941</v>
      </c>
      <c r="AF23">
        <f>AE22+'PC HKI$'!AF22</f>
        <v>454.85422333052469</v>
      </c>
      <c r="AG23">
        <f>AF22+'PC HKI$'!AG22</f>
        <v>451.55443882407684</v>
      </c>
      <c r="AH23">
        <f>AG22+'PC HKI$'!AH22</f>
        <v>448.4884608111708</v>
      </c>
      <c r="AI23">
        <f>AH22+'PC HKI$'!AI22</f>
        <v>445.65892517603731</v>
      </c>
      <c r="AJ23">
        <f>AI22+'PC HKI$'!AJ22</f>
        <v>443.17514107068217</v>
      </c>
      <c r="AK23">
        <f>AJ22+'PC HKI$'!AK22</f>
        <v>440.99140675591082</v>
      </c>
      <c r="AL23">
        <f>AK22+'PC HKI$'!AL22</f>
        <v>439.05964185910852</v>
      </c>
      <c r="AM23">
        <f>AL22+'PC HKI$'!AM22</f>
        <v>437.38485077206735</v>
      </c>
      <c r="AN23">
        <f>AM22+'PC HKI$'!AN22</f>
        <v>435.94214553506674</v>
      </c>
      <c r="AO23">
        <f>AN22+'PC HKI$'!AO22</f>
        <v>434.79366123156518</v>
      </c>
      <c r="AP23">
        <f>AO22+'PC HKI$'!AP22</f>
        <v>433.87834650942034</v>
      </c>
      <c r="AQ23">
        <f>AP22+'PC HKI$'!AQ22</f>
        <v>433.13787078166547</v>
      </c>
      <c r="AR23">
        <f>AQ22+'PC HKI$'!AR22</f>
        <v>432.58336896027464</v>
      </c>
      <c r="AS23">
        <f>AR22+'PC HKI$'!AS22</f>
        <v>432.17988506494737</v>
      </c>
      <c r="AT23">
        <f>AS22+'PC HKI$'!AT22</f>
        <v>431.95142448373394</v>
      </c>
      <c r="AU23">
        <f>AT22+'PC HKI$'!AU22</f>
        <v>431.84321134551732</v>
      </c>
      <c r="AV23">
        <f>AU22+'PC HKI$'!AV22</f>
        <v>431.79499914458961</v>
      </c>
      <c r="AW23">
        <f>AV22+'PC HKI$'!AW22</f>
        <v>431.79499914458961</v>
      </c>
      <c r="AX23">
        <f>AW22+'PC HKI$'!AX22</f>
        <v>427.51980113325703</v>
      </c>
      <c r="AY23">
        <f>AX22+'PC HKI$'!AY22</f>
        <v>423.28693181510596</v>
      </c>
      <c r="AZ23">
        <f>AY22+'PC HKI$'!AZ22</f>
        <v>419.09597209416432</v>
      </c>
      <c r="BA23">
        <f>AZ22+'PC HKI$'!BA22</f>
        <v>414.94650702392505</v>
      </c>
      <c r="BB23">
        <f>BA22+'PC HKI$'!BB22</f>
        <v>410.83812576626241</v>
      </c>
      <c r="BC23">
        <f>BB22+'PC HKI$'!BC22</f>
        <v>406.77042155075486</v>
      </c>
      <c r="BD23">
        <f>BC22+'PC HKI$'!BD22</f>
        <v>402.74299163441077</v>
      </c>
      <c r="BE23">
        <f>BD22+'PC HKI$'!BE22</f>
        <v>398.75543726179285</v>
      </c>
      <c r="BF23">
        <f>BE22+'PC HKI$'!BF22</f>
        <v>394.80736362553745</v>
      </c>
      <c r="BG23">
        <f>BF22+'PC HKI$'!BG22</f>
        <v>390.89837982726482</v>
      </c>
      <c r="BH23">
        <f>BG22+'PC HKI$'!BH22</f>
        <v>387.02809883887608</v>
      </c>
      <c r="BI23">
        <f>BH22+'PC HKI$'!BI22</f>
        <v>383.19613746423374</v>
      </c>
      <c r="BJ23">
        <f>BI22+'PC HKI$'!BJ22</f>
        <v>379.4021163012215</v>
      </c>
      <c r="BK23">
        <f>BJ22+'PC HKI$'!BK22</f>
        <v>375.64565970417971</v>
      </c>
      <c r="BL23">
        <f>BK22+'PC HKI$'!BL22</f>
        <v>371.92639574671256</v>
      </c>
      <c r="BM23">
        <f>BL22+'PC HKI$'!BM22</f>
        <v>368.24395618486392</v>
      </c>
      <c r="BN23">
        <f>BM22+'PC HKI$'!BN22</f>
        <v>364.59797642065735</v>
      </c>
      <c r="BO23">
        <f>BN22+'PC HKI$'!BO22</f>
        <v>360.98809546599739</v>
      </c>
      <c r="BP23">
        <f>BO22+'PC HKI$'!BP22</f>
        <v>357.41395590692809</v>
      </c>
      <c r="BQ23">
        <f>BP22+'PC HKI$'!BQ22</f>
        <v>353.87520386824565</v>
      </c>
      <c r="BR23">
        <f>BQ22+'PC HKI$'!BR22</f>
        <v>350.37148897846106</v>
      </c>
      <c r="BS23">
        <f>BR22+'PC HKI$'!BS22</f>
        <v>346.90246433510998</v>
      </c>
      <c r="BT23">
        <f>BS22+'PC HKI$'!BT22</f>
        <v>343.46778647040594</v>
      </c>
      <c r="BU23">
        <f>BT22+'PC HKI$'!BU22</f>
        <v>340.06711531723363</v>
      </c>
      <c r="BV23">
        <f>BU22+'PC HKI$'!BV22</f>
        <v>336.70011417547886</v>
      </c>
      <c r="BW23">
        <f>BV22+'PC HKI$'!BW22</f>
        <v>333.36644967869194</v>
      </c>
      <c r="BX23">
        <f>BW22+'PC HKI$'!BX22</f>
        <v>330.06579176108113</v>
      </c>
      <c r="BY23">
        <f>BX22+'PC HKI$'!BY22</f>
        <v>326.79781362483283</v>
      </c>
      <c r="BZ23">
        <f>BY22+'PC HKI$'!BZ22</f>
        <v>323.56219170775529</v>
      </c>
      <c r="CA23">
        <f>BZ22+'PC HKI$'!CA22</f>
        <v>320.35860565124284</v>
      </c>
      <c r="CB23">
        <f>CA22+'PC HKI$'!CB22</f>
        <v>317.18673826855729</v>
      </c>
      <c r="CC23">
        <f>CB22+'PC HKI$'!CC22</f>
        <v>314.04627551342304</v>
      </c>
      <c r="CD23">
        <f>CC22+'PC HKI$'!CD22</f>
        <v>310.93690644893371</v>
      </c>
      <c r="CE23">
        <f>CD22+'PC HKI$'!CE22</f>
        <v>307.85832321676605</v>
      </c>
      <c r="CF23">
        <f>CE22+'PC HKI$'!CF22</f>
        <v>304.81022100669907</v>
      </c>
      <c r="CG23">
        <f>CF22+'PC HKI$'!CG22</f>
        <v>301.79229802643471</v>
      </c>
      <c r="CH23">
        <f>CG22+'PC HKI$'!CH22</f>
        <v>298.80425547171751</v>
      </c>
      <c r="CI23">
        <f>CH22+'PC HKI$'!CI22</f>
        <v>295.84579749674998</v>
      </c>
      <c r="CJ23">
        <f>CI22+'PC HKI$'!CJ22</f>
        <v>292.91663118490095</v>
      </c>
      <c r="CK23">
        <f>CJ22+'PC HKI$'!CK22</f>
        <v>290.0164665197039</v>
      </c>
      <c r="CL23">
        <f>CK22+'PC HKI$'!CL22</f>
        <v>287.14501635614249</v>
      </c>
      <c r="CM23">
        <f>CL22+'PC HKI$'!CM22</f>
        <v>284.3019963922203</v>
      </c>
      <c r="CN23">
        <f>CM22+'PC HKI$'!CN22</f>
        <v>281.48712514081217</v>
      </c>
      <c r="CO23">
        <f>CN22+'PC HKI$'!CO22</f>
        <v>278.7001239017942</v>
      </c>
      <c r="CP23">
        <f>CO22+'PC HKI$'!CP22</f>
        <v>275.94071673444972</v>
      </c>
      <c r="CQ23">
        <f>CP22+'PC HKI$'!CQ22</f>
        <v>273.20863043014822</v>
      </c>
      <c r="CR23">
        <f>CQ22+'PC HKI$'!CR22</f>
        <v>270.50359448529525</v>
      </c>
      <c r="CS23">
        <f>CR22+'PC HKI$'!CS22</f>
        <v>267.82534107454973</v>
      </c>
      <c r="CT23">
        <f>CS22+'PC HKI$'!CT22</f>
        <v>265.17360502430665</v>
      </c>
      <c r="CU23">
        <f>CT22+'PC HKI$'!CU22</f>
        <v>262.5481237864422</v>
      </c>
      <c r="CV23">
        <f>CU22+'PC HKI$'!CV22</f>
        <v>259.94863741231899</v>
      </c>
      <c r="CW23">
        <f>CV22+'PC HKI$'!CW22</f>
        <v>257.37488852704848</v>
      </c>
      <c r="CX23">
        <f>CW22+'PC HKI$'!CX22</f>
        <v>254.8266223040084</v>
      </c>
      <c r="CY23">
        <f>CX22+'PC HKI$'!CY22</f>
        <v>252.30358643961227</v>
      </c>
    </row>
    <row r="24" spans="1:103" x14ac:dyDescent="0.25">
      <c r="A24">
        <f>'HKFI(x)'!AE22</f>
        <v>1970</v>
      </c>
      <c r="B24">
        <f t="shared" si="2"/>
        <v>33631.298009696322</v>
      </c>
      <c r="C24">
        <f>'PC HKI$'!C23</f>
        <v>9.3941731581167094</v>
      </c>
      <c r="D24">
        <f>C23+'PC HKI$'!D23</f>
        <v>17.185913983387643</v>
      </c>
      <c r="E24">
        <f>D23+'PC HKI$'!E23</f>
        <v>24.225978764456841</v>
      </c>
      <c r="F24">
        <f>E23+'PC HKI$'!F23</f>
        <v>33.702028352233164</v>
      </c>
      <c r="G24">
        <f>F23+'PC HKI$'!G23</f>
        <v>44.270400895463951</v>
      </c>
      <c r="H24">
        <f>G23+'PC HKI$'!H23</f>
        <v>56.89211878866098</v>
      </c>
      <c r="I24">
        <f>H23+'PC HKI$'!I23</f>
        <v>75.212548292034043</v>
      </c>
      <c r="J24">
        <f>I23+'PC HKI$'!J23</f>
        <v>99.456523065337677</v>
      </c>
      <c r="K24">
        <f>J23+'PC HKI$'!K23</f>
        <v>122.93321372421423</v>
      </c>
      <c r="L24">
        <f>K23+'PC HKI$'!L23</f>
        <v>146.55952648830814</v>
      </c>
      <c r="M24">
        <f>L23+'PC HKI$'!M23</f>
        <v>171.45351230886195</v>
      </c>
      <c r="N24">
        <f>M23+'PC HKI$'!N23</f>
        <v>196.02689194559321</v>
      </c>
      <c r="O24">
        <f>N23+'PC HKI$'!O23</f>
        <v>221.82925015622402</v>
      </c>
      <c r="P24">
        <f>O23+'PC HKI$'!P23</f>
        <v>247.68287943879474</v>
      </c>
      <c r="Q24">
        <f>P23+'PC HKI$'!Q23</f>
        <v>274.34785955022221</v>
      </c>
      <c r="R24">
        <f>Q23+'PC HKI$'!R23</f>
        <v>301.01810069156687</v>
      </c>
      <c r="S24">
        <f>R23+'PC HKI$'!S23</f>
        <v>327.47790044781357</v>
      </c>
      <c r="T24">
        <f>S23+'PC HKI$'!T23</f>
        <v>354.61924835277949</v>
      </c>
      <c r="U24">
        <f>T23+'PC HKI$'!U23</f>
        <v>377.10464495062394</v>
      </c>
      <c r="V24">
        <f>U23+'PC HKI$'!V23</f>
        <v>398.12404317468423</v>
      </c>
      <c r="W24">
        <f>V23+'PC HKI$'!W23</f>
        <v>416.67539700761597</v>
      </c>
      <c r="X24">
        <f>W23+'PC HKI$'!X23</f>
        <v>432.71952944722995</v>
      </c>
      <c r="Y24">
        <f>X23+'PC HKI$'!Y23</f>
        <v>445.55379129342123</v>
      </c>
      <c r="Z24">
        <f>Y23+'PC HKI$'!Z23</f>
        <v>457.36761783337283</v>
      </c>
      <c r="AA24">
        <f>Z23+'PC HKI$'!AA23</f>
        <v>465.05719522919361</v>
      </c>
      <c r="AB24">
        <f>AA23+'PC HKI$'!AB23</f>
        <v>468.19354117319779</v>
      </c>
      <c r="AC24">
        <f>AB23+'PC HKI$'!AC23</f>
        <v>471.04082553263999</v>
      </c>
      <c r="AD24">
        <f>AC23+'PC HKI$'!AD23</f>
        <v>466.54103893471705</v>
      </c>
      <c r="AE24">
        <f>AD23+'PC HKI$'!AE23</f>
        <v>462.30438483661254</v>
      </c>
      <c r="AF24">
        <f>AE23+'PC HKI$'!AF23</f>
        <v>458.42324701989941</v>
      </c>
      <c r="AG24">
        <f>AF23+'PC HKI$'!AG23</f>
        <v>454.85422333052469</v>
      </c>
      <c r="AH24">
        <f>AG23+'PC HKI$'!AH23</f>
        <v>451.55443882407684</v>
      </c>
      <c r="AI24">
        <f>AH23+'PC HKI$'!AI23</f>
        <v>448.4884608111708</v>
      </c>
      <c r="AJ24">
        <f>AI23+'PC HKI$'!AJ23</f>
        <v>445.65892517603731</v>
      </c>
      <c r="AK24">
        <f>AJ23+'PC HKI$'!AK23</f>
        <v>443.17514107068217</v>
      </c>
      <c r="AL24">
        <f>AK23+'PC HKI$'!AL23</f>
        <v>440.99140675591082</v>
      </c>
      <c r="AM24">
        <f>AL23+'PC HKI$'!AM23</f>
        <v>439.05964185910852</v>
      </c>
      <c r="AN24">
        <f>AM23+'PC HKI$'!AN23</f>
        <v>437.38485077206735</v>
      </c>
      <c r="AO24">
        <f>AN23+'PC HKI$'!AO23</f>
        <v>435.94214553506674</v>
      </c>
      <c r="AP24">
        <f>AO23+'PC HKI$'!AP23</f>
        <v>434.79366123156518</v>
      </c>
      <c r="AQ24">
        <f>AP23+'PC HKI$'!AQ23</f>
        <v>433.87834650942034</v>
      </c>
      <c r="AR24">
        <f>AQ23+'PC HKI$'!AR23</f>
        <v>433.13787078166547</v>
      </c>
      <c r="AS24">
        <f>AR23+'PC HKI$'!AS23</f>
        <v>432.58336896027464</v>
      </c>
      <c r="AT24">
        <f>AS23+'PC HKI$'!AT23</f>
        <v>432.17988506494737</v>
      </c>
      <c r="AU24">
        <f>AT23+'PC HKI$'!AU23</f>
        <v>431.95142448373394</v>
      </c>
      <c r="AV24">
        <f>AU23+'PC HKI$'!AV23</f>
        <v>431.84321134551732</v>
      </c>
      <c r="AW24">
        <f>AV23+'PC HKI$'!AW23</f>
        <v>431.79499914458961</v>
      </c>
      <c r="AX24">
        <f>AW23+'PC HKI$'!AX23</f>
        <v>431.79499914458961</v>
      </c>
      <c r="AY24">
        <f>AX23+'PC HKI$'!AY23</f>
        <v>427.51980113325703</v>
      </c>
      <c r="AZ24">
        <f>AY23+'PC HKI$'!AZ23</f>
        <v>423.28693181510596</v>
      </c>
      <c r="BA24">
        <f>AZ23+'PC HKI$'!BA23</f>
        <v>419.09597209416432</v>
      </c>
      <c r="BB24">
        <f>BA23+'PC HKI$'!BB23</f>
        <v>414.94650702392505</v>
      </c>
      <c r="BC24">
        <f>BB23+'PC HKI$'!BC23</f>
        <v>410.83812576626241</v>
      </c>
      <c r="BD24">
        <f>BC23+'PC HKI$'!BD23</f>
        <v>406.77042155075486</v>
      </c>
      <c r="BE24">
        <f>BD23+'PC HKI$'!BE23</f>
        <v>402.74299163441077</v>
      </c>
      <c r="BF24">
        <f>BE23+'PC HKI$'!BF23</f>
        <v>398.75543726179285</v>
      </c>
      <c r="BG24">
        <f>BF23+'PC HKI$'!BG23</f>
        <v>394.80736362553745</v>
      </c>
      <c r="BH24">
        <f>BG23+'PC HKI$'!BH23</f>
        <v>390.89837982726482</v>
      </c>
      <c r="BI24">
        <f>BH23+'PC HKI$'!BI23</f>
        <v>387.02809883887608</v>
      </c>
      <c r="BJ24">
        <f>BI23+'PC HKI$'!BJ23</f>
        <v>383.19613746423374</v>
      </c>
      <c r="BK24">
        <f>BJ23+'PC HKI$'!BK23</f>
        <v>379.4021163012215</v>
      </c>
      <c r="BL24">
        <f>BK23+'PC HKI$'!BL23</f>
        <v>375.64565970417971</v>
      </c>
      <c r="BM24">
        <f>BL23+'PC HKI$'!BM23</f>
        <v>371.92639574671256</v>
      </c>
      <c r="BN24">
        <f>BM23+'PC HKI$'!BN23</f>
        <v>368.24395618486392</v>
      </c>
      <c r="BO24">
        <f>BN23+'PC HKI$'!BO23</f>
        <v>364.59797642065735</v>
      </c>
      <c r="BP24">
        <f>BO23+'PC HKI$'!BP23</f>
        <v>360.98809546599739</v>
      </c>
      <c r="BQ24">
        <f>BP23+'PC HKI$'!BQ23</f>
        <v>357.41395590692809</v>
      </c>
      <c r="BR24">
        <f>BQ23+'PC HKI$'!BR23</f>
        <v>353.87520386824565</v>
      </c>
      <c r="BS24">
        <f>BR23+'PC HKI$'!BS23</f>
        <v>350.37148897846106</v>
      </c>
      <c r="BT24">
        <f>BS23+'PC HKI$'!BT23</f>
        <v>346.90246433510998</v>
      </c>
      <c r="BU24">
        <f>BT23+'PC HKI$'!BU23</f>
        <v>343.46778647040594</v>
      </c>
      <c r="BV24">
        <f>BU23+'PC HKI$'!BV23</f>
        <v>340.06711531723363</v>
      </c>
      <c r="BW24">
        <f>BV23+'PC HKI$'!BW23</f>
        <v>336.70011417547886</v>
      </c>
      <c r="BX24">
        <f>BW23+'PC HKI$'!BX23</f>
        <v>333.36644967869194</v>
      </c>
      <c r="BY24">
        <f>BX23+'PC HKI$'!BY23</f>
        <v>330.06579176108113</v>
      </c>
      <c r="BZ24">
        <f>BY23+'PC HKI$'!BZ23</f>
        <v>326.79781362483283</v>
      </c>
      <c r="CA24">
        <f>BZ23+'PC HKI$'!CA23</f>
        <v>323.56219170775529</v>
      </c>
      <c r="CB24">
        <f>CA23+'PC HKI$'!CB23</f>
        <v>320.35860565124284</v>
      </c>
      <c r="CC24">
        <f>CB23+'PC HKI$'!CC23</f>
        <v>317.18673826855729</v>
      </c>
      <c r="CD24">
        <f>CC23+'PC HKI$'!CD23</f>
        <v>314.04627551342304</v>
      </c>
      <c r="CE24">
        <f>CD23+'PC HKI$'!CE23</f>
        <v>310.93690644893371</v>
      </c>
      <c r="CF24">
        <f>CE23+'PC HKI$'!CF23</f>
        <v>307.85832321676605</v>
      </c>
      <c r="CG24">
        <f>CF23+'PC HKI$'!CG23</f>
        <v>304.81022100669907</v>
      </c>
      <c r="CH24">
        <f>CG23+'PC HKI$'!CH23</f>
        <v>301.79229802643471</v>
      </c>
      <c r="CI24">
        <f>CH23+'PC HKI$'!CI23</f>
        <v>298.80425547171751</v>
      </c>
      <c r="CJ24">
        <f>CI23+'PC HKI$'!CJ23</f>
        <v>295.84579749674998</v>
      </c>
      <c r="CK24">
        <f>CJ23+'PC HKI$'!CK23</f>
        <v>292.91663118490095</v>
      </c>
      <c r="CL24">
        <f>CK23+'PC HKI$'!CL23</f>
        <v>290.0164665197039</v>
      </c>
      <c r="CM24">
        <f>CL23+'PC HKI$'!CM23</f>
        <v>287.14501635614249</v>
      </c>
      <c r="CN24">
        <f>CM23+'PC HKI$'!CN23</f>
        <v>284.3019963922203</v>
      </c>
      <c r="CO24">
        <f>CN23+'PC HKI$'!CO23</f>
        <v>281.48712514081217</v>
      </c>
      <c r="CP24">
        <f>CO23+'PC HKI$'!CP23</f>
        <v>278.7001239017942</v>
      </c>
      <c r="CQ24">
        <f>CP23+'PC HKI$'!CQ23</f>
        <v>275.94071673444972</v>
      </c>
      <c r="CR24">
        <f>CQ23+'PC HKI$'!CR23</f>
        <v>273.20863043014822</v>
      </c>
      <c r="CS24">
        <f>CR23+'PC HKI$'!CS23</f>
        <v>270.50359448529525</v>
      </c>
      <c r="CT24">
        <f>CS23+'PC HKI$'!CT23</f>
        <v>267.82534107454973</v>
      </c>
      <c r="CU24">
        <f>CT23+'PC HKI$'!CU23</f>
        <v>265.17360502430665</v>
      </c>
      <c r="CV24">
        <f>CU23+'PC HKI$'!CV23</f>
        <v>262.5481237864422</v>
      </c>
      <c r="CW24">
        <f>CV23+'PC HKI$'!CW23</f>
        <v>259.94863741231899</v>
      </c>
      <c r="CX24">
        <f>CW23+'PC HKI$'!CX23</f>
        <v>257.37488852704848</v>
      </c>
      <c r="CY24">
        <f>CX23+'PC HKI$'!CY23</f>
        <v>254.8266223040084</v>
      </c>
    </row>
    <row r="25" spans="1:103" x14ac:dyDescent="0.25">
      <c r="A25">
        <f>'HKFI(x)'!AE23</f>
        <v>1971</v>
      </c>
      <c r="B25">
        <f t="shared" si="2"/>
        <v>33918.690668398369</v>
      </c>
      <c r="C25">
        <f>'PC HKI$'!C24</f>
        <v>9.4774356446322638</v>
      </c>
      <c r="D25">
        <f>C24+'PC HKI$'!D24</f>
        <v>17.363916686766611</v>
      </c>
      <c r="E25">
        <f>D24+'PC HKI$'!E24</f>
        <v>24.48576755026825</v>
      </c>
      <c r="F25">
        <f>E24+'PC HKI$'!F24</f>
        <v>34.032408811151697</v>
      </c>
      <c r="G25">
        <f>F24+'PC HKI$'!G24</f>
        <v>44.653602983463529</v>
      </c>
      <c r="H25">
        <f>G24+'PC HKI$'!H24</f>
        <v>57.388156485539682</v>
      </c>
      <c r="I25">
        <f>H24+'PC HKI$'!I24</f>
        <v>75.916354557777481</v>
      </c>
      <c r="J25">
        <f>I24+'PC HKI$'!J24</f>
        <v>100.51559352455084</v>
      </c>
      <c r="K25">
        <f>J24+'PC HKI$'!K24</f>
        <v>124.23209889963513</v>
      </c>
      <c r="L25">
        <f>K24+'PC HKI$'!L24</f>
        <v>148.12974238598042</v>
      </c>
      <c r="M25">
        <f>L24+'PC HKI$'!M24</f>
        <v>173.32905650595373</v>
      </c>
      <c r="N25">
        <f>M24+'PC HKI$'!N24</f>
        <v>198.21107588277383</v>
      </c>
      <c r="O25">
        <f>N24+'PC HKI$'!O24</f>
        <v>224.35013916710886</v>
      </c>
      <c r="P25">
        <f>O24+'PC HKI$'!P24</f>
        <v>250.42825556309847</v>
      </c>
      <c r="Q25">
        <f>P24+'PC HKI$'!Q24</f>
        <v>277.3729147398613</v>
      </c>
      <c r="R25">
        <f>Q24+'PC HKI$'!R24</f>
        <v>304.3370863860394</v>
      </c>
      <c r="S25">
        <f>R24+'PC HKI$'!S24</f>
        <v>331.03033520580755</v>
      </c>
      <c r="T25">
        <f>S24+'PC HKI$'!T24</f>
        <v>358.52604017546122</v>
      </c>
      <c r="U25">
        <f>T24+'PC HKI$'!U24</f>
        <v>381.25656226598835</v>
      </c>
      <c r="V25">
        <f>U24+'PC HKI$'!V24</f>
        <v>402.47359390222539</v>
      </c>
      <c r="W25">
        <f>V24+'PC HKI$'!W24</f>
        <v>421.17711060186156</v>
      </c>
      <c r="X25">
        <f>W24+'PC HKI$'!X24</f>
        <v>437.32259144108872</v>
      </c>
      <c r="Y25">
        <f>X24+'PC HKI$'!Y24</f>
        <v>450.34374893461984</v>
      </c>
      <c r="Z25">
        <f>Y24+'PC HKI$'!Z24</f>
        <v>462.2948832032103</v>
      </c>
      <c r="AA25">
        <f>Z24+'PC HKI$'!AA24</f>
        <v>469.95451398001097</v>
      </c>
      <c r="AB25">
        <f>AA24+'PC HKI$'!AB24</f>
        <v>472.98077547948441</v>
      </c>
      <c r="AC25">
        <f>AB24+'PC HKI$'!AC24</f>
        <v>475.71934855509932</v>
      </c>
      <c r="AD25">
        <f>AC24+'PC HKI$'!AD24</f>
        <v>471.04082553263999</v>
      </c>
      <c r="AE25">
        <f>AD24+'PC HKI$'!AE24</f>
        <v>466.54103893471705</v>
      </c>
      <c r="AF25">
        <f>AE24+'PC HKI$'!AF24</f>
        <v>462.30438483661254</v>
      </c>
      <c r="AG25">
        <f>AF24+'PC HKI$'!AG24</f>
        <v>458.42324701989941</v>
      </c>
      <c r="AH25">
        <f>AG24+'PC HKI$'!AH24</f>
        <v>454.85422333052469</v>
      </c>
      <c r="AI25">
        <f>AH24+'PC HKI$'!AI24</f>
        <v>451.55443882407684</v>
      </c>
      <c r="AJ25">
        <f>AI24+'PC HKI$'!AJ24</f>
        <v>448.4884608111708</v>
      </c>
      <c r="AK25">
        <f>AJ24+'PC HKI$'!AK24</f>
        <v>445.65892517603731</v>
      </c>
      <c r="AL25">
        <f>AK24+'PC HKI$'!AL24</f>
        <v>443.17514107068217</v>
      </c>
      <c r="AM25">
        <f>AL24+'PC HKI$'!AM24</f>
        <v>440.99140675591082</v>
      </c>
      <c r="AN25">
        <f>AM24+'PC HKI$'!AN24</f>
        <v>439.05964185910852</v>
      </c>
      <c r="AO25">
        <f>AN24+'PC HKI$'!AO24</f>
        <v>437.38485077206735</v>
      </c>
      <c r="AP25">
        <f>AO24+'PC HKI$'!AP24</f>
        <v>435.94214553506674</v>
      </c>
      <c r="AQ25">
        <f>AP24+'PC HKI$'!AQ24</f>
        <v>434.79366123156518</v>
      </c>
      <c r="AR25">
        <f>AQ24+'PC HKI$'!AR24</f>
        <v>433.87834650942034</v>
      </c>
      <c r="AS25">
        <f>AR24+'PC HKI$'!AS24</f>
        <v>433.13787078166547</v>
      </c>
      <c r="AT25">
        <f>AS24+'PC HKI$'!AT24</f>
        <v>432.58336896027464</v>
      </c>
      <c r="AU25">
        <f>AT24+'PC HKI$'!AU24</f>
        <v>432.17988506494737</v>
      </c>
      <c r="AV25">
        <f>AU24+'PC HKI$'!AV24</f>
        <v>431.95142448373394</v>
      </c>
      <c r="AW25">
        <f>AV24+'PC HKI$'!AW24</f>
        <v>431.84321134551732</v>
      </c>
      <c r="AX25">
        <f>AW24+'PC HKI$'!AX24</f>
        <v>431.79499914458961</v>
      </c>
      <c r="AY25">
        <f>AX24+'PC HKI$'!AY24</f>
        <v>431.79499914458961</v>
      </c>
      <c r="AZ25">
        <f>AY24+'PC HKI$'!AZ24</f>
        <v>427.51980113325703</v>
      </c>
      <c r="BA25">
        <f>AZ24+'PC HKI$'!BA24</f>
        <v>423.28693181510596</v>
      </c>
      <c r="BB25">
        <f>BA24+'PC HKI$'!BB24</f>
        <v>419.09597209416432</v>
      </c>
      <c r="BC25">
        <f>BB24+'PC HKI$'!BC24</f>
        <v>414.94650702392505</v>
      </c>
      <c r="BD25">
        <f>BC24+'PC HKI$'!BD24</f>
        <v>410.83812576626241</v>
      </c>
      <c r="BE25">
        <f>BD24+'PC HKI$'!BE24</f>
        <v>406.77042155075486</v>
      </c>
      <c r="BF25">
        <f>BE24+'PC HKI$'!BF24</f>
        <v>402.74299163441077</v>
      </c>
      <c r="BG25">
        <f>BF24+'PC HKI$'!BG24</f>
        <v>398.75543726179285</v>
      </c>
      <c r="BH25">
        <f>BG24+'PC HKI$'!BH24</f>
        <v>394.80736362553745</v>
      </c>
      <c r="BI25">
        <f>BH24+'PC HKI$'!BI24</f>
        <v>390.89837982726482</v>
      </c>
      <c r="BJ25">
        <f>BI24+'PC HKI$'!BJ24</f>
        <v>387.02809883887608</v>
      </c>
      <c r="BK25">
        <f>BJ24+'PC HKI$'!BK24</f>
        <v>383.19613746423374</v>
      </c>
      <c r="BL25">
        <f>BK24+'PC HKI$'!BL24</f>
        <v>379.4021163012215</v>
      </c>
      <c r="BM25">
        <f>BL24+'PC HKI$'!BM24</f>
        <v>375.64565970417971</v>
      </c>
      <c r="BN25">
        <f>BM24+'PC HKI$'!BN24</f>
        <v>371.92639574671256</v>
      </c>
      <c r="BO25">
        <f>BN24+'PC HKI$'!BO24</f>
        <v>368.24395618486392</v>
      </c>
      <c r="BP25">
        <f>BO24+'PC HKI$'!BP24</f>
        <v>364.59797642065735</v>
      </c>
      <c r="BQ25">
        <f>BP24+'PC HKI$'!BQ24</f>
        <v>360.98809546599739</v>
      </c>
      <c r="BR25">
        <f>BQ24+'PC HKI$'!BR24</f>
        <v>357.41395590692809</v>
      </c>
      <c r="BS25">
        <f>BR24+'PC HKI$'!BS24</f>
        <v>353.87520386824565</v>
      </c>
      <c r="BT25">
        <f>BS24+'PC HKI$'!BT24</f>
        <v>350.37148897846106</v>
      </c>
      <c r="BU25">
        <f>BT24+'PC HKI$'!BU24</f>
        <v>346.90246433510998</v>
      </c>
      <c r="BV25">
        <f>BU24+'PC HKI$'!BV24</f>
        <v>343.46778647040594</v>
      </c>
      <c r="BW25">
        <f>BV24+'PC HKI$'!BW24</f>
        <v>340.06711531723363</v>
      </c>
      <c r="BX25">
        <f>BW24+'PC HKI$'!BX24</f>
        <v>336.70011417547886</v>
      </c>
      <c r="BY25">
        <f>BX24+'PC HKI$'!BY24</f>
        <v>333.36644967869194</v>
      </c>
      <c r="BZ25">
        <f>BY24+'PC HKI$'!BZ24</f>
        <v>330.06579176108113</v>
      </c>
      <c r="CA25">
        <f>BZ24+'PC HKI$'!CA24</f>
        <v>326.79781362483283</v>
      </c>
      <c r="CB25">
        <f>CA24+'PC HKI$'!CB24</f>
        <v>323.56219170775529</v>
      </c>
      <c r="CC25">
        <f>CB24+'PC HKI$'!CC24</f>
        <v>320.35860565124284</v>
      </c>
      <c r="CD25">
        <f>CC24+'PC HKI$'!CD24</f>
        <v>317.18673826855729</v>
      </c>
      <c r="CE25">
        <f>CD24+'PC HKI$'!CE24</f>
        <v>314.04627551342304</v>
      </c>
      <c r="CF25">
        <f>CE24+'PC HKI$'!CF24</f>
        <v>310.93690644893371</v>
      </c>
      <c r="CG25">
        <f>CF24+'PC HKI$'!CG24</f>
        <v>307.85832321676605</v>
      </c>
      <c r="CH25">
        <f>CG24+'PC HKI$'!CH24</f>
        <v>304.81022100669907</v>
      </c>
      <c r="CI25">
        <f>CH24+'PC HKI$'!CI24</f>
        <v>301.79229802643471</v>
      </c>
      <c r="CJ25">
        <f>CI24+'PC HKI$'!CJ24</f>
        <v>298.80425547171751</v>
      </c>
      <c r="CK25">
        <f>CJ24+'PC HKI$'!CK24</f>
        <v>295.84579749674998</v>
      </c>
      <c r="CL25">
        <f>CK24+'PC HKI$'!CL24</f>
        <v>292.91663118490095</v>
      </c>
      <c r="CM25">
        <f>CL24+'PC HKI$'!CM24</f>
        <v>290.0164665197039</v>
      </c>
      <c r="CN25">
        <f>CM24+'PC HKI$'!CN24</f>
        <v>287.14501635614249</v>
      </c>
      <c r="CO25">
        <f>CN24+'PC HKI$'!CO24</f>
        <v>284.3019963922203</v>
      </c>
      <c r="CP25">
        <f>CO24+'PC HKI$'!CP24</f>
        <v>281.48712514081217</v>
      </c>
      <c r="CQ25">
        <f>CP24+'PC HKI$'!CQ24</f>
        <v>278.7001239017942</v>
      </c>
      <c r="CR25">
        <f>CQ24+'PC HKI$'!CR24</f>
        <v>275.94071673444972</v>
      </c>
      <c r="CS25">
        <f>CR24+'PC HKI$'!CS24</f>
        <v>273.20863043014822</v>
      </c>
      <c r="CT25">
        <f>CS24+'PC HKI$'!CT24</f>
        <v>270.50359448529525</v>
      </c>
      <c r="CU25">
        <f>CT24+'PC HKI$'!CU24</f>
        <v>267.82534107454973</v>
      </c>
      <c r="CV25">
        <f>CU24+'PC HKI$'!CV24</f>
        <v>265.17360502430665</v>
      </c>
      <c r="CW25">
        <f>CV24+'PC HKI$'!CW24</f>
        <v>262.5481237864422</v>
      </c>
      <c r="CX25">
        <f>CW24+'PC HKI$'!CX24</f>
        <v>259.94863741231899</v>
      </c>
      <c r="CY25">
        <f>CX24+'PC HKI$'!CY24</f>
        <v>257.37488852704848</v>
      </c>
    </row>
    <row r="26" spans="1:103" x14ac:dyDescent="0.25">
      <c r="A26">
        <f>'HKFI(x)'!AE24</f>
        <v>1972</v>
      </c>
      <c r="B26">
        <f t="shared" si="2"/>
        <v>34207.320974234179</v>
      </c>
      <c r="C26">
        <f>'PC HKI$'!C25</f>
        <v>9.5411237088063388</v>
      </c>
      <c r="D26">
        <f>C25+'PC HKI$'!D25</f>
        <v>17.53486477178177</v>
      </c>
      <c r="E26">
        <f>D25+'PC HKI$'!E25</f>
        <v>24.73583623759971</v>
      </c>
      <c r="F26">
        <f>E25+'PC HKI$'!F25</f>
        <v>34.373612895157947</v>
      </c>
      <c r="G26">
        <f>F25+'PC HKI$'!G25</f>
        <v>45.085835041041527</v>
      </c>
      <c r="H26">
        <f>G25+'PC HKI$'!H25</f>
        <v>57.879396199177975</v>
      </c>
      <c r="I26">
        <f>H25+'PC HKI$'!I25</f>
        <v>76.569506975963634</v>
      </c>
      <c r="J26">
        <f>I25+'PC HKI$'!J25</f>
        <v>101.40011994316703</v>
      </c>
      <c r="K26">
        <f>J25+'PC HKI$'!K25</f>
        <v>125.47499165174872</v>
      </c>
      <c r="L26">
        <f>K25+'PC HKI$'!L25</f>
        <v>149.659583982502</v>
      </c>
      <c r="M26">
        <f>L25+'PC HKI$'!M25</f>
        <v>175.07904585259558</v>
      </c>
      <c r="N26">
        <f>M25+'PC HKI$'!N25</f>
        <v>200.28697471868509</v>
      </c>
      <c r="O26">
        <f>N25+'PC HKI$'!O25</f>
        <v>226.75536721472622</v>
      </c>
      <c r="P26">
        <f>O25+'PC HKI$'!P25</f>
        <v>253.190452681935</v>
      </c>
      <c r="Q26">
        <f>P25+'PC HKI$'!Q25</f>
        <v>280.33579528639342</v>
      </c>
      <c r="R26">
        <f>Q25+'PC HKI$'!R25</f>
        <v>307.59017091722393</v>
      </c>
      <c r="S26">
        <f>R25+'PC HKI$'!S25</f>
        <v>334.56465578934365</v>
      </c>
      <c r="T26">
        <f>S25+'PC HKI$'!T25</f>
        <v>362.31224099711704</v>
      </c>
      <c r="U26">
        <f>T25+'PC HKI$'!U25</f>
        <v>385.29632100755038</v>
      </c>
      <c r="V26">
        <f>U25+'PC HKI$'!V25</f>
        <v>406.73421895764199</v>
      </c>
      <c r="W26">
        <f>V25+'PC HKI$'!W25</f>
        <v>425.63696921998815</v>
      </c>
      <c r="X26">
        <f>W25+'PC HKI$'!X25</f>
        <v>441.94655659636231</v>
      </c>
      <c r="Y26">
        <f>X25+'PC HKI$'!Y25</f>
        <v>455.05961057765489</v>
      </c>
      <c r="Z26">
        <f>Y25+'PC HKI$'!Z25</f>
        <v>467.16299317376581</v>
      </c>
      <c r="AA26">
        <f>Z25+'PC HKI$'!AA25</f>
        <v>474.91995777128307</v>
      </c>
      <c r="AB26">
        <f>AA25+'PC HKI$'!AB25</f>
        <v>477.93842533443484</v>
      </c>
      <c r="AC26">
        <f>AB25+'PC HKI$'!AC25</f>
        <v>480.52432782357124</v>
      </c>
      <c r="AD26">
        <f>AC25+'PC HKI$'!AD25</f>
        <v>475.71934855509932</v>
      </c>
      <c r="AE26">
        <f>AD25+'PC HKI$'!AE25</f>
        <v>471.04082553263999</v>
      </c>
      <c r="AF26">
        <f>AE25+'PC HKI$'!AF25</f>
        <v>466.54103893471705</v>
      </c>
      <c r="AG26">
        <f>AF25+'PC HKI$'!AG25</f>
        <v>462.30438483661254</v>
      </c>
      <c r="AH26">
        <f>AG25+'PC HKI$'!AH25</f>
        <v>458.42324701989941</v>
      </c>
      <c r="AI26">
        <f>AH25+'PC HKI$'!AI25</f>
        <v>454.85422333052469</v>
      </c>
      <c r="AJ26">
        <f>AI25+'PC HKI$'!AJ25</f>
        <v>451.55443882407684</v>
      </c>
      <c r="AK26">
        <f>AJ25+'PC HKI$'!AK25</f>
        <v>448.4884608111708</v>
      </c>
      <c r="AL26">
        <f>AK25+'PC HKI$'!AL25</f>
        <v>445.65892517603731</v>
      </c>
      <c r="AM26">
        <f>AL25+'PC HKI$'!AM25</f>
        <v>443.17514107068217</v>
      </c>
      <c r="AN26">
        <f>AM25+'PC HKI$'!AN25</f>
        <v>440.99140675591082</v>
      </c>
      <c r="AO26">
        <f>AN25+'PC HKI$'!AO25</f>
        <v>439.05964185910852</v>
      </c>
      <c r="AP26">
        <f>AO25+'PC HKI$'!AP25</f>
        <v>437.38485077206735</v>
      </c>
      <c r="AQ26">
        <f>AP25+'PC HKI$'!AQ25</f>
        <v>435.94214553506674</v>
      </c>
      <c r="AR26">
        <f>AQ25+'PC HKI$'!AR25</f>
        <v>434.79366123156518</v>
      </c>
      <c r="AS26">
        <f>AR25+'PC HKI$'!AS25</f>
        <v>433.87834650942034</v>
      </c>
      <c r="AT26">
        <f>AS25+'PC HKI$'!AT25</f>
        <v>433.13787078166547</v>
      </c>
      <c r="AU26">
        <f>AT25+'PC HKI$'!AU25</f>
        <v>432.58336896027464</v>
      </c>
      <c r="AV26">
        <f>AU25+'PC HKI$'!AV25</f>
        <v>432.17988506494737</v>
      </c>
      <c r="AW26">
        <f>AV25+'PC HKI$'!AW25</f>
        <v>431.95142448373394</v>
      </c>
      <c r="AX26">
        <f>AW25+'PC HKI$'!AX25</f>
        <v>431.84321134551732</v>
      </c>
      <c r="AY26">
        <f>AX25+'PC HKI$'!AY25</f>
        <v>431.79499914458961</v>
      </c>
      <c r="AZ26">
        <f>AY25+'PC HKI$'!AZ25</f>
        <v>431.79499914458961</v>
      </c>
      <c r="BA26">
        <f>AZ25+'PC HKI$'!BA25</f>
        <v>427.51980113325703</v>
      </c>
      <c r="BB26">
        <f>BA25+'PC HKI$'!BB25</f>
        <v>423.28693181510596</v>
      </c>
      <c r="BC26">
        <f>BB25+'PC HKI$'!BC25</f>
        <v>419.09597209416432</v>
      </c>
      <c r="BD26">
        <f>BC25+'PC HKI$'!BD25</f>
        <v>414.94650702392505</v>
      </c>
      <c r="BE26">
        <f>BD25+'PC HKI$'!BE25</f>
        <v>410.83812576626241</v>
      </c>
      <c r="BF26">
        <f>BE25+'PC HKI$'!BF25</f>
        <v>406.77042155075486</v>
      </c>
      <c r="BG26">
        <f>BF25+'PC HKI$'!BG25</f>
        <v>402.74299163441077</v>
      </c>
      <c r="BH26">
        <f>BG25+'PC HKI$'!BH25</f>
        <v>398.75543726179285</v>
      </c>
      <c r="BI26">
        <f>BH25+'PC HKI$'!BI25</f>
        <v>394.80736362553745</v>
      </c>
      <c r="BJ26">
        <f>BI25+'PC HKI$'!BJ25</f>
        <v>390.89837982726482</v>
      </c>
      <c r="BK26">
        <f>BJ25+'PC HKI$'!BK25</f>
        <v>387.02809883887608</v>
      </c>
      <c r="BL26">
        <f>BK25+'PC HKI$'!BL25</f>
        <v>383.19613746423374</v>
      </c>
      <c r="BM26">
        <f>BL25+'PC HKI$'!BM25</f>
        <v>379.4021163012215</v>
      </c>
      <c r="BN26">
        <f>BM25+'PC HKI$'!BN25</f>
        <v>375.64565970417971</v>
      </c>
      <c r="BO26">
        <f>BN25+'PC HKI$'!BO25</f>
        <v>371.92639574671256</v>
      </c>
      <c r="BP26">
        <f>BO25+'PC HKI$'!BP25</f>
        <v>368.24395618486392</v>
      </c>
      <c r="BQ26">
        <f>BP25+'PC HKI$'!BQ25</f>
        <v>364.59797642065735</v>
      </c>
      <c r="BR26">
        <f>BQ25+'PC HKI$'!BR25</f>
        <v>360.98809546599739</v>
      </c>
      <c r="BS26">
        <f>BR25+'PC HKI$'!BS25</f>
        <v>357.41395590692809</v>
      </c>
      <c r="BT26">
        <f>BS25+'PC HKI$'!BT25</f>
        <v>353.87520386824565</v>
      </c>
      <c r="BU26">
        <f>BT25+'PC HKI$'!BU25</f>
        <v>350.37148897846106</v>
      </c>
      <c r="BV26">
        <f>BU25+'PC HKI$'!BV25</f>
        <v>346.90246433510998</v>
      </c>
      <c r="BW26">
        <f>BV25+'PC HKI$'!BW25</f>
        <v>343.46778647040594</v>
      </c>
      <c r="BX26">
        <f>BW25+'PC HKI$'!BX25</f>
        <v>340.06711531723363</v>
      </c>
      <c r="BY26">
        <f>BX25+'PC HKI$'!BY25</f>
        <v>336.70011417547886</v>
      </c>
      <c r="BZ26">
        <f>BY25+'PC HKI$'!BZ25</f>
        <v>333.36644967869194</v>
      </c>
      <c r="CA26">
        <f>BZ25+'PC HKI$'!CA25</f>
        <v>330.06579176108113</v>
      </c>
      <c r="CB26">
        <f>CA25+'PC HKI$'!CB25</f>
        <v>326.79781362483283</v>
      </c>
      <c r="CC26">
        <f>CB25+'PC HKI$'!CC25</f>
        <v>323.56219170775529</v>
      </c>
      <c r="CD26">
        <f>CC25+'PC HKI$'!CD25</f>
        <v>320.35860565124284</v>
      </c>
      <c r="CE26">
        <f>CD25+'PC HKI$'!CE25</f>
        <v>317.18673826855729</v>
      </c>
      <c r="CF26">
        <f>CE25+'PC HKI$'!CF25</f>
        <v>314.04627551342304</v>
      </c>
      <c r="CG26">
        <f>CF25+'PC HKI$'!CG25</f>
        <v>310.93690644893371</v>
      </c>
      <c r="CH26">
        <f>CG25+'PC HKI$'!CH25</f>
        <v>307.85832321676605</v>
      </c>
      <c r="CI26">
        <f>CH25+'PC HKI$'!CI25</f>
        <v>304.81022100669907</v>
      </c>
      <c r="CJ26">
        <f>CI25+'PC HKI$'!CJ25</f>
        <v>301.79229802643471</v>
      </c>
      <c r="CK26">
        <f>CJ25+'PC HKI$'!CK25</f>
        <v>298.80425547171751</v>
      </c>
      <c r="CL26">
        <f>CK25+'PC HKI$'!CL25</f>
        <v>295.84579749674998</v>
      </c>
      <c r="CM26">
        <f>CL25+'PC HKI$'!CM25</f>
        <v>292.91663118490095</v>
      </c>
      <c r="CN26">
        <f>CM25+'PC HKI$'!CN25</f>
        <v>290.0164665197039</v>
      </c>
      <c r="CO26">
        <f>CN25+'PC HKI$'!CO25</f>
        <v>287.14501635614249</v>
      </c>
      <c r="CP26">
        <f>CO25+'PC HKI$'!CP25</f>
        <v>284.3019963922203</v>
      </c>
      <c r="CQ26">
        <f>CP25+'PC HKI$'!CQ25</f>
        <v>281.48712514081217</v>
      </c>
      <c r="CR26">
        <f>CQ25+'PC HKI$'!CR25</f>
        <v>278.7001239017942</v>
      </c>
      <c r="CS26">
        <f>CR25+'PC HKI$'!CS25</f>
        <v>275.94071673444972</v>
      </c>
      <c r="CT26">
        <f>CS25+'PC HKI$'!CT25</f>
        <v>273.20863043014822</v>
      </c>
      <c r="CU26">
        <f>CT25+'PC HKI$'!CU25</f>
        <v>270.50359448529525</v>
      </c>
      <c r="CV26">
        <f>CU25+'PC HKI$'!CV25</f>
        <v>267.82534107454973</v>
      </c>
      <c r="CW26">
        <f>CV25+'PC HKI$'!CW25</f>
        <v>265.17360502430665</v>
      </c>
      <c r="CX26">
        <f>CW25+'PC HKI$'!CX25</f>
        <v>262.5481237864422</v>
      </c>
      <c r="CY26">
        <f>CX25+'PC HKI$'!CY25</f>
        <v>259.94863741231899</v>
      </c>
    </row>
    <row r="27" spans="1:103" x14ac:dyDescent="0.25">
      <c r="A27">
        <f>'HKFI(x)'!AE25</f>
        <v>1973</v>
      </c>
      <c r="B27">
        <f t="shared" si="2"/>
        <v>34497.193739646558</v>
      </c>
      <c r="C27">
        <f>'PC HKI$'!C26</f>
        <v>9.6051791113290417</v>
      </c>
      <c r="D27">
        <f>C26+'PC HKI$'!D26</f>
        <v>17.68695858403964</v>
      </c>
      <c r="E27">
        <f>D26+'PC HKI$'!E26</f>
        <v>24.979468701308303</v>
      </c>
      <c r="F27">
        <f>E26+'PC HKI$'!F26</f>
        <v>34.706248009948169</v>
      </c>
      <c r="G27">
        <f>F26+'PC HKI$'!G26</f>
        <v>45.531059619839063</v>
      </c>
      <c r="H27">
        <f>G26+'PC HKI$'!H26</f>
        <v>58.421813320871564</v>
      </c>
      <c r="I27">
        <f>H26+'PC HKI$'!I26</f>
        <v>77.220185664144964</v>
      </c>
      <c r="J27">
        <f>I26+'PC HKI$'!J26</f>
        <v>102.23445956715381</v>
      </c>
      <c r="K27">
        <f>J26+'PC HKI$'!K26</f>
        <v>126.54469696363708</v>
      </c>
      <c r="L27">
        <f>K26+'PC HKI$'!L26</f>
        <v>151.13508979336268</v>
      </c>
      <c r="M27">
        <f>L26+'PC HKI$'!M26</f>
        <v>176.78960755367618</v>
      </c>
      <c r="N27">
        <f>M26+'PC HKI$'!N26</f>
        <v>202.23907723772521</v>
      </c>
      <c r="O27">
        <f>N26+'PC HKI$'!O26</f>
        <v>229.05425874441937</v>
      </c>
      <c r="P27">
        <f>O26+'PC HKI$'!P26</f>
        <v>255.83958740894235</v>
      </c>
      <c r="Q27">
        <f>P26+'PC HKI$'!Q26</f>
        <v>283.31754540646176</v>
      </c>
      <c r="R27">
        <f>Q26+'PC HKI$'!R26</f>
        <v>310.78324700210146</v>
      </c>
      <c r="S27">
        <f>R26+'PC HKI$'!S26</f>
        <v>338.03648554759502</v>
      </c>
      <c r="T27">
        <f>S26+'PC HKI$'!T26</f>
        <v>366.08319432834958</v>
      </c>
      <c r="U27">
        <f>T26+'PC HKI$'!U26</f>
        <v>389.21616760940441</v>
      </c>
      <c r="V27">
        <f>U26+'PC HKI$'!V26</f>
        <v>410.8836976914294</v>
      </c>
      <c r="W27">
        <f>V26+'PC HKI$'!W26</f>
        <v>430.00872385488213</v>
      </c>
      <c r="X27">
        <f>W26+'PC HKI$'!X26</f>
        <v>446.5292766169818</v>
      </c>
      <c r="Y27">
        <f>X26+'PC HKI$'!Y26</f>
        <v>459.79656886874045</v>
      </c>
      <c r="Z27">
        <f>Y26+'PC HKI$'!Z26</f>
        <v>471.95522644202748</v>
      </c>
      <c r="AA27">
        <f>Z26+'PC HKI$'!AA26</f>
        <v>479.82498112838249</v>
      </c>
      <c r="AB27">
        <f>AA26+'PC HKI$'!AB26</f>
        <v>482.96445835144556</v>
      </c>
      <c r="AC27">
        <f>AB26+'PC HKI$'!AC26</f>
        <v>485.49876720016124</v>
      </c>
      <c r="AD27">
        <f>AC26+'PC HKI$'!AD26</f>
        <v>480.52432782357124</v>
      </c>
      <c r="AE27">
        <f>AD26+'PC HKI$'!AE26</f>
        <v>475.71934855509932</v>
      </c>
      <c r="AF27">
        <f>AE26+'PC HKI$'!AF26</f>
        <v>471.04082553263999</v>
      </c>
      <c r="AG27">
        <f>AF26+'PC HKI$'!AG26</f>
        <v>466.54103893471705</v>
      </c>
      <c r="AH27">
        <f>AG26+'PC HKI$'!AH26</f>
        <v>462.30438483661254</v>
      </c>
      <c r="AI27">
        <f>AH26+'PC HKI$'!AI26</f>
        <v>458.42324701989941</v>
      </c>
      <c r="AJ27">
        <f>AI26+'PC HKI$'!AJ26</f>
        <v>454.85422333052469</v>
      </c>
      <c r="AK27">
        <f>AJ26+'PC HKI$'!AK26</f>
        <v>451.55443882407684</v>
      </c>
      <c r="AL27">
        <f>AK26+'PC HKI$'!AL26</f>
        <v>448.4884608111708</v>
      </c>
      <c r="AM27">
        <f>AL26+'PC HKI$'!AM26</f>
        <v>445.65892517603731</v>
      </c>
      <c r="AN27">
        <f>AM26+'PC HKI$'!AN26</f>
        <v>443.17514107068217</v>
      </c>
      <c r="AO27">
        <f>AN26+'PC HKI$'!AO26</f>
        <v>440.99140675591082</v>
      </c>
      <c r="AP27">
        <f>AO26+'PC HKI$'!AP26</f>
        <v>439.05964185910852</v>
      </c>
      <c r="AQ27">
        <f>AP26+'PC HKI$'!AQ26</f>
        <v>437.38485077206735</v>
      </c>
      <c r="AR27">
        <f>AQ26+'PC HKI$'!AR26</f>
        <v>435.94214553506674</v>
      </c>
      <c r="AS27">
        <f>AR26+'PC HKI$'!AS26</f>
        <v>434.79366123156518</v>
      </c>
      <c r="AT27">
        <f>AS26+'PC HKI$'!AT26</f>
        <v>433.87834650942034</v>
      </c>
      <c r="AU27">
        <f>AT26+'PC HKI$'!AU26</f>
        <v>433.13787078166547</v>
      </c>
      <c r="AV27">
        <f>AU26+'PC HKI$'!AV26</f>
        <v>432.58336896027464</v>
      </c>
      <c r="AW27">
        <f>AV26+'PC HKI$'!AW26</f>
        <v>432.17988506494737</v>
      </c>
      <c r="AX27">
        <f>AW26+'PC HKI$'!AX26</f>
        <v>431.95142448373394</v>
      </c>
      <c r="AY27">
        <f>AX26+'PC HKI$'!AY26</f>
        <v>431.84321134551732</v>
      </c>
      <c r="AZ27">
        <f>AY26+'PC HKI$'!AZ26</f>
        <v>431.79499914458961</v>
      </c>
      <c r="BA27">
        <f>AZ26+'PC HKI$'!BA26</f>
        <v>431.79499914458961</v>
      </c>
      <c r="BB27">
        <f>BA26+'PC HKI$'!BB26</f>
        <v>427.51980113325703</v>
      </c>
      <c r="BC27">
        <f>BB26+'PC HKI$'!BC26</f>
        <v>423.28693181510596</v>
      </c>
      <c r="BD27">
        <f>BC26+'PC HKI$'!BD26</f>
        <v>419.09597209416432</v>
      </c>
      <c r="BE27">
        <f>BD26+'PC HKI$'!BE26</f>
        <v>414.94650702392505</v>
      </c>
      <c r="BF27">
        <f>BE26+'PC HKI$'!BF26</f>
        <v>410.83812576626241</v>
      </c>
      <c r="BG27">
        <f>BF26+'PC HKI$'!BG26</f>
        <v>406.77042155075486</v>
      </c>
      <c r="BH27">
        <f>BG26+'PC HKI$'!BH26</f>
        <v>402.74299163441077</v>
      </c>
      <c r="BI27">
        <f>BH26+'PC HKI$'!BI26</f>
        <v>398.75543726179285</v>
      </c>
      <c r="BJ27">
        <f>BI26+'PC HKI$'!BJ26</f>
        <v>394.80736362553745</v>
      </c>
      <c r="BK27">
        <f>BJ26+'PC HKI$'!BK26</f>
        <v>390.89837982726482</v>
      </c>
      <c r="BL27">
        <f>BK26+'PC HKI$'!BL26</f>
        <v>387.02809883887608</v>
      </c>
      <c r="BM27">
        <f>BL26+'PC HKI$'!BM26</f>
        <v>383.19613746423374</v>
      </c>
      <c r="BN27">
        <f>BM26+'PC HKI$'!BN26</f>
        <v>379.4021163012215</v>
      </c>
      <c r="BO27">
        <f>BN26+'PC HKI$'!BO26</f>
        <v>375.64565970417971</v>
      </c>
      <c r="BP27">
        <f>BO26+'PC HKI$'!BP26</f>
        <v>371.92639574671256</v>
      </c>
      <c r="BQ27">
        <f>BP26+'PC HKI$'!BQ26</f>
        <v>368.24395618486392</v>
      </c>
      <c r="BR27">
        <f>BQ26+'PC HKI$'!BR26</f>
        <v>364.59797642065735</v>
      </c>
      <c r="BS27">
        <f>BR26+'PC HKI$'!BS26</f>
        <v>360.98809546599739</v>
      </c>
      <c r="BT27">
        <f>BS26+'PC HKI$'!BT26</f>
        <v>357.41395590692809</v>
      </c>
      <c r="BU27">
        <f>BT26+'PC HKI$'!BU26</f>
        <v>353.87520386824565</v>
      </c>
      <c r="BV27">
        <f>BU26+'PC HKI$'!BV26</f>
        <v>350.37148897846106</v>
      </c>
      <c r="BW27">
        <f>BV26+'PC HKI$'!BW26</f>
        <v>346.90246433510998</v>
      </c>
      <c r="BX27">
        <f>BW26+'PC HKI$'!BX26</f>
        <v>343.46778647040594</v>
      </c>
      <c r="BY27">
        <f>BX26+'PC HKI$'!BY26</f>
        <v>340.06711531723363</v>
      </c>
      <c r="BZ27">
        <f>BY26+'PC HKI$'!BZ26</f>
        <v>336.70011417547886</v>
      </c>
      <c r="CA27">
        <f>BZ26+'PC HKI$'!CA26</f>
        <v>333.36644967869194</v>
      </c>
      <c r="CB27">
        <f>CA26+'PC HKI$'!CB26</f>
        <v>330.06579176108113</v>
      </c>
      <c r="CC27">
        <f>CB26+'PC HKI$'!CC26</f>
        <v>326.79781362483283</v>
      </c>
      <c r="CD27">
        <f>CC26+'PC HKI$'!CD26</f>
        <v>323.56219170775529</v>
      </c>
      <c r="CE27">
        <f>CD26+'PC HKI$'!CE26</f>
        <v>320.35860565124284</v>
      </c>
      <c r="CF27">
        <f>CE26+'PC HKI$'!CF26</f>
        <v>317.18673826855729</v>
      </c>
      <c r="CG27">
        <f>CF26+'PC HKI$'!CG26</f>
        <v>314.04627551342304</v>
      </c>
      <c r="CH27">
        <f>CG26+'PC HKI$'!CH26</f>
        <v>310.93690644893371</v>
      </c>
      <c r="CI27">
        <f>CH26+'PC HKI$'!CI26</f>
        <v>307.85832321676605</v>
      </c>
      <c r="CJ27">
        <f>CI26+'PC HKI$'!CJ26</f>
        <v>304.81022100669907</v>
      </c>
      <c r="CK27">
        <f>CJ26+'PC HKI$'!CK26</f>
        <v>301.79229802643471</v>
      </c>
      <c r="CL27">
        <f>CK26+'PC HKI$'!CL26</f>
        <v>298.80425547171751</v>
      </c>
      <c r="CM27">
        <f>CL26+'PC HKI$'!CM26</f>
        <v>295.84579749674998</v>
      </c>
      <c r="CN27">
        <f>CM26+'PC HKI$'!CN26</f>
        <v>292.91663118490095</v>
      </c>
      <c r="CO27">
        <f>CN26+'PC HKI$'!CO26</f>
        <v>290.0164665197039</v>
      </c>
      <c r="CP27">
        <f>CO26+'PC HKI$'!CP26</f>
        <v>287.14501635614249</v>
      </c>
      <c r="CQ27">
        <f>CP26+'PC HKI$'!CQ26</f>
        <v>284.3019963922203</v>
      </c>
      <c r="CR27">
        <f>CQ26+'PC HKI$'!CR26</f>
        <v>281.48712514081217</v>
      </c>
      <c r="CS27">
        <f>CR26+'PC HKI$'!CS26</f>
        <v>278.7001239017942</v>
      </c>
      <c r="CT27">
        <f>CS26+'PC HKI$'!CT26</f>
        <v>275.94071673444972</v>
      </c>
      <c r="CU27">
        <f>CT26+'PC HKI$'!CU26</f>
        <v>273.20863043014822</v>
      </c>
      <c r="CV27">
        <f>CU26+'PC HKI$'!CV26</f>
        <v>270.50359448529525</v>
      </c>
      <c r="CW27">
        <f>CV26+'PC HKI$'!CW26</f>
        <v>267.82534107454973</v>
      </c>
      <c r="CX27">
        <f>CW26+'PC HKI$'!CX26</f>
        <v>265.17360502430665</v>
      </c>
      <c r="CY27">
        <f>CX26+'PC HKI$'!CY26</f>
        <v>262.5481237864422</v>
      </c>
    </row>
    <row r="28" spans="1:103" x14ac:dyDescent="0.25">
      <c r="A28">
        <f>'HKFI(x)'!AE26</f>
        <v>1974</v>
      </c>
      <c r="B28">
        <f t="shared" si="2"/>
        <v>34788.226262409436</v>
      </c>
      <c r="C28">
        <f>'PC HKI$'!C27</f>
        <v>9.6682625204537285</v>
      </c>
      <c r="D28">
        <f>C27+'PC HKI$'!D27</f>
        <v>17.838614697218798</v>
      </c>
      <c r="E28">
        <f>D27+'PC HKI$'!E27</f>
        <v>25.203503962356962</v>
      </c>
      <c r="F28">
        <f>E27+'PC HKI$'!F27</f>
        <v>35.031456621742869</v>
      </c>
      <c r="G28">
        <f>F27+'PC HKI$'!G27</f>
        <v>45.966615479159501</v>
      </c>
      <c r="H28">
        <f>G27+'PC HKI$'!H27</f>
        <v>58.975881349807601</v>
      </c>
      <c r="I28">
        <f>H27+'PC HKI$'!I27</f>
        <v>77.92003058532427</v>
      </c>
      <c r="J28">
        <f>I27+'PC HKI$'!J27</f>
        <v>103.06360283952398</v>
      </c>
      <c r="K28">
        <f>J27+'PC HKI$'!K27</f>
        <v>127.56152344208084</v>
      </c>
      <c r="L28">
        <f>K27+'PC HKI$'!L27</f>
        <v>152.43468483949519</v>
      </c>
      <c r="M28">
        <f>L27+'PC HKI$'!M27</f>
        <v>178.44292681441675</v>
      </c>
      <c r="N28">
        <f>M27+'PC HKI$'!N27</f>
        <v>204.1488528728562</v>
      </c>
      <c r="O28">
        <f>N27+'PC HKI$'!O27</f>
        <v>231.22631739811621</v>
      </c>
      <c r="P28">
        <f>O27+'PC HKI$'!P27</f>
        <v>258.37933566917036</v>
      </c>
      <c r="Q28">
        <f>P27+'PC HKI$'!Q27</f>
        <v>286.1830697599172</v>
      </c>
      <c r="R28">
        <f>Q27+'PC HKI$'!R27</f>
        <v>313.99202068926104</v>
      </c>
      <c r="S28">
        <f>R27+'PC HKI$'!S27</f>
        <v>341.44514604003422</v>
      </c>
      <c r="T28">
        <f>S27+'PC HKI$'!T27</f>
        <v>369.78841907055084</v>
      </c>
      <c r="U28">
        <f>T27+'PC HKI$'!U27</f>
        <v>393.11800070914603</v>
      </c>
      <c r="V28">
        <f>U27+'PC HKI$'!V27</f>
        <v>414.91063878153238</v>
      </c>
      <c r="W28">
        <f>V27+'PC HKI$'!W27</f>
        <v>434.26697504959611</v>
      </c>
      <c r="X28">
        <f>W27+'PC HKI$'!X27</f>
        <v>451.02178746498112</v>
      </c>
      <c r="Y28">
        <f>X27+'PC HKI$'!Y27</f>
        <v>464.49049695768934</v>
      </c>
      <c r="Z28">
        <f>Y27+'PC HKI$'!Z27</f>
        <v>476.76684560572971</v>
      </c>
      <c r="AA28">
        <f>Z27+'PC HKI$'!AA27</f>
        <v>484.6528282923498</v>
      </c>
      <c r="AB28">
        <f>AA27+'PC HKI$'!AB27</f>
        <v>487.92926305996787</v>
      </c>
      <c r="AC28">
        <f>AB27+'PC HKI$'!AC27</f>
        <v>490.5408091050391</v>
      </c>
      <c r="AD28">
        <f>AC27+'PC HKI$'!AD27</f>
        <v>485.49876720016124</v>
      </c>
      <c r="AE28">
        <f>AD27+'PC HKI$'!AE27</f>
        <v>480.52432782357124</v>
      </c>
      <c r="AF28">
        <f>AE27+'PC HKI$'!AF27</f>
        <v>475.71934855509932</v>
      </c>
      <c r="AG28">
        <f>AF27+'PC HKI$'!AG27</f>
        <v>471.04082553263999</v>
      </c>
      <c r="AH28">
        <f>AG27+'PC HKI$'!AH27</f>
        <v>466.54103893471705</v>
      </c>
      <c r="AI28">
        <f>AH27+'PC HKI$'!AI27</f>
        <v>462.30438483661254</v>
      </c>
      <c r="AJ28">
        <f>AI27+'PC HKI$'!AJ27</f>
        <v>458.42324701989941</v>
      </c>
      <c r="AK28">
        <f>AJ27+'PC HKI$'!AK27</f>
        <v>454.85422333052469</v>
      </c>
      <c r="AL28">
        <f>AK27+'PC HKI$'!AL27</f>
        <v>451.55443882407684</v>
      </c>
      <c r="AM28">
        <f>AL27+'PC HKI$'!AM27</f>
        <v>448.4884608111708</v>
      </c>
      <c r="AN28">
        <f>AM27+'PC HKI$'!AN27</f>
        <v>445.65892517603731</v>
      </c>
      <c r="AO28">
        <f>AN27+'PC HKI$'!AO27</f>
        <v>443.17514107068217</v>
      </c>
      <c r="AP28">
        <f>AO27+'PC HKI$'!AP27</f>
        <v>440.99140675591082</v>
      </c>
      <c r="AQ28">
        <f>AP27+'PC HKI$'!AQ27</f>
        <v>439.05964185910852</v>
      </c>
      <c r="AR28">
        <f>AQ27+'PC HKI$'!AR27</f>
        <v>437.38485077206735</v>
      </c>
      <c r="AS28">
        <f>AR27+'PC HKI$'!AS27</f>
        <v>435.94214553506674</v>
      </c>
      <c r="AT28">
        <f>AS27+'PC HKI$'!AT27</f>
        <v>434.79366123156518</v>
      </c>
      <c r="AU28">
        <f>AT27+'PC HKI$'!AU27</f>
        <v>433.87834650942034</v>
      </c>
      <c r="AV28">
        <f>AU27+'PC HKI$'!AV27</f>
        <v>433.13787078166547</v>
      </c>
      <c r="AW28">
        <f>AV27+'PC HKI$'!AW27</f>
        <v>432.58336896027464</v>
      </c>
      <c r="AX28">
        <f>AW27+'PC HKI$'!AX27</f>
        <v>432.17988506494737</v>
      </c>
      <c r="AY28">
        <f>AX27+'PC HKI$'!AY27</f>
        <v>431.95142448373394</v>
      </c>
      <c r="AZ28">
        <f>AY27+'PC HKI$'!AZ27</f>
        <v>431.84321134551732</v>
      </c>
      <c r="BA28">
        <f>AZ27+'PC HKI$'!BA27</f>
        <v>431.79499914458961</v>
      </c>
      <c r="BB28">
        <f>BA27+'PC HKI$'!BB27</f>
        <v>431.79499914458961</v>
      </c>
      <c r="BC28">
        <f>BB27+'PC HKI$'!BC27</f>
        <v>427.51980113325703</v>
      </c>
      <c r="BD28">
        <f>BC27+'PC HKI$'!BD27</f>
        <v>423.28693181510596</v>
      </c>
      <c r="BE28">
        <f>BD27+'PC HKI$'!BE27</f>
        <v>419.09597209416432</v>
      </c>
      <c r="BF28">
        <f>BE27+'PC HKI$'!BF27</f>
        <v>414.94650702392505</v>
      </c>
      <c r="BG28">
        <f>BF27+'PC HKI$'!BG27</f>
        <v>410.83812576626241</v>
      </c>
      <c r="BH28">
        <f>BG27+'PC HKI$'!BH27</f>
        <v>406.77042155075486</v>
      </c>
      <c r="BI28">
        <f>BH27+'PC HKI$'!BI27</f>
        <v>402.74299163441077</v>
      </c>
      <c r="BJ28">
        <f>BI27+'PC HKI$'!BJ27</f>
        <v>398.75543726179285</v>
      </c>
      <c r="BK28">
        <f>BJ27+'PC HKI$'!BK27</f>
        <v>394.80736362553745</v>
      </c>
      <c r="BL28">
        <f>BK27+'PC HKI$'!BL27</f>
        <v>390.89837982726482</v>
      </c>
      <c r="BM28">
        <f>BL27+'PC HKI$'!BM27</f>
        <v>387.02809883887608</v>
      </c>
      <c r="BN28">
        <f>BM27+'PC HKI$'!BN27</f>
        <v>383.19613746423374</v>
      </c>
      <c r="BO28">
        <f>BN27+'PC HKI$'!BO27</f>
        <v>379.4021163012215</v>
      </c>
      <c r="BP28">
        <f>BO27+'PC HKI$'!BP27</f>
        <v>375.64565970417971</v>
      </c>
      <c r="BQ28">
        <f>BP27+'PC HKI$'!BQ27</f>
        <v>371.92639574671256</v>
      </c>
      <c r="BR28">
        <f>BQ27+'PC HKI$'!BR27</f>
        <v>368.24395618486392</v>
      </c>
      <c r="BS28">
        <f>BR27+'PC HKI$'!BS27</f>
        <v>364.59797642065735</v>
      </c>
      <c r="BT28">
        <f>BS27+'PC HKI$'!BT27</f>
        <v>360.98809546599739</v>
      </c>
      <c r="BU28">
        <f>BT27+'PC HKI$'!BU27</f>
        <v>357.41395590692809</v>
      </c>
      <c r="BV28">
        <f>BU27+'PC HKI$'!BV27</f>
        <v>353.87520386824565</v>
      </c>
      <c r="BW28">
        <f>BV27+'PC HKI$'!BW27</f>
        <v>350.37148897846106</v>
      </c>
      <c r="BX28">
        <f>BW27+'PC HKI$'!BX27</f>
        <v>346.90246433510998</v>
      </c>
      <c r="BY28">
        <f>BX27+'PC HKI$'!BY27</f>
        <v>343.46778647040594</v>
      </c>
      <c r="BZ28">
        <f>BY27+'PC HKI$'!BZ27</f>
        <v>340.06711531723363</v>
      </c>
      <c r="CA28">
        <f>BZ27+'PC HKI$'!CA27</f>
        <v>336.70011417547886</v>
      </c>
      <c r="CB28">
        <f>CA27+'PC HKI$'!CB27</f>
        <v>333.36644967869194</v>
      </c>
      <c r="CC28">
        <f>CB27+'PC HKI$'!CC27</f>
        <v>330.06579176108113</v>
      </c>
      <c r="CD28">
        <f>CC27+'PC HKI$'!CD27</f>
        <v>326.79781362483283</v>
      </c>
      <c r="CE28">
        <f>CD27+'PC HKI$'!CE27</f>
        <v>323.56219170775529</v>
      </c>
      <c r="CF28">
        <f>CE27+'PC HKI$'!CF27</f>
        <v>320.35860565124284</v>
      </c>
      <c r="CG28">
        <f>CF27+'PC HKI$'!CG27</f>
        <v>317.18673826855729</v>
      </c>
      <c r="CH28">
        <f>CG27+'PC HKI$'!CH27</f>
        <v>314.04627551342304</v>
      </c>
      <c r="CI28">
        <f>CH27+'PC HKI$'!CI27</f>
        <v>310.93690644893371</v>
      </c>
      <c r="CJ28">
        <f>CI27+'PC HKI$'!CJ27</f>
        <v>307.85832321676605</v>
      </c>
      <c r="CK28">
        <f>CJ27+'PC HKI$'!CK27</f>
        <v>304.81022100669907</v>
      </c>
      <c r="CL28">
        <f>CK27+'PC HKI$'!CL27</f>
        <v>301.79229802643471</v>
      </c>
      <c r="CM28">
        <f>CL27+'PC HKI$'!CM27</f>
        <v>298.80425547171751</v>
      </c>
      <c r="CN28">
        <f>CM27+'PC HKI$'!CN27</f>
        <v>295.84579749674998</v>
      </c>
      <c r="CO28">
        <f>CN27+'PC HKI$'!CO27</f>
        <v>292.91663118490095</v>
      </c>
      <c r="CP28">
        <f>CO27+'PC HKI$'!CP27</f>
        <v>290.0164665197039</v>
      </c>
      <c r="CQ28">
        <f>CP27+'PC HKI$'!CQ27</f>
        <v>287.14501635614249</v>
      </c>
      <c r="CR28">
        <f>CQ27+'PC HKI$'!CR27</f>
        <v>284.3019963922203</v>
      </c>
      <c r="CS28">
        <f>CR27+'PC HKI$'!CS27</f>
        <v>281.48712514081217</v>
      </c>
      <c r="CT28">
        <f>CS27+'PC HKI$'!CT27</f>
        <v>278.7001239017942</v>
      </c>
      <c r="CU28">
        <f>CT27+'PC HKI$'!CU27</f>
        <v>275.94071673444972</v>
      </c>
      <c r="CV28">
        <f>CU27+'PC HKI$'!CV27</f>
        <v>273.20863043014822</v>
      </c>
      <c r="CW28">
        <f>CV27+'PC HKI$'!CW27</f>
        <v>270.50359448529525</v>
      </c>
      <c r="CX28">
        <f>CW27+'PC HKI$'!CX27</f>
        <v>267.82534107454973</v>
      </c>
      <c r="CY28">
        <f>CX27+'PC HKI$'!CY27</f>
        <v>265.17360502430665</v>
      </c>
    </row>
    <row r="29" spans="1:103" x14ac:dyDescent="0.25">
      <c r="A29">
        <f>'HKFI(x)'!AE27</f>
        <v>1975</v>
      </c>
      <c r="B29">
        <f t="shared" si="2"/>
        <v>35080.332083634661</v>
      </c>
      <c r="C29">
        <f>'PC HKI$'!C28</f>
        <v>9.7303056999304101</v>
      </c>
      <c r="D29">
        <f>C28+'PC HKI$'!D28</f>
        <v>17.989682614949281</v>
      </c>
      <c r="E29">
        <f>D28+'PC HKI$'!E28</f>
        <v>25.427139040979355</v>
      </c>
      <c r="F29">
        <f>E28+'PC HKI$'!F28</f>
        <v>35.336629338756438</v>
      </c>
      <c r="G29">
        <f>F28+'PC HKI$'!G28</f>
        <v>46.394694190423948</v>
      </c>
      <c r="H29">
        <f>G28+'PC HKI$'!H28</f>
        <v>59.519606863721783</v>
      </c>
      <c r="I29">
        <f>H28+'PC HKI$'!I28</f>
        <v>78.630236292594788</v>
      </c>
      <c r="J29">
        <f>I28+'PC HKI$'!J28</f>
        <v>103.9389035374531</v>
      </c>
      <c r="K29">
        <f>J28+'PC HKI$'!K28</f>
        <v>128.57035758163858</v>
      </c>
      <c r="L29">
        <f>K28+'PC HKI$'!L28</f>
        <v>153.68016508462713</v>
      </c>
      <c r="M29">
        <f>L28+'PC HKI$'!M28</f>
        <v>179.91664993483428</v>
      </c>
      <c r="N29">
        <f>M28+'PC HKI$'!N28</f>
        <v>205.99847760421454</v>
      </c>
      <c r="O29">
        <f>N28+'PC HKI$'!O28</f>
        <v>233.35343393190382</v>
      </c>
      <c r="P29">
        <f>O28+'PC HKI$'!P28</f>
        <v>260.7903367718522</v>
      </c>
      <c r="Q29">
        <f>P28+'PC HKI$'!Q28</f>
        <v>288.93606254032426</v>
      </c>
      <c r="R29">
        <f>Q28+'PC HKI$'!R28</f>
        <v>317.08179202923549</v>
      </c>
      <c r="S29">
        <f>R28+'PC HKI$'!S28</f>
        <v>344.86638301068956</v>
      </c>
      <c r="T29">
        <f>S28+'PC HKI$'!T28</f>
        <v>373.42775311113724</v>
      </c>
      <c r="U29">
        <f>T28+'PC HKI$'!U28</f>
        <v>396.94941063844919</v>
      </c>
      <c r="V29">
        <f>U28+'PC HKI$'!V28</f>
        <v>418.9145245182446</v>
      </c>
      <c r="W29">
        <f>V28+'PC HKI$'!W28</f>
        <v>438.39863641296603</v>
      </c>
      <c r="X29">
        <f>W28+'PC HKI$'!X28</f>
        <v>455.39800470573681</v>
      </c>
      <c r="Y29">
        <f>X28+'PC HKI$'!Y28</f>
        <v>469.09217145345417</v>
      </c>
      <c r="Z29">
        <f>Y28+'PC HKI$'!Z28</f>
        <v>481.53234598470931</v>
      </c>
      <c r="AA29">
        <f>Z28+'PC HKI$'!AA28</f>
        <v>489.4969647032226</v>
      </c>
      <c r="AB29">
        <f>AA28+'PC HKI$'!AB28</f>
        <v>492.81628858871534</v>
      </c>
      <c r="AC29">
        <f>AB28+'PC HKI$'!AC28</f>
        <v>495.51957063724814</v>
      </c>
      <c r="AD29">
        <f>AC28+'PC HKI$'!AD28</f>
        <v>490.5408091050391</v>
      </c>
      <c r="AE29">
        <f>AD28+'PC HKI$'!AE28</f>
        <v>485.49876720016124</v>
      </c>
      <c r="AF29">
        <f>AE28+'PC HKI$'!AF28</f>
        <v>480.52432782357124</v>
      </c>
      <c r="AG29">
        <f>AF28+'PC HKI$'!AG28</f>
        <v>475.71934855509932</v>
      </c>
      <c r="AH29">
        <f>AG28+'PC HKI$'!AH28</f>
        <v>471.04082553263999</v>
      </c>
      <c r="AI29">
        <f>AH28+'PC HKI$'!AI28</f>
        <v>466.54103893471705</v>
      </c>
      <c r="AJ29">
        <f>AI28+'PC HKI$'!AJ28</f>
        <v>462.30438483661254</v>
      </c>
      <c r="AK29">
        <f>AJ28+'PC HKI$'!AK28</f>
        <v>458.42324701989941</v>
      </c>
      <c r="AL29">
        <f>AK28+'PC HKI$'!AL28</f>
        <v>454.85422333052469</v>
      </c>
      <c r="AM29">
        <f>AL28+'PC HKI$'!AM28</f>
        <v>451.55443882407684</v>
      </c>
      <c r="AN29">
        <f>AM28+'PC HKI$'!AN28</f>
        <v>448.4884608111708</v>
      </c>
      <c r="AO29">
        <f>AN28+'PC HKI$'!AO28</f>
        <v>445.65892517603731</v>
      </c>
      <c r="AP29">
        <f>AO28+'PC HKI$'!AP28</f>
        <v>443.17514107068217</v>
      </c>
      <c r="AQ29">
        <f>AP28+'PC HKI$'!AQ28</f>
        <v>440.99140675591082</v>
      </c>
      <c r="AR29">
        <f>AQ28+'PC HKI$'!AR28</f>
        <v>439.05964185910852</v>
      </c>
      <c r="AS29">
        <f>AR28+'PC HKI$'!AS28</f>
        <v>437.38485077206735</v>
      </c>
      <c r="AT29">
        <f>AS28+'PC HKI$'!AT28</f>
        <v>435.94214553506674</v>
      </c>
      <c r="AU29">
        <f>AT28+'PC HKI$'!AU28</f>
        <v>434.79366123156518</v>
      </c>
      <c r="AV29">
        <f>AU28+'PC HKI$'!AV28</f>
        <v>433.87834650942034</v>
      </c>
      <c r="AW29">
        <f>AV28+'PC HKI$'!AW28</f>
        <v>433.13787078166547</v>
      </c>
      <c r="AX29">
        <f>AW28+'PC HKI$'!AX28</f>
        <v>432.58336896027464</v>
      </c>
      <c r="AY29">
        <f>AX28+'PC HKI$'!AY28</f>
        <v>432.17988506494737</v>
      </c>
      <c r="AZ29">
        <f>AY28+'PC HKI$'!AZ28</f>
        <v>431.95142448373394</v>
      </c>
      <c r="BA29">
        <f>AZ28+'PC HKI$'!BA28</f>
        <v>431.84321134551732</v>
      </c>
      <c r="BB29">
        <f>BA28+'PC HKI$'!BB28</f>
        <v>431.79499914458961</v>
      </c>
      <c r="BC29">
        <f>BB28+'PC HKI$'!BC28</f>
        <v>431.79499914458961</v>
      </c>
      <c r="BD29">
        <f>BC28+'PC HKI$'!BD28</f>
        <v>427.51980113325703</v>
      </c>
      <c r="BE29">
        <f>BD28+'PC HKI$'!BE28</f>
        <v>423.28693181510596</v>
      </c>
      <c r="BF29">
        <f>BE28+'PC HKI$'!BF28</f>
        <v>419.09597209416432</v>
      </c>
      <c r="BG29">
        <f>BF28+'PC HKI$'!BG28</f>
        <v>414.94650702392505</v>
      </c>
      <c r="BH29">
        <f>BG28+'PC HKI$'!BH28</f>
        <v>410.83812576626241</v>
      </c>
      <c r="BI29">
        <f>BH28+'PC HKI$'!BI28</f>
        <v>406.77042155075486</v>
      </c>
      <c r="BJ29">
        <f>BI28+'PC HKI$'!BJ28</f>
        <v>402.74299163441077</v>
      </c>
      <c r="BK29">
        <f>BJ28+'PC HKI$'!BK28</f>
        <v>398.75543726179285</v>
      </c>
      <c r="BL29">
        <f>BK28+'PC HKI$'!BL28</f>
        <v>394.80736362553745</v>
      </c>
      <c r="BM29">
        <f>BL28+'PC HKI$'!BM28</f>
        <v>390.89837982726482</v>
      </c>
      <c r="BN29">
        <f>BM28+'PC HKI$'!BN28</f>
        <v>387.02809883887608</v>
      </c>
      <c r="BO29">
        <f>BN28+'PC HKI$'!BO28</f>
        <v>383.19613746423374</v>
      </c>
      <c r="BP29">
        <f>BO28+'PC HKI$'!BP28</f>
        <v>379.4021163012215</v>
      </c>
      <c r="BQ29">
        <f>BP28+'PC HKI$'!BQ28</f>
        <v>375.64565970417971</v>
      </c>
      <c r="BR29">
        <f>BQ28+'PC HKI$'!BR28</f>
        <v>371.92639574671256</v>
      </c>
      <c r="BS29">
        <f>BR28+'PC HKI$'!BS28</f>
        <v>368.24395618486392</v>
      </c>
      <c r="BT29">
        <f>BS28+'PC HKI$'!BT28</f>
        <v>364.59797642065735</v>
      </c>
      <c r="BU29">
        <f>BT28+'PC HKI$'!BU28</f>
        <v>360.98809546599739</v>
      </c>
      <c r="BV29">
        <f>BU28+'PC HKI$'!BV28</f>
        <v>357.41395590692809</v>
      </c>
      <c r="BW29">
        <f>BV28+'PC HKI$'!BW28</f>
        <v>353.87520386824565</v>
      </c>
      <c r="BX29">
        <f>BW28+'PC HKI$'!BX28</f>
        <v>350.37148897846106</v>
      </c>
      <c r="BY29">
        <f>BX28+'PC HKI$'!BY28</f>
        <v>346.90246433510998</v>
      </c>
      <c r="BZ29">
        <f>BY28+'PC HKI$'!BZ28</f>
        <v>343.46778647040594</v>
      </c>
      <c r="CA29">
        <f>BZ28+'PC HKI$'!CA28</f>
        <v>340.06711531723363</v>
      </c>
      <c r="CB29">
        <f>CA28+'PC HKI$'!CB28</f>
        <v>336.70011417547886</v>
      </c>
      <c r="CC29">
        <f>CB28+'PC HKI$'!CC28</f>
        <v>333.36644967869194</v>
      </c>
      <c r="CD29">
        <f>CC28+'PC HKI$'!CD28</f>
        <v>330.06579176108113</v>
      </c>
      <c r="CE29">
        <f>CD28+'PC HKI$'!CE28</f>
        <v>326.79781362483283</v>
      </c>
      <c r="CF29">
        <f>CE28+'PC HKI$'!CF28</f>
        <v>323.56219170775529</v>
      </c>
      <c r="CG29">
        <f>CF28+'PC HKI$'!CG28</f>
        <v>320.35860565124284</v>
      </c>
      <c r="CH29">
        <f>CG28+'PC HKI$'!CH28</f>
        <v>317.18673826855729</v>
      </c>
      <c r="CI29">
        <f>CH28+'PC HKI$'!CI28</f>
        <v>314.04627551342304</v>
      </c>
      <c r="CJ29">
        <f>CI28+'PC HKI$'!CJ28</f>
        <v>310.93690644893371</v>
      </c>
      <c r="CK29">
        <f>CJ28+'PC HKI$'!CK28</f>
        <v>307.85832321676605</v>
      </c>
      <c r="CL29">
        <f>CK28+'PC HKI$'!CL28</f>
        <v>304.81022100669907</v>
      </c>
      <c r="CM29">
        <f>CL28+'PC HKI$'!CM28</f>
        <v>301.79229802643471</v>
      </c>
      <c r="CN29">
        <f>CM28+'PC HKI$'!CN28</f>
        <v>298.80425547171751</v>
      </c>
      <c r="CO29">
        <f>CN28+'PC HKI$'!CO28</f>
        <v>295.84579749674998</v>
      </c>
      <c r="CP29">
        <f>CO28+'PC HKI$'!CP28</f>
        <v>292.91663118490095</v>
      </c>
      <c r="CQ29">
        <f>CP28+'PC HKI$'!CQ28</f>
        <v>290.0164665197039</v>
      </c>
      <c r="CR29">
        <f>CQ28+'PC HKI$'!CR28</f>
        <v>287.14501635614249</v>
      </c>
      <c r="CS29">
        <f>CR28+'PC HKI$'!CS28</f>
        <v>284.3019963922203</v>
      </c>
      <c r="CT29">
        <f>CS28+'PC HKI$'!CT28</f>
        <v>281.48712514081217</v>
      </c>
      <c r="CU29">
        <f>CT28+'PC HKI$'!CU28</f>
        <v>278.7001239017942</v>
      </c>
      <c r="CV29">
        <f>CU28+'PC HKI$'!CV28</f>
        <v>275.94071673444972</v>
      </c>
      <c r="CW29">
        <f>CV28+'PC HKI$'!CW28</f>
        <v>273.20863043014822</v>
      </c>
      <c r="CX29">
        <f>CW28+'PC HKI$'!CX28</f>
        <v>270.50359448529525</v>
      </c>
      <c r="CY29">
        <f>CX28+'PC HKI$'!CY28</f>
        <v>267.82534107454973</v>
      </c>
    </row>
    <row r="30" spans="1:103" x14ac:dyDescent="0.25">
      <c r="A30">
        <f>'HKFI(x)'!AE28</f>
        <v>1976</v>
      </c>
      <c r="B30">
        <f t="shared" si="2"/>
        <v>35371.900085911562</v>
      </c>
      <c r="C30">
        <f>'PC HKI$'!C29</f>
        <v>9.7654475143301216</v>
      </c>
      <c r="D30">
        <f>C29+'PC HKI$'!D29</f>
        <v>18.142559554410042</v>
      </c>
      <c r="E30">
        <f>D29+'PC HKI$'!E29</f>
        <v>25.646391325582609</v>
      </c>
      <c r="F30">
        <f>E29+'PC HKI$'!F29</f>
        <v>35.62665245588434</v>
      </c>
      <c r="G30">
        <f>F29+'PC HKI$'!G29</f>
        <v>46.79519125817572</v>
      </c>
      <c r="H30">
        <f>G29+'PC HKI$'!H29</f>
        <v>60.034047053260522</v>
      </c>
      <c r="I30">
        <f>H29+'PC HKI$'!I29</f>
        <v>79.290909048189022</v>
      </c>
      <c r="J30">
        <f>I29+'PC HKI$'!J29</f>
        <v>104.74558682347288</v>
      </c>
      <c r="K30">
        <f>J29+'PC HKI$'!K29</f>
        <v>129.5505089898374</v>
      </c>
      <c r="L30">
        <f>K29+'PC HKI$'!L29</f>
        <v>154.87405000537504</v>
      </c>
      <c r="M30">
        <f>L29+'PC HKI$'!M29</f>
        <v>181.24211809793405</v>
      </c>
      <c r="N30">
        <f>M29+'PC HKI$'!N29</f>
        <v>207.59006842168668</v>
      </c>
      <c r="O30">
        <f>N29+'PC HKI$'!O29</f>
        <v>235.3472986848312</v>
      </c>
      <c r="P30">
        <f>O29+'PC HKI$'!P29</f>
        <v>263.0974627727191</v>
      </c>
      <c r="Q30">
        <f>P29+'PC HKI$'!Q29</f>
        <v>291.47597652439907</v>
      </c>
      <c r="R30">
        <f>Q29+'PC HKI$'!R29</f>
        <v>319.98233188168155</v>
      </c>
      <c r="S30">
        <f>R29+'PC HKI$'!S29</f>
        <v>348.08526099592723</v>
      </c>
      <c r="T30">
        <f>S29+'PC HKI$'!T29</f>
        <v>377.00423623757575</v>
      </c>
      <c r="U30">
        <f>T29+'PC HKI$'!U29</f>
        <v>400.60314924707677</v>
      </c>
      <c r="V30">
        <f>U29+'PC HKI$'!V29</f>
        <v>422.7302596881824</v>
      </c>
      <c r="W30">
        <f>V29+'PC HKI$'!W29</f>
        <v>442.41144052039641</v>
      </c>
      <c r="X30">
        <f>W29+'PC HKI$'!X29</f>
        <v>459.57876645757466</v>
      </c>
      <c r="Y30">
        <f>X29+'PC HKI$'!Y29</f>
        <v>473.52576456187569</v>
      </c>
      <c r="Z30">
        <f>Y29+'PC HKI$'!Z29</f>
        <v>486.13311974228321</v>
      </c>
      <c r="AA30">
        <f>Z29+'PC HKI$'!AA29</f>
        <v>494.22470664082221</v>
      </c>
      <c r="AB30">
        <f>AA29+'PC HKI$'!AB29</f>
        <v>497.70255252813479</v>
      </c>
      <c r="AC30">
        <f>AB29+'PC HKI$'!AC29</f>
        <v>500.37444250459026</v>
      </c>
      <c r="AD30">
        <f>AC29+'PC HKI$'!AD29</f>
        <v>495.51957063724814</v>
      </c>
      <c r="AE30">
        <f>AD29+'PC HKI$'!AE29</f>
        <v>490.5408091050391</v>
      </c>
      <c r="AF30">
        <f>AE29+'PC HKI$'!AF29</f>
        <v>485.49876720016124</v>
      </c>
      <c r="AG30">
        <f>AF29+'PC HKI$'!AG29</f>
        <v>480.52432782357124</v>
      </c>
      <c r="AH30">
        <f>AG29+'PC HKI$'!AH29</f>
        <v>475.71934855509932</v>
      </c>
      <c r="AI30">
        <f>AH29+'PC HKI$'!AI29</f>
        <v>471.04082553263999</v>
      </c>
      <c r="AJ30">
        <f>AI29+'PC HKI$'!AJ29</f>
        <v>466.54103893471705</v>
      </c>
      <c r="AK30">
        <f>AJ29+'PC HKI$'!AK29</f>
        <v>462.30438483661254</v>
      </c>
      <c r="AL30">
        <f>AK29+'PC HKI$'!AL29</f>
        <v>458.42324701989941</v>
      </c>
      <c r="AM30">
        <f>AL29+'PC HKI$'!AM29</f>
        <v>454.85422333052469</v>
      </c>
      <c r="AN30">
        <f>AM29+'PC HKI$'!AN29</f>
        <v>451.55443882407684</v>
      </c>
      <c r="AO30">
        <f>AN29+'PC HKI$'!AO29</f>
        <v>448.4884608111708</v>
      </c>
      <c r="AP30">
        <f>AO29+'PC HKI$'!AP29</f>
        <v>445.65892517603731</v>
      </c>
      <c r="AQ30">
        <f>AP29+'PC HKI$'!AQ29</f>
        <v>443.17514107068217</v>
      </c>
      <c r="AR30">
        <f>AQ29+'PC HKI$'!AR29</f>
        <v>440.99140675591082</v>
      </c>
      <c r="AS30">
        <f>AR29+'PC HKI$'!AS29</f>
        <v>439.05964185910852</v>
      </c>
      <c r="AT30">
        <f>AS29+'PC HKI$'!AT29</f>
        <v>437.38485077206735</v>
      </c>
      <c r="AU30">
        <f>AT29+'PC HKI$'!AU29</f>
        <v>435.94214553506674</v>
      </c>
      <c r="AV30">
        <f>AU29+'PC HKI$'!AV29</f>
        <v>434.79366123156518</v>
      </c>
      <c r="AW30">
        <f>AV29+'PC HKI$'!AW29</f>
        <v>433.87834650942034</v>
      </c>
      <c r="AX30">
        <f>AW29+'PC HKI$'!AX29</f>
        <v>433.13787078166547</v>
      </c>
      <c r="AY30">
        <f>AX29+'PC HKI$'!AY29</f>
        <v>432.58336896027464</v>
      </c>
      <c r="AZ30">
        <f>AY29+'PC HKI$'!AZ29</f>
        <v>432.17988506494737</v>
      </c>
      <c r="BA30">
        <f>AZ29+'PC HKI$'!BA29</f>
        <v>431.95142448373394</v>
      </c>
      <c r="BB30">
        <f>BA29+'PC HKI$'!BB29</f>
        <v>431.84321134551732</v>
      </c>
      <c r="BC30">
        <f>BB29+'PC HKI$'!BC29</f>
        <v>431.79499914458961</v>
      </c>
      <c r="BD30">
        <f>BC29+'PC HKI$'!BD29</f>
        <v>431.79499914458961</v>
      </c>
      <c r="BE30">
        <f>BD29+'PC HKI$'!BE29</f>
        <v>427.51980113325703</v>
      </c>
      <c r="BF30">
        <f>BE29+'PC HKI$'!BF29</f>
        <v>423.28693181510596</v>
      </c>
      <c r="BG30">
        <f>BF29+'PC HKI$'!BG29</f>
        <v>419.09597209416432</v>
      </c>
      <c r="BH30">
        <f>BG29+'PC HKI$'!BH29</f>
        <v>414.94650702392505</v>
      </c>
      <c r="BI30">
        <f>BH29+'PC HKI$'!BI29</f>
        <v>410.83812576626241</v>
      </c>
      <c r="BJ30">
        <f>BI29+'PC HKI$'!BJ29</f>
        <v>406.77042155075486</v>
      </c>
      <c r="BK30">
        <f>BJ29+'PC HKI$'!BK29</f>
        <v>402.74299163441077</v>
      </c>
      <c r="BL30">
        <f>BK29+'PC HKI$'!BL29</f>
        <v>398.75543726179285</v>
      </c>
      <c r="BM30">
        <f>BL29+'PC HKI$'!BM29</f>
        <v>394.80736362553745</v>
      </c>
      <c r="BN30">
        <f>BM29+'PC HKI$'!BN29</f>
        <v>390.89837982726482</v>
      </c>
      <c r="BO30">
        <f>BN29+'PC HKI$'!BO29</f>
        <v>387.02809883887608</v>
      </c>
      <c r="BP30">
        <f>BO29+'PC HKI$'!BP29</f>
        <v>383.19613746423374</v>
      </c>
      <c r="BQ30">
        <f>BP29+'PC HKI$'!BQ29</f>
        <v>379.4021163012215</v>
      </c>
      <c r="BR30">
        <f>BQ29+'PC HKI$'!BR29</f>
        <v>375.64565970417971</v>
      </c>
      <c r="BS30">
        <f>BR29+'PC HKI$'!BS29</f>
        <v>371.92639574671256</v>
      </c>
      <c r="BT30">
        <f>BS29+'PC HKI$'!BT29</f>
        <v>368.24395618486392</v>
      </c>
      <c r="BU30">
        <f>BT29+'PC HKI$'!BU29</f>
        <v>364.59797642065735</v>
      </c>
      <c r="BV30">
        <f>BU29+'PC HKI$'!BV29</f>
        <v>360.98809546599739</v>
      </c>
      <c r="BW30">
        <f>BV29+'PC HKI$'!BW29</f>
        <v>357.41395590692809</v>
      </c>
      <c r="BX30">
        <f>BW29+'PC HKI$'!BX29</f>
        <v>353.87520386824565</v>
      </c>
      <c r="BY30">
        <f>BX29+'PC HKI$'!BY29</f>
        <v>350.37148897846106</v>
      </c>
      <c r="BZ30">
        <f>BY29+'PC HKI$'!BZ29</f>
        <v>346.90246433510998</v>
      </c>
      <c r="CA30">
        <f>BZ29+'PC HKI$'!CA29</f>
        <v>343.46778647040594</v>
      </c>
      <c r="CB30">
        <f>CA29+'PC HKI$'!CB29</f>
        <v>340.06711531723363</v>
      </c>
      <c r="CC30">
        <f>CB29+'PC HKI$'!CC29</f>
        <v>336.70011417547886</v>
      </c>
      <c r="CD30">
        <f>CC29+'PC HKI$'!CD29</f>
        <v>333.36644967869194</v>
      </c>
      <c r="CE30">
        <f>CD29+'PC HKI$'!CE29</f>
        <v>330.06579176108113</v>
      </c>
      <c r="CF30">
        <f>CE29+'PC HKI$'!CF29</f>
        <v>326.79781362483283</v>
      </c>
      <c r="CG30">
        <f>CF29+'PC HKI$'!CG29</f>
        <v>323.56219170775529</v>
      </c>
      <c r="CH30">
        <f>CG29+'PC HKI$'!CH29</f>
        <v>320.35860565124284</v>
      </c>
      <c r="CI30">
        <f>CH29+'PC HKI$'!CI29</f>
        <v>317.18673826855729</v>
      </c>
      <c r="CJ30">
        <f>CI29+'PC HKI$'!CJ29</f>
        <v>314.04627551342304</v>
      </c>
      <c r="CK30">
        <f>CJ29+'PC HKI$'!CK29</f>
        <v>310.93690644893371</v>
      </c>
      <c r="CL30">
        <f>CK29+'PC HKI$'!CL29</f>
        <v>307.85832321676605</v>
      </c>
      <c r="CM30">
        <f>CL29+'PC HKI$'!CM29</f>
        <v>304.81022100669907</v>
      </c>
      <c r="CN30">
        <f>CM29+'PC HKI$'!CN29</f>
        <v>301.79229802643471</v>
      </c>
      <c r="CO30">
        <f>CN29+'PC HKI$'!CO29</f>
        <v>298.80425547171751</v>
      </c>
      <c r="CP30">
        <f>CO29+'PC HKI$'!CP29</f>
        <v>295.84579749674998</v>
      </c>
      <c r="CQ30">
        <f>CP29+'PC HKI$'!CQ29</f>
        <v>292.91663118490095</v>
      </c>
      <c r="CR30">
        <f>CQ29+'PC HKI$'!CR29</f>
        <v>290.0164665197039</v>
      </c>
      <c r="CS30">
        <f>CR29+'PC HKI$'!CS29</f>
        <v>287.14501635614249</v>
      </c>
      <c r="CT30">
        <f>CS29+'PC HKI$'!CT29</f>
        <v>284.3019963922203</v>
      </c>
      <c r="CU30">
        <f>CT29+'PC HKI$'!CU29</f>
        <v>281.48712514081217</v>
      </c>
      <c r="CV30">
        <f>CU29+'PC HKI$'!CV29</f>
        <v>278.7001239017942</v>
      </c>
      <c r="CW30">
        <f>CV29+'PC HKI$'!CW29</f>
        <v>275.94071673444972</v>
      </c>
      <c r="CX30">
        <f>CW29+'PC HKI$'!CX29</f>
        <v>273.20863043014822</v>
      </c>
      <c r="CY30">
        <f>CX29+'PC HKI$'!CY29</f>
        <v>270.50359448529525</v>
      </c>
    </row>
    <row r="31" spans="1:103" x14ac:dyDescent="0.25">
      <c r="A31">
        <f>'HKFI(x)'!AE29</f>
        <v>1977</v>
      </c>
      <c r="B31">
        <f t="shared" si="2"/>
        <v>35662.740267185007</v>
      </c>
      <c r="C31">
        <f>'PC HKI$'!C30</f>
        <v>9.7979509587435984</v>
      </c>
      <c r="D31">
        <f>C30+'PC HKI$'!D30</f>
        <v>18.254850908096309</v>
      </c>
      <c r="E31">
        <f>D30+'PC HKI$'!E30</f>
        <v>25.857740296352727</v>
      </c>
      <c r="F31">
        <f>E30+'PC HKI$'!F30</f>
        <v>35.903898578666194</v>
      </c>
      <c r="G31">
        <f>F30+'PC HKI$'!G30</f>
        <v>47.16719156213226</v>
      </c>
      <c r="H31">
        <f>G30+'PC HKI$'!H30</f>
        <v>60.510215576821992</v>
      </c>
      <c r="I31">
        <f>H30+'PC HKI$'!I30</f>
        <v>79.908661394658949</v>
      </c>
      <c r="J31">
        <f>I30+'PC HKI$'!J30</f>
        <v>105.49582979388772</v>
      </c>
      <c r="K31">
        <f>J30+'PC HKI$'!K30</f>
        <v>130.45347659585403</v>
      </c>
      <c r="L31">
        <f>K30+'PC HKI$'!L30</f>
        <v>156.01587512269629</v>
      </c>
      <c r="M31">
        <f>L30+'PC HKI$'!M30</f>
        <v>182.51292233396427</v>
      </c>
      <c r="N31">
        <f>M30+'PC HKI$'!N30</f>
        <v>209.02325080503417</v>
      </c>
      <c r="O31">
        <f>N30+'PC HKI$'!O30</f>
        <v>237.06859772804467</v>
      </c>
      <c r="P31">
        <f>O30+'PC HKI$'!P30</f>
        <v>265.25018845422767</v>
      </c>
      <c r="Q31">
        <f>P30+'PC HKI$'!Q30</f>
        <v>293.90083259057934</v>
      </c>
      <c r="R31">
        <f>Q30+'PC HKI$'!R30</f>
        <v>322.65515626007152</v>
      </c>
      <c r="S31">
        <f>R30+'PC HKI$'!S30</f>
        <v>351.10364535940778</v>
      </c>
      <c r="T31">
        <f>S30+'PC HKI$'!T30</f>
        <v>380.36251521239279</v>
      </c>
      <c r="U31">
        <f>T30+'PC HKI$'!U30</f>
        <v>404.20249056703909</v>
      </c>
      <c r="V31">
        <f>U30+'PC HKI$'!V30</f>
        <v>426.3818012676536</v>
      </c>
      <c r="W31">
        <f>V30+'PC HKI$'!W30</f>
        <v>446.24388899025189</v>
      </c>
      <c r="X31">
        <f>W30+'PC HKI$'!X30</f>
        <v>463.63997194825112</v>
      </c>
      <c r="Y31">
        <f>X30+'PC HKI$'!Y30</f>
        <v>477.76036874342566</v>
      </c>
      <c r="Z31">
        <f>Y30+'PC HKI$'!Z30</f>
        <v>490.57284059498147</v>
      </c>
      <c r="AA31">
        <f>Z30+'PC HKI$'!AA30</f>
        <v>498.79997270264323</v>
      </c>
      <c r="AB31">
        <f>AA30+'PC HKI$'!AB30</f>
        <v>502.46782038784244</v>
      </c>
      <c r="AC31">
        <f>AB30+'PC HKI$'!AC30</f>
        <v>505.23767805663783</v>
      </c>
      <c r="AD31">
        <f>AC30+'PC HKI$'!AD30</f>
        <v>500.37444250459026</v>
      </c>
      <c r="AE31">
        <f>AD30+'PC HKI$'!AE30</f>
        <v>495.51957063724814</v>
      </c>
      <c r="AF31">
        <f>AE30+'PC HKI$'!AF30</f>
        <v>490.5408091050391</v>
      </c>
      <c r="AG31">
        <f>AF30+'PC HKI$'!AG30</f>
        <v>485.49876720016124</v>
      </c>
      <c r="AH31">
        <f>AG30+'PC HKI$'!AH30</f>
        <v>480.52432782357124</v>
      </c>
      <c r="AI31">
        <f>AH30+'PC HKI$'!AI30</f>
        <v>475.71934855509932</v>
      </c>
      <c r="AJ31">
        <f>AI30+'PC HKI$'!AJ30</f>
        <v>471.04082553263999</v>
      </c>
      <c r="AK31">
        <f>AJ30+'PC HKI$'!AK30</f>
        <v>466.54103893471705</v>
      </c>
      <c r="AL31">
        <f>AK30+'PC HKI$'!AL30</f>
        <v>462.30438483661254</v>
      </c>
      <c r="AM31">
        <f>AL30+'PC HKI$'!AM30</f>
        <v>458.42324701989941</v>
      </c>
      <c r="AN31">
        <f>AM30+'PC HKI$'!AN30</f>
        <v>454.85422333052469</v>
      </c>
      <c r="AO31">
        <f>AN30+'PC HKI$'!AO30</f>
        <v>451.55443882407684</v>
      </c>
      <c r="AP31">
        <f>AO30+'PC HKI$'!AP30</f>
        <v>448.4884608111708</v>
      </c>
      <c r="AQ31">
        <f>AP30+'PC HKI$'!AQ30</f>
        <v>445.65892517603731</v>
      </c>
      <c r="AR31">
        <f>AQ30+'PC HKI$'!AR30</f>
        <v>443.17514107068217</v>
      </c>
      <c r="AS31">
        <f>AR30+'PC HKI$'!AS30</f>
        <v>440.99140675591082</v>
      </c>
      <c r="AT31">
        <f>AS30+'PC HKI$'!AT30</f>
        <v>439.05964185910852</v>
      </c>
      <c r="AU31">
        <f>AT30+'PC HKI$'!AU30</f>
        <v>437.38485077206735</v>
      </c>
      <c r="AV31">
        <f>AU30+'PC HKI$'!AV30</f>
        <v>435.94214553506674</v>
      </c>
      <c r="AW31">
        <f>AV30+'PC HKI$'!AW30</f>
        <v>434.79366123156518</v>
      </c>
      <c r="AX31">
        <f>AW30+'PC HKI$'!AX30</f>
        <v>433.87834650942034</v>
      </c>
      <c r="AY31">
        <f>AX30+'PC HKI$'!AY30</f>
        <v>433.13787078166547</v>
      </c>
      <c r="AZ31">
        <f>AY30+'PC HKI$'!AZ30</f>
        <v>432.58336896027464</v>
      </c>
      <c r="BA31">
        <f>AZ30+'PC HKI$'!BA30</f>
        <v>432.17988506494737</v>
      </c>
      <c r="BB31">
        <f>BA30+'PC HKI$'!BB30</f>
        <v>431.95142448373394</v>
      </c>
      <c r="BC31">
        <f>BB30+'PC HKI$'!BC30</f>
        <v>431.84321134551732</v>
      </c>
      <c r="BD31">
        <f>BC30+'PC HKI$'!BD30</f>
        <v>431.79499914458961</v>
      </c>
      <c r="BE31">
        <f>BD30+'PC HKI$'!BE30</f>
        <v>431.79499914458961</v>
      </c>
      <c r="BF31">
        <f>BE30+'PC HKI$'!BF30</f>
        <v>427.51980113325703</v>
      </c>
      <c r="BG31">
        <f>BF30+'PC HKI$'!BG30</f>
        <v>423.28693181510596</v>
      </c>
      <c r="BH31">
        <f>BG30+'PC HKI$'!BH30</f>
        <v>419.09597209416432</v>
      </c>
      <c r="BI31">
        <f>BH30+'PC HKI$'!BI30</f>
        <v>414.94650702392505</v>
      </c>
      <c r="BJ31">
        <f>BI30+'PC HKI$'!BJ30</f>
        <v>410.83812576626241</v>
      </c>
      <c r="BK31">
        <f>BJ30+'PC HKI$'!BK30</f>
        <v>406.77042155075486</v>
      </c>
      <c r="BL31">
        <f>BK30+'PC HKI$'!BL30</f>
        <v>402.74299163441077</v>
      </c>
      <c r="BM31">
        <f>BL30+'PC HKI$'!BM30</f>
        <v>398.75543726179285</v>
      </c>
      <c r="BN31">
        <f>BM30+'PC HKI$'!BN30</f>
        <v>394.80736362553745</v>
      </c>
      <c r="BO31">
        <f>BN30+'PC HKI$'!BO30</f>
        <v>390.89837982726482</v>
      </c>
      <c r="BP31">
        <f>BO30+'PC HKI$'!BP30</f>
        <v>387.02809883887608</v>
      </c>
      <c r="BQ31">
        <f>BP30+'PC HKI$'!BQ30</f>
        <v>383.19613746423374</v>
      </c>
      <c r="BR31">
        <f>BQ30+'PC HKI$'!BR30</f>
        <v>379.4021163012215</v>
      </c>
      <c r="BS31">
        <f>BR30+'PC HKI$'!BS30</f>
        <v>375.64565970417971</v>
      </c>
      <c r="BT31">
        <f>BS30+'PC HKI$'!BT30</f>
        <v>371.92639574671256</v>
      </c>
      <c r="BU31">
        <f>BT30+'PC HKI$'!BU30</f>
        <v>368.24395618486392</v>
      </c>
      <c r="BV31">
        <f>BU30+'PC HKI$'!BV30</f>
        <v>364.59797642065735</v>
      </c>
      <c r="BW31">
        <f>BV30+'PC HKI$'!BW30</f>
        <v>360.98809546599739</v>
      </c>
      <c r="BX31">
        <f>BW30+'PC HKI$'!BX30</f>
        <v>357.41395590692809</v>
      </c>
      <c r="BY31">
        <f>BX30+'PC HKI$'!BY30</f>
        <v>353.87520386824565</v>
      </c>
      <c r="BZ31">
        <f>BY30+'PC HKI$'!BZ30</f>
        <v>350.37148897846106</v>
      </c>
      <c r="CA31">
        <f>BZ30+'PC HKI$'!CA30</f>
        <v>346.90246433510998</v>
      </c>
      <c r="CB31">
        <f>CA30+'PC HKI$'!CB30</f>
        <v>343.46778647040594</v>
      </c>
      <c r="CC31">
        <f>CB30+'PC HKI$'!CC30</f>
        <v>340.06711531723363</v>
      </c>
      <c r="CD31">
        <f>CC30+'PC HKI$'!CD30</f>
        <v>336.70011417547886</v>
      </c>
      <c r="CE31">
        <f>CD30+'PC HKI$'!CE30</f>
        <v>333.36644967869194</v>
      </c>
      <c r="CF31">
        <f>CE30+'PC HKI$'!CF30</f>
        <v>330.06579176108113</v>
      </c>
      <c r="CG31">
        <f>CF30+'PC HKI$'!CG30</f>
        <v>326.79781362483283</v>
      </c>
      <c r="CH31">
        <f>CG30+'PC HKI$'!CH30</f>
        <v>323.56219170775529</v>
      </c>
      <c r="CI31">
        <f>CH30+'PC HKI$'!CI30</f>
        <v>320.35860565124284</v>
      </c>
      <c r="CJ31">
        <f>CI30+'PC HKI$'!CJ30</f>
        <v>317.18673826855729</v>
      </c>
      <c r="CK31">
        <f>CJ30+'PC HKI$'!CK30</f>
        <v>314.04627551342304</v>
      </c>
      <c r="CL31">
        <f>CK30+'PC HKI$'!CL30</f>
        <v>310.93690644893371</v>
      </c>
      <c r="CM31">
        <f>CL30+'PC HKI$'!CM30</f>
        <v>307.85832321676605</v>
      </c>
      <c r="CN31">
        <f>CM30+'PC HKI$'!CN30</f>
        <v>304.81022100669907</v>
      </c>
      <c r="CO31">
        <f>CN30+'PC HKI$'!CO30</f>
        <v>301.79229802643471</v>
      </c>
      <c r="CP31">
        <f>CO30+'PC HKI$'!CP30</f>
        <v>298.80425547171751</v>
      </c>
      <c r="CQ31">
        <f>CP30+'PC HKI$'!CQ30</f>
        <v>295.84579749674998</v>
      </c>
      <c r="CR31">
        <f>CQ30+'PC HKI$'!CR30</f>
        <v>292.91663118490095</v>
      </c>
      <c r="CS31">
        <f>CR30+'PC HKI$'!CS30</f>
        <v>290.0164665197039</v>
      </c>
      <c r="CT31">
        <f>CS30+'PC HKI$'!CT30</f>
        <v>287.14501635614249</v>
      </c>
      <c r="CU31">
        <f>CT30+'PC HKI$'!CU30</f>
        <v>284.3019963922203</v>
      </c>
      <c r="CV31">
        <f>CU30+'PC HKI$'!CV30</f>
        <v>281.48712514081217</v>
      </c>
      <c r="CW31">
        <f>CV30+'PC HKI$'!CW30</f>
        <v>278.7001239017942</v>
      </c>
      <c r="CX31">
        <f>CW30+'PC HKI$'!CX30</f>
        <v>275.94071673444972</v>
      </c>
      <c r="CY31">
        <f>CX30+'PC HKI$'!CY30</f>
        <v>273.20863043014822</v>
      </c>
    </row>
    <row r="32" spans="1:103" x14ac:dyDescent="0.25">
      <c r="A32">
        <f>'HKFI(x)'!AE30</f>
        <v>1978</v>
      </c>
      <c r="B32">
        <f t="shared" si="2"/>
        <v>35954.109583433128</v>
      </c>
      <c r="C32">
        <f>'PC HKI$'!C31</f>
        <v>9.852128907000397</v>
      </c>
      <c r="D32">
        <f>C31+'PC HKI$'!D31</f>
        <v>18.376490717566149</v>
      </c>
      <c r="E32">
        <f>D31+'PC HKI$'!E31</f>
        <v>26.041111801662929</v>
      </c>
      <c r="F32">
        <f>E31+'PC HKI$'!F31</f>
        <v>36.192240958150023</v>
      </c>
      <c r="G32">
        <f>F31+'PC HKI$'!G31</f>
        <v>47.545402126846959</v>
      </c>
      <c r="H32">
        <f>G31+'PC HKI$'!H31</f>
        <v>60.984200515793674</v>
      </c>
      <c r="I32">
        <f>H31+'PC HKI$'!I31</f>
        <v>80.529661139784537</v>
      </c>
      <c r="J32">
        <f>I31+'PC HKI$'!J31</f>
        <v>106.26579549664487</v>
      </c>
      <c r="K32">
        <f>J31+'PC HKI$'!K31</f>
        <v>131.36139850058197</v>
      </c>
      <c r="L32">
        <f>K31+'PC HKI$'!L31</f>
        <v>157.13502152910939</v>
      </c>
      <c r="M32">
        <f>L31+'PC HKI$'!M31</f>
        <v>183.80104833755959</v>
      </c>
      <c r="N32">
        <f>M31+'PC HKI$'!N31</f>
        <v>210.46731964879848</v>
      </c>
      <c r="O32">
        <f>N31+'PC HKI$'!O31</f>
        <v>238.69777215987332</v>
      </c>
      <c r="P32">
        <f>O31+'PC HKI$'!P31</f>
        <v>267.1934143141346</v>
      </c>
      <c r="Q32">
        <f>P31+'PC HKI$'!Q31</f>
        <v>296.24208676841772</v>
      </c>
      <c r="R32">
        <f>Q31+'PC HKI$'!R31</f>
        <v>325.28188970798789</v>
      </c>
      <c r="S32">
        <f>R31+'PC HKI$'!S31</f>
        <v>353.9645428678532</v>
      </c>
      <c r="T32">
        <f>S31+'PC HKI$'!T31</f>
        <v>383.58964935084288</v>
      </c>
      <c r="U32">
        <f>T31+'PC HKI$'!U31</f>
        <v>407.65381206214352</v>
      </c>
      <c r="V32">
        <f>U31+'PC HKI$'!V31</f>
        <v>430.04820183035071</v>
      </c>
      <c r="W32">
        <f>V31+'PC HKI$'!W31</f>
        <v>449.9717717253443</v>
      </c>
      <c r="X32">
        <f>W31+'PC HKI$'!X31</f>
        <v>467.57013222534619</v>
      </c>
      <c r="Y32">
        <f>X31+'PC HKI$'!Y31</f>
        <v>481.91558612271592</v>
      </c>
      <c r="Z32">
        <f>Y31+'PC HKI$'!Z31</f>
        <v>494.85752484426723</v>
      </c>
      <c r="AA32">
        <f>Z31+'PC HKI$'!AA31</f>
        <v>503.25123581420411</v>
      </c>
      <c r="AB32">
        <f>AA31+'PC HKI$'!AB31</f>
        <v>507.09734877093592</v>
      </c>
      <c r="AC32">
        <f>AB31+'PC HKI$'!AC31</f>
        <v>510.00311316807745</v>
      </c>
      <c r="AD32">
        <f>AC31+'PC HKI$'!AD31</f>
        <v>505.23767805663783</v>
      </c>
      <c r="AE32">
        <f>AD31+'PC HKI$'!AE31</f>
        <v>500.37444250459026</v>
      </c>
      <c r="AF32">
        <f>AE31+'PC HKI$'!AF31</f>
        <v>495.51957063724814</v>
      </c>
      <c r="AG32">
        <f>AF31+'PC HKI$'!AG31</f>
        <v>490.5408091050391</v>
      </c>
      <c r="AH32">
        <f>AG31+'PC HKI$'!AH31</f>
        <v>485.49876720016124</v>
      </c>
      <c r="AI32">
        <f>AH31+'PC HKI$'!AI31</f>
        <v>480.52432782357124</v>
      </c>
      <c r="AJ32">
        <f>AI31+'PC HKI$'!AJ31</f>
        <v>475.71934855509932</v>
      </c>
      <c r="AK32">
        <f>AJ31+'PC HKI$'!AK31</f>
        <v>471.04082553263999</v>
      </c>
      <c r="AL32">
        <f>AK31+'PC HKI$'!AL31</f>
        <v>466.54103893471705</v>
      </c>
      <c r="AM32">
        <f>AL31+'PC HKI$'!AM31</f>
        <v>462.30438483661254</v>
      </c>
      <c r="AN32">
        <f>AM31+'PC HKI$'!AN31</f>
        <v>458.42324701989941</v>
      </c>
      <c r="AO32">
        <f>AN31+'PC HKI$'!AO31</f>
        <v>454.85422333052469</v>
      </c>
      <c r="AP32">
        <f>AO31+'PC HKI$'!AP31</f>
        <v>451.55443882407684</v>
      </c>
      <c r="AQ32">
        <f>AP31+'PC HKI$'!AQ31</f>
        <v>448.4884608111708</v>
      </c>
      <c r="AR32">
        <f>AQ31+'PC HKI$'!AR31</f>
        <v>445.65892517603731</v>
      </c>
      <c r="AS32">
        <f>AR31+'PC HKI$'!AS31</f>
        <v>443.17514107068217</v>
      </c>
      <c r="AT32">
        <f>AS31+'PC HKI$'!AT31</f>
        <v>440.99140675591082</v>
      </c>
      <c r="AU32">
        <f>AT31+'PC HKI$'!AU31</f>
        <v>439.05964185910852</v>
      </c>
      <c r="AV32">
        <f>AU31+'PC HKI$'!AV31</f>
        <v>437.38485077206735</v>
      </c>
      <c r="AW32">
        <f>AV31+'PC HKI$'!AW31</f>
        <v>435.94214553506674</v>
      </c>
      <c r="AX32">
        <f>AW31+'PC HKI$'!AX31</f>
        <v>434.79366123156518</v>
      </c>
      <c r="AY32">
        <f>AX31+'PC HKI$'!AY31</f>
        <v>433.87834650942034</v>
      </c>
      <c r="AZ32">
        <f>AY31+'PC HKI$'!AZ31</f>
        <v>433.13787078166547</v>
      </c>
      <c r="BA32">
        <f>AZ31+'PC HKI$'!BA31</f>
        <v>432.58336896027464</v>
      </c>
      <c r="BB32">
        <f>BA31+'PC HKI$'!BB31</f>
        <v>432.17988506494737</v>
      </c>
      <c r="BC32">
        <f>BB31+'PC HKI$'!BC31</f>
        <v>431.95142448373394</v>
      </c>
      <c r="BD32">
        <f>BC31+'PC HKI$'!BD31</f>
        <v>431.84321134551732</v>
      </c>
      <c r="BE32">
        <f>BD31+'PC HKI$'!BE31</f>
        <v>431.79499914458961</v>
      </c>
      <c r="BF32">
        <f>BE31+'PC HKI$'!BF31</f>
        <v>431.79499914458961</v>
      </c>
      <c r="BG32">
        <f>BF31+'PC HKI$'!BG31</f>
        <v>427.51980113325703</v>
      </c>
      <c r="BH32">
        <f>BG31+'PC HKI$'!BH31</f>
        <v>423.28693181510596</v>
      </c>
      <c r="BI32">
        <f>BH31+'PC HKI$'!BI31</f>
        <v>419.09597209416432</v>
      </c>
      <c r="BJ32">
        <f>BI31+'PC HKI$'!BJ31</f>
        <v>414.94650702392505</v>
      </c>
      <c r="BK32">
        <f>BJ31+'PC HKI$'!BK31</f>
        <v>410.83812576626241</v>
      </c>
      <c r="BL32">
        <f>BK31+'PC HKI$'!BL31</f>
        <v>406.77042155075486</v>
      </c>
      <c r="BM32">
        <f>BL31+'PC HKI$'!BM31</f>
        <v>402.74299163441077</v>
      </c>
      <c r="BN32">
        <f>BM31+'PC HKI$'!BN31</f>
        <v>398.75543726179285</v>
      </c>
      <c r="BO32">
        <f>BN31+'PC HKI$'!BO31</f>
        <v>394.80736362553745</v>
      </c>
      <c r="BP32">
        <f>BO31+'PC HKI$'!BP31</f>
        <v>390.89837982726482</v>
      </c>
      <c r="BQ32">
        <f>BP31+'PC HKI$'!BQ31</f>
        <v>387.02809883887608</v>
      </c>
      <c r="BR32">
        <f>BQ31+'PC HKI$'!BR31</f>
        <v>383.19613746423374</v>
      </c>
      <c r="BS32">
        <f>BR31+'PC HKI$'!BS31</f>
        <v>379.4021163012215</v>
      </c>
      <c r="BT32">
        <f>BS31+'PC HKI$'!BT31</f>
        <v>375.64565970417971</v>
      </c>
      <c r="BU32">
        <f>BT31+'PC HKI$'!BU31</f>
        <v>371.92639574671256</v>
      </c>
      <c r="BV32">
        <f>BU31+'PC HKI$'!BV31</f>
        <v>368.24395618486392</v>
      </c>
      <c r="BW32">
        <f>BV31+'PC HKI$'!BW31</f>
        <v>364.59797642065735</v>
      </c>
      <c r="BX32">
        <f>BW31+'PC HKI$'!BX31</f>
        <v>360.98809546599739</v>
      </c>
      <c r="BY32">
        <f>BX31+'PC HKI$'!BY31</f>
        <v>357.41395590692809</v>
      </c>
      <c r="BZ32">
        <f>BY31+'PC HKI$'!BZ31</f>
        <v>353.87520386824565</v>
      </c>
      <c r="CA32">
        <f>BZ31+'PC HKI$'!CA31</f>
        <v>350.37148897846106</v>
      </c>
      <c r="CB32">
        <f>CA31+'PC HKI$'!CB31</f>
        <v>346.90246433510998</v>
      </c>
      <c r="CC32">
        <f>CB31+'PC HKI$'!CC31</f>
        <v>343.46778647040594</v>
      </c>
      <c r="CD32">
        <f>CC31+'PC HKI$'!CD31</f>
        <v>340.06711531723363</v>
      </c>
      <c r="CE32">
        <f>CD31+'PC HKI$'!CE31</f>
        <v>336.70011417547886</v>
      </c>
      <c r="CF32">
        <f>CE31+'PC HKI$'!CF31</f>
        <v>333.36644967869194</v>
      </c>
      <c r="CG32">
        <f>CF31+'PC HKI$'!CG31</f>
        <v>330.06579176108113</v>
      </c>
      <c r="CH32">
        <f>CG31+'PC HKI$'!CH31</f>
        <v>326.79781362483283</v>
      </c>
      <c r="CI32">
        <f>CH31+'PC HKI$'!CI31</f>
        <v>323.56219170775529</v>
      </c>
      <c r="CJ32">
        <f>CI31+'PC HKI$'!CJ31</f>
        <v>320.35860565124284</v>
      </c>
      <c r="CK32">
        <f>CJ31+'PC HKI$'!CK31</f>
        <v>317.18673826855729</v>
      </c>
      <c r="CL32">
        <f>CK31+'PC HKI$'!CL31</f>
        <v>314.04627551342304</v>
      </c>
      <c r="CM32">
        <f>CL31+'PC HKI$'!CM31</f>
        <v>310.93690644893371</v>
      </c>
      <c r="CN32">
        <f>CM31+'PC HKI$'!CN31</f>
        <v>307.85832321676605</v>
      </c>
      <c r="CO32">
        <f>CN31+'PC HKI$'!CO31</f>
        <v>304.81022100669907</v>
      </c>
      <c r="CP32">
        <f>CO31+'PC HKI$'!CP31</f>
        <v>301.79229802643471</v>
      </c>
      <c r="CQ32">
        <f>CP31+'PC HKI$'!CQ31</f>
        <v>298.80425547171751</v>
      </c>
      <c r="CR32">
        <f>CQ31+'PC HKI$'!CR31</f>
        <v>295.84579749674998</v>
      </c>
      <c r="CS32">
        <f>CR31+'PC HKI$'!CS31</f>
        <v>292.91663118490095</v>
      </c>
      <c r="CT32">
        <f>CS31+'PC HKI$'!CT31</f>
        <v>290.0164665197039</v>
      </c>
      <c r="CU32">
        <f>CT31+'PC HKI$'!CU31</f>
        <v>287.14501635614249</v>
      </c>
      <c r="CV32">
        <f>CU31+'PC HKI$'!CV31</f>
        <v>284.3019963922203</v>
      </c>
      <c r="CW32">
        <f>CV31+'PC HKI$'!CW31</f>
        <v>281.48712514081217</v>
      </c>
      <c r="CX32">
        <f>CW31+'PC HKI$'!CX31</f>
        <v>278.7001239017942</v>
      </c>
      <c r="CY32">
        <f>CX31+'PC HKI$'!CY31</f>
        <v>275.94071673444972</v>
      </c>
    </row>
    <row r="33" spans="1:103" x14ac:dyDescent="0.25">
      <c r="A33">
        <f>'HKFI(x)'!AE31</f>
        <v>1979</v>
      </c>
      <c r="B33">
        <f t="shared" si="2"/>
        <v>36247.264942677692</v>
      </c>
      <c r="C33">
        <f>'PC HKI$'!C32</f>
        <v>9.9279494294059614</v>
      </c>
      <c r="D33">
        <f>C32+'PC HKI$'!D32</f>
        <v>18.532293979856846</v>
      </c>
      <c r="E33">
        <f>D32+'PC HKI$'!E32</f>
        <v>26.246772334201278</v>
      </c>
      <c r="F33">
        <f>E32+'PC HKI$'!F32</f>
        <v>36.471823765658527</v>
      </c>
      <c r="G33">
        <f>F32+'PC HKI$'!G32</f>
        <v>47.954121367053737</v>
      </c>
      <c r="H33">
        <f>G32+'PC HKI$'!H32</f>
        <v>61.490993708924606</v>
      </c>
      <c r="I33">
        <f>H32+'PC HKI$'!I32</f>
        <v>81.190391150407834</v>
      </c>
      <c r="J33">
        <f>I32+'PC HKI$'!J32</f>
        <v>107.10169668246112</v>
      </c>
      <c r="K33">
        <f>J32+'PC HKI$'!K32</f>
        <v>132.35059517319755</v>
      </c>
      <c r="L33">
        <f>K32+'PC HKI$'!L32</f>
        <v>158.31446538800358</v>
      </c>
      <c r="M33">
        <f>L32+'PC HKI$'!M32</f>
        <v>185.13575248476377</v>
      </c>
      <c r="N33">
        <f>M32+'PC HKI$'!N32</f>
        <v>211.99446459782237</v>
      </c>
      <c r="O33">
        <f>N32+'PC HKI$'!O32</f>
        <v>240.40447706072786</v>
      </c>
      <c r="P33">
        <f>O32+'PC HKI$'!P32</f>
        <v>269.10823406375846</v>
      </c>
      <c r="Q33">
        <f>P32+'PC HKI$'!Q32</f>
        <v>298.44480448228541</v>
      </c>
      <c r="R33">
        <f>Q32+'PC HKI$'!R32</f>
        <v>327.89428788927165</v>
      </c>
      <c r="S33">
        <f>R32+'PC HKI$'!S32</f>
        <v>356.84970343595944</v>
      </c>
      <c r="T33">
        <f>S32+'PC HKI$'!T32</f>
        <v>386.72893889806033</v>
      </c>
      <c r="U33">
        <f>T32+'PC HKI$'!U32</f>
        <v>411.04336948371105</v>
      </c>
      <c r="V33">
        <f>U32+'PC HKI$'!V32</f>
        <v>433.63480756249885</v>
      </c>
      <c r="W33">
        <f>V32+'PC HKI$'!W32</f>
        <v>453.77338391550364</v>
      </c>
      <c r="X33">
        <f>W32+'PC HKI$'!X32</f>
        <v>471.44471563339943</v>
      </c>
      <c r="Y33">
        <f>X32+'PC HKI$'!Y32</f>
        <v>485.97977933710558</v>
      </c>
      <c r="Z33">
        <f>Y32+'PC HKI$'!Z32</f>
        <v>499.10615857539153</v>
      </c>
      <c r="AA33">
        <f>Z32+'PC HKI$'!AA32</f>
        <v>507.58373391940455</v>
      </c>
      <c r="AB33">
        <f>AA32+'PC HKI$'!AB32</f>
        <v>511.61969208586146</v>
      </c>
      <c r="AC33">
        <f>AB32+'PC HKI$'!AC32</f>
        <v>514.65545781821857</v>
      </c>
      <c r="AD33">
        <f>AC32+'PC HKI$'!AD32</f>
        <v>510.00311316807745</v>
      </c>
      <c r="AE33">
        <f>AD32+'PC HKI$'!AE32</f>
        <v>505.23767805663783</v>
      </c>
      <c r="AF33">
        <f>AE32+'PC HKI$'!AF32</f>
        <v>500.37444250459026</v>
      </c>
      <c r="AG33">
        <f>AF32+'PC HKI$'!AG32</f>
        <v>495.51957063724814</v>
      </c>
      <c r="AH33">
        <f>AG32+'PC HKI$'!AH32</f>
        <v>490.5408091050391</v>
      </c>
      <c r="AI33">
        <f>AH32+'PC HKI$'!AI32</f>
        <v>485.49876720016124</v>
      </c>
      <c r="AJ33">
        <f>AI32+'PC HKI$'!AJ32</f>
        <v>480.52432782357124</v>
      </c>
      <c r="AK33">
        <f>AJ32+'PC HKI$'!AK32</f>
        <v>475.71934855509932</v>
      </c>
      <c r="AL33">
        <f>AK32+'PC HKI$'!AL32</f>
        <v>471.04082553263999</v>
      </c>
      <c r="AM33">
        <f>AL32+'PC HKI$'!AM32</f>
        <v>466.54103893471705</v>
      </c>
      <c r="AN33">
        <f>AM32+'PC HKI$'!AN32</f>
        <v>462.30438483661254</v>
      </c>
      <c r="AO33">
        <f>AN32+'PC HKI$'!AO32</f>
        <v>458.42324701989941</v>
      </c>
      <c r="AP33">
        <f>AO32+'PC HKI$'!AP32</f>
        <v>454.85422333052469</v>
      </c>
      <c r="AQ33">
        <f>AP32+'PC HKI$'!AQ32</f>
        <v>451.55443882407684</v>
      </c>
      <c r="AR33">
        <f>AQ32+'PC HKI$'!AR32</f>
        <v>448.4884608111708</v>
      </c>
      <c r="AS33">
        <f>AR32+'PC HKI$'!AS32</f>
        <v>445.65892517603731</v>
      </c>
      <c r="AT33">
        <f>AS32+'PC HKI$'!AT32</f>
        <v>443.17514107068217</v>
      </c>
      <c r="AU33">
        <f>AT32+'PC HKI$'!AU32</f>
        <v>440.99140675591082</v>
      </c>
      <c r="AV33">
        <f>AU32+'PC HKI$'!AV32</f>
        <v>439.05964185910852</v>
      </c>
      <c r="AW33">
        <f>AV32+'PC HKI$'!AW32</f>
        <v>437.38485077206735</v>
      </c>
      <c r="AX33">
        <f>AW32+'PC HKI$'!AX32</f>
        <v>435.94214553506674</v>
      </c>
      <c r="AY33">
        <f>AX32+'PC HKI$'!AY32</f>
        <v>434.79366123156518</v>
      </c>
      <c r="AZ33">
        <f>AY32+'PC HKI$'!AZ32</f>
        <v>433.87834650942034</v>
      </c>
      <c r="BA33">
        <f>AZ32+'PC HKI$'!BA32</f>
        <v>433.13787078166547</v>
      </c>
      <c r="BB33">
        <f>BA32+'PC HKI$'!BB32</f>
        <v>432.58336896027464</v>
      </c>
      <c r="BC33">
        <f>BB32+'PC HKI$'!BC32</f>
        <v>432.17988506494737</v>
      </c>
      <c r="BD33">
        <f>BC32+'PC HKI$'!BD32</f>
        <v>431.95142448373394</v>
      </c>
      <c r="BE33">
        <f>BD32+'PC HKI$'!BE32</f>
        <v>431.84321134551732</v>
      </c>
      <c r="BF33">
        <f>BE32+'PC HKI$'!BF32</f>
        <v>431.79499914458961</v>
      </c>
      <c r="BG33">
        <f>BF32+'PC HKI$'!BG32</f>
        <v>431.79499914458961</v>
      </c>
      <c r="BH33">
        <f>BG32+'PC HKI$'!BH32</f>
        <v>427.51980113325703</v>
      </c>
      <c r="BI33">
        <f>BH32+'PC HKI$'!BI32</f>
        <v>423.28693181510596</v>
      </c>
      <c r="BJ33">
        <f>BI32+'PC HKI$'!BJ32</f>
        <v>419.09597209416432</v>
      </c>
      <c r="BK33">
        <f>BJ32+'PC HKI$'!BK32</f>
        <v>414.94650702392505</v>
      </c>
      <c r="BL33">
        <f>BK32+'PC HKI$'!BL32</f>
        <v>410.83812576626241</v>
      </c>
      <c r="BM33">
        <f>BL32+'PC HKI$'!BM32</f>
        <v>406.77042155075486</v>
      </c>
      <c r="BN33">
        <f>BM32+'PC HKI$'!BN32</f>
        <v>402.74299163441077</v>
      </c>
      <c r="BO33">
        <f>BN32+'PC HKI$'!BO32</f>
        <v>398.75543726179285</v>
      </c>
      <c r="BP33">
        <f>BO32+'PC HKI$'!BP32</f>
        <v>394.80736362553745</v>
      </c>
      <c r="BQ33">
        <f>BP32+'PC HKI$'!BQ32</f>
        <v>390.89837982726482</v>
      </c>
      <c r="BR33">
        <f>BQ32+'PC HKI$'!BR32</f>
        <v>387.02809883887608</v>
      </c>
      <c r="BS33">
        <f>BR32+'PC HKI$'!BS32</f>
        <v>383.19613746423374</v>
      </c>
      <c r="BT33">
        <f>BS32+'PC HKI$'!BT32</f>
        <v>379.4021163012215</v>
      </c>
      <c r="BU33">
        <f>BT32+'PC HKI$'!BU32</f>
        <v>375.64565970417971</v>
      </c>
      <c r="BV33">
        <f>BU32+'PC HKI$'!BV32</f>
        <v>371.92639574671256</v>
      </c>
      <c r="BW33">
        <f>BV32+'PC HKI$'!BW32</f>
        <v>368.24395618486392</v>
      </c>
      <c r="BX33">
        <f>BW32+'PC HKI$'!BX32</f>
        <v>364.59797642065735</v>
      </c>
      <c r="BY33">
        <f>BX32+'PC HKI$'!BY32</f>
        <v>360.98809546599739</v>
      </c>
      <c r="BZ33">
        <f>BY32+'PC HKI$'!BZ32</f>
        <v>357.41395590692809</v>
      </c>
      <c r="CA33">
        <f>BZ32+'PC HKI$'!CA32</f>
        <v>353.87520386824565</v>
      </c>
      <c r="CB33">
        <f>CA32+'PC HKI$'!CB32</f>
        <v>350.37148897846106</v>
      </c>
      <c r="CC33">
        <f>CB32+'PC HKI$'!CC32</f>
        <v>346.90246433510998</v>
      </c>
      <c r="CD33">
        <f>CC32+'PC HKI$'!CD32</f>
        <v>343.46778647040594</v>
      </c>
      <c r="CE33">
        <f>CD32+'PC HKI$'!CE32</f>
        <v>340.06711531723363</v>
      </c>
      <c r="CF33">
        <f>CE32+'PC HKI$'!CF32</f>
        <v>336.70011417547886</v>
      </c>
      <c r="CG33">
        <f>CF32+'PC HKI$'!CG32</f>
        <v>333.36644967869194</v>
      </c>
      <c r="CH33">
        <f>CG32+'PC HKI$'!CH32</f>
        <v>330.06579176108113</v>
      </c>
      <c r="CI33">
        <f>CH32+'PC HKI$'!CI32</f>
        <v>326.79781362483283</v>
      </c>
      <c r="CJ33">
        <f>CI32+'PC HKI$'!CJ32</f>
        <v>323.56219170775529</v>
      </c>
      <c r="CK33">
        <f>CJ32+'PC HKI$'!CK32</f>
        <v>320.35860565124284</v>
      </c>
      <c r="CL33">
        <f>CK32+'PC HKI$'!CL32</f>
        <v>317.18673826855729</v>
      </c>
      <c r="CM33">
        <f>CL32+'PC HKI$'!CM32</f>
        <v>314.04627551342304</v>
      </c>
      <c r="CN33">
        <f>CM32+'PC HKI$'!CN32</f>
        <v>310.93690644893371</v>
      </c>
      <c r="CO33">
        <f>CN32+'PC HKI$'!CO32</f>
        <v>307.85832321676605</v>
      </c>
      <c r="CP33">
        <f>CO32+'PC HKI$'!CP32</f>
        <v>304.81022100669907</v>
      </c>
      <c r="CQ33">
        <f>CP32+'PC HKI$'!CQ32</f>
        <v>301.79229802643471</v>
      </c>
      <c r="CR33">
        <f>CQ32+'PC HKI$'!CR32</f>
        <v>298.80425547171751</v>
      </c>
      <c r="CS33">
        <f>CR32+'PC HKI$'!CS32</f>
        <v>295.84579749674998</v>
      </c>
      <c r="CT33">
        <f>CS32+'PC HKI$'!CT32</f>
        <v>292.91663118490095</v>
      </c>
      <c r="CU33">
        <f>CT32+'PC HKI$'!CU32</f>
        <v>290.0164665197039</v>
      </c>
      <c r="CV33">
        <f>CU32+'PC HKI$'!CV32</f>
        <v>287.14501635614249</v>
      </c>
      <c r="CW33">
        <f>CV32+'PC HKI$'!CW32</f>
        <v>284.3019963922203</v>
      </c>
      <c r="CX33">
        <f>CW32+'PC HKI$'!CX32</f>
        <v>281.48712514081217</v>
      </c>
      <c r="CY33">
        <f>CX32+'PC HKI$'!CY32</f>
        <v>278.7001239017942</v>
      </c>
    </row>
    <row r="34" spans="1:103" x14ac:dyDescent="0.25">
      <c r="A34">
        <f>'HKFI(x)'!AE32</f>
        <v>1980</v>
      </c>
      <c r="B34">
        <f t="shared" si="2"/>
        <v>36543.352590330927</v>
      </c>
      <c r="C34">
        <f>'PC HKI$'!C33</f>
        <v>10.023525827684303</v>
      </c>
      <c r="D34">
        <f>C33+'PC HKI$'!D33</f>
        <v>18.720085644493615</v>
      </c>
      <c r="E34">
        <f>D33+'PC HKI$'!E33</f>
        <v>26.497707481864627</v>
      </c>
      <c r="F34">
        <f>E33+'PC HKI$'!F33</f>
        <v>36.790698980453456</v>
      </c>
      <c r="G34">
        <f>F33+'PC HKI$'!G33</f>
        <v>48.370830084881192</v>
      </c>
      <c r="H34">
        <f>G33+'PC HKI$'!H33</f>
        <v>62.051935426092996</v>
      </c>
      <c r="I34">
        <f>H33+'PC HKI$'!I33</f>
        <v>81.921558384879418</v>
      </c>
      <c r="J34">
        <f>I33+'PC HKI$'!J33</f>
        <v>108.03481414156815</v>
      </c>
      <c r="K34">
        <f>J33+'PC HKI$'!K33</f>
        <v>133.46206040413472</v>
      </c>
      <c r="L34">
        <f>K33+'PC HKI$'!L33</f>
        <v>159.62450587542565</v>
      </c>
      <c r="M34">
        <f>L33+'PC HKI$'!M33</f>
        <v>186.59468398394688</v>
      </c>
      <c r="N34">
        <f>M33+'PC HKI$'!N33</f>
        <v>213.62827147623472</v>
      </c>
      <c r="O34">
        <f>N33+'PC HKI$'!O33</f>
        <v>242.25475405959841</v>
      </c>
      <c r="P34">
        <f>O33+'PC HKI$'!P33</f>
        <v>271.15779300644346</v>
      </c>
      <c r="Q34">
        <f>P33+'PC HKI$'!Q33</f>
        <v>300.68386376638534</v>
      </c>
      <c r="R34">
        <f>Q33+'PC HKI$'!R33</f>
        <v>330.43100223050516</v>
      </c>
      <c r="S34">
        <f>R33+'PC HKI$'!S33</f>
        <v>359.78465141495349</v>
      </c>
      <c r="T34">
        <f>S33+'PC HKI$'!T33</f>
        <v>389.95552095143267</v>
      </c>
      <c r="U34">
        <f>T33+'PC HKI$'!U33</f>
        <v>414.40990767758683</v>
      </c>
      <c r="V34">
        <f>U33+'PC HKI$'!V33</f>
        <v>437.22381887609322</v>
      </c>
      <c r="W34">
        <f>V33+'PC HKI$'!W33</f>
        <v>457.55020266962265</v>
      </c>
      <c r="X34">
        <f>W33+'PC HKI$'!X33</f>
        <v>475.43817609881171</v>
      </c>
      <c r="Y34">
        <f>X33+'PC HKI$'!Y33</f>
        <v>490.02500706028542</v>
      </c>
      <c r="Z34">
        <f>Y33+'PC HKI$'!Z33</f>
        <v>503.30436429885481</v>
      </c>
      <c r="AA34">
        <f>Z33+'PC HKI$'!AA33</f>
        <v>511.91472334407166</v>
      </c>
      <c r="AB34">
        <f>AA33+'PC HKI$'!AB33</f>
        <v>516.03839754121771</v>
      </c>
      <c r="AC34">
        <f>AB33+'PC HKI$'!AC33</f>
        <v>519.22231725219956</v>
      </c>
      <c r="AD34">
        <f>AC33+'PC HKI$'!AD33</f>
        <v>514.65545781821857</v>
      </c>
      <c r="AE34">
        <f>AD33+'PC HKI$'!AE33</f>
        <v>510.00311316807745</v>
      </c>
      <c r="AF34">
        <f>AE33+'PC HKI$'!AF33</f>
        <v>505.23767805663783</v>
      </c>
      <c r="AG34">
        <f>AF33+'PC HKI$'!AG33</f>
        <v>500.37444250459026</v>
      </c>
      <c r="AH34">
        <f>AG33+'PC HKI$'!AH33</f>
        <v>495.51957063724814</v>
      </c>
      <c r="AI34">
        <f>AH33+'PC HKI$'!AI33</f>
        <v>490.5408091050391</v>
      </c>
      <c r="AJ34">
        <f>AI33+'PC HKI$'!AJ33</f>
        <v>485.49876720016124</v>
      </c>
      <c r="AK34">
        <f>AJ33+'PC HKI$'!AK33</f>
        <v>480.52432782357124</v>
      </c>
      <c r="AL34">
        <f>AK33+'PC HKI$'!AL33</f>
        <v>475.71934855509932</v>
      </c>
      <c r="AM34">
        <f>AL33+'PC HKI$'!AM33</f>
        <v>471.04082553263999</v>
      </c>
      <c r="AN34">
        <f>AM33+'PC HKI$'!AN33</f>
        <v>466.54103893471705</v>
      </c>
      <c r="AO34">
        <f>AN33+'PC HKI$'!AO33</f>
        <v>462.30438483661254</v>
      </c>
      <c r="AP34">
        <f>AO33+'PC HKI$'!AP33</f>
        <v>458.42324701989941</v>
      </c>
      <c r="AQ34">
        <f>AP33+'PC HKI$'!AQ33</f>
        <v>454.85422333052469</v>
      </c>
      <c r="AR34">
        <f>AQ33+'PC HKI$'!AR33</f>
        <v>451.55443882407684</v>
      </c>
      <c r="AS34">
        <f>AR33+'PC HKI$'!AS33</f>
        <v>448.4884608111708</v>
      </c>
      <c r="AT34">
        <f>AS33+'PC HKI$'!AT33</f>
        <v>445.65892517603731</v>
      </c>
      <c r="AU34">
        <f>AT33+'PC HKI$'!AU33</f>
        <v>443.17514107068217</v>
      </c>
      <c r="AV34">
        <f>AU33+'PC HKI$'!AV33</f>
        <v>440.99140675591082</v>
      </c>
      <c r="AW34">
        <f>AV33+'PC HKI$'!AW33</f>
        <v>439.05964185910852</v>
      </c>
      <c r="AX34">
        <f>AW33+'PC HKI$'!AX33</f>
        <v>437.38485077206735</v>
      </c>
      <c r="AY34">
        <f>AX33+'PC HKI$'!AY33</f>
        <v>435.94214553506674</v>
      </c>
      <c r="AZ34">
        <f>AY33+'PC HKI$'!AZ33</f>
        <v>434.79366123156518</v>
      </c>
      <c r="BA34">
        <f>AZ33+'PC HKI$'!BA33</f>
        <v>433.87834650942034</v>
      </c>
      <c r="BB34">
        <f>BA33+'PC HKI$'!BB33</f>
        <v>433.13787078166547</v>
      </c>
      <c r="BC34">
        <f>BB33+'PC HKI$'!BC33</f>
        <v>432.58336896027464</v>
      </c>
      <c r="BD34">
        <f>BC33+'PC HKI$'!BD33</f>
        <v>432.17988506494737</v>
      </c>
      <c r="BE34">
        <f>BD33+'PC HKI$'!BE33</f>
        <v>431.95142448373394</v>
      </c>
      <c r="BF34">
        <f>BE33+'PC HKI$'!BF33</f>
        <v>431.84321134551732</v>
      </c>
      <c r="BG34">
        <f>BF33+'PC HKI$'!BG33</f>
        <v>431.79499914458961</v>
      </c>
      <c r="BH34">
        <f>BG33+'PC HKI$'!BH33</f>
        <v>431.79499914458961</v>
      </c>
      <c r="BI34">
        <f>BH33+'PC HKI$'!BI33</f>
        <v>427.51980113325703</v>
      </c>
      <c r="BJ34">
        <f>BI33+'PC HKI$'!BJ33</f>
        <v>423.28693181510596</v>
      </c>
      <c r="BK34">
        <f>BJ33+'PC HKI$'!BK33</f>
        <v>419.09597209416432</v>
      </c>
      <c r="BL34">
        <f>BK33+'PC HKI$'!BL33</f>
        <v>414.94650702392505</v>
      </c>
      <c r="BM34">
        <f>BL33+'PC HKI$'!BM33</f>
        <v>410.83812576626241</v>
      </c>
      <c r="BN34">
        <f>BM33+'PC HKI$'!BN33</f>
        <v>406.77042155075486</v>
      </c>
      <c r="BO34">
        <f>BN33+'PC HKI$'!BO33</f>
        <v>402.74299163441077</v>
      </c>
      <c r="BP34">
        <f>BO33+'PC HKI$'!BP33</f>
        <v>398.75543726179285</v>
      </c>
      <c r="BQ34">
        <f>BP33+'PC HKI$'!BQ33</f>
        <v>394.80736362553745</v>
      </c>
      <c r="BR34">
        <f>BQ33+'PC HKI$'!BR33</f>
        <v>390.89837982726482</v>
      </c>
      <c r="BS34">
        <f>BR33+'PC HKI$'!BS33</f>
        <v>387.02809883887608</v>
      </c>
      <c r="BT34">
        <f>BS33+'PC HKI$'!BT33</f>
        <v>383.19613746423374</v>
      </c>
      <c r="BU34">
        <f>BT33+'PC HKI$'!BU33</f>
        <v>379.4021163012215</v>
      </c>
      <c r="BV34">
        <f>BU33+'PC HKI$'!BV33</f>
        <v>375.64565970417971</v>
      </c>
      <c r="BW34">
        <f>BV33+'PC HKI$'!BW33</f>
        <v>371.92639574671256</v>
      </c>
      <c r="BX34">
        <f>BW33+'PC HKI$'!BX33</f>
        <v>368.24395618486392</v>
      </c>
      <c r="BY34">
        <f>BX33+'PC HKI$'!BY33</f>
        <v>364.59797642065735</v>
      </c>
      <c r="BZ34">
        <f>BY33+'PC HKI$'!BZ33</f>
        <v>360.98809546599739</v>
      </c>
      <c r="CA34">
        <f>BZ33+'PC HKI$'!CA33</f>
        <v>357.41395590692809</v>
      </c>
      <c r="CB34">
        <f>CA33+'PC HKI$'!CB33</f>
        <v>353.87520386824565</v>
      </c>
      <c r="CC34">
        <f>CB33+'PC HKI$'!CC33</f>
        <v>350.37148897846106</v>
      </c>
      <c r="CD34">
        <f>CC33+'PC HKI$'!CD33</f>
        <v>346.90246433510998</v>
      </c>
      <c r="CE34">
        <f>CD33+'PC HKI$'!CE33</f>
        <v>343.46778647040594</v>
      </c>
      <c r="CF34">
        <f>CE33+'PC HKI$'!CF33</f>
        <v>340.06711531723363</v>
      </c>
      <c r="CG34">
        <f>CF33+'PC HKI$'!CG33</f>
        <v>336.70011417547886</v>
      </c>
      <c r="CH34">
        <f>CG33+'PC HKI$'!CH33</f>
        <v>333.36644967869194</v>
      </c>
      <c r="CI34">
        <f>CH33+'PC HKI$'!CI33</f>
        <v>330.06579176108113</v>
      </c>
      <c r="CJ34">
        <f>CI33+'PC HKI$'!CJ33</f>
        <v>326.79781362483283</v>
      </c>
      <c r="CK34">
        <f>CJ33+'PC HKI$'!CK33</f>
        <v>323.56219170775529</v>
      </c>
      <c r="CL34">
        <f>CK33+'PC HKI$'!CL33</f>
        <v>320.35860565124284</v>
      </c>
      <c r="CM34">
        <f>CL33+'PC HKI$'!CM33</f>
        <v>317.18673826855729</v>
      </c>
      <c r="CN34">
        <f>CM33+'PC HKI$'!CN33</f>
        <v>314.04627551342304</v>
      </c>
      <c r="CO34">
        <f>CN33+'PC HKI$'!CO33</f>
        <v>310.93690644893371</v>
      </c>
      <c r="CP34">
        <f>CO33+'PC HKI$'!CP33</f>
        <v>307.85832321676605</v>
      </c>
      <c r="CQ34">
        <f>CP33+'PC HKI$'!CQ33</f>
        <v>304.81022100669907</v>
      </c>
      <c r="CR34">
        <f>CQ33+'PC HKI$'!CR33</f>
        <v>301.79229802643471</v>
      </c>
      <c r="CS34">
        <f>CR33+'PC HKI$'!CS33</f>
        <v>298.80425547171751</v>
      </c>
      <c r="CT34">
        <f>CS33+'PC HKI$'!CT33</f>
        <v>295.84579749674998</v>
      </c>
      <c r="CU34">
        <f>CT33+'PC HKI$'!CU33</f>
        <v>292.91663118490095</v>
      </c>
      <c r="CV34">
        <f>CU33+'PC HKI$'!CV33</f>
        <v>290.0164665197039</v>
      </c>
      <c r="CW34">
        <f>CV33+'PC HKI$'!CW33</f>
        <v>287.14501635614249</v>
      </c>
      <c r="CX34">
        <f>CW33+'PC HKI$'!CX33</f>
        <v>284.3019963922203</v>
      </c>
      <c r="CY34">
        <f>CX33+'PC HKI$'!CY33</f>
        <v>281.48712514081217</v>
      </c>
    </row>
    <row r="35" spans="1:103" x14ac:dyDescent="0.25">
      <c r="A35">
        <f>'HKFI(x)'!AE33</f>
        <v>1981</v>
      </c>
      <c r="B35">
        <f t="shared" si="2"/>
        <v>36839.952040212847</v>
      </c>
      <c r="C35">
        <f>'PC HKI$'!C34</f>
        <v>10.078641167269184</v>
      </c>
      <c r="D35">
        <f>C34+'PC HKI$'!D34</f>
        <v>18.929999981968109</v>
      </c>
      <c r="E35">
        <f>D34+'PC HKI$'!E34</f>
        <v>26.773625492262234</v>
      </c>
      <c r="F35">
        <f>E34+'PC HKI$'!F34</f>
        <v>37.131765125582596</v>
      </c>
      <c r="G35">
        <f>F34+'PC HKI$'!G34</f>
        <v>48.813821729551179</v>
      </c>
      <c r="H35">
        <f>G34+'PC HKI$'!H34</f>
        <v>62.586867564711021</v>
      </c>
      <c r="I35">
        <f>H34+'PC HKI$'!I34</f>
        <v>82.646176793844873</v>
      </c>
      <c r="J35">
        <f>I34+'PC HKI$'!J34</f>
        <v>108.91894628668868</v>
      </c>
      <c r="K35">
        <f>J34+'PC HKI$'!K34</f>
        <v>134.55710900517204</v>
      </c>
      <c r="L35">
        <f>K34+'PC HKI$'!L34</f>
        <v>160.98768549716772</v>
      </c>
      <c r="M35">
        <f>L34+'PC HKI$'!M34</f>
        <v>188.04254538297334</v>
      </c>
      <c r="N35">
        <f>M34+'PC HKI$'!N34</f>
        <v>215.26706232960652</v>
      </c>
      <c r="O35">
        <f>N34+'PC HKI$'!O34</f>
        <v>244.09991510349892</v>
      </c>
      <c r="P35">
        <f>O34+'PC HKI$'!P34</f>
        <v>273.25940140107514</v>
      </c>
      <c r="Q35">
        <f>P34+'PC HKI$'!Q34</f>
        <v>302.92970643065354</v>
      </c>
      <c r="R35">
        <f>Q34+'PC HKI$'!R34</f>
        <v>332.88711221836388</v>
      </c>
      <c r="S35">
        <f>R34+'PC HKI$'!S34</f>
        <v>362.51761113245897</v>
      </c>
      <c r="T35">
        <f>S34+'PC HKI$'!T34</f>
        <v>393.1169212651007</v>
      </c>
      <c r="U35">
        <f>T34+'PC HKI$'!U34</f>
        <v>417.69818171716855</v>
      </c>
      <c r="V35">
        <f>U34+'PC HKI$'!V34</f>
        <v>440.61617117343098</v>
      </c>
      <c r="W35">
        <f>V34+'PC HKI$'!W34</f>
        <v>461.18783000728592</v>
      </c>
      <c r="X35">
        <f>W34+'PC HKI$'!X34</f>
        <v>479.30420235791337</v>
      </c>
      <c r="Y35">
        <f>X34+'PC HKI$'!Y34</f>
        <v>494.1115739135825</v>
      </c>
      <c r="Z35">
        <f>Y34+'PC HKI$'!Z34</f>
        <v>507.3766554059423</v>
      </c>
      <c r="AA35">
        <f>Z34+'PC HKI$'!AA34</f>
        <v>516.09226662745652</v>
      </c>
      <c r="AB35">
        <f>AA34+'PC HKI$'!AB34</f>
        <v>520.42955940657009</v>
      </c>
      <c r="AC35">
        <f>AB34+'PC HKI$'!AC34</f>
        <v>523.61808121295087</v>
      </c>
      <c r="AD35">
        <f>AC34+'PC HKI$'!AD34</f>
        <v>519.22231725219956</v>
      </c>
      <c r="AE35">
        <f>AD34+'PC HKI$'!AE34</f>
        <v>514.65545781821857</v>
      </c>
      <c r="AF35">
        <f>AE34+'PC HKI$'!AF34</f>
        <v>510.00311316807745</v>
      </c>
      <c r="AG35">
        <f>AF34+'PC HKI$'!AG34</f>
        <v>505.23767805663783</v>
      </c>
      <c r="AH35">
        <f>AG34+'PC HKI$'!AH34</f>
        <v>500.37444250459026</v>
      </c>
      <c r="AI35">
        <f>AH34+'PC HKI$'!AI34</f>
        <v>495.51957063724814</v>
      </c>
      <c r="AJ35">
        <f>AI34+'PC HKI$'!AJ34</f>
        <v>490.5408091050391</v>
      </c>
      <c r="AK35">
        <f>AJ34+'PC HKI$'!AK34</f>
        <v>485.49876720016124</v>
      </c>
      <c r="AL35">
        <f>AK34+'PC HKI$'!AL34</f>
        <v>480.52432782357124</v>
      </c>
      <c r="AM35">
        <f>AL34+'PC HKI$'!AM34</f>
        <v>475.71934855509932</v>
      </c>
      <c r="AN35">
        <f>AM34+'PC HKI$'!AN34</f>
        <v>471.04082553263999</v>
      </c>
      <c r="AO35">
        <f>AN34+'PC HKI$'!AO34</f>
        <v>466.54103893471705</v>
      </c>
      <c r="AP35">
        <f>AO34+'PC HKI$'!AP34</f>
        <v>462.30438483661254</v>
      </c>
      <c r="AQ35">
        <f>AP34+'PC HKI$'!AQ34</f>
        <v>458.42324701989941</v>
      </c>
      <c r="AR35">
        <f>AQ34+'PC HKI$'!AR34</f>
        <v>454.85422333052469</v>
      </c>
      <c r="AS35">
        <f>AR34+'PC HKI$'!AS34</f>
        <v>451.55443882407684</v>
      </c>
      <c r="AT35">
        <f>AS34+'PC HKI$'!AT34</f>
        <v>448.4884608111708</v>
      </c>
      <c r="AU35">
        <f>AT34+'PC HKI$'!AU34</f>
        <v>445.65892517603731</v>
      </c>
      <c r="AV35">
        <f>AU34+'PC HKI$'!AV34</f>
        <v>443.17514107068217</v>
      </c>
      <c r="AW35">
        <f>AV34+'PC HKI$'!AW34</f>
        <v>440.99140675591082</v>
      </c>
      <c r="AX35">
        <f>AW34+'PC HKI$'!AX34</f>
        <v>439.05964185910852</v>
      </c>
      <c r="AY35">
        <f>AX34+'PC HKI$'!AY34</f>
        <v>437.38485077206735</v>
      </c>
      <c r="AZ35">
        <f>AY34+'PC HKI$'!AZ34</f>
        <v>435.94214553506674</v>
      </c>
      <c r="BA35">
        <f>AZ34+'PC HKI$'!BA34</f>
        <v>434.79366123156518</v>
      </c>
      <c r="BB35">
        <f>BA34+'PC HKI$'!BB34</f>
        <v>433.87834650942034</v>
      </c>
      <c r="BC35">
        <f>BB34+'PC HKI$'!BC34</f>
        <v>433.13787078166547</v>
      </c>
      <c r="BD35">
        <f>BC34+'PC HKI$'!BD34</f>
        <v>432.58336896027464</v>
      </c>
      <c r="BE35">
        <f>BD34+'PC HKI$'!BE34</f>
        <v>432.17988506494737</v>
      </c>
      <c r="BF35">
        <f>BE34+'PC HKI$'!BF34</f>
        <v>431.95142448373394</v>
      </c>
      <c r="BG35">
        <f>BF34+'PC HKI$'!BG34</f>
        <v>431.84321134551732</v>
      </c>
      <c r="BH35">
        <f>BG34+'PC HKI$'!BH34</f>
        <v>431.79499914458961</v>
      </c>
      <c r="BI35">
        <f>BH34+'PC HKI$'!BI34</f>
        <v>431.79499914458961</v>
      </c>
      <c r="BJ35">
        <f>BI34+'PC HKI$'!BJ34</f>
        <v>427.51980113325703</v>
      </c>
      <c r="BK35">
        <f>BJ34+'PC HKI$'!BK34</f>
        <v>423.28693181510596</v>
      </c>
      <c r="BL35">
        <f>BK34+'PC HKI$'!BL34</f>
        <v>419.09597209416432</v>
      </c>
      <c r="BM35">
        <f>BL34+'PC HKI$'!BM34</f>
        <v>414.94650702392505</v>
      </c>
      <c r="BN35">
        <f>BM34+'PC HKI$'!BN34</f>
        <v>410.83812576626241</v>
      </c>
      <c r="BO35">
        <f>BN34+'PC HKI$'!BO34</f>
        <v>406.77042155075486</v>
      </c>
      <c r="BP35">
        <f>BO34+'PC HKI$'!BP34</f>
        <v>402.74299163441077</v>
      </c>
      <c r="BQ35">
        <f>BP34+'PC HKI$'!BQ34</f>
        <v>398.75543726179285</v>
      </c>
      <c r="BR35">
        <f>BQ34+'PC HKI$'!BR34</f>
        <v>394.80736362553745</v>
      </c>
      <c r="BS35">
        <f>BR34+'PC HKI$'!BS34</f>
        <v>390.89837982726482</v>
      </c>
      <c r="BT35">
        <f>BS34+'PC HKI$'!BT34</f>
        <v>387.02809883887608</v>
      </c>
      <c r="BU35">
        <f>BT34+'PC HKI$'!BU34</f>
        <v>383.19613746423374</v>
      </c>
      <c r="BV35">
        <f>BU34+'PC HKI$'!BV34</f>
        <v>379.4021163012215</v>
      </c>
      <c r="BW35">
        <f>BV34+'PC HKI$'!BW34</f>
        <v>375.64565970417971</v>
      </c>
      <c r="BX35">
        <f>BW34+'PC HKI$'!BX34</f>
        <v>371.92639574671256</v>
      </c>
      <c r="BY35">
        <f>BX34+'PC HKI$'!BY34</f>
        <v>368.24395618486392</v>
      </c>
      <c r="BZ35">
        <f>BY34+'PC HKI$'!BZ34</f>
        <v>364.59797642065735</v>
      </c>
      <c r="CA35">
        <f>BZ34+'PC HKI$'!CA34</f>
        <v>360.98809546599739</v>
      </c>
      <c r="CB35">
        <f>CA34+'PC HKI$'!CB34</f>
        <v>357.41395590692809</v>
      </c>
      <c r="CC35">
        <f>CB34+'PC HKI$'!CC34</f>
        <v>353.87520386824565</v>
      </c>
      <c r="CD35">
        <f>CC34+'PC HKI$'!CD34</f>
        <v>350.37148897846106</v>
      </c>
      <c r="CE35">
        <f>CD34+'PC HKI$'!CE34</f>
        <v>346.90246433510998</v>
      </c>
      <c r="CF35">
        <f>CE34+'PC HKI$'!CF34</f>
        <v>343.46778647040594</v>
      </c>
      <c r="CG35">
        <f>CF34+'PC HKI$'!CG34</f>
        <v>340.06711531723363</v>
      </c>
      <c r="CH35">
        <f>CG34+'PC HKI$'!CH34</f>
        <v>336.70011417547886</v>
      </c>
      <c r="CI35">
        <f>CH34+'PC HKI$'!CI34</f>
        <v>333.36644967869194</v>
      </c>
      <c r="CJ35">
        <f>CI34+'PC HKI$'!CJ34</f>
        <v>330.06579176108113</v>
      </c>
      <c r="CK35">
        <f>CJ34+'PC HKI$'!CK34</f>
        <v>326.79781362483283</v>
      </c>
      <c r="CL35">
        <f>CK34+'PC HKI$'!CL34</f>
        <v>323.56219170775529</v>
      </c>
      <c r="CM35">
        <f>CL34+'PC HKI$'!CM34</f>
        <v>320.35860565124284</v>
      </c>
      <c r="CN35">
        <f>CM34+'PC HKI$'!CN34</f>
        <v>317.18673826855729</v>
      </c>
      <c r="CO35">
        <f>CN34+'PC HKI$'!CO34</f>
        <v>314.04627551342304</v>
      </c>
      <c r="CP35">
        <f>CO34+'PC HKI$'!CP34</f>
        <v>310.93690644893371</v>
      </c>
      <c r="CQ35">
        <f>CP34+'PC HKI$'!CQ34</f>
        <v>307.85832321676605</v>
      </c>
      <c r="CR35">
        <f>CQ34+'PC HKI$'!CR34</f>
        <v>304.81022100669907</v>
      </c>
      <c r="CS35">
        <f>CR34+'PC HKI$'!CS34</f>
        <v>301.79229802643471</v>
      </c>
      <c r="CT35">
        <f>CS34+'PC HKI$'!CT34</f>
        <v>298.80425547171751</v>
      </c>
      <c r="CU35">
        <f>CT34+'PC HKI$'!CU34</f>
        <v>295.84579749674998</v>
      </c>
      <c r="CV35">
        <f>CU34+'PC HKI$'!CV34</f>
        <v>292.91663118490095</v>
      </c>
      <c r="CW35">
        <f>CV34+'PC HKI$'!CW34</f>
        <v>290.0164665197039</v>
      </c>
      <c r="CX35">
        <f>CW34+'PC HKI$'!CX34</f>
        <v>287.14501635614249</v>
      </c>
      <c r="CY35">
        <f>CX34+'PC HKI$'!CY34</f>
        <v>284.3019963922203</v>
      </c>
    </row>
    <row r="36" spans="1:103" x14ac:dyDescent="0.25">
      <c r="A36">
        <f>'HKFI(x)'!AE34</f>
        <v>1982</v>
      </c>
      <c r="B36">
        <f t="shared" si="2"/>
        <v>37136.477252154975</v>
      </c>
      <c r="C36">
        <f>'PC HKI$'!C35</f>
        <v>10.124449717257821</v>
      </c>
      <c r="D36">
        <f>C35+'PC HKI$'!D35</f>
        <v>19.081276021734638</v>
      </c>
      <c r="E36">
        <f>D35+'PC HKI$'!E35</f>
        <v>27.057537617769849</v>
      </c>
      <c r="F36">
        <f>E35+'PC HKI$'!F35</f>
        <v>37.483168895401903</v>
      </c>
      <c r="G36">
        <f>F35+'PC HKI$'!G35</f>
        <v>49.259082011358224</v>
      </c>
      <c r="H36">
        <f>G35+'PC HKI$'!H35</f>
        <v>63.128806135141794</v>
      </c>
      <c r="I36">
        <f>H35+'PC HKI$'!I35</f>
        <v>83.31784930954133</v>
      </c>
      <c r="J36">
        <f>I35+'PC HKI$'!J35</f>
        <v>109.77046612108175</v>
      </c>
      <c r="K36">
        <f>J35+'PC HKI$'!K35</f>
        <v>135.57572857191471</v>
      </c>
      <c r="L36">
        <f>K35+'PC HKI$'!L35</f>
        <v>162.29328520966391</v>
      </c>
      <c r="M36">
        <f>L35+'PC HKI$'!M35</f>
        <v>189.51957076196331</v>
      </c>
      <c r="N36">
        <f>M35+'PC HKI$'!N35</f>
        <v>216.86440526307459</v>
      </c>
      <c r="O36">
        <f>N35+'PC HKI$'!O35</f>
        <v>245.91478548732567</v>
      </c>
      <c r="P36">
        <f>O35+'PC HKI$'!P35</f>
        <v>275.31452666633822</v>
      </c>
      <c r="Q36">
        <f>P35+'PC HKI$'!Q35</f>
        <v>305.19453120208721</v>
      </c>
      <c r="R36">
        <f>Q35+'PC HKI$'!R35</f>
        <v>335.31379562095708</v>
      </c>
      <c r="S36">
        <f>R35+'PC HKI$'!S35</f>
        <v>365.13696599597978</v>
      </c>
      <c r="T36">
        <f>S35+'PC HKI$'!T35</f>
        <v>396.03869808298901</v>
      </c>
      <c r="U36">
        <f>T35+'PC HKI$'!U35</f>
        <v>420.90926331346077</v>
      </c>
      <c r="V36">
        <f>U35+'PC HKI$'!V35</f>
        <v>443.92387328670924</v>
      </c>
      <c r="W36">
        <f>V35+'PC HKI$'!W35</f>
        <v>464.61922719384603</v>
      </c>
      <c r="X36">
        <f>W35+'PC HKI$'!X35</f>
        <v>483.01550682281965</v>
      </c>
      <c r="Y36">
        <f>X35+'PC HKI$'!Y35</f>
        <v>498.05489075149728</v>
      </c>
      <c r="Z36">
        <f>Y35+'PC HKI$'!Z35</f>
        <v>511.48459656094747</v>
      </c>
      <c r="AA36">
        <f>Z35+'PC HKI$'!AA35</f>
        <v>520.14584639710972</v>
      </c>
      <c r="AB36">
        <f>AA35+'PC HKI$'!AB35</f>
        <v>524.65735428980872</v>
      </c>
      <c r="AC36">
        <f>AB35+'PC HKI$'!AC35</f>
        <v>527.98907554385789</v>
      </c>
      <c r="AD36">
        <f>AC35+'PC HKI$'!AD35</f>
        <v>523.61808121295087</v>
      </c>
      <c r="AE36">
        <f>AD35+'PC HKI$'!AE35</f>
        <v>519.22231725219956</v>
      </c>
      <c r="AF36">
        <f>AE35+'PC HKI$'!AF35</f>
        <v>514.65545781821857</v>
      </c>
      <c r="AG36">
        <f>AF35+'PC HKI$'!AG35</f>
        <v>510.00311316807745</v>
      </c>
      <c r="AH36">
        <f>AG35+'PC HKI$'!AH35</f>
        <v>505.23767805663783</v>
      </c>
      <c r="AI36">
        <f>AH35+'PC HKI$'!AI35</f>
        <v>500.37444250459026</v>
      </c>
      <c r="AJ36">
        <f>AI35+'PC HKI$'!AJ35</f>
        <v>495.51957063724814</v>
      </c>
      <c r="AK36">
        <f>AJ35+'PC HKI$'!AK35</f>
        <v>490.5408091050391</v>
      </c>
      <c r="AL36">
        <f>AK35+'PC HKI$'!AL35</f>
        <v>485.49876720016124</v>
      </c>
      <c r="AM36">
        <f>AL35+'PC HKI$'!AM35</f>
        <v>480.52432782357124</v>
      </c>
      <c r="AN36">
        <f>AM35+'PC HKI$'!AN35</f>
        <v>475.71934855509932</v>
      </c>
      <c r="AO36">
        <f>AN35+'PC HKI$'!AO35</f>
        <v>471.04082553263999</v>
      </c>
      <c r="AP36">
        <f>AO35+'PC HKI$'!AP35</f>
        <v>466.54103893471705</v>
      </c>
      <c r="AQ36">
        <f>AP35+'PC HKI$'!AQ35</f>
        <v>462.30438483661254</v>
      </c>
      <c r="AR36">
        <f>AQ35+'PC HKI$'!AR35</f>
        <v>458.42324701989941</v>
      </c>
      <c r="AS36">
        <f>AR35+'PC HKI$'!AS35</f>
        <v>454.85422333052469</v>
      </c>
      <c r="AT36">
        <f>AS35+'PC HKI$'!AT35</f>
        <v>451.55443882407684</v>
      </c>
      <c r="AU36">
        <f>AT35+'PC HKI$'!AU35</f>
        <v>448.4884608111708</v>
      </c>
      <c r="AV36">
        <f>AU35+'PC HKI$'!AV35</f>
        <v>445.65892517603731</v>
      </c>
      <c r="AW36">
        <f>AV35+'PC HKI$'!AW35</f>
        <v>443.17514107068217</v>
      </c>
      <c r="AX36">
        <f>AW35+'PC HKI$'!AX35</f>
        <v>440.99140675591082</v>
      </c>
      <c r="AY36">
        <f>AX35+'PC HKI$'!AY35</f>
        <v>439.05964185910852</v>
      </c>
      <c r="AZ36">
        <f>AY35+'PC HKI$'!AZ35</f>
        <v>437.38485077206735</v>
      </c>
      <c r="BA36">
        <f>AZ35+'PC HKI$'!BA35</f>
        <v>435.94214553506674</v>
      </c>
      <c r="BB36">
        <f>BA35+'PC HKI$'!BB35</f>
        <v>434.79366123156518</v>
      </c>
      <c r="BC36">
        <f>BB35+'PC HKI$'!BC35</f>
        <v>433.87834650942034</v>
      </c>
      <c r="BD36">
        <f>BC35+'PC HKI$'!BD35</f>
        <v>433.13787078166547</v>
      </c>
      <c r="BE36">
        <f>BD35+'PC HKI$'!BE35</f>
        <v>432.58336896027464</v>
      </c>
      <c r="BF36">
        <f>BE35+'PC HKI$'!BF35</f>
        <v>432.17988506494737</v>
      </c>
      <c r="BG36">
        <f>BF35+'PC HKI$'!BG35</f>
        <v>431.95142448373394</v>
      </c>
      <c r="BH36">
        <f>BG35+'PC HKI$'!BH35</f>
        <v>431.84321134551732</v>
      </c>
      <c r="BI36">
        <f>BH35+'PC HKI$'!BI35</f>
        <v>431.79499914458961</v>
      </c>
      <c r="BJ36">
        <f>BI35+'PC HKI$'!BJ35</f>
        <v>431.79499914458961</v>
      </c>
      <c r="BK36">
        <f>BJ35+'PC HKI$'!BK35</f>
        <v>427.51980113325703</v>
      </c>
      <c r="BL36">
        <f>BK35+'PC HKI$'!BL35</f>
        <v>423.28693181510596</v>
      </c>
      <c r="BM36">
        <f>BL35+'PC HKI$'!BM35</f>
        <v>419.09597209416432</v>
      </c>
      <c r="BN36">
        <f>BM35+'PC HKI$'!BN35</f>
        <v>414.94650702392505</v>
      </c>
      <c r="BO36">
        <f>BN35+'PC HKI$'!BO35</f>
        <v>410.83812576626241</v>
      </c>
      <c r="BP36">
        <f>BO35+'PC HKI$'!BP35</f>
        <v>406.77042155075486</v>
      </c>
      <c r="BQ36">
        <f>BP35+'PC HKI$'!BQ35</f>
        <v>402.74299163441077</v>
      </c>
      <c r="BR36">
        <f>BQ35+'PC HKI$'!BR35</f>
        <v>398.75543726179285</v>
      </c>
      <c r="BS36">
        <f>BR35+'PC HKI$'!BS35</f>
        <v>394.80736362553745</v>
      </c>
      <c r="BT36">
        <f>BS35+'PC HKI$'!BT35</f>
        <v>390.89837982726482</v>
      </c>
      <c r="BU36">
        <f>BT35+'PC HKI$'!BU35</f>
        <v>387.02809883887608</v>
      </c>
      <c r="BV36">
        <f>BU35+'PC HKI$'!BV35</f>
        <v>383.19613746423374</v>
      </c>
      <c r="BW36">
        <f>BV35+'PC HKI$'!BW35</f>
        <v>379.4021163012215</v>
      </c>
      <c r="BX36">
        <f>BW35+'PC HKI$'!BX35</f>
        <v>375.64565970417971</v>
      </c>
      <c r="BY36">
        <f>BX35+'PC HKI$'!BY35</f>
        <v>371.92639574671256</v>
      </c>
      <c r="BZ36">
        <f>BY35+'PC HKI$'!BZ35</f>
        <v>368.24395618486392</v>
      </c>
      <c r="CA36">
        <f>BZ35+'PC HKI$'!CA35</f>
        <v>364.59797642065735</v>
      </c>
      <c r="CB36">
        <f>CA35+'PC HKI$'!CB35</f>
        <v>360.98809546599739</v>
      </c>
      <c r="CC36">
        <f>CB35+'PC HKI$'!CC35</f>
        <v>357.41395590692809</v>
      </c>
      <c r="CD36">
        <f>CC35+'PC HKI$'!CD35</f>
        <v>353.87520386824565</v>
      </c>
      <c r="CE36">
        <f>CD35+'PC HKI$'!CE35</f>
        <v>350.37148897846106</v>
      </c>
      <c r="CF36">
        <f>CE35+'PC HKI$'!CF35</f>
        <v>346.90246433510998</v>
      </c>
      <c r="CG36">
        <f>CF35+'PC HKI$'!CG35</f>
        <v>343.46778647040594</v>
      </c>
      <c r="CH36">
        <f>CG35+'PC HKI$'!CH35</f>
        <v>340.06711531723363</v>
      </c>
      <c r="CI36">
        <f>CH35+'PC HKI$'!CI35</f>
        <v>336.70011417547886</v>
      </c>
      <c r="CJ36">
        <f>CI35+'PC HKI$'!CJ35</f>
        <v>333.36644967869194</v>
      </c>
      <c r="CK36">
        <f>CJ35+'PC HKI$'!CK35</f>
        <v>330.06579176108113</v>
      </c>
      <c r="CL36">
        <f>CK35+'PC HKI$'!CL35</f>
        <v>326.79781362483283</v>
      </c>
      <c r="CM36">
        <f>CL35+'PC HKI$'!CM35</f>
        <v>323.56219170775529</v>
      </c>
      <c r="CN36">
        <f>CM35+'PC HKI$'!CN35</f>
        <v>320.35860565124284</v>
      </c>
      <c r="CO36">
        <f>CN35+'PC HKI$'!CO35</f>
        <v>317.18673826855729</v>
      </c>
      <c r="CP36">
        <f>CO35+'PC HKI$'!CP35</f>
        <v>314.04627551342304</v>
      </c>
      <c r="CQ36">
        <f>CP35+'PC HKI$'!CQ35</f>
        <v>310.93690644893371</v>
      </c>
      <c r="CR36">
        <f>CQ35+'PC HKI$'!CR35</f>
        <v>307.85832321676605</v>
      </c>
      <c r="CS36">
        <f>CR35+'PC HKI$'!CS35</f>
        <v>304.81022100669907</v>
      </c>
      <c r="CT36">
        <f>CS35+'PC HKI$'!CT35</f>
        <v>301.79229802643471</v>
      </c>
      <c r="CU36">
        <f>CT35+'PC HKI$'!CU35</f>
        <v>298.80425547171751</v>
      </c>
      <c r="CV36">
        <f>CU35+'PC HKI$'!CV35</f>
        <v>295.84579749674998</v>
      </c>
      <c r="CW36">
        <f>CV35+'PC HKI$'!CW35</f>
        <v>292.91663118490095</v>
      </c>
      <c r="CX36">
        <f>CW35+'PC HKI$'!CX35</f>
        <v>290.0164665197039</v>
      </c>
      <c r="CY36">
        <f>CX35+'PC HKI$'!CY35</f>
        <v>287.14501635614249</v>
      </c>
    </row>
    <row r="37" spans="1:103" x14ac:dyDescent="0.25">
      <c r="A37">
        <f>'HKFI(x)'!AE35</f>
        <v>1983</v>
      </c>
      <c r="B37">
        <f t="shared" si="2"/>
        <v>37433.577145971205</v>
      </c>
      <c r="C37">
        <f>'PC HKI$'!C36</f>
        <v>10.181674509244763</v>
      </c>
      <c r="D37">
        <f>C36+'PC HKI$'!D36</f>
        <v>19.227634529338076</v>
      </c>
      <c r="E37">
        <f>D36+'PC HKI$'!E36</f>
        <v>27.288168843349617</v>
      </c>
      <c r="F37">
        <f>E36+'PC HKI$'!F36</f>
        <v>37.851602937105355</v>
      </c>
      <c r="G37">
        <f>F36+'PC HKI$'!G36</f>
        <v>49.722925366970259</v>
      </c>
      <c r="H37">
        <f>G36+'PC HKI$'!H36</f>
        <v>63.685700246754031</v>
      </c>
      <c r="I37">
        <f>H36+'PC HKI$'!I36</f>
        <v>84.017149309285472</v>
      </c>
      <c r="J37">
        <f>I36+'PC HKI$'!J36</f>
        <v>110.60233802475754</v>
      </c>
      <c r="K37">
        <f>J36+'PC HKI$'!K36</f>
        <v>136.59412920235039</v>
      </c>
      <c r="L37">
        <f>K36+'PC HKI$'!L36</f>
        <v>163.54876289383884</v>
      </c>
      <c r="M37">
        <f>L36+'PC HKI$'!M36</f>
        <v>190.97664023065005</v>
      </c>
      <c r="N37">
        <f>M36+'PC HKI$'!N36</f>
        <v>218.52533182141667</v>
      </c>
      <c r="O37">
        <f>N36+'PC HKI$'!O36</f>
        <v>247.72231040312005</v>
      </c>
      <c r="P37">
        <f>O36+'PC HKI$'!P36</f>
        <v>277.370653931427</v>
      </c>
      <c r="Q37">
        <f>P36+'PC HKI$'!Q36</f>
        <v>307.44994098613171</v>
      </c>
      <c r="R37">
        <f>Q36+'PC HKI$'!R36</f>
        <v>337.79495831883156</v>
      </c>
      <c r="S37">
        <f>R36+'PC HKI$'!S36</f>
        <v>367.76358597623897</v>
      </c>
      <c r="T37">
        <f>S36+'PC HKI$'!T36</f>
        <v>398.88232313002828</v>
      </c>
      <c r="U37">
        <f>T36+'PC HKI$'!U36</f>
        <v>423.92038938391687</v>
      </c>
      <c r="V37">
        <f>U36+'PC HKI$'!V36</f>
        <v>447.19431221392119</v>
      </c>
      <c r="W37">
        <f>V36+'PC HKI$'!W36</f>
        <v>467.99971706988305</v>
      </c>
      <c r="X37">
        <f>W36+'PC HKI$'!X36</f>
        <v>486.54736185154928</v>
      </c>
      <c r="Y37">
        <f>X36+'PC HKI$'!Y36</f>
        <v>501.86482130567799</v>
      </c>
      <c r="Z37">
        <f>Y36+'PC HKI$'!Z36</f>
        <v>515.47435819790883</v>
      </c>
      <c r="AA37">
        <f>Z36+'PC HKI$'!AA36</f>
        <v>524.25721658799762</v>
      </c>
      <c r="AB37">
        <f>AA36+'PC HKI$'!AB36</f>
        <v>528.76959400964984</v>
      </c>
      <c r="AC37">
        <f>AB36+'PC HKI$'!AC36</f>
        <v>532.2107961988122</v>
      </c>
      <c r="AD37">
        <f>AC36+'PC HKI$'!AD36</f>
        <v>527.98907554385789</v>
      </c>
      <c r="AE37">
        <f>AD36+'PC HKI$'!AE36</f>
        <v>523.61808121295087</v>
      </c>
      <c r="AF37">
        <f>AE36+'PC HKI$'!AF36</f>
        <v>519.22231725219956</v>
      </c>
      <c r="AG37">
        <f>AF36+'PC HKI$'!AG36</f>
        <v>514.65545781821857</v>
      </c>
      <c r="AH37">
        <f>AG36+'PC HKI$'!AH36</f>
        <v>510.00311316807745</v>
      </c>
      <c r="AI37">
        <f>AH36+'PC HKI$'!AI36</f>
        <v>505.23767805663783</v>
      </c>
      <c r="AJ37">
        <f>AI36+'PC HKI$'!AJ36</f>
        <v>500.37444250459026</v>
      </c>
      <c r="AK37">
        <f>AJ36+'PC HKI$'!AK36</f>
        <v>495.51957063724814</v>
      </c>
      <c r="AL37">
        <f>AK36+'PC HKI$'!AL36</f>
        <v>490.5408091050391</v>
      </c>
      <c r="AM37">
        <f>AL36+'PC HKI$'!AM36</f>
        <v>485.49876720016124</v>
      </c>
      <c r="AN37">
        <f>AM36+'PC HKI$'!AN36</f>
        <v>480.52432782357124</v>
      </c>
      <c r="AO37">
        <f>AN36+'PC HKI$'!AO36</f>
        <v>475.71934855509932</v>
      </c>
      <c r="AP37">
        <f>AO36+'PC HKI$'!AP36</f>
        <v>471.04082553263999</v>
      </c>
      <c r="AQ37">
        <f>AP36+'PC HKI$'!AQ36</f>
        <v>466.54103893471705</v>
      </c>
      <c r="AR37">
        <f>AQ36+'PC HKI$'!AR36</f>
        <v>462.30438483661254</v>
      </c>
      <c r="AS37">
        <f>AR36+'PC HKI$'!AS36</f>
        <v>458.42324701989941</v>
      </c>
      <c r="AT37">
        <f>AS36+'PC HKI$'!AT36</f>
        <v>454.85422333052469</v>
      </c>
      <c r="AU37">
        <f>AT36+'PC HKI$'!AU36</f>
        <v>451.55443882407684</v>
      </c>
      <c r="AV37">
        <f>AU36+'PC HKI$'!AV36</f>
        <v>448.4884608111708</v>
      </c>
      <c r="AW37">
        <f>AV36+'PC HKI$'!AW36</f>
        <v>445.65892517603731</v>
      </c>
      <c r="AX37">
        <f>AW36+'PC HKI$'!AX36</f>
        <v>443.17514107068217</v>
      </c>
      <c r="AY37">
        <f>AX36+'PC HKI$'!AY36</f>
        <v>440.99140675591082</v>
      </c>
      <c r="AZ37">
        <f>AY36+'PC HKI$'!AZ36</f>
        <v>439.05964185910852</v>
      </c>
      <c r="BA37">
        <f>AZ36+'PC HKI$'!BA36</f>
        <v>437.38485077206735</v>
      </c>
      <c r="BB37">
        <f>BA36+'PC HKI$'!BB36</f>
        <v>435.94214553506674</v>
      </c>
      <c r="BC37">
        <f>BB36+'PC HKI$'!BC36</f>
        <v>434.79366123156518</v>
      </c>
      <c r="BD37">
        <f>BC36+'PC HKI$'!BD36</f>
        <v>433.87834650942034</v>
      </c>
      <c r="BE37">
        <f>BD36+'PC HKI$'!BE36</f>
        <v>433.13787078166547</v>
      </c>
      <c r="BF37">
        <f>BE36+'PC HKI$'!BF36</f>
        <v>432.58336896027464</v>
      </c>
      <c r="BG37">
        <f>BF36+'PC HKI$'!BG36</f>
        <v>432.17988506494737</v>
      </c>
      <c r="BH37">
        <f>BG36+'PC HKI$'!BH36</f>
        <v>431.95142448373394</v>
      </c>
      <c r="BI37">
        <f>BH36+'PC HKI$'!BI36</f>
        <v>431.84321134551732</v>
      </c>
      <c r="BJ37">
        <f>BI36+'PC HKI$'!BJ36</f>
        <v>431.79499914458961</v>
      </c>
      <c r="BK37">
        <f>BJ36+'PC HKI$'!BK36</f>
        <v>431.79499914458961</v>
      </c>
      <c r="BL37">
        <f>BK36+'PC HKI$'!BL36</f>
        <v>427.51980113325703</v>
      </c>
      <c r="BM37">
        <f>BL36+'PC HKI$'!BM36</f>
        <v>423.28693181510596</v>
      </c>
      <c r="BN37">
        <f>BM36+'PC HKI$'!BN36</f>
        <v>419.09597209416432</v>
      </c>
      <c r="BO37">
        <f>BN36+'PC HKI$'!BO36</f>
        <v>414.94650702392505</v>
      </c>
      <c r="BP37">
        <f>BO36+'PC HKI$'!BP36</f>
        <v>410.83812576626241</v>
      </c>
      <c r="BQ37">
        <f>BP36+'PC HKI$'!BQ36</f>
        <v>406.77042155075486</v>
      </c>
      <c r="BR37">
        <f>BQ36+'PC HKI$'!BR36</f>
        <v>402.74299163441077</v>
      </c>
      <c r="BS37">
        <f>BR36+'PC HKI$'!BS36</f>
        <v>398.75543726179285</v>
      </c>
      <c r="BT37">
        <f>BS36+'PC HKI$'!BT36</f>
        <v>394.80736362553745</v>
      </c>
      <c r="BU37">
        <f>BT36+'PC HKI$'!BU36</f>
        <v>390.89837982726482</v>
      </c>
      <c r="BV37">
        <f>BU36+'PC HKI$'!BV36</f>
        <v>387.02809883887608</v>
      </c>
      <c r="BW37">
        <f>BV36+'PC HKI$'!BW36</f>
        <v>383.19613746423374</v>
      </c>
      <c r="BX37">
        <f>BW36+'PC HKI$'!BX36</f>
        <v>379.4021163012215</v>
      </c>
      <c r="BY37">
        <f>BX36+'PC HKI$'!BY36</f>
        <v>375.64565970417971</v>
      </c>
      <c r="BZ37">
        <f>BY36+'PC HKI$'!BZ36</f>
        <v>371.92639574671256</v>
      </c>
      <c r="CA37">
        <f>BZ36+'PC HKI$'!CA36</f>
        <v>368.24395618486392</v>
      </c>
      <c r="CB37">
        <f>CA36+'PC HKI$'!CB36</f>
        <v>364.59797642065735</v>
      </c>
      <c r="CC37">
        <f>CB36+'PC HKI$'!CC36</f>
        <v>360.98809546599739</v>
      </c>
      <c r="CD37">
        <f>CC36+'PC HKI$'!CD36</f>
        <v>357.41395590692809</v>
      </c>
      <c r="CE37">
        <f>CD36+'PC HKI$'!CE36</f>
        <v>353.87520386824565</v>
      </c>
      <c r="CF37">
        <f>CE36+'PC HKI$'!CF36</f>
        <v>350.37148897846106</v>
      </c>
      <c r="CG37">
        <f>CF36+'PC HKI$'!CG36</f>
        <v>346.90246433510998</v>
      </c>
      <c r="CH37">
        <f>CG36+'PC HKI$'!CH36</f>
        <v>343.46778647040594</v>
      </c>
      <c r="CI37">
        <f>CH36+'PC HKI$'!CI36</f>
        <v>340.06711531723363</v>
      </c>
      <c r="CJ37">
        <f>CI36+'PC HKI$'!CJ36</f>
        <v>336.70011417547886</v>
      </c>
      <c r="CK37">
        <f>CJ36+'PC HKI$'!CK36</f>
        <v>333.36644967869194</v>
      </c>
      <c r="CL37">
        <f>CK36+'PC HKI$'!CL36</f>
        <v>330.06579176108113</v>
      </c>
      <c r="CM37">
        <f>CL36+'PC HKI$'!CM36</f>
        <v>326.79781362483283</v>
      </c>
      <c r="CN37">
        <f>CM36+'PC HKI$'!CN36</f>
        <v>323.56219170775529</v>
      </c>
      <c r="CO37">
        <f>CN36+'PC HKI$'!CO36</f>
        <v>320.35860565124284</v>
      </c>
      <c r="CP37">
        <f>CO36+'PC HKI$'!CP36</f>
        <v>317.18673826855729</v>
      </c>
      <c r="CQ37">
        <f>CP36+'PC HKI$'!CQ36</f>
        <v>314.04627551342304</v>
      </c>
      <c r="CR37">
        <f>CQ36+'PC HKI$'!CR36</f>
        <v>310.93690644893371</v>
      </c>
      <c r="CS37">
        <f>CR36+'PC HKI$'!CS36</f>
        <v>307.85832321676605</v>
      </c>
      <c r="CT37">
        <f>CS36+'PC HKI$'!CT36</f>
        <v>304.81022100669907</v>
      </c>
      <c r="CU37">
        <f>CT36+'PC HKI$'!CU36</f>
        <v>301.79229802643471</v>
      </c>
      <c r="CV37">
        <f>CU36+'PC HKI$'!CV36</f>
        <v>298.80425547171751</v>
      </c>
      <c r="CW37">
        <f>CV36+'PC HKI$'!CW36</f>
        <v>295.84579749674998</v>
      </c>
      <c r="CX37">
        <f>CW36+'PC HKI$'!CX36</f>
        <v>292.91663118490095</v>
      </c>
      <c r="CY37">
        <f>CX36+'PC HKI$'!CY36</f>
        <v>290.0164665197039</v>
      </c>
    </row>
    <row r="38" spans="1:103" x14ac:dyDescent="0.25">
      <c r="A38">
        <f>'HKFI(x)'!AE36</f>
        <v>1984</v>
      </c>
      <c r="B38">
        <f t="shared" si="2"/>
        <v>37731.715372830949</v>
      </c>
      <c r="C38">
        <f>'PC HKI$'!C37</f>
        <v>10.247183657271748</v>
      </c>
      <c r="D38">
        <f>C37+'PC HKI$'!D37</f>
        <v>19.388008431462762</v>
      </c>
      <c r="E38">
        <f>D37+'PC HKI$'!E37</f>
        <v>27.517380277742021</v>
      </c>
      <c r="F38">
        <f>E37+'PC HKI$'!F37</f>
        <v>38.173014302801164</v>
      </c>
      <c r="G38">
        <f>F37+'PC HKI$'!G37</f>
        <v>50.209243611563963</v>
      </c>
      <c r="H38">
        <f>G37+'PC HKI$'!H37</f>
        <v>64.270028204135613</v>
      </c>
      <c r="I38">
        <f>H37+'PC HKI$'!I37</f>
        <v>84.746013202712746</v>
      </c>
      <c r="J38">
        <f>I37+'PC HKI$'!J37</f>
        <v>111.48613753656856</v>
      </c>
      <c r="K38">
        <f>J37+'PC HKI$'!K37</f>
        <v>137.61645936356342</v>
      </c>
      <c r="L38">
        <f>K37+'PC HKI$'!L37</f>
        <v>164.82243547251431</v>
      </c>
      <c r="M38">
        <f>L37+'PC HKI$'!M37</f>
        <v>192.41127381395776</v>
      </c>
      <c r="N38">
        <f>M37+'PC HKI$'!N37</f>
        <v>220.19130258245232</v>
      </c>
      <c r="O38">
        <f>N37+'PC HKI$'!O37</f>
        <v>249.61796798554712</v>
      </c>
      <c r="P38">
        <f>O37+'PC HKI$'!P37</f>
        <v>279.44160358063152</v>
      </c>
      <c r="Q38">
        <f>P37+'PC HKI$'!Q37</f>
        <v>309.73322679693945</v>
      </c>
      <c r="R38">
        <f>Q37+'PC HKI$'!R37</f>
        <v>340.29224896501455</v>
      </c>
      <c r="S38">
        <f>R37+'PC HKI$'!S37</f>
        <v>370.47125041748023</v>
      </c>
      <c r="T38">
        <f>S37+'PC HKI$'!T37</f>
        <v>401.75863489586817</v>
      </c>
      <c r="U38">
        <f>T37+'PC HKI$'!U37</f>
        <v>426.8829777556781</v>
      </c>
      <c r="V38">
        <f>U37+'PC HKI$'!V37</f>
        <v>450.29482229948354</v>
      </c>
      <c r="W38">
        <f>V37+'PC HKI$'!W37</f>
        <v>471.36813323288754</v>
      </c>
      <c r="X38">
        <f>W37+'PC HKI$'!X37</f>
        <v>490.04798324722088</v>
      </c>
      <c r="Y38">
        <f>X37+'PC HKI$'!Y37</f>
        <v>505.5108305404865</v>
      </c>
      <c r="Z38">
        <f>Y37+'PC HKI$'!Z37</f>
        <v>519.34950436813722</v>
      </c>
      <c r="AA38">
        <f>Z37+'PC HKI$'!AA37</f>
        <v>528.26727028865935</v>
      </c>
      <c r="AB38">
        <f>AA37+'PC HKI$'!AB37</f>
        <v>532.94560110628424</v>
      </c>
      <c r="AC38">
        <f>AB37+'PC HKI$'!AC37</f>
        <v>536.32775872371883</v>
      </c>
      <c r="AD38">
        <f>AC37+'PC HKI$'!AD37</f>
        <v>532.2107961988122</v>
      </c>
      <c r="AE38">
        <f>AD37+'PC HKI$'!AE37</f>
        <v>527.98907554385789</v>
      </c>
      <c r="AF38">
        <f>AE37+'PC HKI$'!AF37</f>
        <v>523.61808121295087</v>
      </c>
      <c r="AG38">
        <f>AF37+'PC HKI$'!AG37</f>
        <v>519.22231725219956</v>
      </c>
      <c r="AH38">
        <f>AG37+'PC HKI$'!AH37</f>
        <v>514.65545781821857</v>
      </c>
      <c r="AI38">
        <f>AH37+'PC HKI$'!AI37</f>
        <v>510.00311316807745</v>
      </c>
      <c r="AJ38">
        <f>AI37+'PC HKI$'!AJ37</f>
        <v>505.23767805663783</v>
      </c>
      <c r="AK38">
        <f>AJ37+'PC HKI$'!AK37</f>
        <v>500.37444250459026</v>
      </c>
      <c r="AL38">
        <f>AK37+'PC HKI$'!AL37</f>
        <v>495.51957063724814</v>
      </c>
      <c r="AM38">
        <f>AL37+'PC HKI$'!AM37</f>
        <v>490.5408091050391</v>
      </c>
      <c r="AN38">
        <f>AM37+'PC HKI$'!AN37</f>
        <v>485.49876720016124</v>
      </c>
      <c r="AO38">
        <f>AN37+'PC HKI$'!AO37</f>
        <v>480.52432782357124</v>
      </c>
      <c r="AP38">
        <f>AO37+'PC HKI$'!AP37</f>
        <v>475.71934855509932</v>
      </c>
      <c r="AQ38">
        <f>AP37+'PC HKI$'!AQ37</f>
        <v>471.04082553263999</v>
      </c>
      <c r="AR38">
        <f>AQ37+'PC HKI$'!AR37</f>
        <v>466.54103893471705</v>
      </c>
      <c r="AS38">
        <f>AR37+'PC HKI$'!AS37</f>
        <v>462.30438483661254</v>
      </c>
      <c r="AT38">
        <f>AS37+'PC HKI$'!AT37</f>
        <v>458.42324701989941</v>
      </c>
      <c r="AU38">
        <f>AT37+'PC HKI$'!AU37</f>
        <v>454.85422333052469</v>
      </c>
      <c r="AV38">
        <f>AU37+'PC HKI$'!AV37</f>
        <v>451.55443882407684</v>
      </c>
      <c r="AW38">
        <f>AV37+'PC HKI$'!AW37</f>
        <v>448.4884608111708</v>
      </c>
      <c r="AX38">
        <f>AW37+'PC HKI$'!AX37</f>
        <v>445.65892517603731</v>
      </c>
      <c r="AY38">
        <f>AX37+'PC HKI$'!AY37</f>
        <v>443.17514107068217</v>
      </c>
      <c r="AZ38">
        <f>AY37+'PC HKI$'!AZ37</f>
        <v>440.99140675591082</v>
      </c>
      <c r="BA38">
        <f>AZ37+'PC HKI$'!BA37</f>
        <v>439.05964185910852</v>
      </c>
      <c r="BB38">
        <f>BA37+'PC HKI$'!BB37</f>
        <v>437.38485077206735</v>
      </c>
      <c r="BC38">
        <f>BB37+'PC HKI$'!BC37</f>
        <v>435.94214553506674</v>
      </c>
      <c r="BD38">
        <f>BC37+'PC HKI$'!BD37</f>
        <v>434.79366123156518</v>
      </c>
      <c r="BE38">
        <f>BD37+'PC HKI$'!BE37</f>
        <v>433.87834650942034</v>
      </c>
      <c r="BF38">
        <f>BE37+'PC HKI$'!BF37</f>
        <v>433.13787078166547</v>
      </c>
      <c r="BG38">
        <f>BF37+'PC HKI$'!BG37</f>
        <v>432.58336896027464</v>
      </c>
      <c r="BH38">
        <f>BG37+'PC HKI$'!BH37</f>
        <v>432.17988506494737</v>
      </c>
      <c r="BI38">
        <f>BH37+'PC HKI$'!BI37</f>
        <v>431.95142448373394</v>
      </c>
      <c r="BJ38">
        <f>BI37+'PC HKI$'!BJ37</f>
        <v>431.84321134551732</v>
      </c>
      <c r="BK38">
        <f>BJ37+'PC HKI$'!BK37</f>
        <v>431.79499914458961</v>
      </c>
      <c r="BL38">
        <f>BK37+'PC HKI$'!BL37</f>
        <v>431.79499914458961</v>
      </c>
      <c r="BM38">
        <f>BL37+'PC HKI$'!BM37</f>
        <v>427.51980113325703</v>
      </c>
      <c r="BN38">
        <f>BM37+'PC HKI$'!BN37</f>
        <v>423.28693181510596</v>
      </c>
      <c r="BO38">
        <f>BN37+'PC HKI$'!BO37</f>
        <v>419.09597209416432</v>
      </c>
      <c r="BP38">
        <f>BO37+'PC HKI$'!BP37</f>
        <v>414.94650702392505</v>
      </c>
      <c r="BQ38">
        <f>BP37+'PC HKI$'!BQ37</f>
        <v>410.83812576626241</v>
      </c>
      <c r="BR38">
        <f>BQ37+'PC HKI$'!BR37</f>
        <v>406.77042155075486</v>
      </c>
      <c r="BS38">
        <f>BR37+'PC HKI$'!BS37</f>
        <v>402.74299163441077</v>
      </c>
      <c r="BT38">
        <f>BS37+'PC HKI$'!BT37</f>
        <v>398.75543726179285</v>
      </c>
      <c r="BU38">
        <f>BT37+'PC HKI$'!BU37</f>
        <v>394.80736362553745</v>
      </c>
      <c r="BV38">
        <f>BU37+'PC HKI$'!BV37</f>
        <v>390.89837982726482</v>
      </c>
      <c r="BW38">
        <f>BV37+'PC HKI$'!BW37</f>
        <v>387.02809883887608</v>
      </c>
      <c r="BX38">
        <f>BW37+'PC HKI$'!BX37</f>
        <v>383.19613746423374</v>
      </c>
      <c r="BY38">
        <f>BX37+'PC HKI$'!BY37</f>
        <v>379.4021163012215</v>
      </c>
      <c r="BZ38">
        <f>BY37+'PC HKI$'!BZ37</f>
        <v>375.64565970417971</v>
      </c>
      <c r="CA38">
        <f>BZ37+'PC HKI$'!CA37</f>
        <v>371.92639574671256</v>
      </c>
      <c r="CB38">
        <f>CA37+'PC HKI$'!CB37</f>
        <v>368.24395618486392</v>
      </c>
      <c r="CC38">
        <f>CB37+'PC HKI$'!CC37</f>
        <v>364.59797642065735</v>
      </c>
      <c r="CD38">
        <f>CC37+'PC HKI$'!CD37</f>
        <v>360.98809546599739</v>
      </c>
      <c r="CE38">
        <f>CD37+'PC HKI$'!CE37</f>
        <v>357.41395590692809</v>
      </c>
      <c r="CF38">
        <f>CE37+'PC HKI$'!CF37</f>
        <v>353.87520386824565</v>
      </c>
      <c r="CG38">
        <f>CF37+'PC HKI$'!CG37</f>
        <v>350.37148897846106</v>
      </c>
      <c r="CH38">
        <f>CG37+'PC HKI$'!CH37</f>
        <v>346.90246433510998</v>
      </c>
      <c r="CI38">
        <f>CH37+'PC HKI$'!CI37</f>
        <v>343.46778647040594</v>
      </c>
      <c r="CJ38">
        <f>CI37+'PC HKI$'!CJ37</f>
        <v>340.06711531723363</v>
      </c>
      <c r="CK38">
        <f>CJ37+'PC HKI$'!CK37</f>
        <v>336.70011417547886</v>
      </c>
      <c r="CL38">
        <f>CK37+'PC HKI$'!CL37</f>
        <v>333.36644967869194</v>
      </c>
      <c r="CM38">
        <f>CL37+'PC HKI$'!CM37</f>
        <v>330.06579176108113</v>
      </c>
      <c r="CN38">
        <f>CM37+'PC HKI$'!CN37</f>
        <v>326.79781362483283</v>
      </c>
      <c r="CO38">
        <f>CN37+'PC HKI$'!CO37</f>
        <v>323.56219170775529</v>
      </c>
      <c r="CP38">
        <f>CO37+'PC HKI$'!CP37</f>
        <v>320.35860565124284</v>
      </c>
      <c r="CQ38">
        <f>CP37+'PC HKI$'!CQ37</f>
        <v>317.18673826855729</v>
      </c>
      <c r="CR38">
        <f>CQ37+'PC HKI$'!CR37</f>
        <v>314.04627551342304</v>
      </c>
      <c r="CS38">
        <f>CR37+'PC HKI$'!CS37</f>
        <v>310.93690644893371</v>
      </c>
      <c r="CT38">
        <f>CS37+'PC HKI$'!CT37</f>
        <v>307.85832321676605</v>
      </c>
      <c r="CU38">
        <f>CT37+'PC HKI$'!CU37</f>
        <v>304.81022100669907</v>
      </c>
      <c r="CV38">
        <f>CU37+'PC HKI$'!CV37</f>
        <v>301.79229802643471</v>
      </c>
      <c r="CW38">
        <f>CV37+'PC HKI$'!CW37</f>
        <v>298.80425547171751</v>
      </c>
      <c r="CX38">
        <f>CW37+'PC HKI$'!CX37</f>
        <v>295.84579749674998</v>
      </c>
      <c r="CY38">
        <f>CX37+'PC HKI$'!CY37</f>
        <v>292.91663118490095</v>
      </c>
    </row>
    <row r="39" spans="1:103" x14ac:dyDescent="0.25">
      <c r="A39">
        <f>'HKFI(x)'!AE37</f>
        <v>1985</v>
      </c>
      <c r="B39">
        <f t="shared" si="2"/>
        <v>38031.329830104842</v>
      </c>
      <c r="C39">
        <f>'PC HKI$'!C38</f>
        <v>10.32053057341713</v>
      </c>
      <c r="D39">
        <f>C38+'PC HKI$'!D38</f>
        <v>19.559804011637944</v>
      </c>
      <c r="E39">
        <f>D38+'PC HKI$'!E38</f>
        <v>27.764371222769292</v>
      </c>
      <c r="F39">
        <f>E38+'PC HKI$'!F38</f>
        <v>38.499259690376299</v>
      </c>
      <c r="G39">
        <f>F38+'PC HKI$'!G38</f>
        <v>50.65429673931223</v>
      </c>
      <c r="H39">
        <f>G38+'PC HKI$'!H38</f>
        <v>64.885622011063646</v>
      </c>
      <c r="I39">
        <f>H38+'PC HKI$'!I38</f>
        <v>85.516641065966368</v>
      </c>
      <c r="J39">
        <f>I38+'PC HKI$'!J38</f>
        <v>112.42251234535151</v>
      </c>
      <c r="K39">
        <f>J38+'PC HKI$'!K38</f>
        <v>138.71315755679421</v>
      </c>
      <c r="L39">
        <f>K38+'PC HKI$'!L38</f>
        <v>166.1184628656251</v>
      </c>
      <c r="M39">
        <f>L38+'PC HKI$'!M38</f>
        <v>193.89007265167976</v>
      </c>
      <c r="N39">
        <f>M38+'PC HKI$'!N38</f>
        <v>221.85868626305646</v>
      </c>
      <c r="O39">
        <f>N38+'PC HKI$'!O38</f>
        <v>251.54232067123678</v>
      </c>
      <c r="P39">
        <f>O38+'PC HKI$'!P38</f>
        <v>281.62246907151808</v>
      </c>
      <c r="Q39">
        <f>P38+'PC HKI$'!Q38</f>
        <v>312.0569609227752</v>
      </c>
      <c r="R39">
        <f>Q38+'PC HKI$'!R38</f>
        <v>342.84197737893186</v>
      </c>
      <c r="S39">
        <f>R38+'PC HKI$'!S38</f>
        <v>373.22036776837354</v>
      </c>
      <c r="T39">
        <f>S38+'PC HKI$'!T38</f>
        <v>404.74048251970231</v>
      </c>
      <c r="U39">
        <f>T38+'PC HKI$'!U38</f>
        <v>429.90533565307902</v>
      </c>
      <c r="V39">
        <f>U38+'PC HKI$'!V38</f>
        <v>453.37398799890724</v>
      </c>
      <c r="W39">
        <f>V38+'PC HKI$'!W38</f>
        <v>474.58960618706891</v>
      </c>
      <c r="X39">
        <f>W38+'PC HKI$'!X38</f>
        <v>493.55484127388308</v>
      </c>
      <c r="Y39">
        <f>X38+'PC HKI$'!Y38</f>
        <v>509.14021043641662</v>
      </c>
      <c r="Z39">
        <f>Y38+'PC HKI$'!Z38</f>
        <v>523.07779225313629</v>
      </c>
      <c r="AA39">
        <f>Z38+'PC HKI$'!AA38</f>
        <v>532.17772851670304</v>
      </c>
      <c r="AB39">
        <f>AA38+'PC HKI$'!AB38</f>
        <v>537.02608769025653</v>
      </c>
      <c r="AC39">
        <f>AB38+'PC HKI$'!AC38</f>
        <v>540.51803905682107</v>
      </c>
      <c r="AD39">
        <f>AC38+'PC HKI$'!AD38</f>
        <v>536.32775872371883</v>
      </c>
      <c r="AE39">
        <f>AD38+'PC HKI$'!AE38</f>
        <v>532.2107961988122</v>
      </c>
      <c r="AF39">
        <f>AE38+'PC HKI$'!AF38</f>
        <v>527.98907554385789</v>
      </c>
      <c r="AG39">
        <f>AF38+'PC HKI$'!AG38</f>
        <v>523.61808121295087</v>
      </c>
      <c r="AH39">
        <f>AG38+'PC HKI$'!AH38</f>
        <v>519.22231725219956</v>
      </c>
      <c r="AI39">
        <f>AH38+'PC HKI$'!AI38</f>
        <v>514.65545781821857</v>
      </c>
      <c r="AJ39">
        <f>AI38+'PC HKI$'!AJ38</f>
        <v>510.00311316807745</v>
      </c>
      <c r="AK39">
        <f>AJ38+'PC HKI$'!AK38</f>
        <v>505.23767805663783</v>
      </c>
      <c r="AL39">
        <f>AK38+'PC HKI$'!AL38</f>
        <v>500.37444250459026</v>
      </c>
      <c r="AM39">
        <f>AL38+'PC HKI$'!AM38</f>
        <v>495.51957063724814</v>
      </c>
      <c r="AN39">
        <f>AM38+'PC HKI$'!AN38</f>
        <v>490.5408091050391</v>
      </c>
      <c r="AO39">
        <f>AN38+'PC HKI$'!AO38</f>
        <v>485.49876720016124</v>
      </c>
      <c r="AP39">
        <f>AO38+'PC HKI$'!AP38</f>
        <v>480.52432782357124</v>
      </c>
      <c r="AQ39">
        <f>AP38+'PC HKI$'!AQ38</f>
        <v>475.71934855509932</v>
      </c>
      <c r="AR39">
        <f>AQ38+'PC HKI$'!AR38</f>
        <v>471.04082553263999</v>
      </c>
      <c r="AS39">
        <f>AR38+'PC HKI$'!AS38</f>
        <v>466.54103893471705</v>
      </c>
      <c r="AT39">
        <f>AS38+'PC HKI$'!AT38</f>
        <v>462.30438483661254</v>
      </c>
      <c r="AU39">
        <f>AT38+'PC HKI$'!AU38</f>
        <v>458.42324701989941</v>
      </c>
      <c r="AV39">
        <f>AU38+'PC HKI$'!AV38</f>
        <v>454.85422333052469</v>
      </c>
      <c r="AW39">
        <f>AV38+'PC HKI$'!AW38</f>
        <v>451.55443882407684</v>
      </c>
      <c r="AX39">
        <f>AW38+'PC HKI$'!AX38</f>
        <v>448.4884608111708</v>
      </c>
      <c r="AY39">
        <f>AX38+'PC HKI$'!AY38</f>
        <v>445.65892517603731</v>
      </c>
      <c r="AZ39">
        <f>AY38+'PC HKI$'!AZ38</f>
        <v>443.17514107068217</v>
      </c>
      <c r="BA39">
        <f>AZ38+'PC HKI$'!BA38</f>
        <v>440.99140675591082</v>
      </c>
      <c r="BB39">
        <f>BA38+'PC HKI$'!BB38</f>
        <v>439.05964185910852</v>
      </c>
      <c r="BC39">
        <f>BB38+'PC HKI$'!BC38</f>
        <v>437.38485077206735</v>
      </c>
      <c r="BD39">
        <f>BC38+'PC HKI$'!BD38</f>
        <v>435.94214553506674</v>
      </c>
      <c r="BE39">
        <f>BD38+'PC HKI$'!BE38</f>
        <v>434.79366123156518</v>
      </c>
      <c r="BF39">
        <f>BE38+'PC HKI$'!BF38</f>
        <v>433.87834650942034</v>
      </c>
      <c r="BG39">
        <f>BF38+'PC HKI$'!BG38</f>
        <v>433.13787078166547</v>
      </c>
      <c r="BH39">
        <f>BG38+'PC HKI$'!BH38</f>
        <v>432.58336896027464</v>
      </c>
      <c r="BI39">
        <f>BH38+'PC HKI$'!BI38</f>
        <v>432.17988506494737</v>
      </c>
      <c r="BJ39">
        <f>BI38+'PC HKI$'!BJ38</f>
        <v>431.95142448373394</v>
      </c>
      <c r="BK39">
        <f>BJ38+'PC HKI$'!BK38</f>
        <v>431.84321134551732</v>
      </c>
      <c r="BL39">
        <f>BK38+'PC HKI$'!BL38</f>
        <v>431.79499914458961</v>
      </c>
      <c r="BM39">
        <f>BL38+'PC HKI$'!BM38</f>
        <v>431.79499914458961</v>
      </c>
      <c r="BN39">
        <f>BM38+'PC HKI$'!BN38</f>
        <v>427.51980113325703</v>
      </c>
      <c r="BO39">
        <f>BN38+'PC HKI$'!BO38</f>
        <v>423.28693181510596</v>
      </c>
      <c r="BP39">
        <f>BO38+'PC HKI$'!BP38</f>
        <v>419.09597209416432</v>
      </c>
      <c r="BQ39">
        <f>BP38+'PC HKI$'!BQ38</f>
        <v>414.94650702392505</v>
      </c>
      <c r="BR39">
        <f>BQ38+'PC HKI$'!BR38</f>
        <v>410.83812576626241</v>
      </c>
      <c r="BS39">
        <f>BR38+'PC HKI$'!BS38</f>
        <v>406.77042155075486</v>
      </c>
      <c r="BT39">
        <f>BS38+'PC HKI$'!BT38</f>
        <v>402.74299163441077</v>
      </c>
      <c r="BU39">
        <f>BT38+'PC HKI$'!BU38</f>
        <v>398.75543726179285</v>
      </c>
      <c r="BV39">
        <f>BU38+'PC HKI$'!BV38</f>
        <v>394.80736362553745</v>
      </c>
      <c r="BW39">
        <f>BV38+'PC HKI$'!BW38</f>
        <v>390.89837982726482</v>
      </c>
      <c r="BX39">
        <f>BW38+'PC HKI$'!BX38</f>
        <v>387.02809883887608</v>
      </c>
      <c r="BY39">
        <f>BX38+'PC HKI$'!BY38</f>
        <v>383.19613746423374</v>
      </c>
      <c r="BZ39">
        <f>BY38+'PC HKI$'!BZ38</f>
        <v>379.4021163012215</v>
      </c>
      <c r="CA39">
        <f>BZ38+'PC HKI$'!CA38</f>
        <v>375.64565970417971</v>
      </c>
      <c r="CB39">
        <f>CA38+'PC HKI$'!CB38</f>
        <v>371.92639574671256</v>
      </c>
      <c r="CC39">
        <f>CB38+'PC HKI$'!CC38</f>
        <v>368.24395618486392</v>
      </c>
      <c r="CD39">
        <f>CC38+'PC HKI$'!CD38</f>
        <v>364.59797642065735</v>
      </c>
      <c r="CE39">
        <f>CD38+'PC HKI$'!CE38</f>
        <v>360.98809546599739</v>
      </c>
      <c r="CF39">
        <f>CE38+'PC HKI$'!CF38</f>
        <v>357.41395590692809</v>
      </c>
      <c r="CG39">
        <f>CF38+'PC HKI$'!CG38</f>
        <v>353.87520386824565</v>
      </c>
      <c r="CH39">
        <f>CG38+'PC HKI$'!CH38</f>
        <v>350.37148897846106</v>
      </c>
      <c r="CI39">
        <f>CH38+'PC HKI$'!CI38</f>
        <v>346.90246433510998</v>
      </c>
      <c r="CJ39">
        <f>CI38+'PC HKI$'!CJ38</f>
        <v>343.46778647040594</v>
      </c>
      <c r="CK39">
        <f>CJ38+'PC HKI$'!CK38</f>
        <v>340.06711531723363</v>
      </c>
      <c r="CL39">
        <f>CK38+'PC HKI$'!CL38</f>
        <v>336.70011417547886</v>
      </c>
      <c r="CM39">
        <f>CL38+'PC HKI$'!CM38</f>
        <v>333.36644967869194</v>
      </c>
      <c r="CN39">
        <f>CM38+'PC HKI$'!CN38</f>
        <v>330.06579176108113</v>
      </c>
      <c r="CO39">
        <f>CN38+'PC HKI$'!CO38</f>
        <v>326.79781362483283</v>
      </c>
      <c r="CP39">
        <f>CO38+'PC HKI$'!CP38</f>
        <v>323.56219170775529</v>
      </c>
      <c r="CQ39">
        <f>CP38+'PC HKI$'!CQ38</f>
        <v>320.35860565124284</v>
      </c>
      <c r="CR39">
        <f>CQ38+'PC HKI$'!CR38</f>
        <v>317.18673826855729</v>
      </c>
      <c r="CS39">
        <f>CR38+'PC HKI$'!CS38</f>
        <v>314.04627551342304</v>
      </c>
      <c r="CT39">
        <f>CS38+'PC HKI$'!CT38</f>
        <v>310.93690644893371</v>
      </c>
      <c r="CU39">
        <f>CT38+'PC HKI$'!CU38</f>
        <v>307.85832321676605</v>
      </c>
      <c r="CV39">
        <f>CU38+'PC HKI$'!CV38</f>
        <v>304.81022100669907</v>
      </c>
      <c r="CW39">
        <f>CV38+'PC HKI$'!CW38</f>
        <v>301.79229802643471</v>
      </c>
      <c r="CX39">
        <f>CW38+'PC HKI$'!CX38</f>
        <v>298.80425547171751</v>
      </c>
      <c r="CY39">
        <f>CX38+'PC HKI$'!CY38</f>
        <v>295.84579749674998</v>
      </c>
    </row>
    <row r="40" spans="1:103" x14ac:dyDescent="0.25">
      <c r="A40">
        <f>'HKFI(x)'!AE38</f>
        <v>1986</v>
      </c>
      <c r="B40">
        <f t="shared" si="2"/>
        <v>38332.047187773169</v>
      </c>
      <c r="C40">
        <f>'PC HKI$'!C39</f>
        <v>10.388056314580167</v>
      </c>
      <c r="D40">
        <f>C39+'PC HKI$'!D39</f>
        <v>19.747337929264837</v>
      </c>
      <c r="E40">
        <f>D39+'PC HKI$'!E39</f>
        <v>28.026824646335061</v>
      </c>
      <c r="F40">
        <f>E39+'PC HKI$'!F39</f>
        <v>38.843755044394008</v>
      </c>
      <c r="G40">
        <f>F39+'PC HKI$'!G39</f>
        <v>51.10917719622114</v>
      </c>
      <c r="H40">
        <f>G39+'PC HKI$'!H39</f>
        <v>65.45967605152785</v>
      </c>
      <c r="I40">
        <f>H39+'PC HKI$'!I39</f>
        <v>86.31488027870985</v>
      </c>
      <c r="J40">
        <f>I39+'PC HKI$'!J39</f>
        <v>113.38260492035258</v>
      </c>
      <c r="K40">
        <f>J39+'PC HKI$'!K39</f>
        <v>139.84625336502791</v>
      </c>
      <c r="L40">
        <f>K39+'PC HKI$'!L39</f>
        <v>167.48874813540709</v>
      </c>
      <c r="M40">
        <f>L39+'PC HKI$'!M39</f>
        <v>195.36700244843186</v>
      </c>
      <c r="N40">
        <f>M39+'PC HKI$'!N39</f>
        <v>223.55390220548657</v>
      </c>
      <c r="O40">
        <f>N39+'PC HKI$'!O39</f>
        <v>253.45554252592021</v>
      </c>
      <c r="P40">
        <f>O39+'PC HKI$'!P39</f>
        <v>283.82675993753492</v>
      </c>
      <c r="Q40">
        <f>P39+'PC HKI$'!Q39</f>
        <v>314.473386054814</v>
      </c>
      <c r="R40">
        <f>Q39+'PC HKI$'!R39</f>
        <v>345.41884801946657</v>
      </c>
      <c r="S40">
        <f>R39+'PC HKI$'!S39</f>
        <v>376.00514475489382</v>
      </c>
      <c r="T40">
        <f>S39+'PC HKI$'!T39</f>
        <v>407.75161790616966</v>
      </c>
      <c r="U40">
        <f>T39+'PC HKI$'!U39</f>
        <v>432.9988431887125</v>
      </c>
      <c r="V40">
        <f>U39+'PC HKI$'!V39</f>
        <v>456.47438785211131</v>
      </c>
      <c r="W40">
        <f>V39+'PC HKI$'!W39</f>
        <v>477.76012808692258</v>
      </c>
      <c r="X40">
        <f>W39+'PC HKI$'!X39</f>
        <v>496.89676817526259</v>
      </c>
      <c r="Y40">
        <f>X39+'PC HKI$'!Y39</f>
        <v>512.76391196146517</v>
      </c>
      <c r="Z40">
        <f>Y39+'PC HKI$'!Z39</f>
        <v>526.76647155331523</v>
      </c>
      <c r="AA40">
        <f>Z39+'PC HKI$'!AA39</f>
        <v>535.91617020209981</v>
      </c>
      <c r="AB40">
        <f>AA39+'PC HKI$'!AB39</f>
        <v>541.00482618044362</v>
      </c>
      <c r="AC40">
        <f>AB39+'PC HKI$'!AC39</f>
        <v>544.595715569258</v>
      </c>
      <c r="AD40">
        <f>AC39+'PC HKI$'!AD39</f>
        <v>540.51803905682107</v>
      </c>
      <c r="AE40">
        <f>AD39+'PC HKI$'!AE39</f>
        <v>536.32775872371883</v>
      </c>
      <c r="AF40">
        <f>AE39+'PC HKI$'!AF39</f>
        <v>532.2107961988122</v>
      </c>
      <c r="AG40">
        <f>AF39+'PC HKI$'!AG39</f>
        <v>527.98907554385789</v>
      </c>
      <c r="AH40">
        <f>AG39+'PC HKI$'!AH39</f>
        <v>523.61808121295087</v>
      </c>
      <c r="AI40">
        <f>AH39+'PC HKI$'!AI39</f>
        <v>519.22231725219956</v>
      </c>
      <c r="AJ40">
        <f>AI39+'PC HKI$'!AJ39</f>
        <v>514.65545781821857</v>
      </c>
      <c r="AK40">
        <f>AJ39+'PC HKI$'!AK39</f>
        <v>510.00311316807745</v>
      </c>
      <c r="AL40">
        <f>AK39+'PC HKI$'!AL39</f>
        <v>505.23767805663783</v>
      </c>
      <c r="AM40">
        <f>AL39+'PC HKI$'!AM39</f>
        <v>500.37444250459026</v>
      </c>
      <c r="AN40">
        <f>AM39+'PC HKI$'!AN39</f>
        <v>495.51957063724814</v>
      </c>
      <c r="AO40">
        <f>AN39+'PC HKI$'!AO39</f>
        <v>490.5408091050391</v>
      </c>
      <c r="AP40">
        <f>AO39+'PC HKI$'!AP39</f>
        <v>485.49876720016124</v>
      </c>
      <c r="AQ40">
        <f>AP39+'PC HKI$'!AQ39</f>
        <v>480.52432782357124</v>
      </c>
      <c r="AR40">
        <f>AQ39+'PC HKI$'!AR39</f>
        <v>475.71934855509932</v>
      </c>
      <c r="AS40">
        <f>AR39+'PC HKI$'!AS39</f>
        <v>471.04082553263999</v>
      </c>
      <c r="AT40">
        <f>AS39+'PC HKI$'!AT39</f>
        <v>466.54103893471705</v>
      </c>
      <c r="AU40">
        <f>AT39+'PC HKI$'!AU39</f>
        <v>462.30438483661254</v>
      </c>
      <c r="AV40">
        <f>AU39+'PC HKI$'!AV39</f>
        <v>458.42324701989941</v>
      </c>
      <c r="AW40">
        <f>AV39+'PC HKI$'!AW39</f>
        <v>454.85422333052469</v>
      </c>
      <c r="AX40">
        <f>AW39+'PC HKI$'!AX39</f>
        <v>451.55443882407684</v>
      </c>
      <c r="AY40">
        <f>AX39+'PC HKI$'!AY39</f>
        <v>448.4884608111708</v>
      </c>
      <c r="AZ40">
        <f>AY39+'PC HKI$'!AZ39</f>
        <v>445.65892517603731</v>
      </c>
      <c r="BA40">
        <f>AZ39+'PC HKI$'!BA39</f>
        <v>443.17514107068217</v>
      </c>
      <c r="BB40">
        <f>BA39+'PC HKI$'!BB39</f>
        <v>440.99140675591082</v>
      </c>
      <c r="BC40">
        <f>BB39+'PC HKI$'!BC39</f>
        <v>439.05964185910852</v>
      </c>
      <c r="BD40">
        <f>BC39+'PC HKI$'!BD39</f>
        <v>437.38485077206735</v>
      </c>
      <c r="BE40">
        <f>BD39+'PC HKI$'!BE39</f>
        <v>435.94214553506674</v>
      </c>
      <c r="BF40">
        <f>BE39+'PC HKI$'!BF39</f>
        <v>434.79366123156518</v>
      </c>
      <c r="BG40">
        <f>BF39+'PC HKI$'!BG39</f>
        <v>433.87834650942034</v>
      </c>
      <c r="BH40">
        <f>BG39+'PC HKI$'!BH39</f>
        <v>433.13787078166547</v>
      </c>
      <c r="BI40">
        <f>BH39+'PC HKI$'!BI39</f>
        <v>432.58336896027464</v>
      </c>
      <c r="BJ40">
        <f>BI39+'PC HKI$'!BJ39</f>
        <v>432.17988506494737</v>
      </c>
      <c r="BK40">
        <f>BJ39+'PC HKI$'!BK39</f>
        <v>431.95142448373394</v>
      </c>
      <c r="BL40">
        <f>BK39+'PC HKI$'!BL39</f>
        <v>431.84321134551732</v>
      </c>
      <c r="BM40">
        <f>BL39+'PC HKI$'!BM39</f>
        <v>431.79499914458961</v>
      </c>
      <c r="BN40">
        <f>BM39+'PC HKI$'!BN39</f>
        <v>431.79499914458961</v>
      </c>
      <c r="BO40">
        <f>BN39+'PC HKI$'!BO39</f>
        <v>427.51980113325703</v>
      </c>
      <c r="BP40">
        <f>BO39+'PC HKI$'!BP39</f>
        <v>423.28693181510596</v>
      </c>
      <c r="BQ40">
        <f>BP39+'PC HKI$'!BQ39</f>
        <v>419.09597209416432</v>
      </c>
      <c r="BR40">
        <f>BQ39+'PC HKI$'!BR39</f>
        <v>414.94650702392505</v>
      </c>
      <c r="BS40">
        <f>BR39+'PC HKI$'!BS39</f>
        <v>410.83812576626241</v>
      </c>
      <c r="BT40">
        <f>BS39+'PC HKI$'!BT39</f>
        <v>406.77042155075486</v>
      </c>
      <c r="BU40">
        <f>BT39+'PC HKI$'!BU39</f>
        <v>402.74299163441077</v>
      </c>
      <c r="BV40">
        <f>BU39+'PC HKI$'!BV39</f>
        <v>398.75543726179285</v>
      </c>
      <c r="BW40">
        <f>BV39+'PC HKI$'!BW39</f>
        <v>394.80736362553745</v>
      </c>
      <c r="BX40">
        <f>BW39+'PC HKI$'!BX39</f>
        <v>390.89837982726482</v>
      </c>
      <c r="BY40">
        <f>BX39+'PC HKI$'!BY39</f>
        <v>387.02809883887608</v>
      </c>
      <c r="BZ40">
        <f>BY39+'PC HKI$'!BZ39</f>
        <v>383.19613746423374</v>
      </c>
      <c r="CA40">
        <f>BZ39+'PC HKI$'!CA39</f>
        <v>379.4021163012215</v>
      </c>
      <c r="CB40">
        <f>CA39+'PC HKI$'!CB39</f>
        <v>375.64565970417971</v>
      </c>
      <c r="CC40">
        <f>CB39+'PC HKI$'!CC39</f>
        <v>371.92639574671256</v>
      </c>
      <c r="CD40">
        <f>CC39+'PC HKI$'!CD39</f>
        <v>368.24395618486392</v>
      </c>
      <c r="CE40">
        <f>CD39+'PC HKI$'!CE39</f>
        <v>364.59797642065735</v>
      </c>
      <c r="CF40">
        <f>CE39+'PC HKI$'!CF39</f>
        <v>360.98809546599739</v>
      </c>
      <c r="CG40">
        <f>CF39+'PC HKI$'!CG39</f>
        <v>357.41395590692809</v>
      </c>
      <c r="CH40">
        <f>CG39+'PC HKI$'!CH39</f>
        <v>353.87520386824565</v>
      </c>
      <c r="CI40">
        <f>CH39+'PC HKI$'!CI39</f>
        <v>350.37148897846106</v>
      </c>
      <c r="CJ40">
        <f>CI39+'PC HKI$'!CJ39</f>
        <v>346.90246433510998</v>
      </c>
      <c r="CK40">
        <f>CJ39+'PC HKI$'!CK39</f>
        <v>343.46778647040594</v>
      </c>
      <c r="CL40">
        <f>CK39+'PC HKI$'!CL39</f>
        <v>340.06711531723363</v>
      </c>
      <c r="CM40">
        <f>CL39+'PC HKI$'!CM39</f>
        <v>336.70011417547886</v>
      </c>
      <c r="CN40">
        <f>CM39+'PC HKI$'!CN39</f>
        <v>333.36644967869194</v>
      </c>
      <c r="CO40">
        <f>CN39+'PC HKI$'!CO39</f>
        <v>330.06579176108113</v>
      </c>
      <c r="CP40">
        <f>CO39+'PC HKI$'!CP39</f>
        <v>326.79781362483283</v>
      </c>
      <c r="CQ40">
        <f>CP39+'PC HKI$'!CQ39</f>
        <v>323.56219170775529</v>
      </c>
      <c r="CR40">
        <f>CQ39+'PC HKI$'!CR39</f>
        <v>320.35860565124284</v>
      </c>
      <c r="CS40">
        <f>CR39+'PC HKI$'!CS39</f>
        <v>317.18673826855729</v>
      </c>
      <c r="CT40">
        <f>CS39+'PC HKI$'!CT39</f>
        <v>314.04627551342304</v>
      </c>
      <c r="CU40">
        <f>CT39+'PC HKI$'!CU39</f>
        <v>310.93690644893371</v>
      </c>
      <c r="CV40">
        <f>CU39+'PC HKI$'!CV39</f>
        <v>307.85832321676605</v>
      </c>
      <c r="CW40">
        <f>CV39+'PC HKI$'!CW39</f>
        <v>304.81022100669907</v>
      </c>
      <c r="CX40">
        <f>CW39+'PC HKI$'!CX39</f>
        <v>301.79229802643471</v>
      </c>
      <c r="CY40">
        <f>CX39+'PC HKI$'!CY39</f>
        <v>298.80425547171751</v>
      </c>
    </row>
    <row r="41" spans="1:103" x14ac:dyDescent="0.25">
      <c r="A41">
        <f>'HKFI(x)'!AE39</f>
        <v>1987</v>
      </c>
      <c r="B41">
        <f t="shared" si="2"/>
        <v>38634.214351068564</v>
      </c>
      <c r="C41">
        <f>'PC HKI$'!C40</f>
        <v>10.461915552603227</v>
      </c>
      <c r="D41">
        <f>C40+'PC HKI$'!D40</f>
        <v>19.922089776133966</v>
      </c>
      <c r="E41">
        <f>D40+'PC HKI$'!E40</f>
        <v>28.301714764699739</v>
      </c>
      <c r="F41">
        <f>E40+'PC HKI$'!F40</f>
        <v>39.204010290188037</v>
      </c>
      <c r="G41">
        <f>F40+'PC HKI$'!G40</f>
        <v>51.578345471430644</v>
      </c>
      <c r="H41">
        <f>G40+'PC HKI$'!H40</f>
        <v>66.044859306783081</v>
      </c>
      <c r="I41">
        <f>H40+'PC HKI$'!I40</f>
        <v>87.076733737676335</v>
      </c>
      <c r="J41">
        <f>I40+'PC HKI$'!J40</f>
        <v>114.38990293768373</v>
      </c>
      <c r="K41">
        <f>J40+'PC HKI$'!K40</f>
        <v>141.02088143151835</v>
      </c>
      <c r="L41">
        <f>K40+'PC HKI$'!L40</f>
        <v>168.89785854447385</v>
      </c>
      <c r="M41">
        <f>L40+'PC HKI$'!M40</f>
        <v>196.94389518759419</v>
      </c>
      <c r="N41">
        <f>M40+'PC HKI$'!N40</f>
        <v>225.26537939887393</v>
      </c>
      <c r="O41">
        <f>N40+'PC HKI$'!O40</f>
        <v>255.41116951307652</v>
      </c>
      <c r="P41">
        <f>O40+'PC HKI$'!P40</f>
        <v>286.02751253780787</v>
      </c>
      <c r="Q41">
        <f>P40+'PC HKI$'!Q40</f>
        <v>316.9323735216102</v>
      </c>
      <c r="R41">
        <f>Q40+'PC HKI$'!R40</f>
        <v>348.10376665998604</v>
      </c>
      <c r="S41">
        <f>R40+'PC HKI$'!S40</f>
        <v>378.83571929211058</v>
      </c>
      <c r="T41">
        <f>S40+'PC HKI$'!T40</f>
        <v>410.81266572466853</v>
      </c>
      <c r="U41">
        <f>T40+'PC HKI$'!U40</f>
        <v>436.15678530836669</v>
      </c>
      <c r="V41">
        <f>U40+'PC HKI$'!V40</f>
        <v>459.6849349347907</v>
      </c>
      <c r="W41">
        <f>V40+'PC HKI$'!W40</f>
        <v>480.98207345553976</v>
      </c>
      <c r="X41">
        <f>W40+'PC HKI$'!X40</f>
        <v>500.20659799693237</v>
      </c>
      <c r="Y41">
        <f>X40+'PC HKI$'!Y40</f>
        <v>516.23545413792897</v>
      </c>
      <c r="Z41">
        <f>Y40+'PC HKI$'!Z40</f>
        <v>530.47281030300735</v>
      </c>
      <c r="AA41">
        <f>Z40+'PC HKI$'!AA40</f>
        <v>539.6401304351416</v>
      </c>
      <c r="AB41">
        <f>AA40+'PC HKI$'!AB40</f>
        <v>544.81423220013392</v>
      </c>
      <c r="AC41">
        <f>AB40+'PC HKI$'!AC40</f>
        <v>548.58863128122016</v>
      </c>
      <c r="AD41">
        <f>AC40+'PC HKI$'!AD40</f>
        <v>544.595715569258</v>
      </c>
      <c r="AE41">
        <f>AD40+'PC HKI$'!AE40</f>
        <v>540.51803905682107</v>
      </c>
      <c r="AF41">
        <f>AE40+'PC HKI$'!AF40</f>
        <v>536.32775872371883</v>
      </c>
      <c r="AG41">
        <f>AF40+'PC HKI$'!AG40</f>
        <v>532.2107961988122</v>
      </c>
      <c r="AH41">
        <f>AG40+'PC HKI$'!AH40</f>
        <v>527.98907554385789</v>
      </c>
      <c r="AI41">
        <f>AH40+'PC HKI$'!AI40</f>
        <v>523.61808121295087</v>
      </c>
      <c r="AJ41">
        <f>AI40+'PC HKI$'!AJ40</f>
        <v>519.22231725219956</v>
      </c>
      <c r="AK41">
        <f>AJ40+'PC HKI$'!AK40</f>
        <v>514.65545781821857</v>
      </c>
      <c r="AL41">
        <f>AK40+'PC HKI$'!AL40</f>
        <v>510.00311316807745</v>
      </c>
      <c r="AM41">
        <f>AL40+'PC HKI$'!AM40</f>
        <v>505.23767805663783</v>
      </c>
      <c r="AN41">
        <f>AM40+'PC HKI$'!AN40</f>
        <v>500.37444250459026</v>
      </c>
      <c r="AO41">
        <f>AN40+'PC HKI$'!AO40</f>
        <v>495.51957063724814</v>
      </c>
      <c r="AP41">
        <f>AO40+'PC HKI$'!AP40</f>
        <v>490.5408091050391</v>
      </c>
      <c r="AQ41">
        <f>AP40+'PC HKI$'!AQ40</f>
        <v>485.49876720016124</v>
      </c>
      <c r="AR41">
        <f>AQ40+'PC HKI$'!AR40</f>
        <v>480.52432782357124</v>
      </c>
      <c r="AS41">
        <f>AR40+'PC HKI$'!AS40</f>
        <v>475.71934855509932</v>
      </c>
      <c r="AT41">
        <f>AS40+'PC HKI$'!AT40</f>
        <v>471.04082553263999</v>
      </c>
      <c r="AU41">
        <f>AT40+'PC HKI$'!AU40</f>
        <v>466.54103893471705</v>
      </c>
      <c r="AV41">
        <f>AU40+'PC HKI$'!AV40</f>
        <v>462.30438483661254</v>
      </c>
      <c r="AW41">
        <f>AV40+'PC HKI$'!AW40</f>
        <v>458.42324701989941</v>
      </c>
      <c r="AX41">
        <f>AW40+'PC HKI$'!AX40</f>
        <v>454.85422333052469</v>
      </c>
      <c r="AY41">
        <f>AX40+'PC HKI$'!AY40</f>
        <v>451.55443882407684</v>
      </c>
      <c r="AZ41">
        <f>AY40+'PC HKI$'!AZ40</f>
        <v>448.4884608111708</v>
      </c>
      <c r="BA41">
        <f>AZ40+'PC HKI$'!BA40</f>
        <v>445.65892517603731</v>
      </c>
      <c r="BB41">
        <f>BA40+'PC HKI$'!BB40</f>
        <v>443.17514107068217</v>
      </c>
      <c r="BC41">
        <f>BB40+'PC HKI$'!BC40</f>
        <v>440.99140675591082</v>
      </c>
      <c r="BD41">
        <f>BC40+'PC HKI$'!BD40</f>
        <v>439.05964185910852</v>
      </c>
      <c r="BE41">
        <f>BD40+'PC HKI$'!BE40</f>
        <v>437.38485077206735</v>
      </c>
      <c r="BF41">
        <f>BE40+'PC HKI$'!BF40</f>
        <v>435.94214553506674</v>
      </c>
      <c r="BG41">
        <f>BF40+'PC HKI$'!BG40</f>
        <v>434.79366123156518</v>
      </c>
      <c r="BH41">
        <f>BG40+'PC HKI$'!BH40</f>
        <v>433.87834650942034</v>
      </c>
      <c r="BI41">
        <f>BH40+'PC HKI$'!BI40</f>
        <v>433.13787078166547</v>
      </c>
      <c r="BJ41">
        <f>BI40+'PC HKI$'!BJ40</f>
        <v>432.58336896027464</v>
      </c>
      <c r="BK41">
        <f>BJ40+'PC HKI$'!BK40</f>
        <v>432.17988506494737</v>
      </c>
      <c r="BL41">
        <f>BK40+'PC HKI$'!BL40</f>
        <v>431.95142448373394</v>
      </c>
      <c r="BM41">
        <f>BL40+'PC HKI$'!BM40</f>
        <v>431.84321134551732</v>
      </c>
      <c r="BN41">
        <f>BM40+'PC HKI$'!BN40</f>
        <v>431.79499914458961</v>
      </c>
      <c r="BO41">
        <f>BN40+'PC HKI$'!BO40</f>
        <v>431.79499914458961</v>
      </c>
      <c r="BP41">
        <f>BO40+'PC HKI$'!BP40</f>
        <v>427.51980113325703</v>
      </c>
      <c r="BQ41">
        <f>BP40+'PC HKI$'!BQ40</f>
        <v>423.28693181510596</v>
      </c>
      <c r="BR41">
        <f>BQ40+'PC HKI$'!BR40</f>
        <v>419.09597209416432</v>
      </c>
      <c r="BS41">
        <f>BR40+'PC HKI$'!BS40</f>
        <v>414.94650702392505</v>
      </c>
      <c r="BT41">
        <f>BS40+'PC HKI$'!BT40</f>
        <v>410.83812576626241</v>
      </c>
      <c r="BU41">
        <f>BT40+'PC HKI$'!BU40</f>
        <v>406.77042155075486</v>
      </c>
      <c r="BV41">
        <f>BU40+'PC HKI$'!BV40</f>
        <v>402.74299163441077</v>
      </c>
      <c r="BW41">
        <f>BV40+'PC HKI$'!BW40</f>
        <v>398.75543726179285</v>
      </c>
      <c r="BX41">
        <f>BW40+'PC HKI$'!BX40</f>
        <v>394.80736362553745</v>
      </c>
      <c r="BY41">
        <f>BX40+'PC HKI$'!BY40</f>
        <v>390.89837982726482</v>
      </c>
      <c r="BZ41">
        <f>BY40+'PC HKI$'!BZ40</f>
        <v>387.02809883887608</v>
      </c>
      <c r="CA41">
        <f>BZ40+'PC HKI$'!CA40</f>
        <v>383.19613746423374</v>
      </c>
      <c r="CB41">
        <f>CA40+'PC HKI$'!CB40</f>
        <v>379.4021163012215</v>
      </c>
      <c r="CC41">
        <f>CB40+'PC HKI$'!CC40</f>
        <v>375.64565970417971</v>
      </c>
      <c r="CD41">
        <f>CC40+'PC HKI$'!CD40</f>
        <v>371.92639574671256</v>
      </c>
      <c r="CE41">
        <f>CD40+'PC HKI$'!CE40</f>
        <v>368.24395618486392</v>
      </c>
      <c r="CF41">
        <f>CE40+'PC HKI$'!CF40</f>
        <v>364.59797642065735</v>
      </c>
      <c r="CG41">
        <f>CF40+'PC HKI$'!CG40</f>
        <v>360.98809546599739</v>
      </c>
      <c r="CH41">
        <f>CG40+'PC HKI$'!CH40</f>
        <v>357.41395590692809</v>
      </c>
      <c r="CI41">
        <f>CH40+'PC HKI$'!CI40</f>
        <v>353.87520386824565</v>
      </c>
      <c r="CJ41">
        <f>CI40+'PC HKI$'!CJ40</f>
        <v>350.37148897846106</v>
      </c>
      <c r="CK41">
        <f>CJ40+'PC HKI$'!CK40</f>
        <v>346.90246433510998</v>
      </c>
      <c r="CL41">
        <f>CK40+'PC HKI$'!CL40</f>
        <v>343.46778647040594</v>
      </c>
      <c r="CM41">
        <f>CL40+'PC HKI$'!CM40</f>
        <v>340.06711531723363</v>
      </c>
      <c r="CN41">
        <f>CM40+'PC HKI$'!CN40</f>
        <v>336.70011417547886</v>
      </c>
      <c r="CO41">
        <f>CN40+'PC HKI$'!CO40</f>
        <v>333.36644967869194</v>
      </c>
      <c r="CP41">
        <f>CO40+'PC HKI$'!CP40</f>
        <v>330.06579176108113</v>
      </c>
      <c r="CQ41">
        <f>CP40+'PC HKI$'!CQ40</f>
        <v>326.79781362483283</v>
      </c>
      <c r="CR41">
        <f>CQ40+'PC HKI$'!CR40</f>
        <v>323.56219170775529</v>
      </c>
      <c r="CS41">
        <f>CR40+'PC HKI$'!CS40</f>
        <v>320.35860565124284</v>
      </c>
      <c r="CT41">
        <f>CS40+'PC HKI$'!CT40</f>
        <v>317.18673826855729</v>
      </c>
      <c r="CU41">
        <f>CT40+'PC HKI$'!CU40</f>
        <v>314.04627551342304</v>
      </c>
      <c r="CV41">
        <f>CU40+'PC HKI$'!CV40</f>
        <v>310.93690644893371</v>
      </c>
      <c r="CW41">
        <f>CV40+'PC HKI$'!CW40</f>
        <v>307.85832321676605</v>
      </c>
      <c r="CX41">
        <f>CW40+'PC HKI$'!CX40</f>
        <v>304.81022100669907</v>
      </c>
      <c r="CY41">
        <f>CX40+'PC HKI$'!CY40</f>
        <v>301.79229802643471</v>
      </c>
    </row>
    <row r="42" spans="1:103" x14ac:dyDescent="0.25">
      <c r="A42">
        <f>'HKFI(x)'!AE40</f>
        <v>1988</v>
      </c>
      <c r="B42">
        <f t="shared" si="2"/>
        <v>38938.990032891183</v>
      </c>
      <c r="C42">
        <f>'PC HKI$'!C41</f>
        <v>10.555692135027003</v>
      </c>
      <c r="D42">
        <f>C41+'PC HKI$'!D41</f>
        <v>20.112970593701938</v>
      </c>
      <c r="E42">
        <f>D41+'PC HKI$'!E41</f>
        <v>28.574610273356001</v>
      </c>
      <c r="F42">
        <f>E41+'PC HKI$'!F41</f>
        <v>39.593491279808489</v>
      </c>
      <c r="G42">
        <f>F41+'PC HKI$'!G41</f>
        <v>52.079537263267596</v>
      </c>
      <c r="H42">
        <f>G41+'PC HKI$'!H41</f>
        <v>66.667790645277734</v>
      </c>
      <c r="I42">
        <f>H41+'PC HKI$'!I41</f>
        <v>87.887485733740675</v>
      </c>
      <c r="J42">
        <f>I41+'PC HKI$'!J41</f>
        <v>115.41932110082507</v>
      </c>
      <c r="K42">
        <f>J41+'PC HKI$'!K41</f>
        <v>142.30006725302155</v>
      </c>
      <c r="L42">
        <f>K41+'PC HKI$'!L41</f>
        <v>170.39798790847354</v>
      </c>
      <c r="M42">
        <f>L41+'PC HKI$'!M41</f>
        <v>198.62497473435076</v>
      </c>
      <c r="N42">
        <f>M41+'PC HKI$'!N41</f>
        <v>227.13791747923517</v>
      </c>
      <c r="O42">
        <f>N41+'PC HKI$'!O41</f>
        <v>257.44427197108365</v>
      </c>
      <c r="P42">
        <f>O41+'PC HKI$'!P41</f>
        <v>288.32817489898093</v>
      </c>
      <c r="Q42">
        <f>P41+'PC HKI$'!Q41</f>
        <v>319.4534559987859</v>
      </c>
      <c r="R42">
        <f>Q41+'PC HKI$'!R41</f>
        <v>350.8947050773283</v>
      </c>
      <c r="S42">
        <f>R41+'PC HKI$'!S41</f>
        <v>381.83919447739316</v>
      </c>
      <c r="T42">
        <f>S41+'PC HKI$'!T41</f>
        <v>413.98291834114127</v>
      </c>
      <c r="U42">
        <f>T41+'PC HKI$'!U41</f>
        <v>439.43094655654255</v>
      </c>
      <c r="V42">
        <f>U41+'PC HKI$'!V41</f>
        <v>463.02575532890643</v>
      </c>
      <c r="W42">
        <f>V41+'PC HKI$'!W41</f>
        <v>484.37030855763408</v>
      </c>
      <c r="X42">
        <f>W41+'PC HKI$'!X41</f>
        <v>503.61357170794264</v>
      </c>
      <c r="Y42">
        <f>X41+'PC HKI$'!Y41</f>
        <v>519.71178378515367</v>
      </c>
      <c r="Z42">
        <f>Y41+'PC HKI$'!Z41</f>
        <v>534.06848419271728</v>
      </c>
      <c r="AA42">
        <f>Z41+'PC HKI$'!AA41</f>
        <v>543.4174106540346</v>
      </c>
      <c r="AB42">
        <f>AA41+'PC HKI$'!AB41</f>
        <v>548.62426553448142</v>
      </c>
      <c r="AC42">
        <f>AB41+'PC HKI$'!AC41</f>
        <v>552.43469878759686</v>
      </c>
      <c r="AD42">
        <f>AC41+'PC HKI$'!AD41</f>
        <v>548.58863128122016</v>
      </c>
      <c r="AE42">
        <f>AD41+'PC HKI$'!AE41</f>
        <v>544.595715569258</v>
      </c>
      <c r="AF42">
        <f>AE41+'PC HKI$'!AF41</f>
        <v>540.51803905682107</v>
      </c>
      <c r="AG42">
        <f>AF41+'PC HKI$'!AG41</f>
        <v>536.32775872371883</v>
      </c>
      <c r="AH42">
        <f>AG41+'PC HKI$'!AH41</f>
        <v>532.2107961988122</v>
      </c>
      <c r="AI42">
        <f>AH41+'PC HKI$'!AI41</f>
        <v>527.98907554385789</v>
      </c>
      <c r="AJ42">
        <f>AI41+'PC HKI$'!AJ41</f>
        <v>523.61808121295087</v>
      </c>
      <c r="AK42">
        <f>AJ41+'PC HKI$'!AK41</f>
        <v>519.22231725219956</v>
      </c>
      <c r="AL42">
        <f>AK41+'PC HKI$'!AL41</f>
        <v>514.65545781821857</v>
      </c>
      <c r="AM42">
        <f>AL41+'PC HKI$'!AM41</f>
        <v>510.00311316807745</v>
      </c>
      <c r="AN42">
        <f>AM41+'PC HKI$'!AN41</f>
        <v>505.23767805663783</v>
      </c>
      <c r="AO42">
        <f>AN41+'PC HKI$'!AO41</f>
        <v>500.37444250459026</v>
      </c>
      <c r="AP42">
        <f>AO41+'PC HKI$'!AP41</f>
        <v>495.51957063724814</v>
      </c>
      <c r="AQ42">
        <f>AP41+'PC HKI$'!AQ41</f>
        <v>490.5408091050391</v>
      </c>
      <c r="AR42">
        <f>AQ41+'PC HKI$'!AR41</f>
        <v>485.49876720016124</v>
      </c>
      <c r="AS42">
        <f>AR41+'PC HKI$'!AS41</f>
        <v>480.52432782357124</v>
      </c>
      <c r="AT42">
        <f>AS41+'PC HKI$'!AT41</f>
        <v>475.71934855509932</v>
      </c>
      <c r="AU42">
        <f>AT41+'PC HKI$'!AU41</f>
        <v>471.04082553263999</v>
      </c>
      <c r="AV42">
        <f>AU41+'PC HKI$'!AV41</f>
        <v>466.54103893471705</v>
      </c>
      <c r="AW42">
        <f>AV41+'PC HKI$'!AW41</f>
        <v>462.30438483661254</v>
      </c>
      <c r="AX42">
        <f>AW41+'PC HKI$'!AX41</f>
        <v>458.42324701989941</v>
      </c>
      <c r="AY42">
        <f>AX41+'PC HKI$'!AY41</f>
        <v>454.85422333052469</v>
      </c>
      <c r="AZ42">
        <f>AY41+'PC HKI$'!AZ41</f>
        <v>451.55443882407684</v>
      </c>
      <c r="BA42">
        <f>AZ41+'PC HKI$'!BA41</f>
        <v>448.4884608111708</v>
      </c>
      <c r="BB42">
        <f>BA41+'PC HKI$'!BB41</f>
        <v>445.65892517603731</v>
      </c>
      <c r="BC42">
        <f>BB41+'PC HKI$'!BC41</f>
        <v>443.17514107068217</v>
      </c>
      <c r="BD42">
        <f>BC41+'PC HKI$'!BD41</f>
        <v>440.99140675591082</v>
      </c>
      <c r="BE42">
        <f>BD41+'PC HKI$'!BE41</f>
        <v>439.05964185910852</v>
      </c>
      <c r="BF42">
        <f>BE41+'PC HKI$'!BF41</f>
        <v>437.38485077206735</v>
      </c>
      <c r="BG42">
        <f>BF41+'PC HKI$'!BG41</f>
        <v>435.94214553506674</v>
      </c>
      <c r="BH42">
        <f>BG41+'PC HKI$'!BH41</f>
        <v>434.79366123156518</v>
      </c>
      <c r="BI42">
        <f>BH41+'PC HKI$'!BI41</f>
        <v>433.87834650942034</v>
      </c>
      <c r="BJ42">
        <f>BI41+'PC HKI$'!BJ41</f>
        <v>433.13787078166547</v>
      </c>
      <c r="BK42">
        <f>BJ41+'PC HKI$'!BK41</f>
        <v>432.58336896027464</v>
      </c>
      <c r="BL42">
        <f>BK41+'PC HKI$'!BL41</f>
        <v>432.17988506494737</v>
      </c>
      <c r="BM42">
        <f>BL41+'PC HKI$'!BM41</f>
        <v>431.95142448373394</v>
      </c>
      <c r="BN42">
        <f>BM41+'PC HKI$'!BN41</f>
        <v>431.84321134551732</v>
      </c>
      <c r="BO42">
        <f>BN41+'PC HKI$'!BO41</f>
        <v>431.79499914458961</v>
      </c>
      <c r="BP42">
        <f>BO41+'PC HKI$'!BP41</f>
        <v>431.79499914458961</v>
      </c>
      <c r="BQ42">
        <f>BP41+'PC HKI$'!BQ41</f>
        <v>427.51980113325703</v>
      </c>
      <c r="BR42">
        <f>BQ41+'PC HKI$'!BR41</f>
        <v>423.28693181510596</v>
      </c>
      <c r="BS42">
        <f>BR41+'PC HKI$'!BS41</f>
        <v>419.09597209416432</v>
      </c>
      <c r="BT42">
        <f>BS41+'PC HKI$'!BT41</f>
        <v>414.94650702392505</v>
      </c>
      <c r="BU42">
        <f>BT41+'PC HKI$'!BU41</f>
        <v>410.83812576626241</v>
      </c>
      <c r="BV42">
        <f>BU41+'PC HKI$'!BV41</f>
        <v>406.77042155075486</v>
      </c>
      <c r="BW42">
        <f>BV41+'PC HKI$'!BW41</f>
        <v>402.74299163441077</v>
      </c>
      <c r="BX42">
        <f>BW41+'PC HKI$'!BX41</f>
        <v>398.75543726179285</v>
      </c>
      <c r="BY42">
        <f>BX41+'PC HKI$'!BY41</f>
        <v>394.80736362553745</v>
      </c>
      <c r="BZ42">
        <f>BY41+'PC HKI$'!BZ41</f>
        <v>390.89837982726482</v>
      </c>
      <c r="CA42">
        <f>BZ41+'PC HKI$'!CA41</f>
        <v>387.02809883887608</v>
      </c>
      <c r="CB42">
        <f>CA41+'PC HKI$'!CB41</f>
        <v>383.19613746423374</v>
      </c>
      <c r="CC42">
        <f>CB41+'PC HKI$'!CC41</f>
        <v>379.4021163012215</v>
      </c>
      <c r="CD42">
        <f>CC41+'PC HKI$'!CD41</f>
        <v>375.64565970417971</v>
      </c>
      <c r="CE42">
        <f>CD41+'PC HKI$'!CE41</f>
        <v>371.92639574671256</v>
      </c>
      <c r="CF42">
        <f>CE41+'PC HKI$'!CF41</f>
        <v>368.24395618486392</v>
      </c>
      <c r="CG42">
        <f>CF41+'PC HKI$'!CG41</f>
        <v>364.59797642065735</v>
      </c>
      <c r="CH42">
        <f>CG41+'PC HKI$'!CH41</f>
        <v>360.98809546599739</v>
      </c>
      <c r="CI42">
        <f>CH41+'PC HKI$'!CI41</f>
        <v>357.41395590692809</v>
      </c>
      <c r="CJ42">
        <f>CI41+'PC HKI$'!CJ41</f>
        <v>353.87520386824565</v>
      </c>
      <c r="CK42">
        <f>CJ41+'PC HKI$'!CK41</f>
        <v>350.37148897846106</v>
      </c>
      <c r="CL42">
        <f>CK41+'PC HKI$'!CL41</f>
        <v>346.90246433510998</v>
      </c>
      <c r="CM42">
        <f>CL41+'PC HKI$'!CM41</f>
        <v>343.46778647040594</v>
      </c>
      <c r="CN42">
        <f>CM41+'PC HKI$'!CN41</f>
        <v>340.06711531723363</v>
      </c>
      <c r="CO42">
        <f>CN41+'PC HKI$'!CO41</f>
        <v>336.70011417547886</v>
      </c>
      <c r="CP42">
        <f>CO41+'PC HKI$'!CP41</f>
        <v>333.36644967869194</v>
      </c>
      <c r="CQ42">
        <f>CP41+'PC HKI$'!CQ41</f>
        <v>330.06579176108113</v>
      </c>
      <c r="CR42">
        <f>CQ41+'PC HKI$'!CR41</f>
        <v>326.79781362483283</v>
      </c>
      <c r="CS42">
        <f>CR41+'PC HKI$'!CS41</f>
        <v>323.56219170775529</v>
      </c>
      <c r="CT42">
        <f>CS41+'PC HKI$'!CT41</f>
        <v>320.35860565124284</v>
      </c>
      <c r="CU42">
        <f>CT41+'PC HKI$'!CU41</f>
        <v>317.18673826855729</v>
      </c>
      <c r="CV42">
        <f>CU41+'PC HKI$'!CV41</f>
        <v>314.04627551342304</v>
      </c>
      <c r="CW42">
        <f>CV41+'PC HKI$'!CW41</f>
        <v>310.93690644893371</v>
      </c>
      <c r="CX42">
        <f>CW41+'PC HKI$'!CX41</f>
        <v>307.85832321676605</v>
      </c>
      <c r="CY42">
        <f>CX41+'PC HKI$'!CY41</f>
        <v>304.81022100669907</v>
      </c>
    </row>
    <row r="43" spans="1:103" x14ac:dyDescent="0.25">
      <c r="A43">
        <f>'HKFI(x)'!AE41</f>
        <v>1989</v>
      </c>
      <c r="B43">
        <f t="shared" si="2"/>
        <v>39247.294201859047</v>
      </c>
      <c r="C43">
        <f>'PC HKI$'!C42</f>
        <v>10.665355061005572</v>
      </c>
      <c r="D43">
        <f>C42+'PC HKI$'!D42</f>
        <v>20.332458170624527</v>
      </c>
      <c r="E43">
        <f>D42+'PC HKI$'!E42</f>
        <v>28.872828051523964</v>
      </c>
      <c r="F43">
        <f>E42+'PC HKI$'!F42</f>
        <v>39.994794418820369</v>
      </c>
      <c r="G43">
        <f>F42+'PC HKI$'!G42</f>
        <v>52.623704409930816</v>
      </c>
      <c r="H43">
        <f>G42+'PC HKI$'!H42</f>
        <v>67.341998914393812</v>
      </c>
      <c r="I43">
        <f>H42+'PC HKI$'!I42</f>
        <v>88.766803540241312</v>
      </c>
      <c r="J43">
        <f>I42+'PC HKI$'!J42</f>
        <v>116.54439363407742</v>
      </c>
      <c r="K43">
        <f>J42+'PC HKI$'!K42</f>
        <v>143.64736728403369</v>
      </c>
      <c r="L43">
        <f>K42+'PC HKI$'!L42</f>
        <v>172.04352160382911</v>
      </c>
      <c r="M43">
        <f>L42+'PC HKI$'!M42</f>
        <v>200.44899583672492</v>
      </c>
      <c r="N43">
        <f>M42+'PC HKI$'!N42</f>
        <v>229.16370717265693</v>
      </c>
      <c r="O43">
        <f>N42+'PC HKI$'!O42</f>
        <v>259.68787911389524</v>
      </c>
      <c r="P43">
        <f>O42+'PC HKI$'!P42</f>
        <v>290.75329141354496</v>
      </c>
      <c r="Q43">
        <f>P42+'PC HKI$'!Q42</f>
        <v>322.12711787715625</v>
      </c>
      <c r="R43">
        <f>Q42+'PC HKI$'!R42</f>
        <v>353.79891564310418</v>
      </c>
      <c r="S43">
        <f>R42+'PC HKI$'!S42</f>
        <v>385.00070749646795</v>
      </c>
      <c r="T43">
        <f>S42+'PC HKI$'!T42</f>
        <v>417.37724538764132</v>
      </c>
      <c r="U43">
        <f>T42+'PC HKI$'!U42</f>
        <v>442.86600028847948</v>
      </c>
      <c r="V43">
        <f>U42+'PC HKI$'!V42</f>
        <v>466.53374001716998</v>
      </c>
      <c r="W43">
        <f>V42+'PC HKI$'!W42</f>
        <v>487.93249281028579</v>
      </c>
      <c r="X43">
        <f>W42+'PC HKI$'!X42</f>
        <v>507.22290231890634</v>
      </c>
      <c r="Y43">
        <f>X42+'PC HKI$'!Y42</f>
        <v>523.3145529461018</v>
      </c>
      <c r="Z43">
        <f>Y42+'PC HKI$'!Z42</f>
        <v>537.70113352132535</v>
      </c>
      <c r="AA43">
        <f>Z42+'PC HKI$'!AA42</f>
        <v>547.11125831618426</v>
      </c>
      <c r="AB43">
        <f>AA42+'PC HKI$'!AB42</f>
        <v>552.49985119702137</v>
      </c>
      <c r="AC43">
        <f>AB42+'PC HKI$'!AC42</f>
        <v>556.29846701163194</v>
      </c>
      <c r="AD43">
        <f>AC42+'PC HKI$'!AD42</f>
        <v>552.43469878759686</v>
      </c>
      <c r="AE43">
        <f>AD42+'PC HKI$'!AE42</f>
        <v>548.58863128122016</v>
      </c>
      <c r="AF43">
        <f>AE42+'PC HKI$'!AF42</f>
        <v>544.595715569258</v>
      </c>
      <c r="AG43">
        <f>AF42+'PC HKI$'!AG42</f>
        <v>540.51803905682107</v>
      </c>
      <c r="AH43">
        <f>AG42+'PC HKI$'!AH42</f>
        <v>536.32775872371883</v>
      </c>
      <c r="AI43">
        <f>AH42+'PC HKI$'!AI42</f>
        <v>532.2107961988122</v>
      </c>
      <c r="AJ43">
        <f>AI42+'PC HKI$'!AJ42</f>
        <v>527.98907554385789</v>
      </c>
      <c r="AK43">
        <f>AJ42+'PC HKI$'!AK42</f>
        <v>523.61808121295087</v>
      </c>
      <c r="AL43">
        <f>AK42+'PC HKI$'!AL42</f>
        <v>519.22231725219956</v>
      </c>
      <c r="AM43">
        <f>AL42+'PC HKI$'!AM42</f>
        <v>514.65545781821857</v>
      </c>
      <c r="AN43">
        <f>AM42+'PC HKI$'!AN42</f>
        <v>510.00311316807745</v>
      </c>
      <c r="AO43">
        <f>AN42+'PC HKI$'!AO42</f>
        <v>505.23767805663783</v>
      </c>
      <c r="AP43">
        <f>AO42+'PC HKI$'!AP42</f>
        <v>500.37444250459026</v>
      </c>
      <c r="AQ43">
        <f>AP42+'PC HKI$'!AQ42</f>
        <v>495.51957063724814</v>
      </c>
      <c r="AR43">
        <f>AQ42+'PC HKI$'!AR42</f>
        <v>490.5408091050391</v>
      </c>
      <c r="AS43">
        <f>AR42+'PC HKI$'!AS42</f>
        <v>485.49876720016124</v>
      </c>
      <c r="AT43">
        <f>AS42+'PC HKI$'!AT42</f>
        <v>480.52432782357124</v>
      </c>
      <c r="AU43">
        <f>AT42+'PC HKI$'!AU42</f>
        <v>475.71934855509932</v>
      </c>
      <c r="AV43">
        <f>AU42+'PC HKI$'!AV42</f>
        <v>471.04082553263999</v>
      </c>
      <c r="AW43">
        <f>AV42+'PC HKI$'!AW42</f>
        <v>466.54103893471705</v>
      </c>
      <c r="AX43">
        <f>AW42+'PC HKI$'!AX42</f>
        <v>462.30438483661254</v>
      </c>
      <c r="AY43">
        <f>AX42+'PC HKI$'!AY42</f>
        <v>458.42324701989941</v>
      </c>
      <c r="AZ43">
        <f>AY42+'PC HKI$'!AZ42</f>
        <v>454.85422333052469</v>
      </c>
      <c r="BA43">
        <f>AZ42+'PC HKI$'!BA42</f>
        <v>451.55443882407684</v>
      </c>
      <c r="BB43">
        <f>BA42+'PC HKI$'!BB42</f>
        <v>448.4884608111708</v>
      </c>
      <c r="BC43">
        <f>BB42+'PC HKI$'!BC42</f>
        <v>445.65892517603731</v>
      </c>
      <c r="BD43">
        <f>BC42+'PC HKI$'!BD42</f>
        <v>443.17514107068217</v>
      </c>
      <c r="BE43">
        <f>BD42+'PC HKI$'!BE42</f>
        <v>440.99140675591082</v>
      </c>
      <c r="BF43">
        <f>BE42+'PC HKI$'!BF42</f>
        <v>439.05964185910852</v>
      </c>
      <c r="BG43">
        <f>BF42+'PC HKI$'!BG42</f>
        <v>437.38485077206735</v>
      </c>
      <c r="BH43">
        <f>BG42+'PC HKI$'!BH42</f>
        <v>435.94214553506674</v>
      </c>
      <c r="BI43">
        <f>BH42+'PC HKI$'!BI42</f>
        <v>434.79366123156518</v>
      </c>
      <c r="BJ43">
        <f>BI42+'PC HKI$'!BJ42</f>
        <v>433.87834650942034</v>
      </c>
      <c r="BK43">
        <f>BJ42+'PC HKI$'!BK42</f>
        <v>433.13787078166547</v>
      </c>
      <c r="BL43">
        <f>BK42+'PC HKI$'!BL42</f>
        <v>432.58336896027464</v>
      </c>
      <c r="BM43">
        <f>BL42+'PC HKI$'!BM42</f>
        <v>432.17988506494737</v>
      </c>
      <c r="BN43">
        <f>BM42+'PC HKI$'!BN42</f>
        <v>431.95142448373394</v>
      </c>
      <c r="BO43">
        <f>BN42+'PC HKI$'!BO42</f>
        <v>431.84321134551732</v>
      </c>
      <c r="BP43">
        <f>BO42+'PC HKI$'!BP42</f>
        <v>431.79499914458961</v>
      </c>
      <c r="BQ43">
        <f>BP42+'PC HKI$'!BQ42</f>
        <v>431.79499914458961</v>
      </c>
      <c r="BR43">
        <f>BQ42+'PC HKI$'!BR42</f>
        <v>427.51980113325703</v>
      </c>
      <c r="BS43">
        <f>BR42+'PC HKI$'!BS42</f>
        <v>423.28693181510596</v>
      </c>
      <c r="BT43">
        <f>BS42+'PC HKI$'!BT42</f>
        <v>419.09597209416432</v>
      </c>
      <c r="BU43">
        <f>BT42+'PC HKI$'!BU42</f>
        <v>414.94650702392505</v>
      </c>
      <c r="BV43">
        <f>BU42+'PC HKI$'!BV42</f>
        <v>410.83812576626241</v>
      </c>
      <c r="BW43">
        <f>BV42+'PC HKI$'!BW42</f>
        <v>406.77042155075486</v>
      </c>
      <c r="BX43">
        <f>BW42+'PC HKI$'!BX42</f>
        <v>402.74299163441077</v>
      </c>
      <c r="BY43">
        <f>BX42+'PC HKI$'!BY42</f>
        <v>398.75543726179285</v>
      </c>
      <c r="BZ43">
        <f>BY42+'PC HKI$'!BZ42</f>
        <v>394.80736362553745</v>
      </c>
      <c r="CA43">
        <f>BZ42+'PC HKI$'!CA42</f>
        <v>390.89837982726482</v>
      </c>
      <c r="CB43">
        <f>CA42+'PC HKI$'!CB42</f>
        <v>387.02809883887608</v>
      </c>
      <c r="CC43">
        <f>CB42+'PC HKI$'!CC42</f>
        <v>383.19613746423374</v>
      </c>
      <c r="CD43">
        <f>CC42+'PC HKI$'!CD42</f>
        <v>379.4021163012215</v>
      </c>
      <c r="CE43">
        <f>CD42+'PC HKI$'!CE42</f>
        <v>375.64565970417971</v>
      </c>
      <c r="CF43">
        <f>CE42+'PC HKI$'!CF42</f>
        <v>371.92639574671256</v>
      </c>
      <c r="CG43">
        <f>CF42+'PC HKI$'!CG42</f>
        <v>368.24395618486392</v>
      </c>
      <c r="CH43">
        <f>CG42+'PC HKI$'!CH42</f>
        <v>364.59797642065735</v>
      </c>
      <c r="CI43">
        <f>CH42+'PC HKI$'!CI42</f>
        <v>360.98809546599739</v>
      </c>
      <c r="CJ43">
        <f>CI42+'PC HKI$'!CJ42</f>
        <v>357.41395590692809</v>
      </c>
      <c r="CK43">
        <f>CJ42+'PC HKI$'!CK42</f>
        <v>353.87520386824565</v>
      </c>
      <c r="CL43">
        <f>CK42+'PC HKI$'!CL42</f>
        <v>350.37148897846106</v>
      </c>
      <c r="CM43">
        <f>CL42+'PC HKI$'!CM42</f>
        <v>346.90246433510998</v>
      </c>
      <c r="CN43">
        <f>CM42+'PC HKI$'!CN42</f>
        <v>343.46778647040594</v>
      </c>
      <c r="CO43">
        <f>CN42+'PC HKI$'!CO42</f>
        <v>340.06711531723363</v>
      </c>
      <c r="CP43">
        <f>CO42+'PC HKI$'!CP42</f>
        <v>336.70011417547886</v>
      </c>
      <c r="CQ43">
        <f>CP42+'PC HKI$'!CQ42</f>
        <v>333.36644967869194</v>
      </c>
      <c r="CR43">
        <f>CQ42+'PC HKI$'!CR42</f>
        <v>330.06579176108113</v>
      </c>
      <c r="CS43">
        <f>CR42+'PC HKI$'!CS42</f>
        <v>326.79781362483283</v>
      </c>
      <c r="CT43">
        <f>CS42+'PC HKI$'!CT42</f>
        <v>323.56219170775529</v>
      </c>
      <c r="CU43">
        <f>CT42+'PC HKI$'!CU42</f>
        <v>320.35860565124284</v>
      </c>
      <c r="CV43">
        <f>CU42+'PC HKI$'!CV42</f>
        <v>317.18673826855729</v>
      </c>
      <c r="CW43">
        <f>CV42+'PC HKI$'!CW42</f>
        <v>314.04627551342304</v>
      </c>
      <c r="CX43">
        <f>CW42+'PC HKI$'!CX42</f>
        <v>310.93690644893371</v>
      </c>
      <c r="CY43">
        <f>CX42+'PC HKI$'!CY42</f>
        <v>307.85832321676605</v>
      </c>
    </row>
    <row r="44" spans="1:103" x14ac:dyDescent="0.25">
      <c r="A44">
        <f>'HKFI(x)'!AE42</f>
        <v>1990</v>
      </c>
      <c r="B44">
        <f t="shared" si="2"/>
        <v>39559.853906439777</v>
      </c>
      <c r="C44">
        <f>'PC HKI$'!C43</f>
        <v>10.787651960838781</v>
      </c>
      <c r="D44">
        <f>C43+'PC HKI$'!D43</f>
        <v>20.574918200787224</v>
      </c>
      <c r="E44">
        <f>D43+'PC HKI$'!E43</f>
        <v>29.207084473248493</v>
      </c>
      <c r="F44">
        <f>E43+'PC HKI$'!F43</f>
        <v>40.432483511242765</v>
      </c>
      <c r="G44">
        <f>F43+'PC HKI$'!G43</f>
        <v>53.190771494280654</v>
      </c>
      <c r="H44">
        <f>G43+'PC HKI$'!H43</f>
        <v>68.074606875333288</v>
      </c>
      <c r="I44">
        <f>H43+'PC HKI$'!I43</f>
        <v>89.722117685348422</v>
      </c>
      <c r="J44">
        <f>I43+'PC HKI$'!J43</f>
        <v>117.77536662960298</v>
      </c>
      <c r="K44">
        <f>J43+'PC HKI$'!K43</f>
        <v>145.12710889666997</v>
      </c>
      <c r="L44">
        <f>K43+'PC HKI$'!L43</f>
        <v>173.79009284636237</v>
      </c>
      <c r="M44">
        <f>L43+'PC HKI$'!M43</f>
        <v>202.45983485786704</v>
      </c>
      <c r="N44">
        <f>M43+'PC HKI$'!N43</f>
        <v>231.37168967020961</v>
      </c>
      <c r="O44">
        <f>N43+'PC HKI$'!O43</f>
        <v>262.12432806210893</v>
      </c>
      <c r="P44">
        <f>O43+'PC HKI$'!P43</f>
        <v>293.42663316552427</v>
      </c>
      <c r="Q44">
        <f>P43+'PC HKI$'!Q43</f>
        <v>324.96731153113825</v>
      </c>
      <c r="R44">
        <f>Q43+'PC HKI$'!R43</f>
        <v>356.8966257276582</v>
      </c>
      <c r="S44">
        <f>R43+'PC HKI$'!S43</f>
        <v>388.31700930690243</v>
      </c>
      <c r="T44">
        <f>S43+'PC HKI$'!T43</f>
        <v>420.97049151751446</v>
      </c>
      <c r="U44">
        <f>T43+'PC HKI$'!U43</f>
        <v>446.56601166684749</v>
      </c>
      <c r="V44">
        <f>U43+'PC HKI$'!V43</f>
        <v>470.24281983836374</v>
      </c>
      <c r="W44">
        <f>V43+'PC HKI$'!W43</f>
        <v>491.69633087648913</v>
      </c>
      <c r="X44">
        <f>W43+'PC HKI$'!X43</f>
        <v>511.03476657529097</v>
      </c>
      <c r="Y44">
        <f>X43+'PC HKI$'!Y43</f>
        <v>527.14292716518707</v>
      </c>
      <c r="Z44">
        <f>Y43+'PC HKI$'!Z43</f>
        <v>541.48561868558681</v>
      </c>
      <c r="AA44">
        <f>Z43+'PC HKI$'!AA43</f>
        <v>550.86348697021504</v>
      </c>
      <c r="AB44">
        <f>AA43+'PC HKI$'!AB43</f>
        <v>556.30176641453352</v>
      </c>
      <c r="AC44">
        <f>AB43+'PC HKI$'!AC43</f>
        <v>560.24118963749186</v>
      </c>
      <c r="AD44">
        <f>AC43+'PC HKI$'!AD43</f>
        <v>556.29846701163194</v>
      </c>
      <c r="AE44">
        <f>AD43+'PC HKI$'!AE43</f>
        <v>552.43469878759686</v>
      </c>
      <c r="AF44">
        <f>AE43+'PC HKI$'!AF43</f>
        <v>548.58863128122016</v>
      </c>
      <c r="AG44">
        <f>AF43+'PC HKI$'!AG43</f>
        <v>544.595715569258</v>
      </c>
      <c r="AH44">
        <f>AG43+'PC HKI$'!AH43</f>
        <v>540.51803905682107</v>
      </c>
      <c r="AI44">
        <f>AH43+'PC HKI$'!AI43</f>
        <v>536.32775872371883</v>
      </c>
      <c r="AJ44">
        <f>AI43+'PC HKI$'!AJ43</f>
        <v>532.2107961988122</v>
      </c>
      <c r="AK44">
        <f>AJ43+'PC HKI$'!AK43</f>
        <v>527.98907554385789</v>
      </c>
      <c r="AL44">
        <f>AK43+'PC HKI$'!AL43</f>
        <v>523.61808121295087</v>
      </c>
      <c r="AM44">
        <f>AL43+'PC HKI$'!AM43</f>
        <v>519.22231725219956</v>
      </c>
      <c r="AN44">
        <f>AM43+'PC HKI$'!AN43</f>
        <v>514.65545781821857</v>
      </c>
      <c r="AO44">
        <f>AN43+'PC HKI$'!AO43</f>
        <v>510.00311316807745</v>
      </c>
      <c r="AP44">
        <f>AO43+'PC HKI$'!AP43</f>
        <v>505.23767805663783</v>
      </c>
      <c r="AQ44">
        <f>AP43+'PC HKI$'!AQ43</f>
        <v>500.37444250459026</v>
      </c>
      <c r="AR44">
        <f>AQ43+'PC HKI$'!AR43</f>
        <v>495.51957063724814</v>
      </c>
      <c r="AS44">
        <f>AR43+'PC HKI$'!AS43</f>
        <v>490.5408091050391</v>
      </c>
      <c r="AT44">
        <f>AS43+'PC HKI$'!AT43</f>
        <v>485.49876720016124</v>
      </c>
      <c r="AU44">
        <f>AT43+'PC HKI$'!AU43</f>
        <v>480.52432782357124</v>
      </c>
      <c r="AV44">
        <f>AU43+'PC HKI$'!AV43</f>
        <v>475.71934855509932</v>
      </c>
      <c r="AW44">
        <f>AV43+'PC HKI$'!AW43</f>
        <v>471.04082553263999</v>
      </c>
      <c r="AX44">
        <f>AW43+'PC HKI$'!AX43</f>
        <v>466.54103893471705</v>
      </c>
      <c r="AY44">
        <f>AX43+'PC HKI$'!AY43</f>
        <v>462.30438483661254</v>
      </c>
      <c r="AZ44">
        <f>AY43+'PC HKI$'!AZ43</f>
        <v>458.42324701989941</v>
      </c>
      <c r="BA44">
        <f>AZ43+'PC HKI$'!BA43</f>
        <v>454.85422333052469</v>
      </c>
      <c r="BB44">
        <f>BA43+'PC HKI$'!BB43</f>
        <v>451.55443882407684</v>
      </c>
      <c r="BC44">
        <f>BB43+'PC HKI$'!BC43</f>
        <v>448.4884608111708</v>
      </c>
      <c r="BD44">
        <f>BC43+'PC HKI$'!BD43</f>
        <v>445.65892517603731</v>
      </c>
      <c r="BE44">
        <f>BD43+'PC HKI$'!BE43</f>
        <v>443.17514107068217</v>
      </c>
      <c r="BF44">
        <f>BE43+'PC HKI$'!BF43</f>
        <v>440.99140675591082</v>
      </c>
      <c r="BG44">
        <f>BF43+'PC HKI$'!BG43</f>
        <v>439.05964185910852</v>
      </c>
      <c r="BH44">
        <f>BG43+'PC HKI$'!BH43</f>
        <v>437.38485077206735</v>
      </c>
      <c r="BI44">
        <f>BH43+'PC HKI$'!BI43</f>
        <v>435.94214553506674</v>
      </c>
      <c r="BJ44">
        <f>BI43+'PC HKI$'!BJ43</f>
        <v>434.79366123156518</v>
      </c>
      <c r="BK44">
        <f>BJ43+'PC HKI$'!BK43</f>
        <v>433.87834650942034</v>
      </c>
      <c r="BL44">
        <f>BK43+'PC HKI$'!BL43</f>
        <v>433.13787078166547</v>
      </c>
      <c r="BM44">
        <f>BL43+'PC HKI$'!BM43</f>
        <v>432.58336896027464</v>
      </c>
      <c r="BN44">
        <f>BM43+'PC HKI$'!BN43</f>
        <v>432.17988506494737</v>
      </c>
      <c r="BO44">
        <f>BN43+'PC HKI$'!BO43</f>
        <v>431.95142448373394</v>
      </c>
      <c r="BP44">
        <f>BO43+'PC HKI$'!BP43</f>
        <v>431.84321134551732</v>
      </c>
      <c r="BQ44">
        <f>BP43+'PC HKI$'!BQ43</f>
        <v>431.79499914458961</v>
      </c>
      <c r="BR44">
        <f>BQ43+'PC HKI$'!BR43</f>
        <v>431.79499914458961</v>
      </c>
      <c r="BS44">
        <f>BR43+'PC HKI$'!BS43</f>
        <v>427.51980113325703</v>
      </c>
      <c r="BT44">
        <f>BS43+'PC HKI$'!BT43</f>
        <v>423.28693181510596</v>
      </c>
      <c r="BU44">
        <f>BT43+'PC HKI$'!BU43</f>
        <v>419.09597209416432</v>
      </c>
      <c r="BV44">
        <f>BU43+'PC HKI$'!BV43</f>
        <v>414.94650702392505</v>
      </c>
      <c r="BW44">
        <f>BV43+'PC HKI$'!BW43</f>
        <v>410.83812576626241</v>
      </c>
      <c r="BX44">
        <f>BW43+'PC HKI$'!BX43</f>
        <v>406.77042155075486</v>
      </c>
      <c r="BY44">
        <f>BX43+'PC HKI$'!BY43</f>
        <v>402.74299163441077</v>
      </c>
      <c r="BZ44">
        <f>BY43+'PC HKI$'!BZ43</f>
        <v>398.75543726179285</v>
      </c>
      <c r="CA44">
        <f>BZ43+'PC HKI$'!CA43</f>
        <v>394.80736362553745</v>
      </c>
      <c r="CB44">
        <f>CA43+'PC HKI$'!CB43</f>
        <v>390.89837982726482</v>
      </c>
      <c r="CC44">
        <f>CB43+'PC HKI$'!CC43</f>
        <v>387.02809883887608</v>
      </c>
      <c r="CD44">
        <f>CC43+'PC HKI$'!CD43</f>
        <v>383.19613746423374</v>
      </c>
      <c r="CE44">
        <f>CD43+'PC HKI$'!CE43</f>
        <v>379.4021163012215</v>
      </c>
      <c r="CF44">
        <f>CE43+'PC HKI$'!CF43</f>
        <v>375.64565970417971</v>
      </c>
      <c r="CG44">
        <f>CF43+'PC HKI$'!CG43</f>
        <v>371.92639574671256</v>
      </c>
      <c r="CH44">
        <f>CG43+'PC HKI$'!CH43</f>
        <v>368.24395618486392</v>
      </c>
      <c r="CI44">
        <f>CH43+'PC HKI$'!CI43</f>
        <v>364.59797642065735</v>
      </c>
      <c r="CJ44">
        <f>CI43+'PC HKI$'!CJ43</f>
        <v>360.98809546599739</v>
      </c>
      <c r="CK44">
        <f>CJ43+'PC HKI$'!CK43</f>
        <v>357.41395590692809</v>
      </c>
      <c r="CL44">
        <f>CK43+'PC HKI$'!CL43</f>
        <v>353.87520386824565</v>
      </c>
      <c r="CM44">
        <f>CL43+'PC HKI$'!CM43</f>
        <v>350.37148897846106</v>
      </c>
      <c r="CN44">
        <f>CM43+'PC HKI$'!CN43</f>
        <v>346.90246433510998</v>
      </c>
      <c r="CO44">
        <f>CN43+'PC HKI$'!CO43</f>
        <v>343.46778647040594</v>
      </c>
      <c r="CP44">
        <f>CO43+'PC HKI$'!CP43</f>
        <v>340.06711531723363</v>
      </c>
      <c r="CQ44">
        <f>CP43+'PC HKI$'!CQ43</f>
        <v>336.70011417547886</v>
      </c>
      <c r="CR44">
        <f>CQ43+'PC HKI$'!CR43</f>
        <v>333.36644967869194</v>
      </c>
      <c r="CS44">
        <f>CR43+'PC HKI$'!CS43</f>
        <v>330.06579176108113</v>
      </c>
      <c r="CT44">
        <f>CS43+'PC HKI$'!CT43</f>
        <v>326.79781362483283</v>
      </c>
      <c r="CU44">
        <f>CT43+'PC HKI$'!CU43</f>
        <v>323.56219170775529</v>
      </c>
      <c r="CV44">
        <f>CU43+'PC HKI$'!CV43</f>
        <v>320.35860565124284</v>
      </c>
      <c r="CW44">
        <f>CV43+'PC HKI$'!CW43</f>
        <v>317.18673826855729</v>
      </c>
      <c r="CX44">
        <f>CW43+'PC HKI$'!CX43</f>
        <v>314.04627551342304</v>
      </c>
      <c r="CY44">
        <f>CX43+'PC HKI$'!CY43</f>
        <v>310.93690644893371</v>
      </c>
    </row>
    <row r="45" spans="1:103" x14ac:dyDescent="0.25">
      <c r="A45">
        <f>'HKFI(x)'!AE43</f>
        <v>1991</v>
      </c>
      <c r="B45">
        <f t="shared" si="2"/>
        <v>39875.764484710227</v>
      </c>
      <c r="C45">
        <f>'PC HKI$'!C44</f>
        <v>10.895223729427615</v>
      </c>
      <c r="D45">
        <f>C44+'PC HKI$'!D44</f>
        <v>20.837489385641831</v>
      </c>
      <c r="E45">
        <f>D44+'PC HKI$'!E44</f>
        <v>29.56617587328207</v>
      </c>
      <c r="F45">
        <f>E44+'PC HKI$'!F44</f>
        <v>40.901150546614929</v>
      </c>
      <c r="G45">
        <f>F44+'PC HKI$'!G44</f>
        <v>53.795526718548849</v>
      </c>
      <c r="H45">
        <f>G44+'PC HKI$'!H44</f>
        <v>68.821772055186955</v>
      </c>
      <c r="I45">
        <f>H44+'PC HKI$'!I44</f>
        <v>90.718020218975298</v>
      </c>
      <c r="J45">
        <f>I44+'PC HKI$'!J44</f>
        <v>119.03781286892995</v>
      </c>
      <c r="K45">
        <f>J44+'PC HKI$'!K44</f>
        <v>146.67118008054459</v>
      </c>
      <c r="L45">
        <f>K44+'PC HKI$'!L44</f>
        <v>175.65217944775765</v>
      </c>
      <c r="M45">
        <f>L44+'PC HKI$'!M44</f>
        <v>204.51641781194479</v>
      </c>
      <c r="N45">
        <f>M44+'PC HKI$'!N44</f>
        <v>233.72343568776725</v>
      </c>
      <c r="O45">
        <f>N44+'PC HKI$'!O44</f>
        <v>264.70505387030681</v>
      </c>
      <c r="P45">
        <f>O44+'PC HKI$'!P44</f>
        <v>296.26610636695574</v>
      </c>
      <c r="Q45">
        <f>P44+'PC HKI$'!Q44</f>
        <v>328.00990867275704</v>
      </c>
      <c r="R45">
        <f>Q44+'PC HKI$'!R44</f>
        <v>360.12113998556248</v>
      </c>
      <c r="S45">
        <f>R44+'PC HKI$'!S44</f>
        <v>391.78185767666105</v>
      </c>
      <c r="T45">
        <f>S44+'PC HKI$'!T44</f>
        <v>424.68036764199053</v>
      </c>
      <c r="U45">
        <f>T44+'PC HKI$'!U44</f>
        <v>450.39540212687484</v>
      </c>
      <c r="V45">
        <f>U44+'PC HKI$'!V44</f>
        <v>474.14179912636826</v>
      </c>
      <c r="W45">
        <f>V44+'PC HKI$'!W44</f>
        <v>495.60170423514268</v>
      </c>
      <c r="X45">
        <f>W44+'PC HKI$'!X44</f>
        <v>515.00815416470823</v>
      </c>
      <c r="Y45">
        <f>X44+'PC HKI$'!Y44</f>
        <v>531.14500901535916</v>
      </c>
      <c r="Z45">
        <f>Y44+'PC HKI$'!Z44</f>
        <v>545.45018779401335</v>
      </c>
      <c r="AA45">
        <f>Z44+'PC HKI$'!AA44</f>
        <v>554.72103408747716</v>
      </c>
      <c r="AB45">
        <f>AA44+'PC HKI$'!AB44</f>
        <v>560.15398697935939</v>
      </c>
      <c r="AC45">
        <f>AB44+'PC HKI$'!AC44</f>
        <v>564.07924315638365</v>
      </c>
      <c r="AD45">
        <f>AC44+'PC HKI$'!AD44</f>
        <v>560.24118963749186</v>
      </c>
      <c r="AE45">
        <f>AD44+'PC HKI$'!AE44</f>
        <v>556.29846701163194</v>
      </c>
      <c r="AF45">
        <f>AE44+'PC HKI$'!AF44</f>
        <v>552.43469878759686</v>
      </c>
      <c r="AG45">
        <f>AF44+'PC HKI$'!AG44</f>
        <v>548.58863128122016</v>
      </c>
      <c r="AH45">
        <f>AG44+'PC HKI$'!AH44</f>
        <v>544.595715569258</v>
      </c>
      <c r="AI45">
        <f>AH44+'PC HKI$'!AI44</f>
        <v>540.51803905682107</v>
      </c>
      <c r="AJ45">
        <f>AI44+'PC HKI$'!AJ44</f>
        <v>536.32775872371883</v>
      </c>
      <c r="AK45">
        <f>AJ44+'PC HKI$'!AK44</f>
        <v>532.2107961988122</v>
      </c>
      <c r="AL45">
        <f>AK44+'PC HKI$'!AL44</f>
        <v>527.98907554385789</v>
      </c>
      <c r="AM45">
        <f>AL44+'PC HKI$'!AM44</f>
        <v>523.61808121295087</v>
      </c>
      <c r="AN45">
        <f>AM44+'PC HKI$'!AN44</f>
        <v>519.22231725219956</v>
      </c>
      <c r="AO45">
        <f>AN44+'PC HKI$'!AO44</f>
        <v>514.65545781821857</v>
      </c>
      <c r="AP45">
        <f>AO44+'PC HKI$'!AP44</f>
        <v>510.00311316807745</v>
      </c>
      <c r="AQ45">
        <f>AP44+'PC HKI$'!AQ44</f>
        <v>505.23767805663783</v>
      </c>
      <c r="AR45">
        <f>AQ44+'PC HKI$'!AR44</f>
        <v>500.37444250459026</v>
      </c>
      <c r="AS45">
        <f>AR44+'PC HKI$'!AS44</f>
        <v>495.51957063724814</v>
      </c>
      <c r="AT45">
        <f>AS44+'PC HKI$'!AT44</f>
        <v>490.5408091050391</v>
      </c>
      <c r="AU45">
        <f>AT44+'PC HKI$'!AU44</f>
        <v>485.49876720016124</v>
      </c>
      <c r="AV45">
        <f>AU44+'PC HKI$'!AV44</f>
        <v>480.52432782357124</v>
      </c>
      <c r="AW45">
        <f>AV44+'PC HKI$'!AW44</f>
        <v>475.71934855509932</v>
      </c>
      <c r="AX45">
        <f>AW44+'PC HKI$'!AX44</f>
        <v>471.04082553263999</v>
      </c>
      <c r="AY45">
        <f>AX44+'PC HKI$'!AY44</f>
        <v>466.54103893471705</v>
      </c>
      <c r="AZ45">
        <f>AY44+'PC HKI$'!AZ44</f>
        <v>462.30438483661254</v>
      </c>
      <c r="BA45">
        <f>AZ44+'PC HKI$'!BA44</f>
        <v>458.42324701989941</v>
      </c>
      <c r="BB45">
        <f>BA44+'PC HKI$'!BB44</f>
        <v>454.85422333052469</v>
      </c>
      <c r="BC45">
        <f>BB44+'PC HKI$'!BC44</f>
        <v>451.55443882407684</v>
      </c>
      <c r="BD45">
        <f>BC44+'PC HKI$'!BD44</f>
        <v>448.4884608111708</v>
      </c>
      <c r="BE45">
        <f>BD44+'PC HKI$'!BE44</f>
        <v>445.65892517603731</v>
      </c>
      <c r="BF45">
        <f>BE44+'PC HKI$'!BF44</f>
        <v>443.17514107068217</v>
      </c>
      <c r="BG45">
        <f>BF44+'PC HKI$'!BG44</f>
        <v>440.99140675591082</v>
      </c>
      <c r="BH45">
        <f>BG44+'PC HKI$'!BH44</f>
        <v>439.05964185910852</v>
      </c>
      <c r="BI45">
        <f>BH44+'PC HKI$'!BI44</f>
        <v>437.38485077206735</v>
      </c>
      <c r="BJ45">
        <f>BI44+'PC HKI$'!BJ44</f>
        <v>435.94214553506674</v>
      </c>
      <c r="BK45">
        <f>BJ44+'PC HKI$'!BK44</f>
        <v>434.79366123156518</v>
      </c>
      <c r="BL45">
        <f>BK44+'PC HKI$'!BL44</f>
        <v>433.87834650942034</v>
      </c>
      <c r="BM45">
        <f>BL44+'PC HKI$'!BM44</f>
        <v>433.13787078166547</v>
      </c>
      <c r="BN45">
        <f>BM44+'PC HKI$'!BN44</f>
        <v>432.58336896027464</v>
      </c>
      <c r="BO45">
        <f>BN44+'PC HKI$'!BO44</f>
        <v>432.17988506494737</v>
      </c>
      <c r="BP45">
        <f>BO44+'PC HKI$'!BP44</f>
        <v>431.95142448373394</v>
      </c>
      <c r="BQ45">
        <f>BP44+'PC HKI$'!BQ44</f>
        <v>431.84321134551732</v>
      </c>
      <c r="BR45">
        <f>BQ44+'PC HKI$'!BR44</f>
        <v>431.79499914458961</v>
      </c>
      <c r="BS45">
        <f>BR44+'PC HKI$'!BS44</f>
        <v>431.79499914458961</v>
      </c>
      <c r="BT45">
        <f>BS44+'PC HKI$'!BT44</f>
        <v>427.51980113325703</v>
      </c>
      <c r="BU45">
        <f>BT44+'PC HKI$'!BU44</f>
        <v>423.28693181510596</v>
      </c>
      <c r="BV45">
        <f>BU44+'PC HKI$'!BV44</f>
        <v>419.09597209416432</v>
      </c>
      <c r="BW45">
        <f>BV44+'PC HKI$'!BW44</f>
        <v>414.94650702392505</v>
      </c>
      <c r="BX45">
        <f>BW44+'PC HKI$'!BX44</f>
        <v>410.83812576626241</v>
      </c>
      <c r="BY45">
        <f>BX44+'PC HKI$'!BY44</f>
        <v>406.77042155075486</v>
      </c>
      <c r="BZ45">
        <f>BY44+'PC HKI$'!BZ44</f>
        <v>402.74299163441077</v>
      </c>
      <c r="CA45">
        <f>BZ44+'PC HKI$'!CA44</f>
        <v>398.75543726179285</v>
      </c>
      <c r="CB45">
        <f>CA44+'PC HKI$'!CB44</f>
        <v>394.80736362553745</v>
      </c>
      <c r="CC45">
        <f>CB44+'PC HKI$'!CC44</f>
        <v>390.89837982726482</v>
      </c>
      <c r="CD45">
        <f>CC44+'PC HKI$'!CD44</f>
        <v>387.02809883887608</v>
      </c>
      <c r="CE45">
        <f>CD44+'PC HKI$'!CE44</f>
        <v>383.19613746423374</v>
      </c>
      <c r="CF45">
        <f>CE44+'PC HKI$'!CF44</f>
        <v>379.4021163012215</v>
      </c>
      <c r="CG45">
        <f>CF44+'PC HKI$'!CG44</f>
        <v>375.64565970417971</v>
      </c>
      <c r="CH45">
        <f>CG44+'PC HKI$'!CH44</f>
        <v>371.92639574671256</v>
      </c>
      <c r="CI45">
        <f>CH44+'PC HKI$'!CI44</f>
        <v>368.24395618486392</v>
      </c>
      <c r="CJ45">
        <f>CI44+'PC HKI$'!CJ44</f>
        <v>364.59797642065735</v>
      </c>
      <c r="CK45">
        <f>CJ44+'PC HKI$'!CK44</f>
        <v>360.98809546599739</v>
      </c>
      <c r="CL45">
        <f>CK44+'PC HKI$'!CL44</f>
        <v>357.41395590692809</v>
      </c>
      <c r="CM45">
        <f>CL44+'PC HKI$'!CM44</f>
        <v>353.87520386824565</v>
      </c>
      <c r="CN45">
        <f>CM44+'PC HKI$'!CN44</f>
        <v>350.37148897846106</v>
      </c>
      <c r="CO45">
        <f>CN44+'PC HKI$'!CO44</f>
        <v>346.90246433510998</v>
      </c>
      <c r="CP45">
        <f>CO44+'PC HKI$'!CP44</f>
        <v>343.46778647040594</v>
      </c>
      <c r="CQ45">
        <f>CP44+'PC HKI$'!CQ44</f>
        <v>340.06711531723363</v>
      </c>
      <c r="CR45">
        <f>CQ44+'PC HKI$'!CR44</f>
        <v>336.70011417547886</v>
      </c>
      <c r="CS45">
        <f>CR44+'PC HKI$'!CS44</f>
        <v>333.36644967869194</v>
      </c>
      <c r="CT45">
        <f>CS44+'PC HKI$'!CT44</f>
        <v>330.06579176108113</v>
      </c>
      <c r="CU45">
        <f>CT44+'PC HKI$'!CU44</f>
        <v>326.79781362483283</v>
      </c>
      <c r="CV45">
        <f>CU44+'PC HKI$'!CV44</f>
        <v>323.56219170775529</v>
      </c>
      <c r="CW45">
        <f>CV44+'PC HKI$'!CW44</f>
        <v>320.35860565124284</v>
      </c>
      <c r="CX45">
        <f>CW44+'PC HKI$'!CX44</f>
        <v>317.18673826855729</v>
      </c>
      <c r="CY45">
        <f>CX44+'PC HKI$'!CY44</f>
        <v>314.04627551342304</v>
      </c>
    </row>
    <row r="46" spans="1:103" x14ac:dyDescent="0.25">
      <c r="A46">
        <f>'HKFI(x)'!AE44</f>
        <v>1992</v>
      </c>
      <c r="B46">
        <f t="shared" si="2"/>
        <v>40194.862625862595</v>
      </c>
      <c r="C46">
        <f>'PC HKI$'!C45</f>
        <v>11.000545175416885</v>
      </c>
      <c r="D46">
        <f>C45+'PC HKI$'!D45</f>
        <v>21.073539810709892</v>
      </c>
      <c r="E46">
        <f>D45+'PC HKI$'!E45</f>
        <v>29.937024492986147</v>
      </c>
      <c r="F46">
        <f>E45+'PC HKI$'!F45</f>
        <v>41.387383777926978</v>
      </c>
      <c r="G46">
        <f>F45+'PC HKI$'!G45</f>
        <v>54.419701503799516</v>
      </c>
      <c r="H46">
        <f>G45+'PC HKI$'!H45</f>
        <v>69.597451974348644</v>
      </c>
      <c r="I46">
        <f>H45+'PC HKI$'!I45</f>
        <v>91.717116108130369</v>
      </c>
      <c r="J46">
        <f>I45+'PC HKI$'!J45</f>
        <v>120.33561312198813</v>
      </c>
      <c r="K46">
        <f>J45+'PC HKI$'!K45</f>
        <v>148.24018703606097</v>
      </c>
      <c r="L46">
        <f>K45+'PC HKI$'!L45</f>
        <v>177.55928682295291</v>
      </c>
      <c r="M46">
        <f>L45+'PC HKI$'!M45</f>
        <v>206.68675176574916</v>
      </c>
      <c r="N46">
        <f>M45+'PC HKI$'!N45</f>
        <v>236.11304940922685</v>
      </c>
      <c r="O46">
        <f>N45+'PC HKI$'!O45</f>
        <v>267.41779207710817</v>
      </c>
      <c r="P46">
        <f>O45+'PC HKI$'!P45</f>
        <v>299.23235074235714</v>
      </c>
      <c r="Q46">
        <f>P45+'PC HKI$'!Q45</f>
        <v>331.20969360407776</v>
      </c>
      <c r="R46">
        <f>Q45+'PC HKI$'!R45</f>
        <v>363.53603668855698</v>
      </c>
      <c r="S46">
        <f>R45+'PC HKI$'!S45</f>
        <v>395.36431644617483</v>
      </c>
      <c r="T46">
        <f>S45+'PC HKI$'!T45</f>
        <v>428.52551370861329</v>
      </c>
      <c r="U46">
        <f>T45+'PC HKI$'!U45</f>
        <v>454.34889248666832</v>
      </c>
      <c r="V46">
        <f>U45+'PC HKI$'!V45</f>
        <v>478.18188388771358</v>
      </c>
      <c r="W46">
        <f>V45+'PC HKI$'!W45</f>
        <v>499.70366395708527</v>
      </c>
      <c r="X46">
        <f>W45+'PC HKI$'!X45</f>
        <v>519.12244391802392</v>
      </c>
      <c r="Y46">
        <f>X45+'PC HKI$'!Y45</f>
        <v>535.30549193379363</v>
      </c>
      <c r="Z46">
        <f>Y45+'PC HKI$'!Z45</f>
        <v>549.59448813709469</v>
      </c>
      <c r="AA46">
        <f>Z45+'PC HKI$'!AA45</f>
        <v>558.76924096510277</v>
      </c>
      <c r="AB46">
        <f>AA45+'PC HKI$'!AB45</f>
        <v>564.10756397579814</v>
      </c>
      <c r="AC46">
        <f>AB45+'PC HKI$'!AC45</f>
        <v>567.97548930647429</v>
      </c>
      <c r="AD46">
        <f>AC45+'PC HKI$'!AD45</f>
        <v>564.07924315638365</v>
      </c>
      <c r="AE46">
        <f>AD45+'PC HKI$'!AE45</f>
        <v>560.24118963749186</v>
      </c>
      <c r="AF46">
        <f>AE45+'PC HKI$'!AF45</f>
        <v>556.29846701163194</v>
      </c>
      <c r="AG46">
        <f>AF45+'PC HKI$'!AG45</f>
        <v>552.43469878759686</v>
      </c>
      <c r="AH46">
        <f>AG45+'PC HKI$'!AH45</f>
        <v>548.58863128122016</v>
      </c>
      <c r="AI46">
        <f>AH45+'PC HKI$'!AI45</f>
        <v>544.595715569258</v>
      </c>
      <c r="AJ46">
        <f>AI45+'PC HKI$'!AJ45</f>
        <v>540.51803905682107</v>
      </c>
      <c r="AK46">
        <f>AJ45+'PC HKI$'!AK45</f>
        <v>536.32775872371883</v>
      </c>
      <c r="AL46">
        <f>AK45+'PC HKI$'!AL45</f>
        <v>532.2107961988122</v>
      </c>
      <c r="AM46">
        <f>AL45+'PC HKI$'!AM45</f>
        <v>527.98907554385789</v>
      </c>
      <c r="AN46">
        <f>AM45+'PC HKI$'!AN45</f>
        <v>523.61808121295087</v>
      </c>
      <c r="AO46">
        <f>AN45+'PC HKI$'!AO45</f>
        <v>519.22231725219956</v>
      </c>
      <c r="AP46">
        <f>AO45+'PC HKI$'!AP45</f>
        <v>514.65545781821857</v>
      </c>
      <c r="AQ46">
        <f>AP45+'PC HKI$'!AQ45</f>
        <v>510.00311316807745</v>
      </c>
      <c r="AR46">
        <f>AQ45+'PC HKI$'!AR45</f>
        <v>505.23767805663783</v>
      </c>
      <c r="AS46">
        <f>AR45+'PC HKI$'!AS45</f>
        <v>500.37444250459026</v>
      </c>
      <c r="AT46">
        <f>AS45+'PC HKI$'!AT45</f>
        <v>495.51957063724814</v>
      </c>
      <c r="AU46">
        <f>AT45+'PC HKI$'!AU45</f>
        <v>490.5408091050391</v>
      </c>
      <c r="AV46">
        <f>AU45+'PC HKI$'!AV45</f>
        <v>485.49876720016124</v>
      </c>
      <c r="AW46">
        <f>AV45+'PC HKI$'!AW45</f>
        <v>480.52432782357124</v>
      </c>
      <c r="AX46">
        <f>AW45+'PC HKI$'!AX45</f>
        <v>475.71934855509932</v>
      </c>
      <c r="AY46">
        <f>AX45+'PC HKI$'!AY45</f>
        <v>471.04082553263999</v>
      </c>
      <c r="AZ46">
        <f>AY45+'PC HKI$'!AZ45</f>
        <v>466.54103893471705</v>
      </c>
      <c r="BA46">
        <f>AZ45+'PC HKI$'!BA45</f>
        <v>462.30438483661254</v>
      </c>
      <c r="BB46">
        <f>BA45+'PC HKI$'!BB45</f>
        <v>458.42324701989941</v>
      </c>
      <c r="BC46">
        <f>BB45+'PC HKI$'!BC45</f>
        <v>454.85422333052469</v>
      </c>
      <c r="BD46">
        <f>BC45+'PC HKI$'!BD45</f>
        <v>451.55443882407684</v>
      </c>
      <c r="BE46">
        <f>BD45+'PC HKI$'!BE45</f>
        <v>448.4884608111708</v>
      </c>
      <c r="BF46">
        <f>BE45+'PC HKI$'!BF45</f>
        <v>445.65892517603731</v>
      </c>
      <c r="BG46">
        <f>BF45+'PC HKI$'!BG45</f>
        <v>443.17514107068217</v>
      </c>
      <c r="BH46">
        <f>BG45+'PC HKI$'!BH45</f>
        <v>440.99140675591082</v>
      </c>
      <c r="BI46">
        <f>BH45+'PC HKI$'!BI45</f>
        <v>439.05964185910852</v>
      </c>
      <c r="BJ46">
        <f>BI45+'PC HKI$'!BJ45</f>
        <v>437.38485077206735</v>
      </c>
      <c r="BK46">
        <f>BJ45+'PC HKI$'!BK45</f>
        <v>435.94214553506674</v>
      </c>
      <c r="BL46">
        <f>BK45+'PC HKI$'!BL45</f>
        <v>434.79366123156518</v>
      </c>
      <c r="BM46">
        <f>BL45+'PC HKI$'!BM45</f>
        <v>433.87834650942034</v>
      </c>
      <c r="BN46">
        <f>BM45+'PC HKI$'!BN45</f>
        <v>433.13787078166547</v>
      </c>
      <c r="BO46">
        <f>BN45+'PC HKI$'!BO45</f>
        <v>432.58336896027464</v>
      </c>
      <c r="BP46">
        <f>BO45+'PC HKI$'!BP45</f>
        <v>432.17988506494737</v>
      </c>
      <c r="BQ46">
        <f>BP45+'PC HKI$'!BQ45</f>
        <v>431.95142448373394</v>
      </c>
      <c r="BR46">
        <f>BQ45+'PC HKI$'!BR45</f>
        <v>431.84321134551732</v>
      </c>
      <c r="BS46">
        <f>BR45+'PC HKI$'!BS45</f>
        <v>431.79499914458961</v>
      </c>
      <c r="BT46">
        <f>BS45+'PC HKI$'!BT45</f>
        <v>431.79499914458961</v>
      </c>
      <c r="BU46">
        <f>BT45+'PC HKI$'!BU45</f>
        <v>427.51980113325703</v>
      </c>
      <c r="BV46">
        <f>BU45+'PC HKI$'!BV45</f>
        <v>423.28693181510596</v>
      </c>
      <c r="BW46">
        <f>BV45+'PC HKI$'!BW45</f>
        <v>419.09597209416432</v>
      </c>
      <c r="BX46">
        <f>BW45+'PC HKI$'!BX45</f>
        <v>414.94650702392505</v>
      </c>
      <c r="BY46">
        <f>BX45+'PC HKI$'!BY45</f>
        <v>410.83812576626241</v>
      </c>
      <c r="BZ46">
        <f>BY45+'PC HKI$'!BZ45</f>
        <v>406.77042155075486</v>
      </c>
      <c r="CA46">
        <f>BZ45+'PC HKI$'!CA45</f>
        <v>402.74299163441077</v>
      </c>
      <c r="CB46">
        <f>CA45+'PC HKI$'!CB45</f>
        <v>398.75543726179285</v>
      </c>
      <c r="CC46">
        <f>CB45+'PC HKI$'!CC45</f>
        <v>394.80736362553745</v>
      </c>
      <c r="CD46">
        <f>CC45+'PC HKI$'!CD45</f>
        <v>390.89837982726482</v>
      </c>
      <c r="CE46">
        <f>CD45+'PC HKI$'!CE45</f>
        <v>387.02809883887608</v>
      </c>
      <c r="CF46">
        <f>CE45+'PC HKI$'!CF45</f>
        <v>383.19613746423374</v>
      </c>
      <c r="CG46">
        <f>CF45+'PC HKI$'!CG45</f>
        <v>379.4021163012215</v>
      </c>
      <c r="CH46">
        <f>CG45+'PC HKI$'!CH45</f>
        <v>375.64565970417971</v>
      </c>
      <c r="CI46">
        <f>CH45+'PC HKI$'!CI45</f>
        <v>371.92639574671256</v>
      </c>
      <c r="CJ46">
        <f>CI45+'PC HKI$'!CJ45</f>
        <v>368.24395618486392</v>
      </c>
      <c r="CK46">
        <f>CJ45+'PC HKI$'!CK45</f>
        <v>364.59797642065735</v>
      </c>
      <c r="CL46">
        <f>CK45+'PC HKI$'!CL45</f>
        <v>360.98809546599739</v>
      </c>
      <c r="CM46">
        <f>CL45+'PC HKI$'!CM45</f>
        <v>357.41395590692809</v>
      </c>
      <c r="CN46">
        <f>CM45+'PC HKI$'!CN45</f>
        <v>353.87520386824565</v>
      </c>
      <c r="CO46">
        <f>CN45+'PC HKI$'!CO45</f>
        <v>350.37148897846106</v>
      </c>
      <c r="CP46">
        <f>CO45+'PC HKI$'!CP45</f>
        <v>346.90246433510998</v>
      </c>
      <c r="CQ46">
        <f>CP45+'PC HKI$'!CQ45</f>
        <v>343.46778647040594</v>
      </c>
      <c r="CR46">
        <f>CQ45+'PC HKI$'!CR45</f>
        <v>340.06711531723363</v>
      </c>
      <c r="CS46">
        <f>CR45+'PC HKI$'!CS45</f>
        <v>336.70011417547886</v>
      </c>
      <c r="CT46">
        <f>CS45+'PC HKI$'!CT45</f>
        <v>333.36644967869194</v>
      </c>
      <c r="CU46">
        <f>CT45+'PC HKI$'!CU45</f>
        <v>330.06579176108113</v>
      </c>
      <c r="CV46">
        <f>CU45+'PC HKI$'!CV45</f>
        <v>326.79781362483283</v>
      </c>
      <c r="CW46">
        <f>CV45+'PC HKI$'!CW45</f>
        <v>323.56219170775529</v>
      </c>
      <c r="CX46">
        <f>CW45+'PC HKI$'!CX45</f>
        <v>320.35860565124284</v>
      </c>
      <c r="CY46">
        <f>CX45+'PC HKI$'!CY45</f>
        <v>317.18673826855729</v>
      </c>
    </row>
    <row r="47" spans="1:103" x14ac:dyDescent="0.25">
      <c r="A47">
        <f>'HKFI(x)'!AE45</f>
        <v>1993</v>
      </c>
      <c r="B47">
        <f t="shared" si="2"/>
        <v>40518.158670880344</v>
      </c>
      <c r="C47">
        <f>'PC HKI$'!C46</f>
        <v>11.123241247094645</v>
      </c>
      <c r="D47">
        <f>C46+'PC HKI$'!D46</f>
        <v>21.315211911801377</v>
      </c>
      <c r="E47">
        <f>D46+'PC HKI$'!E46</f>
        <v>30.290322176799428</v>
      </c>
      <c r="F47">
        <f>E46+'PC HKI$'!F46</f>
        <v>41.899649588859482</v>
      </c>
      <c r="G47">
        <f>F46+'PC HKI$'!G46</f>
        <v>55.074975656780921</v>
      </c>
      <c r="H47">
        <f>G46+'PC HKI$'!H46</f>
        <v>70.412619799766262</v>
      </c>
      <c r="I47">
        <f>H46+'PC HKI$'!I46</f>
        <v>92.777466384427754</v>
      </c>
      <c r="J47">
        <f>I46+'PC HKI$'!J46</f>
        <v>121.68817003750668</v>
      </c>
      <c r="K47">
        <f>J46+'PC HKI$'!K46</f>
        <v>149.89510295577398</v>
      </c>
      <c r="L47">
        <f>K46+'PC HKI$'!L46</f>
        <v>179.53417687974309</v>
      </c>
      <c r="M47">
        <f>L46+'PC HKI$'!M46</f>
        <v>208.96001814319604</v>
      </c>
      <c r="N47">
        <f>M46+'PC HKI$'!N46</f>
        <v>238.67019640651154</v>
      </c>
      <c r="O47">
        <f>N46+'PC HKI$'!O46</f>
        <v>270.22197290160494</v>
      </c>
      <c r="P47">
        <f>O46+'PC HKI$'!P46</f>
        <v>302.38053074038339</v>
      </c>
      <c r="Q47">
        <f>P46+'PC HKI$'!Q46</f>
        <v>334.59382779088719</v>
      </c>
      <c r="R47">
        <f>Q46+'PC HKI$'!R46</f>
        <v>367.16352821525271</v>
      </c>
      <c r="S47">
        <f>R46+'PC HKI$'!S46</f>
        <v>399.19391097862513</v>
      </c>
      <c r="T47">
        <f>S46+'PC HKI$'!T46</f>
        <v>432.54340980427958</v>
      </c>
      <c r="U47">
        <f>T46+'PC HKI$'!U46</f>
        <v>458.49649546473751</v>
      </c>
      <c r="V47">
        <f>U46+'PC HKI$'!V46</f>
        <v>482.40471449601438</v>
      </c>
      <c r="W47">
        <f>V46+'PC HKI$'!W46</f>
        <v>503.99644725551951</v>
      </c>
      <c r="X47">
        <f>W46+'PC HKI$'!X46</f>
        <v>523.47342754786723</v>
      </c>
      <c r="Y47">
        <f>X46+'PC HKI$'!Y46</f>
        <v>539.63903577120664</v>
      </c>
      <c r="Z47">
        <f>Y46+'PC HKI$'!Z46</f>
        <v>553.93399559287946</v>
      </c>
      <c r="AA47">
        <f>Z46+'PC HKI$'!AA46</f>
        <v>563.02917731042544</v>
      </c>
      <c r="AB47">
        <f>AA46+'PC HKI$'!AB46</f>
        <v>568.26483111007656</v>
      </c>
      <c r="AC47">
        <f>AB46+'PC HKI$'!AC46</f>
        <v>571.99335064574484</v>
      </c>
      <c r="AD47">
        <f>AC46+'PC HKI$'!AD46</f>
        <v>567.97548930647429</v>
      </c>
      <c r="AE47">
        <f>AD46+'PC HKI$'!AE46</f>
        <v>564.07924315638365</v>
      </c>
      <c r="AF47">
        <f>AE46+'PC HKI$'!AF46</f>
        <v>560.24118963749186</v>
      </c>
      <c r="AG47">
        <f>AF46+'PC HKI$'!AG46</f>
        <v>556.29846701163194</v>
      </c>
      <c r="AH47">
        <f>AG46+'PC HKI$'!AH46</f>
        <v>552.43469878759686</v>
      </c>
      <c r="AI47">
        <f>AH46+'PC HKI$'!AI46</f>
        <v>548.58863128122016</v>
      </c>
      <c r="AJ47">
        <f>AI46+'PC HKI$'!AJ46</f>
        <v>544.595715569258</v>
      </c>
      <c r="AK47">
        <f>AJ46+'PC HKI$'!AK46</f>
        <v>540.51803905682107</v>
      </c>
      <c r="AL47">
        <f>AK46+'PC HKI$'!AL46</f>
        <v>536.32775872371883</v>
      </c>
      <c r="AM47">
        <f>AL46+'PC HKI$'!AM46</f>
        <v>532.2107961988122</v>
      </c>
      <c r="AN47">
        <f>AM46+'PC HKI$'!AN46</f>
        <v>527.98907554385789</v>
      </c>
      <c r="AO47">
        <f>AN46+'PC HKI$'!AO46</f>
        <v>523.61808121295087</v>
      </c>
      <c r="AP47">
        <f>AO46+'PC HKI$'!AP46</f>
        <v>519.22231725219956</v>
      </c>
      <c r="AQ47">
        <f>AP46+'PC HKI$'!AQ46</f>
        <v>514.65545781821857</v>
      </c>
      <c r="AR47">
        <f>AQ46+'PC HKI$'!AR46</f>
        <v>510.00311316807745</v>
      </c>
      <c r="AS47">
        <f>AR46+'PC HKI$'!AS46</f>
        <v>505.23767805663783</v>
      </c>
      <c r="AT47">
        <f>AS46+'PC HKI$'!AT46</f>
        <v>500.37444250459026</v>
      </c>
      <c r="AU47">
        <f>AT46+'PC HKI$'!AU46</f>
        <v>495.51957063724814</v>
      </c>
      <c r="AV47">
        <f>AU46+'PC HKI$'!AV46</f>
        <v>490.5408091050391</v>
      </c>
      <c r="AW47">
        <f>AV46+'PC HKI$'!AW46</f>
        <v>485.49876720016124</v>
      </c>
      <c r="AX47">
        <f>AW46+'PC HKI$'!AX46</f>
        <v>480.52432782357124</v>
      </c>
      <c r="AY47">
        <f>AX46+'PC HKI$'!AY46</f>
        <v>475.71934855509932</v>
      </c>
      <c r="AZ47">
        <f>AY46+'PC HKI$'!AZ46</f>
        <v>471.04082553263999</v>
      </c>
      <c r="BA47">
        <f>AZ46+'PC HKI$'!BA46</f>
        <v>466.54103893471705</v>
      </c>
      <c r="BB47">
        <f>BA46+'PC HKI$'!BB46</f>
        <v>462.30438483661254</v>
      </c>
      <c r="BC47">
        <f>BB46+'PC HKI$'!BC46</f>
        <v>458.42324701989941</v>
      </c>
      <c r="BD47">
        <f>BC46+'PC HKI$'!BD46</f>
        <v>454.85422333052469</v>
      </c>
      <c r="BE47">
        <f>BD46+'PC HKI$'!BE46</f>
        <v>451.55443882407684</v>
      </c>
      <c r="BF47">
        <f>BE46+'PC HKI$'!BF46</f>
        <v>448.4884608111708</v>
      </c>
      <c r="BG47">
        <f>BF46+'PC HKI$'!BG46</f>
        <v>445.65892517603731</v>
      </c>
      <c r="BH47">
        <f>BG46+'PC HKI$'!BH46</f>
        <v>443.17514107068217</v>
      </c>
      <c r="BI47">
        <f>BH46+'PC HKI$'!BI46</f>
        <v>440.99140675591082</v>
      </c>
      <c r="BJ47">
        <f>BI46+'PC HKI$'!BJ46</f>
        <v>439.05964185910852</v>
      </c>
      <c r="BK47">
        <f>BJ46+'PC HKI$'!BK46</f>
        <v>437.38485077206735</v>
      </c>
      <c r="BL47">
        <f>BK46+'PC HKI$'!BL46</f>
        <v>435.94214553506674</v>
      </c>
      <c r="BM47">
        <f>BL46+'PC HKI$'!BM46</f>
        <v>434.79366123156518</v>
      </c>
      <c r="BN47">
        <f>BM46+'PC HKI$'!BN46</f>
        <v>433.87834650942034</v>
      </c>
      <c r="BO47">
        <f>BN46+'PC HKI$'!BO46</f>
        <v>433.13787078166547</v>
      </c>
      <c r="BP47">
        <f>BO46+'PC HKI$'!BP46</f>
        <v>432.58336896027464</v>
      </c>
      <c r="BQ47">
        <f>BP46+'PC HKI$'!BQ46</f>
        <v>432.17988506494737</v>
      </c>
      <c r="BR47">
        <f>BQ46+'PC HKI$'!BR46</f>
        <v>431.95142448373394</v>
      </c>
      <c r="BS47">
        <f>BR46+'PC HKI$'!BS46</f>
        <v>431.84321134551732</v>
      </c>
      <c r="BT47">
        <f>BS46+'PC HKI$'!BT46</f>
        <v>431.79499914458961</v>
      </c>
      <c r="BU47">
        <f>BT46+'PC HKI$'!BU46</f>
        <v>431.79499914458961</v>
      </c>
      <c r="BV47">
        <f>BU46+'PC HKI$'!BV46</f>
        <v>427.51980113325703</v>
      </c>
      <c r="BW47">
        <f>BV46+'PC HKI$'!BW46</f>
        <v>423.28693181510596</v>
      </c>
      <c r="BX47">
        <f>BW46+'PC HKI$'!BX46</f>
        <v>419.09597209416432</v>
      </c>
      <c r="BY47">
        <f>BX46+'PC HKI$'!BY46</f>
        <v>414.94650702392505</v>
      </c>
      <c r="BZ47">
        <f>BY46+'PC HKI$'!BZ46</f>
        <v>410.83812576626241</v>
      </c>
      <c r="CA47">
        <f>BZ46+'PC HKI$'!CA46</f>
        <v>406.77042155075486</v>
      </c>
      <c r="CB47">
        <f>CA46+'PC HKI$'!CB46</f>
        <v>402.74299163441077</v>
      </c>
      <c r="CC47">
        <f>CB46+'PC HKI$'!CC46</f>
        <v>398.75543726179285</v>
      </c>
      <c r="CD47">
        <f>CC46+'PC HKI$'!CD46</f>
        <v>394.80736362553745</v>
      </c>
      <c r="CE47">
        <f>CD46+'PC HKI$'!CE46</f>
        <v>390.89837982726482</v>
      </c>
      <c r="CF47">
        <f>CE46+'PC HKI$'!CF46</f>
        <v>387.02809883887608</v>
      </c>
      <c r="CG47">
        <f>CF46+'PC HKI$'!CG46</f>
        <v>383.19613746423374</v>
      </c>
      <c r="CH47">
        <f>CG46+'PC HKI$'!CH46</f>
        <v>379.4021163012215</v>
      </c>
      <c r="CI47">
        <f>CH46+'PC HKI$'!CI46</f>
        <v>375.64565970417971</v>
      </c>
      <c r="CJ47">
        <f>CI46+'PC HKI$'!CJ46</f>
        <v>371.92639574671256</v>
      </c>
      <c r="CK47">
        <f>CJ46+'PC HKI$'!CK46</f>
        <v>368.24395618486392</v>
      </c>
      <c r="CL47">
        <f>CK46+'PC HKI$'!CL46</f>
        <v>364.59797642065735</v>
      </c>
      <c r="CM47">
        <f>CL46+'PC HKI$'!CM46</f>
        <v>360.98809546599739</v>
      </c>
      <c r="CN47">
        <f>CM46+'PC HKI$'!CN46</f>
        <v>357.41395590692809</v>
      </c>
      <c r="CO47">
        <f>CN46+'PC HKI$'!CO46</f>
        <v>353.87520386824565</v>
      </c>
      <c r="CP47">
        <f>CO46+'PC HKI$'!CP46</f>
        <v>350.37148897846106</v>
      </c>
      <c r="CQ47">
        <f>CP46+'PC HKI$'!CQ46</f>
        <v>346.90246433510998</v>
      </c>
      <c r="CR47">
        <f>CQ46+'PC HKI$'!CR46</f>
        <v>343.46778647040594</v>
      </c>
      <c r="CS47">
        <f>CR46+'PC HKI$'!CS46</f>
        <v>340.06711531723363</v>
      </c>
      <c r="CT47">
        <f>CS46+'PC HKI$'!CT46</f>
        <v>336.70011417547886</v>
      </c>
      <c r="CU47">
        <f>CT46+'PC HKI$'!CU46</f>
        <v>333.36644967869194</v>
      </c>
      <c r="CV47">
        <f>CU46+'PC HKI$'!CV46</f>
        <v>330.06579176108113</v>
      </c>
      <c r="CW47">
        <f>CV46+'PC HKI$'!CW46</f>
        <v>326.79781362483283</v>
      </c>
      <c r="CX47">
        <f>CW46+'PC HKI$'!CX46</f>
        <v>323.56219170775529</v>
      </c>
      <c r="CY47">
        <f>CX46+'PC HKI$'!CY46</f>
        <v>320.35860565124284</v>
      </c>
    </row>
    <row r="48" spans="1:103" x14ac:dyDescent="0.25">
      <c r="A48">
        <f>'HKFI(x)'!AE46</f>
        <v>1994</v>
      </c>
      <c r="B48">
        <f t="shared" si="2"/>
        <v>40846.788382546591</v>
      </c>
      <c r="C48">
        <f>'PC HKI$'!C47</f>
        <v>11.265386827141041</v>
      </c>
      <c r="D48">
        <f>C47+'PC HKI$'!D47</f>
        <v>21.582912647969469</v>
      </c>
      <c r="E48">
        <f>D47+'PC HKI$'!E47</f>
        <v>30.659179500074437</v>
      </c>
      <c r="F48">
        <f>E47+'PC HKI$'!F47</f>
        <v>42.410256058121966</v>
      </c>
      <c r="G48">
        <f>F47+'PC HKI$'!G47</f>
        <v>55.771276010111251</v>
      </c>
      <c r="H48">
        <f>G47+'PC HKI$'!H47</f>
        <v>71.281259342332731</v>
      </c>
      <c r="I48">
        <f>H47+'PC HKI$'!I47</f>
        <v>93.913916651654105</v>
      </c>
      <c r="J48">
        <f>I47+'PC HKI$'!J47</f>
        <v>123.15984717692123</v>
      </c>
      <c r="K48">
        <f>J47+'PC HKI$'!K47</f>
        <v>151.66151636472074</v>
      </c>
      <c r="L48">
        <f>K47+'PC HKI$'!L47</f>
        <v>181.6428899890044</v>
      </c>
      <c r="M48">
        <f>L47+'PC HKI$'!M47</f>
        <v>211.3661307338152</v>
      </c>
      <c r="N48">
        <f>M47+'PC HKI$'!N47</f>
        <v>241.3906208058936</v>
      </c>
      <c r="O48">
        <f>N47+'PC HKI$'!O47</f>
        <v>273.25372416453445</v>
      </c>
      <c r="P48">
        <f>O47+'PC HKI$'!P47</f>
        <v>305.67600380796824</v>
      </c>
      <c r="Q48">
        <f>P47+'PC HKI$'!Q47</f>
        <v>338.22444793182194</v>
      </c>
      <c r="R48">
        <f>Q47+'PC HKI$'!R47</f>
        <v>371.03742182558</v>
      </c>
      <c r="S48">
        <f>R47+'PC HKI$'!S47</f>
        <v>403.29968774048689</v>
      </c>
      <c r="T48">
        <f>S47+'PC HKI$'!T47</f>
        <v>436.8701356896176</v>
      </c>
      <c r="U48">
        <f>T47+'PC HKI$'!U47</f>
        <v>462.88295609725924</v>
      </c>
      <c r="V48">
        <f>U47+'PC HKI$'!V47</f>
        <v>486.88759224565672</v>
      </c>
      <c r="W48">
        <f>V47+'PC HKI$'!W47</f>
        <v>508.52780263746473</v>
      </c>
      <c r="X48">
        <f>W47+'PC HKI$'!X47</f>
        <v>528.06018155820061</v>
      </c>
      <c r="Y48">
        <f>X47+'PC HKI$'!Y47</f>
        <v>544.24526467587089</v>
      </c>
      <c r="Z48">
        <f>Y47+'PC HKI$'!Z47</f>
        <v>558.48790526722257</v>
      </c>
      <c r="AA48">
        <f>Z47+'PC HKI$'!AA47</f>
        <v>567.52034793757798</v>
      </c>
      <c r="AB48">
        <f>AA47+'PC HKI$'!AB47</f>
        <v>572.64837868894506</v>
      </c>
      <c r="AC48">
        <f>AB47+'PC HKI$'!AC47</f>
        <v>576.23773110953971</v>
      </c>
      <c r="AD48">
        <f>AC47+'PC HKI$'!AD47</f>
        <v>571.99335064574484</v>
      </c>
      <c r="AE48">
        <f>AD47+'PC HKI$'!AE47</f>
        <v>567.97548930647429</v>
      </c>
      <c r="AF48">
        <f>AE47+'PC HKI$'!AF47</f>
        <v>564.07924315638365</v>
      </c>
      <c r="AG48">
        <f>AF47+'PC HKI$'!AG47</f>
        <v>560.24118963749186</v>
      </c>
      <c r="AH48">
        <f>AG47+'PC HKI$'!AH47</f>
        <v>556.29846701163194</v>
      </c>
      <c r="AI48">
        <f>AH47+'PC HKI$'!AI47</f>
        <v>552.43469878759686</v>
      </c>
      <c r="AJ48">
        <f>AI47+'PC HKI$'!AJ47</f>
        <v>548.58863128122016</v>
      </c>
      <c r="AK48">
        <f>AJ47+'PC HKI$'!AK47</f>
        <v>544.595715569258</v>
      </c>
      <c r="AL48">
        <f>AK47+'PC HKI$'!AL47</f>
        <v>540.51803905682107</v>
      </c>
      <c r="AM48">
        <f>AL47+'PC HKI$'!AM47</f>
        <v>536.32775872371883</v>
      </c>
      <c r="AN48">
        <f>AM47+'PC HKI$'!AN47</f>
        <v>532.2107961988122</v>
      </c>
      <c r="AO48">
        <f>AN47+'PC HKI$'!AO47</f>
        <v>527.98907554385789</v>
      </c>
      <c r="AP48">
        <f>AO47+'PC HKI$'!AP47</f>
        <v>523.61808121295087</v>
      </c>
      <c r="AQ48">
        <f>AP47+'PC HKI$'!AQ47</f>
        <v>519.22231725219956</v>
      </c>
      <c r="AR48">
        <f>AQ47+'PC HKI$'!AR47</f>
        <v>514.65545781821857</v>
      </c>
      <c r="AS48">
        <f>AR47+'PC HKI$'!AS47</f>
        <v>510.00311316807745</v>
      </c>
      <c r="AT48">
        <f>AS47+'PC HKI$'!AT47</f>
        <v>505.23767805663783</v>
      </c>
      <c r="AU48">
        <f>AT47+'PC HKI$'!AU47</f>
        <v>500.37444250459026</v>
      </c>
      <c r="AV48">
        <f>AU47+'PC HKI$'!AV47</f>
        <v>495.51957063724814</v>
      </c>
      <c r="AW48">
        <f>AV47+'PC HKI$'!AW47</f>
        <v>490.5408091050391</v>
      </c>
      <c r="AX48">
        <f>AW47+'PC HKI$'!AX47</f>
        <v>485.49876720016124</v>
      </c>
      <c r="AY48">
        <f>AX47+'PC HKI$'!AY47</f>
        <v>480.52432782357124</v>
      </c>
      <c r="AZ48">
        <f>AY47+'PC HKI$'!AZ47</f>
        <v>475.71934855509932</v>
      </c>
      <c r="BA48">
        <f>AZ47+'PC HKI$'!BA47</f>
        <v>471.04082553263999</v>
      </c>
      <c r="BB48">
        <f>BA47+'PC HKI$'!BB47</f>
        <v>466.54103893471705</v>
      </c>
      <c r="BC48">
        <f>BB47+'PC HKI$'!BC47</f>
        <v>462.30438483661254</v>
      </c>
      <c r="BD48">
        <f>BC47+'PC HKI$'!BD47</f>
        <v>458.42324701989941</v>
      </c>
      <c r="BE48">
        <f>BD47+'PC HKI$'!BE47</f>
        <v>454.85422333052469</v>
      </c>
      <c r="BF48">
        <f>BE47+'PC HKI$'!BF47</f>
        <v>451.55443882407684</v>
      </c>
      <c r="BG48">
        <f>BF47+'PC HKI$'!BG47</f>
        <v>448.4884608111708</v>
      </c>
      <c r="BH48">
        <f>BG47+'PC HKI$'!BH47</f>
        <v>445.65892517603731</v>
      </c>
      <c r="BI48">
        <f>BH47+'PC HKI$'!BI47</f>
        <v>443.17514107068217</v>
      </c>
      <c r="BJ48">
        <f>BI47+'PC HKI$'!BJ47</f>
        <v>440.99140675591082</v>
      </c>
      <c r="BK48">
        <f>BJ47+'PC HKI$'!BK47</f>
        <v>439.05964185910852</v>
      </c>
      <c r="BL48">
        <f>BK47+'PC HKI$'!BL47</f>
        <v>437.38485077206735</v>
      </c>
      <c r="BM48">
        <f>BL47+'PC HKI$'!BM47</f>
        <v>435.94214553506674</v>
      </c>
      <c r="BN48">
        <f>BM47+'PC HKI$'!BN47</f>
        <v>434.79366123156518</v>
      </c>
      <c r="BO48">
        <f>BN47+'PC HKI$'!BO47</f>
        <v>433.87834650942034</v>
      </c>
      <c r="BP48">
        <f>BO47+'PC HKI$'!BP47</f>
        <v>433.13787078166547</v>
      </c>
      <c r="BQ48">
        <f>BP47+'PC HKI$'!BQ47</f>
        <v>432.58336896027464</v>
      </c>
      <c r="BR48">
        <f>BQ47+'PC HKI$'!BR47</f>
        <v>432.17988506494737</v>
      </c>
      <c r="BS48">
        <f>BR47+'PC HKI$'!BS47</f>
        <v>431.95142448373394</v>
      </c>
      <c r="BT48">
        <f>BS47+'PC HKI$'!BT47</f>
        <v>431.84321134551732</v>
      </c>
      <c r="BU48">
        <f>BT47+'PC HKI$'!BU47</f>
        <v>431.79499914458961</v>
      </c>
      <c r="BV48">
        <f>BU47+'PC HKI$'!BV47</f>
        <v>431.79499914458961</v>
      </c>
      <c r="BW48">
        <f>BV47+'PC HKI$'!BW47</f>
        <v>427.51980113325703</v>
      </c>
      <c r="BX48">
        <f>BW47+'PC HKI$'!BX47</f>
        <v>423.28693181510596</v>
      </c>
      <c r="BY48">
        <f>BX47+'PC HKI$'!BY47</f>
        <v>419.09597209416432</v>
      </c>
      <c r="BZ48">
        <f>BY47+'PC HKI$'!BZ47</f>
        <v>414.94650702392505</v>
      </c>
      <c r="CA48">
        <f>BZ47+'PC HKI$'!CA47</f>
        <v>410.83812576626241</v>
      </c>
      <c r="CB48">
        <f>CA47+'PC HKI$'!CB47</f>
        <v>406.77042155075486</v>
      </c>
      <c r="CC48">
        <f>CB47+'PC HKI$'!CC47</f>
        <v>402.74299163441077</v>
      </c>
      <c r="CD48">
        <f>CC47+'PC HKI$'!CD47</f>
        <v>398.75543726179285</v>
      </c>
      <c r="CE48">
        <f>CD47+'PC HKI$'!CE47</f>
        <v>394.80736362553745</v>
      </c>
      <c r="CF48">
        <f>CE47+'PC HKI$'!CF47</f>
        <v>390.89837982726482</v>
      </c>
      <c r="CG48">
        <f>CF47+'PC HKI$'!CG47</f>
        <v>387.02809883887608</v>
      </c>
      <c r="CH48">
        <f>CG47+'PC HKI$'!CH47</f>
        <v>383.19613746423374</v>
      </c>
      <c r="CI48">
        <f>CH47+'PC HKI$'!CI47</f>
        <v>379.4021163012215</v>
      </c>
      <c r="CJ48">
        <f>CI47+'PC HKI$'!CJ47</f>
        <v>375.64565970417971</v>
      </c>
      <c r="CK48">
        <f>CJ47+'PC HKI$'!CK47</f>
        <v>371.92639574671256</v>
      </c>
      <c r="CL48">
        <f>CK47+'PC HKI$'!CL47</f>
        <v>368.24395618486392</v>
      </c>
      <c r="CM48">
        <f>CL47+'PC HKI$'!CM47</f>
        <v>364.59797642065735</v>
      </c>
      <c r="CN48">
        <f>CM47+'PC HKI$'!CN47</f>
        <v>360.98809546599739</v>
      </c>
      <c r="CO48">
        <f>CN47+'PC HKI$'!CO47</f>
        <v>357.41395590692809</v>
      </c>
      <c r="CP48">
        <f>CO47+'PC HKI$'!CP47</f>
        <v>353.87520386824565</v>
      </c>
      <c r="CQ48">
        <f>CP47+'PC HKI$'!CQ47</f>
        <v>350.37148897846106</v>
      </c>
      <c r="CR48">
        <f>CQ47+'PC HKI$'!CR47</f>
        <v>346.90246433510998</v>
      </c>
      <c r="CS48">
        <f>CR47+'PC HKI$'!CS47</f>
        <v>343.46778647040594</v>
      </c>
      <c r="CT48">
        <f>CS47+'PC HKI$'!CT47</f>
        <v>340.06711531723363</v>
      </c>
      <c r="CU48">
        <f>CT47+'PC HKI$'!CU47</f>
        <v>336.70011417547886</v>
      </c>
      <c r="CV48">
        <f>CU47+'PC HKI$'!CV47</f>
        <v>333.36644967869194</v>
      </c>
      <c r="CW48">
        <f>CV47+'PC HKI$'!CW47</f>
        <v>330.06579176108113</v>
      </c>
      <c r="CX48">
        <f>CW47+'PC HKI$'!CX47</f>
        <v>326.79781362483283</v>
      </c>
      <c r="CY48">
        <f>CX47+'PC HKI$'!CY47</f>
        <v>323.56219170775529</v>
      </c>
    </row>
    <row r="49" spans="1:103" x14ac:dyDescent="0.25">
      <c r="A49">
        <f>'HKFI(x)'!AE47</f>
        <v>1995</v>
      </c>
      <c r="B49">
        <f t="shared" si="2"/>
        <v>41181.908427869334</v>
      </c>
      <c r="C49">
        <f>'PC HKI$'!C48</f>
        <v>11.427307394826013</v>
      </c>
      <c r="D49">
        <f>C48+'PC HKI$'!D48</f>
        <v>21.879195703600516</v>
      </c>
      <c r="E49">
        <f>D48+'PC HKI$'!E48</f>
        <v>31.064395886400312</v>
      </c>
      <c r="F49">
        <f>E48+'PC HKI$'!F48</f>
        <v>42.952735724934598</v>
      </c>
      <c r="G49">
        <f>F48+'PC HKI$'!G48</f>
        <v>56.481449770960928</v>
      </c>
      <c r="H49">
        <f>G48+'PC HKI$'!H48</f>
        <v>72.213880697367117</v>
      </c>
      <c r="I49">
        <f>H48+'PC HKI$'!I48</f>
        <v>95.141373029101089</v>
      </c>
      <c r="J49">
        <f>I48+'PC HKI$'!J48</f>
        <v>124.76657734539211</v>
      </c>
      <c r="K49">
        <f>J48+'PC HKI$'!K48</f>
        <v>153.60493643909641</v>
      </c>
      <c r="L49">
        <f>K48+'PC HKI$'!L48</f>
        <v>183.91244433306863</v>
      </c>
      <c r="M49">
        <f>L48+'PC HKI$'!M48</f>
        <v>213.97224193790854</v>
      </c>
      <c r="N49">
        <f>M48+'PC HKI$'!N48</f>
        <v>244.30547737730546</v>
      </c>
      <c r="O49">
        <f>N48+'PC HKI$'!O48</f>
        <v>276.51012232492457</v>
      </c>
      <c r="P49">
        <f>O48+'PC HKI$'!P48</f>
        <v>309.25634300376032</v>
      </c>
      <c r="Q49">
        <f>P48+'PC HKI$'!Q48</f>
        <v>342.06819396605727</v>
      </c>
      <c r="R49">
        <f>Q48+'PC HKI$'!R48</f>
        <v>375.22117529136011</v>
      </c>
      <c r="S49">
        <f>R48+'PC HKI$'!S48</f>
        <v>407.71668587378474</v>
      </c>
      <c r="T49">
        <f>S48+'PC HKI$'!T48</f>
        <v>441.53603925096979</v>
      </c>
      <c r="U49">
        <f>T48+'PC HKI$'!U48</f>
        <v>467.64501465191552</v>
      </c>
      <c r="V49">
        <f>U48+'PC HKI$'!V48</f>
        <v>491.67576888347975</v>
      </c>
      <c r="W49">
        <f>V48+'PC HKI$'!W48</f>
        <v>513.37553002106426</v>
      </c>
      <c r="X49">
        <f>W48+'PC HKI$'!X48</f>
        <v>532.93104239935599</v>
      </c>
      <c r="Y49">
        <f>X48+'PC HKI$'!Y48</f>
        <v>549.12379434060244</v>
      </c>
      <c r="Z49">
        <f>Y48+'PC HKI$'!Z48</f>
        <v>563.35617434382459</v>
      </c>
      <c r="AA49">
        <f>Z48+'PC HKI$'!AA48</f>
        <v>572.26208375671786</v>
      </c>
      <c r="AB49">
        <f>AA48+'PC HKI$'!AB48</f>
        <v>577.27802270036204</v>
      </c>
      <c r="AC49">
        <f>AB48+'PC HKI$'!AC48</f>
        <v>580.73127295832558</v>
      </c>
      <c r="AD49">
        <f>AC48+'PC HKI$'!AD48</f>
        <v>576.23773110953971</v>
      </c>
      <c r="AE49">
        <f>AD48+'PC HKI$'!AE48</f>
        <v>571.99335064574484</v>
      </c>
      <c r="AF49">
        <f>AE48+'PC HKI$'!AF48</f>
        <v>567.97548930647429</v>
      </c>
      <c r="AG49">
        <f>AF48+'PC HKI$'!AG48</f>
        <v>564.07924315638365</v>
      </c>
      <c r="AH49">
        <f>AG48+'PC HKI$'!AH48</f>
        <v>560.24118963749186</v>
      </c>
      <c r="AI49">
        <f>AH48+'PC HKI$'!AI48</f>
        <v>556.29846701163194</v>
      </c>
      <c r="AJ49">
        <f>AI48+'PC HKI$'!AJ48</f>
        <v>552.43469878759686</v>
      </c>
      <c r="AK49">
        <f>AJ48+'PC HKI$'!AK48</f>
        <v>548.58863128122016</v>
      </c>
      <c r="AL49">
        <f>AK48+'PC HKI$'!AL48</f>
        <v>544.595715569258</v>
      </c>
      <c r="AM49">
        <f>AL48+'PC HKI$'!AM48</f>
        <v>540.51803905682107</v>
      </c>
      <c r="AN49">
        <f>AM48+'PC HKI$'!AN48</f>
        <v>536.32775872371883</v>
      </c>
      <c r="AO49">
        <f>AN48+'PC HKI$'!AO48</f>
        <v>532.2107961988122</v>
      </c>
      <c r="AP49">
        <f>AO48+'PC HKI$'!AP48</f>
        <v>527.98907554385789</v>
      </c>
      <c r="AQ49">
        <f>AP48+'PC HKI$'!AQ48</f>
        <v>523.61808121295087</v>
      </c>
      <c r="AR49">
        <f>AQ48+'PC HKI$'!AR48</f>
        <v>519.22231725219956</v>
      </c>
      <c r="AS49">
        <f>AR48+'PC HKI$'!AS48</f>
        <v>514.65545781821857</v>
      </c>
      <c r="AT49">
        <f>AS48+'PC HKI$'!AT48</f>
        <v>510.00311316807745</v>
      </c>
      <c r="AU49">
        <f>AT48+'PC HKI$'!AU48</f>
        <v>505.23767805663783</v>
      </c>
      <c r="AV49">
        <f>AU48+'PC HKI$'!AV48</f>
        <v>500.37444250459026</v>
      </c>
      <c r="AW49">
        <f>AV48+'PC HKI$'!AW48</f>
        <v>495.51957063724814</v>
      </c>
      <c r="AX49">
        <f>AW48+'PC HKI$'!AX48</f>
        <v>490.5408091050391</v>
      </c>
      <c r="AY49">
        <f>AX48+'PC HKI$'!AY48</f>
        <v>485.49876720016124</v>
      </c>
      <c r="AZ49">
        <f>AY48+'PC HKI$'!AZ48</f>
        <v>480.52432782357124</v>
      </c>
      <c r="BA49">
        <f>AZ48+'PC HKI$'!BA48</f>
        <v>475.71934855509932</v>
      </c>
      <c r="BB49">
        <f>BA48+'PC HKI$'!BB48</f>
        <v>471.04082553263999</v>
      </c>
      <c r="BC49">
        <f>BB48+'PC HKI$'!BC48</f>
        <v>466.54103893471705</v>
      </c>
      <c r="BD49">
        <f>BC48+'PC HKI$'!BD48</f>
        <v>462.30438483661254</v>
      </c>
      <c r="BE49">
        <f>BD48+'PC HKI$'!BE48</f>
        <v>458.42324701989941</v>
      </c>
      <c r="BF49">
        <f>BE48+'PC HKI$'!BF48</f>
        <v>454.85422333052469</v>
      </c>
      <c r="BG49">
        <f>BF48+'PC HKI$'!BG48</f>
        <v>451.55443882407684</v>
      </c>
      <c r="BH49">
        <f>BG48+'PC HKI$'!BH48</f>
        <v>448.4884608111708</v>
      </c>
      <c r="BI49">
        <f>BH48+'PC HKI$'!BI48</f>
        <v>445.65892517603731</v>
      </c>
      <c r="BJ49">
        <f>BI48+'PC HKI$'!BJ48</f>
        <v>443.17514107068217</v>
      </c>
      <c r="BK49">
        <f>BJ48+'PC HKI$'!BK48</f>
        <v>440.99140675591082</v>
      </c>
      <c r="BL49">
        <f>BK48+'PC HKI$'!BL48</f>
        <v>439.05964185910852</v>
      </c>
      <c r="BM49">
        <f>BL48+'PC HKI$'!BM48</f>
        <v>437.38485077206735</v>
      </c>
      <c r="BN49">
        <f>BM48+'PC HKI$'!BN48</f>
        <v>435.94214553506674</v>
      </c>
      <c r="BO49">
        <f>BN48+'PC HKI$'!BO48</f>
        <v>434.79366123156518</v>
      </c>
      <c r="BP49">
        <f>BO48+'PC HKI$'!BP48</f>
        <v>433.87834650942034</v>
      </c>
      <c r="BQ49">
        <f>BP48+'PC HKI$'!BQ48</f>
        <v>433.13787078166547</v>
      </c>
      <c r="BR49">
        <f>BQ48+'PC HKI$'!BR48</f>
        <v>432.58336896027464</v>
      </c>
      <c r="BS49">
        <f>BR48+'PC HKI$'!BS48</f>
        <v>432.17988506494737</v>
      </c>
      <c r="BT49">
        <f>BS48+'PC HKI$'!BT48</f>
        <v>431.95142448373394</v>
      </c>
      <c r="BU49">
        <f>BT48+'PC HKI$'!BU48</f>
        <v>431.84321134551732</v>
      </c>
      <c r="BV49">
        <f>BU48+'PC HKI$'!BV48</f>
        <v>431.79499914458961</v>
      </c>
      <c r="BW49">
        <f>BV48+'PC HKI$'!BW48</f>
        <v>431.79499914458961</v>
      </c>
      <c r="BX49">
        <f>BW48+'PC HKI$'!BX48</f>
        <v>427.51980113325703</v>
      </c>
      <c r="BY49">
        <f>BX48+'PC HKI$'!BY48</f>
        <v>423.28693181510596</v>
      </c>
      <c r="BZ49">
        <f>BY48+'PC HKI$'!BZ48</f>
        <v>419.09597209416432</v>
      </c>
      <c r="CA49">
        <f>BZ48+'PC HKI$'!CA48</f>
        <v>414.94650702392505</v>
      </c>
      <c r="CB49">
        <f>CA48+'PC HKI$'!CB48</f>
        <v>410.83812576626241</v>
      </c>
      <c r="CC49">
        <f>CB48+'PC HKI$'!CC48</f>
        <v>406.77042155075486</v>
      </c>
      <c r="CD49">
        <f>CC48+'PC HKI$'!CD48</f>
        <v>402.74299163441077</v>
      </c>
      <c r="CE49">
        <f>CD48+'PC HKI$'!CE48</f>
        <v>398.75543726179285</v>
      </c>
      <c r="CF49">
        <f>CE48+'PC HKI$'!CF48</f>
        <v>394.80736362553745</v>
      </c>
      <c r="CG49">
        <f>CF48+'PC HKI$'!CG48</f>
        <v>390.89837982726482</v>
      </c>
      <c r="CH49">
        <f>CG48+'PC HKI$'!CH48</f>
        <v>387.02809883887608</v>
      </c>
      <c r="CI49">
        <f>CH48+'PC HKI$'!CI48</f>
        <v>383.19613746423374</v>
      </c>
      <c r="CJ49">
        <f>CI48+'PC HKI$'!CJ48</f>
        <v>379.4021163012215</v>
      </c>
      <c r="CK49">
        <f>CJ48+'PC HKI$'!CK48</f>
        <v>375.64565970417971</v>
      </c>
      <c r="CL49">
        <f>CK48+'PC HKI$'!CL48</f>
        <v>371.92639574671256</v>
      </c>
      <c r="CM49">
        <f>CL48+'PC HKI$'!CM48</f>
        <v>368.24395618486392</v>
      </c>
      <c r="CN49">
        <f>CM48+'PC HKI$'!CN48</f>
        <v>364.59797642065735</v>
      </c>
      <c r="CO49">
        <f>CN48+'PC HKI$'!CO48</f>
        <v>360.98809546599739</v>
      </c>
      <c r="CP49">
        <f>CO48+'PC HKI$'!CP48</f>
        <v>357.41395590692809</v>
      </c>
      <c r="CQ49">
        <f>CP48+'PC HKI$'!CQ48</f>
        <v>353.87520386824565</v>
      </c>
      <c r="CR49">
        <f>CQ48+'PC HKI$'!CR48</f>
        <v>350.37148897846106</v>
      </c>
      <c r="CS49">
        <f>CR48+'PC HKI$'!CS48</f>
        <v>346.90246433510998</v>
      </c>
      <c r="CT49">
        <f>CS48+'PC HKI$'!CT48</f>
        <v>343.46778647040594</v>
      </c>
      <c r="CU49">
        <f>CT48+'PC HKI$'!CU48</f>
        <v>340.06711531723363</v>
      </c>
      <c r="CV49">
        <f>CU48+'PC HKI$'!CV48</f>
        <v>336.70011417547886</v>
      </c>
      <c r="CW49">
        <f>CV48+'PC HKI$'!CW48</f>
        <v>333.36644967869194</v>
      </c>
      <c r="CX49">
        <f>CW48+'PC HKI$'!CX48</f>
        <v>330.06579176108113</v>
      </c>
      <c r="CY49">
        <f>CX48+'PC HKI$'!CY48</f>
        <v>326.79781362483283</v>
      </c>
    </row>
    <row r="50" spans="1:103" x14ac:dyDescent="0.25">
      <c r="A50">
        <f>'HKFI(x)'!AE48</f>
        <v>1996</v>
      </c>
      <c r="B50">
        <f t="shared" si="2"/>
        <v>41522.640689414598</v>
      </c>
      <c r="C50">
        <f>'PC HKI$'!C49</f>
        <v>11.574967596968699</v>
      </c>
      <c r="D50">
        <f>C49+'PC HKI$'!D49</f>
        <v>22.205614712331837</v>
      </c>
      <c r="E50">
        <f>D49+'PC HKI$'!E49</f>
        <v>31.502082744644156</v>
      </c>
      <c r="F50">
        <f>E49+'PC HKI$'!F49</f>
        <v>43.528234503700233</v>
      </c>
      <c r="G50">
        <f>F49+'PC HKI$'!G49</f>
        <v>57.227586021862905</v>
      </c>
      <c r="H50">
        <f>G49+'PC HKI$'!H49</f>
        <v>73.154202823318613</v>
      </c>
      <c r="I50">
        <f>H49+'PC HKI$'!I49</f>
        <v>96.417684551573927</v>
      </c>
      <c r="J50">
        <f>I49+'PC HKI$'!J49</f>
        <v>126.4208884800172</v>
      </c>
      <c r="K50">
        <f>J49+'PC HKI$'!K49</f>
        <v>155.64328069776192</v>
      </c>
      <c r="L50">
        <f>K49+'PC HKI$'!L49</f>
        <v>186.34673315332435</v>
      </c>
      <c r="M50">
        <f>L49+'PC HKI$'!M49</f>
        <v>216.68412133044217</v>
      </c>
      <c r="N50">
        <f>M49+'PC HKI$'!N49</f>
        <v>247.37903801284031</v>
      </c>
      <c r="O50">
        <f>N49+'PC HKI$'!O49</f>
        <v>279.92574744611289</v>
      </c>
      <c r="P50">
        <f>O49+'PC HKI$'!P49</f>
        <v>313.03877193285149</v>
      </c>
      <c r="Q50">
        <f>P49+'PC HKI$'!Q49</f>
        <v>346.15296666042462</v>
      </c>
      <c r="R50">
        <f>Q49+'PC HKI$'!R49</f>
        <v>379.58107327176833</v>
      </c>
      <c r="S50">
        <f>R49+'PC HKI$'!S49</f>
        <v>412.4006182635826</v>
      </c>
      <c r="T50">
        <f>S49+'PC HKI$'!T49</f>
        <v>446.47803931997441</v>
      </c>
      <c r="U50">
        <f>T49+'PC HKI$'!U49</f>
        <v>472.6745515775354</v>
      </c>
      <c r="V50">
        <f>U49+'PC HKI$'!V49</f>
        <v>496.76126182751136</v>
      </c>
      <c r="W50">
        <f>V49+'PC HKI$'!W49</f>
        <v>518.46705664664796</v>
      </c>
      <c r="X50">
        <f>W49+'PC HKI$'!X49</f>
        <v>538.07807532052971</v>
      </c>
      <c r="Y50">
        <f>X49+'PC HKI$'!Y49</f>
        <v>554.25819189134768</v>
      </c>
      <c r="Z50">
        <f>Y49+'PC HKI$'!Z49</f>
        <v>568.44951934446772</v>
      </c>
      <c r="AA50">
        <f>Z49+'PC HKI$'!AA49</f>
        <v>577.26886081943826</v>
      </c>
      <c r="AB50">
        <f>AA49+'PC HKI$'!AB49</f>
        <v>582.15106769349222</v>
      </c>
      <c r="AC50">
        <f>AB49+'PC HKI$'!AC49</f>
        <v>585.43784497377908</v>
      </c>
      <c r="AD50">
        <f>AC49+'PC HKI$'!AD49</f>
        <v>580.73127295832558</v>
      </c>
      <c r="AE50">
        <f>AD49+'PC HKI$'!AE49</f>
        <v>576.23773110953971</v>
      </c>
      <c r="AF50">
        <f>AE49+'PC HKI$'!AF49</f>
        <v>571.99335064574484</v>
      </c>
      <c r="AG50">
        <f>AF49+'PC HKI$'!AG49</f>
        <v>567.97548930647429</v>
      </c>
      <c r="AH50">
        <f>AG49+'PC HKI$'!AH49</f>
        <v>564.07924315638365</v>
      </c>
      <c r="AI50">
        <f>AH49+'PC HKI$'!AI49</f>
        <v>560.24118963749186</v>
      </c>
      <c r="AJ50">
        <f>AI49+'PC HKI$'!AJ49</f>
        <v>556.29846701163194</v>
      </c>
      <c r="AK50">
        <f>AJ49+'PC HKI$'!AK49</f>
        <v>552.43469878759686</v>
      </c>
      <c r="AL50">
        <f>AK49+'PC HKI$'!AL49</f>
        <v>548.58863128122016</v>
      </c>
      <c r="AM50">
        <f>AL49+'PC HKI$'!AM49</f>
        <v>544.595715569258</v>
      </c>
      <c r="AN50">
        <f>AM49+'PC HKI$'!AN49</f>
        <v>540.51803905682107</v>
      </c>
      <c r="AO50">
        <f>AN49+'PC HKI$'!AO49</f>
        <v>536.32775872371883</v>
      </c>
      <c r="AP50">
        <f>AO49+'PC HKI$'!AP49</f>
        <v>532.2107961988122</v>
      </c>
      <c r="AQ50">
        <f>AP49+'PC HKI$'!AQ49</f>
        <v>527.98907554385789</v>
      </c>
      <c r="AR50">
        <f>AQ49+'PC HKI$'!AR49</f>
        <v>523.61808121295087</v>
      </c>
      <c r="AS50">
        <f>AR49+'PC HKI$'!AS49</f>
        <v>519.22231725219956</v>
      </c>
      <c r="AT50">
        <f>AS49+'PC HKI$'!AT49</f>
        <v>514.65545781821857</v>
      </c>
      <c r="AU50">
        <f>AT49+'PC HKI$'!AU49</f>
        <v>510.00311316807745</v>
      </c>
      <c r="AV50">
        <f>AU49+'PC HKI$'!AV49</f>
        <v>505.23767805663783</v>
      </c>
      <c r="AW50">
        <f>AV49+'PC HKI$'!AW49</f>
        <v>500.37444250459026</v>
      </c>
      <c r="AX50">
        <f>AW49+'PC HKI$'!AX49</f>
        <v>495.51957063724814</v>
      </c>
      <c r="AY50">
        <f>AX49+'PC HKI$'!AY49</f>
        <v>490.5408091050391</v>
      </c>
      <c r="AZ50">
        <f>AY49+'PC HKI$'!AZ49</f>
        <v>485.49876720016124</v>
      </c>
      <c r="BA50">
        <f>AZ49+'PC HKI$'!BA49</f>
        <v>480.52432782357124</v>
      </c>
      <c r="BB50">
        <f>BA49+'PC HKI$'!BB49</f>
        <v>475.71934855509932</v>
      </c>
      <c r="BC50">
        <f>BB49+'PC HKI$'!BC49</f>
        <v>471.04082553263999</v>
      </c>
      <c r="BD50">
        <f>BC49+'PC HKI$'!BD49</f>
        <v>466.54103893471705</v>
      </c>
      <c r="BE50">
        <f>BD49+'PC HKI$'!BE49</f>
        <v>462.30438483661254</v>
      </c>
      <c r="BF50">
        <f>BE49+'PC HKI$'!BF49</f>
        <v>458.42324701989941</v>
      </c>
      <c r="BG50">
        <f>BF49+'PC HKI$'!BG49</f>
        <v>454.85422333052469</v>
      </c>
      <c r="BH50">
        <f>BG49+'PC HKI$'!BH49</f>
        <v>451.55443882407684</v>
      </c>
      <c r="BI50">
        <f>BH49+'PC HKI$'!BI49</f>
        <v>448.4884608111708</v>
      </c>
      <c r="BJ50">
        <f>BI49+'PC HKI$'!BJ49</f>
        <v>445.65892517603731</v>
      </c>
      <c r="BK50">
        <f>BJ49+'PC HKI$'!BK49</f>
        <v>443.17514107068217</v>
      </c>
      <c r="BL50">
        <f>BK49+'PC HKI$'!BL49</f>
        <v>440.99140675591082</v>
      </c>
      <c r="BM50">
        <f>BL49+'PC HKI$'!BM49</f>
        <v>439.05964185910852</v>
      </c>
      <c r="BN50">
        <f>BM49+'PC HKI$'!BN49</f>
        <v>437.38485077206735</v>
      </c>
      <c r="BO50">
        <f>BN49+'PC HKI$'!BO49</f>
        <v>435.94214553506674</v>
      </c>
      <c r="BP50">
        <f>BO49+'PC HKI$'!BP49</f>
        <v>434.79366123156518</v>
      </c>
      <c r="BQ50">
        <f>BP49+'PC HKI$'!BQ49</f>
        <v>433.87834650942034</v>
      </c>
      <c r="BR50">
        <f>BQ49+'PC HKI$'!BR49</f>
        <v>433.13787078166547</v>
      </c>
      <c r="BS50">
        <f>BR49+'PC HKI$'!BS49</f>
        <v>432.58336896027464</v>
      </c>
      <c r="BT50">
        <f>BS49+'PC HKI$'!BT49</f>
        <v>432.17988506494737</v>
      </c>
      <c r="BU50">
        <f>BT49+'PC HKI$'!BU49</f>
        <v>431.95142448373394</v>
      </c>
      <c r="BV50">
        <f>BU49+'PC HKI$'!BV49</f>
        <v>431.84321134551732</v>
      </c>
      <c r="BW50">
        <f>BV49+'PC HKI$'!BW49</f>
        <v>431.79499914458961</v>
      </c>
      <c r="BX50">
        <f>BW49+'PC HKI$'!BX49</f>
        <v>431.79499914458961</v>
      </c>
      <c r="BY50">
        <f>BX49+'PC HKI$'!BY49</f>
        <v>427.51980113325703</v>
      </c>
      <c r="BZ50">
        <f>BY49+'PC HKI$'!BZ49</f>
        <v>423.28693181510596</v>
      </c>
      <c r="CA50">
        <f>BZ49+'PC HKI$'!CA49</f>
        <v>419.09597209416432</v>
      </c>
      <c r="CB50">
        <f>CA49+'PC HKI$'!CB49</f>
        <v>414.94650702392505</v>
      </c>
      <c r="CC50">
        <f>CB49+'PC HKI$'!CC49</f>
        <v>410.83812576626241</v>
      </c>
      <c r="CD50">
        <f>CC49+'PC HKI$'!CD49</f>
        <v>406.77042155075486</v>
      </c>
      <c r="CE50">
        <f>CD49+'PC HKI$'!CE49</f>
        <v>402.74299163441077</v>
      </c>
      <c r="CF50">
        <f>CE49+'PC HKI$'!CF49</f>
        <v>398.75543726179285</v>
      </c>
      <c r="CG50">
        <f>CF49+'PC HKI$'!CG49</f>
        <v>394.80736362553745</v>
      </c>
      <c r="CH50">
        <f>CG49+'PC HKI$'!CH49</f>
        <v>390.89837982726482</v>
      </c>
      <c r="CI50">
        <f>CH49+'PC HKI$'!CI49</f>
        <v>387.02809883887608</v>
      </c>
      <c r="CJ50">
        <f>CI49+'PC HKI$'!CJ49</f>
        <v>383.19613746423374</v>
      </c>
      <c r="CK50">
        <f>CJ49+'PC HKI$'!CK49</f>
        <v>379.4021163012215</v>
      </c>
      <c r="CL50">
        <f>CK49+'PC HKI$'!CL49</f>
        <v>375.64565970417971</v>
      </c>
      <c r="CM50">
        <f>CL49+'PC HKI$'!CM49</f>
        <v>371.92639574671256</v>
      </c>
      <c r="CN50">
        <f>CM49+'PC HKI$'!CN49</f>
        <v>368.24395618486392</v>
      </c>
      <c r="CO50">
        <f>CN49+'PC HKI$'!CO49</f>
        <v>364.59797642065735</v>
      </c>
      <c r="CP50">
        <f>CO49+'PC HKI$'!CP49</f>
        <v>360.98809546599739</v>
      </c>
      <c r="CQ50">
        <f>CP49+'PC HKI$'!CQ49</f>
        <v>357.41395590692809</v>
      </c>
      <c r="CR50">
        <f>CQ49+'PC HKI$'!CR49</f>
        <v>353.87520386824565</v>
      </c>
      <c r="CS50">
        <f>CR49+'PC HKI$'!CS49</f>
        <v>350.37148897846106</v>
      </c>
      <c r="CT50">
        <f>CS49+'PC HKI$'!CT49</f>
        <v>346.90246433510998</v>
      </c>
      <c r="CU50">
        <f>CT49+'PC HKI$'!CU49</f>
        <v>343.46778647040594</v>
      </c>
      <c r="CV50">
        <f>CU49+'PC HKI$'!CV49</f>
        <v>340.06711531723363</v>
      </c>
      <c r="CW50">
        <f>CV49+'PC HKI$'!CW49</f>
        <v>336.70011417547886</v>
      </c>
      <c r="CX50">
        <f>CW49+'PC HKI$'!CX49</f>
        <v>333.36644967869194</v>
      </c>
      <c r="CY50">
        <f>CX49+'PC HKI$'!CY49</f>
        <v>330.06579176108113</v>
      </c>
    </row>
    <row r="51" spans="1:103" x14ac:dyDescent="0.25">
      <c r="A51">
        <f>'HKFI(x)'!AE49</f>
        <v>1997</v>
      </c>
      <c r="B51">
        <f t="shared" si="2"/>
        <v>41869.032272949866</v>
      </c>
      <c r="C51">
        <f>'PC HKI$'!C50</f>
        <v>11.723885771578136</v>
      </c>
      <c r="D51">
        <f>C50+'PC HKI$'!D50</f>
        <v>22.504839213277677</v>
      </c>
      <c r="E51">
        <f>D50+'PC HKI$'!E50</f>
        <v>31.961544101560918</v>
      </c>
      <c r="F51">
        <f>E50+'PC HKI$'!F50</f>
        <v>44.130437895069022</v>
      </c>
      <c r="G51">
        <f>F50+'PC HKI$'!G50</f>
        <v>57.995423446813824</v>
      </c>
      <c r="H51">
        <f>G50+'PC HKI$'!H50</f>
        <v>74.123705158009315</v>
      </c>
      <c r="I51">
        <f>H50+'PC HKI$'!I50</f>
        <v>97.695196107773739</v>
      </c>
      <c r="J51">
        <f>I50+'PC HKI$'!J50</f>
        <v>128.12970015766459</v>
      </c>
      <c r="K51">
        <f>J50+'PC HKI$'!K50</f>
        <v>157.73300222413258</v>
      </c>
      <c r="L51">
        <f>K50+'PC HKI$'!L50</f>
        <v>188.86193197224409</v>
      </c>
      <c r="M51">
        <f>L50+'PC HKI$'!M50</f>
        <v>219.57224252495939</v>
      </c>
      <c r="N51">
        <f>M50+'PC HKI$'!N50</f>
        <v>250.56124703102643</v>
      </c>
      <c r="O51">
        <f>N50+'PC HKI$'!O50</f>
        <v>283.49803700331762</v>
      </c>
      <c r="P51">
        <f>O50+'PC HKI$'!P50</f>
        <v>316.97031344741083</v>
      </c>
      <c r="Q51">
        <f>P50+'PC HKI$'!Q50</f>
        <v>350.4422332618081</v>
      </c>
      <c r="R51">
        <f>Q50+'PC HKI$'!R50</f>
        <v>384.18002121661056</v>
      </c>
      <c r="S51">
        <f>R50+'PC HKI$'!S50</f>
        <v>417.26256377957992</v>
      </c>
      <c r="T51">
        <f>S50+'PC HKI$'!T50</f>
        <v>451.68332714267791</v>
      </c>
      <c r="U51">
        <f>T50+'PC HKI$'!U50</f>
        <v>478.00337062046225</v>
      </c>
      <c r="V51">
        <f>U50+'PC HKI$'!V50</f>
        <v>502.14269423362094</v>
      </c>
      <c r="W51">
        <f>V50+'PC HKI$'!W50</f>
        <v>523.87593054934609</v>
      </c>
      <c r="X51">
        <f>W50+'PC HKI$'!X50</f>
        <v>543.47751334566692</v>
      </c>
      <c r="Y51">
        <f>X50+'PC HKI$'!Y50</f>
        <v>559.67237748717525</v>
      </c>
      <c r="Z51">
        <f>Y50+'PC HKI$'!Z50</f>
        <v>573.81490418897818</v>
      </c>
      <c r="AA51">
        <f>Z50+'PC HKI$'!AA50</f>
        <v>582.52147041458034</v>
      </c>
      <c r="AB51">
        <f>AA50+'PC HKI$'!AB50</f>
        <v>587.2872454624212</v>
      </c>
      <c r="AC51">
        <f>AB50+'PC HKI$'!AC50</f>
        <v>590.40245418306006</v>
      </c>
      <c r="AD51">
        <f>AC50+'PC HKI$'!AD50</f>
        <v>585.43784497377908</v>
      </c>
      <c r="AE51">
        <f>AD50+'PC HKI$'!AE50</f>
        <v>580.73127295832558</v>
      </c>
      <c r="AF51">
        <f>AE50+'PC HKI$'!AF50</f>
        <v>576.23773110953971</v>
      </c>
      <c r="AG51">
        <f>AF50+'PC HKI$'!AG50</f>
        <v>571.99335064574484</v>
      </c>
      <c r="AH51">
        <f>AG50+'PC HKI$'!AH50</f>
        <v>567.97548930647429</v>
      </c>
      <c r="AI51">
        <f>AH50+'PC HKI$'!AI50</f>
        <v>564.07924315638365</v>
      </c>
      <c r="AJ51">
        <f>AI50+'PC HKI$'!AJ50</f>
        <v>560.24118963749186</v>
      </c>
      <c r="AK51">
        <f>AJ50+'PC HKI$'!AK50</f>
        <v>556.29846701163194</v>
      </c>
      <c r="AL51">
        <f>AK50+'PC HKI$'!AL50</f>
        <v>552.43469878759686</v>
      </c>
      <c r="AM51">
        <f>AL50+'PC HKI$'!AM50</f>
        <v>548.58863128122016</v>
      </c>
      <c r="AN51">
        <f>AM50+'PC HKI$'!AN50</f>
        <v>544.595715569258</v>
      </c>
      <c r="AO51">
        <f>AN50+'PC HKI$'!AO50</f>
        <v>540.51803905682107</v>
      </c>
      <c r="AP51">
        <f>AO50+'PC HKI$'!AP50</f>
        <v>536.32775872371883</v>
      </c>
      <c r="AQ51">
        <f>AP50+'PC HKI$'!AQ50</f>
        <v>532.2107961988122</v>
      </c>
      <c r="AR51">
        <f>AQ50+'PC HKI$'!AR50</f>
        <v>527.98907554385789</v>
      </c>
      <c r="AS51">
        <f>AR50+'PC HKI$'!AS50</f>
        <v>523.61808121295087</v>
      </c>
      <c r="AT51">
        <f>AS50+'PC HKI$'!AT50</f>
        <v>519.22231725219956</v>
      </c>
      <c r="AU51">
        <f>AT50+'PC HKI$'!AU50</f>
        <v>514.65545781821857</v>
      </c>
      <c r="AV51">
        <f>AU50+'PC HKI$'!AV50</f>
        <v>510.00311316807745</v>
      </c>
      <c r="AW51">
        <f>AV50+'PC HKI$'!AW50</f>
        <v>505.23767805663783</v>
      </c>
      <c r="AX51">
        <f>AW50+'PC HKI$'!AX50</f>
        <v>500.37444250459026</v>
      </c>
      <c r="AY51">
        <f>AX50+'PC HKI$'!AY50</f>
        <v>495.51957063724814</v>
      </c>
      <c r="AZ51">
        <f>AY50+'PC HKI$'!AZ50</f>
        <v>490.5408091050391</v>
      </c>
      <c r="BA51">
        <f>AZ50+'PC HKI$'!BA50</f>
        <v>485.49876720016124</v>
      </c>
      <c r="BB51">
        <f>BA50+'PC HKI$'!BB50</f>
        <v>480.52432782357124</v>
      </c>
      <c r="BC51">
        <f>BB50+'PC HKI$'!BC50</f>
        <v>475.71934855509932</v>
      </c>
      <c r="BD51">
        <f>BC50+'PC HKI$'!BD50</f>
        <v>471.04082553263999</v>
      </c>
      <c r="BE51">
        <f>BD50+'PC HKI$'!BE50</f>
        <v>466.54103893471705</v>
      </c>
      <c r="BF51">
        <f>BE50+'PC HKI$'!BF50</f>
        <v>462.30438483661254</v>
      </c>
      <c r="BG51">
        <f>BF50+'PC HKI$'!BG50</f>
        <v>458.42324701989941</v>
      </c>
      <c r="BH51">
        <f>BG50+'PC HKI$'!BH50</f>
        <v>454.85422333052469</v>
      </c>
      <c r="BI51">
        <f>BH50+'PC HKI$'!BI50</f>
        <v>451.55443882407684</v>
      </c>
      <c r="BJ51">
        <f>BI50+'PC HKI$'!BJ50</f>
        <v>448.4884608111708</v>
      </c>
      <c r="BK51">
        <f>BJ50+'PC HKI$'!BK50</f>
        <v>445.65892517603731</v>
      </c>
      <c r="BL51">
        <f>BK50+'PC HKI$'!BL50</f>
        <v>443.17514107068217</v>
      </c>
      <c r="BM51">
        <f>BL50+'PC HKI$'!BM50</f>
        <v>440.99140675591082</v>
      </c>
      <c r="BN51">
        <f>BM50+'PC HKI$'!BN50</f>
        <v>439.05964185910852</v>
      </c>
      <c r="BO51">
        <f>BN50+'PC HKI$'!BO50</f>
        <v>437.38485077206735</v>
      </c>
      <c r="BP51">
        <f>BO50+'PC HKI$'!BP50</f>
        <v>435.94214553506674</v>
      </c>
      <c r="BQ51">
        <f>BP50+'PC HKI$'!BQ50</f>
        <v>434.79366123156518</v>
      </c>
      <c r="BR51">
        <f>BQ50+'PC HKI$'!BR50</f>
        <v>433.87834650942034</v>
      </c>
      <c r="BS51">
        <f>BR50+'PC HKI$'!BS50</f>
        <v>433.13787078166547</v>
      </c>
      <c r="BT51">
        <f>BS50+'PC HKI$'!BT50</f>
        <v>432.58336896027464</v>
      </c>
      <c r="BU51">
        <f>BT50+'PC HKI$'!BU50</f>
        <v>432.17988506494737</v>
      </c>
      <c r="BV51">
        <f>BU50+'PC HKI$'!BV50</f>
        <v>431.95142448373394</v>
      </c>
      <c r="BW51">
        <f>BV50+'PC HKI$'!BW50</f>
        <v>431.84321134551732</v>
      </c>
      <c r="BX51">
        <f>BW50+'PC HKI$'!BX50</f>
        <v>431.79499914458961</v>
      </c>
      <c r="BY51">
        <f>BX50+'PC HKI$'!BY50</f>
        <v>431.79499914458961</v>
      </c>
      <c r="BZ51">
        <f>BY50+'PC HKI$'!BZ50</f>
        <v>427.51980113325703</v>
      </c>
      <c r="CA51">
        <f>BZ50+'PC HKI$'!CA50</f>
        <v>423.28693181510596</v>
      </c>
      <c r="CB51">
        <f>CA50+'PC HKI$'!CB50</f>
        <v>419.09597209416432</v>
      </c>
      <c r="CC51">
        <f>CB50+'PC HKI$'!CC50</f>
        <v>414.94650702392505</v>
      </c>
      <c r="CD51">
        <f>CC50+'PC HKI$'!CD50</f>
        <v>410.83812576626241</v>
      </c>
      <c r="CE51">
        <f>CD50+'PC HKI$'!CE50</f>
        <v>406.77042155075486</v>
      </c>
      <c r="CF51">
        <f>CE50+'PC HKI$'!CF50</f>
        <v>402.74299163441077</v>
      </c>
      <c r="CG51">
        <f>CF50+'PC HKI$'!CG50</f>
        <v>398.75543726179285</v>
      </c>
      <c r="CH51">
        <f>CG50+'PC HKI$'!CH50</f>
        <v>394.80736362553745</v>
      </c>
      <c r="CI51">
        <f>CH50+'PC HKI$'!CI50</f>
        <v>390.89837982726482</v>
      </c>
      <c r="CJ51">
        <f>CI50+'PC HKI$'!CJ50</f>
        <v>387.02809883887608</v>
      </c>
      <c r="CK51">
        <f>CJ50+'PC HKI$'!CK50</f>
        <v>383.19613746423374</v>
      </c>
      <c r="CL51">
        <f>CK50+'PC HKI$'!CL50</f>
        <v>379.4021163012215</v>
      </c>
      <c r="CM51">
        <f>CL50+'PC HKI$'!CM50</f>
        <v>375.64565970417971</v>
      </c>
      <c r="CN51">
        <f>CM50+'PC HKI$'!CN50</f>
        <v>371.92639574671256</v>
      </c>
      <c r="CO51">
        <f>CN50+'PC HKI$'!CO50</f>
        <v>368.24395618486392</v>
      </c>
      <c r="CP51">
        <f>CO50+'PC HKI$'!CP50</f>
        <v>364.59797642065735</v>
      </c>
      <c r="CQ51">
        <f>CP50+'PC HKI$'!CQ50</f>
        <v>360.98809546599739</v>
      </c>
      <c r="CR51">
        <f>CQ50+'PC HKI$'!CR50</f>
        <v>357.41395590692809</v>
      </c>
      <c r="CS51">
        <f>CR50+'PC HKI$'!CS50</f>
        <v>353.87520386824565</v>
      </c>
      <c r="CT51">
        <f>CS50+'PC HKI$'!CT50</f>
        <v>350.37148897846106</v>
      </c>
      <c r="CU51">
        <f>CT50+'PC HKI$'!CU50</f>
        <v>346.90246433510998</v>
      </c>
      <c r="CV51">
        <f>CU50+'PC HKI$'!CV50</f>
        <v>343.46778647040594</v>
      </c>
      <c r="CW51">
        <f>CV50+'PC HKI$'!CW50</f>
        <v>340.06711531723363</v>
      </c>
      <c r="CX51">
        <f>CW50+'PC HKI$'!CX50</f>
        <v>336.70011417547886</v>
      </c>
      <c r="CY51">
        <f>CX50+'PC HKI$'!CY50</f>
        <v>333.36644967869194</v>
      </c>
    </row>
    <row r="52" spans="1:103" x14ac:dyDescent="0.25">
      <c r="A52">
        <f>'HKFI(x)'!AE50</f>
        <v>1998</v>
      </c>
      <c r="B52">
        <f t="shared" si="2"/>
        <v>42222.346280473612</v>
      </c>
      <c r="C52">
        <f>'PC HKI$'!C51</f>
        <v>11.894333388930574</v>
      </c>
      <c r="D52">
        <f>C51+'PC HKI$'!D51</f>
        <v>22.815561508371648</v>
      </c>
      <c r="E52">
        <f>D51+'PC HKI$'!E51</f>
        <v>32.405259698448056</v>
      </c>
      <c r="F52">
        <f>E51+'PC HKI$'!F51</f>
        <v>44.772312176922455</v>
      </c>
      <c r="G52">
        <f>F51+'PC HKI$'!G51</f>
        <v>58.807128261406014</v>
      </c>
      <c r="H52">
        <f>G51+'PC HKI$'!H51</f>
        <v>75.140087849761628</v>
      </c>
      <c r="I52">
        <f>H51+'PC HKI$'!I51</f>
        <v>99.043050839745533</v>
      </c>
      <c r="J52">
        <f>I51+'PC HKI$'!J51</f>
        <v>129.90404393869528</v>
      </c>
      <c r="K52">
        <f>J51+'PC HKI$'!K51</f>
        <v>159.94047240196284</v>
      </c>
      <c r="L52">
        <f>K51+'PC HKI$'!L51</f>
        <v>191.48284048081115</v>
      </c>
      <c r="M52">
        <f>L51+'PC HKI$'!M51</f>
        <v>222.61339398886736</v>
      </c>
      <c r="N52">
        <f>M51+'PC HKI$'!N51</f>
        <v>253.9870065600272</v>
      </c>
      <c r="O52">
        <f>N51+'PC HKI$'!O51</f>
        <v>287.24612729585613</v>
      </c>
      <c r="P52">
        <f>O51+'PC HKI$'!P51</f>
        <v>321.12139643532703</v>
      </c>
      <c r="Q52">
        <f>P51+'PC HKI$'!Q51</f>
        <v>354.95250686522547</v>
      </c>
      <c r="R52">
        <f>Q51+'PC HKI$'!R51</f>
        <v>389.05274557348019</v>
      </c>
      <c r="S52">
        <f>R51+'PC HKI$'!S51</f>
        <v>422.43430757387853</v>
      </c>
      <c r="T52">
        <f>S51+'PC HKI$'!T51</f>
        <v>457.13547231570942</v>
      </c>
      <c r="U52">
        <f>T51+'PC HKI$'!U51</f>
        <v>483.66777898758249</v>
      </c>
      <c r="V52">
        <f>U51+'PC HKI$'!V51</f>
        <v>507.89521514777744</v>
      </c>
      <c r="W52">
        <f>V51+'PC HKI$'!W51</f>
        <v>529.64167135752768</v>
      </c>
      <c r="X52">
        <f>W51+'PC HKI$'!X51</f>
        <v>549.24372135359465</v>
      </c>
      <c r="Y52">
        <f>X51+'PC HKI$'!Y51</f>
        <v>565.37867539783645</v>
      </c>
      <c r="Z52">
        <f>Y51+'PC HKI$'!Z51</f>
        <v>579.50512359912182</v>
      </c>
      <c r="AA52">
        <f>Z51+'PC HKI$'!AA51</f>
        <v>588.08507336518119</v>
      </c>
      <c r="AB52">
        <f>AA51+'PC HKI$'!AB51</f>
        <v>592.68549587953521</v>
      </c>
      <c r="AC52">
        <f>AB51+'PC HKI$'!AC51</f>
        <v>595.65481271862529</v>
      </c>
      <c r="AD52">
        <f>AC51+'PC HKI$'!AD51</f>
        <v>590.40245418306006</v>
      </c>
      <c r="AE52">
        <f>AD51+'PC HKI$'!AE51</f>
        <v>585.43784497377908</v>
      </c>
      <c r="AF52">
        <f>AE51+'PC HKI$'!AF51</f>
        <v>580.73127295832558</v>
      </c>
      <c r="AG52">
        <f>AF51+'PC HKI$'!AG51</f>
        <v>576.23773110953971</v>
      </c>
      <c r="AH52">
        <f>AG51+'PC HKI$'!AH51</f>
        <v>571.99335064574484</v>
      </c>
      <c r="AI52">
        <f>AH51+'PC HKI$'!AI51</f>
        <v>567.97548930647429</v>
      </c>
      <c r="AJ52">
        <f>AI51+'PC HKI$'!AJ51</f>
        <v>564.07924315638365</v>
      </c>
      <c r="AK52">
        <f>AJ51+'PC HKI$'!AK51</f>
        <v>560.24118963749186</v>
      </c>
      <c r="AL52">
        <f>AK51+'PC HKI$'!AL51</f>
        <v>556.29846701163194</v>
      </c>
      <c r="AM52">
        <f>AL51+'PC HKI$'!AM51</f>
        <v>552.43469878759686</v>
      </c>
      <c r="AN52">
        <f>AM51+'PC HKI$'!AN51</f>
        <v>548.58863128122016</v>
      </c>
      <c r="AO52">
        <f>AN51+'PC HKI$'!AO51</f>
        <v>544.595715569258</v>
      </c>
      <c r="AP52">
        <f>AO51+'PC HKI$'!AP51</f>
        <v>540.51803905682107</v>
      </c>
      <c r="AQ52">
        <f>AP51+'PC HKI$'!AQ51</f>
        <v>536.32775872371883</v>
      </c>
      <c r="AR52">
        <f>AQ51+'PC HKI$'!AR51</f>
        <v>532.2107961988122</v>
      </c>
      <c r="AS52">
        <f>AR51+'PC HKI$'!AS51</f>
        <v>527.98907554385789</v>
      </c>
      <c r="AT52">
        <f>AS51+'PC HKI$'!AT51</f>
        <v>523.61808121295087</v>
      </c>
      <c r="AU52">
        <f>AT51+'PC HKI$'!AU51</f>
        <v>519.22231725219956</v>
      </c>
      <c r="AV52">
        <f>AU51+'PC HKI$'!AV51</f>
        <v>514.65545781821857</v>
      </c>
      <c r="AW52">
        <f>AV51+'PC HKI$'!AW51</f>
        <v>510.00311316807745</v>
      </c>
      <c r="AX52">
        <f>AW51+'PC HKI$'!AX51</f>
        <v>505.23767805663783</v>
      </c>
      <c r="AY52">
        <f>AX51+'PC HKI$'!AY51</f>
        <v>500.37444250459026</v>
      </c>
      <c r="AZ52">
        <f>AY51+'PC HKI$'!AZ51</f>
        <v>495.51957063724814</v>
      </c>
      <c r="BA52">
        <f>AZ51+'PC HKI$'!BA51</f>
        <v>490.5408091050391</v>
      </c>
      <c r="BB52">
        <f>BA51+'PC HKI$'!BB51</f>
        <v>485.49876720016124</v>
      </c>
      <c r="BC52">
        <f>BB51+'PC HKI$'!BC51</f>
        <v>480.52432782357124</v>
      </c>
      <c r="BD52">
        <f>BC51+'PC HKI$'!BD51</f>
        <v>475.71934855509932</v>
      </c>
      <c r="BE52">
        <f>BD51+'PC HKI$'!BE51</f>
        <v>471.04082553263999</v>
      </c>
      <c r="BF52">
        <f>BE51+'PC HKI$'!BF51</f>
        <v>466.54103893471705</v>
      </c>
      <c r="BG52">
        <f>BF51+'PC HKI$'!BG51</f>
        <v>462.30438483661254</v>
      </c>
      <c r="BH52">
        <f>BG51+'PC HKI$'!BH51</f>
        <v>458.42324701989941</v>
      </c>
      <c r="BI52">
        <f>BH51+'PC HKI$'!BI51</f>
        <v>454.85422333052469</v>
      </c>
      <c r="BJ52">
        <f>BI51+'PC HKI$'!BJ51</f>
        <v>451.55443882407684</v>
      </c>
      <c r="BK52">
        <f>BJ51+'PC HKI$'!BK51</f>
        <v>448.4884608111708</v>
      </c>
      <c r="BL52">
        <f>BK51+'PC HKI$'!BL51</f>
        <v>445.65892517603731</v>
      </c>
      <c r="BM52">
        <f>BL51+'PC HKI$'!BM51</f>
        <v>443.17514107068217</v>
      </c>
      <c r="BN52">
        <f>BM51+'PC HKI$'!BN51</f>
        <v>440.99140675591082</v>
      </c>
      <c r="BO52">
        <f>BN51+'PC HKI$'!BO51</f>
        <v>439.05964185910852</v>
      </c>
      <c r="BP52">
        <f>BO51+'PC HKI$'!BP51</f>
        <v>437.38485077206735</v>
      </c>
      <c r="BQ52">
        <f>BP51+'PC HKI$'!BQ51</f>
        <v>435.94214553506674</v>
      </c>
      <c r="BR52">
        <f>BQ51+'PC HKI$'!BR51</f>
        <v>434.79366123156518</v>
      </c>
      <c r="BS52">
        <f>BR51+'PC HKI$'!BS51</f>
        <v>433.87834650942034</v>
      </c>
      <c r="BT52">
        <f>BS51+'PC HKI$'!BT51</f>
        <v>433.13787078166547</v>
      </c>
      <c r="BU52">
        <f>BT51+'PC HKI$'!BU51</f>
        <v>432.58336896027464</v>
      </c>
      <c r="BV52">
        <f>BU51+'PC HKI$'!BV51</f>
        <v>432.17988506494737</v>
      </c>
      <c r="BW52">
        <f>BV51+'PC HKI$'!BW51</f>
        <v>431.95142448373394</v>
      </c>
      <c r="BX52">
        <f>BW51+'PC HKI$'!BX51</f>
        <v>431.84321134551732</v>
      </c>
      <c r="BY52">
        <f>BX51+'PC HKI$'!BY51</f>
        <v>431.79499914458961</v>
      </c>
      <c r="BZ52">
        <f>BY51+'PC HKI$'!BZ51</f>
        <v>431.79499914458961</v>
      </c>
      <c r="CA52">
        <f>BZ51+'PC HKI$'!CA51</f>
        <v>427.51980113325703</v>
      </c>
      <c r="CB52">
        <f>CA51+'PC HKI$'!CB51</f>
        <v>423.28693181510596</v>
      </c>
      <c r="CC52">
        <f>CB51+'PC HKI$'!CC51</f>
        <v>419.09597209416432</v>
      </c>
      <c r="CD52">
        <f>CC51+'PC HKI$'!CD51</f>
        <v>414.94650702392505</v>
      </c>
      <c r="CE52">
        <f>CD51+'PC HKI$'!CE51</f>
        <v>410.83812576626241</v>
      </c>
      <c r="CF52">
        <f>CE51+'PC HKI$'!CF51</f>
        <v>406.77042155075486</v>
      </c>
      <c r="CG52">
        <f>CF51+'PC HKI$'!CG51</f>
        <v>402.74299163441077</v>
      </c>
      <c r="CH52">
        <f>CG51+'PC HKI$'!CH51</f>
        <v>398.75543726179285</v>
      </c>
      <c r="CI52">
        <f>CH51+'PC HKI$'!CI51</f>
        <v>394.80736362553745</v>
      </c>
      <c r="CJ52">
        <f>CI51+'PC HKI$'!CJ51</f>
        <v>390.89837982726482</v>
      </c>
      <c r="CK52">
        <f>CJ51+'PC HKI$'!CK51</f>
        <v>387.02809883887608</v>
      </c>
      <c r="CL52">
        <f>CK51+'PC HKI$'!CL51</f>
        <v>383.19613746423374</v>
      </c>
      <c r="CM52">
        <f>CL51+'PC HKI$'!CM51</f>
        <v>379.4021163012215</v>
      </c>
      <c r="CN52">
        <f>CM51+'PC HKI$'!CN51</f>
        <v>375.64565970417971</v>
      </c>
      <c r="CO52">
        <f>CN51+'PC HKI$'!CO51</f>
        <v>371.92639574671256</v>
      </c>
      <c r="CP52">
        <f>CO51+'PC HKI$'!CP51</f>
        <v>368.24395618486392</v>
      </c>
      <c r="CQ52">
        <f>CP51+'PC HKI$'!CQ51</f>
        <v>364.59797642065735</v>
      </c>
      <c r="CR52">
        <f>CQ51+'PC HKI$'!CR51</f>
        <v>360.98809546599739</v>
      </c>
      <c r="CS52">
        <f>CR51+'PC HKI$'!CS51</f>
        <v>357.41395590692809</v>
      </c>
      <c r="CT52">
        <f>CS51+'PC HKI$'!CT51</f>
        <v>353.87520386824565</v>
      </c>
      <c r="CU52">
        <f>CT51+'PC HKI$'!CU51</f>
        <v>350.37148897846106</v>
      </c>
      <c r="CV52">
        <f>CU51+'PC HKI$'!CV51</f>
        <v>346.90246433510998</v>
      </c>
      <c r="CW52">
        <f>CV51+'PC HKI$'!CW51</f>
        <v>343.46778647040594</v>
      </c>
      <c r="CX52">
        <f>CW51+'PC HKI$'!CX51</f>
        <v>340.06711531723363</v>
      </c>
      <c r="CY52">
        <f>CX51+'PC HKI$'!CY51</f>
        <v>336.70011417547886</v>
      </c>
    </row>
    <row r="53" spans="1:103" x14ac:dyDescent="0.25">
      <c r="A53">
        <f>'HKFI(x)'!AE51</f>
        <v>1999</v>
      </c>
      <c r="B53">
        <f t="shared" si="2"/>
        <v>42583.69997731036</v>
      </c>
      <c r="C53">
        <f>'PC HKI$'!C52</f>
        <v>12.083852869790194</v>
      </c>
      <c r="D53">
        <f>C52+'PC HKI$'!D52</f>
        <v>23.157347249275375</v>
      </c>
      <c r="E53">
        <f>D52+'PC HKI$'!E52</f>
        <v>32.870928646645957</v>
      </c>
      <c r="F53">
        <f>E52+'PC HKI$'!F52</f>
        <v>45.414510102822106</v>
      </c>
      <c r="G53">
        <f>F52+'PC HKI$'!G52</f>
        <v>59.674106638956886</v>
      </c>
      <c r="H53">
        <f>G52+'PC HKI$'!H52</f>
        <v>76.222932701434488</v>
      </c>
      <c r="I53">
        <f>H52+'PC HKI$'!I52</f>
        <v>100.4746827341325</v>
      </c>
      <c r="J53">
        <f>I52+'PC HKI$'!J52</f>
        <v>131.80589032288168</v>
      </c>
      <c r="K53">
        <f>J52+'PC HKI$'!K52</f>
        <v>162.26978219203713</v>
      </c>
      <c r="L53">
        <f>K52+'PC HKI$'!L52</f>
        <v>194.27050598565017</v>
      </c>
      <c r="M53">
        <f>L52+'PC HKI$'!M52</f>
        <v>225.82418256151536</v>
      </c>
      <c r="N53">
        <f>M52+'PC HKI$'!N52</f>
        <v>257.62574979138219</v>
      </c>
      <c r="O53">
        <f>N52+'PC HKI$'!O52</f>
        <v>291.29771591646403</v>
      </c>
      <c r="P53">
        <f>O52+'PC HKI$'!P52</f>
        <v>325.50469399318519</v>
      </c>
      <c r="Q53">
        <f>P52+'PC HKI$'!Q52</f>
        <v>359.74629587374852</v>
      </c>
      <c r="R53">
        <f>Q52+'PC HKI$'!R52</f>
        <v>394.20824765927716</v>
      </c>
      <c r="S53">
        <f>R52+'PC HKI$'!S52</f>
        <v>427.94273691737897</v>
      </c>
      <c r="T53">
        <f>S52+'PC HKI$'!T52</f>
        <v>462.95877732744844</v>
      </c>
      <c r="U53">
        <f>T52+'PC HKI$'!U52</f>
        <v>489.64247583324641</v>
      </c>
      <c r="V53">
        <f>U52+'PC HKI$'!V52</f>
        <v>514.04610790751553</v>
      </c>
      <c r="W53">
        <f>V52+'PC HKI$'!W52</f>
        <v>535.83186824702557</v>
      </c>
      <c r="X53">
        <f>W52+'PC HKI$'!X52</f>
        <v>555.41034884843657</v>
      </c>
      <c r="Y53">
        <f>X52+'PC HKI$'!Y52</f>
        <v>571.48682929528741</v>
      </c>
      <c r="Z53">
        <f>Y52+'PC HKI$'!Z52</f>
        <v>585.5268614372136</v>
      </c>
      <c r="AA53">
        <f>Z52+'PC HKI$'!AA52</f>
        <v>594.00736984473269</v>
      </c>
      <c r="AB53">
        <f>AA52+'PC HKI$'!AB52</f>
        <v>598.40921968055954</v>
      </c>
      <c r="AC53">
        <f>AB52+'PC HKI$'!AC52</f>
        <v>601.1905926757579</v>
      </c>
      <c r="AD53">
        <f>AC52+'PC HKI$'!AD52</f>
        <v>595.65481271862529</v>
      </c>
      <c r="AE53">
        <f>AD52+'PC HKI$'!AE52</f>
        <v>590.40245418306006</v>
      </c>
      <c r="AF53">
        <f>AE52+'PC HKI$'!AF52</f>
        <v>585.43784497377908</v>
      </c>
      <c r="AG53">
        <f>AF52+'PC HKI$'!AG52</f>
        <v>580.73127295832558</v>
      </c>
      <c r="AH53">
        <f>AG52+'PC HKI$'!AH52</f>
        <v>576.23773110953971</v>
      </c>
      <c r="AI53">
        <f>AH52+'PC HKI$'!AI52</f>
        <v>571.99335064574484</v>
      </c>
      <c r="AJ53">
        <f>AI52+'PC HKI$'!AJ52</f>
        <v>567.97548930647429</v>
      </c>
      <c r="AK53">
        <f>AJ52+'PC HKI$'!AK52</f>
        <v>564.07924315638365</v>
      </c>
      <c r="AL53">
        <f>AK52+'PC HKI$'!AL52</f>
        <v>560.24118963749186</v>
      </c>
      <c r="AM53">
        <f>AL52+'PC HKI$'!AM52</f>
        <v>556.29846701163194</v>
      </c>
      <c r="AN53">
        <f>AM52+'PC HKI$'!AN52</f>
        <v>552.43469878759686</v>
      </c>
      <c r="AO53">
        <f>AN52+'PC HKI$'!AO52</f>
        <v>548.58863128122016</v>
      </c>
      <c r="AP53">
        <f>AO52+'PC HKI$'!AP52</f>
        <v>544.595715569258</v>
      </c>
      <c r="AQ53">
        <f>AP52+'PC HKI$'!AQ52</f>
        <v>540.51803905682107</v>
      </c>
      <c r="AR53">
        <f>AQ52+'PC HKI$'!AR52</f>
        <v>536.32775872371883</v>
      </c>
      <c r="AS53">
        <f>AR52+'PC HKI$'!AS52</f>
        <v>532.2107961988122</v>
      </c>
      <c r="AT53">
        <f>AS52+'PC HKI$'!AT52</f>
        <v>527.98907554385789</v>
      </c>
      <c r="AU53">
        <f>AT52+'PC HKI$'!AU52</f>
        <v>523.61808121295087</v>
      </c>
      <c r="AV53">
        <f>AU52+'PC HKI$'!AV52</f>
        <v>519.22231725219956</v>
      </c>
      <c r="AW53">
        <f>AV52+'PC HKI$'!AW52</f>
        <v>514.65545781821857</v>
      </c>
      <c r="AX53">
        <f>AW52+'PC HKI$'!AX52</f>
        <v>510.00311316807745</v>
      </c>
      <c r="AY53">
        <f>AX52+'PC HKI$'!AY52</f>
        <v>505.23767805663783</v>
      </c>
      <c r="AZ53">
        <f>AY52+'PC HKI$'!AZ52</f>
        <v>500.37444250459026</v>
      </c>
      <c r="BA53">
        <f>AZ52+'PC HKI$'!BA52</f>
        <v>495.51957063724814</v>
      </c>
      <c r="BB53">
        <f>BA52+'PC HKI$'!BB52</f>
        <v>490.5408091050391</v>
      </c>
      <c r="BC53">
        <f>BB52+'PC HKI$'!BC52</f>
        <v>485.49876720016124</v>
      </c>
      <c r="BD53">
        <f>BC52+'PC HKI$'!BD52</f>
        <v>480.52432782357124</v>
      </c>
      <c r="BE53">
        <f>BD52+'PC HKI$'!BE52</f>
        <v>475.71934855509932</v>
      </c>
      <c r="BF53">
        <f>BE52+'PC HKI$'!BF52</f>
        <v>471.04082553263999</v>
      </c>
      <c r="BG53">
        <f>BF52+'PC HKI$'!BG52</f>
        <v>466.54103893471705</v>
      </c>
      <c r="BH53">
        <f>BG52+'PC HKI$'!BH52</f>
        <v>462.30438483661254</v>
      </c>
      <c r="BI53">
        <f>BH52+'PC HKI$'!BI52</f>
        <v>458.42324701989941</v>
      </c>
      <c r="BJ53">
        <f>BI52+'PC HKI$'!BJ52</f>
        <v>454.85422333052469</v>
      </c>
      <c r="BK53">
        <f>BJ52+'PC HKI$'!BK52</f>
        <v>451.55443882407684</v>
      </c>
      <c r="BL53">
        <f>BK52+'PC HKI$'!BL52</f>
        <v>448.4884608111708</v>
      </c>
      <c r="BM53">
        <f>BL52+'PC HKI$'!BM52</f>
        <v>445.65892517603731</v>
      </c>
      <c r="BN53">
        <f>BM52+'PC HKI$'!BN52</f>
        <v>443.17514107068217</v>
      </c>
      <c r="BO53">
        <f>BN52+'PC HKI$'!BO52</f>
        <v>440.99140675591082</v>
      </c>
      <c r="BP53">
        <f>BO52+'PC HKI$'!BP52</f>
        <v>439.05964185910852</v>
      </c>
      <c r="BQ53">
        <f>BP52+'PC HKI$'!BQ52</f>
        <v>437.38485077206735</v>
      </c>
      <c r="BR53">
        <f>BQ52+'PC HKI$'!BR52</f>
        <v>435.94214553506674</v>
      </c>
      <c r="BS53">
        <f>BR52+'PC HKI$'!BS52</f>
        <v>434.79366123156518</v>
      </c>
      <c r="BT53">
        <f>BS52+'PC HKI$'!BT52</f>
        <v>433.87834650942034</v>
      </c>
      <c r="BU53">
        <f>BT52+'PC HKI$'!BU52</f>
        <v>433.13787078166547</v>
      </c>
      <c r="BV53">
        <f>BU52+'PC HKI$'!BV52</f>
        <v>432.58336896027464</v>
      </c>
      <c r="BW53">
        <f>BV52+'PC HKI$'!BW52</f>
        <v>432.17988506494737</v>
      </c>
      <c r="BX53">
        <f>BW52+'PC HKI$'!BX52</f>
        <v>431.95142448373394</v>
      </c>
      <c r="BY53">
        <f>BX52+'PC HKI$'!BY52</f>
        <v>431.84321134551732</v>
      </c>
      <c r="BZ53">
        <f>BY52+'PC HKI$'!BZ52</f>
        <v>431.79499914458961</v>
      </c>
      <c r="CA53">
        <f>BZ52+'PC HKI$'!CA52</f>
        <v>431.79499914458961</v>
      </c>
      <c r="CB53">
        <f>CA52+'PC HKI$'!CB52</f>
        <v>427.51980113325703</v>
      </c>
      <c r="CC53">
        <f>CB52+'PC HKI$'!CC52</f>
        <v>423.28693181510596</v>
      </c>
      <c r="CD53">
        <f>CC52+'PC HKI$'!CD52</f>
        <v>419.09597209416432</v>
      </c>
      <c r="CE53">
        <f>CD52+'PC HKI$'!CE52</f>
        <v>414.94650702392505</v>
      </c>
      <c r="CF53">
        <f>CE52+'PC HKI$'!CF52</f>
        <v>410.83812576626241</v>
      </c>
      <c r="CG53">
        <f>CF52+'PC HKI$'!CG52</f>
        <v>406.77042155075486</v>
      </c>
      <c r="CH53">
        <f>CG52+'PC HKI$'!CH52</f>
        <v>402.74299163441077</v>
      </c>
      <c r="CI53">
        <f>CH52+'PC HKI$'!CI52</f>
        <v>398.75543726179285</v>
      </c>
      <c r="CJ53">
        <f>CI52+'PC HKI$'!CJ52</f>
        <v>394.80736362553745</v>
      </c>
      <c r="CK53">
        <f>CJ52+'PC HKI$'!CK52</f>
        <v>390.89837982726482</v>
      </c>
      <c r="CL53">
        <f>CK52+'PC HKI$'!CL52</f>
        <v>387.02809883887608</v>
      </c>
      <c r="CM53">
        <f>CL52+'PC HKI$'!CM52</f>
        <v>383.19613746423374</v>
      </c>
      <c r="CN53">
        <f>CM52+'PC HKI$'!CN52</f>
        <v>379.4021163012215</v>
      </c>
      <c r="CO53">
        <f>CN52+'PC HKI$'!CO52</f>
        <v>375.64565970417971</v>
      </c>
      <c r="CP53">
        <f>CO52+'PC HKI$'!CP52</f>
        <v>371.92639574671256</v>
      </c>
      <c r="CQ53">
        <f>CP52+'PC HKI$'!CQ52</f>
        <v>368.24395618486392</v>
      </c>
      <c r="CR53">
        <f>CQ52+'PC HKI$'!CR52</f>
        <v>364.59797642065735</v>
      </c>
      <c r="CS53">
        <f>CR52+'PC HKI$'!CS52</f>
        <v>360.98809546599739</v>
      </c>
      <c r="CT53">
        <f>CS52+'PC HKI$'!CT52</f>
        <v>357.41395590692809</v>
      </c>
      <c r="CU53">
        <f>CT52+'PC HKI$'!CU52</f>
        <v>353.87520386824565</v>
      </c>
      <c r="CV53">
        <f>CU52+'PC HKI$'!CV52</f>
        <v>350.37148897846106</v>
      </c>
      <c r="CW53">
        <f>CV52+'PC HKI$'!CW52</f>
        <v>346.90246433510998</v>
      </c>
      <c r="CX53">
        <f>CW52+'PC HKI$'!CX52</f>
        <v>343.46778647040594</v>
      </c>
      <c r="CY53">
        <f>CX52+'PC HKI$'!CY52</f>
        <v>340.06711531723363</v>
      </c>
    </row>
    <row r="54" spans="1:103" x14ac:dyDescent="0.25">
      <c r="A54">
        <f>'HKFI(x)'!AE52</f>
        <v>2000</v>
      </c>
      <c r="B54">
        <f t="shared" si="2"/>
        <v>42954.050100942877</v>
      </c>
      <c r="C54">
        <f>'PC HKI$'!C53</f>
        <v>12.289747119424144</v>
      </c>
      <c r="D54">
        <f>C53+'PC HKI$'!D53</f>
        <v>23.526874809554315</v>
      </c>
      <c r="E54">
        <f>D53+'PC HKI$'!E53</f>
        <v>33.376965944867067</v>
      </c>
      <c r="F54">
        <f>E53+'PC HKI$'!F53</f>
        <v>46.092684328352135</v>
      </c>
      <c r="G54">
        <f>F53+'PC HKI$'!G53</f>
        <v>60.555222486697488</v>
      </c>
      <c r="H54">
        <f>G53+'PC HKI$'!H53</f>
        <v>77.380753501710132</v>
      </c>
      <c r="I54">
        <f>H53+'PC HKI$'!I53</f>
        <v>102.00490596140007</v>
      </c>
      <c r="J54">
        <f>I53+'PC HKI$'!J53</f>
        <v>133.84076467428059</v>
      </c>
      <c r="K54">
        <f>J53+'PC HKI$'!K53</f>
        <v>164.77522641971325</v>
      </c>
      <c r="L54">
        <f>K53+'PC HKI$'!L53</f>
        <v>197.22300206253107</v>
      </c>
      <c r="M54">
        <f>L53+'PC HKI$'!M53</f>
        <v>229.25665172725866</v>
      </c>
      <c r="N54">
        <f>M53+'PC HKI$'!N53</f>
        <v>261.4859432091385</v>
      </c>
      <c r="O54">
        <f>N53+'PC HKI$'!O53</f>
        <v>295.61423605225531</v>
      </c>
      <c r="P54">
        <f>O53+'PC HKI$'!P53</f>
        <v>330.24066860723144</v>
      </c>
      <c r="Q54">
        <f>P53+'PC HKI$'!Q53</f>
        <v>364.82752192282373</v>
      </c>
      <c r="R54">
        <f>Q53+'PC HKI$'!R53</f>
        <v>399.7007121714073</v>
      </c>
      <c r="S54">
        <f>R53+'PC HKI$'!S53</f>
        <v>433.78820155917492</v>
      </c>
      <c r="T54">
        <f>S53+'PC HKI$'!T53</f>
        <v>469.17184302541347</v>
      </c>
      <c r="U54">
        <f>T53+'PC HKI$'!U53</f>
        <v>496.04214738389385</v>
      </c>
      <c r="V54">
        <f>U53+'PC HKI$'!V53</f>
        <v>520.56032805334405</v>
      </c>
      <c r="W54">
        <f>V53+'PC HKI$'!W53</f>
        <v>542.4656254542233</v>
      </c>
      <c r="X54">
        <f>W53+'PC HKI$'!X53</f>
        <v>562.03858747206414</v>
      </c>
      <c r="Y54">
        <f>X53+'PC HKI$'!Y53</f>
        <v>578.02543495623593</v>
      </c>
      <c r="Z54">
        <f>Y53+'PC HKI$'!Z53</f>
        <v>591.98376809943727</v>
      </c>
      <c r="AA54">
        <f>Z53+'PC HKI$'!AA53</f>
        <v>600.28957808011887</v>
      </c>
      <c r="AB54">
        <f>AA53+'PC HKI$'!AB53</f>
        <v>604.50416737997841</v>
      </c>
      <c r="AC54">
        <f>AB53+'PC HKI$'!AC53</f>
        <v>607.06969706527025</v>
      </c>
      <c r="AD54">
        <f>AC53+'PC HKI$'!AD53</f>
        <v>601.1905926757579</v>
      </c>
      <c r="AE54">
        <f>AD53+'PC HKI$'!AE53</f>
        <v>595.65481271862529</v>
      </c>
      <c r="AF54">
        <f>AE53+'PC HKI$'!AF53</f>
        <v>590.40245418306006</v>
      </c>
      <c r="AG54">
        <f>AF53+'PC HKI$'!AG53</f>
        <v>585.43784497377908</v>
      </c>
      <c r="AH54">
        <f>AG53+'PC HKI$'!AH53</f>
        <v>580.73127295832558</v>
      </c>
      <c r="AI54">
        <f>AH53+'PC HKI$'!AI53</f>
        <v>576.23773110953971</v>
      </c>
      <c r="AJ54">
        <f>AI53+'PC HKI$'!AJ53</f>
        <v>571.99335064574484</v>
      </c>
      <c r="AK54">
        <f>AJ53+'PC HKI$'!AK53</f>
        <v>567.97548930647429</v>
      </c>
      <c r="AL54">
        <f>AK53+'PC HKI$'!AL53</f>
        <v>564.07924315638365</v>
      </c>
      <c r="AM54">
        <f>AL53+'PC HKI$'!AM53</f>
        <v>560.24118963749186</v>
      </c>
      <c r="AN54">
        <f>AM53+'PC HKI$'!AN53</f>
        <v>556.29846701163194</v>
      </c>
      <c r="AO54">
        <f>AN53+'PC HKI$'!AO53</f>
        <v>552.43469878759686</v>
      </c>
      <c r="AP54">
        <f>AO53+'PC HKI$'!AP53</f>
        <v>548.58863128122016</v>
      </c>
      <c r="AQ54">
        <f>AP53+'PC HKI$'!AQ53</f>
        <v>544.595715569258</v>
      </c>
      <c r="AR54">
        <f>AQ53+'PC HKI$'!AR53</f>
        <v>540.51803905682107</v>
      </c>
      <c r="AS54">
        <f>AR53+'PC HKI$'!AS53</f>
        <v>536.32775872371883</v>
      </c>
      <c r="AT54">
        <f>AS53+'PC HKI$'!AT53</f>
        <v>532.2107961988122</v>
      </c>
      <c r="AU54">
        <f>AT53+'PC HKI$'!AU53</f>
        <v>527.98907554385789</v>
      </c>
      <c r="AV54">
        <f>AU53+'PC HKI$'!AV53</f>
        <v>523.61808121295087</v>
      </c>
      <c r="AW54">
        <f>AV53+'PC HKI$'!AW53</f>
        <v>519.22231725219956</v>
      </c>
      <c r="AX54">
        <f>AW53+'PC HKI$'!AX53</f>
        <v>514.65545781821857</v>
      </c>
      <c r="AY54">
        <f>AX53+'PC HKI$'!AY53</f>
        <v>510.00311316807745</v>
      </c>
      <c r="AZ54">
        <f>AY53+'PC HKI$'!AZ53</f>
        <v>505.23767805663783</v>
      </c>
      <c r="BA54">
        <f>AZ53+'PC HKI$'!BA53</f>
        <v>500.37444250459026</v>
      </c>
      <c r="BB54">
        <f>BA53+'PC HKI$'!BB53</f>
        <v>495.51957063724814</v>
      </c>
      <c r="BC54">
        <f>BB53+'PC HKI$'!BC53</f>
        <v>490.5408091050391</v>
      </c>
      <c r="BD54">
        <f>BC53+'PC HKI$'!BD53</f>
        <v>485.49876720016124</v>
      </c>
      <c r="BE54">
        <f>BD53+'PC HKI$'!BE53</f>
        <v>480.52432782357124</v>
      </c>
      <c r="BF54">
        <f>BE53+'PC HKI$'!BF53</f>
        <v>475.71934855509932</v>
      </c>
      <c r="BG54">
        <f>BF53+'PC HKI$'!BG53</f>
        <v>471.04082553263999</v>
      </c>
      <c r="BH54">
        <f>BG53+'PC HKI$'!BH53</f>
        <v>466.54103893471705</v>
      </c>
      <c r="BI54">
        <f>BH53+'PC HKI$'!BI53</f>
        <v>462.30438483661254</v>
      </c>
      <c r="BJ54">
        <f>BI53+'PC HKI$'!BJ53</f>
        <v>458.42324701989941</v>
      </c>
      <c r="BK54">
        <f>BJ53+'PC HKI$'!BK53</f>
        <v>454.85422333052469</v>
      </c>
      <c r="BL54">
        <f>BK53+'PC HKI$'!BL53</f>
        <v>451.55443882407684</v>
      </c>
      <c r="BM54">
        <f>BL53+'PC HKI$'!BM53</f>
        <v>448.4884608111708</v>
      </c>
      <c r="BN54">
        <f>BM53+'PC HKI$'!BN53</f>
        <v>445.65892517603731</v>
      </c>
      <c r="BO54">
        <f>BN53+'PC HKI$'!BO53</f>
        <v>443.17514107068217</v>
      </c>
      <c r="BP54">
        <f>BO53+'PC HKI$'!BP53</f>
        <v>440.99140675591082</v>
      </c>
      <c r="BQ54">
        <f>BP53+'PC HKI$'!BQ53</f>
        <v>439.05964185910852</v>
      </c>
      <c r="BR54">
        <f>BQ53+'PC HKI$'!BR53</f>
        <v>437.38485077206735</v>
      </c>
      <c r="BS54">
        <f>BR53+'PC HKI$'!BS53</f>
        <v>435.94214553506674</v>
      </c>
      <c r="BT54">
        <f>BS53+'PC HKI$'!BT53</f>
        <v>434.79366123156518</v>
      </c>
      <c r="BU54">
        <f>BT53+'PC HKI$'!BU53</f>
        <v>433.87834650942034</v>
      </c>
      <c r="BV54">
        <f>BU53+'PC HKI$'!BV53</f>
        <v>433.13787078166547</v>
      </c>
      <c r="BW54">
        <f>BV53+'PC HKI$'!BW53</f>
        <v>432.58336896027464</v>
      </c>
      <c r="BX54">
        <f>BW53+'PC HKI$'!BX53</f>
        <v>432.17988506494737</v>
      </c>
      <c r="BY54">
        <f>BX53+'PC HKI$'!BY53</f>
        <v>431.95142448373394</v>
      </c>
      <c r="BZ54">
        <f>BY53+'PC HKI$'!BZ53</f>
        <v>431.84321134551732</v>
      </c>
      <c r="CA54">
        <f>BZ53+'PC HKI$'!CA53</f>
        <v>431.79499914458961</v>
      </c>
      <c r="CB54">
        <f>CA53+'PC HKI$'!CB53</f>
        <v>431.79499914458961</v>
      </c>
      <c r="CC54">
        <f>CB53+'PC HKI$'!CC53</f>
        <v>427.51980113325703</v>
      </c>
      <c r="CD54">
        <f>CC53+'PC HKI$'!CD53</f>
        <v>423.28693181510596</v>
      </c>
      <c r="CE54">
        <f>CD53+'PC HKI$'!CE53</f>
        <v>419.09597209416432</v>
      </c>
      <c r="CF54">
        <f>CE53+'PC HKI$'!CF53</f>
        <v>414.94650702392505</v>
      </c>
      <c r="CG54">
        <f>CF53+'PC HKI$'!CG53</f>
        <v>410.83812576626241</v>
      </c>
      <c r="CH54">
        <f>CG53+'PC HKI$'!CH53</f>
        <v>406.77042155075486</v>
      </c>
      <c r="CI54">
        <f>CH53+'PC HKI$'!CI53</f>
        <v>402.74299163441077</v>
      </c>
      <c r="CJ54">
        <f>CI53+'PC HKI$'!CJ53</f>
        <v>398.75543726179285</v>
      </c>
      <c r="CK54">
        <f>CJ53+'PC HKI$'!CK53</f>
        <v>394.80736362553745</v>
      </c>
      <c r="CL54">
        <f>CK53+'PC HKI$'!CL53</f>
        <v>390.89837982726482</v>
      </c>
      <c r="CM54">
        <f>CL53+'PC HKI$'!CM53</f>
        <v>387.02809883887608</v>
      </c>
      <c r="CN54">
        <f>CM53+'PC HKI$'!CN53</f>
        <v>383.19613746423374</v>
      </c>
      <c r="CO54">
        <f>CN53+'PC HKI$'!CO53</f>
        <v>379.4021163012215</v>
      </c>
      <c r="CP54">
        <f>CO53+'PC HKI$'!CP53</f>
        <v>375.64565970417971</v>
      </c>
      <c r="CQ54">
        <f>CP53+'PC HKI$'!CQ53</f>
        <v>371.92639574671256</v>
      </c>
      <c r="CR54">
        <f>CQ53+'PC HKI$'!CR53</f>
        <v>368.24395618486392</v>
      </c>
      <c r="CS54">
        <f>CR53+'PC HKI$'!CS53</f>
        <v>364.59797642065735</v>
      </c>
      <c r="CT54">
        <f>CS53+'PC HKI$'!CT53</f>
        <v>360.98809546599739</v>
      </c>
      <c r="CU54">
        <f>CT53+'PC HKI$'!CU53</f>
        <v>357.41395590692809</v>
      </c>
      <c r="CV54">
        <f>CU53+'PC HKI$'!CV53</f>
        <v>353.87520386824565</v>
      </c>
      <c r="CW54">
        <f>CV53+'PC HKI$'!CW53</f>
        <v>350.37148897846106</v>
      </c>
      <c r="CX54">
        <f>CW53+'PC HKI$'!CX53</f>
        <v>346.90246433510998</v>
      </c>
      <c r="CY54">
        <f>CX53+'PC HKI$'!CY53</f>
        <v>343.46778647040594</v>
      </c>
    </row>
    <row r="55" spans="1:103" x14ac:dyDescent="0.25">
      <c r="A55">
        <f>'HKFI(x)'!AE53</f>
        <v>2001</v>
      </c>
      <c r="B55">
        <f t="shared" si="2"/>
        <v>43332.167044757836</v>
      </c>
      <c r="C55">
        <f>'PC HKI$'!C54</f>
        <v>12.475516080797203</v>
      </c>
      <c r="D55">
        <f>C54+'PC HKI$'!D54</f>
        <v>23.922290657710864</v>
      </c>
      <c r="E55">
        <f>D54+'PC HKI$'!E54</f>
        <v>33.912817142478353</v>
      </c>
      <c r="F55">
        <f>E54+'PC HKI$'!F54</f>
        <v>46.803964293779615</v>
      </c>
      <c r="G55">
        <f>F54+'PC HKI$'!G54</f>
        <v>61.473463940219141</v>
      </c>
      <c r="H55">
        <f>G54+'PC HKI$'!H54</f>
        <v>78.54087510523415</v>
      </c>
      <c r="I55">
        <f>H54+'PC HKI$'!I54</f>
        <v>103.58522861037822</v>
      </c>
      <c r="J55">
        <f>I54+'PC HKI$'!J54</f>
        <v>135.9133509918326</v>
      </c>
      <c r="K55">
        <f>J54+'PC HKI$'!K54</f>
        <v>167.35673557847207</v>
      </c>
      <c r="L55">
        <f>K54+'PC HKI$'!L54</f>
        <v>200.3274465771263</v>
      </c>
      <c r="M55">
        <f>L54+'PC HKI$'!M54</f>
        <v>232.77860472476664</v>
      </c>
      <c r="N55">
        <f>M54+'PC HKI$'!N54</f>
        <v>265.50876143093654</v>
      </c>
      <c r="O55">
        <f>N54+'PC HKI$'!O54</f>
        <v>300.09993626738515</v>
      </c>
      <c r="P55">
        <f>O54+'PC HKI$'!P54</f>
        <v>335.2042193221846</v>
      </c>
      <c r="Q55">
        <f>P54+'PC HKI$'!Q54</f>
        <v>370.19858438235093</v>
      </c>
      <c r="R55">
        <f>Q54+'PC HKI$'!R54</f>
        <v>405.42589997954855</v>
      </c>
      <c r="S55">
        <f>R54+'PC HKI$'!S54</f>
        <v>439.90898622161126</v>
      </c>
      <c r="T55">
        <f>S54+'PC HKI$'!T54</f>
        <v>475.66933019157386</v>
      </c>
      <c r="U55">
        <f>T54+'PC HKI$'!U54</f>
        <v>502.73750907510805</v>
      </c>
      <c r="V55">
        <f>U54+'PC HKI$'!V54</f>
        <v>527.39820244996997</v>
      </c>
      <c r="W55">
        <f>V54+'PC HKI$'!W54</f>
        <v>549.38218910426565</v>
      </c>
      <c r="X55">
        <f>W54+'PC HKI$'!X54</f>
        <v>569.05585476867429</v>
      </c>
      <c r="Y55">
        <f>X54+'PC HKI$'!Y54</f>
        <v>584.98634577203211</v>
      </c>
      <c r="Z55">
        <f>Y54+'PC HKI$'!Z54</f>
        <v>598.80963644677252</v>
      </c>
      <c r="AA55">
        <f>Z54+'PC HKI$'!AA54</f>
        <v>606.94435067835445</v>
      </c>
      <c r="AB55">
        <f>AA54+'PC HKI$'!AB54</f>
        <v>610.94784276328585</v>
      </c>
      <c r="AC55">
        <f>AB54+'PC HKI$'!AC54</f>
        <v>613.27835019103736</v>
      </c>
      <c r="AD55">
        <f>AC54+'PC HKI$'!AD54</f>
        <v>607.06969706527025</v>
      </c>
      <c r="AE55">
        <f>AD54+'PC HKI$'!AE54</f>
        <v>601.1905926757579</v>
      </c>
      <c r="AF55">
        <f>AE54+'PC HKI$'!AF54</f>
        <v>595.65481271862529</v>
      </c>
      <c r="AG55">
        <f>AF54+'PC HKI$'!AG54</f>
        <v>590.40245418306006</v>
      </c>
      <c r="AH55">
        <f>AG54+'PC HKI$'!AH54</f>
        <v>585.43784497377908</v>
      </c>
      <c r="AI55">
        <f>AH54+'PC HKI$'!AI54</f>
        <v>580.73127295832558</v>
      </c>
      <c r="AJ55">
        <f>AI54+'PC HKI$'!AJ54</f>
        <v>576.23773110953971</v>
      </c>
      <c r="AK55">
        <f>AJ54+'PC HKI$'!AK54</f>
        <v>571.99335064574484</v>
      </c>
      <c r="AL55">
        <f>AK54+'PC HKI$'!AL54</f>
        <v>567.97548930647429</v>
      </c>
      <c r="AM55">
        <f>AL54+'PC HKI$'!AM54</f>
        <v>564.07924315638365</v>
      </c>
      <c r="AN55">
        <f>AM54+'PC HKI$'!AN54</f>
        <v>560.24118963749186</v>
      </c>
      <c r="AO55">
        <f>AN54+'PC HKI$'!AO54</f>
        <v>556.29846701163194</v>
      </c>
      <c r="AP55">
        <f>AO54+'PC HKI$'!AP54</f>
        <v>552.43469878759686</v>
      </c>
      <c r="AQ55">
        <f>AP54+'PC HKI$'!AQ54</f>
        <v>548.58863128122016</v>
      </c>
      <c r="AR55">
        <f>AQ54+'PC HKI$'!AR54</f>
        <v>544.595715569258</v>
      </c>
      <c r="AS55">
        <f>AR54+'PC HKI$'!AS54</f>
        <v>540.51803905682107</v>
      </c>
      <c r="AT55">
        <f>AS54+'PC HKI$'!AT54</f>
        <v>536.32775872371883</v>
      </c>
      <c r="AU55">
        <f>AT54+'PC HKI$'!AU54</f>
        <v>532.2107961988122</v>
      </c>
      <c r="AV55">
        <f>AU54+'PC HKI$'!AV54</f>
        <v>527.98907554385789</v>
      </c>
      <c r="AW55">
        <f>AV54+'PC HKI$'!AW54</f>
        <v>523.61808121295087</v>
      </c>
      <c r="AX55">
        <f>AW54+'PC HKI$'!AX54</f>
        <v>519.22231725219956</v>
      </c>
      <c r="AY55">
        <f>AX54+'PC HKI$'!AY54</f>
        <v>514.65545781821857</v>
      </c>
      <c r="AZ55">
        <f>AY54+'PC HKI$'!AZ54</f>
        <v>510.00311316807745</v>
      </c>
      <c r="BA55">
        <f>AZ54+'PC HKI$'!BA54</f>
        <v>505.23767805663783</v>
      </c>
      <c r="BB55">
        <f>BA54+'PC HKI$'!BB54</f>
        <v>500.37444250459026</v>
      </c>
      <c r="BC55">
        <f>BB54+'PC HKI$'!BC54</f>
        <v>495.51957063724814</v>
      </c>
      <c r="BD55">
        <f>BC54+'PC HKI$'!BD54</f>
        <v>490.5408091050391</v>
      </c>
      <c r="BE55">
        <f>BD54+'PC HKI$'!BE54</f>
        <v>485.49876720016124</v>
      </c>
      <c r="BF55">
        <f>BE54+'PC HKI$'!BF54</f>
        <v>480.52432782357124</v>
      </c>
      <c r="BG55">
        <f>BF54+'PC HKI$'!BG54</f>
        <v>475.71934855509932</v>
      </c>
      <c r="BH55">
        <f>BG54+'PC HKI$'!BH54</f>
        <v>471.04082553263999</v>
      </c>
      <c r="BI55">
        <f>BH54+'PC HKI$'!BI54</f>
        <v>466.54103893471705</v>
      </c>
      <c r="BJ55">
        <f>BI54+'PC HKI$'!BJ54</f>
        <v>462.30438483661254</v>
      </c>
      <c r="BK55">
        <f>BJ54+'PC HKI$'!BK54</f>
        <v>458.42324701989941</v>
      </c>
      <c r="BL55">
        <f>BK54+'PC HKI$'!BL54</f>
        <v>454.85422333052469</v>
      </c>
      <c r="BM55">
        <f>BL54+'PC HKI$'!BM54</f>
        <v>451.55443882407684</v>
      </c>
      <c r="BN55">
        <f>BM54+'PC HKI$'!BN54</f>
        <v>448.4884608111708</v>
      </c>
      <c r="BO55">
        <f>BN54+'PC HKI$'!BO54</f>
        <v>445.65892517603731</v>
      </c>
      <c r="BP55">
        <f>BO54+'PC HKI$'!BP54</f>
        <v>443.17514107068217</v>
      </c>
      <c r="BQ55">
        <f>BP54+'PC HKI$'!BQ54</f>
        <v>440.99140675591082</v>
      </c>
      <c r="BR55">
        <f>BQ54+'PC HKI$'!BR54</f>
        <v>439.05964185910852</v>
      </c>
      <c r="BS55">
        <f>BR54+'PC HKI$'!BS54</f>
        <v>437.38485077206735</v>
      </c>
      <c r="BT55">
        <f>BS54+'PC HKI$'!BT54</f>
        <v>435.94214553506674</v>
      </c>
      <c r="BU55">
        <f>BT54+'PC HKI$'!BU54</f>
        <v>434.79366123156518</v>
      </c>
      <c r="BV55">
        <f>BU54+'PC HKI$'!BV54</f>
        <v>433.87834650942034</v>
      </c>
      <c r="BW55">
        <f>BV54+'PC HKI$'!BW54</f>
        <v>433.13787078166547</v>
      </c>
      <c r="BX55">
        <f>BW54+'PC HKI$'!BX54</f>
        <v>432.58336896027464</v>
      </c>
      <c r="BY55">
        <f>BX54+'PC HKI$'!BY54</f>
        <v>432.17988506494737</v>
      </c>
      <c r="BZ55">
        <f>BY54+'PC HKI$'!BZ54</f>
        <v>431.95142448373394</v>
      </c>
      <c r="CA55">
        <f>BZ54+'PC HKI$'!CA54</f>
        <v>431.84321134551732</v>
      </c>
      <c r="CB55">
        <f>CA54+'PC HKI$'!CB54</f>
        <v>431.79499914458961</v>
      </c>
      <c r="CC55">
        <f>CB54+'PC HKI$'!CC54</f>
        <v>431.79499914458961</v>
      </c>
      <c r="CD55">
        <f>CC54+'PC HKI$'!CD54</f>
        <v>427.51980113325703</v>
      </c>
      <c r="CE55">
        <f>CD54+'PC HKI$'!CE54</f>
        <v>423.28693181510596</v>
      </c>
      <c r="CF55">
        <f>CE54+'PC HKI$'!CF54</f>
        <v>419.09597209416432</v>
      </c>
      <c r="CG55">
        <f>CF54+'PC HKI$'!CG54</f>
        <v>414.94650702392505</v>
      </c>
      <c r="CH55">
        <f>CG54+'PC HKI$'!CH54</f>
        <v>410.83812576626241</v>
      </c>
      <c r="CI55">
        <f>CH54+'PC HKI$'!CI54</f>
        <v>406.77042155075486</v>
      </c>
      <c r="CJ55">
        <f>CI54+'PC HKI$'!CJ54</f>
        <v>402.74299163441077</v>
      </c>
      <c r="CK55">
        <f>CJ54+'PC HKI$'!CK54</f>
        <v>398.75543726179285</v>
      </c>
      <c r="CL55">
        <f>CK54+'PC HKI$'!CL54</f>
        <v>394.80736362553745</v>
      </c>
      <c r="CM55">
        <f>CL54+'PC HKI$'!CM54</f>
        <v>390.89837982726482</v>
      </c>
      <c r="CN55">
        <f>CM54+'PC HKI$'!CN54</f>
        <v>387.02809883887608</v>
      </c>
      <c r="CO55">
        <f>CN54+'PC HKI$'!CO54</f>
        <v>383.19613746423374</v>
      </c>
      <c r="CP55">
        <f>CO54+'PC HKI$'!CP54</f>
        <v>379.4021163012215</v>
      </c>
      <c r="CQ55">
        <f>CP54+'PC HKI$'!CQ54</f>
        <v>375.64565970417971</v>
      </c>
      <c r="CR55">
        <f>CQ54+'PC HKI$'!CR54</f>
        <v>371.92639574671256</v>
      </c>
      <c r="CS55">
        <f>CR54+'PC HKI$'!CS54</f>
        <v>368.24395618486392</v>
      </c>
      <c r="CT55">
        <f>CS54+'PC HKI$'!CT54</f>
        <v>364.59797642065735</v>
      </c>
      <c r="CU55">
        <f>CT54+'PC HKI$'!CU54</f>
        <v>360.98809546599739</v>
      </c>
      <c r="CV55">
        <f>CU54+'PC HKI$'!CV54</f>
        <v>357.41395590692809</v>
      </c>
      <c r="CW55">
        <f>CV54+'PC HKI$'!CW54</f>
        <v>353.87520386824565</v>
      </c>
      <c r="CX55">
        <f>CW54+'PC HKI$'!CX54</f>
        <v>350.37148897846106</v>
      </c>
      <c r="CY55">
        <f>CX54+'PC HKI$'!CY54</f>
        <v>346.90246433510998</v>
      </c>
    </row>
    <row r="56" spans="1:103" x14ac:dyDescent="0.25">
      <c r="A56">
        <f>'HKFI(x)'!AE54</f>
        <v>2002</v>
      </c>
      <c r="B56">
        <f t="shared" si="2"/>
        <v>43717.848111170395</v>
      </c>
      <c r="C56">
        <f>'PC HKI$'!C55</f>
        <v>12.658394938643575</v>
      </c>
      <c r="D56">
        <f>C55+'PC HKI$'!D55</f>
        <v>24.282159070383514</v>
      </c>
      <c r="E56">
        <f>D55+'PC HKI$'!E55</f>
        <v>34.463648128716031</v>
      </c>
      <c r="F56">
        <f>E55+'PC HKI$'!F55</f>
        <v>47.535575671119162</v>
      </c>
      <c r="G56">
        <f>F55+'PC HKI$'!G55</f>
        <v>62.409705318315126</v>
      </c>
      <c r="H56">
        <f>G55+'PC HKI$'!H55</f>
        <v>79.726178564610549</v>
      </c>
      <c r="I56">
        <f>H55+'PC HKI$'!I55</f>
        <v>105.15315027486031</v>
      </c>
      <c r="J56">
        <f>I55+'PC HKI$'!J55</f>
        <v>138.02948578408828</v>
      </c>
      <c r="K56">
        <f>J55+'PC HKI$'!K55</f>
        <v>169.96772294142067</v>
      </c>
      <c r="L56">
        <f>K55+'PC HKI$'!L55</f>
        <v>203.48297531720834</v>
      </c>
      <c r="M56">
        <f>L55+'PC HKI$'!M55</f>
        <v>236.45055136647389</v>
      </c>
      <c r="N56">
        <f>M55+'PC HKI$'!N55</f>
        <v>269.61109240344689</v>
      </c>
      <c r="O56">
        <f>N55+'PC HKI$'!O55</f>
        <v>304.73319467267453</v>
      </c>
      <c r="P56">
        <f>O55+'PC HKI$'!P55</f>
        <v>340.3143268552999</v>
      </c>
      <c r="Q56">
        <f>P55+'PC HKI$'!Q55</f>
        <v>375.7858278190991</v>
      </c>
      <c r="R56">
        <f>Q55+'PC HKI$'!R55</f>
        <v>411.42547212958897</v>
      </c>
      <c r="S56">
        <f>R55+'PC HKI$'!S55</f>
        <v>446.25073119220065</v>
      </c>
      <c r="T56">
        <f>S55+'PC HKI$'!T55</f>
        <v>482.42499582041364</v>
      </c>
      <c r="U56">
        <f>T55+'PC HKI$'!U55</f>
        <v>509.72728622955998</v>
      </c>
      <c r="V56">
        <f>U55+'PC HKI$'!V55</f>
        <v>534.54731846618483</v>
      </c>
      <c r="W56">
        <f>V55+'PC HKI$'!W55</f>
        <v>556.63130374730849</v>
      </c>
      <c r="X56">
        <f>W55+'PC HKI$'!X55</f>
        <v>576.35521205810983</v>
      </c>
      <c r="Y56">
        <f>X55+'PC HKI$'!Y55</f>
        <v>592.33227632175533</v>
      </c>
      <c r="Z56">
        <f>Y55+'PC HKI$'!Z55</f>
        <v>606.06579931109854</v>
      </c>
      <c r="AA56">
        <f>Z55+'PC HKI$'!AA55</f>
        <v>613.98203141978649</v>
      </c>
      <c r="AB56">
        <f>AA55+'PC HKI$'!AB55</f>
        <v>617.75893411268794</v>
      </c>
      <c r="AC56">
        <f>AB55+'PC HKI$'!AC55</f>
        <v>619.84612336946122</v>
      </c>
      <c r="AD56">
        <f>AC55+'PC HKI$'!AD55</f>
        <v>613.27835019103736</v>
      </c>
      <c r="AE56">
        <f>AD55+'PC HKI$'!AE55</f>
        <v>607.06969706527025</v>
      </c>
      <c r="AF56">
        <f>AE55+'PC HKI$'!AF55</f>
        <v>601.1905926757579</v>
      </c>
      <c r="AG56">
        <f>AF55+'PC HKI$'!AG55</f>
        <v>595.65481271862529</v>
      </c>
      <c r="AH56">
        <f>AG55+'PC HKI$'!AH55</f>
        <v>590.40245418306006</v>
      </c>
      <c r="AI56">
        <f>AH55+'PC HKI$'!AI55</f>
        <v>585.43784497377908</v>
      </c>
      <c r="AJ56">
        <f>AI55+'PC HKI$'!AJ55</f>
        <v>580.73127295832558</v>
      </c>
      <c r="AK56">
        <f>AJ55+'PC HKI$'!AK55</f>
        <v>576.23773110953971</v>
      </c>
      <c r="AL56">
        <f>AK55+'PC HKI$'!AL55</f>
        <v>571.99335064574484</v>
      </c>
      <c r="AM56">
        <f>AL55+'PC HKI$'!AM55</f>
        <v>567.97548930647429</v>
      </c>
      <c r="AN56">
        <f>AM55+'PC HKI$'!AN55</f>
        <v>564.07924315638365</v>
      </c>
      <c r="AO56">
        <f>AN55+'PC HKI$'!AO55</f>
        <v>560.24118963749186</v>
      </c>
      <c r="AP56">
        <f>AO55+'PC HKI$'!AP55</f>
        <v>556.29846701163194</v>
      </c>
      <c r="AQ56">
        <f>AP55+'PC HKI$'!AQ55</f>
        <v>552.43469878759686</v>
      </c>
      <c r="AR56">
        <f>AQ55+'PC HKI$'!AR55</f>
        <v>548.58863128122016</v>
      </c>
      <c r="AS56">
        <f>AR55+'PC HKI$'!AS55</f>
        <v>544.595715569258</v>
      </c>
      <c r="AT56">
        <f>AS55+'PC HKI$'!AT55</f>
        <v>540.51803905682107</v>
      </c>
      <c r="AU56">
        <f>AT55+'PC HKI$'!AU55</f>
        <v>536.32775872371883</v>
      </c>
      <c r="AV56">
        <f>AU55+'PC HKI$'!AV55</f>
        <v>532.2107961988122</v>
      </c>
      <c r="AW56">
        <f>AV55+'PC HKI$'!AW55</f>
        <v>527.98907554385789</v>
      </c>
      <c r="AX56">
        <f>AW55+'PC HKI$'!AX55</f>
        <v>523.61808121295087</v>
      </c>
      <c r="AY56">
        <f>AX55+'PC HKI$'!AY55</f>
        <v>519.22231725219956</v>
      </c>
      <c r="AZ56">
        <f>AY55+'PC HKI$'!AZ55</f>
        <v>514.65545781821857</v>
      </c>
      <c r="BA56">
        <f>AZ55+'PC HKI$'!BA55</f>
        <v>510.00311316807745</v>
      </c>
      <c r="BB56">
        <f>BA55+'PC HKI$'!BB55</f>
        <v>505.23767805663783</v>
      </c>
      <c r="BC56">
        <f>BB55+'PC HKI$'!BC55</f>
        <v>500.37444250459026</v>
      </c>
      <c r="BD56">
        <f>BC55+'PC HKI$'!BD55</f>
        <v>495.51957063724814</v>
      </c>
      <c r="BE56">
        <f>BD55+'PC HKI$'!BE55</f>
        <v>490.5408091050391</v>
      </c>
      <c r="BF56">
        <f>BE55+'PC HKI$'!BF55</f>
        <v>485.49876720016124</v>
      </c>
      <c r="BG56">
        <f>BF55+'PC HKI$'!BG55</f>
        <v>480.52432782357124</v>
      </c>
      <c r="BH56">
        <f>BG55+'PC HKI$'!BH55</f>
        <v>475.71934855509932</v>
      </c>
      <c r="BI56">
        <f>BH55+'PC HKI$'!BI55</f>
        <v>471.04082553263999</v>
      </c>
      <c r="BJ56">
        <f>BI55+'PC HKI$'!BJ55</f>
        <v>466.54103893471705</v>
      </c>
      <c r="BK56">
        <f>BJ55+'PC HKI$'!BK55</f>
        <v>462.30438483661254</v>
      </c>
      <c r="BL56">
        <f>BK55+'PC HKI$'!BL55</f>
        <v>458.42324701989941</v>
      </c>
      <c r="BM56">
        <f>BL55+'PC HKI$'!BM55</f>
        <v>454.85422333052469</v>
      </c>
      <c r="BN56">
        <f>BM55+'PC HKI$'!BN55</f>
        <v>451.55443882407684</v>
      </c>
      <c r="BO56">
        <f>BN55+'PC HKI$'!BO55</f>
        <v>448.4884608111708</v>
      </c>
      <c r="BP56">
        <f>BO55+'PC HKI$'!BP55</f>
        <v>445.65892517603731</v>
      </c>
      <c r="BQ56">
        <f>BP55+'PC HKI$'!BQ55</f>
        <v>443.17514107068217</v>
      </c>
      <c r="BR56">
        <f>BQ55+'PC HKI$'!BR55</f>
        <v>440.99140675591082</v>
      </c>
      <c r="BS56">
        <f>BR55+'PC HKI$'!BS55</f>
        <v>439.05964185910852</v>
      </c>
      <c r="BT56">
        <f>BS55+'PC HKI$'!BT55</f>
        <v>437.38485077206735</v>
      </c>
      <c r="BU56">
        <f>BT55+'PC HKI$'!BU55</f>
        <v>435.94214553506674</v>
      </c>
      <c r="BV56">
        <f>BU55+'PC HKI$'!BV55</f>
        <v>434.79366123156518</v>
      </c>
      <c r="BW56">
        <f>BV55+'PC HKI$'!BW55</f>
        <v>433.87834650942034</v>
      </c>
      <c r="BX56">
        <f>BW55+'PC HKI$'!BX55</f>
        <v>433.13787078166547</v>
      </c>
      <c r="BY56">
        <f>BX55+'PC HKI$'!BY55</f>
        <v>432.58336896027464</v>
      </c>
      <c r="BZ56">
        <f>BY55+'PC HKI$'!BZ55</f>
        <v>432.17988506494737</v>
      </c>
      <c r="CA56">
        <f>BZ55+'PC HKI$'!CA55</f>
        <v>431.95142448373394</v>
      </c>
      <c r="CB56">
        <f>CA55+'PC HKI$'!CB55</f>
        <v>431.84321134551732</v>
      </c>
      <c r="CC56">
        <f>CB55+'PC HKI$'!CC55</f>
        <v>431.79499914458961</v>
      </c>
      <c r="CD56">
        <f>CC55+'PC HKI$'!CD55</f>
        <v>431.79499914458961</v>
      </c>
      <c r="CE56">
        <f>CD55+'PC HKI$'!CE55</f>
        <v>427.51980113325703</v>
      </c>
      <c r="CF56">
        <f>CE55+'PC HKI$'!CF55</f>
        <v>423.28693181510596</v>
      </c>
      <c r="CG56">
        <f>CF55+'PC HKI$'!CG55</f>
        <v>419.09597209416432</v>
      </c>
      <c r="CH56">
        <f>CG55+'PC HKI$'!CH55</f>
        <v>414.94650702392505</v>
      </c>
      <c r="CI56">
        <f>CH55+'PC HKI$'!CI55</f>
        <v>410.83812576626241</v>
      </c>
      <c r="CJ56">
        <f>CI55+'PC HKI$'!CJ55</f>
        <v>406.77042155075486</v>
      </c>
      <c r="CK56">
        <f>CJ55+'PC HKI$'!CK55</f>
        <v>402.74299163441077</v>
      </c>
      <c r="CL56">
        <f>CK55+'PC HKI$'!CL55</f>
        <v>398.75543726179285</v>
      </c>
      <c r="CM56">
        <f>CL55+'PC HKI$'!CM55</f>
        <v>394.80736362553745</v>
      </c>
      <c r="CN56">
        <f>CM55+'PC HKI$'!CN55</f>
        <v>390.89837982726482</v>
      </c>
      <c r="CO56">
        <f>CN55+'PC HKI$'!CO55</f>
        <v>387.02809883887608</v>
      </c>
      <c r="CP56">
        <f>CO55+'PC HKI$'!CP55</f>
        <v>383.19613746423374</v>
      </c>
      <c r="CQ56">
        <f>CP55+'PC HKI$'!CQ55</f>
        <v>379.4021163012215</v>
      </c>
      <c r="CR56">
        <f>CQ55+'PC HKI$'!CR55</f>
        <v>375.64565970417971</v>
      </c>
      <c r="CS56">
        <f>CR55+'PC HKI$'!CS55</f>
        <v>371.92639574671256</v>
      </c>
      <c r="CT56">
        <f>CS55+'PC HKI$'!CT55</f>
        <v>368.24395618486392</v>
      </c>
      <c r="CU56">
        <f>CT55+'PC HKI$'!CU55</f>
        <v>364.59797642065735</v>
      </c>
      <c r="CV56">
        <f>CU55+'PC HKI$'!CV55</f>
        <v>360.98809546599739</v>
      </c>
      <c r="CW56">
        <f>CV55+'PC HKI$'!CW55</f>
        <v>357.41395590692809</v>
      </c>
      <c r="CX56">
        <f>CW55+'PC HKI$'!CX55</f>
        <v>353.87520386824565</v>
      </c>
      <c r="CY56">
        <f>CX55+'PC HKI$'!CY55</f>
        <v>350.37148897846106</v>
      </c>
    </row>
    <row r="57" spans="1:103" x14ac:dyDescent="0.25">
      <c r="A57">
        <f>'HKFI(x)'!AE55</f>
        <v>2003</v>
      </c>
      <c r="B57">
        <f t="shared" si="2"/>
        <v>44112.090795406104</v>
      </c>
      <c r="C57">
        <f>'PC HKI$'!C56</f>
        <v>12.858323001514867</v>
      </c>
      <c r="D57">
        <f>C56+'PC HKI$'!D56</f>
        <v>24.648344588475446</v>
      </c>
      <c r="E57">
        <f>D56+'PC HKI$'!E56</f>
        <v>34.98874197249868</v>
      </c>
      <c r="F57">
        <f>E56+'PC HKI$'!F56</f>
        <v>48.296850979802173</v>
      </c>
      <c r="G57">
        <f>F56+'PC HKI$'!G56</f>
        <v>63.38081565493107</v>
      </c>
      <c r="H57">
        <f>G56+'PC HKI$'!H56</f>
        <v>80.950108729447024</v>
      </c>
      <c r="I57">
        <f>H56+'PC HKI$'!I56</f>
        <v>106.7798773262834</v>
      </c>
      <c r="J57">
        <f>I56+'PC HKI$'!J56</f>
        <v>140.18457042122029</v>
      </c>
      <c r="K57">
        <f>J56+'PC HKI$'!K56</f>
        <v>172.67300829352749</v>
      </c>
      <c r="L57">
        <f>K56+'PC HKI$'!L56</f>
        <v>206.71309169455799</v>
      </c>
      <c r="M57">
        <f>L56+'PC HKI$'!M56</f>
        <v>240.2307896136746</v>
      </c>
      <c r="N57">
        <f>M56+'PC HKI$'!N56</f>
        <v>273.91749800795105</v>
      </c>
      <c r="O57">
        <f>N56+'PC HKI$'!O56</f>
        <v>309.50023805330187</v>
      </c>
      <c r="P57">
        <f>O56+'PC HKI$'!P56</f>
        <v>345.62347991098454</v>
      </c>
      <c r="Q57">
        <f>P56+'PC HKI$'!Q56</f>
        <v>381.57724119708854</v>
      </c>
      <c r="R57">
        <f>Q56+'PC HKI$'!R56</f>
        <v>417.69703208851371</v>
      </c>
      <c r="S57">
        <f>R56+'PC HKI$'!S56</f>
        <v>452.92344831590253</v>
      </c>
      <c r="T57">
        <f>S56+'PC HKI$'!T56</f>
        <v>489.45703159932935</v>
      </c>
      <c r="U57">
        <f>T56+'PC HKI$'!U56</f>
        <v>517.03103374173361</v>
      </c>
      <c r="V57">
        <f>U56+'PC HKI$'!V56</f>
        <v>542.04575162827587</v>
      </c>
      <c r="W57">
        <f>V56+'PC HKI$'!W56</f>
        <v>564.23847340355007</v>
      </c>
      <c r="X57">
        <f>W56+'PC HKI$'!X56</f>
        <v>584.02571609273286</v>
      </c>
      <c r="Y57">
        <f>X56+'PC HKI$'!Y56</f>
        <v>599.9915306610792</v>
      </c>
      <c r="Z57">
        <f>Y56+'PC HKI$'!Z56</f>
        <v>613.74147217430186</v>
      </c>
      <c r="AA57">
        <f>Z56+'PC HKI$'!AA56</f>
        <v>621.47931700019933</v>
      </c>
      <c r="AB57">
        <f>AA56+'PC HKI$'!AB56</f>
        <v>624.96601644503392</v>
      </c>
      <c r="AC57">
        <f>AB56+'PC HKI$'!AC56</f>
        <v>626.79972055329915</v>
      </c>
      <c r="AD57">
        <f>AC56+'PC HKI$'!AD56</f>
        <v>619.84612336946122</v>
      </c>
      <c r="AE57">
        <f>AD56+'PC HKI$'!AE56</f>
        <v>613.27835019103736</v>
      </c>
      <c r="AF57">
        <f>AE56+'PC HKI$'!AF56</f>
        <v>607.06969706527025</v>
      </c>
      <c r="AG57">
        <f>AF56+'PC HKI$'!AG56</f>
        <v>601.1905926757579</v>
      </c>
      <c r="AH57">
        <f>AG56+'PC HKI$'!AH56</f>
        <v>595.65481271862529</v>
      </c>
      <c r="AI57">
        <f>AH56+'PC HKI$'!AI56</f>
        <v>590.40245418306006</v>
      </c>
      <c r="AJ57">
        <f>AI56+'PC HKI$'!AJ56</f>
        <v>585.43784497377908</v>
      </c>
      <c r="AK57">
        <f>AJ56+'PC HKI$'!AK56</f>
        <v>580.73127295832558</v>
      </c>
      <c r="AL57">
        <f>AK56+'PC HKI$'!AL56</f>
        <v>576.23773110953971</v>
      </c>
      <c r="AM57">
        <f>AL56+'PC HKI$'!AM56</f>
        <v>571.99335064574484</v>
      </c>
      <c r="AN57">
        <f>AM56+'PC HKI$'!AN56</f>
        <v>567.97548930647429</v>
      </c>
      <c r="AO57">
        <f>AN56+'PC HKI$'!AO56</f>
        <v>564.07924315638365</v>
      </c>
      <c r="AP57">
        <f>AO56+'PC HKI$'!AP56</f>
        <v>560.24118963749186</v>
      </c>
      <c r="AQ57">
        <f>AP56+'PC HKI$'!AQ56</f>
        <v>556.29846701163194</v>
      </c>
      <c r="AR57">
        <f>AQ56+'PC HKI$'!AR56</f>
        <v>552.43469878759686</v>
      </c>
      <c r="AS57">
        <f>AR56+'PC HKI$'!AS56</f>
        <v>548.58863128122016</v>
      </c>
      <c r="AT57">
        <f>AS56+'PC HKI$'!AT56</f>
        <v>544.595715569258</v>
      </c>
      <c r="AU57">
        <f>AT56+'PC HKI$'!AU56</f>
        <v>540.51803905682107</v>
      </c>
      <c r="AV57">
        <f>AU56+'PC HKI$'!AV56</f>
        <v>536.32775872371883</v>
      </c>
      <c r="AW57">
        <f>AV56+'PC HKI$'!AW56</f>
        <v>532.2107961988122</v>
      </c>
      <c r="AX57">
        <f>AW56+'PC HKI$'!AX56</f>
        <v>527.98907554385789</v>
      </c>
      <c r="AY57">
        <f>AX56+'PC HKI$'!AY56</f>
        <v>523.61808121295087</v>
      </c>
      <c r="AZ57">
        <f>AY56+'PC HKI$'!AZ56</f>
        <v>519.22231725219956</v>
      </c>
      <c r="BA57">
        <f>AZ56+'PC HKI$'!BA56</f>
        <v>514.65545781821857</v>
      </c>
      <c r="BB57">
        <f>BA56+'PC HKI$'!BB56</f>
        <v>510.00311316807745</v>
      </c>
      <c r="BC57">
        <f>BB56+'PC HKI$'!BC56</f>
        <v>505.23767805663783</v>
      </c>
      <c r="BD57">
        <f>BC56+'PC HKI$'!BD56</f>
        <v>500.37444250459026</v>
      </c>
      <c r="BE57">
        <f>BD56+'PC HKI$'!BE56</f>
        <v>495.51957063724814</v>
      </c>
      <c r="BF57">
        <f>BE56+'PC HKI$'!BF56</f>
        <v>490.5408091050391</v>
      </c>
      <c r="BG57">
        <f>BF56+'PC HKI$'!BG56</f>
        <v>485.49876720016124</v>
      </c>
      <c r="BH57">
        <f>BG56+'PC HKI$'!BH56</f>
        <v>480.52432782357124</v>
      </c>
      <c r="BI57">
        <f>BH56+'PC HKI$'!BI56</f>
        <v>475.71934855509932</v>
      </c>
      <c r="BJ57">
        <f>BI56+'PC HKI$'!BJ56</f>
        <v>471.04082553263999</v>
      </c>
      <c r="BK57">
        <f>BJ56+'PC HKI$'!BK56</f>
        <v>466.54103893471705</v>
      </c>
      <c r="BL57">
        <f>BK56+'PC HKI$'!BL56</f>
        <v>462.30438483661254</v>
      </c>
      <c r="BM57">
        <f>BL56+'PC HKI$'!BM56</f>
        <v>458.42324701989941</v>
      </c>
      <c r="BN57">
        <f>BM56+'PC HKI$'!BN56</f>
        <v>454.85422333052469</v>
      </c>
      <c r="BO57">
        <f>BN56+'PC HKI$'!BO56</f>
        <v>451.55443882407684</v>
      </c>
      <c r="BP57">
        <f>BO56+'PC HKI$'!BP56</f>
        <v>448.4884608111708</v>
      </c>
      <c r="BQ57">
        <f>BP56+'PC HKI$'!BQ56</f>
        <v>445.65892517603731</v>
      </c>
      <c r="BR57">
        <f>BQ56+'PC HKI$'!BR56</f>
        <v>443.17514107068217</v>
      </c>
      <c r="BS57">
        <f>BR56+'PC HKI$'!BS56</f>
        <v>440.99140675591082</v>
      </c>
      <c r="BT57">
        <f>BS56+'PC HKI$'!BT56</f>
        <v>439.05964185910852</v>
      </c>
      <c r="BU57">
        <f>BT56+'PC HKI$'!BU56</f>
        <v>437.38485077206735</v>
      </c>
      <c r="BV57">
        <f>BU56+'PC HKI$'!BV56</f>
        <v>435.94214553506674</v>
      </c>
      <c r="BW57">
        <f>BV56+'PC HKI$'!BW56</f>
        <v>434.79366123156518</v>
      </c>
      <c r="BX57">
        <f>BW56+'PC HKI$'!BX56</f>
        <v>433.87834650942034</v>
      </c>
      <c r="BY57">
        <f>BX56+'PC HKI$'!BY56</f>
        <v>433.13787078166547</v>
      </c>
      <c r="BZ57">
        <f>BY56+'PC HKI$'!BZ56</f>
        <v>432.58336896027464</v>
      </c>
      <c r="CA57">
        <f>BZ56+'PC HKI$'!CA56</f>
        <v>432.17988506494737</v>
      </c>
      <c r="CB57">
        <f>CA56+'PC HKI$'!CB56</f>
        <v>431.95142448373394</v>
      </c>
      <c r="CC57">
        <f>CB56+'PC HKI$'!CC56</f>
        <v>431.84321134551732</v>
      </c>
      <c r="CD57">
        <f>CC56+'PC HKI$'!CD56</f>
        <v>431.79499914458961</v>
      </c>
      <c r="CE57">
        <f>CD56+'PC HKI$'!CE56</f>
        <v>431.79499914458961</v>
      </c>
      <c r="CF57">
        <f>CE56+'PC HKI$'!CF56</f>
        <v>427.51980113325703</v>
      </c>
      <c r="CG57">
        <f>CF56+'PC HKI$'!CG56</f>
        <v>423.28693181510596</v>
      </c>
      <c r="CH57">
        <f>CG56+'PC HKI$'!CH56</f>
        <v>419.09597209416432</v>
      </c>
      <c r="CI57">
        <f>CH56+'PC HKI$'!CI56</f>
        <v>414.94650702392505</v>
      </c>
      <c r="CJ57">
        <f>CI56+'PC HKI$'!CJ56</f>
        <v>410.83812576626241</v>
      </c>
      <c r="CK57">
        <f>CJ56+'PC HKI$'!CK56</f>
        <v>406.77042155075486</v>
      </c>
      <c r="CL57">
        <f>CK56+'PC HKI$'!CL56</f>
        <v>402.74299163441077</v>
      </c>
      <c r="CM57">
        <f>CL56+'PC HKI$'!CM56</f>
        <v>398.75543726179285</v>
      </c>
      <c r="CN57">
        <f>CM56+'PC HKI$'!CN56</f>
        <v>394.80736362553745</v>
      </c>
      <c r="CO57">
        <f>CN56+'PC HKI$'!CO56</f>
        <v>390.89837982726482</v>
      </c>
      <c r="CP57">
        <f>CO56+'PC HKI$'!CP56</f>
        <v>387.02809883887608</v>
      </c>
      <c r="CQ57">
        <f>CP56+'PC HKI$'!CQ56</f>
        <v>383.19613746423374</v>
      </c>
      <c r="CR57">
        <f>CQ56+'PC HKI$'!CR56</f>
        <v>379.4021163012215</v>
      </c>
      <c r="CS57">
        <f>CR56+'PC HKI$'!CS56</f>
        <v>375.64565970417971</v>
      </c>
      <c r="CT57">
        <f>CS56+'PC HKI$'!CT56</f>
        <v>371.92639574671256</v>
      </c>
      <c r="CU57">
        <f>CT56+'PC HKI$'!CU56</f>
        <v>368.24395618486392</v>
      </c>
      <c r="CV57">
        <f>CU56+'PC HKI$'!CV56</f>
        <v>364.59797642065735</v>
      </c>
      <c r="CW57">
        <f>CV56+'PC HKI$'!CW56</f>
        <v>360.98809546599739</v>
      </c>
      <c r="CX57">
        <f>CW56+'PC HKI$'!CX56</f>
        <v>357.41395590692809</v>
      </c>
      <c r="CY57">
        <f>CX56+'PC HKI$'!CY56</f>
        <v>353.87520386824565</v>
      </c>
    </row>
    <row r="58" spans="1:103" x14ac:dyDescent="0.25">
      <c r="A58">
        <f>'HKFI(x)'!AE56</f>
        <v>2004</v>
      </c>
      <c r="B58">
        <f t="shared" si="2"/>
        <v>44515.609338124043</v>
      </c>
      <c r="C58">
        <f>'PC HKI$'!C57</f>
        <v>13.070568533499479</v>
      </c>
      <c r="D58">
        <f>C57+'PC HKI$'!D57</f>
        <v>25.038927585139444</v>
      </c>
      <c r="E58">
        <f>D57+'PC HKI$'!E57</f>
        <v>35.527711978272677</v>
      </c>
      <c r="F58">
        <f>E57+'PC HKI$'!F57</f>
        <v>49.043323642020511</v>
      </c>
      <c r="G58">
        <f>F57+'PC HKI$'!G57</f>
        <v>64.392694258005974</v>
      </c>
      <c r="H58">
        <f>G57+'PC HKI$'!H57</f>
        <v>82.224245350975366</v>
      </c>
      <c r="I58">
        <f>H57+'PC HKI$'!I57</f>
        <v>108.4701657131869</v>
      </c>
      <c r="J58">
        <f>I57+'PC HKI$'!J57</f>
        <v>142.43580228618453</v>
      </c>
      <c r="K58">
        <f>J57+'PC HKI$'!K57</f>
        <v>175.45431091606474</v>
      </c>
      <c r="L58">
        <f>K57+'PC HKI$'!L57</f>
        <v>210.07139880823146</v>
      </c>
      <c r="M58">
        <f>L57+'PC HKI$'!M57</f>
        <v>244.12698793251897</v>
      </c>
      <c r="N58">
        <f>M57+'PC HKI$'!N57</f>
        <v>278.37174239913202</v>
      </c>
      <c r="O58">
        <f>N57+'PC HKI$'!O57</f>
        <v>314.5112434003675</v>
      </c>
      <c r="P58">
        <f>O57+'PC HKI$'!P57</f>
        <v>351.10467510902492</v>
      </c>
      <c r="Q58">
        <f>P57+'PC HKI$'!Q57</f>
        <v>387.60974042215167</v>
      </c>
      <c r="R58">
        <f>Q57+'PC HKI$'!R57</f>
        <v>424.21366566991423</v>
      </c>
      <c r="S58">
        <f>R57+'PC HKI$'!S57</f>
        <v>459.90938233442063</v>
      </c>
      <c r="T58">
        <f>S57+'PC HKI$'!T57</f>
        <v>496.86062963889225</v>
      </c>
      <c r="U58">
        <f>T57+'PC HKI$'!U57</f>
        <v>524.65052896839381</v>
      </c>
      <c r="V58">
        <f>U57+'PC HKI$'!V57</f>
        <v>549.8965755508101</v>
      </c>
      <c r="W58">
        <f>V57+'PC HKI$'!W57</f>
        <v>572.22787392218868</v>
      </c>
      <c r="X58">
        <f>W57+'PC HKI$'!X57</f>
        <v>592.08181755974022</v>
      </c>
      <c r="Y58">
        <f>X57+'PC HKI$'!Y57</f>
        <v>608.04436648581679</v>
      </c>
      <c r="Z58">
        <f>Y57+'PC HKI$'!Z57</f>
        <v>621.75463952119503</v>
      </c>
      <c r="AA58">
        <f>Z57+'PC HKI$'!AA57</f>
        <v>629.4163146967154</v>
      </c>
      <c r="AB58">
        <f>AA57+'PC HKI$'!AB57</f>
        <v>632.64229670778298</v>
      </c>
      <c r="AC58">
        <f>AB57+'PC HKI$'!AC57</f>
        <v>634.16191979145742</v>
      </c>
      <c r="AD58">
        <f>AC57+'PC HKI$'!AD57</f>
        <v>626.79972055329915</v>
      </c>
      <c r="AE58">
        <f>AD57+'PC HKI$'!AE57</f>
        <v>619.84612336946122</v>
      </c>
      <c r="AF58">
        <f>AE57+'PC HKI$'!AF57</f>
        <v>613.27835019103736</v>
      </c>
      <c r="AG58">
        <f>AF57+'PC HKI$'!AG57</f>
        <v>607.06969706527025</v>
      </c>
      <c r="AH58">
        <f>AG57+'PC HKI$'!AH57</f>
        <v>601.1905926757579</v>
      </c>
      <c r="AI58">
        <f>AH57+'PC HKI$'!AI57</f>
        <v>595.65481271862529</v>
      </c>
      <c r="AJ58">
        <f>AI57+'PC HKI$'!AJ57</f>
        <v>590.40245418306006</v>
      </c>
      <c r="AK58">
        <f>AJ57+'PC HKI$'!AK57</f>
        <v>585.43784497377908</v>
      </c>
      <c r="AL58">
        <f>AK57+'PC HKI$'!AL57</f>
        <v>580.73127295832558</v>
      </c>
      <c r="AM58">
        <f>AL57+'PC HKI$'!AM57</f>
        <v>576.23773110953971</v>
      </c>
      <c r="AN58">
        <f>AM57+'PC HKI$'!AN57</f>
        <v>571.99335064574484</v>
      </c>
      <c r="AO58">
        <f>AN57+'PC HKI$'!AO57</f>
        <v>567.97548930647429</v>
      </c>
      <c r="AP58">
        <f>AO57+'PC HKI$'!AP57</f>
        <v>564.07924315638365</v>
      </c>
      <c r="AQ58">
        <f>AP57+'PC HKI$'!AQ57</f>
        <v>560.24118963749186</v>
      </c>
      <c r="AR58">
        <f>AQ57+'PC HKI$'!AR57</f>
        <v>556.29846701163194</v>
      </c>
      <c r="AS58">
        <f>AR57+'PC HKI$'!AS57</f>
        <v>552.43469878759686</v>
      </c>
      <c r="AT58">
        <f>AS57+'PC HKI$'!AT57</f>
        <v>548.58863128122016</v>
      </c>
      <c r="AU58">
        <f>AT57+'PC HKI$'!AU57</f>
        <v>544.595715569258</v>
      </c>
      <c r="AV58">
        <f>AU57+'PC HKI$'!AV57</f>
        <v>540.51803905682107</v>
      </c>
      <c r="AW58">
        <f>AV57+'PC HKI$'!AW57</f>
        <v>536.32775872371883</v>
      </c>
      <c r="AX58">
        <f>AW57+'PC HKI$'!AX57</f>
        <v>532.2107961988122</v>
      </c>
      <c r="AY58">
        <f>AX57+'PC HKI$'!AY57</f>
        <v>527.98907554385789</v>
      </c>
      <c r="AZ58">
        <f>AY57+'PC HKI$'!AZ57</f>
        <v>523.61808121295087</v>
      </c>
      <c r="BA58">
        <f>AZ57+'PC HKI$'!BA57</f>
        <v>519.22231725219956</v>
      </c>
      <c r="BB58">
        <f>BA57+'PC HKI$'!BB57</f>
        <v>514.65545781821857</v>
      </c>
      <c r="BC58">
        <f>BB57+'PC HKI$'!BC57</f>
        <v>510.00311316807745</v>
      </c>
      <c r="BD58">
        <f>BC57+'PC HKI$'!BD57</f>
        <v>505.23767805663783</v>
      </c>
      <c r="BE58">
        <f>BD57+'PC HKI$'!BE57</f>
        <v>500.37444250459026</v>
      </c>
      <c r="BF58">
        <f>BE57+'PC HKI$'!BF57</f>
        <v>495.51957063724814</v>
      </c>
      <c r="BG58">
        <f>BF57+'PC HKI$'!BG57</f>
        <v>490.5408091050391</v>
      </c>
      <c r="BH58">
        <f>BG57+'PC HKI$'!BH57</f>
        <v>485.49876720016124</v>
      </c>
      <c r="BI58">
        <f>BH57+'PC HKI$'!BI57</f>
        <v>480.52432782357124</v>
      </c>
      <c r="BJ58">
        <f>BI57+'PC HKI$'!BJ57</f>
        <v>475.71934855509932</v>
      </c>
      <c r="BK58">
        <f>BJ57+'PC HKI$'!BK57</f>
        <v>471.04082553263999</v>
      </c>
      <c r="BL58">
        <f>BK57+'PC HKI$'!BL57</f>
        <v>466.54103893471705</v>
      </c>
      <c r="BM58">
        <f>BL57+'PC HKI$'!BM57</f>
        <v>462.30438483661254</v>
      </c>
      <c r="BN58">
        <f>BM57+'PC HKI$'!BN57</f>
        <v>458.42324701989941</v>
      </c>
      <c r="BO58">
        <f>BN57+'PC HKI$'!BO57</f>
        <v>454.85422333052469</v>
      </c>
      <c r="BP58">
        <f>BO57+'PC HKI$'!BP57</f>
        <v>451.55443882407684</v>
      </c>
      <c r="BQ58">
        <f>BP57+'PC HKI$'!BQ57</f>
        <v>448.4884608111708</v>
      </c>
      <c r="BR58">
        <f>BQ57+'PC HKI$'!BR57</f>
        <v>445.65892517603731</v>
      </c>
      <c r="BS58">
        <f>BR57+'PC HKI$'!BS57</f>
        <v>443.17514107068217</v>
      </c>
      <c r="BT58">
        <f>BS57+'PC HKI$'!BT57</f>
        <v>440.99140675591082</v>
      </c>
      <c r="BU58">
        <f>BT57+'PC HKI$'!BU57</f>
        <v>439.05964185910852</v>
      </c>
      <c r="BV58">
        <f>BU57+'PC HKI$'!BV57</f>
        <v>437.38485077206735</v>
      </c>
      <c r="BW58">
        <f>BV57+'PC HKI$'!BW57</f>
        <v>435.94214553506674</v>
      </c>
      <c r="BX58">
        <f>BW57+'PC HKI$'!BX57</f>
        <v>434.79366123156518</v>
      </c>
      <c r="BY58">
        <f>BX57+'PC HKI$'!BY57</f>
        <v>433.87834650942034</v>
      </c>
      <c r="BZ58">
        <f>BY57+'PC HKI$'!BZ57</f>
        <v>433.13787078166547</v>
      </c>
      <c r="CA58">
        <f>BZ57+'PC HKI$'!CA57</f>
        <v>432.58336896027464</v>
      </c>
      <c r="CB58">
        <f>CA57+'PC HKI$'!CB57</f>
        <v>432.17988506494737</v>
      </c>
      <c r="CC58">
        <f>CB57+'PC HKI$'!CC57</f>
        <v>431.95142448373394</v>
      </c>
      <c r="CD58">
        <f>CC57+'PC HKI$'!CD57</f>
        <v>431.84321134551732</v>
      </c>
      <c r="CE58">
        <f>CD57+'PC HKI$'!CE57</f>
        <v>431.79499914458961</v>
      </c>
      <c r="CF58">
        <f>CE57+'PC HKI$'!CF57</f>
        <v>431.79499914458961</v>
      </c>
      <c r="CG58">
        <f>CF57+'PC HKI$'!CG57</f>
        <v>427.51980113325703</v>
      </c>
      <c r="CH58">
        <f>CG57+'PC HKI$'!CH57</f>
        <v>423.28693181510596</v>
      </c>
      <c r="CI58">
        <f>CH57+'PC HKI$'!CI57</f>
        <v>419.09597209416432</v>
      </c>
      <c r="CJ58">
        <f>CI57+'PC HKI$'!CJ57</f>
        <v>414.94650702392505</v>
      </c>
      <c r="CK58">
        <f>CJ57+'PC HKI$'!CK57</f>
        <v>410.83812576626241</v>
      </c>
      <c r="CL58">
        <f>CK57+'PC HKI$'!CL57</f>
        <v>406.77042155075486</v>
      </c>
      <c r="CM58">
        <f>CL57+'PC HKI$'!CM57</f>
        <v>402.74299163441077</v>
      </c>
      <c r="CN58">
        <f>CM57+'PC HKI$'!CN57</f>
        <v>398.75543726179285</v>
      </c>
      <c r="CO58">
        <f>CN57+'PC HKI$'!CO57</f>
        <v>394.80736362553745</v>
      </c>
      <c r="CP58">
        <f>CO57+'PC HKI$'!CP57</f>
        <v>390.89837982726482</v>
      </c>
      <c r="CQ58">
        <f>CP57+'PC HKI$'!CQ57</f>
        <v>387.02809883887608</v>
      </c>
      <c r="CR58">
        <f>CQ57+'PC HKI$'!CR57</f>
        <v>383.19613746423374</v>
      </c>
      <c r="CS58">
        <f>CR57+'PC HKI$'!CS57</f>
        <v>379.4021163012215</v>
      </c>
      <c r="CT58">
        <f>CS57+'PC HKI$'!CT57</f>
        <v>375.64565970417971</v>
      </c>
      <c r="CU58">
        <f>CT57+'PC HKI$'!CU57</f>
        <v>371.92639574671256</v>
      </c>
      <c r="CV58">
        <f>CU57+'PC HKI$'!CV57</f>
        <v>368.24395618486392</v>
      </c>
      <c r="CW58">
        <f>CV57+'PC HKI$'!CW57</f>
        <v>364.59797642065735</v>
      </c>
      <c r="CX58">
        <f>CW57+'PC HKI$'!CX57</f>
        <v>360.98809546599739</v>
      </c>
      <c r="CY58">
        <f>CX57+'PC HKI$'!CY57</f>
        <v>357.41395590692809</v>
      </c>
    </row>
    <row r="59" spans="1:103" x14ac:dyDescent="0.25">
      <c r="A59">
        <f>'HKFI(x)'!AE57</f>
        <v>2005</v>
      </c>
      <c r="B59">
        <f t="shared" si="2"/>
        <v>44928.910545662009</v>
      </c>
      <c r="C59">
        <f>'PC HKI$'!C58</f>
        <v>13.291668929080974</v>
      </c>
      <c r="D59">
        <f>C58+'PC HKI$'!D58</f>
        <v>25.4479280479257</v>
      </c>
      <c r="E59">
        <f>D58+'PC HKI$'!E58</f>
        <v>36.09706583266869</v>
      </c>
      <c r="F59">
        <f>E58+'PC HKI$'!F58</f>
        <v>49.811919620918943</v>
      </c>
      <c r="G59">
        <f>F58+'PC HKI$'!G58</f>
        <v>65.398464448668904</v>
      </c>
      <c r="H59">
        <f>G58+'PC HKI$'!H58</f>
        <v>83.550685397133691</v>
      </c>
      <c r="I59">
        <f>H58+'PC HKI$'!I58</f>
        <v>110.22930919241712</v>
      </c>
      <c r="J59">
        <f>I58+'PC HKI$'!J58</f>
        <v>144.77766767466298</v>
      </c>
      <c r="K59">
        <f>J58+'PC HKI$'!K58</f>
        <v>178.35881204787518</v>
      </c>
      <c r="L59">
        <f>K58+'PC HKI$'!L58</f>
        <v>213.53154703388563</v>
      </c>
      <c r="M59">
        <f>L58+'PC HKI$'!M58</f>
        <v>248.1810982216916</v>
      </c>
      <c r="N59">
        <f>M58+'PC HKI$'!N58</f>
        <v>282.97086407814106</v>
      </c>
      <c r="O59">
        <f>N58+'PC HKI$'!O58</f>
        <v>319.69949491445374</v>
      </c>
      <c r="P59">
        <f>O58+'PC HKI$'!P58</f>
        <v>356.85851944523273</v>
      </c>
      <c r="Q59">
        <f>P58+'PC HKI$'!Q58</f>
        <v>393.84493870282699</v>
      </c>
      <c r="R59">
        <f>Q58+'PC HKI$'!R58</f>
        <v>431.00143078015196</v>
      </c>
      <c r="S59">
        <f>R58+'PC HKI$'!S58</f>
        <v>467.17039687832204</v>
      </c>
      <c r="T59">
        <f>S58+'PC HKI$'!T58</f>
        <v>504.60725215464362</v>
      </c>
      <c r="U59">
        <f>T58+'PC HKI$'!U58</f>
        <v>532.66879493802946</v>
      </c>
      <c r="V59">
        <f>U58+'PC HKI$'!V58</f>
        <v>558.08930589108979</v>
      </c>
      <c r="W59">
        <f>V58+'PC HKI$'!W58</f>
        <v>580.59227140824373</v>
      </c>
      <c r="X59">
        <f>W58+'PC HKI$'!X58</f>
        <v>600.53955665967101</v>
      </c>
      <c r="Y59">
        <f>X58+'PC HKI$'!Y58</f>
        <v>616.49878521723667</v>
      </c>
      <c r="Z59">
        <f>Y58+'PC HKI$'!Z58</f>
        <v>630.17789560503593</v>
      </c>
      <c r="AA59">
        <f>Z58+'PC HKI$'!AA58</f>
        <v>637.70419089078075</v>
      </c>
      <c r="AB59">
        <f>AA58+'PC HKI$'!AB58</f>
        <v>640.76535214303556</v>
      </c>
      <c r="AC59">
        <f>AB58+'PC HKI$'!AC58</f>
        <v>642.00157668171153</v>
      </c>
      <c r="AD59">
        <f>AC58+'PC HKI$'!AD58</f>
        <v>634.16191979145742</v>
      </c>
      <c r="AE59">
        <f>AD58+'PC HKI$'!AE58</f>
        <v>626.79972055329915</v>
      </c>
      <c r="AF59">
        <f>AE58+'PC HKI$'!AF58</f>
        <v>619.84612336946122</v>
      </c>
      <c r="AG59">
        <f>AF58+'PC HKI$'!AG58</f>
        <v>613.27835019103736</v>
      </c>
      <c r="AH59">
        <f>AG58+'PC HKI$'!AH58</f>
        <v>607.06969706527025</v>
      </c>
      <c r="AI59">
        <f>AH58+'PC HKI$'!AI58</f>
        <v>601.1905926757579</v>
      </c>
      <c r="AJ59">
        <f>AI58+'PC HKI$'!AJ58</f>
        <v>595.65481271862529</v>
      </c>
      <c r="AK59">
        <f>AJ58+'PC HKI$'!AK58</f>
        <v>590.40245418306006</v>
      </c>
      <c r="AL59">
        <f>AK58+'PC HKI$'!AL58</f>
        <v>585.43784497377908</v>
      </c>
      <c r="AM59">
        <f>AL58+'PC HKI$'!AM58</f>
        <v>580.73127295832558</v>
      </c>
      <c r="AN59">
        <f>AM58+'PC HKI$'!AN58</f>
        <v>576.23773110953971</v>
      </c>
      <c r="AO59">
        <f>AN58+'PC HKI$'!AO58</f>
        <v>571.99335064574484</v>
      </c>
      <c r="AP59">
        <f>AO58+'PC HKI$'!AP58</f>
        <v>567.97548930647429</v>
      </c>
      <c r="AQ59">
        <f>AP58+'PC HKI$'!AQ58</f>
        <v>564.07924315638365</v>
      </c>
      <c r="AR59">
        <f>AQ58+'PC HKI$'!AR58</f>
        <v>560.24118963749186</v>
      </c>
      <c r="AS59">
        <f>AR58+'PC HKI$'!AS58</f>
        <v>556.29846701163194</v>
      </c>
      <c r="AT59">
        <f>AS58+'PC HKI$'!AT58</f>
        <v>552.43469878759686</v>
      </c>
      <c r="AU59">
        <f>AT58+'PC HKI$'!AU58</f>
        <v>548.58863128122016</v>
      </c>
      <c r="AV59">
        <f>AU58+'PC HKI$'!AV58</f>
        <v>544.595715569258</v>
      </c>
      <c r="AW59">
        <f>AV58+'PC HKI$'!AW58</f>
        <v>540.51803905682107</v>
      </c>
      <c r="AX59">
        <f>AW58+'PC HKI$'!AX58</f>
        <v>536.32775872371883</v>
      </c>
      <c r="AY59">
        <f>AX58+'PC HKI$'!AY58</f>
        <v>532.2107961988122</v>
      </c>
      <c r="AZ59">
        <f>AY58+'PC HKI$'!AZ58</f>
        <v>527.98907554385789</v>
      </c>
      <c r="BA59">
        <f>AZ58+'PC HKI$'!BA58</f>
        <v>523.61808121295087</v>
      </c>
      <c r="BB59">
        <f>BA58+'PC HKI$'!BB58</f>
        <v>519.22231725219956</v>
      </c>
      <c r="BC59">
        <f>BB58+'PC HKI$'!BC58</f>
        <v>514.65545781821857</v>
      </c>
      <c r="BD59">
        <f>BC58+'PC HKI$'!BD58</f>
        <v>510.00311316807745</v>
      </c>
      <c r="BE59">
        <f>BD58+'PC HKI$'!BE58</f>
        <v>505.23767805663783</v>
      </c>
      <c r="BF59">
        <f>BE58+'PC HKI$'!BF58</f>
        <v>500.37444250459026</v>
      </c>
      <c r="BG59">
        <f>BF58+'PC HKI$'!BG58</f>
        <v>495.51957063724814</v>
      </c>
      <c r="BH59">
        <f>BG58+'PC HKI$'!BH58</f>
        <v>490.5408091050391</v>
      </c>
      <c r="BI59">
        <f>BH58+'PC HKI$'!BI58</f>
        <v>485.49876720016124</v>
      </c>
      <c r="BJ59">
        <f>BI58+'PC HKI$'!BJ58</f>
        <v>480.52432782357124</v>
      </c>
      <c r="BK59">
        <f>BJ58+'PC HKI$'!BK58</f>
        <v>475.71934855509932</v>
      </c>
      <c r="BL59">
        <f>BK58+'PC HKI$'!BL58</f>
        <v>471.04082553263999</v>
      </c>
      <c r="BM59">
        <f>BL58+'PC HKI$'!BM58</f>
        <v>466.54103893471705</v>
      </c>
      <c r="BN59">
        <f>BM58+'PC HKI$'!BN58</f>
        <v>462.30438483661254</v>
      </c>
      <c r="BO59">
        <f>BN58+'PC HKI$'!BO58</f>
        <v>458.42324701989941</v>
      </c>
      <c r="BP59">
        <f>BO58+'PC HKI$'!BP58</f>
        <v>454.85422333052469</v>
      </c>
      <c r="BQ59">
        <f>BP58+'PC HKI$'!BQ58</f>
        <v>451.55443882407684</v>
      </c>
      <c r="BR59">
        <f>BQ58+'PC HKI$'!BR58</f>
        <v>448.4884608111708</v>
      </c>
      <c r="BS59">
        <f>BR58+'PC HKI$'!BS58</f>
        <v>445.65892517603731</v>
      </c>
      <c r="BT59">
        <f>BS58+'PC HKI$'!BT58</f>
        <v>443.17514107068217</v>
      </c>
      <c r="BU59">
        <f>BT58+'PC HKI$'!BU58</f>
        <v>440.99140675591082</v>
      </c>
      <c r="BV59">
        <f>BU58+'PC HKI$'!BV58</f>
        <v>439.05964185910852</v>
      </c>
      <c r="BW59">
        <f>BV58+'PC HKI$'!BW58</f>
        <v>437.38485077206735</v>
      </c>
      <c r="BX59">
        <f>BW58+'PC HKI$'!BX58</f>
        <v>435.94214553506674</v>
      </c>
      <c r="BY59">
        <f>BX58+'PC HKI$'!BY58</f>
        <v>434.79366123156518</v>
      </c>
      <c r="BZ59">
        <f>BY58+'PC HKI$'!BZ58</f>
        <v>433.87834650942034</v>
      </c>
      <c r="CA59">
        <f>BZ58+'PC HKI$'!CA58</f>
        <v>433.13787078166547</v>
      </c>
      <c r="CB59">
        <f>CA58+'PC HKI$'!CB58</f>
        <v>432.58336896027464</v>
      </c>
      <c r="CC59">
        <f>CB58+'PC HKI$'!CC58</f>
        <v>432.17988506494737</v>
      </c>
      <c r="CD59">
        <f>CC58+'PC HKI$'!CD58</f>
        <v>431.95142448373394</v>
      </c>
      <c r="CE59">
        <f>CD58+'PC HKI$'!CE58</f>
        <v>431.84321134551732</v>
      </c>
      <c r="CF59">
        <f>CE58+'PC HKI$'!CF58</f>
        <v>431.79499914458961</v>
      </c>
      <c r="CG59">
        <f>CF58+'PC HKI$'!CG58</f>
        <v>431.79499914458961</v>
      </c>
      <c r="CH59">
        <f>CG58+'PC HKI$'!CH58</f>
        <v>427.51980113325703</v>
      </c>
      <c r="CI59">
        <f>CH58+'PC HKI$'!CI58</f>
        <v>423.28693181510596</v>
      </c>
      <c r="CJ59">
        <f>CI58+'PC HKI$'!CJ58</f>
        <v>419.09597209416432</v>
      </c>
      <c r="CK59">
        <f>CJ58+'PC HKI$'!CK58</f>
        <v>414.94650702392505</v>
      </c>
      <c r="CL59">
        <f>CK58+'PC HKI$'!CL58</f>
        <v>410.83812576626241</v>
      </c>
      <c r="CM59">
        <f>CL58+'PC HKI$'!CM58</f>
        <v>406.77042155075486</v>
      </c>
      <c r="CN59">
        <f>CM58+'PC HKI$'!CN58</f>
        <v>402.74299163441077</v>
      </c>
      <c r="CO59">
        <f>CN58+'PC HKI$'!CO58</f>
        <v>398.75543726179285</v>
      </c>
      <c r="CP59">
        <f>CO58+'PC HKI$'!CP58</f>
        <v>394.80736362553745</v>
      </c>
      <c r="CQ59">
        <f>CP58+'PC HKI$'!CQ58</f>
        <v>390.89837982726482</v>
      </c>
      <c r="CR59">
        <f>CQ58+'PC HKI$'!CR58</f>
        <v>387.02809883887608</v>
      </c>
      <c r="CS59">
        <f>CR58+'PC HKI$'!CS58</f>
        <v>383.19613746423374</v>
      </c>
      <c r="CT59">
        <f>CS58+'PC HKI$'!CT58</f>
        <v>379.4021163012215</v>
      </c>
      <c r="CU59">
        <f>CT58+'PC HKI$'!CU58</f>
        <v>375.64565970417971</v>
      </c>
      <c r="CV59">
        <f>CU58+'PC HKI$'!CV58</f>
        <v>371.92639574671256</v>
      </c>
      <c r="CW59">
        <f>CV58+'PC HKI$'!CW58</f>
        <v>368.24395618486392</v>
      </c>
      <c r="CX59">
        <f>CW58+'PC HKI$'!CX58</f>
        <v>364.59797642065735</v>
      </c>
      <c r="CY59">
        <f>CX58+'PC HKI$'!CY58</f>
        <v>360.98809546599739</v>
      </c>
    </row>
    <row r="60" spans="1:103" x14ac:dyDescent="0.25">
      <c r="A60">
        <f>'HKFI(x)'!AE58</f>
        <v>2006</v>
      </c>
      <c r="B60">
        <f t="shared" si="2"/>
        <v>45350.939972244698</v>
      </c>
      <c r="C60">
        <f>'PC HKI$'!C59</f>
        <v>13.495606948687916</v>
      </c>
      <c r="D60">
        <f>C59+'PC HKI$'!D59</f>
        <v>25.872248846012639</v>
      </c>
      <c r="E60">
        <f>D59+'PC HKI$'!E59</f>
        <v>36.685505467571538</v>
      </c>
      <c r="F60">
        <f>E59+'PC HKI$'!F59</f>
        <v>50.603874436556907</v>
      </c>
      <c r="G60">
        <f>F59+'PC HKI$'!G59</f>
        <v>66.425834993408444</v>
      </c>
      <c r="H60">
        <f>G59+'PC HKI$'!H59</f>
        <v>84.859919243687528</v>
      </c>
      <c r="I60">
        <f>H59+'PC HKI$'!I59</f>
        <v>112.01847555747224</v>
      </c>
      <c r="J60">
        <f>I59+'PC HKI$'!J59</f>
        <v>147.13673405426334</v>
      </c>
      <c r="K60">
        <f>J59+'PC HKI$'!K59</f>
        <v>181.30542152610769</v>
      </c>
      <c r="L60">
        <f>K59+'PC HKI$'!L59</f>
        <v>217.09221626186101</v>
      </c>
      <c r="M60">
        <f>L59+'PC HKI$'!M59</f>
        <v>252.27372379927783</v>
      </c>
      <c r="N60">
        <f>M59+'PC HKI$'!N59</f>
        <v>287.67744879287039</v>
      </c>
      <c r="O60">
        <f>N59+'PC HKI$'!O59</f>
        <v>324.9873587397442</v>
      </c>
      <c r="P60">
        <f>O59+'PC HKI$'!P59</f>
        <v>362.75610925941976</v>
      </c>
      <c r="Q60">
        <f>P59+'PC HKI$'!Q59</f>
        <v>400.29900963036584</v>
      </c>
      <c r="R60">
        <f>Q59+'PC HKI$'!R59</f>
        <v>437.94452939349321</v>
      </c>
      <c r="S60">
        <f>R59+'PC HKI$'!S59</f>
        <v>474.64972212528596</v>
      </c>
      <c r="T60">
        <f>S59+'PC HKI$'!T59</f>
        <v>512.5831695014316</v>
      </c>
      <c r="U60">
        <f>T59+'PC HKI$'!U59</f>
        <v>540.95217691410448</v>
      </c>
      <c r="V60">
        <f>U59+'PC HKI$'!V59</f>
        <v>566.59735775194429</v>
      </c>
      <c r="W60">
        <f>V59+'PC HKI$'!W59</f>
        <v>589.23190833709873</v>
      </c>
      <c r="X60">
        <f>W59+'PC HKI$'!X59</f>
        <v>609.32648095619049</v>
      </c>
      <c r="Y60">
        <f>X59+'PC HKI$'!Y59</f>
        <v>625.32147395959862</v>
      </c>
      <c r="Z60">
        <f>Y59+'PC HKI$'!Z59</f>
        <v>638.95194075419624</v>
      </c>
      <c r="AA60">
        <f>Z59+'PC HKI$'!AA59</f>
        <v>646.35101583450557</v>
      </c>
      <c r="AB60">
        <f>AA59+'PC HKI$'!AB59</f>
        <v>649.22940013950245</v>
      </c>
      <c r="AC60">
        <f>AB59+'PC HKI$'!AC59</f>
        <v>650.25407497785147</v>
      </c>
      <c r="AD60">
        <f>AC59+'PC HKI$'!AD59</f>
        <v>642.00157668171153</v>
      </c>
      <c r="AE60">
        <f>AD59+'PC HKI$'!AE59</f>
        <v>634.16191979145742</v>
      </c>
      <c r="AF60">
        <f>AE59+'PC HKI$'!AF59</f>
        <v>626.79972055329915</v>
      </c>
      <c r="AG60">
        <f>AF59+'PC HKI$'!AG59</f>
        <v>619.84612336946122</v>
      </c>
      <c r="AH60">
        <f>AG59+'PC HKI$'!AH59</f>
        <v>613.27835019103736</v>
      </c>
      <c r="AI60">
        <f>AH59+'PC HKI$'!AI59</f>
        <v>607.06969706527025</v>
      </c>
      <c r="AJ60">
        <f>AI59+'PC HKI$'!AJ59</f>
        <v>601.1905926757579</v>
      </c>
      <c r="AK60">
        <f>AJ59+'PC HKI$'!AK59</f>
        <v>595.65481271862529</v>
      </c>
      <c r="AL60">
        <f>AK59+'PC HKI$'!AL59</f>
        <v>590.40245418306006</v>
      </c>
      <c r="AM60">
        <f>AL59+'PC HKI$'!AM59</f>
        <v>585.43784497377908</v>
      </c>
      <c r="AN60">
        <f>AM59+'PC HKI$'!AN59</f>
        <v>580.73127295832558</v>
      </c>
      <c r="AO60">
        <f>AN59+'PC HKI$'!AO59</f>
        <v>576.23773110953971</v>
      </c>
      <c r="AP60">
        <f>AO59+'PC HKI$'!AP59</f>
        <v>571.99335064574484</v>
      </c>
      <c r="AQ60">
        <f>AP59+'PC HKI$'!AQ59</f>
        <v>567.97548930647429</v>
      </c>
      <c r="AR60">
        <f>AQ59+'PC HKI$'!AR59</f>
        <v>564.07924315638365</v>
      </c>
      <c r="AS60">
        <f>AR59+'PC HKI$'!AS59</f>
        <v>560.24118963749186</v>
      </c>
      <c r="AT60">
        <f>AS59+'PC HKI$'!AT59</f>
        <v>556.29846701163194</v>
      </c>
      <c r="AU60">
        <f>AT59+'PC HKI$'!AU59</f>
        <v>552.43469878759686</v>
      </c>
      <c r="AV60">
        <f>AU59+'PC HKI$'!AV59</f>
        <v>548.58863128122016</v>
      </c>
      <c r="AW60">
        <f>AV59+'PC HKI$'!AW59</f>
        <v>544.595715569258</v>
      </c>
      <c r="AX60">
        <f>AW59+'PC HKI$'!AX59</f>
        <v>540.51803905682107</v>
      </c>
      <c r="AY60">
        <f>AX59+'PC HKI$'!AY59</f>
        <v>536.32775872371883</v>
      </c>
      <c r="AZ60">
        <f>AY59+'PC HKI$'!AZ59</f>
        <v>532.2107961988122</v>
      </c>
      <c r="BA60">
        <f>AZ59+'PC HKI$'!BA59</f>
        <v>527.98907554385789</v>
      </c>
      <c r="BB60">
        <f>BA59+'PC HKI$'!BB59</f>
        <v>523.61808121295087</v>
      </c>
      <c r="BC60">
        <f>BB59+'PC HKI$'!BC59</f>
        <v>519.22231725219956</v>
      </c>
      <c r="BD60">
        <f>BC59+'PC HKI$'!BD59</f>
        <v>514.65545781821857</v>
      </c>
      <c r="BE60">
        <f>BD59+'PC HKI$'!BE59</f>
        <v>510.00311316807745</v>
      </c>
      <c r="BF60">
        <f>BE59+'PC HKI$'!BF59</f>
        <v>505.23767805663783</v>
      </c>
      <c r="BG60">
        <f>BF59+'PC HKI$'!BG59</f>
        <v>500.37444250459026</v>
      </c>
      <c r="BH60">
        <f>BG59+'PC HKI$'!BH59</f>
        <v>495.51957063724814</v>
      </c>
      <c r="BI60">
        <f>BH59+'PC HKI$'!BI59</f>
        <v>490.5408091050391</v>
      </c>
      <c r="BJ60">
        <f>BI59+'PC HKI$'!BJ59</f>
        <v>485.49876720016124</v>
      </c>
      <c r="BK60">
        <f>BJ59+'PC HKI$'!BK59</f>
        <v>480.52432782357124</v>
      </c>
      <c r="BL60">
        <f>BK59+'PC HKI$'!BL59</f>
        <v>475.71934855509932</v>
      </c>
      <c r="BM60">
        <f>BL59+'PC HKI$'!BM59</f>
        <v>471.04082553263999</v>
      </c>
      <c r="BN60">
        <f>BM59+'PC HKI$'!BN59</f>
        <v>466.54103893471705</v>
      </c>
      <c r="BO60">
        <f>BN59+'PC HKI$'!BO59</f>
        <v>462.30438483661254</v>
      </c>
      <c r="BP60">
        <f>BO59+'PC HKI$'!BP59</f>
        <v>458.42324701989941</v>
      </c>
      <c r="BQ60">
        <f>BP59+'PC HKI$'!BQ59</f>
        <v>454.85422333052469</v>
      </c>
      <c r="BR60">
        <f>BQ59+'PC HKI$'!BR59</f>
        <v>451.55443882407684</v>
      </c>
      <c r="BS60">
        <f>BR59+'PC HKI$'!BS59</f>
        <v>448.4884608111708</v>
      </c>
      <c r="BT60">
        <f>BS59+'PC HKI$'!BT59</f>
        <v>445.65892517603731</v>
      </c>
      <c r="BU60">
        <f>BT59+'PC HKI$'!BU59</f>
        <v>443.17514107068217</v>
      </c>
      <c r="BV60">
        <f>BU59+'PC HKI$'!BV59</f>
        <v>440.99140675591082</v>
      </c>
      <c r="BW60">
        <f>BV59+'PC HKI$'!BW59</f>
        <v>439.05964185910852</v>
      </c>
      <c r="BX60">
        <f>BW59+'PC HKI$'!BX59</f>
        <v>437.38485077206735</v>
      </c>
      <c r="BY60">
        <f>BX59+'PC HKI$'!BY59</f>
        <v>435.94214553506674</v>
      </c>
      <c r="BZ60">
        <f>BY59+'PC HKI$'!BZ59</f>
        <v>434.79366123156518</v>
      </c>
      <c r="CA60">
        <f>BZ59+'PC HKI$'!CA59</f>
        <v>433.87834650942034</v>
      </c>
      <c r="CB60">
        <f>CA59+'PC HKI$'!CB59</f>
        <v>433.13787078166547</v>
      </c>
      <c r="CC60">
        <f>CB59+'PC HKI$'!CC59</f>
        <v>432.58336896027464</v>
      </c>
      <c r="CD60">
        <f>CC59+'PC HKI$'!CD59</f>
        <v>432.17988506494737</v>
      </c>
      <c r="CE60">
        <f>CD59+'PC HKI$'!CE59</f>
        <v>431.95142448373394</v>
      </c>
      <c r="CF60">
        <f>CE59+'PC HKI$'!CF59</f>
        <v>431.84321134551732</v>
      </c>
      <c r="CG60">
        <f>CF59+'PC HKI$'!CG59</f>
        <v>431.79499914458961</v>
      </c>
      <c r="CH60">
        <f>CG59+'PC HKI$'!CH59</f>
        <v>431.79499914458961</v>
      </c>
      <c r="CI60">
        <f>CH59+'PC HKI$'!CI59</f>
        <v>427.51980113325703</v>
      </c>
      <c r="CJ60">
        <f>CI59+'PC HKI$'!CJ59</f>
        <v>423.28693181510596</v>
      </c>
      <c r="CK60">
        <f>CJ59+'PC HKI$'!CK59</f>
        <v>419.09597209416432</v>
      </c>
      <c r="CL60">
        <f>CK59+'PC HKI$'!CL59</f>
        <v>414.94650702392505</v>
      </c>
      <c r="CM60">
        <f>CL59+'PC HKI$'!CM59</f>
        <v>410.83812576626241</v>
      </c>
      <c r="CN60">
        <f>CM59+'PC HKI$'!CN59</f>
        <v>406.77042155075486</v>
      </c>
      <c r="CO60">
        <f>CN59+'PC HKI$'!CO59</f>
        <v>402.74299163441077</v>
      </c>
      <c r="CP60">
        <f>CO59+'PC HKI$'!CP59</f>
        <v>398.75543726179285</v>
      </c>
      <c r="CQ60">
        <f>CP59+'PC HKI$'!CQ59</f>
        <v>394.80736362553745</v>
      </c>
      <c r="CR60">
        <f>CQ59+'PC HKI$'!CR59</f>
        <v>390.89837982726482</v>
      </c>
      <c r="CS60">
        <f>CR59+'PC HKI$'!CS59</f>
        <v>387.02809883887608</v>
      </c>
      <c r="CT60">
        <f>CS59+'PC HKI$'!CT59</f>
        <v>383.19613746423374</v>
      </c>
      <c r="CU60">
        <f>CT59+'PC HKI$'!CU59</f>
        <v>379.4021163012215</v>
      </c>
      <c r="CV60">
        <f>CU59+'PC HKI$'!CV59</f>
        <v>375.64565970417971</v>
      </c>
      <c r="CW60">
        <f>CV59+'PC HKI$'!CW59</f>
        <v>371.92639574671256</v>
      </c>
      <c r="CX60">
        <f>CW59+'PC HKI$'!CX59</f>
        <v>368.24395618486392</v>
      </c>
      <c r="CY60">
        <f>CX59+'PC HKI$'!CY59</f>
        <v>364.59797642065735</v>
      </c>
    </row>
    <row r="61" spans="1:103" x14ac:dyDescent="0.25">
      <c r="A61">
        <f>'HKFI(x)'!AE59</f>
        <v>2007</v>
      </c>
      <c r="B61">
        <f t="shared" si="2"/>
        <v>45781.513292721414</v>
      </c>
      <c r="C61">
        <f>'PC HKI$'!C60</f>
        <v>13.696985749107851</v>
      </c>
      <c r="D61">
        <f>C60+'PC HKI$'!D60</f>
        <v>26.268710892265105</v>
      </c>
      <c r="E61">
        <f>D60+'PC HKI$'!E60</f>
        <v>37.281584145599815</v>
      </c>
      <c r="F61">
        <f>E60+'PC HKI$'!F60</f>
        <v>51.407997187028705</v>
      </c>
      <c r="G61">
        <f>F60+'PC HKI$'!G60</f>
        <v>67.465868676557093</v>
      </c>
      <c r="H61">
        <f>G60+'PC HKI$'!H60</f>
        <v>86.181987198949884</v>
      </c>
      <c r="I61">
        <f>H60+'PC HKI$'!I60</f>
        <v>113.77944671717799</v>
      </c>
      <c r="J61">
        <f>I60+'PC HKI$'!J60</f>
        <v>149.51975981454657</v>
      </c>
      <c r="K61">
        <f>J60+'PC HKI$'!K60</f>
        <v>184.26209905357757</v>
      </c>
      <c r="L61">
        <f>K60+'PC HKI$'!L60</f>
        <v>220.6768178072368</v>
      </c>
      <c r="M61">
        <f>L60+'PC HKI$'!M60</f>
        <v>256.46372843095656</v>
      </c>
      <c r="N61">
        <f>M60+'PC HKI$'!N60</f>
        <v>292.41413570467114</v>
      </c>
      <c r="O61">
        <f>N60+'PC HKI$'!O60</f>
        <v>330.37081212344231</v>
      </c>
      <c r="P61">
        <f>O60+'PC HKI$'!P60</f>
        <v>368.73644883862477</v>
      </c>
      <c r="Q61">
        <f>P60+'PC HKI$'!Q60</f>
        <v>406.88727182512122</v>
      </c>
      <c r="R61">
        <f>Q60+'PC HKI$'!R60</f>
        <v>445.09425711048294</v>
      </c>
      <c r="S61">
        <f>R60+'PC HKI$'!S60</f>
        <v>482.27456162362222</v>
      </c>
      <c r="T61">
        <f>S60+'PC HKI$'!T60</f>
        <v>520.76396839590825</v>
      </c>
      <c r="U61">
        <f>T60+'PC HKI$'!U60</f>
        <v>549.46957608554089</v>
      </c>
      <c r="V61">
        <f>U60+'PC HKI$'!V60</f>
        <v>575.3789907675017</v>
      </c>
      <c r="W61">
        <f>V60+'PC HKI$'!W60</f>
        <v>598.19111566456854</v>
      </c>
      <c r="X61">
        <f>W60+'PC HKI$'!X60</f>
        <v>618.3867385301071</v>
      </c>
      <c r="Y61">
        <f>X60+'PC HKI$'!Y60</f>
        <v>634.46948623636945</v>
      </c>
      <c r="Z61">
        <f>Y60+'PC HKI$'!Z60</f>
        <v>648.09834650448954</v>
      </c>
      <c r="AA61">
        <f>Z60+'PC HKI$'!AA60</f>
        <v>655.35692715186849</v>
      </c>
      <c r="AB61">
        <f>AA60+'PC HKI$'!AB60</f>
        <v>658.04846036375329</v>
      </c>
      <c r="AC61">
        <f>AB60+'PC HKI$'!AC60</f>
        <v>658.8538775229606</v>
      </c>
      <c r="AD61">
        <f>AC60+'PC HKI$'!AD60</f>
        <v>650.25407497785147</v>
      </c>
      <c r="AE61">
        <f>AD60+'PC HKI$'!AE60</f>
        <v>642.00157668171153</v>
      </c>
      <c r="AF61">
        <f>AE60+'PC HKI$'!AF60</f>
        <v>634.16191979145742</v>
      </c>
      <c r="AG61">
        <f>AF60+'PC HKI$'!AG60</f>
        <v>626.79972055329915</v>
      </c>
      <c r="AH61">
        <f>AG60+'PC HKI$'!AH60</f>
        <v>619.84612336946122</v>
      </c>
      <c r="AI61">
        <f>AH60+'PC HKI$'!AI60</f>
        <v>613.27835019103736</v>
      </c>
      <c r="AJ61">
        <f>AI60+'PC HKI$'!AJ60</f>
        <v>607.06969706527025</v>
      </c>
      <c r="AK61">
        <f>AJ60+'PC HKI$'!AK60</f>
        <v>601.1905926757579</v>
      </c>
      <c r="AL61">
        <f>AK60+'PC HKI$'!AL60</f>
        <v>595.65481271862529</v>
      </c>
      <c r="AM61">
        <f>AL60+'PC HKI$'!AM60</f>
        <v>590.40245418306006</v>
      </c>
      <c r="AN61">
        <f>AM60+'PC HKI$'!AN60</f>
        <v>585.43784497377908</v>
      </c>
      <c r="AO61">
        <f>AN60+'PC HKI$'!AO60</f>
        <v>580.73127295832558</v>
      </c>
      <c r="AP61">
        <f>AO60+'PC HKI$'!AP60</f>
        <v>576.23773110953971</v>
      </c>
      <c r="AQ61">
        <f>AP60+'PC HKI$'!AQ60</f>
        <v>571.99335064574484</v>
      </c>
      <c r="AR61">
        <f>AQ60+'PC HKI$'!AR60</f>
        <v>567.97548930647429</v>
      </c>
      <c r="AS61">
        <f>AR60+'PC HKI$'!AS60</f>
        <v>564.07924315638365</v>
      </c>
      <c r="AT61">
        <f>AS60+'PC HKI$'!AT60</f>
        <v>560.24118963749186</v>
      </c>
      <c r="AU61">
        <f>AT60+'PC HKI$'!AU60</f>
        <v>556.29846701163194</v>
      </c>
      <c r="AV61">
        <f>AU60+'PC HKI$'!AV60</f>
        <v>552.43469878759686</v>
      </c>
      <c r="AW61">
        <f>AV60+'PC HKI$'!AW60</f>
        <v>548.58863128122016</v>
      </c>
      <c r="AX61">
        <f>AW60+'PC HKI$'!AX60</f>
        <v>544.595715569258</v>
      </c>
      <c r="AY61">
        <f>AX60+'PC HKI$'!AY60</f>
        <v>540.51803905682107</v>
      </c>
      <c r="AZ61">
        <f>AY60+'PC HKI$'!AZ60</f>
        <v>536.32775872371883</v>
      </c>
      <c r="BA61">
        <f>AZ60+'PC HKI$'!BA60</f>
        <v>532.2107961988122</v>
      </c>
      <c r="BB61">
        <f>BA60+'PC HKI$'!BB60</f>
        <v>527.98907554385789</v>
      </c>
      <c r="BC61">
        <f>BB60+'PC HKI$'!BC60</f>
        <v>523.61808121295087</v>
      </c>
      <c r="BD61">
        <f>BC60+'PC HKI$'!BD60</f>
        <v>519.22231725219956</v>
      </c>
      <c r="BE61">
        <f>BD60+'PC HKI$'!BE60</f>
        <v>514.65545781821857</v>
      </c>
      <c r="BF61">
        <f>BE60+'PC HKI$'!BF60</f>
        <v>510.00311316807745</v>
      </c>
      <c r="BG61">
        <f>BF60+'PC HKI$'!BG60</f>
        <v>505.23767805663783</v>
      </c>
      <c r="BH61">
        <f>BG60+'PC HKI$'!BH60</f>
        <v>500.37444250459026</v>
      </c>
      <c r="BI61">
        <f>BH60+'PC HKI$'!BI60</f>
        <v>495.51957063724814</v>
      </c>
      <c r="BJ61">
        <f>BI60+'PC HKI$'!BJ60</f>
        <v>490.5408091050391</v>
      </c>
      <c r="BK61">
        <f>BJ60+'PC HKI$'!BK60</f>
        <v>485.49876720016124</v>
      </c>
      <c r="BL61">
        <f>BK60+'PC HKI$'!BL60</f>
        <v>480.52432782357124</v>
      </c>
      <c r="BM61">
        <f>BL60+'PC HKI$'!BM60</f>
        <v>475.71934855509932</v>
      </c>
      <c r="BN61">
        <f>BM60+'PC HKI$'!BN60</f>
        <v>471.04082553263999</v>
      </c>
      <c r="BO61">
        <f>BN60+'PC HKI$'!BO60</f>
        <v>466.54103893471705</v>
      </c>
      <c r="BP61">
        <f>BO60+'PC HKI$'!BP60</f>
        <v>462.30438483661254</v>
      </c>
      <c r="BQ61">
        <f>BP60+'PC HKI$'!BQ60</f>
        <v>458.42324701989941</v>
      </c>
      <c r="BR61">
        <f>BQ60+'PC HKI$'!BR60</f>
        <v>454.85422333052469</v>
      </c>
      <c r="BS61">
        <f>BR60+'PC HKI$'!BS60</f>
        <v>451.55443882407684</v>
      </c>
      <c r="BT61">
        <f>BS60+'PC HKI$'!BT60</f>
        <v>448.4884608111708</v>
      </c>
      <c r="BU61">
        <f>BT60+'PC HKI$'!BU60</f>
        <v>445.65892517603731</v>
      </c>
      <c r="BV61">
        <f>BU60+'PC HKI$'!BV60</f>
        <v>443.17514107068217</v>
      </c>
      <c r="BW61">
        <f>BV60+'PC HKI$'!BW60</f>
        <v>440.99140675591082</v>
      </c>
      <c r="BX61">
        <f>BW60+'PC HKI$'!BX60</f>
        <v>439.05964185910852</v>
      </c>
      <c r="BY61">
        <f>BX60+'PC HKI$'!BY60</f>
        <v>437.38485077206735</v>
      </c>
      <c r="BZ61">
        <f>BY60+'PC HKI$'!BZ60</f>
        <v>435.94214553506674</v>
      </c>
      <c r="CA61">
        <f>BZ60+'PC HKI$'!CA60</f>
        <v>434.79366123156518</v>
      </c>
      <c r="CB61">
        <f>CA60+'PC HKI$'!CB60</f>
        <v>433.87834650942034</v>
      </c>
      <c r="CC61">
        <f>CB60+'PC HKI$'!CC60</f>
        <v>433.13787078166547</v>
      </c>
      <c r="CD61">
        <f>CC60+'PC HKI$'!CD60</f>
        <v>432.58336896027464</v>
      </c>
      <c r="CE61">
        <f>CD60+'PC HKI$'!CE60</f>
        <v>432.17988506494737</v>
      </c>
      <c r="CF61">
        <f>CE60+'PC HKI$'!CF60</f>
        <v>431.95142448373394</v>
      </c>
      <c r="CG61">
        <f>CF60+'PC HKI$'!CG60</f>
        <v>431.84321134551732</v>
      </c>
      <c r="CH61">
        <f>CG60+'PC HKI$'!CH60</f>
        <v>431.79499914458961</v>
      </c>
      <c r="CI61">
        <f>CH60+'PC HKI$'!CI60</f>
        <v>431.79499914458961</v>
      </c>
      <c r="CJ61">
        <f>CI60+'PC HKI$'!CJ60</f>
        <v>427.51980113325703</v>
      </c>
      <c r="CK61">
        <f>CJ60+'PC HKI$'!CK60</f>
        <v>423.28693181510596</v>
      </c>
      <c r="CL61">
        <f>CK60+'PC HKI$'!CL60</f>
        <v>419.09597209416432</v>
      </c>
      <c r="CM61">
        <f>CL60+'PC HKI$'!CM60</f>
        <v>414.94650702392505</v>
      </c>
      <c r="CN61">
        <f>CM60+'PC HKI$'!CN60</f>
        <v>410.83812576626241</v>
      </c>
      <c r="CO61">
        <f>CN60+'PC HKI$'!CO60</f>
        <v>406.77042155075486</v>
      </c>
      <c r="CP61">
        <f>CO60+'PC HKI$'!CP60</f>
        <v>402.74299163441077</v>
      </c>
      <c r="CQ61">
        <f>CP60+'PC HKI$'!CQ60</f>
        <v>398.75543726179285</v>
      </c>
      <c r="CR61">
        <f>CQ60+'PC HKI$'!CR60</f>
        <v>394.80736362553745</v>
      </c>
      <c r="CS61">
        <f>CR60+'PC HKI$'!CS60</f>
        <v>390.89837982726482</v>
      </c>
      <c r="CT61">
        <f>CS60+'PC HKI$'!CT60</f>
        <v>387.02809883887608</v>
      </c>
      <c r="CU61">
        <f>CT60+'PC HKI$'!CU60</f>
        <v>383.19613746423374</v>
      </c>
      <c r="CV61">
        <f>CU60+'PC HKI$'!CV60</f>
        <v>379.4021163012215</v>
      </c>
      <c r="CW61">
        <f>CV60+'PC HKI$'!CW60</f>
        <v>375.64565970417971</v>
      </c>
      <c r="CX61">
        <f>CW60+'PC HKI$'!CX60</f>
        <v>371.92639574671256</v>
      </c>
      <c r="CY61">
        <f>CX60+'PC HKI$'!CY60</f>
        <v>368.24395618486392</v>
      </c>
    </row>
    <row r="62" spans="1:103" x14ac:dyDescent="0.25">
      <c r="A62">
        <f>'HKFI(x)'!AE60</f>
        <v>2008</v>
      </c>
      <c r="B62">
        <f t="shared" si="2"/>
        <v>46221.235447000283</v>
      </c>
      <c r="C62">
        <f>'PC HKI$'!C61</f>
        <v>13.908856462160184</v>
      </c>
      <c r="D62">
        <f>C61+'PC HKI$'!D61</f>
        <v>26.670274975636154</v>
      </c>
      <c r="E62">
        <f>D61+'PC HKI$'!E61</f>
        <v>37.857184883078297</v>
      </c>
      <c r="F62">
        <f>E61+'PC HKI$'!F61</f>
        <v>52.229754876033525</v>
      </c>
      <c r="G62">
        <f>F61+'PC HKI$'!G61</f>
        <v>68.52877423528497</v>
      </c>
      <c r="H62">
        <f>G61+'PC HKI$'!H61</f>
        <v>87.53064792877106</v>
      </c>
      <c r="I62">
        <f>H61+'PC HKI$'!I61</f>
        <v>115.57559025964652</v>
      </c>
      <c r="J62">
        <f>I61+'PC HKI$'!J61</f>
        <v>151.90652729833275</v>
      </c>
      <c r="K62">
        <f>J61+'PC HKI$'!K61</f>
        <v>187.27468932107777</v>
      </c>
      <c r="L62">
        <f>K61+'PC HKI$'!L61</f>
        <v>224.30253783887892</v>
      </c>
      <c r="M62">
        <f>L61+'PC HKI$'!M61</f>
        <v>260.71254963801198</v>
      </c>
      <c r="N62">
        <f>M61+'PC HKI$'!N61</f>
        <v>297.28239970088316</v>
      </c>
      <c r="O62">
        <f>N61+'PC HKI$'!O61</f>
        <v>335.81931574953552</v>
      </c>
      <c r="P62">
        <f>O61+'PC HKI$'!P61</f>
        <v>374.84672823776611</v>
      </c>
      <c r="Q62">
        <f>P61+'PC HKI$'!Q61</f>
        <v>413.59458976176904</v>
      </c>
      <c r="R62">
        <f>Q61+'PC HKI$'!R61</f>
        <v>452.41390486285837</v>
      </c>
      <c r="S62">
        <f>R61+'PC HKI$'!S61</f>
        <v>490.14160325994624</v>
      </c>
      <c r="T62">
        <f>S61+'PC HKI$'!T61</f>
        <v>529.12580703142589</v>
      </c>
      <c r="U62">
        <f>T61+'PC HKI$'!U61</f>
        <v>558.22347734639175</v>
      </c>
      <c r="V62">
        <f>U61+'PC HKI$'!V61</f>
        <v>584.42485737814229</v>
      </c>
      <c r="W62">
        <f>V61+'PC HKI$'!W61</f>
        <v>607.45017608111732</v>
      </c>
      <c r="X62">
        <f>W61+'PC HKI$'!X61</f>
        <v>627.78938907967461</v>
      </c>
      <c r="Y62">
        <f>X61+'PC HKI$'!Y61</f>
        <v>643.90974609762793</v>
      </c>
      <c r="Z62">
        <f>Y61+'PC HKI$'!Z61</f>
        <v>657.58921296014455</v>
      </c>
      <c r="AA62">
        <f>Z61+'PC HKI$'!AA61</f>
        <v>664.75047073722919</v>
      </c>
      <c r="AB62">
        <f>AA61+'PC HKI$'!AB61</f>
        <v>667.2350687186223</v>
      </c>
      <c r="AC62">
        <f>AB61+'PC HKI$'!AC61</f>
        <v>667.81805834277748</v>
      </c>
      <c r="AD62">
        <f>AC61+'PC HKI$'!AD61</f>
        <v>658.8538775229606</v>
      </c>
      <c r="AE62">
        <f>AD61+'PC HKI$'!AE61</f>
        <v>650.25407497785147</v>
      </c>
      <c r="AF62">
        <f>AE61+'PC HKI$'!AF61</f>
        <v>642.00157668171153</v>
      </c>
      <c r="AG62">
        <f>AF61+'PC HKI$'!AG61</f>
        <v>634.16191979145742</v>
      </c>
      <c r="AH62">
        <f>AG61+'PC HKI$'!AH61</f>
        <v>626.79972055329915</v>
      </c>
      <c r="AI62">
        <f>AH61+'PC HKI$'!AI61</f>
        <v>619.84612336946122</v>
      </c>
      <c r="AJ62">
        <f>AI61+'PC HKI$'!AJ61</f>
        <v>613.27835019103736</v>
      </c>
      <c r="AK62">
        <f>AJ61+'PC HKI$'!AK61</f>
        <v>607.06969706527025</v>
      </c>
      <c r="AL62">
        <f>AK61+'PC HKI$'!AL61</f>
        <v>601.1905926757579</v>
      </c>
      <c r="AM62">
        <f>AL61+'PC HKI$'!AM61</f>
        <v>595.65481271862529</v>
      </c>
      <c r="AN62">
        <f>AM61+'PC HKI$'!AN61</f>
        <v>590.40245418306006</v>
      </c>
      <c r="AO62">
        <f>AN61+'PC HKI$'!AO61</f>
        <v>585.43784497377908</v>
      </c>
      <c r="AP62">
        <f>AO61+'PC HKI$'!AP61</f>
        <v>580.73127295832558</v>
      </c>
      <c r="AQ62">
        <f>AP61+'PC HKI$'!AQ61</f>
        <v>576.23773110953971</v>
      </c>
      <c r="AR62">
        <f>AQ61+'PC HKI$'!AR61</f>
        <v>571.99335064574484</v>
      </c>
      <c r="AS62">
        <f>AR61+'PC HKI$'!AS61</f>
        <v>567.97548930647429</v>
      </c>
      <c r="AT62">
        <f>AS61+'PC HKI$'!AT61</f>
        <v>564.07924315638365</v>
      </c>
      <c r="AU62">
        <f>AT61+'PC HKI$'!AU61</f>
        <v>560.24118963749186</v>
      </c>
      <c r="AV62">
        <f>AU61+'PC HKI$'!AV61</f>
        <v>556.29846701163194</v>
      </c>
      <c r="AW62">
        <f>AV61+'PC HKI$'!AW61</f>
        <v>552.43469878759686</v>
      </c>
      <c r="AX62">
        <f>AW61+'PC HKI$'!AX61</f>
        <v>548.58863128122016</v>
      </c>
      <c r="AY62">
        <f>AX61+'PC HKI$'!AY61</f>
        <v>544.595715569258</v>
      </c>
      <c r="AZ62">
        <f>AY61+'PC HKI$'!AZ61</f>
        <v>540.51803905682107</v>
      </c>
      <c r="BA62">
        <f>AZ61+'PC HKI$'!BA61</f>
        <v>536.32775872371883</v>
      </c>
      <c r="BB62">
        <f>BA61+'PC HKI$'!BB61</f>
        <v>532.2107961988122</v>
      </c>
      <c r="BC62">
        <f>BB61+'PC HKI$'!BC61</f>
        <v>527.98907554385789</v>
      </c>
      <c r="BD62">
        <f>BC61+'PC HKI$'!BD61</f>
        <v>523.61808121295087</v>
      </c>
      <c r="BE62">
        <f>BD61+'PC HKI$'!BE61</f>
        <v>519.22231725219956</v>
      </c>
      <c r="BF62">
        <f>BE61+'PC HKI$'!BF61</f>
        <v>514.65545781821857</v>
      </c>
      <c r="BG62">
        <f>BF61+'PC HKI$'!BG61</f>
        <v>510.00311316807745</v>
      </c>
      <c r="BH62">
        <f>BG61+'PC HKI$'!BH61</f>
        <v>505.23767805663783</v>
      </c>
      <c r="BI62">
        <f>BH61+'PC HKI$'!BI61</f>
        <v>500.37444250459026</v>
      </c>
      <c r="BJ62">
        <f>BI61+'PC HKI$'!BJ61</f>
        <v>495.51957063724814</v>
      </c>
      <c r="BK62">
        <f>BJ61+'PC HKI$'!BK61</f>
        <v>490.5408091050391</v>
      </c>
      <c r="BL62">
        <f>BK61+'PC HKI$'!BL61</f>
        <v>485.49876720016124</v>
      </c>
      <c r="BM62">
        <f>BL61+'PC HKI$'!BM61</f>
        <v>480.52432782357124</v>
      </c>
      <c r="BN62">
        <f>BM61+'PC HKI$'!BN61</f>
        <v>475.71934855509932</v>
      </c>
      <c r="BO62">
        <f>BN61+'PC HKI$'!BO61</f>
        <v>471.04082553263999</v>
      </c>
      <c r="BP62">
        <f>BO61+'PC HKI$'!BP61</f>
        <v>466.54103893471705</v>
      </c>
      <c r="BQ62">
        <f>BP61+'PC HKI$'!BQ61</f>
        <v>462.30438483661254</v>
      </c>
      <c r="BR62">
        <f>BQ61+'PC HKI$'!BR61</f>
        <v>458.42324701989941</v>
      </c>
      <c r="BS62">
        <f>BR61+'PC HKI$'!BS61</f>
        <v>454.85422333052469</v>
      </c>
      <c r="BT62">
        <f>BS61+'PC HKI$'!BT61</f>
        <v>451.55443882407684</v>
      </c>
      <c r="BU62">
        <f>BT61+'PC HKI$'!BU61</f>
        <v>448.4884608111708</v>
      </c>
      <c r="BV62">
        <f>BU61+'PC HKI$'!BV61</f>
        <v>445.65892517603731</v>
      </c>
      <c r="BW62">
        <f>BV61+'PC HKI$'!BW61</f>
        <v>443.17514107068217</v>
      </c>
      <c r="BX62">
        <f>BW61+'PC HKI$'!BX61</f>
        <v>440.99140675591082</v>
      </c>
      <c r="BY62">
        <f>BX61+'PC HKI$'!BY61</f>
        <v>439.05964185910852</v>
      </c>
      <c r="BZ62">
        <f>BY61+'PC HKI$'!BZ61</f>
        <v>437.38485077206735</v>
      </c>
      <c r="CA62">
        <f>BZ61+'PC HKI$'!CA61</f>
        <v>435.94214553506674</v>
      </c>
      <c r="CB62">
        <f>CA61+'PC HKI$'!CB61</f>
        <v>434.79366123156518</v>
      </c>
      <c r="CC62">
        <f>CB61+'PC HKI$'!CC61</f>
        <v>433.87834650942034</v>
      </c>
      <c r="CD62">
        <f>CC61+'PC HKI$'!CD61</f>
        <v>433.13787078166547</v>
      </c>
      <c r="CE62">
        <f>CD61+'PC HKI$'!CE61</f>
        <v>432.58336896027464</v>
      </c>
      <c r="CF62">
        <f>CE61+'PC HKI$'!CF61</f>
        <v>432.17988506494737</v>
      </c>
      <c r="CG62">
        <f>CF61+'PC HKI$'!CG61</f>
        <v>431.95142448373394</v>
      </c>
      <c r="CH62">
        <f>CG61+'PC HKI$'!CH61</f>
        <v>431.84321134551732</v>
      </c>
      <c r="CI62">
        <f>CH61+'PC HKI$'!CI61</f>
        <v>431.79499914458961</v>
      </c>
      <c r="CJ62">
        <f>CI61+'PC HKI$'!CJ61</f>
        <v>431.79499914458961</v>
      </c>
      <c r="CK62">
        <f>CJ61+'PC HKI$'!CK61</f>
        <v>427.51980113325703</v>
      </c>
      <c r="CL62">
        <f>CK61+'PC HKI$'!CL61</f>
        <v>423.28693181510596</v>
      </c>
      <c r="CM62">
        <f>CL61+'PC HKI$'!CM61</f>
        <v>419.09597209416432</v>
      </c>
      <c r="CN62">
        <f>CM61+'PC HKI$'!CN61</f>
        <v>414.94650702392505</v>
      </c>
      <c r="CO62">
        <f>CN61+'PC HKI$'!CO61</f>
        <v>410.83812576626241</v>
      </c>
      <c r="CP62">
        <f>CO61+'PC HKI$'!CP61</f>
        <v>406.77042155075486</v>
      </c>
      <c r="CQ62">
        <f>CP61+'PC HKI$'!CQ61</f>
        <v>402.74299163441077</v>
      </c>
      <c r="CR62">
        <f>CQ61+'PC HKI$'!CR61</f>
        <v>398.75543726179285</v>
      </c>
      <c r="CS62">
        <f>CR61+'PC HKI$'!CS61</f>
        <v>394.80736362553745</v>
      </c>
      <c r="CT62">
        <f>CS61+'PC HKI$'!CT61</f>
        <v>390.89837982726482</v>
      </c>
      <c r="CU62">
        <f>CT61+'PC HKI$'!CU61</f>
        <v>387.02809883887608</v>
      </c>
      <c r="CV62">
        <f>CU61+'PC HKI$'!CV61</f>
        <v>383.19613746423374</v>
      </c>
      <c r="CW62">
        <f>CV61+'PC HKI$'!CW61</f>
        <v>379.4021163012215</v>
      </c>
      <c r="CX62">
        <f>CW61+'PC HKI$'!CX61</f>
        <v>375.64565970417971</v>
      </c>
      <c r="CY62">
        <f>CX61+'PC HKI$'!CY61</f>
        <v>371.92639574671256</v>
      </c>
    </row>
    <row r="63" spans="1:103" x14ac:dyDescent="0.25">
      <c r="A63">
        <f>'HKFI(x)'!AE61</f>
        <v>2009</v>
      </c>
      <c r="B63">
        <f t="shared" si="2"/>
        <v>46670.299934418144</v>
      </c>
      <c r="C63">
        <f>'PC HKI$'!C62</f>
        <v>14.124377667212103</v>
      </c>
      <c r="D63">
        <f>C62+'PC HKI$'!D62</f>
        <v>27.087500231660936</v>
      </c>
      <c r="E63">
        <f>D62+'PC HKI$'!E62</f>
        <v>38.442140482777617</v>
      </c>
      <c r="F63">
        <f>E62+'PC HKI$'!F62</f>
        <v>53.035721021163859</v>
      </c>
      <c r="G63">
        <f>F62+'PC HKI$'!G62</f>
        <v>69.615250585598758</v>
      </c>
      <c r="H63">
        <f>G62+'PC HKI$'!H62</f>
        <v>88.908576263327745</v>
      </c>
      <c r="I63">
        <f>H62+'PC HKI$'!I62</f>
        <v>117.40813098163525</v>
      </c>
      <c r="J63">
        <f>I62+'PC HKI$'!J62</f>
        <v>154.339938054794</v>
      </c>
      <c r="K63">
        <f>J62+'PC HKI$'!K62</f>
        <v>190.30297027166421</v>
      </c>
      <c r="L63">
        <f>K62+'PC HKI$'!L62</f>
        <v>227.99902577433403</v>
      </c>
      <c r="M63">
        <f>L62+'PC HKI$'!M62</f>
        <v>265.01414724752294</v>
      </c>
      <c r="N63">
        <f>M62+'PC HKI$'!N62</f>
        <v>302.22245180769255</v>
      </c>
      <c r="O63">
        <f>N62+'PC HKI$'!O62</f>
        <v>341.41343178988967</v>
      </c>
      <c r="P63">
        <f>O62+'PC HKI$'!P62</f>
        <v>381.03728946653752</v>
      </c>
      <c r="Q63">
        <f>P62+'PC HKI$'!Q62</f>
        <v>420.44548798603847</v>
      </c>
      <c r="R63">
        <f>Q62+'PC HKI$'!R62</f>
        <v>459.86672763434217</v>
      </c>
      <c r="S63">
        <f>R62+'PC HKI$'!S62</f>
        <v>498.19183992224208</v>
      </c>
      <c r="T63">
        <f>S62+'PC HKI$'!T62</f>
        <v>537.74396843563318</v>
      </c>
      <c r="U63">
        <f>T62+'PC HKI$'!U62</f>
        <v>567.16600715974414</v>
      </c>
      <c r="V63">
        <f>U62+'PC HKI$'!V62</f>
        <v>593.7132594170123</v>
      </c>
      <c r="W63">
        <f>V62+'PC HKI$'!W62</f>
        <v>616.97943911903201</v>
      </c>
      <c r="X63">
        <f>W62+'PC HKI$'!X62</f>
        <v>637.4986766830624</v>
      </c>
      <c r="Y63">
        <f>X62+'PC HKI$'!Y62</f>
        <v>653.69860688213282</v>
      </c>
      <c r="Z63">
        <f>Y62+'PC HKI$'!Z62</f>
        <v>667.37637502383757</v>
      </c>
      <c r="AA63">
        <f>Z62+'PC HKI$'!AA62</f>
        <v>674.49032239396013</v>
      </c>
      <c r="AB63">
        <f>AA62+'PC HKI$'!AB62</f>
        <v>676.81276991793379</v>
      </c>
      <c r="AC63">
        <f>AB62+'PC HKI$'!AC62</f>
        <v>677.1505856638264</v>
      </c>
      <c r="AD63">
        <f>AC62+'PC HKI$'!AD62</f>
        <v>667.81805834277748</v>
      </c>
      <c r="AE63">
        <f>AD62+'PC HKI$'!AE62</f>
        <v>658.8538775229606</v>
      </c>
      <c r="AF63">
        <f>AE62+'PC HKI$'!AF62</f>
        <v>650.25407497785147</v>
      </c>
      <c r="AG63">
        <f>AF62+'PC HKI$'!AG62</f>
        <v>642.00157668171153</v>
      </c>
      <c r="AH63">
        <f>AG62+'PC HKI$'!AH62</f>
        <v>634.16191979145742</v>
      </c>
      <c r="AI63">
        <f>AH62+'PC HKI$'!AI62</f>
        <v>626.79972055329915</v>
      </c>
      <c r="AJ63">
        <f>AI62+'PC HKI$'!AJ62</f>
        <v>619.84612336946122</v>
      </c>
      <c r="AK63">
        <f>AJ62+'PC HKI$'!AK62</f>
        <v>613.27835019103736</v>
      </c>
      <c r="AL63">
        <f>AK62+'PC HKI$'!AL62</f>
        <v>607.06969706527025</v>
      </c>
      <c r="AM63">
        <f>AL62+'PC HKI$'!AM62</f>
        <v>601.1905926757579</v>
      </c>
      <c r="AN63">
        <f>AM62+'PC HKI$'!AN62</f>
        <v>595.65481271862529</v>
      </c>
      <c r="AO63">
        <f>AN62+'PC HKI$'!AO62</f>
        <v>590.40245418306006</v>
      </c>
      <c r="AP63">
        <f>AO62+'PC HKI$'!AP62</f>
        <v>585.43784497377908</v>
      </c>
      <c r="AQ63">
        <f>AP62+'PC HKI$'!AQ62</f>
        <v>580.73127295832558</v>
      </c>
      <c r="AR63">
        <f>AQ62+'PC HKI$'!AR62</f>
        <v>576.23773110953971</v>
      </c>
      <c r="AS63">
        <f>AR62+'PC HKI$'!AS62</f>
        <v>571.99335064574484</v>
      </c>
      <c r="AT63">
        <f>AS62+'PC HKI$'!AT62</f>
        <v>567.97548930647429</v>
      </c>
      <c r="AU63">
        <f>AT62+'PC HKI$'!AU62</f>
        <v>564.07924315638365</v>
      </c>
      <c r="AV63">
        <f>AU62+'PC HKI$'!AV62</f>
        <v>560.24118963749186</v>
      </c>
      <c r="AW63">
        <f>AV62+'PC HKI$'!AW62</f>
        <v>556.29846701163194</v>
      </c>
      <c r="AX63">
        <f>AW62+'PC HKI$'!AX62</f>
        <v>552.43469878759686</v>
      </c>
      <c r="AY63">
        <f>AX62+'PC HKI$'!AY62</f>
        <v>548.58863128122016</v>
      </c>
      <c r="AZ63">
        <f>AY62+'PC HKI$'!AZ62</f>
        <v>544.595715569258</v>
      </c>
      <c r="BA63">
        <f>AZ62+'PC HKI$'!BA62</f>
        <v>540.51803905682107</v>
      </c>
      <c r="BB63">
        <f>BA62+'PC HKI$'!BB62</f>
        <v>536.32775872371883</v>
      </c>
      <c r="BC63">
        <f>BB62+'PC HKI$'!BC62</f>
        <v>532.2107961988122</v>
      </c>
      <c r="BD63">
        <f>BC62+'PC HKI$'!BD62</f>
        <v>527.98907554385789</v>
      </c>
      <c r="BE63">
        <f>BD62+'PC HKI$'!BE62</f>
        <v>523.61808121295087</v>
      </c>
      <c r="BF63">
        <f>BE62+'PC HKI$'!BF62</f>
        <v>519.22231725219956</v>
      </c>
      <c r="BG63">
        <f>BF62+'PC HKI$'!BG62</f>
        <v>514.65545781821857</v>
      </c>
      <c r="BH63">
        <f>BG62+'PC HKI$'!BH62</f>
        <v>510.00311316807745</v>
      </c>
      <c r="BI63">
        <f>BH62+'PC HKI$'!BI62</f>
        <v>505.23767805663783</v>
      </c>
      <c r="BJ63">
        <f>BI62+'PC HKI$'!BJ62</f>
        <v>500.37444250459026</v>
      </c>
      <c r="BK63">
        <f>BJ62+'PC HKI$'!BK62</f>
        <v>495.51957063724814</v>
      </c>
      <c r="BL63">
        <f>BK62+'PC HKI$'!BL62</f>
        <v>490.5408091050391</v>
      </c>
      <c r="BM63">
        <f>BL62+'PC HKI$'!BM62</f>
        <v>485.49876720016124</v>
      </c>
      <c r="BN63">
        <f>BM62+'PC HKI$'!BN62</f>
        <v>480.52432782357124</v>
      </c>
      <c r="BO63">
        <f>BN62+'PC HKI$'!BO62</f>
        <v>475.71934855509932</v>
      </c>
      <c r="BP63">
        <f>BO62+'PC HKI$'!BP62</f>
        <v>471.04082553263999</v>
      </c>
      <c r="BQ63">
        <f>BP62+'PC HKI$'!BQ62</f>
        <v>466.54103893471705</v>
      </c>
      <c r="BR63">
        <f>BQ62+'PC HKI$'!BR62</f>
        <v>462.30438483661254</v>
      </c>
      <c r="BS63">
        <f>BR62+'PC HKI$'!BS62</f>
        <v>458.42324701989941</v>
      </c>
      <c r="BT63">
        <f>BS62+'PC HKI$'!BT62</f>
        <v>454.85422333052469</v>
      </c>
      <c r="BU63">
        <f>BT62+'PC HKI$'!BU62</f>
        <v>451.55443882407684</v>
      </c>
      <c r="BV63">
        <f>BU62+'PC HKI$'!BV62</f>
        <v>448.4884608111708</v>
      </c>
      <c r="BW63">
        <f>BV62+'PC HKI$'!BW62</f>
        <v>445.65892517603731</v>
      </c>
      <c r="BX63">
        <f>BW62+'PC HKI$'!BX62</f>
        <v>443.17514107068217</v>
      </c>
      <c r="BY63">
        <f>BX62+'PC HKI$'!BY62</f>
        <v>440.99140675591082</v>
      </c>
      <c r="BZ63">
        <f>BY62+'PC HKI$'!BZ62</f>
        <v>439.05964185910852</v>
      </c>
      <c r="CA63">
        <f>BZ62+'PC HKI$'!CA62</f>
        <v>437.38485077206735</v>
      </c>
      <c r="CB63">
        <f>CA62+'PC HKI$'!CB62</f>
        <v>435.94214553506674</v>
      </c>
      <c r="CC63">
        <f>CB62+'PC HKI$'!CC62</f>
        <v>434.79366123156518</v>
      </c>
      <c r="CD63">
        <f>CC62+'PC HKI$'!CD62</f>
        <v>433.87834650942034</v>
      </c>
      <c r="CE63">
        <f>CD62+'PC HKI$'!CE62</f>
        <v>433.13787078166547</v>
      </c>
      <c r="CF63">
        <f>CE62+'PC HKI$'!CF62</f>
        <v>432.58336896027464</v>
      </c>
      <c r="CG63">
        <f>CF62+'PC HKI$'!CG62</f>
        <v>432.17988506494737</v>
      </c>
      <c r="CH63">
        <f>CG62+'PC HKI$'!CH62</f>
        <v>431.95142448373394</v>
      </c>
      <c r="CI63">
        <f>CH62+'PC HKI$'!CI62</f>
        <v>431.84321134551732</v>
      </c>
      <c r="CJ63">
        <f>CI62+'PC HKI$'!CJ62</f>
        <v>431.79499914458961</v>
      </c>
      <c r="CK63">
        <f>CJ62+'PC HKI$'!CK62</f>
        <v>431.79499914458961</v>
      </c>
      <c r="CL63">
        <f>CK62+'PC HKI$'!CL62</f>
        <v>427.51980113325703</v>
      </c>
      <c r="CM63">
        <f>CL62+'PC HKI$'!CM62</f>
        <v>423.28693181510596</v>
      </c>
      <c r="CN63">
        <f>CM62+'PC HKI$'!CN62</f>
        <v>419.09597209416432</v>
      </c>
      <c r="CO63">
        <f>CN62+'PC HKI$'!CO62</f>
        <v>414.94650702392505</v>
      </c>
      <c r="CP63">
        <f>CO62+'PC HKI$'!CP62</f>
        <v>410.83812576626241</v>
      </c>
      <c r="CQ63">
        <f>CP62+'PC HKI$'!CQ62</f>
        <v>406.77042155075486</v>
      </c>
      <c r="CR63">
        <f>CQ62+'PC HKI$'!CR62</f>
        <v>402.74299163441077</v>
      </c>
      <c r="CS63">
        <f>CR62+'PC HKI$'!CS62</f>
        <v>398.75543726179285</v>
      </c>
      <c r="CT63">
        <f>CS62+'PC HKI$'!CT62</f>
        <v>394.80736362553745</v>
      </c>
      <c r="CU63">
        <f>CT62+'PC HKI$'!CU62</f>
        <v>390.89837982726482</v>
      </c>
      <c r="CV63">
        <f>CU62+'PC HKI$'!CV62</f>
        <v>387.02809883887608</v>
      </c>
      <c r="CW63">
        <f>CV62+'PC HKI$'!CW62</f>
        <v>383.19613746423374</v>
      </c>
      <c r="CX63">
        <f>CW62+'PC HKI$'!CX62</f>
        <v>379.4021163012215</v>
      </c>
      <c r="CY63">
        <f>CX62+'PC HKI$'!CY62</f>
        <v>375.64565970417971</v>
      </c>
    </row>
    <row r="64" spans="1:103" x14ac:dyDescent="0.25">
      <c r="A64">
        <f>'HKFI(x)'!AE62</f>
        <v>2010</v>
      </c>
      <c r="B64">
        <f t="shared" si="2"/>
        <v>47128.632671361811</v>
      </c>
      <c r="C64">
        <f>'PC HKI$'!C63</f>
        <v>14.339110410491987</v>
      </c>
      <c r="D64">
        <f>C63+'PC HKI$'!D63</f>
        <v>27.511612814353573</v>
      </c>
      <c r="E64">
        <f>D63+'PC HKI$'!E63</f>
        <v>39.04476889763319</v>
      </c>
      <c r="F64">
        <f>E63+'PC HKI$'!F63</f>
        <v>53.852128574011594</v>
      </c>
      <c r="G64">
        <f>F63+'PC HKI$'!G63</f>
        <v>70.688495461567499</v>
      </c>
      <c r="H64">
        <f>G63+'PC HKI$'!H63</f>
        <v>90.311388715981366</v>
      </c>
      <c r="I64">
        <f>H63+'PC HKI$'!I63</f>
        <v>119.27137420821074</v>
      </c>
      <c r="J64">
        <f>I63+'PC HKI$'!J63</f>
        <v>156.80792757973478</v>
      </c>
      <c r="K64">
        <f>J63+'PC HKI$'!K63</f>
        <v>193.37680117419907</v>
      </c>
      <c r="L64">
        <f>K63+'PC HKI$'!L63</f>
        <v>231.71508398362283</v>
      </c>
      <c r="M64">
        <f>L63+'PC HKI$'!M63</f>
        <v>269.38320407076651</v>
      </c>
      <c r="N64">
        <f>M63+'PC HKI$'!N63</f>
        <v>307.21438758242164</v>
      </c>
      <c r="O64">
        <f>N63+'PC HKI$'!O63</f>
        <v>347.07960418348637</v>
      </c>
      <c r="P64">
        <f>O63+'PC HKI$'!P63</f>
        <v>387.3759125222345</v>
      </c>
      <c r="Q64">
        <f>P63+'PC HKI$'!Q63</f>
        <v>427.37550868395806</v>
      </c>
      <c r="R64">
        <f>Q63+'PC HKI$'!R63</f>
        <v>467.46304459784915</v>
      </c>
      <c r="S64">
        <f>R63+'PC HKI$'!S63</f>
        <v>506.37396936349967</v>
      </c>
      <c r="T64">
        <f>S63+'PC HKI$'!T63</f>
        <v>546.54535232983642</v>
      </c>
      <c r="U64">
        <f>T63+'PC HKI$'!U63</f>
        <v>576.35729076044186</v>
      </c>
      <c r="V64">
        <f>U63+'PC HKI$'!V63</f>
        <v>603.1811975964464</v>
      </c>
      <c r="W64">
        <f>V63+'PC HKI$'!W63</f>
        <v>626.74442695574453</v>
      </c>
      <c r="X64">
        <f>W63+'PC HKI$'!X63</f>
        <v>647.47468535433018</v>
      </c>
      <c r="Y64">
        <f>X63+'PC HKI$'!Y63</f>
        <v>663.79210875161493</v>
      </c>
      <c r="Z64">
        <f>Y63+'PC HKI$'!Z63</f>
        <v>677.50671944112901</v>
      </c>
      <c r="AA64">
        <f>Z63+'PC HKI$'!AA63</f>
        <v>684.52004137390043</v>
      </c>
      <c r="AB64">
        <f>AA63+'PC HKI$'!AB63</f>
        <v>686.73692913341631</v>
      </c>
      <c r="AC64">
        <f>AB63+'PC HKI$'!AC63</f>
        <v>686.86975434774638</v>
      </c>
      <c r="AD64">
        <f>AC63+'PC HKI$'!AD63</f>
        <v>677.1505856638264</v>
      </c>
      <c r="AE64">
        <f>AD63+'PC HKI$'!AE63</f>
        <v>667.81805834277748</v>
      </c>
      <c r="AF64">
        <f>AE63+'PC HKI$'!AF63</f>
        <v>658.8538775229606</v>
      </c>
      <c r="AG64">
        <f>AF63+'PC HKI$'!AG63</f>
        <v>650.25407497785147</v>
      </c>
      <c r="AH64">
        <f>AG63+'PC HKI$'!AH63</f>
        <v>642.00157668171153</v>
      </c>
      <c r="AI64">
        <f>AH63+'PC HKI$'!AI63</f>
        <v>634.16191979145742</v>
      </c>
      <c r="AJ64">
        <f>AI63+'PC HKI$'!AJ63</f>
        <v>626.79972055329915</v>
      </c>
      <c r="AK64">
        <f>AJ63+'PC HKI$'!AK63</f>
        <v>619.84612336946122</v>
      </c>
      <c r="AL64">
        <f>AK63+'PC HKI$'!AL63</f>
        <v>613.27835019103736</v>
      </c>
      <c r="AM64">
        <f>AL63+'PC HKI$'!AM63</f>
        <v>607.06969706527025</v>
      </c>
      <c r="AN64">
        <f>AM63+'PC HKI$'!AN63</f>
        <v>601.1905926757579</v>
      </c>
      <c r="AO64">
        <f>AN63+'PC HKI$'!AO63</f>
        <v>595.65481271862529</v>
      </c>
      <c r="AP64">
        <f>AO63+'PC HKI$'!AP63</f>
        <v>590.40245418306006</v>
      </c>
      <c r="AQ64">
        <f>AP63+'PC HKI$'!AQ63</f>
        <v>585.43784497377908</v>
      </c>
      <c r="AR64">
        <f>AQ63+'PC HKI$'!AR63</f>
        <v>580.73127295832558</v>
      </c>
      <c r="AS64">
        <f>AR63+'PC HKI$'!AS63</f>
        <v>576.23773110953971</v>
      </c>
      <c r="AT64">
        <f>AS63+'PC HKI$'!AT63</f>
        <v>571.99335064574484</v>
      </c>
      <c r="AU64">
        <f>AT63+'PC HKI$'!AU63</f>
        <v>567.97548930647429</v>
      </c>
      <c r="AV64">
        <f>AU63+'PC HKI$'!AV63</f>
        <v>564.07924315638365</v>
      </c>
      <c r="AW64">
        <f>AV63+'PC HKI$'!AW63</f>
        <v>560.24118963749186</v>
      </c>
      <c r="AX64">
        <f>AW63+'PC HKI$'!AX63</f>
        <v>556.29846701163194</v>
      </c>
      <c r="AY64">
        <f>AX63+'PC HKI$'!AY63</f>
        <v>552.43469878759686</v>
      </c>
      <c r="AZ64">
        <f>AY63+'PC HKI$'!AZ63</f>
        <v>548.58863128122016</v>
      </c>
      <c r="BA64">
        <f>AZ63+'PC HKI$'!BA63</f>
        <v>544.595715569258</v>
      </c>
      <c r="BB64">
        <f>BA63+'PC HKI$'!BB63</f>
        <v>540.51803905682107</v>
      </c>
      <c r="BC64">
        <f>BB63+'PC HKI$'!BC63</f>
        <v>536.32775872371883</v>
      </c>
      <c r="BD64">
        <f>BC63+'PC HKI$'!BD63</f>
        <v>532.2107961988122</v>
      </c>
      <c r="BE64">
        <f>BD63+'PC HKI$'!BE63</f>
        <v>527.98907554385789</v>
      </c>
      <c r="BF64">
        <f>BE63+'PC HKI$'!BF63</f>
        <v>523.61808121295087</v>
      </c>
      <c r="BG64">
        <f>BF63+'PC HKI$'!BG63</f>
        <v>519.22231725219956</v>
      </c>
      <c r="BH64">
        <f>BG63+'PC HKI$'!BH63</f>
        <v>514.65545781821857</v>
      </c>
      <c r="BI64">
        <f>BH63+'PC HKI$'!BI63</f>
        <v>510.00311316807745</v>
      </c>
      <c r="BJ64">
        <f>BI63+'PC HKI$'!BJ63</f>
        <v>505.23767805663783</v>
      </c>
      <c r="BK64">
        <f>BJ63+'PC HKI$'!BK63</f>
        <v>500.37444250459026</v>
      </c>
      <c r="BL64">
        <f>BK63+'PC HKI$'!BL63</f>
        <v>495.51957063724814</v>
      </c>
      <c r="BM64">
        <f>BL63+'PC HKI$'!BM63</f>
        <v>490.5408091050391</v>
      </c>
      <c r="BN64">
        <f>BM63+'PC HKI$'!BN63</f>
        <v>485.49876720016124</v>
      </c>
      <c r="BO64">
        <f>BN63+'PC HKI$'!BO63</f>
        <v>480.52432782357124</v>
      </c>
      <c r="BP64">
        <f>BO63+'PC HKI$'!BP63</f>
        <v>475.71934855509932</v>
      </c>
      <c r="BQ64">
        <f>BP63+'PC HKI$'!BQ63</f>
        <v>471.04082553263999</v>
      </c>
      <c r="BR64">
        <f>BQ63+'PC HKI$'!BR63</f>
        <v>466.54103893471705</v>
      </c>
      <c r="BS64">
        <f>BR63+'PC HKI$'!BS63</f>
        <v>462.30438483661254</v>
      </c>
      <c r="BT64">
        <f>BS63+'PC HKI$'!BT63</f>
        <v>458.42324701989941</v>
      </c>
      <c r="BU64">
        <f>BT63+'PC HKI$'!BU63</f>
        <v>454.85422333052469</v>
      </c>
      <c r="BV64">
        <f>BU63+'PC HKI$'!BV63</f>
        <v>451.55443882407684</v>
      </c>
      <c r="BW64">
        <f>BV63+'PC HKI$'!BW63</f>
        <v>448.4884608111708</v>
      </c>
      <c r="BX64">
        <f>BW63+'PC HKI$'!BX63</f>
        <v>445.65892517603731</v>
      </c>
      <c r="BY64">
        <f>BX63+'PC HKI$'!BY63</f>
        <v>443.17514107068217</v>
      </c>
      <c r="BZ64">
        <f>BY63+'PC HKI$'!BZ63</f>
        <v>440.99140675591082</v>
      </c>
      <c r="CA64">
        <f>BZ63+'PC HKI$'!CA63</f>
        <v>439.05964185910852</v>
      </c>
      <c r="CB64">
        <f>CA63+'PC HKI$'!CB63</f>
        <v>437.38485077206735</v>
      </c>
      <c r="CC64">
        <f>CB63+'PC HKI$'!CC63</f>
        <v>435.94214553506674</v>
      </c>
      <c r="CD64">
        <f>CC63+'PC HKI$'!CD63</f>
        <v>434.79366123156518</v>
      </c>
      <c r="CE64">
        <f>CD63+'PC HKI$'!CE63</f>
        <v>433.87834650942034</v>
      </c>
      <c r="CF64">
        <f>CE63+'PC HKI$'!CF63</f>
        <v>433.13787078166547</v>
      </c>
      <c r="CG64">
        <f>CF63+'PC HKI$'!CG63</f>
        <v>432.58336896027464</v>
      </c>
      <c r="CH64">
        <f>CG63+'PC HKI$'!CH63</f>
        <v>432.17988506494737</v>
      </c>
      <c r="CI64">
        <f>CH63+'PC HKI$'!CI63</f>
        <v>431.95142448373394</v>
      </c>
      <c r="CJ64">
        <f>CI63+'PC HKI$'!CJ63</f>
        <v>431.84321134551732</v>
      </c>
      <c r="CK64">
        <f>CJ63+'PC HKI$'!CK63</f>
        <v>431.79499914458961</v>
      </c>
      <c r="CL64">
        <f>CK63+'PC HKI$'!CL63</f>
        <v>431.79499914458961</v>
      </c>
      <c r="CM64">
        <f>CL63+'PC HKI$'!CM63</f>
        <v>427.51980113325703</v>
      </c>
      <c r="CN64">
        <f>CM63+'PC HKI$'!CN63</f>
        <v>423.28693181510596</v>
      </c>
      <c r="CO64">
        <f>CN63+'PC HKI$'!CO63</f>
        <v>419.09597209416432</v>
      </c>
      <c r="CP64">
        <f>CO63+'PC HKI$'!CP63</f>
        <v>414.94650702392505</v>
      </c>
      <c r="CQ64">
        <f>CP63+'PC HKI$'!CQ63</f>
        <v>410.83812576626241</v>
      </c>
      <c r="CR64">
        <f>CQ63+'PC HKI$'!CR63</f>
        <v>406.77042155075486</v>
      </c>
      <c r="CS64">
        <f>CR63+'PC HKI$'!CS63</f>
        <v>402.74299163441077</v>
      </c>
      <c r="CT64">
        <f>CS63+'PC HKI$'!CT63</f>
        <v>398.75543726179285</v>
      </c>
      <c r="CU64">
        <f>CT63+'PC HKI$'!CU63</f>
        <v>394.80736362553745</v>
      </c>
      <c r="CV64">
        <f>CU63+'PC HKI$'!CV63</f>
        <v>390.89837982726482</v>
      </c>
      <c r="CW64">
        <f>CV63+'PC HKI$'!CW63</f>
        <v>387.02809883887608</v>
      </c>
      <c r="CX64">
        <f>CW63+'PC HKI$'!CX63</f>
        <v>383.19613746423374</v>
      </c>
      <c r="CY64">
        <f>CX63+'PC HKI$'!CY63</f>
        <v>379.4021163012215</v>
      </c>
    </row>
    <row r="65" spans="1:103" x14ac:dyDescent="0.25">
      <c r="A65">
        <f>'HKFI(x)'!AE63</f>
        <v>2011</v>
      </c>
      <c r="B65">
        <f t="shared" si="2"/>
        <v>47595.256447639804</v>
      </c>
      <c r="C65">
        <f>'PC HKI$'!C64</f>
        <v>14.538042966335695</v>
      </c>
      <c r="D65">
        <f>C64+'PC HKI$'!D64</f>
        <v>27.939058290979482</v>
      </c>
      <c r="E65">
        <f>D64+'PC HKI$'!E64</f>
        <v>39.653673748753185</v>
      </c>
      <c r="F65">
        <f>E64+'PC HKI$'!F64</f>
        <v>54.678835867654541</v>
      </c>
      <c r="G65">
        <f>F64+'PC HKI$'!G64</f>
        <v>71.770054237010811</v>
      </c>
      <c r="H65">
        <f>G64+'PC HKI$'!H64</f>
        <v>91.689629206021536</v>
      </c>
      <c r="I65">
        <f>H64+'PC HKI$'!I64</f>
        <v>121.13766579959218</v>
      </c>
      <c r="J65">
        <f>I64+'PC HKI$'!J64</f>
        <v>159.25910206233851</v>
      </c>
      <c r="K65">
        <f>J64+'PC HKI$'!K64</f>
        <v>196.44028844731039</v>
      </c>
      <c r="L65">
        <f>K64+'PC HKI$'!L64</f>
        <v>235.45321991884995</v>
      </c>
      <c r="M65">
        <f>L64+'PC HKI$'!M64</f>
        <v>273.71424988006152</v>
      </c>
      <c r="N65">
        <f>M64+'PC HKI$'!N64</f>
        <v>312.22692435262041</v>
      </c>
      <c r="O65">
        <f>N64+'PC HKI$'!O64</f>
        <v>352.75494273245624</v>
      </c>
      <c r="P65">
        <f>O64+'PC HKI$'!P64</f>
        <v>393.75365966006552</v>
      </c>
      <c r="Q65">
        <f>P64+'PC HKI$'!Q64</f>
        <v>434.40363127117683</v>
      </c>
      <c r="R65">
        <f>Q64+'PC HKI$'!R64</f>
        <v>475.0938857871289</v>
      </c>
      <c r="S65">
        <f>R64+'PC HKI$'!S64</f>
        <v>514.65051032114343</v>
      </c>
      <c r="T65">
        <f>S64+'PC HKI$'!T64</f>
        <v>555.43533439638554</v>
      </c>
      <c r="U65">
        <f>T64+'PC HKI$'!U64</f>
        <v>585.66260815533292</v>
      </c>
      <c r="V65">
        <f>U64+'PC HKI$'!V64</f>
        <v>612.82434398129578</v>
      </c>
      <c r="W65">
        <f>V64+'PC HKI$'!W64</f>
        <v>636.62984233123052</v>
      </c>
      <c r="X65">
        <f>W64+'PC HKI$'!X64</f>
        <v>657.64504733797844</v>
      </c>
      <c r="Y65">
        <f>X64+'PC HKI$'!Y64</f>
        <v>674.12182892673695</v>
      </c>
      <c r="Z65">
        <f>Y64+'PC HKI$'!Z64</f>
        <v>687.8968071298757</v>
      </c>
      <c r="AA65">
        <f>Z64+'PC HKI$'!AA64</f>
        <v>694.84837668474722</v>
      </c>
      <c r="AB65">
        <f>AA64+'PC HKI$'!AB64</f>
        <v>696.94147154952134</v>
      </c>
      <c r="AC65">
        <f>AB64+'PC HKI$'!AC64</f>
        <v>696.90593205749713</v>
      </c>
      <c r="AD65">
        <f>AC64+'PC HKI$'!AD64</f>
        <v>686.86975434774638</v>
      </c>
      <c r="AE65">
        <f>AD64+'PC HKI$'!AE64</f>
        <v>677.1505856638264</v>
      </c>
      <c r="AF65">
        <f>AE64+'PC HKI$'!AF64</f>
        <v>667.81805834277748</v>
      </c>
      <c r="AG65">
        <f>AF64+'PC HKI$'!AG64</f>
        <v>658.8538775229606</v>
      </c>
      <c r="AH65">
        <f>AG64+'PC HKI$'!AH64</f>
        <v>650.25407497785147</v>
      </c>
      <c r="AI65">
        <f>AH64+'PC HKI$'!AI64</f>
        <v>642.00157668171153</v>
      </c>
      <c r="AJ65">
        <f>AI64+'PC HKI$'!AJ64</f>
        <v>634.16191979145742</v>
      </c>
      <c r="AK65">
        <f>AJ64+'PC HKI$'!AK64</f>
        <v>626.79972055329915</v>
      </c>
      <c r="AL65">
        <f>AK64+'PC HKI$'!AL64</f>
        <v>619.84612336946122</v>
      </c>
      <c r="AM65">
        <f>AL64+'PC HKI$'!AM64</f>
        <v>613.27835019103736</v>
      </c>
      <c r="AN65">
        <f>AM64+'PC HKI$'!AN64</f>
        <v>607.06969706527025</v>
      </c>
      <c r="AO65">
        <f>AN64+'PC HKI$'!AO64</f>
        <v>601.1905926757579</v>
      </c>
      <c r="AP65">
        <f>AO64+'PC HKI$'!AP64</f>
        <v>595.65481271862529</v>
      </c>
      <c r="AQ65">
        <f>AP64+'PC HKI$'!AQ64</f>
        <v>590.40245418306006</v>
      </c>
      <c r="AR65">
        <f>AQ64+'PC HKI$'!AR64</f>
        <v>585.43784497377908</v>
      </c>
      <c r="AS65">
        <f>AR64+'PC HKI$'!AS64</f>
        <v>580.73127295832558</v>
      </c>
      <c r="AT65">
        <f>AS64+'PC HKI$'!AT64</f>
        <v>576.23773110953971</v>
      </c>
      <c r="AU65">
        <f>AT64+'PC HKI$'!AU64</f>
        <v>571.99335064574484</v>
      </c>
      <c r="AV65">
        <f>AU64+'PC HKI$'!AV64</f>
        <v>567.97548930647429</v>
      </c>
      <c r="AW65">
        <f>AV64+'PC HKI$'!AW64</f>
        <v>564.07924315638365</v>
      </c>
      <c r="AX65">
        <f>AW64+'PC HKI$'!AX64</f>
        <v>560.24118963749186</v>
      </c>
      <c r="AY65">
        <f>AX64+'PC HKI$'!AY64</f>
        <v>556.29846701163194</v>
      </c>
      <c r="AZ65">
        <f>AY64+'PC HKI$'!AZ64</f>
        <v>552.43469878759686</v>
      </c>
      <c r="BA65">
        <f>AZ64+'PC HKI$'!BA64</f>
        <v>548.58863128122016</v>
      </c>
      <c r="BB65">
        <f>BA64+'PC HKI$'!BB64</f>
        <v>544.595715569258</v>
      </c>
      <c r="BC65">
        <f>BB64+'PC HKI$'!BC64</f>
        <v>540.51803905682107</v>
      </c>
      <c r="BD65">
        <f>BC64+'PC HKI$'!BD64</f>
        <v>536.32775872371883</v>
      </c>
      <c r="BE65">
        <f>BD64+'PC HKI$'!BE64</f>
        <v>532.2107961988122</v>
      </c>
      <c r="BF65">
        <f>BE64+'PC HKI$'!BF64</f>
        <v>527.98907554385789</v>
      </c>
      <c r="BG65">
        <f>BF64+'PC HKI$'!BG64</f>
        <v>523.61808121295087</v>
      </c>
      <c r="BH65">
        <f>BG64+'PC HKI$'!BH64</f>
        <v>519.22231725219956</v>
      </c>
      <c r="BI65">
        <f>BH64+'PC HKI$'!BI64</f>
        <v>514.65545781821857</v>
      </c>
      <c r="BJ65">
        <f>BI64+'PC HKI$'!BJ64</f>
        <v>510.00311316807745</v>
      </c>
      <c r="BK65">
        <f>BJ64+'PC HKI$'!BK64</f>
        <v>505.23767805663783</v>
      </c>
      <c r="BL65">
        <f>BK64+'PC HKI$'!BL64</f>
        <v>500.37444250459026</v>
      </c>
      <c r="BM65">
        <f>BL64+'PC HKI$'!BM64</f>
        <v>495.51957063724814</v>
      </c>
      <c r="BN65">
        <f>BM64+'PC HKI$'!BN64</f>
        <v>490.5408091050391</v>
      </c>
      <c r="BO65">
        <f>BN64+'PC HKI$'!BO64</f>
        <v>485.49876720016124</v>
      </c>
      <c r="BP65">
        <f>BO64+'PC HKI$'!BP64</f>
        <v>480.52432782357124</v>
      </c>
      <c r="BQ65">
        <f>BP64+'PC HKI$'!BQ64</f>
        <v>475.71934855509932</v>
      </c>
      <c r="BR65">
        <f>BQ64+'PC HKI$'!BR64</f>
        <v>471.04082553263999</v>
      </c>
      <c r="BS65">
        <f>BR64+'PC HKI$'!BS64</f>
        <v>466.54103893471705</v>
      </c>
      <c r="BT65">
        <f>BS64+'PC HKI$'!BT64</f>
        <v>462.30438483661254</v>
      </c>
      <c r="BU65">
        <f>BT64+'PC HKI$'!BU64</f>
        <v>458.42324701989941</v>
      </c>
      <c r="BV65">
        <f>BU64+'PC HKI$'!BV64</f>
        <v>454.85422333052469</v>
      </c>
      <c r="BW65">
        <f>BV64+'PC HKI$'!BW64</f>
        <v>451.55443882407684</v>
      </c>
      <c r="BX65">
        <f>BW64+'PC HKI$'!BX64</f>
        <v>448.4884608111708</v>
      </c>
      <c r="BY65">
        <f>BX64+'PC HKI$'!BY64</f>
        <v>445.65892517603731</v>
      </c>
      <c r="BZ65">
        <f>BY64+'PC HKI$'!BZ64</f>
        <v>443.17514107068217</v>
      </c>
      <c r="CA65">
        <f>BZ64+'PC HKI$'!CA64</f>
        <v>440.99140675591082</v>
      </c>
      <c r="CB65">
        <f>CA64+'PC HKI$'!CB64</f>
        <v>439.05964185910852</v>
      </c>
      <c r="CC65">
        <f>CB64+'PC HKI$'!CC64</f>
        <v>437.38485077206735</v>
      </c>
      <c r="CD65">
        <f>CC64+'PC HKI$'!CD64</f>
        <v>435.94214553506674</v>
      </c>
      <c r="CE65">
        <f>CD64+'PC HKI$'!CE64</f>
        <v>434.79366123156518</v>
      </c>
      <c r="CF65">
        <f>CE64+'PC HKI$'!CF64</f>
        <v>433.87834650942034</v>
      </c>
      <c r="CG65">
        <f>CF64+'PC HKI$'!CG64</f>
        <v>433.13787078166547</v>
      </c>
      <c r="CH65">
        <f>CG64+'PC HKI$'!CH64</f>
        <v>432.58336896027464</v>
      </c>
      <c r="CI65">
        <f>CH64+'PC HKI$'!CI64</f>
        <v>432.17988506494737</v>
      </c>
      <c r="CJ65">
        <f>CI64+'PC HKI$'!CJ64</f>
        <v>431.95142448373394</v>
      </c>
      <c r="CK65">
        <f>CJ64+'PC HKI$'!CK64</f>
        <v>431.84321134551732</v>
      </c>
      <c r="CL65">
        <f>CK64+'PC HKI$'!CL64</f>
        <v>431.79499914458961</v>
      </c>
      <c r="CM65">
        <f>CL64+'PC HKI$'!CM64</f>
        <v>431.79499914458961</v>
      </c>
      <c r="CN65">
        <f>CM64+'PC HKI$'!CN64</f>
        <v>427.51980113325703</v>
      </c>
      <c r="CO65">
        <f>CN64+'PC HKI$'!CO64</f>
        <v>423.28693181510596</v>
      </c>
      <c r="CP65">
        <f>CO64+'PC HKI$'!CP64</f>
        <v>419.09597209416432</v>
      </c>
      <c r="CQ65">
        <f>CP64+'PC HKI$'!CQ64</f>
        <v>414.94650702392505</v>
      </c>
      <c r="CR65">
        <f>CQ64+'PC HKI$'!CR64</f>
        <v>410.83812576626241</v>
      </c>
      <c r="CS65">
        <f>CR64+'PC HKI$'!CS64</f>
        <v>406.77042155075486</v>
      </c>
      <c r="CT65">
        <f>CS64+'PC HKI$'!CT64</f>
        <v>402.74299163441077</v>
      </c>
      <c r="CU65">
        <f>CT64+'PC HKI$'!CU64</f>
        <v>398.75543726179285</v>
      </c>
      <c r="CV65">
        <f>CU64+'PC HKI$'!CV64</f>
        <v>394.80736362553745</v>
      </c>
      <c r="CW65">
        <f>CV64+'PC HKI$'!CW64</f>
        <v>390.89837982726482</v>
      </c>
      <c r="CX65">
        <f>CW64+'PC HKI$'!CX64</f>
        <v>387.02809883887608</v>
      </c>
      <c r="CY65">
        <f>CX64+'PC HKI$'!CY64</f>
        <v>383.19613746423374</v>
      </c>
    </row>
    <row r="66" spans="1:103" x14ac:dyDescent="0.25">
      <c r="A66">
        <f>'HKFI(x)'!AE64</f>
        <v>2012</v>
      </c>
      <c r="B66">
        <f t="shared" si="2"/>
        <v>48069.57182627263</v>
      </c>
      <c r="C66">
        <f>'PC HKI$'!C65</f>
        <v>14.727565540595592</v>
      </c>
      <c r="D66">
        <f>C65+'PC HKI$'!D65</f>
        <v>28.342340803527001</v>
      </c>
      <c r="E66">
        <f>D65+'PC HKI$'!E65</f>
        <v>40.258319833132823</v>
      </c>
      <c r="F66">
        <f>E65+'PC HKI$'!F65</f>
        <v>55.502017780899116</v>
      </c>
      <c r="G66">
        <f>F65+'PC HKI$'!G65</f>
        <v>72.850841830586049</v>
      </c>
      <c r="H66">
        <f>G65+'PC HKI$'!H65</f>
        <v>93.062817482683911</v>
      </c>
      <c r="I66">
        <f>H65+'PC HKI$'!I65</f>
        <v>122.95900782011111</v>
      </c>
      <c r="J66">
        <f>I65+'PC HKI$'!J65</f>
        <v>161.68606542757766</v>
      </c>
      <c r="K66">
        <f>J65+'PC HKI$'!K65</f>
        <v>199.45972549019612</v>
      </c>
      <c r="L66">
        <f>K65+'PC HKI$'!L65</f>
        <v>239.15271709415555</v>
      </c>
      <c r="M66">
        <f>L65+'PC HKI$'!M65</f>
        <v>278.03833541399769</v>
      </c>
      <c r="N66">
        <f>M65+'PC HKI$'!N65</f>
        <v>317.17212143464587</v>
      </c>
      <c r="O66">
        <f>N65+'PC HKI$'!O65</f>
        <v>358.42016408401742</v>
      </c>
      <c r="P66">
        <f>O65+'PC HKI$'!P65</f>
        <v>400.10945624628806</v>
      </c>
      <c r="Q66">
        <f>P65+'PC HKI$'!Q65</f>
        <v>441.43924087690471</v>
      </c>
      <c r="R66">
        <f>Q65+'PC HKI$'!R65</f>
        <v>482.79107294178141</v>
      </c>
      <c r="S66">
        <f>R65+'PC HKI$'!S65</f>
        <v>522.93021660900274</v>
      </c>
      <c r="T66">
        <f>S65+'PC HKI$'!T65</f>
        <v>564.38758752831643</v>
      </c>
      <c r="U66">
        <f>T65+'PC HKI$'!U65</f>
        <v>595.03041152593698</v>
      </c>
      <c r="V66">
        <f>U65+'PC HKI$'!V65</f>
        <v>622.55711383578</v>
      </c>
      <c r="W66">
        <f>V65+'PC HKI$'!W65</f>
        <v>646.668511640156</v>
      </c>
      <c r="X66">
        <f>W65+'PC HKI$'!X65</f>
        <v>667.91583373693106</v>
      </c>
      <c r="Y66">
        <f>X65+'PC HKI$'!Y65</f>
        <v>684.62886004420147</v>
      </c>
      <c r="Z66">
        <f>Y65+'PC HKI$'!Z65</f>
        <v>698.50726661013346</v>
      </c>
      <c r="AA66">
        <f>Z65+'PC HKI$'!AA65</f>
        <v>705.42471715995532</v>
      </c>
      <c r="AB66">
        <f>AA65+'PC HKI$'!AB65</f>
        <v>707.43670590646343</v>
      </c>
      <c r="AC66">
        <f>AB65+'PC HKI$'!AC65</f>
        <v>707.21551644169085</v>
      </c>
      <c r="AD66">
        <f>AC65+'PC HKI$'!AD65</f>
        <v>696.90593205749713</v>
      </c>
      <c r="AE66">
        <f>AD65+'PC HKI$'!AE65</f>
        <v>686.86975434774638</v>
      </c>
      <c r="AF66">
        <f>AE65+'PC HKI$'!AF65</f>
        <v>677.1505856638264</v>
      </c>
      <c r="AG66">
        <f>AF65+'PC HKI$'!AG65</f>
        <v>667.81805834277748</v>
      </c>
      <c r="AH66">
        <f>AG65+'PC HKI$'!AH65</f>
        <v>658.8538775229606</v>
      </c>
      <c r="AI66">
        <f>AH65+'PC HKI$'!AI65</f>
        <v>650.25407497785147</v>
      </c>
      <c r="AJ66">
        <f>AI65+'PC HKI$'!AJ65</f>
        <v>642.00157668171153</v>
      </c>
      <c r="AK66">
        <f>AJ65+'PC HKI$'!AK65</f>
        <v>634.16191979145742</v>
      </c>
      <c r="AL66">
        <f>AK65+'PC HKI$'!AL65</f>
        <v>626.79972055329915</v>
      </c>
      <c r="AM66">
        <f>AL65+'PC HKI$'!AM65</f>
        <v>619.84612336946122</v>
      </c>
      <c r="AN66">
        <f>AM65+'PC HKI$'!AN65</f>
        <v>613.27835019103736</v>
      </c>
      <c r="AO66">
        <f>AN65+'PC HKI$'!AO65</f>
        <v>607.06969706527025</v>
      </c>
      <c r="AP66">
        <f>AO65+'PC HKI$'!AP65</f>
        <v>601.1905926757579</v>
      </c>
      <c r="AQ66">
        <f>AP65+'PC HKI$'!AQ65</f>
        <v>595.65481271862529</v>
      </c>
      <c r="AR66">
        <f>AQ65+'PC HKI$'!AR65</f>
        <v>590.40245418306006</v>
      </c>
      <c r="AS66">
        <f>AR65+'PC HKI$'!AS65</f>
        <v>585.43784497377908</v>
      </c>
      <c r="AT66">
        <f>AS65+'PC HKI$'!AT65</f>
        <v>580.73127295832558</v>
      </c>
      <c r="AU66">
        <f>AT65+'PC HKI$'!AU65</f>
        <v>576.23773110953971</v>
      </c>
      <c r="AV66">
        <f>AU65+'PC HKI$'!AV65</f>
        <v>571.99335064574484</v>
      </c>
      <c r="AW66">
        <f>AV65+'PC HKI$'!AW65</f>
        <v>567.97548930647429</v>
      </c>
      <c r="AX66">
        <f>AW65+'PC HKI$'!AX65</f>
        <v>564.07924315638365</v>
      </c>
      <c r="AY66">
        <f>AX65+'PC HKI$'!AY65</f>
        <v>560.24118963749186</v>
      </c>
      <c r="AZ66">
        <f>AY65+'PC HKI$'!AZ65</f>
        <v>556.29846701163194</v>
      </c>
      <c r="BA66">
        <f>AZ65+'PC HKI$'!BA65</f>
        <v>552.43469878759686</v>
      </c>
      <c r="BB66">
        <f>BA65+'PC HKI$'!BB65</f>
        <v>548.58863128122016</v>
      </c>
      <c r="BC66">
        <f>BB65+'PC HKI$'!BC65</f>
        <v>544.595715569258</v>
      </c>
      <c r="BD66">
        <f>BC65+'PC HKI$'!BD65</f>
        <v>540.51803905682107</v>
      </c>
      <c r="BE66">
        <f>BD65+'PC HKI$'!BE65</f>
        <v>536.32775872371883</v>
      </c>
      <c r="BF66">
        <f>BE65+'PC HKI$'!BF65</f>
        <v>532.2107961988122</v>
      </c>
      <c r="BG66">
        <f>BF65+'PC HKI$'!BG65</f>
        <v>527.98907554385789</v>
      </c>
      <c r="BH66">
        <f>BG65+'PC HKI$'!BH65</f>
        <v>523.61808121295087</v>
      </c>
      <c r="BI66">
        <f>BH65+'PC HKI$'!BI65</f>
        <v>519.22231725219956</v>
      </c>
      <c r="BJ66">
        <f>BI65+'PC HKI$'!BJ65</f>
        <v>514.65545781821857</v>
      </c>
      <c r="BK66">
        <f>BJ65+'PC HKI$'!BK65</f>
        <v>510.00311316807745</v>
      </c>
      <c r="BL66">
        <f>BK65+'PC HKI$'!BL65</f>
        <v>505.23767805663783</v>
      </c>
      <c r="BM66">
        <f>BL65+'PC HKI$'!BM65</f>
        <v>500.37444250459026</v>
      </c>
      <c r="BN66">
        <f>BM65+'PC HKI$'!BN65</f>
        <v>495.51957063724814</v>
      </c>
      <c r="BO66">
        <f>BN65+'PC HKI$'!BO65</f>
        <v>490.5408091050391</v>
      </c>
      <c r="BP66">
        <f>BO65+'PC HKI$'!BP65</f>
        <v>485.49876720016124</v>
      </c>
      <c r="BQ66">
        <f>BP65+'PC HKI$'!BQ65</f>
        <v>480.52432782357124</v>
      </c>
      <c r="BR66">
        <f>BQ65+'PC HKI$'!BR65</f>
        <v>475.71934855509932</v>
      </c>
      <c r="BS66">
        <f>BR65+'PC HKI$'!BS65</f>
        <v>471.04082553263999</v>
      </c>
      <c r="BT66">
        <f>BS65+'PC HKI$'!BT65</f>
        <v>466.54103893471705</v>
      </c>
      <c r="BU66">
        <f>BT65+'PC HKI$'!BU65</f>
        <v>462.30438483661254</v>
      </c>
      <c r="BV66">
        <f>BU65+'PC HKI$'!BV65</f>
        <v>458.42324701989941</v>
      </c>
      <c r="BW66">
        <f>BV65+'PC HKI$'!BW65</f>
        <v>454.85422333052469</v>
      </c>
      <c r="BX66">
        <f>BW65+'PC HKI$'!BX65</f>
        <v>451.55443882407684</v>
      </c>
      <c r="BY66">
        <f>BX65+'PC HKI$'!BY65</f>
        <v>448.4884608111708</v>
      </c>
      <c r="BZ66">
        <f>BY65+'PC HKI$'!BZ65</f>
        <v>445.65892517603731</v>
      </c>
      <c r="CA66">
        <f>BZ65+'PC HKI$'!CA65</f>
        <v>443.17514107068217</v>
      </c>
      <c r="CB66">
        <f>CA65+'PC HKI$'!CB65</f>
        <v>440.99140675591082</v>
      </c>
      <c r="CC66">
        <f>CB65+'PC HKI$'!CC65</f>
        <v>439.05964185910852</v>
      </c>
      <c r="CD66">
        <f>CC65+'PC HKI$'!CD65</f>
        <v>437.38485077206735</v>
      </c>
      <c r="CE66">
        <f>CD65+'PC HKI$'!CE65</f>
        <v>435.94214553506674</v>
      </c>
      <c r="CF66">
        <f>CE65+'PC HKI$'!CF65</f>
        <v>434.79366123156518</v>
      </c>
      <c r="CG66">
        <f>CF65+'PC HKI$'!CG65</f>
        <v>433.87834650942034</v>
      </c>
      <c r="CH66">
        <f>CG65+'PC HKI$'!CH65</f>
        <v>433.13787078166547</v>
      </c>
      <c r="CI66">
        <f>CH65+'PC HKI$'!CI65</f>
        <v>432.58336896027464</v>
      </c>
      <c r="CJ66">
        <f>CI65+'PC HKI$'!CJ65</f>
        <v>432.17988506494737</v>
      </c>
      <c r="CK66">
        <f>CJ65+'PC HKI$'!CK65</f>
        <v>431.95142448373394</v>
      </c>
      <c r="CL66">
        <f>CK65+'PC HKI$'!CL65</f>
        <v>431.84321134551732</v>
      </c>
      <c r="CM66">
        <f>CL65+'PC HKI$'!CM65</f>
        <v>431.79499914458961</v>
      </c>
      <c r="CN66">
        <f>CM65+'PC HKI$'!CN65</f>
        <v>431.79499914458961</v>
      </c>
      <c r="CO66">
        <f>CN65+'PC HKI$'!CO65</f>
        <v>427.51980113325703</v>
      </c>
      <c r="CP66">
        <f>CO65+'PC HKI$'!CP65</f>
        <v>423.28693181510596</v>
      </c>
      <c r="CQ66">
        <f>CP65+'PC HKI$'!CQ65</f>
        <v>419.09597209416432</v>
      </c>
      <c r="CR66">
        <f>CQ65+'PC HKI$'!CR65</f>
        <v>414.94650702392505</v>
      </c>
      <c r="CS66">
        <f>CR65+'PC HKI$'!CS65</f>
        <v>410.83812576626241</v>
      </c>
      <c r="CT66">
        <f>CS65+'PC HKI$'!CT65</f>
        <v>406.77042155075486</v>
      </c>
      <c r="CU66">
        <f>CT65+'PC HKI$'!CU65</f>
        <v>402.74299163441077</v>
      </c>
      <c r="CV66">
        <f>CU65+'PC HKI$'!CV65</f>
        <v>398.75543726179285</v>
      </c>
      <c r="CW66">
        <f>CV65+'PC HKI$'!CW65</f>
        <v>394.80736362553745</v>
      </c>
      <c r="CX66">
        <f>CW65+'PC HKI$'!CX65</f>
        <v>390.89837982726482</v>
      </c>
      <c r="CY66">
        <f>CX65+'PC HKI$'!CY65</f>
        <v>387.02809883887608</v>
      </c>
    </row>
    <row r="67" spans="1:103" x14ac:dyDescent="0.25">
      <c r="A67">
        <f>'HKFI(x)'!AE65</f>
        <v>2013</v>
      </c>
      <c r="B67">
        <f t="shared" si="2"/>
        <v>48552.999896552021</v>
      </c>
      <c r="C67">
        <f>'PC HKI$'!C66</f>
        <v>14.941028664510057</v>
      </c>
      <c r="D67">
        <f>C66+'PC HKI$'!D66</f>
        <v>28.761224667124544</v>
      </c>
      <c r="E67">
        <f>D66+'PC HKI$'!E66</f>
        <v>40.860666328952483</v>
      </c>
      <c r="F67">
        <f>E66+'PC HKI$'!F66</f>
        <v>56.347550737125971</v>
      </c>
      <c r="G67">
        <f>F66+'PC HKI$'!G66</f>
        <v>73.95939836741789</v>
      </c>
      <c r="H67">
        <f>G66+'PC HKI$'!H66</f>
        <v>94.471607127890735</v>
      </c>
      <c r="I67">
        <f>H66+'PC HKI$'!I66</f>
        <v>124.83114334226164</v>
      </c>
      <c r="J67">
        <f>I66+'PC HKI$'!J66</f>
        <v>164.13975357227659</v>
      </c>
      <c r="K67">
        <f>J66+'PC HKI$'!K66</f>
        <v>202.5276268243779</v>
      </c>
      <c r="L67">
        <f>K66+'PC HKI$'!L66</f>
        <v>242.88839491068063</v>
      </c>
      <c r="M67">
        <f>L66+'PC HKI$'!M66</f>
        <v>282.39913897603014</v>
      </c>
      <c r="N67">
        <f>M66+'PC HKI$'!N66</f>
        <v>322.18879135385919</v>
      </c>
      <c r="O67">
        <f>N66+'PC HKI$'!O66</f>
        <v>364.10094507170714</v>
      </c>
      <c r="P67">
        <f>O66+'PC HKI$'!P66</f>
        <v>406.54103412946529</v>
      </c>
      <c r="Q67">
        <f>P66+'PC HKI$'!Q66</f>
        <v>448.53659975882903</v>
      </c>
      <c r="R67">
        <f>Q66+'PC HKI$'!R66</f>
        <v>490.58050431215946</v>
      </c>
      <c r="S67">
        <f>R66+'PC HKI$'!S66</f>
        <v>531.35859875912251</v>
      </c>
      <c r="T67">
        <f>S66+'PC HKI$'!T66</f>
        <v>573.42826339013004</v>
      </c>
      <c r="U67">
        <f>T66+'PC HKI$'!U66</f>
        <v>604.52206752963264</v>
      </c>
      <c r="V67">
        <f>U66+'PC HKI$'!V66</f>
        <v>632.4078138612291</v>
      </c>
      <c r="W67">
        <f>V66+'PC HKI$'!W66</f>
        <v>656.84761350692793</v>
      </c>
      <c r="X67">
        <f>W66+'PC HKI$'!X66</f>
        <v>678.38879011450069</v>
      </c>
      <c r="Y67">
        <f>X66+'PC HKI$'!Y66</f>
        <v>695.27878160486</v>
      </c>
      <c r="Z67">
        <f>Y66+'PC HKI$'!Z66</f>
        <v>709.33119282266966</v>
      </c>
      <c r="AA67">
        <f>Z66+'PC HKI$'!AA66</f>
        <v>716.24600339613721</v>
      </c>
      <c r="AB67">
        <f>AA66+'PC HKI$'!AB66</f>
        <v>718.20084605347699</v>
      </c>
      <c r="AC67">
        <f>AB66+'PC HKI$'!AC66</f>
        <v>717.82982463288567</v>
      </c>
      <c r="AD67">
        <f>AC66+'PC HKI$'!AD66</f>
        <v>707.21551644169085</v>
      </c>
      <c r="AE67">
        <f>AD66+'PC HKI$'!AE66</f>
        <v>696.90593205749713</v>
      </c>
      <c r="AF67">
        <f>AE66+'PC HKI$'!AF66</f>
        <v>686.86975434774638</v>
      </c>
      <c r="AG67">
        <f>AF66+'PC HKI$'!AG66</f>
        <v>677.1505856638264</v>
      </c>
      <c r="AH67">
        <f>AG66+'PC HKI$'!AH66</f>
        <v>667.81805834277748</v>
      </c>
      <c r="AI67">
        <f>AH66+'PC HKI$'!AI66</f>
        <v>658.8538775229606</v>
      </c>
      <c r="AJ67">
        <f>AI66+'PC HKI$'!AJ66</f>
        <v>650.25407497785147</v>
      </c>
      <c r="AK67">
        <f>AJ66+'PC HKI$'!AK66</f>
        <v>642.00157668171153</v>
      </c>
      <c r="AL67">
        <f>AK66+'PC HKI$'!AL66</f>
        <v>634.16191979145742</v>
      </c>
      <c r="AM67">
        <f>AL66+'PC HKI$'!AM66</f>
        <v>626.79972055329915</v>
      </c>
      <c r="AN67">
        <f>AM66+'PC HKI$'!AN66</f>
        <v>619.84612336946122</v>
      </c>
      <c r="AO67">
        <f>AN66+'PC HKI$'!AO66</f>
        <v>613.27835019103736</v>
      </c>
      <c r="AP67">
        <f>AO66+'PC HKI$'!AP66</f>
        <v>607.06969706527025</v>
      </c>
      <c r="AQ67">
        <f>AP66+'PC HKI$'!AQ66</f>
        <v>601.1905926757579</v>
      </c>
      <c r="AR67">
        <f>AQ66+'PC HKI$'!AR66</f>
        <v>595.65481271862529</v>
      </c>
      <c r="AS67">
        <f>AR66+'PC HKI$'!AS66</f>
        <v>590.40245418306006</v>
      </c>
      <c r="AT67">
        <f>AS66+'PC HKI$'!AT66</f>
        <v>585.43784497377908</v>
      </c>
      <c r="AU67">
        <f>AT66+'PC HKI$'!AU66</f>
        <v>580.73127295832558</v>
      </c>
      <c r="AV67">
        <f>AU66+'PC HKI$'!AV66</f>
        <v>576.23773110953971</v>
      </c>
      <c r="AW67">
        <f>AV66+'PC HKI$'!AW66</f>
        <v>571.99335064574484</v>
      </c>
      <c r="AX67">
        <f>AW66+'PC HKI$'!AX66</f>
        <v>567.97548930647429</v>
      </c>
      <c r="AY67">
        <f>AX66+'PC HKI$'!AY66</f>
        <v>564.07924315638365</v>
      </c>
      <c r="AZ67">
        <f>AY66+'PC HKI$'!AZ66</f>
        <v>560.24118963749186</v>
      </c>
      <c r="BA67">
        <f>AZ66+'PC HKI$'!BA66</f>
        <v>556.29846701163194</v>
      </c>
      <c r="BB67">
        <f>BA66+'PC HKI$'!BB66</f>
        <v>552.43469878759686</v>
      </c>
      <c r="BC67">
        <f>BB66+'PC HKI$'!BC66</f>
        <v>548.58863128122016</v>
      </c>
      <c r="BD67">
        <f>BC66+'PC HKI$'!BD66</f>
        <v>544.595715569258</v>
      </c>
      <c r="BE67">
        <f>BD66+'PC HKI$'!BE66</f>
        <v>540.51803905682107</v>
      </c>
      <c r="BF67">
        <f>BE66+'PC HKI$'!BF66</f>
        <v>536.32775872371883</v>
      </c>
      <c r="BG67">
        <f>BF66+'PC HKI$'!BG66</f>
        <v>532.2107961988122</v>
      </c>
      <c r="BH67">
        <f>BG66+'PC HKI$'!BH66</f>
        <v>527.98907554385789</v>
      </c>
      <c r="BI67">
        <f>BH66+'PC HKI$'!BI66</f>
        <v>523.61808121295087</v>
      </c>
      <c r="BJ67">
        <f>BI66+'PC HKI$'!BJ66</f>
        <v>519.22231725219956</v>
      </c>
      <c r="BK67">
        <f>BJ66+'PC HKI$'!BK66</f>
        <v>514.65545781821857</v>
      </c>
      <c r="BL67">
        <f>BK66+'PC HKI$'!BL66</f>
        <v>510.00311316807745</v>
      </c>
      <c r="BM67">
        <f>BL66+'PC HKI$'!BM66</f>
        <v>505.23767805663783</v>
      </c>
      <c r="BN67">
        <f>BM66+'PC HKI$'!BN66</f>
        <v>500.37444250459026</v>
      </c>
      <c r="BO67">
        <f>BN66+'PC HKI$'!BO66</f>
        <v>495.51957063724814</v>
      </c>
      <c r="BP67">
        <f>BO66+'PC HKI$'!BP66</f>
        <v>490.5408091050391</v>
      </c>
      <c r="BQ67">
        <f>BP66+'PC HKI$'!BQ66</f>
        <v>485.49876720016124</v>
      </c>
      <c r="BR67">
        <f>BQ66+'PC HKI$'!BR66</f>
        <v>480.52432782357124</v>
      </c>
      <c r="BS67">
        <f>BR66+'PC HKI$'!BS66</f>
        <v>475.71934855509932</v>
      </c>
      <c r="BT67">
        <f>BS66+'PC HKI$'!BT66</f>
        <v>471.04082553263999</v>
      </c>
      <c r="BU67">
        <f>BT66+'PC HKI$'!BU66</f>
        <v>466.54103893471705</v>
      </c>
      <c r="BV67">
        <f>BU66+'PC HKI$'!BV66</f>
        <v>462.30438483661254</v>
      </c>
      <c r="BW67">
        <f>BV66+'PC HKI$'!BW66</f>
        <v>458.42324701989941</v>
      </c>
      <c r="BX67">
        <f>BW66+'PC HKI$'!BX66</f>
        <v>454.85422333052469</v>
      </c>
      <c r="BY67">
        <f>BX66+'PC HKI$'!BY66</f>
        <v>451.55443882407684</v>
      </c>
      <c r="BZ67">
        <f>BY66+'PC HKI$'!BZ66</f>
        <v>448.4884608111708</v>
      </c>
      <c r="CA67">
        <f>BZ66+'PC HKI$'!CA66</f>
        <v>445.65892517603731</v>
      </c>
      <c r="CB67">
        <f>CA66+'PC HKI$'!CB66</f>
        <v>443.17514107068217</v>
      </c>
      <c r="CC67">
        <f>CB66+'PC HKI$'!CC66</f>
        <v>440.99140675591082</v>
      </c>
      <c r="CD67">
        <f>CC66+'PC HKI$'!CD66</f>
        <v>439.05964185910852</v>
      </c>
      <c r="CE67">
        <f>CD66+'PC HKI$'!CE66</f>
        <v>437.38485077206735</v>
      </c>
      <c r="CF67">
        <f>CE66+'PC HKI$'!CF66</f>
        <v>435.94214553506674</v>
      </c>
      <c r="CG67">
        <f>CF66+'PC HKI$'!CG66</f>
        <v>434.79366123156518</v>
      </c>
      <c r="CH67">
        <f>CG66+'PC HKI$'!CH66</f>
        <v>433.87834650942034</v>
      </c>
      <c r="CI67">
        <f>CH66+'PC HKI$'!CI66</f>
        <v>433.13787078166547</v>
      </c>
      <c r="CJ67">
        <f>CI66+'PC HKI$'!CJ66</f>
        <v>432.58336896027464</v>
      </c>
      <c r="CK67">
        <f>CJ66+'PC HKI$'!CK66</f>
        <v>432.17988506494737</v>
      </c>
      <c r="CL67">
        <f>CK66+'PC HKI$'!CL66</f>
        <v>431.95142448373394</v>
      </c>
      <c r="CM67">
        <f>CL66+'PC HKI$'!CM66</f>
        <v>431.84321134551732</v>
      </c>
      <c r="CN67">
        <f>CM66+'PC HKI$'!CN66</f>
        <v>431.79499914458961</v>
      </c>
      <c r="CO67">
        <f>CN66+'PC HKI$'!CO66</f>
        <v>431.79499914458961</v>
      </c>
      <c r="CP67">
        <f>CO66+'PC HKI$'!CP66</f>
        <v>427.51980113325703</v>
      </c>
      <c r="CQ67">
        <f>CP66+'PC HKI$'!CQ66</f>
        <v>423.28693181510596</v>
      </c>
      <c r="CR67">
        <f>CQ66+'PC HKI$'!CR66</f>
        <v>419.09597209416432</v>
      </c>
      <c r="CS67">
        <f>CR66+'PC HKI$'!CS66</f>
        <v>414.94650702392505</v>
      </c>
      <c r="CT67">
        <f>CS66+'PC HKI$'!CT66</f>
        <v>410.83812576626241</v>
      </c>
      <c r="CU67">
        <f>CT66+'PC HKI$'!CU66</f>
        <v>406.77042155075486</v>
      </c>
      <c r="CV67">
        <f>CU66+'PC HKI$'!CV66</f>
        <v>402.74299163441077</v>
      </c>
      <c r="CW67">
        <f>CV66+'PC HKI$'!CW66</f>
        <v>398.75543726179285</v>
      </c>
      <c r="CX67">
        <f>CW66+'PC HKI$'!CX66</f>
        <v>394.80736362553745</v>
      </c>
      <c r="CY67">
        <f>CX66+'PC HKI$'!CY66</f>
        <v>390.89837982726482</v>
      </c>
    </row>
    <row r="68" spans="1:103" x14ac:dyDescent="0.25">
      <c r="A68">
        <f>'HKFI(x)'!AE66</f>
        <v>2014</v>
      </c>
      <c r="B68">
        <f t="shared" si="2"/>
        <v>49047.000397291427</v>
      </c>
      <c r="C68">
        <f>'PC HKI$'!C67</f>
        <v>15.17941268570693</v>
      </c>
      <c r="D68">
        <f>C67+'PC HKI$'!D67</f>
        <v>29.174114681629604</v>
      </c>
      <c r="E68">
        <f>D67+'PC HKI$'!E67</f>
        <v>41.463956350763254</v>
      </c>
      <c r="F68">
        <f>E67+'PC HKI$'!F67</f>
        <v>57.190557235836572</v>
      </c>
      <c r="G68">
        <f>F67+'PC HKI$'!G67</f>
        <v>75.072246327497808</v>
      </c>
      <c r="H68">
        <f>G67+'PC HKI$'!H67</f>
        <v>95.911785998216288</v>
      </c>
      <c r="I68">
        <f>H67+'PC HKI$'!I67</f>
        <v>126.75834898351148</v>
      </c>
      <c r="J68">
        <f>I67+'PC HKI$'!J67</f>
        <v>166.72327865755591</v>
      </c>
      <c r="K68">
        <f>J67+'PC HKI$'!K67</f>
        <v>205.69427712964651</v>
      </c>
      <c r="L68">
        <f>K67+'PC HKI$'!L67</f>
        <v>246.68081411190906</v>
      </c>
      <c r="M68">
        <f>L67+'PC HKI$'!M67</f>
        <v>286.90059233828066</v>
      </c>
      <c r="N68">
        <f>M67+'PC HKI$'!N67</f>
        <v>327.31529252929482</v>
      </c>
      <c r="O68">
        <f>N67+'PC HKI$'!O67</f>
        <v>369.91115358111176</v>
      </c>
      <c r="P68">
        <f>O67+'PC HKI$'!P67</f>
        <v>413.01709127800973</v>
      </c>
      <c r="Q68">
        <f>P67+'PC HKI$'!Q67</f>
        <v>455.7862202173153</v>
      </c>
      <c r="R68">
        <f>Q67+'PC HKI$'!R67</f>
        <v>498.49226623484668</v>
      </c>
      <c r="S68">
        <f>R67+'PC HKI$'!S67</f>
        <v>539.95327928208394</v>
      </c>
      <c r="T68">
        <f>S67+'PC HKI$'!T67</f>
        <v>582.67302102644794</v>
      </c>
      <c r="U68">
        <f>T67+'PC HKI$'!U67</f>
        <v>614.24422011653405</v>
      </c>
      <c r="V68">
        <f>U67+'PC HKI$'!V67</f>
        <v>642.54039763496678</v>
      </c>
      <c r="W68">
        <f>V67+'PC HKI$'!W67</f>
        <v>667.26625137285225</v>
      </c>
      <c r="X68">
        <f>W67+'PC HKI$'!X67</f>
        <v>689.07721842891954</v>
      </c>
      <c r="Y68">
        <f>X67+'PC HKI$'!Y67</f>
        <v>706.18107164584808</v>
      </c>
      <c r="Z68">
        <f>Y67+'PC HKI$'!Z67</f>
        <v>720.39214799962451</v>
      </c>
      <c r="AA68">
        <f>Z67+'PC HKI$'!AA67</f>
        <v>727.38299563033627</v>
      </c>
      <c r="AB68">
        <f>AA67+'PC HKI$'!AB67</f>
        <v>729.21992843628527</v>
      </c>
      <c r="AC68">
        <f>AB67+'PC HKI$'!AC67</f>
        <v>728.78231983500734</v>
      </c>
      <c r="AD68">
        <f>AC67+'PC HKI$'!AD67</f>
        <v>717.82982463288567</v>
      </c>
      <c r="AE68">
        <f>AD67+'PC HKI$'!AE67</f>
        <v>707.21551644169085</v>
      </c>
      <c r="AF68">
        <f>AE67+'PC HKI$'!AF67</f>
        <v>696.90593205749713</v>
      </c>
      <c r="AG68">
        <f>AF67+'PC HKI$'!AG67</f>
        <v>686.86975434774638</v>
      </c>
      <c r="AH68">
        <f>AG67+'PC HKI$'!AH67</f>
        <v>677.1505856638264</v>
      </c>
      <c r="AI68">
        <f>AH67+'PC HKI$'!AI67</f>
        <v>667.81805834277748</v>
      </c>
      <c r="AJ68">
        <f>AI67+'PC HKI$'!AJ67</f>
        <v>658.8538775229606</v>
      </c>
      <c r="AK68">
        <f>AJ67+'PC HKI$'!AK67</f>
        <v>650.25407497785147</v>
      </c>
      <c r="AL68">
        <f>AK67+'PC HKI$'!AL67</f>
        <v>642.00157668171153</v>
      </c>
      <c r="AM68">
        <f>AL67+'PC HKI$'!AM67</f>
        <v>634.16191979145742</v>
      </c>
      <c r="AN68">
        <f>AM67+'PC HKI$'!AN67</f>
        <v>626.79972055329915</v>
      </c>
      <c r="AO68">
        <f>AN67+'PC HKI$'!AO67</f>
        <v>619.84612336946122</v>
      </c>
      <c r="AP68">
        <f>AO67+'PC HKI$'!AP67</f>
        <v>613.27835019103736</v>
      </c>
      <c r="AQ68">
        <f>AP67+'PC HKI$'!AQ67</f>
        <v>607.06969706527025</v>
      </c>
      <c r="AR68">
        <f>AQ67+'PC HKI$'!AR67</f>
        <v>601.1905926757579</v>
      </c>
      <c r="AS68">
        <f>AR67+'PC HKI$'!AS67</f>
        <v>595.65481271862529</v>
      </c>
      <c r="AT68">
        <f>AS67+'PC HKI$'!AT67</f>
        <v>590.40245418306006</v>
      </c>
      <c r="AU68">
        <f>AT67+'PC HKI$'!AU67</f>
        <v>585.43784497377908</v>
      </c>
      <c r="AV68">
        <f>AU67+'PC HKI$'!AV67</f>
        <v>580.73127295832558</v>
      </c>
      <c r="AW68">
        <f>AV67+'PC HKI$'!AW67</f>
        <v>576.23773110953971</v>
      </c>
      <c r="AX68">
        <f>AW67+'PC HKI$'!AX67</f>
        <v>571.99335064574484</v>
      </c>
      <c r="AY68">
        <f>AX67+'PC HKI$'!AY67</f>
        <v>567.97548930647429</v>
      </c>
      <c r="AZ68">
        <f>AY67+'PC HKI$'!AZ67</f>
        <v>564.07924315638365</v>
      </c>
      <c r="BA68">
        <f>AZ67+'PC HKI$'!BA67</f>
        <v>560.24118963749186</v>
      </c>
      <c r="BB68">
        <f>BA67+'PC HKI$'!BB67</f>
        <v>556.29846701163194</v>
      </c>
      <c r="BC68">
        <f>BB67+'PC HKI$'!BC67</f>
        <v>552.43469878759686</v>
      </c>
      <c r="BD68">
        <f>BC67+'PC HKI$'!BD67</f>
        <v>548.58863128122016</v>
      </c>
      <c r="BE68">
        <f>BD67+'PC HKI$'!BE67</f>
        <v>544.595715569258</v>
      </c>
      <c r="BF68">
        <f>BE67+'PC HKI$'!BF67</f>
        <v>540.51803905682107</v>
      </c>
      <c r="BG68">
        <f>BF67+'PC HKI$'!BG67</f>
        <v>536.32775872371883</v>
      </c>
      <c r="BH68">
        <f>BG67+'PC HKI$'!BH67</f>
        <v>532.2107961988122</v>
      </c>
      <c r="BI68">
        <f>BH67+'PC HKI$'!BI67</f>
        <v>527.98907554385789</v>
      </c>
      <c r="BJ68">
        <f>BI67+'PC HKI$'!BJ67</f>
        <v>523.61808121295087</v>
      </c>
      <c r="BK68">
        <f>BJ67+'PC HKI$'!BK67</f>
        <v>519.22231725219956</v>
      </c>
      <c r="BL68">
        <f>BK67+'PC HKI$'!BL67</f>
        <v>514.65545781821857</v>
      </c>
      <c r="BM68">
        <f>BL67+'PC HKI$'!BM67</f>
        <v>510.00311316807745</v>
      </c>
      <c r="BN68">
        <f>BM67+'PC HKI$'!BN67</f>
        <v>505.23767805663783</v>
      </c>
      <c r="BO68">
        <f>BN67+'PC HKI$'!BO67</f>
        <v>500.37444250459026</v>
      </c>
      <c r="BP68">
        <f>BO67+'PC HKI$'!BP67</f>
        <v>495.51957063724814</v>
      </c>
      <c r="BQ68">
        <f>BP67+'PC HKI$'!BQ67</f>
        <v>490.5408091050391</v>
      </c>
      <c r="BR68">
        <f>BQ67+'PC HKI$'!BR67</f>
        <v>485.49876720016124</v>
      </c>
      <c r="BS68">
        <f>BR67+'PC HKI$'!BS67</f>
        <v>480.52432782357124</v>
      </c>
      <c r="BT68">
        <f>BS67+'PC HKI$'!BT67</f>
        <v>475.71934855509932</v>
      </c>
      <c r="BU68">
        <f>BT67+'PC HKI$'!BU67</f>
        <v>471.04082553263999</v>
      </c>
      <c r="BV68">
        <f>BU67+'PC HKI$'!BV67</f>
        <v>466.54103893471705</v>
      </c>
      <c r="BW68">
        <f>BV67+'PC HKI$'!BW67</f>
        <v>462.30438483661254</v>
      </c>
      <c r="BX68">
        <f>BW67+'PC HKI$'!BX67</f>
        <v>458.42324701989941</v>
      </c>
      <c r="BY68">
        <f>BX67+'PC HKI$'!BY67</f>
        <v>454.85422333052469</v>
      </c>
      <c r="BZ68">
        <f>BY67+'PC HKI$'!BZ67</f>
        <v>451.55443882407684</v>
      </c>
      <c r="CA68">
        <f>BZ67+'PC HKI$'!CA67</f>
        <v>448.4884608111708</v>
      </c>
      <c r="CB68">
        <f>CA67+'PC HKI$'!CB67</f>
        <v>445.65892517603731</v>
      </c>
      <c r="CC68">
        <f>CB67+'PC HKI$'!CC67</f>
        <v>443.17514107068217</v>
      </c>
      <c r="CD68">
        <f>CC67+'PC HKI$'!CD67</f>
        <v>440.99140675591082</v>
      </c>
      <c r="CE68">
        <f>CD67+'PC HKI$'!CE67</f>
        <v>439.05964185910852</v>
      </c>
      <c r="CF68">
        <f>CE67+'PC HKI$'!CF67</f>
        <v>437.38485077206735</v>
      </c>
      <c r="CG68">
        <f>CF67+'PC HKI$'!CG67</f>
        <v>435.94214553506674</v>
      </c>
      <c r="CH68">
        <f>CG67+'PC HKI$'!CH67</f>
        <v>434.79366123156518</v>
      </c>
      <c r="CI68">
        <f>CH67+'PC HKI$'!CI67</f>
        <v>433.87834650942034</v>
      </c>
      <c r="CJ68">
        <f>CI67+'PC HKI$'!CJ67</f>
        <v>433.13787078166547</v>
      </c>
      <c r="CK68">
        <f>CJ67+'PC HKI$'!CK67</f>
        <v>432.58336896027464</v>
      </c>
      <c r="CL68">
        <f>CK67+'PC HKI$'!CL67</f>
        <v>432.17988506494737</v>
      </c>
      <c r="CM68">
        <f>CL67+'PC HKI$'!CM67</f>
        <v>431.95142448373394</v>
      </c>
      <c r="CN68">
        <f>CM67+'PC HKI$'!CN67</f>
        <v>431.84321134551732</v>
      </c>
      <c r="CO68">
        <f>CN67+'PC HKI$'!CO67</f>
        <v>431.79499914458961</v>
      </c>
      <c r="CP68">
        <f>CO67+'PC HKI$'!CP67</f>
        <v>431.79499914458961</v>
      </c>
      <c r="CQ68">
        <f>CP67+'PC HKI$'!CQ67</f>
        <v>427.51980113325703</v>
      </c>
      <c r="CR68">
        <f>CQ67+'PC HKI$'!CR67</f>
        <v>423.28693181510596</v>
      </c>
      <c r="CS68">
        <f>CR67+'PC HKI$'!CS67</f>
        <v>419.09597209416432</v>
      </c>
      <c r="CT68">
        <f>CS67+'PC HKI$'!CT67</f>
        <v>414.94650702392505</v>
      </c>
      <c r="CU68">
        <f>CT67+'PC HKI$'!CU67</f>
        <v>410.83812576626241</v>
      </c>
      <c r="CV68">
        <f>CU67+'PC HKI$'!CV67</f>
        <v>406.77042155075486</v>
      </c>
      <c r="CW68">
        <f>CV67+'PC HKI$'!CW67</f>
        <v>402.74299163441077</v>
      </c>
      <c r="CX68">
        <f>CW67+'PC HKI$'!CX67</f>
        <v>398.75543726179285</v>
      </c>
      <c r="CY68">
        <f>CX67+'PC HKI$'!CY67</f>
        <v>394.80736362553745</v>
      </c>
    </row>
    <row r="69" spans="1:103" x14ac:dyDescent="0.25">
      <c r="A69">
        <f>'HKFI(x)'!AE67</f>
        <v>2015</v>
      </c>
      <c r="B69">
        <f t="shared" ref="B69:B94" si="3">SUM(C69:CY69)</f>
        <v>49556.067254905451</v>
      </c>
      <c r="C69">
        <f>'PC HKI$'!C68</f>
        <v>15.492545732652202</v>
      </c>
      <c r="D69">
        <f>C68+'PC HKI$'!D68</f>
        <v>29.65602329987934</v>
      </c>
      <c r="E69">
        <f>D68+'PC HKI$'!E68</f>
        <v>42.106771286584163</v>
      </c>
      <c r="F69">
        <f>E68+'PC HKI$'!F68</f>
        <v>58.100698617670062</v>
      </c>
      <c r="G69">
        <f>F68+'PC HKI$'!G68</f>
        <v>76.249614479589894</v>
      </c>
      <c r="H69">
        <f>G68+'PC HKI$'!H68</f>
        <v>97.44899408623138</v>
      </c>
      <c r="I69">
        <f>H68+'PC HKI$'!I68</f>
        <v>128.86730708744807</v>
      </c>
      <c r="J69">
        <f>I68+'PC HKI$'!J68</f>
        <v>169.58739810033273</v>
      </c>
      <c r="K69">
        <f>J68+'PC HKI$'!K68</f>
        <v>209.21432626274594</v>
      </c>
      <c r="L69">
        <f>K68+'PC HKI$'!L68</f>
        <v>250.77561009526278</v>
      </c>
      <c r="M69">
        <f>L68+'PC HKI$'!M68</f>
        <v>291.70870499311098</v>
      </c>
      <c r="N69">
        <f>M68+'PC HKI$'!N68</f>
        <v>332.82096564205165</v>
      </c>
      <c r="O69">
        <f>N68+'PC HKI$'!O68</f>
        <v>376.07177234322342</v>
      </c>
      <c r="P69">
        <f>O68+'PC HKI$'!P68</f>
        <v>419.85304655745352</v>
      </c>
      <c r="Q69">
        <f>P68+'PC HKI$'!Q68</f>
        <v>463.33427440011667</v>
      </c>
      <c r="R69">
        <f>Q68+'PC HKI$'!R68</f>
        <v>506.80335905798256</v>
      </c>
      <c r="S69">
        <f>R68+'PC HKI$'!S68</f>
        <v>548.91962633280195</v>
      </c>
      <c r="T69">
        <f>S68+'PC HKI$'!T68</f>
        <v>592.32956196276791</v>
      </c>
      <c r="U69">
        <f>T68+'PC HKI$'!U68</f>
        <v>624.40995815805809</v>
      </c>
      <c r="V69">
        <f>U68+'PC HKI$'!V68</f>
        <v>653.13750694836597</v>
      </c>
      <c r="W69">
        <f>V68+'PC HKI$'!W68</f>
        <v>678.16731755602382</v>
      </c>
      <c r="X69">
        <f>W68+'PC HKI$'!X68</f>
        <v>700.17269569541509</v>
      </c>
      <c r="Y69">
        <f>X68+'PC HKI$'!Y68</f>
        <v>717.43524454786541</v>
      </c>
      <c r="Z69">
        <f>Y68+'PC HKI$'!Z68</f>
        <v>731.85282029262862</v>
      </c>
      <c r="AA69">
        <f>Z68+'PC HKI$'!AA68</f>
        <v>738.88036771123336</v>
      </c>
      <c r="AB69">
        <f>AA68+'PC HKI$'!AB68</f>
        <v>740.61284812511985</v>
      </c>
      <c r="AC69">
        <f>AB68+'PC HKI$'!AC68</f>
        <v>740.06680178196461</v>
      </c>
      <c r="AD69">
        <f>AC68+'PC HKI$'!AD68</f>
        <v>728.78231983500734</v>
      </c>
      <c r="AE69">
        <f>AD68+'PC HKI$'!AE68</f>
        <v>717.82982463288567</v>
      </c>
      <c r="AF69">
        <f>AE68+'PC HKI$'!AF68</f>
        <v>707.21551644169085</v>
      </c>
      <c r="AG69">
        <f>AF68+'PC HKI$'!AG68</f>
        <v>696.90593205749713</v>
      </c>
      <c r="AH69">
        <f>AG68+'PC HKI$'!AH68</f>
        <v>686.86975434774638</v>
      </c>
      <c r="AI69">
        <f>AH68+'PC HKI$'!AI68</f>
        <v>677.1505856638264</v>
      </c>
      <c r="AJ69">
        <f>AI68+'PC HKI$'!AJ68</f>
        <v>667.81805834277748</v>
      </c>
      <c r="AK69">
        <f>AJ68+'PC HKI$'!AK68</f>
        <v>658.8538775229606</v>
      </c>
      <c r="AL69">
        <f>AK68+'PC HKI$'!AL68</f>
        <v>650.25407497785147</v>
      </c>
      <c r="AM69">
        <f>AL68+'PC HKI$'!AM68</f>
        <v>642.00157668171153</v>
      </c>
      <c r="AN69">
        <f>AM68+'PC HKI$'!AN68</f>
        <v>634.16191979145742</v>
      </c>
      <c r="AO69">
        <f>AN68+'PC HKI$'!AO68</f>
        <v>626.79972055329915</v>
      </c>
      <c r="AP69">
        <f>AO68+'PC HKI$'!AP68</f>
        <v>619.84612336946122</v>
      </c>
      <c r="AQ69">
        <f>AP68+'PC HKI$'!AQ68</f>
        <v>613.27835019103736</v>
      </c>
      <c r="AR69">
        <f>AQ68+'PC HKI$'!AR68</f>
        <v>607.06969706527025</v>
      </c>
      <c r="AS69">
        <f>AR68+'PC HKI$'!AS68</f>
        <v>601.1905926757579</v>
      </c>
      <c r="AT69">
        <f>AS68+'PC HKI$'!AT68</f>
        <v>595.65481271862529</v>
      </c>
      <c r="AU69">
        <f>AT68+'PC HKI$'!AU68</f>
        <v>590.40245418306006</v>
      </c>
      <c r="AV69">
        <f>AU68+'PC HKI$'!AV68</f>
        <v>585.43784497377908</v>
      </c>
      <c r="AW69">
        <f>AV68+'PC HKI$'!AW68</f>
        <v>580.73127295832558</v>
      </c>
      <c r="AX69">
        <f>AW68+'PC HKI$'!AX68</f>
        <v>576.23773110953971</v>
      </c>
      <c r="AY69">
        <f>AX68+'PC HKI$'!AY68</f>
        <v>571.99335064574484</v>
      </c>
      <c r="AZ69">
        <f>AY68+'PC HKI$'!AZ68</f>
        <v>567.97548930647429</v>
      </c>
      <c r="BA69">
        <f>AZ68+'PC HKI$'!BA68</f>
        <v>564.07924315638365</v>
      </c>
      <c r="BB69">
        <f>BA68+'PC HKI$'!BB68</f>
        <v>560.24118963749186</v>
      </c>
      <c r="BC69">
        <f>BB68+'PC HKI$'!BC68</f>
        <v>556.29846701163194</v>
      </c>
      <c r="BD69">
        <f>BC68+'PC HKI$'!BD68</f>
        <v>552.43469878759686</v>
      </c>
      <c r="BE69">
        <f>BD68+'PC HKI$'!BE68</f>
        <v>548.58863128122016</v>
      </c>
      <c r="BF69">
        <f>BE68+'PC HKI$'!BF68</f>
        <v>544.595715569258</v>
      </c>
      <c r="BG69">
        <f>BF68+'PC HKI$'!BG68</f>
        <v>540.51803905682107</v>
      </c>
      <c r="BH69">
        <f>BG68+'PC HKI$'!BH68</f>
        <v>536.32775872371883</v>
      </c>
      <c r="BI69">
        <f>BH68+'PC HKI$'!BI68</f>
        <v>532.2107961988122</v>
      </c>
      <c r="BJ69">
        <f>BI68+'PC HKI$'!BJ68</f>
        <v>527.98907554385789</v>
      </c>
      <c r="BK69">
        <f>BJ68+'PC HKI$'!BK68</f>
        <v>523.61808121295087</v>
      </c>
      <c r="BL69">
        <f>BK68+'PC HKI$'!BL68</f>
        <v>519.22231725219956</v>
      </c>
      <c r="BM69">
        <f>BL68+'PC HKI$'!BM68</f>
        <v>514.65545781821857</v>
      </c>
      <c r="BN69">
        <f>BM68+'PC HKI$'!BN68</f>
        <v>510.00311316807745</v>
      </c>
      <c r="BO69">
        <f>BN68+'PC HKI$'!BO68</f>
        <v>505.23767805663783</v>
      </c>
      <c r="BP69">
        <f>BO68+'PC HKI$'!BP68</f>
        <v>500.37444250459026</v>
      </c>
      <c r="BQ69">
        <f>BP68+'PC HKI$'!BQ68</f>
        <v>495.51957063724814</v>
      </c>
      <c r="BR69">
        <f>BQ68+'PC HKI$'!BR68</f>
        <v>490.5408091050391</v>
      </c>
      <c r="BS69">
        <f>BR68+'PC HKI$'!BS68</f>
        <v>485.49876720016124</v>
      </c>
      <c r="BT69">
        <f>BS68+'PC HKI$'!BT68</f>
        <v>480.52432782357124</v>
      </c>
      <c r="BU69">
        <f>BT68+'PC HKI$'!BU68</f>
        <v>475.71934855509932</v>
      </c>
      <c r="BV69">
        <f>BU68+'PC HKI$'!BV68</f>
        <v>471.04082553263999</v>
      </c>
      <c r="BW69">
        <f>BV68+'PC HKI$'!BW68</f>
        <v>466.54103893471705</v>
      </c>
      <c r="BX69">
        <f>BW68+'PC HKI$'!BX68</f>
        <v>462.30438483661254</v>
      </c>
      <c r="BY69">
        <f>BX68+'PC HKI$'!BY68</f>
        <v>458.42324701989941</v>
      </c>
      <c r="BZ69">
        <f>BY68+'PC HKI$'!BZ68</f>
        <v>454.85422333052469</v>
      </c>
      <c r="CA69">
        <f>BZ68+'PC HKI$'!CA68</f>
        <v>451.55443882407684</v>
      </c>
      <c r="CB69">
        <f>CA68+'PC HKI$'!CB68</f>
        <v>448.4884608111708</v>
      </c>
      <c r="CC69">
        <f>CB68+'PC HKI$'!CC68</f>
        <v>445.65892517603731</v>
      </c>
      <c r="CD69">
        <f>CC68+'PC HKI$'!CD68</f>
        <v>443.17514107068217</v>
      </c>
      <c r="CE69">
        <f>CD68+'PC HKI$'!CE68</f>
        <v>440.99140675591082</v>
      </c>
      <c r="CF69">
        <f>CE68+'PC HKI$'!CF68</f>
        <v>439.05964185910852</v>
      </c>
      <c r="CG69">
        <f>CF68+'PC HKI$'!CG68</f>
        <v>437.38485077206735</v>
      </c>
      <c r="CH69">
        <f>CG68+'PC HKI$'!CH68</f>
        <v>435.94214553506674</v>
      </c>
      <c r="CI69">
        <f>CH68+'PC HKI$'!CI68</f>
        <v>434.79366123156518</v>
      </c>
      <c r="CJ69">
        <f>CI68+'PC HKI$'!CJ68</f>
        <v>433.87834650942034</v>
      </c>
      <c r="CK69">
        <f>CJ68+'PC HKI$'!CK68</f>
        <v>433.13787078166547</v>
      </c>
      <c r="CL69">
        <f>CK68+'PC HKI$'!CL68</f>
        <v>432.58336896027464</v>
      </c>
      <c r="CM69">
        <f>CL68+'PC HKI$'!CM68</f>
        <v>432.17988506494737</v>
      </c>
      <c r="CN69">
        <f>CM68+'PC HKI$'!CN68</f>
        <v>431.95142448373394</v>
      </c>
      <c r="CO69">
        <f>CN68+'PC HKI$'!CO68</f>
        <v>431.84321134551732</v>
      </c>
      <c r="CP69">
        <f>CO68+'PC HKI$'!CP68</f>
        <v>431.79499914458961</v>
      </c>
      <c r="CQ69">
        <f>CP68+'PC HKI$'!CQ68</f>
        <v>431.79499914458961</v>
      </c>
      <c r="CR69">
        <f>CQ68+'PC HKI$'!CR68</f>
        <v>427.51980113325703</v>
      </c>
      <c r="CS69">
        <f>CR68+'PC HKI$'!CS68</f>
        <v>423.28693181510596</v>
      </c>
      <c r="CT69">
        <f>CS68+'PC HKI$'!CT68</f>
        <v>419.09597209416432</v>
      </c>
      <c r="CU69">
        <f>CT68+'PC HKI$'!CU68</f>
        <v>414.94650702392505</v>
      </c>
      <c r="CV69">
        <f>CU68+'PC HKI$'!CV68</f>
        <v>410.83812576626241</v>
      </c>
      <c r="CW69">
        <f>CV68+'PC HKI$'!CW68</f>
        <v>406.77042155075486</v>
      </c>
      <c r="CX69">
        <f>CW68+'PC HKI$'!CX68</f>
        <v>402.74299163441077</v>
      </c>
      <c r="CY69">
        <f>CX68+'PC HKI$'!CY68</f>
        <v>398.75543726179285</v>
      </c>
    </row>
    <row r="70" spans="1:103" x14ac:dyDescent="0.25">
      <c r="A70">
        <f>'HKFI(x)'!AE68</f>
        <v>2016</v>
      </c>
      <c r="B70">
        <f t="shared" si="3"/>
        <v>50082.508974523756</v>
      </c>
      <c r="C70">
        <f>'PC HKI$'!C69</f>
        <v>15.844128024579655</v>
      </c>
      <c r="D70">
        <f>C69+'PC HKI$'!D69</f>
        <v>30.247594317559916</v>
      </c>
      <c r="E70">
        <f>D69+'PC HKI$'!E69</f>
        <v>42.85021628706042</v>
      </c>
      <c r="F70">
        <f>E69+'PC HKI$'!F69</f>
        <v>59.090436020801555</v>
      </c>
      <c r="G70">
        <f>F69+'PC HKI$'!G69</f>
        <v>77.539566346158153</v>
      </c>
      <c r="H70">
        <f>G69+'PC HKI$'!H69</f>
        <v>99.105940794003516</v>
      </c>
      <c r="I70">
        <f>H69+'PC HKI$'!I69</f>
        <v>131.15967165929652</v>
      </c>
      <c r="J70">
        <f>I69+'PC HKI$'!J69</f>
        <v>172.74938287552888</v>
      </c>
      <c r="K70">
        <f>J69+'PC HKI$'!K69</f>
        <v>213.13205077486234</v>
      </c>
      <c r="L70">
        <f>K69+'PC HKI$'!L69</f>
        <v>255.34631372910599</v>
      </c>
      <c r="M70">
        <f>L69+'PC HKI$'!M69</f>
        <v>296.9433827818832</v>
      </c>
      <c r="N70">
        <f>M69+'PC HKI$'!N69</f>
        <v>338.75918889727893</v>
      </c>
      <c r="O70">
        <f>N69+'PC HKI$'!O69</f>
        <v>382.74267943966936</v>
      </c>
      <c r="P70">
        <f>O69+'PC HKI$'!P69</f>
        <v>427.17228977064684</v>
      </c>
      <c r="Q70">
        <f>P69+'PC HKI$'!Q69</f>
        <v>471.37621031337505</v>
      </c>
      <c r="R70">
        <f>Q69+'PC HKI$'!R69</f>
        <v>515.54688624578102</v>
      </c>
      <c r="S70">
        <f>R69+'PC HKI$'!S69</f>
        <v>558.41683081628219</v>
      </c>
      <c r="T70">
        <f>S69+'PC HKI$'!T69</f>
        <v>602.49184663799565</v>
      </c>
      <c r="U70">
        <f>T69+'PC HKI$'!U69</f>
        <v>635.09378129540914</v>
      </c>
      <c r="V70">
        <f>U69+'PC HKI$'!V69</f>
        <v>664.27667426127846</v>
      </c>
      <c r="W70">
        <f>V69+'PC HKI$'!W69</f>
        <v>689.62085966854534</v>
      </c>
      <c r="X70">
        <f>W69+'PC HKI$'!X69</f>
        <v>711.83134506600936</v>
      </c>
      <c r="Y70">
        <f>X69+'PC HKI$'!Y69</f>
        <v>729.16512075978255</v>
      </c>
      <c r="Z70">
        <f>Y69+'PC HKI$'!Z69</f>
        <v>743.72866113047996</v>
      </c>
      <c r="AA70">
        <f>Z69+'PC HKI$'!AA69</f>
        <v>750.82408281768153</v>
      </c>
      <c r="AB70">
        <f>AA69+'PC HKI$'!AB69</f>
        <v>752.39860034101059</v>
      </c>
      <c r="AC70">
        <f>AB69+'PC HKI$'!AC69</f>
        <v>751.75277518064763</v>
      </c>
      <c r="AD70">
        <f>AC69+'PC HKI$'!AD69</f>
        <v>740.06680178196461</v>
      </c>
      <c r="AE70">
        <f>AD69+'PC HKI$'!AE69</f>
        <v>728.78231983500734</v>
      </c>
      <c r="AF70">
        <f>AE69+'PC HKI$'!AF69</f>
        <v>717.82982463288567</v>
      </c>
      <c r="AG70">
        <f>AF69+'PC HKI$'!AG69</f>
        <v>707.21551644169085</v>
      </c>
      <c r="AH70">
        <f>AG69+'PC HKI$'!AH69</f>
        <v>696.90593205749713</v>
      </c>
      <c r="AI70">
        <f>AH69+'PC HKI$'!AI69</f>
        <v>686.86975434774638</v>
      </c>
      <c r="AJ70">
        <f>AI69+'PC HKI$'!AJ69</f>
        <v>677.1505856638264</v>
      </c>
      <c r="AK70">
        <f>AJ69+'PC HKI$'!AK69</f>
        <v>667.81805834277748</v>
      </c>
      <c r="AL70">
        <f>AK69+'PC HKI$'!AL69</f>
        <v>658.8538775229606</v>
      </c>
      <c r="AM70">
        <f>AL69+'PC HKI$'!AM69</f>
        <v>650.25407497785147</v>
      </c>
      <c r="AN70">
        <f>AM69+'PC HKI$'!AN69</f>
        <v>642.00157668171153</v>
      </c>
      <c r="AO70">
        <f>AN69+'PC HKI$'!AO69</f>
        <v>634.16191979145742</v>
      </c>
      <c r="AP70">
        <f>AO69+'PC HKI$'!AP69</f>
        <v>626.79972055329915</v>
      </c>
      <c r="AQ70">
        <f>AP69+'PC HKI$'!AQ69</f>
        <v>619.84612336946122</v>
      </c>
      <c r="AR70">
        <f>AQ69+'PC HKI$'!AR69</f>
        <v>613.27835019103736</v>
      </c>
      <c r="AS70">
        <f>AR69+'PC HKI$'!AS69</f>
        <v>607.06969706527025</v>
      </c>
      <c r="AT70">
        <f>AS69+'PC HKI$'!AT69</f>
        <v>601.1905926757579</v>
      </c>
      <c r="AU70">
        <f>AT69+'PC HKI$'!AU69</f>
        <v>595.65481271862529</v>
      </c>
      <c r="AV70">
        <f>AU69+'PC HKI$'!AV69</f>
        <v>590.40245418306006</v>
      </c>
      <c r="AW70">
        <f>AV69+'PC HKI$'!AW69</f>
        <v>585.43784497377908</v>
      </c>
      <c r="AX70">
        <f>AW69+'PC HKI$'!AX69</f>
        <v>580.73127295832558</v>
      </c>
      <c r="AY70">
        <f>AX69+'PC HKI$'!AY69</f>
        <v>576.23773110953971</v>
      </c>
      <c r="AZ70">
        <f>AY69+'PC HKI$'!AZ69</f>
        <v>571.99335064574484</v>
      </c>
      <c r="BA70">
        <f>AZ69+'PC HKI$'!BA69</f>
        <v>567.97548930647429</v>
      </c>
      <c r="BB70">
        <f>BA69+'PC HKI$'!BB69</f>
        <v>564.07924315638365</v>
      </c>
      <c r="BC70">
        <f>BB69+'PC HKI$'!BC69</f>
        <v>560.24118963749186</v>
      </c>
      <c r="BD70">
        <f>BC69+'PC HKI$'!BD69</f>
        <v>556.29846701163194</v>
      </c>
      <c r="BE70">
        <f>BD69+'PC HKI$'!BE69</f>
        <v>552.43469878759686</v>
      </c>
      <c r="BF70">
        <f>BE69+'PC HKI$'!BF69</f>
        <v>548.58863128122016</v>
      </c>
      <c r="BG70">
        <f>BF69+'PC HKI$'!BG69</f>
        <v>544.595715569258</v>
      </c>
      <c r="BH70">
        <f>BG69+'PC HKI$'!BH69</f>
        <v>540.51803905682107</v>
      </c>
      <c r="BI70">
        <f>BH69+'PC HKI$'!BI69</f>
        <v>536.32775872371883</v>
      </c>
      <c r="BJ70">
        <f>BI69+'PC HKI$'!BJ69</f>
        <v>532.2107961988122</v>
      </c>
      <c r="BK70">
        <f>BJ69+'PC HKI$'!BK69</f>
        <v>527.98907554385789</v>
      </c>
      <c r="BL70">
        <f>BK69+'PC HKI$'!BL69</f>
        <v>523.61808121295087</v>
      </c>
      <c r="BM70">
        <f>BL69+'PC HKI$'!BM69</f>
        <v>519.22231725219956</v>
      </c>
      <c r="BN70">
        <f>BM69+'PC HKI$'!BN69</f>
        <v>514.65545781821857</v>
      </c>
      <c r="BO70">
        <f>BN69+'PC HKI$'!BO69</f>
        <v>510.00311316807745</v>
      </c>
      <c r="BP70">
        <f>BO69+'PC HKI$'!BP69</f>
        <v>505.23767805663783</v>
      </c>
      <c r="BQ70">
        <f>BP69+'PC HKI$'!BQ69</f>
        <v>500.37444250459026</v>
      </c>
      <c r="BR70">
        <f>BQ69+'PC HKI$'!BR69</f>
        <v>495.51957063724814</v>
      </c>
      <c r="BS70">
        <f>BR69+'PC HKI$'!BS69</f>
        <v>490.5408091050391</v>
      </c>
      <c r="BT70">
        <f>BS69+'PC HKI$'!BT69</f>
        <v>485.49876720016124</v>
      </c>
      <c r="BU70">
        <f>BT69+'PC HKI$'!BU69</f>
        <v>480.52432782357124</v>
      </c>
      <c r="BV70">
        <f>BU69+'PC HKI$'!BV69</f>
        <v>475.71934855509932</v>
      </c>
      <c r="BW70">
        <f>BV69+'PC HKI$'!BW69</f>
        <v>471.04082553263999</v>
      </c>
      <c r="BX70">
        <f>BW69+'PC HKI$'!BX69</f>
        <v>466.54103893471705</v>
      </c>
      <c r="BY70">
        <f>BX69+'PC HKI$'!BY69</f>
        <v>462.30438483661254</v>
      </c>
      <c r="BZ70">
        <f>BY69+'PC HKI$'!BZ69</f>
        <v>458.42324701989941</v>
      </c>
      <c r="CA70">
        <f>BZ69+'PC HKI$'!CA69</f>
        <v>454.85422333052469</v>
      </c>
      <c r="CB70">
        <f>CA69+'PC HKI$'!CB69</f>
        <v>451.55443882407684</v>
      </c>
      <c r="CC70">
        <f>CB69+'PC HKI$'!CC69</f>
        <v>448.4884608111708</v>
      </c>
      <c r="CD70">
        <f>CC69+'PC HKI$'!CD69</f>
        <v>445.65892517603731</v>
      </c>
      <c r="CE70">
        <f>CD69+'PC HKI$'!CE69</f>
        <v>443.17514107068217</v>
      </c>
      <c r="CF70">
        <f>CE69+'PC HKI$'!CF69</f>
        <v>440.99140675591082</v>
      </c>
      <c r="CG70">
        <f>CF69+'PC HKI$'!CG69</f>
        <v>439.05964185910852</v>
      </c>
      <c r="CH70">
        <f>CG69+'PC HKI$'!CH69</f>
        <v>437.38485077206735</v>
      </c>
      <c r="CI70">
        <f>CH69+'PC HKI$'!CI69</f>
        <v>435.94214553506674</v>
      </c>
      <c r="CJ70">
        <f>CI69+'PC HKI$'!CJ69</f>
        <v>434.79366123156518</v>
      </c>
      <c r="CK70">
        <f>CJ69+'PC HKI$'!CK69</f>
        <v>433.87834650942034</v>
      </c>
      <c r="CL70">
        <f>CK69+'PC HKI$'!CL69</f>
        <v>433.13787078166547</v>
      </c>
      <c r="CM70">
        <f>CL69+'PC HKI$'!CM69</f>
        <v>432.58336896027464</v>
      </c>
      <c r="CN70">
        <f>CM69+'PC HKI$'!CN69</f>
        <v>432.17988506494737</v>
      </c>
      <c r="CO70">
        <f>CN69+'PC HKI$'!CO69</f>
        <v>431.95142448373394</v>
      </c>
      <c r="CP70">
        <f>CO69+'PC HKI$'!CP69</f>
        <v>431.84321134551732</v>
      </c>
      <c r="CQ70">
        <f>CP69+'PC HKI$'!CQ69</f>
        <v>431.79499914458961</v>
      </c>
      <c r="CR70">
        <f>CQ69+'PC HKI$'!CR69</f>
        <v>431.79499914458961</v>
      </c>
      <c r="CS70">
        <f>CR69+'PC HKI$'!CS69</f>
        <v>427.51980113325703</v>
      </c>
      <c r="CT70">
        <f>CS69+'PC HKI$'!CT69</f>
        <v>423.28693181510596</v>
      </c>
      <c r="CU70">
        <f>CT69+'PC HKI$'!CU69</f>
        <v>419.09597209416432</v>
      </c>
      <c r="CV70">
        <f>CU69+'PC HKI$'!CV69</f>
        <v>414.94650702392505</v>
      </c>
      <c r="CW70">
        <f>CV69+'PC HKI$'!CW69</f>
        <v>410.83812576626241</v>
      </c>
      <c r="CX70">
        <f>CW69+'PC HKI$'!CX69</f>
        <v>406.77042155075486</v>
      </c>
      <c r="CY70">
        <f>CX69+'PC HKI$'!CY69</f>
        <v>402.74299163441077</v>
      </c>
    </row>
    <row r="71" spans="1:103" x14ac:dyDescent="0.25">
      <c r="A71">
        <f>'HKFI(x)'!AE69</f>
        <v>2017</v>
      </c>
      <c r="B71">
        <f t="shared" si="3"/>
        <v>50627.218224800563</v>
      </c>
      <c r="C71">
        <f>'PC HKI$'!C70</f>
        <v>16.210749646383043</v>
      </c>
      <c r="D71">
        <f>C70+'PC HKI$'!D70</f>
        <v>30.894194701938908</v>
      </c>
      <c r="E71">
        <f>D70+'PC HKI$'!E70</f>
        <v>43.717666724166129</v>
      </c>
      <c r="F71">
        <f>E70+'PC HKI$'!F70</f>
        <v>60.197849030355741</v>
      </c>
      <c r="G71">
        <f>F70+'PC HKI$'!G70</f>
        <v>78.929422379461016</v>
      </c>
      <c r="H71">
        <f>G70+'PC HKI$'!H70</f>
        <v>100.89889580906994</v>
      </c>
      <c r="I71">
        <f>H70+'PC HKI$'!I70</f>
        <v>133.60822781336236</v>
      </c>
      <c r="J71">
        <f>I70+'PC HKI$'!J70</f>
        <v>176.14115100059684</v>
      </c>
      <c r="K71">
        <f>J70+'PC HKI$'!K70</f>
        <v>217.39505619038187</v>
      </c>
      <c r="L71">
        <f>K70+'PC HKI$'!L70</f>
        <v>260.36800871972866</v>
      </c>
      <c r="M71">
        <f>L70+'PC HKI$'!M70</f>
        <v>302.7026482092042</v>
      </c>
      <c r="N71">
        <f>M70+'PC HKI$'!N70</f>
        <v>345.1751424443479</v>
      </c>
      <c r="O71">
        <f>N70+'PC HKI$'!O70</f>
        <v>389.9002026990529</v>
      </c>
      <c r="P71">
        <f>O70+'PC HKI$'!P70</f>
        <v>435.05818301577017</v>
      </c>
      <c r="Q71">
        <f>P70+'PC HKI$'!Q70</f>
        <v>479.95553516208406</v>
      </c>
      <c r="R71">
        <f>Q70+'PC HKI$'!R70</f>
        <v>524.83911819239472</v>
      </c>
      <c r="S71">
        <f>R70+'PC HKI$'!S70</f>
        <v>568.39933009178253</v>
      </c>
      <c r="T71">
        <f>S70+'PC HKI$'!T70</f>
        <v>613.23974872139001</v>
      </c>
      <c r="U71">
        <f>T70+'PC HKI$'!U70</f>
        <v>646.32101447495563</v>
      </c>
      <c r="V71">
        <f>U70+'PC HKI$'!V70</f>
        <v>675.96721928913632</v>
      </c>
      <c r="W71">
        <f>V70+'PC HKI$'!W70</f>
        <v>701.64706206902042</v>
      </c>
      <c r="X71">
        <f>W70+'PC HKI$'!X70</f>
        <v>724.0726266990921</v>
      </c>
      <c r="Y71">
        <f>X70+'PC HKI$'!Y70</f>
        <v>741.48448578199861</v>
      </c>
      <c r="Z71">
        <f>Y70+'PC HKI$'!Z70</f>
        <v>756.10183028497761</v>
      </c>
      <c r="AA71">
        <f>Z70+'PC HKI$'!AA70</f>
        <v>763.1971202588328</v>
      </c>
      <c r="AB71">
        <f>AA70+'PC HKI$'!AB70</f>
        <v>764.64398317599796</v>
      </c>
      <c r="AC71">
        <f>AB70+'PC HKI$'!AC70</f>
        <v>763.83951039779379</v>
      </c>
      <c r="AD71">
        <f>AC70+'PC HKI$'!AD70</f>
        <v>751.75277518064763</v>
      </c>
      <c r="AE71">
        <f>AD70+'PC HKI$'!AE70</f>
        <v>740.06680178196461</v>
      </c>
      <c r="AF71">
        <f>AE70+'PC HKI$'!AF70</f>
        <v>728.78231983500734</v>
      </c>
      <c r="AG71">
        <f>AF70+'PC HKI$'!AG70</f>
        <v>717.82982463288567</v>
      </c>
      <c r="AH71">
        <f>AG70+'PC HKI$'!AH70</f>
        <v>707.21551644169085</v>
      </c>
      <c r="AI71">
        <f>AH70+'PC HKI$'!AI70</f>
        <v>696.90593205749713</v>
      </c>
      <c r="AJ71">
        <f>AI70+'PC HKI$'!AJ70</f>
        <v>686.86975434774638</v>
      </c>
      <c r="AK71">
        <f>AJ70+'PC HKI$'!AK70</f>
        <v>677.1505856638264</v>
      </c>
      <c r="AL71">
        <f>AK70+'PC HKI$'!AL70</f>
        <v>667.81805834277748</v>
      </c>
      <c r="AM71">
        <f>AL70+'PC HKI$'!AM70</f>
        <v>658.8538775229606</v>
      </c>
      <c r="AN71">
        <f>AM70+'PC HKI$'!AN70</f>
        <v>650.25407497785147</v>
      </c>
      <c r="AO71">
        <f>AN70+'PC HKI$'!AO70</f>
        <v>642.00157668171153</v>
      </c>
      <c r="AP71">
        <f>AO70+'PC HKI$'!AP70</f>
        <v>634.16191979145742</v>
      </c>
      <c r="AQ71">
        <f>AP70+'PC HKI$'!AQ70</f>
        <v>626.79972055329915</v>
      </c>
      <c r="AR71">
        <f>AQ70+'PC HKI$'!AR70</f>
        <v>619.84612336946122</v>
      </c>
      <c r="AS71">
        <f>AR70+'PC HKI$'!AS70</f>
        <v>613.27835019103736</v>
      </c>
      <c r="AT71">
        <f>AS70+'PC HKI$'!AT70</f>
        <v>607.06969706527025</v>
      </c>
      <c r="AU71">
        <f>AT70+'PC HKI$'!AU70</f>
        <v>601.1905926757579</v>
      </c>
      <c r="AV71">
        <f>AU70+'PC HKI$'!AV70</f>
        <v>595.65481271862529</v>
      </c>
      <c r="AW71">
        <f>AV70+'PC HKI$'!AW70</f>
        <v>590.40245418306006</v>
      </c>
      <c r="AX71">
        <f>AW70+'PC HKI$'!AX70</f>
        <v>585.43784497377908</v>
      </c>
      <c r="AY71">
        <f>AX70+'PC HKI$'!AY70</f>
        <v>580.73127295832558</v>
      </c>
      <c r="AZ71">
        <f>AY70+'PC HKI$'!AZ70</f>
        <v>576.23773110953971</v>
      </c>
      <c r="BA71">
        <f>AZ70+'PC HKI$'!BA70</f>
        <v>571.99335064574484</v>
      </c>
      <c r="BB71">
        <f>BA70+'PC HKI$'!BB70</f>
        <v>567.97548930647429</v>
      </c>
      <c r="BC71">
        <f>BB70+'PC HKI$'!BC70</f>
        <v>564.07924315638365</v>
      </c>
      <c r="BD71">
        <f>BC70+'PC HKI$'!BD70</f>
        <v>560.24118963749186</v>
      </c>
      <c r="BE71">
        <f>BD70+'PC HKI$'!BE70</f>
        <v>556.29846701163194</v>
      </c>
      <c r="BF71">
        <f>BE70+'PC HKI$'!BF70</f>
        <v>552.43469878759686</v>
      </c>
      <c r="BG71">
        <f>BF70+'PC HKI$'!BG70</f>
        <v>548.58863128122016</v>
      </c>
      <c r="BH71">
        <f>BG70+'PC HKI$'!BH70</f>
        <v>544.595715569258</v>
      </c>
      <c r="BI71">
        <f>BH70+'PC HKI$'!BI70</f>
        <v>540.51803905682107</v>
      </c>
      <c r="BJ71">
        <f>BI70+'PC HKI$'!BJ70</f>
        <v>536.32775872371883</v>
      </c>
      <c r="BK71">
        <f>BJ70+'PC HKI$'!BK70</f>
        <v>532.2107961988122</v>
      </c>
      <c r="BL71">
        <f>BK70+'PC HKI$'!BL70</f>
        <v>527.98907554385789</v>
      </c>
      <c r="BM71">
        <f>BL70+'PC HKI$'!BM70</f>
        <v>523.61808121295087</v>
      </c>
      <c r="BN71">
        <f>BM70+'PC HKI$'!BN70</f>
        <v>519.22231725219956</v>
      </c>
      <c r="BO71">
        <f>BN70+'PC HKI$'!BO70</f>
        <v>514.65545781821857</v>
      </c>
      <c r="BP71">
        <f>BO70+'PC HKI$'!BP70</f>
        <v>510.00311316807745</v>
      </c>
      <c r="BQ71">
        <f>BP70+'PC HKI$'!BQ70</f>
        <v>505.23767805663783</v>
      </c>
      <c r="BR71">
        <f>BQ70+'PC HKI$'!BR70</f>
        <v>500.37444250459026</v>
      </c>
      <c r="BS71">
        <f>BR70+'PC HKI$'!BS70</f>
        <v>495.51957063724814</v>
      </c>
      <c r="BT71">
        <f>BS70+'PC HKI$'!BT70</f>
        <v>490.5408091050391</v>
      </c>
      <c r="BU71">
        <f>BT70+'PC HKI$'!BU70</f>
        <v>485.49876720016124</v>
      </c>
      <c r="BV71">
        <f>BU70+'PC HKI$'!BV70</f>
        <v>480.52432782357124</v>
      </c>
      <c r="BW71">
        <f>BV70+'PC HKI$'!BW70</f>
        <v>475.71934855509932</v>
      </c>
      <c r="BX71">
        <f>BW70+'PC HKI$'!BX70</f>
        <v>471.04082553263999</v>
      </c>
      <c r="BY71">
        <f>BX70+'PC HKI$'!BY70</f>
        <v>466.54103893471705</v>
      </c>
      <c r="BZ71">
        <f>BY70+'PC HKI$'!BZ70</f>
        <v>462.30438483661254</v>
      </c>
      <c r="CA71">
        <f>BZ70+'PC HKI$'!CA70</f>
        <v>458.42324701989941</v>
      </c>
      <c r="CB71">
        <f>CA70+'PC HKI$'!CB70</f>
        <v>454.85422333052469</v>
      </c>
      <c r="CC71">
        <f>CB70+'PC HKI$'!CC70</f>
        <v>451.55443882407684</v>
      </c>
      <c r="CD71">
        <f>CC70+'PC HKI$'!CD70</f>
        <v>448.4884608111708</v>
      </c>
      <c r="CE71">
        <f>CD70+'PC HKI$'!CE70</f>
        <v>445.65892517603731</v>
      </c>
      <c r="CF71">
        <f>CE70+'PC HKI$'!CF70</f>
        <v>443.17514107068217</v>
      </c>
      <c r="CG71">
        <f>CF70+'PC HKI$'!CG70</f>
        <v>440.99140675591082</v>
      </c>
      <c r="CH71">
        <f>CG70+'PC HKI$'!CH70</f>
        <v>439.05964185910852</v>
      </c>
      <c r="CI71">
        <f>CH70+'PC HKI$'!CI70</f>
        <v>437.38485077206735</v>
      </c>
      <c r="CJ71">
        <f>CI70+'PC HKI$'!CJ70</f>
        <v>435.94214553506674</v>
      </c>
      <c r="CK71">
        <f>CJ70+'PC HKI$'!CK70</f>
        <v>434.79366123156518</v>
      </c>
      <c r="CL71">
        <f>CK70+'PC HKI$'!CL70</f>
        <v>433.87834650942034</v>
      </c>
      <c r="CM71">
        <f>CL70+'PC HKI$'!CM70</f>
        <v>433.13787078166547</v>
      </c>
      <c r="CN71">
        <f>CM70+'PC HKI$'!CN70</f>
        <v>432.58336896027464</v>
      </c>
      <c r="CO71">
        <f>CN70+'PC HKI$'!CO70</f>
        <v>432.17988506494737</v>
      </c>
      <c r="CP71">
        <f>CO70+'PC HKI$'!CP70</f>
        <v>431.95142448373394</v>
      </c>
      <c r="CQ71">
        <f>CP70+'PC HKI$'!CQ70</f>
        <v>431.84321134551732</v>
      </c>
      <c r="CR71">
        <f>CQ70+'PC HKI$'!CR70</f>
        <v>431.79499914458961</v>
      </c>
      <c r="CS71">
        <f>CR70+'PC HKI$'!CS70</f>
        <v>431.79499914458961</v>
      </c>
      <c r="CT71">
        <f>CS70+'PC HKI$'!CT70</f>
        <v>427.51980113325703</v>
      </c>
      <c r="CU71">
        <f>CT70+'PC HKI$'!CU70</f>
        <v>423.28693181510596</v>
      </c>
      <c r="CV71">
        <f>CU70+'PC HKI$'!CV70</f>
        <v>419.09597209416432</v>
      </c>
      <c r="CW71">
        <f>CV70+'PC HKI$'!CW70</f>
        <v>414.94650702392505</v>
      </c>
      <c r="CX71">
        <f>CW70+'PC HKI$'!CX70</f>
        <v>410.83812576626241</v>
      </c>
      <c r="CY71">
        <f>CX70+'PC HKI$'!CY70</f>
        <v>406.77042155075486</v>
      </c>
    </row>
    <row r="72" spans="1:103" x14ac:dyDescent="0.25">
      <c r="A72">
        <f>'HKFI(x)'!AE70</f>
        <v>2018</v>
      </c>
      <c r="B72">
        <f t="shared" si="3"/>
        <v>51191.134207690513</v>
      </c>
      <c r="C72">
        <f>'PC HKI$'!C71</f>
        <v>16.593213921124814</v>
      </c>
      <c r="D72">
        <f>C71+'PC HKI$'!D71</f>
        <v>31.566312402501751</v>
      </c>
      <c r="E72">
        <f>D71+'PC HKI$'!E71</f>
        <v>44.65058379457647</v>
      </c>
      <c r="F72">
        <f>E71+'PC HKI$'!F71</f>
        <v>61.443738818034923</v>
      </c>
      <c r="G72">
        <f>F71+'PC HKI$'!G71</f>
        <v>80.452027626121975</v>
      </c>
      <c r="H72">
        <f>G71+'PC HKI$'!H71</f>
        <v>102.81215497777843</v>
      </c>
      <c r="I72">
        <f>H71+'PC HKI$'!I71</f>
        <v>136.2263513129945</v>
      </c>
      <c r="J72">
        <f>I71+'PC HKI$'!J71</f>
        <v>179.73849272932767</v>
      </c>
      <c r="K72">
        <f>J71+'PC HKI$'!K71</f>
        <v>221.93730956108891</v>
      </c>
      <c r="L72">
        <f>K71+'PC HKI$'!L71</f>
        <v>265.78172336924382</v>
      </c>
      <c r="M72">
        <f>L71+'PC HKI$'!M71</f>
        <v>308.96740306259767</v>
      </c>
      <c r="N72">
        <f>M71+'PC HKI$'!N71</f>
        <v>352.16848477186517</v>
      </c>
      <c r="O72">
        <f>N71+'PC HKI$'!O71</f>
        <v>397.58884408074056</v>
      </c>
      <c r="P72">
        <f>O71+'PC HKI$'!P71</f>
        <v>443.48248537246224</v>
      </c>
      <c r="Q72">
        <f>P71+'PC HKI$'!Q71</f>
        <v>489.1571470766691</v>
      </c>
      <c r="R72">
        <f>Q71+'PC HKI$'!R71</f>
        <v>534.72301803908829</v>
      </c>
      <c r="S72">
        <f>R71+'PC HKI$'!S71</f>
        <v>578.98474660662748</v>
      </c>
      <c r="T72">
        <f>S71+'PC HKI$'!T71</f>
        <v>624.52645541071729</v>
      </c>
      <c r="U72">
        <f>T71+'PC HKI$'!U71</f>
        <v>658.1832743691341</v>
      </c>
      <c r="V72">
        <f>U71+'PC HKI$'!V71</f>
        <v>688.2487693210835</v>
      </c>
      <c r="W72">
        <f>V71+'PC HKI$'!W71</f>
        <v>714.26546270909307</v>
      </c>
      <c r="X72">
        <f>W71+'PC HKI$'!X71</f>
        <v>736.9213507095385</v>
      </c>
      <c r="Y72">
        <f>X71+'PC HKI$'!Y71</f>
        <v>754.41495858615235</v>
      </c>
      <c r="Z72">
        <f>Y71+'PC HKI$'!Z71</f>
        <v>769.09432638400335</v>
      </c>
      <c r="AA72">
        <f>Z71+'PC HKI$'!AA71</f>
        <v>776.09196829458017</v>
      </c>
      <c r="AB72">
        <f>AA71+'PC HKI$'!AB71</f>
        <v>777.33121791593112</v>
      </c>
      <c r="AC72">
        <f>AB71+'PC HKI$'!AC71</f>
        <v>776.40105580311001</v>
      </c>
      <c r="AD72">
        <f>AC71+'PC HKI$'!AD71</f>
        <v>763.83951039779379</v>
      </c>
      <c r="AE72">
        <f>AD71+'PC HKI$'!AE71</f>
        <v>751.75277518064763</v>
      </c>
      <c r="AF72">
        <f>AE71+'PC HKI$'!AF71</f>
        <v>740.06680178196461</v>
      </c>
      <c r="AG72">
        <f>AF71+'PC HKI$'!AG71</f>
        <v>728.78231983500734</v>
      </c>
      <c r="AH72">
        <f>AG71+'PC HKI$'!AH71</f>
        <v>717.82982463288567</v>
      </c>
      <c r="AI72">
        <f>AH71+'PC HKI$'!AI71</f>
        <v>707.21551644169085</v>
      </c>
      <c r="AJ72">
        <f>AI71+'PC HKI$'!AJ71</f>
        <v>696.90593205749713</v>
      </c>
      <c r="AK72">
        <f>AJ71+'PC HKI$'!AK71</f>
        <v>686.86975434774638</v>
      </c>
      <c r="AL72">
        <f>AK71+'PC HKI$'!AL71</f>
        <v>677.1505856638264</v>
      </c>
      <c r="AM72">
        <f>AL71+'PC HKI$'!AM71</f>
        <v>667.81805834277748</v>
      </c>
      <c r="AN72">
        <f>AM71+'PC HKI$'!AN71</f>
        <v>658.8538775229606</v>
      </c>
      <c r="AO72">
        <f>AN71+'PC HKI$'!AO71</f>
        <v>650.25407497785147</v>
      </c>
      <c r="AP72">
        <f>AO71+'PC HKI$'!AP71</f>
        <v>642.00157668171153</v>
      </c>
      <c r="AQ72">
        <f>AP71+'PC HKI$'!AQ71</f>
        <v>634.16191979145742</v>
      </c>
      <c r="AR72">
        <f>AQ71+'PC HKI$'!AR71</f>
        <v>626.79972055329915</v>
      </c>
      <c r="AS72">
        <f>AR71+'PC HKI$'!AS71</f>
        <v>619.84612336946122</v>
      </c>
      <c r="AT72">
        <f>AS71+'PC HKI$'!AT71</f>
        <v>613.27835019103736</v>
      </c>
      <c r="AU72">
        <f>AT71+'PC HKI$'!AU71</f>
        <v>607.06969706527025</v>
      </c>
      <c r="AV72">
        <f>AU71+'PC HKI$'!AV71</f>
        <v>601.1905926757579</v>
      </c>
      <c r="AW72">
        <f>AV71+'PC HKI$'!AW71</f>
        <v>595.65481271862529</v>
      </c>
      <c r="AX72">
        <f>AW71+'PC HKI$'!AX71</f>
        <v>590.40245418306006</v>
      </c>
      <c r="AY72">
        <f>AX71+'PC HKI$'!AY71</f>
        <v>585.43784497377908</v>
      </c>
      <c r="AZ72">
        <f>AY71+'PC HKI$'!AZ71</f>
        <v>580.73127295832558</v>
      </c>
      <c r="BA72">
        <f>AZ71+'PC HKI$'!BA71</f>
        <v>576.23773110953971</v>
      </c>
      <c r="BB72">
        <f>BA71+'PC HKI$'!BB71</f>
        <v>571.99335064574484</v>
      </c>
      <c r="BC72">
        <f>BB71+'PC HKI$'!BC71</f>
        <v>567.97548930647429</v>
      </c>
      <c r="BD72">
        <f>BC71+'PC HKI$'!BD71</f>
        <v>564.07924315638365</v>
      </c>
      <c r="BE72">
        <f>BD71+'PC HKI$'!BE71</f>
        <v>560.24118963749186</v>
      </c>
      <c r="BF72">
        <f>BE71+'PC HKI$'!BF71</f>
        <v>556.29846701163194</v>
      </c>
      <c r="BG72">
        <f>BF71+'PC HKI$'!BG71</f>
        <v>552.43469878759686</v>
      </c>
      <c r="BH72">
        <f>BG71+'PC HKI$'!BH71</f>
        <v>548.58863128122016</v>
      </c>
      <c r="BI72">
        <f>BH71+'PC HKI$'!BI71</f>
        <v>544.595715569258</v>
      </c>
      <c r="BJ72">
        <f>BI71+'PC HKI$'!BJ71</f>
        <v>540.51803905682107</v>
      </c>
      <c r="BK72">
        <f>BJ71+'PC HKI$'!BK71</f>
        <v>536.32775872371883</v>
      </c>
      <c r="BL72">
        <f>BK71+'PC HKI$'!BL71</f>
        <v>532.2107961988122</v>
      </c>
      <c r="BM72">
        <f>BL71+'PC HKI$'!BM71</f>
        <v>527.98907554385789</v>
      </c>
      <c r="BN72">
        <f>BM71+'PC HKI$'!BN71</f>
        <v>523.61808121295087</v>
      </c>
      <c r="BO72">
        <f>BN71+'PC HKI$'!BO71</f>
        <v>519.22231725219956</v>
      </c>
      <c r="BP72">
        <f>BO71+'PC HKI$'!BP71</f>
        <v>514.65545781821857</v>
      </c>
      <c r="BQ72">
        <f>BP71+'PC HKI$'!BQ71</f>
        <v>510.00311316807745</v>
      </c>
      <c r="BR72">
        <f>BQ71+'PC HKI$'!BR71</f>
        <v>505.23767805663783</v>
      </c>
      <c r="BS72">
        <f>BR71+'PC HKI$'!BS71</f>
        <v>500.37444250459026</v>
      </c>
      <c r="BT72">
        <f>BS71+'PC HKI$'!BT71</f>
        <v>495.51957063724814</v>
      </c>
      <c r="BU72">
        <f>BT71+'PC HKI$'!BU71</f>
        <v>490.5408091050391</v>
      </c>
      <c r="BV72">
        <f>BU71+'PC HKI$'!BV71</f>
        <v>485.49876720016124</v>
      </c>
      <c r="BW72">
        <f>BV71+'PC HKI$'!BW71</f>
        <v>480.52432782357124</v>
      </c>
      <c r="BX72">
        <f>BW71+'PC HKI$'!BX71</f>
        <v>475.71934855509932</v>
      </c>
      <c r="BY72">
        <f>BX71+'PC HKI$'!BY71</f>
        <v>471.04082553263999</v>
      </c>
      <c r="BZ72">
        <f>BY71+'PC HKI$'!BZ71</f>
        <v>466.54103893471705</v>
      </c>
      <c r="CA72">
        <f>BZ71+'PC HKI$'!CA71</f>
        <v>462.30438483661254</v>
      </c>
      <c r="CB72">
        <f>CA71+'PC HKI$'!CB71</f>
        <v>458.42324701989941</v>
      </c>
      <c r="CC72">
        <f>CB71+'PC HKI$'!CC71</f>
        <v>454.85422333052469</v>
      </c>
      <c r="CD72">
        <f>CC71+'PC HKI$'!CD71</f>
        <v>451.55443882407684</v>
      </c>
      <c r="CE72">
        <f>CD71+'PC HKI$'!CE71</f>
        <v>448.4884608111708</v>
      </c>
      <c r="CF72">
        <f>CE71+'PC HKI$'!CF71</f>
        <v>445.65892517603731</v>
      </c>
      <c r="CG72">
        <f>CF71+'PC HKI$'!CG71</f>
        <v>443.17514107068217</v>
      </c>
      <c r="CH72">
        <f>CG71+'PC HKI$'!CH71</f>
        <v>440.99140675591082</v>
      </c>
      <c r="CI72">
        <f>CH71+'PC HKI$'!CI71</f>
        <v>439.05964185910852</v>
      </c>
      <c r="CJ72">
        <f>CI71+'PC HKI$'!CJ71</f>
        <v>437.38485077206735</v>
      </c>
      <c r="CK72">
        <f>CJ71+'PC HKI$'!CK71</f>
        <v>435.94214553506674</v>
      </c>
      <c r="CL72">
        <f>CK71+'PC HKI$'!CL71</f>
        <v>434.79366123156518</v>
      </c>
      <c r="CM72">
        <f>CL71+'PC HKI$'!CM71</f>
        <v>433.87834650942034</v>
      </c>
      <c r="CN72">
        <f>CM71+'PC HKI$'!CN71</f>
        <v>433.13787078166547</v>
      </c>
      <c r="CO72">
        <f>CN71+'PC HKI$'!CO71</f>
        <v>432.58336896027464</v>
      </c>
      <c r="CP72">
        <f>CO71+'PC HKI$'!CP71</f>
        <v>432.17988506494737</v>
      </c>
      <c r="CQ72">
        <f>CP71+'PC HKI$'!CQ71</f>
        <v>431.95142448373394</v>
      </c>
      <c r="CR72">
        <f>CQ71+'PC HKI$'!CR71</f>
        <v>431.84321134551732</v>
      </c>
      <c r="CS72">
        <f>CR71+'PC HKI$'!CS71</f>
        <v>431.79499914458961</v>
      </c>
      <c r="CT72">
        <f>CS71+'PC HKI$'!CT71</f>
        <v>431.79499914458961</v>
      </c>
      <c r="CU72">
        <f>CT71+'PC HKI$'!CU71</f>
        <v>427.51980113325703</v>
      </c>
      <c r="CV72">
        <f>CU71+'PC HKI$'!CV71</f>
        <v>423.28693181510596</v>
      </c>
      <c r="CW72">
        <f>CV71+'PC HKI$'!CW71</f>
        <v>419.09597209416432</v>
      </c>
      <c r="CX72">
        <f>CW71+'PC HKI$'!CX71</f>
        <v>414.94650702392505</v>
      </c>
      <c r="CY72">
        <f>CX71+'PC HKI$'!CY71</f>
        <v>410.83812576626241</v>
      </c>
    </row>
    <row r="73" spans="1:103" x14ac:dyDescent="0.25">
      <c r="A73">
        <f>'HKFI(x)'!AE71</f>
        <v>2019</v>
      </c>
      <c r="B73">
        <f t="shared" si="3"/>
        <v>51776.136745141644</v>
      </c>
      <c r="C73">
        <f>'PC HKI$'!C72</f>
        <v>17.007153912298772</v>
      </c>
      <c r="D73">
        <f>C72+'PC HKI$'!D72</f>
        <v>32.262219877592884</v>
      </c>
      <c r="E73">
        <f>D72+'PC HKI$'!E72</f>
        <v>45.621113159036369</v>
      </c>
      <c r="F73">
        <f>E72+'PC HKI$'!F72</f>
        <v>62.777563036370935</v>
      </c>
      <c r="G73">
        <f>F72+'PC HKI$'!G72</f>
        <v>82.131595252715471</v>
      </c>
      <c r="H73">
        <f>G72+'PC HKI$'!H72</f>
        <v>104.89076042787553</v>
      </c>
      <c r="I73">
        <f>H72+'PC HKI$'!I72</f>
        <v>139.02153512617954</v>
      </c>
      <c r="J73">
        <f>I72+'PC HKI$'!J72</f>
        <v>183.60264061956144</v>
      </c>
      <c r="K73">
        <f>J72+'PC HKI$'!K72</f>
        <v>226.78030642693906</v>
      </c>
      <c r="L73">
        <f>K72+'PC HKI$'!L72</f>
        <v>271.5479153822597</v>
      </c>
      <c r="M73">
        <f>L72+'PC HKI$'!M72</f>
        <v>315.73611347177268</v>
      </c>
      <c r="N73">
        <f>M72+'PC HKI$'!N72</f>
        <v>359.76791225207648</v>
      </c>
      <c r="O73">
        <f>N72+'PC HKI$'!O72</f>
        <v>405.95236321998505</v>
      </c>
      <c r="P73">
        <f>O72+'PC HKI$'!P72</f>
        <v>452.52494777448817</v>
      </c>
      <c r="Q73">
        <f>P72+'PC HKI$'!Q72</f>
        <v>499.00345174322297</v>
      </c>
      <c r="R73">
        <f>Q72+'PC HKI$'!R72</f>
        <v>545.32915557454135</v>
      </c>
      <c r="S73">
        <f>R72+'PC HKI$'!S72</f>
        <v>590.26558119469632</v>
      </c>
      <c r="T73">
        <f>S72+'PC HKI$'!T72</f>
        <v>636.51381219653706</v>
      </c>
      <c r="U73">
        <f>T72+'PC HKI$'!U72</f>
        <v>670.7001794189149</v>
      </c>
      <c r="V73">
        <f>U72+'PC HKI$'!V72</f>
        <v>701.28294893747204</v>
      </c>
      <c r="W73">
        <f>V72+'PC HKI$'!W72</f>
        <v>727.57210340202914</v>
      </c>
      <c r="X73">
        <f>W72+'PC HKI$'!X72</f>
        <v>750.43718760488866</v>
      </c>
      <c r="Y73">
        <f>X72+'PC HKI$'!Y72</f>
        <v>768.011182268933</v>
      </c>
      <c r="Z73">
        <f>Y72+'PC HKI$'!Z72</f>
        <v>782.77048609182054</v>
      </c>
      <c r="AA73">
        <f>Z72+'PC HKI$'!AA72</f>
        <v>789.67253736649297</v>
      </c>
      <c r="AB73">
        <f>AA72+'PC HKI$'!AB72</f>
        <v>790.5624850282353</v>
      </c>
      <c r="AC73">
        <f>AB72+'PC HKI$'!AC72</f>
        <v>789.44723367353595</v>
      </c>
      <c r="AD73">
        <f>AC72+'PC HKI$'!AD72</f>
        <v>776.40105580311001</v>
      </c>
      <c r="AE73">
        <f>AD72+'PC HKI$'!AE72</f>
        <v>763.83951039779379</v>
      </c>
      <c r="AF73">
        <f>AE72+'PC HKI$'!AF72</f>
        <v>751.75277518064763</v>
      </c>
      <c r="AG73">
        <f>AF72+'PC HKI$'!AG72</f>
        <v>740.06680178196461</v>
      </c>
      <c r="AH73">
        <f>AG72+'PC HKI$'!AH72</f>
        <v>728.78231983500734</v>
      </c>
      <c r="AI73">
        <f>AH72+'PC HKI$'!AI72</f>
        <v>717.82982463288567</v>
      </c>
      <c r="AJ73">
        <f>AI72+'PC HKI$'!AJ72</f>
        <v>707.21551644169085</v>
      </c>
      <c r="AK73">
        <f>AJ72+'PC HKI$'!AK72</f>
        <v>696.90593205749713</v>
      </c>
      <c r="AL73">
        <f>AK72+'PC HKI$'!AL72</f>
        <v>686.86975434774638</v>
      </c>
      <c r="AM73">
        <f>AL72+'PC HKI$'!AM72</f>
        <v>677.1505856638264</v>
      </c>
      <c r="AN73">
        <f>AM72+'PC HKI$'!AN72</f>
        <v>667.81805834277748</v>
      </c>
      <c r="AO73">
        <f>AN72+'PC HKI$'!AO72</f>
        <v>658.8538775229606</v>
      </c>
      <c r="AP73">
        <f>AO72+'PC HKI$'!AP72</f>
        <v>650.25407497785147</v>
      </c>
      <c r="AQ73">
        <f>AP72+'PC HKI$'!AQ72</f>
        <v>642.00157668171153</v>
      </c>
      <c r="AR73">
        <f>AQ72+'PC HKI$'!AR72</f>
        <v>634.16191979145742</v>
      </c>
      <c r="AS73">
        <f>AR72+'PC HKI$'!AS72</f>
        <v>626.79972055329915</v>
      </c>
      <c r="AT73">
        <f>AS72+'PC HKI$'!AT72</f>
        <v>619.84612336946122</v>
      </c>
      <c r="AU73">
        <f>AT72+'PC HKI$'!AU72</f>
        <v>613.27835019103736</v>
      </c>
      <c r="AV73">
        <f>AU72+'PC HKI$'!AV72</f>
        <v>607.06969706527025</v>
      </c>
      <c r="AW73">
        <f>AV72+'PC HKI$'!AW72</f>
        <v>601.1905926757579</v>
      </c>
      <c r="AX73">
        <f>AW72+'PC HKI$'!AX72</f>
        <v>595.65481271862529</v>
      </c>
      <c r="AY73">
        <f>AX72+'PC HKI$'!AY72</f>
        <v>590.40245418306006</v>
      </c>
      <c r="AZ73">
        <f>AY72+'PC HKI$'!AZ72</f>
        <v>585.43784497377908</v>
      </c>
      <c r="BA73">
        <f>AZ72+'PC HKI$'!BA72</f>
        <v>580.73127295832558</v>
      </c>
      <c r="BB73">
        <f>BA72+'PC HKI$'!BB72</f>
        <v>576.23773110953971</v>
      </c>
      <c r="BC73">
        <f>BB72+'PC HKI$'!BC72</f>
        <v>571.99335064574484</v>
      </c>
      <c r="BD73">
        <f>BC72+'PC HKI$'!BD72</f>
        <v>567.97548930647429</v>
      </c>
      <c r="BE73">
        <f>BD72+'PC HKI$'!BE72</f>
        <v>564.07924315638365</v>
      </c>
      <c r="BF73">
        <f>BE72+'PC HKI$'!BF72</f>
        <v>560.24118963749186</v>
      </c>
      <c r="BG73">
        <f>BF72+'PC HKI$'!BG72</f>
        <v>556.29846701163194</v>
      </c>
      <c r="BH73">
        <f>BG72+'PC HKI$'!BH72</f>
        <v>552.43469878759686</v>
      </c>
      <c r="BI73">
        <f>BH72+'PC HKI$'!BI72</f>
        <v>548.58863128122016</v>
      </c>
      <c r="BJ73">
        <f>BI72+'PC HKI$'!BJ72</f>
        <v>544.595715569258</v>
      </c>
      <c r="BK73">
        <f>BJ72+'PC HKI$'!BK72</f>
        <v>540.51803905682107</v>
      </c>
      <c r="BL73">
        <f>BK72+'PC HKI$'!BL72</f>
        <v>536.32775872371883</v>
      </c>
      <c r="BM73">
        <f>BL72+'PC HKI$'!BM72</f>
        <v>532.2107961988122</v>
      </c>
      <c r="BN73">
        <f>BM72+'PC HKI$'!BN72</f>
        <v>527.98907554385789</v>
      </c>
      <c r="BO73">
        <f>BN72+'PC HKI$'!BO72</f>
        <v>523.61808121295087</v>
      </c>
      <c r="BP73">
        <f>BO72+'PC HKI$'!BP72</f>
        <v>519.22231725219956</v>
      </c>
      <c r="BQ73">
        <f>BP72+'PC HKI$'!BQ72</f>
        <v>514.65545781821857</v>
      </c>
      <c r="BR73">
        <f>BQ72+'PC HKI$'!BR72</f>
        <v>510.00311316807745</v>
      </c>
      <c r="BS73">
        <f>BR72+'PC HKI$'!BS72</f>
        <v>505.23767805663783</v>
      </c>
      <c r="BT73">
        <f>BS72+'PC HKI$'!BT72</f>
        <v>500.37444250459026</v>
      </c>
      <c r="BU73">
        <f>BT72+'PC HKI$'!BU72</f>
        <v>495.51957063724814</v>
      </c>
      <c r="BV73">
        <f>BU72+'PC HKI$'!BV72</f>
        <v>490.5408091050391</v>
      </c>
      <c r="BW73">
        <f>BV72+'PC HKI$'!BW72</f>
        <v>485.49876720016124</v>
      </c>
      <c r="BX73">
        <f>BW72+'PC HKI$'!BX72</f>
        <v>480.52432782357124</v>
      </c>
      <c r="BY73">
        <f>BX72+'PC HKI$'!BY72</f>
        <v>475.71934855509932</v>
      </c>
      <c r="BZ73">
        <f>BY72+'PC HKI$'!BZ72</f>
        <v>471.04082553263999</v>
      </c>
      <c r="CA73">
        <f>BZ72+'PC HKI$'!CA72</f>
        <v>466.54103893471705</v>
      </c>
      <c r="CB73">
        <f>CA72+'PC HKI$'!CB72</f>
        <v>462.30438483661254</v>
      </c>
      <c r="CC73">
        <f>CB72+'PC HKI$'!CC72</f>
        <v>458.42324701989941</v>
      </c>
      <c r="CD73">
        <f>CC72+'PC HKI$'!CD72</f>
        <v>454.85422333052469</v>
      </c>
      <c r="CE73">
        <f>CD72+'PC HKI$'!CE72</f>
        <v>451.55443882407684</v>
      </c>
      <c r="CF73">
        <f>CE72+'PC HKI$'!CF72</f>
        <v>448.4884608111708</v>
      </c>
      <c r="CG73">
        <f>CF72+'PC HKI$'!CG72</f>
        <v>445.65892517603731</v>
      </c>
      <c r="CH73">
        <f>CG72+'PC HKI$'!CH72</f>
        <v>443.17514107068217</v>
      </c>
      <c r="CI73">
        <f>CH72+'PC HKI$'!CI72</f>
        <v>440.99140675591082</v>
      </c>
      <c r="CJ73">
        <f>CI72+'PC HKI$'!CJ72</f>
        <v>439.05964185910852</v>
      </c>
      <c r="CK73">
        <f>CJ72+'PC HKI$'!CK72</f>
        <v>437.38485077206735</v>
      </c>
      <c r="CL73">
        <f>CK72+'PC HKI$'!CL72</f>
        <v>435.94214553506674</v>
      </c>
      <c r="CM73">
        <f>CL72+'PC HKI$'!CM72</f>
        <v>434.79366123156518</v>
      </c>
      <c r="CN73">
        <f>CM72+'PC HKI$'!CN72</f>
        <v>433.87834650942034</v>
      </c>
      <c r="CO73">
        <f>CN72+'PC HKI$'!CO72</f>
        <v>433.13787078166547</v>
      </c>
      <c r="CP73">
        <f>CO72+'PC HKI$'!CP72</f>
        <v>432.58336896027464</v>
      </c>
      <c r="CQ73">
        <f>CP72+'PC HKI$'!CQ72</f>
        <v>432.17988506494737</v>
      </c>
      <c r="CR73">
        <f>CQ72+'PC HKI$'!CR72</f>
        <v>431.95142448373394</v>
      </c>
      <c r="CS73">
        <f>CR72+'PC HKI$'!CS72</f>
        <v>431.84321134551732</v>
      </c>
      <c r="CT73">
        <f>CS72+'PC HKI$'!CT72</f>
        <v>431.79499914458961</v>
      </c>
      <c r="CU73">
        <f>CT72+'PC HKI$'!CU72</f>
        <v>431.79499914458961</v>
      </c>
      <c r="CV73">
        <f>CU72+'PC HKI$'!CV72</f>
        <v>427.51980113325703</v>
      </c>
      <c r="CW73">
        <f>CV72+'PC HKI$'!CW72</f>
        <v>423.28693181510596</v>
      </c>
      <c r="CX73">
        <f>CW72+'PC HKI$'!CX72</f>
        <v>419.09597209416432</v>
      </c>
      <c r="CY73">
        <f>CX72+'PC HKI$'!CY72</f>
        <v>414.94650702392505</v>
      </c>
    </row>
    <row r="74" spans="1:103" x14ac:dyDescent="0.25">
      <c r="A74">
        <f>'HKFI(x)'!AE72</f>
        <v>2020</v>
      </c>
      <c r="B74">
        <f t="shared" si="3"/>
        <v>52385.27501829488</v>
      </c>
      <c r="C74">
        <f>'PC HKI$'!C73</f>
        <v>17.471741844874376</v>
      </c>
      <c r="D74">
        <f>C73+'PC HKI$'!D73</f>
        <v>33.015609619485105</v>
      </c>
      <c r="E74">
        <f>D73+'PC HKI$'!E73</f>
        <v>46.64372268339612</v>
      </c>
      <c r="F74">
        <f>E73+'PC HKI$'!F73</f>
        <v>64.191780088054543</v>
      </c>
      <c r="G74">
        <f>F73+'PC HKI$'!G73</f>
        <v>83.940843332619963</v>
      </c>
      <c r="H74">
        <f>G73+'PC HKI$'!H73</f>
        <v>107.18685401461624</v>
      </c>
      <c r="I74">
        <f>H73+'PC HKI$'!I73</f>
        <v>142.08228714446039</v>
      </c>
      <c r="J74">
        <f>I73+'PC HKI$'!J73</f>
        <v>187.79883417000417</v>
      </c>
      <c r="K74">
        <f>J73+'PC HKI$'!K73</f>
        <v>232.04358221527315</v>
      </c>
      <c r="L74">
        <f>K73+'PC HKI$'!L73</f>
        <v>277.74991868205399</v>
      </c>
      <c r="M74">
        <f>L73+'PC HKI$'!M73</f>
        <v>323.03073662325318</v>
      </c>
      <c r="N74">
        <f>M73+'PC HKI$'!N73</f>
        <v>368.03463978968051</v>
      </c>
      <c r="O74">
        <f>N73+'PC HKI$'!O73</f>
        <v>415.08505601459757</v>
      </c>
      <c r="P74">
        <f>O73+'PC HKI$'!P73</f>
        <v>462.39618740725427</v>
      </c>
      <c r="Q74">
        <f>P73+'PC HKI$'!Q73</f>
        <v>509.6410373891369</v>
      </c>
      <c r="R74">
        <f>Q73+'PC HKI$'!R73</f>
        <v>556.74699431513</v>
      </c>
      <c r="S74">
        <f>R73+'PC HKI$'!S73</f>
        <v>602.4380552631394</v>
      </c>
      <c r="T74">
        <f>S73+'PC HKI$'!T73</f>
        <v>649.36151494192166</v>
      </c>
      <c r="U74">
        <f>T73+'PC HKI$'!U73</f>
        <v>684.0856617684866</v>
      </c>
      <c r="V74">
        <f>U73+'PC HKI$'!V73</f>
        <v>715.13731173876727</v>
      </c>
      <c r="W74">
        <f>V73+'PC HKI$'!W73</f>
        <v>741.77168326737603</v>
      </c>
      <c r="X74">
        <f>W73+'PC HKI$'!X73</f>
        <v>764.75617478785603</v>
      </c>
      <c r="Y74">
        <f>X73+'PC HKI$'!Y73</f>
        <v>782.36701016440077</v>
      </c>
      <c r="Z74">
        <f>Y73+'PC HKI$'!Z73</f>
        <v>797.21586751146947</v>
      </c>
      <c r="AA74">
        <f>Z73+'PC HKI$'!AA73</f>
        <v>804.02552950157678</v>
      </c>
      <c r="AB74">
        <f>AA73+'PC HKI$'!AB73</f>
        <v>804.51801543612669</v>
      </c>
      <c r="AC74">
        <f>AB73+'PC HKI$'!AC73</f>
        <v>803.0933812290815</v>
      </c>
      <c r="AD74">
        <f>AC73+'PC HKI$'!AD73</f>
        <v>789.44723367353595</v>
      </c>
      <c r="AE74">
        <f>AD73+'PC HKI$'!AE73</f>
        <v>776.40105580311001</v>
      </c>
      <c r="AF74">
        <f>AE73+'PC HKI$'!AF73</f>
        <v>763.83951039779379</v>
      </c>
      <c r="AG74">
        <f>AF73+'PC HKI$'!AG73</f>
        <v>751.75277518064763</v>
      </c>
      <c r="AH74">
        <f>AG73+'PC HKI$'!AH73</f>
        <v>740.06680178196461</v>
      </c>
      <c r="AI74">
        <f>AH73+'PC HKI$'!AI73</f>
        <v>728.78231983500734</v>
      </c>
      <c r="AJ74">
        <f>AI73+'PC HKI$'!AJ73</f>
        <v>717.82982463288567</v>
      </c>
      <c r="AK74">
        <f>AJ73+'PC HKI$'!AK73</f>
        <v>707.21551644169085</v>
      </c>
      <c r="AL74">
        <f>AK73+'PC HKI$'!AL73</f>
        <v>696.90593205749713</v>
      </c>
      <c r="AM74">
        <f>AL73+'PC HKI$'!AM73</f>
        <v>686.86975434774638</v>
      </c>
      <c r="AN74">
        <f>AM73+'PC HKI$'!AN73</f>
        <v>677.1505856638264</v>
      </c>
      <c r="AO74">
        <f>AN73+'PC HKI$'!AO73</f>
        <v>667.81805834277748</v>
      </c>
      <c r="AP74">
        <f>AO73+'PC HKI$'!AP73</f>
        <v>658.8538775229606</v>
      </c>
      <c r="AQ74">
        <f>AP73+'PC HKI$'!AQ73</f>
        <v>650.25407497785147</v>
      </c>
      <c r="AR74">
        <f>AQ73+'PC HKI$'!AR73</f>
        <v>642.00157668171153</v>
      </c>
      <c r="AS74">
        <f>AR73+'PC HKI$'!AS73</f>
        <v>634.16191979145742</v>
      </c>
      <c r="AT74">
        <f>AS73+'PC HKI$'!AT73</f>
        <v>626.79972055329915</v>
      </c>
      <c r="AU74">
        <f>AT73+'PC HKI$'!AU73</f>
        <v>619.84612336946122</v>
      </c>
      <c r="AV74">
        <f>AU73+'PC HKI$'!AV73</f>
        <v>613.27835019103736</v>
      </c>
      <c r="AW74">
        <f>AV73+'PC HKI$'!AW73</f>
        <v>607.06969706527025</v>
      </c>
      <c r="AX74">
        <f>AW73+'PC HKI$'!AX73</f>
        <v>601.1905926757579</v>
      </c>
      <c r="AY74">
        <f>AX73+'PC HKI$'!AY73</f>
        <v>595.65481271862529</v>
      </c>
      <c r="AZ74">
        <f>AY73+'PC HKI$'!AZ73</f>
        <v>590.40245418306006</v>
      </c>
      <c r="BA74">
        <f>AZ73+'PC HKI$'!BA73</f>
        <v>585.43784497377908</v>
      </c>
      <c r="BB74">
        <f>BA73+'PC HKI$'!BB73</f>
        <v>580.73127295832558</v>
      </c>
      <c r="BC74">
        <f>BB73+'PC HKI$'!BC73</f>
        <v>576.23773110953971</v>
      </c>
      <c r="BD74">
        <f>BC73+'PC HKI$'!BD73</f>
        <v>571.99335064574484</v>
      </c>
      <c r="BE74">
        <f>BD73+'PC HKI$'!BE73</f>
        <v>567.97548930647429</v>
      </c>
      <c r="BF74">
        <f>BE73+'PC HKI$'!BF73</f>
        <v>564.07924315638365</v>
      </c>
      <c r="BG74">
        <f>BF73+'PC HKI$'!BG73</f>
        <v>560.24118963749186</v>
      </c>
      <c r="BH74">
        <f>BG73+'PC HKI$'!BH73</f>
        <v>556.29846701163194</v>
      </c>
      <c r="BI74">
        <f>BH73+'PC HKI$'!BI73</f>
        <v>552.43469878759686</v>
      </c>
      <c r="BJ74">
        <f>BI73+'PC HKI$'!BJ73</f>
        <v>548.58863128122016</v>
      </c>
      <c r="BK74">
        <f>BJ73+'PC HKI$'!BK73</f>
        <v>544.595715569258</v>
      </c>
      <c r="BL74">
        <f>BK73+'PC HKI$'!BL73</f>
        <v>540.51803905682107</v>
      </c>
      <c r="BM74">
        <f>BL73+'PC HKI$'!BM73</f>
        <v>536.32775872371883</v>
      </c>
      <c r="BN74">
        <f>BM73+'PC HKI$'!BN73</f>
        <v>532.2107961988122</v>
      </c>
      <c r="BO74">
        <f>BN73+'PC HKI$'!BO73</f>
        <v>527.98907554385789</v>
      </c>
      <c r="BP74">
        <f>BO73+'PC HKI$'!BP73</f>
        <v>523.61808121295087</v>
      </c>
      <c r="BQ74">
        <f>BP73+'PC HKI$'!BQ73</f>
        <v>519.22231725219956</v>
      </c>
      <c r="BR74">
        <f>BQ73+'PC HKI$'!BR73</f>
        <v>514.65545781821857</v>
      </c>
      <c r="BS74">
        <f>BR73+'PC HKI$'!BS73</f>
        <v>510.00311316807745</v>
      </c>
      <c r="BT74">
        <f>BS73+'PC HKI$'!BT73</f>
        <v>505.23767805663783</v>
      </c>
      <c r="BU74">
        <f>BT73+'PC HKI$'!BU73</f>
        <v>500.37444250459026</v>
      </c>
      <c r="BV74">
        <f>BU73+'PC HKI$'!BV73</f>
        <v>495.51957063724814</v>
      </c>
      <c r="BW74">
        <f>BV73+'PC HKI$'!BW73</f>
        <v>490.5408091050391</v>
      </c>
      <c r="BX74">
        <f>BW73+'PC HKI$'!BX73</f>
        <v>485.49876720016124</v>
      </c>
      <c r="BY74">
        <f>BX73+'PC HKI$'!BY73</f>
        <v>480.52432782357124</v>
      </c>
      <c r="BZ74">
        <f>BY73+'PC HKI$'!BZ73</f>
        <v>475.71934855509932</v>
      </c>
      <c r="CA74">
        <f>BZ73+'PC HKI$'!CA73</f>
        <v>471.04082553263999</v>
      </c>
      <c r="CB74">
        <f>CA73+'PC HKI$'!CB73</f>
        <v>466.54103893471705</v>
      </c>
      <c r="CC74">
        <f>CB73+'PC HKI$'!CC73</f>
        <v>462.30438483661254</v>
      </c>
      <c r="CD74">
        <f>CC73+'PC HKI$'!CD73</f>
        <v>458.42324701989941</v>
      </c>
      <c r="CE74">
        <f>CD73+'PC HKI$'!CE73</f>
        <v>454.85422333052469</v>
      </c>
      <c r="CF74">
        <f>CE73+'PC HKI$'!CF73</f>
        <v>451.55443882407684</v>
      </c>
      <c r="CG74">
        <f>CF73+'PC HKI$'!CG73</f>
        <v>448.4884608111708</v>
      </c>
      <c r="CH74">
        <f>CG73+'PC HKI$'!CH73</f>
        <v>445.65892517603731</v>
      </c>
      <c r="CI74">
        <f>CH73+'PC HKI$'!CI73</f>
        <v>443.17514107068217</v>
      </c>
      <c r="CJ74">
        <f>CI73+'PC HKI$'!CJ73</f>
        <v>440.99140675591082</v>
      </c>
      <c r="CK74">
        <f>CJ73+'PC HKI$'!CK73</f>
        <v>439.05964185910852</v>
      </c>
      <c r="CL74">
        <f>CK73+'PC HKI$'!CL73</f>
        <v>437.38485077206735</v>
      </c>
      <c r="CM74">
        <f>CL73+'PC HKI$'!CM73</f>
        <v>435.94214553506674</v>
      </c>
      <c r="CN74">
        <f>CM73+'PC HKI$'!CN73</f>
        <v>434.79366123156518</v>
      </c>
      <c r="CO74">
        <f>CN73+'PC HKI$'!CO73</f>
        <v>433.87834650942034</v>
      </c>
      <c r="CP74">
        <f>CO73+'PC HKI$'!CP73</f>
        <v>433.13787078166547</v>
      </c>
      <c r="CQ74">
        <f>CP73+'PC HKI$'!CQ73</f>
        <v>432.58336896027464</v>
      </c>
      <c r="CR74">
        <f>CQ73+'PC HKI$'!CR73</f>
        <v>432.17988506494737</v>
      </c>
      <c r="CS74">
        <f>CR73+'PC HKI$'!CS73</f>
        <v>431.95142448373394</v>
      </c>
      <c r="CT74">
        <f>CS73+'PC HKI$'!CT73</f>
        <v>431.84321134551732</v>
      </c>
      <c r="CU74">
        <f>CT73+'PC HKI$'!CU73</f>
        <v>431.79499914458961</v>
      </c>
      <c r="CV74">
        <f>CU73+'PC HKI$'!CV73</f>
        <v>431.79499914458961</v>
      </c>
      <c r="CW74">
        <f>CV73+'PC HKI$'!CW73</f>
        <v>427.51980113325703</v>
      </c>
      <c r="CX74">
        <f>CW73+'PC HKI$'!CX73</f>
        <v>423.28693181510596</v>
      </c>
      <c r="CY74">
        <f>CX73+'PC HKI$'!CY73</f>
        <v>419.09597209416432</v>
      </c>
    </row>
    <row r="75" spans="1:103" x14ac:dyDescent="0.25">
      <c r="A75">
        <f>'HKFI(x)'!AE73</f>
        <v>2021</v>
      </c>
      <c r="B75">
        <f t="shared" si="3"/>
        <v>53022.5108444957</v>
      </c>
      <c r="C75">
        <f>'PC HKI$'!C74</f>
        <v>18.002060397520737</v>
      </c>
      <c r="D75">
        <f>C74+'PC HKI$'!D74</f>
        <v>33.847797796976032</v>
      </c>
      <c r="E75">
        <f>D74+'PC HKI$'!E74</f>
        <v>47.756776189471381</v>
      </c>
      <c r="F75">
        <f>E74+'PC HKI$'!F74</f>
        <v>65.710837333084925</v>
      </c>
      <c r="G75">
        <f>F74+'PC HKI$'!G74</f>
        <v>85.879639959680134</v>
      </c>
      <c r="H75">
        <f>G74+'PC HKI$'!H74</f>
        <v>109.6877370098419</v>
      </c>
      <c r="I75">
        <f>H74+'PC HKI$'!I74</f>
        <v>145.48647200405654</v>
      </c>
      <c r="J75">
        <f>I74+'PC HKI$'!J74</f>
        <v>192.46171133893745</v>
      </c>
      <c r="K75">
        <f>J74+'PC HKI$'!K74</f>
        <v>237.83715566205959</v>
      </c>
      <c r="L75">
        <f>K74+'PC HKI$'!L74</f>
        <v>284.53938687328321</v>
      </c>
      <c r="M75">
        <f>L74+'PC HKI$'!M74</f>
        <v>330.98828461471362</v>
      </c>
      <c r="N75">
        <f>M74+'PC HKI$'!N74</f>
        <v>377.03783417911484</v>
      </c>
      <c r="O75">
        <f>N74+'PC HKI$'!O74</f>
        <v>425.09335845811256</v>
      </c>
      <c r="P75">
        <f>O74+'PC HKI$'!P74</f>
        <v>473.22979568895676</v>
      </c>
      <c r="Q75">
        <f>P74+'PC HKI$'!Q74</f>
        <v>521.33056395853521</v>
      </c>
      <c r="R75">
        <f>Q74+'PC HKI$'!R74</f>
        <v>569.16971166203825</v>
      </c>
      <c r="S75">
        <f>R74+'PC HKI$'!S74</f>
        <v>615.64059763988666</v>
      </c>
      <c r="T75">
        <f>S74+'PC HKI$'!T74</f>
        <v>663.31133791518846</v>
      </c>
      <c r="U75">
        <f>T74+'PC HKI$'!U74</f>
        <v>698.55716456746939</v>
      </c>
      <c r="V75">
        <f>U74+'PC HKI$'!V74</f>
        <v>730.08511821689103</v>
      </c>
      <c r="W75">
        <f>V74+'PC HKI$'!W74</f>
        <v>756.9804976940909</v>
      </c>
      <c r="X75">
        <f>W74+'PC HKI$'!X74</f>
        <v>780.11970990440136</v>
      </c>
      <c r="Y75">
        <f>X74+'PC HKI$'!Y74</f>
        <v>797.64671079376922</v>
      </c>
      <c r="Z75">
        <f>Y74+'PC HKI$'!Z74</f>
        <v>812.56086055136427</v>
      </c>
      <c r="AA75">
        <f>Z74+'PC HKI$'!AA74</f>
        <v>819.2706368849822</v>
      </c>
      <c r="AB75">
        <f>AA74+'PC HKI$'!AB74</f>
        <v>819.29482012279209</v>
      </c>
      <c r="AC75">
        <f>AB74+'PC HKI$'!AC74</f>
        <v>817.54187059277535</v>
      </c>
      <c r="AD75">
        <f>AC74+'PC HKI$'!AD74</f>
        <v>803.0933812290815</v>
      </c>
      <c r="AE75">
        <f>AD74+'PC HKI$'!AE74</f>
        <v>789.44723367353595</v>
      </c>
      <c r="AF75">
        <f>AE74+'PC HKI$'!AF74</f>
        <v>776.40105580311001</v>
      </c>
      <c r="AG75">
        <f>AF74+'PC HKI$'!AG74</f>
        <v>763.83951039779379</v>
      </c>
      <c r="AH75">
        <f>AG74+'PC HKI$'!AH74</f>
        <v>751.75277518064763</v>
      </c>
      <c r="AI75">
        <f>AH74+'PC HKI$'!AI74</f>
        <v>740.06680178196461</v>
      </c>
      <c r="AJ75">
        <f>AI74+'PC HKI$'!AJ74</f>
        <v>728.78231983500734</v>
      </c>
      <c r="AK75">
        <f>AJ74+'PC HKI$'!AK74</f>
        <v>717.82982463288567</v>
      </c>
      <c r="AL75">
        <f>AK74+'PC HKI$'!AL74</f>
        <v>707.21551644169085</v>
      </c>
      <c r="AM75">
        <f>AL74+'PC HKI$'!AM74</f>
        <v>696.90593205749713</v>
      </c>
      <c r="AN75">
        <f>AM74+'PC HKI$'!AN74</f>
        <v>686.86975434774638</v>
      </c>
      <c r="AO75">
        <f>AN74+'PC HKI$'!AO74</f>
        <v>677.1505856638264</v>
      </c>
      <c r="AP75">
        <f>AO74+'PC HKI$'!AP74</f>
        <v>667.81805834277748</v>
      </c>
      <c r="AQ75">
        <f>AP74+'PC HKI$'!AQ74</f>
        <v>658.8538775229606</v>
      </c>
      <c r="AR75">
        <f>AQ74+'PC HKI$'!AR74</f>
        <v>650.25407497785147</v>
      </c>
      <c r="AS75">
        <f>AR74+'PC HKI$'!AS74</f>
        <v>642.00157668171153</v>
      </c>
      <c r="AT75">
        <f>AS74+'PC HKI$'!AT74</f>
        <v>634.16191979145742</v>
      </c>
      <c r="AU75">
        <f>AT74+'PC HKI$'!AU74</f>
        <v>626.79972055329915</v>
      </c>
      <c r="AV75">
        <f>AU74+'PC HKI$'!AV74</f>
        <v>619.84612336946122</v>
      </c>
      <c r="AW75">
        <f>AV74+'PC HKI$'!AW74</f>
        <v>613.27835019103736</v>
      </c>
      <c r="AX75">
        <f>AW74+'PC HKI$'!AX74</f>
        <v>607.06969706527025</v>
      </c>
      <c r="AY75">
        <f>AX74+'PC HKI$'!AY74</f>
        <v>601.1905926757579</v>
      </c>
      <c r="AZ75">
        <f>AY74+'PC HKI$'!AZ74</f>
        <v>595.65481271862529</v>
      </c>
      <c r="BA75">
        <f>AZ74+'PC HKI$'!BA74</f>
        <v>590.40245418306006</v>
      </c>
      <c r="BB75">
        <f>BA74+'PC HKI$'!BB74</f>
        <v>585.43784497377908</v>
      </c>
      <c r="BC75">
        <f>BB74+'PC HKI$'!BC74</f>
        <v>580.73127295832558</v>
      </c>
      <c r="BD75">
        <f>BC74+'PC HKI$'!BD74</f>
        <v>576.23773110953971</v>
      </c>
      <c r="BE75">
        <f>BD74+'PC HKI$'!BE74</f>
        <v>571.99335064574484</v>
      </c>
      <c r="BF75">
        <f>BE74+'PC HKI$'!BF74</f>
        <v>567.97548930647429</v>
      </c>
      <c r="BG75">
        <f>BF74+'PC HKI$'!BG74</f>
        <v>564.07924315638365</v>
      </c>
      <c r="BH75">
        <f>BG74+'PC HKI$'!BH74</f>
        <v>560.24118963749186</v>
      </c>
      <c r="BI75">
        <f>BH74+'PC HKI$'!BI74</f>
        <v>556.29846701163194</v>
      </c>
      <c r="BJ75">
        <f>BI74+'PC HKI$'!BJ74</f>
        <v>552.43469878759686</v>
      </c>
      <c r="BK75">
        <f>BJ74+'PC HKI$'!BK74</f>
        <v>548.58863128122016</v>
      </c>
      <c r="BL75">
        <f>BK74+'PC HKI$'!BL74</f>
        <v>544.595715569258</v>
      </c>
      <c r="BM75">
        <f>BL74+'PC HKI$'!BM74</f>
        <v>540.51803905682107</v>
      </c>
      <c r="BN75">
        <f>BM74+'PC HKI$'!BN74</f>
        <v>536.32775872371883</v>
      </c>
      <c r="BO75">
        <f>BN74+'PC HKI$'!BO74</f>
        <v>532.2107961988122</v>
      </c>
      <c r="BP75">
        <f>BO74+'PC HKI$'!BP74</f>
        <v>527.98907554385789</v>
      </c>
      <c r="BQ75">
        <f>BP74+'PC HKI$'!BQ74</f>
        <v>523.61808121295087</v>
      </c>
      <c r="BR75">
        <f>BQ74+'PC HKI$'!BR74</f>
        <v>519.22231725219956</v>
      </c>
      <c r="BS75">
        <f>BR74+'PC HKI$'!BS74</f>
        <v>514.65545781821857</v>
      </c>
      <c r="BT75">
        <f>BS74+'PC HKI$'!BT74</f>
        <v>510.00311316807745</v>
      </c>
      <c r="BU75">
        <f>BT74+'PC HKI$'!BU74</f>
        <v>505.23767805663783</v>
      </c>
      <c r="BV75">
        <f>BU74+'PC HKI$'!BV74</f>
        <v>500.37444250459026</v>
      </c>
      <c r="BW75">
        <f>BV74+'PC HKI$'!BW74</f>
        <v>495.51957063724814</v>
      </c>
      <c r="BX75">
        <f>BW74+'PC HKI$'!BX74</f>
        <v>490.5408091050391</v>
      </c>
      <c r="BY75">
        <f>BX74+'PC HKI$'!BY74</f>
        <v>485.49876720016124</v>
      </c>
      <c r="BZ75">
        <f>BY74+'PC HKI$'!BZ74</f>
        <v>480.52432782357124</v>
      </c>
      <c r="CA75">
        <f>BZ74+'PC HKI$'!CA74</f>
        <v>475.71934855509932</v>
      </c>
      <c r="CB75">
        <f>CA74+'PC HKI$'!CB74</f>
        <v>471.04082553263999</v>
      </c>
      <c r="CC75">
        <f>CB74+'PC HKI$'!CC74</f>
        <v>466.54103893471705</v>
      </c>
      <c r="CD75">
        <f>CC74+'PC HKI$'!CD74</f>
        <v>462.30438483661254</v>
      </c>
      <c r="CE75">
        <f>CD74+'PC HKI$'!CE74</f>
        <v>458.42324701989941</v>
      </c>
      <c r="CF75">
        <f>CE74+'PC HKI$'!CF74</f>
        <v>454.85422333052469</v>
      </c>
      <c r="CG75">
        <f>CF74+'PC HKI$'!CG74</f>
        <v>451.55443882407684</v>
      </c>
      <c r="CH75">
        <f>CG74+'PC HKI$'!CH74</f>
        <v>448.4884608111708</v>
      </c>
      <c r="CI75">
        <f>CH74+'PC HKI$'!CI74</f>
        <v>445.65892517603731</v>
      </c>
      <c r="CJ75">
        <f>CI74+'PC HKI$'!CJ74</f>
        <v>443.17514107068217</v>
      </c>
      <c r="CK75">
        <f>CJ74+'PC HKI$'!CK74</f>
        <v>440.99140675591082</v>
      </c>
      <c r="CL75">
        <f>CK74+'PC HKI$'!CL74</f>
        <v>439.05964185910852</v>
      </c>
      <c r="CM75">
        <f>CL74+'PC HKI$'!CM74</f>
        <v>437.38485077206735</v>
      </c>
      <c r="CN75">
        <f>CM74+'PC HKI$'!CN74</f>
        <v>435.94214553506674</v>
      </c>
      <c r="CO75">
        <f>CN74+'PC HKI$'!CO74</f>
        <v>434.79366123156518</v>
      </c>
      <c r="CP75">
        <f>CO74+'PC HKI$'!CP74</f>
        <v>433.87834650942034</v>
      </c>
      <c r="CQ75">
        <f>CP74+'PC HKI$'!CQ74</f>
        <v>433.13787078166547</v>
      </c>
      <c r="CR75">
        <f>CQ74+'PC HKI$'!CR74</f>
        <v>432.58336896027464</v>
      </c>
      <c r="CS75">
        <f>CR74+'PC HKI$'!CS74</f>
        <v>432.17988506494737</v>
      </c>
      <c r="CT75">
        <f>CS74+'PC HKI$'!CT74</f>
        <v>431.95142448373394</v>
      </c>
      <c r="CU75">
        <f>CT74+'PC HKI$'!CU74</f>
        <v>431.84321134551732</v>
      </c>
      <c r="CV75">
        <f>CU74+'PC HKI$'!CV74</f>
        <v>431.79499914458961</v>
      </c>
      <c r="CW75">
        <f>CV74+'PC HKI$'!CW74</f>
        <v>431.79499914458961</v>
      </c>
      <c r="CX75">
        <f>CW74+'PC HKI$'!CX74</f>
        <v>427.51980113325703</v>
      </c>
      <c r="CY75">
        <f>CX74+'PC HKI$'!CY74</f>
        <v>423.28693181510596</v>
      </c>
    </row>
    <row r="76" spans="1:103" x14ac:dyDescent="0.25">
      <c r="A76">
        <f>'HKFI(x)'!AE74</f>
        <v>2022</v>
      </c>
      <c r="B76">
        <f t="shared" si="3"/>
        <v>53692.883471067777</v>
      </c>
      <c r="C76">
        <f>'PC HKI$'!C75</f>
        <v>18.615863879882152</v>
      </c>
      <c r="D76">
        <f>C75+'PC HKI$'!D75</f>
        <v>34.781380201166002</v>
      </c>
      <c r="E76">
        <f>D75+'PC HKI$'!E75</f>
        <v>48.990426347836454</v>
      </c>
      <c r="F76">
        <f>E75+'PC HKI$'!F75</f>
        <v>67.387326957140189</v>
      </c>
      <c r="G76">
        <f>F75+'PC HKI$'!G75</f>
        <v>87.985657655590018</v>
      </c>
      <c r="H76">
        <f>G75+'PC HKI$'!H75</f>
        <v>112.4134998725952</v>
      </c>
      <c r="I76">
        <f>H75+'PC HKI$'!I75</f>
        <v>149.25517844286716</v>
      </c>
      <c r="J76">
        <f>I75+'PC HKI$'!J75</f>
        <v>197.72315627030062</v>
      </c>
      <c r="K76">
        <f>J75+'PC HKI$'!K75</f>
        <v>244.34883552518286</v>
      </c>
      <c r="L76">
        <f>K75+'PC HKI$'!L75</f>
        <v>292.07099302104331</v>
      </c>
      <c r="M76">
        <f>L75+'PC HKI$'!M75</f>
        <v>339.82141680210015</v>
      </c>
      <c r="N76">
        <f>M75+'PC HKI$'!N75</f>
        <v>386.97098091247079</v>
      </c>
      <c r="O76">
        <f>N75+'PC HKI$'!O75</f>
        <v>436.1023187731829</v>
      </c>
      <c r="P76">
        <f>O75+'PC HKI$'!P75</f>
        <v>485.18397451221233</v>
      </c>
      <c r="Q76">
        <f>P75+'PC HKI$'!Q75</f>
        <v>534.2655873972875</v>
      </c>
      <c r="R76">
        <f>Q75+'PC HKI$'!R75</f>
        <v>582.91536572001041</v>
      </c>
      <c r="S76">
        <f>R75+'PC HKI$'!S75</f>
        <v>630.12513947699949</v>
      </c>
      <c r="T76">
        <f>S75+'PC HKI$'!T75</f>
        <v>678.55835875869423</v>
      </c>
      <c r="U76">
        <f>T75+'PC HKI$'!U75</f>
        <v>714.41750287719947</v>
      </c>
      <c r="V76">
        <f>U75+'PC HKI$'!V75</f>
        <v>746.40470768992338</v>
      </c>
      <c r="W76">
        <f>V75+'PC HKI$'!W75</f>
        <v>773.52303706589191</v>
      </c>
      <c r="X76">
        <f>W75+'PC HKI$'!X75</f>
        <v>796.68512131736452</v>
      </c>
      <c r="Y76">
        <f>X75+'PC HKI$'!Y75</f>
        <v>814.12435790228756</v>
      </c>
      <c r="Z76">
        <f>Y75+'PC HKI$'!Z75</f>
        <v>829.00768834959263</v>
      </c>
      <c r="AA76">
        <f>Z75+'PC HKI$'!AA75</f>
        <v>835.57158848443339</v>
      </c>
      <c r="AB76">
        <f>AA75+'PC HKI$'!AB75</f>
        <v>835.02577266177741</v>
      </c>
      <c r="AC76">
        <f>AB75+'PC HKI$'!AC75</f>
        <v>832.91089892935952</v>
      </c>
      <c r="AD76">
        <f>AC75+'PC HKI$'!AD75</f>
        <v>817.54187059277535</v>
      </c>
      <c r="AE76">
        <f>AD75+'PC HKI$'!AE75</f>
        <v>803.0933812290815</v>
      </c>
      <c r="AF76">
        <f>AE75+'PC HKI$'!AF75</f>
        <v>789.44723367353595</v>
      </c>
      <c r="AG76">
        <f>AF75+'PC HKI$'!AG75</f>
        <v>776.40105580311001</v>
      </c>
      <c r="AH76">
        <f>AG75+'PC HKI$'!AH75</f>
        <v>763.83951039779379</v>
      </c>
      <c r="AI76">
        <f>AH75+'PC HKI$'!AI75</f>
        <v>751.75277518064763</v>
      </c>
      <c r="AJ76">
        <f>AI75+'PC HKI$'!AJ75</f>
        <v>740.06680178196461</v>
      </c>
      <c r="AK76">
        <f>AJ75+'PC HKI$'!AK75</f>
        <v>728.78231983500734</v>
      </c>
      <c r="AL76">
        <f>AK75+'PC HKI$'!AL75</f>
        <v>717.82982463288567</v>
      </c>
      <c r="AM76">
        <f>AL75+'PC HKI$'!AM75</f>
        <v>707.21551644169085</v>
      </c>
      <c r="AN76">
        <f>AM75+'PC HKI$'!AN75</f>
        <v>696.90593205749713</v>
      </c>
      <c r="AO76">
        <f>AN75+'PC HKI$'!AO75</f>
        <v>686.86975434774638</v>
      </c>
      <c r="AP76">
        <f>AO75+'PC HKI$'!AP75</f>
        <v>677.1505856638264</v>
      </c>
      <c r="AQ76">
        <f>AP75+'PC HKI$'!AQ75</f>
        <v>667.81805834277748</v>
      </c>
      <c r="AR76">
        <f>AQ75+'PC HKI$'!AR75</f>
        <v>658.8538775229606</v>
      </c>
      <c r="AS76">
        <f>AR75+'PC HKI$'!AS75</f>
        <v>650.25407497785147</v>
      </c>
      <c r="AT76">
        <f>AS75+'PC HKI$'!AT75</f>
        <v>642.00157668171153</v>
      </c>
      <c r="AU76">
        <f>AT75+'PC HKI$'!AU75</f>
        <v>634.16191979145742</v>
      </c>
      <c r="AV76">
        <f>AU75+'PC HKI$'!AV75</f>
        <v>626.79972055329915</v>
      </c>
      <c r="AW76">
        <f>AV75+'PC HKI$'!AW75</f>
        <v>619.84612336946122</v>
      </c>
      <c r="AX76">
        <f>AW75+'PC HKI$'!AX75</f>
        <v>613.27835019103736</v>
      </c>
      <c r="AY76">
        <f>AX75+'PC HKI$'!AY75</f>
        <v>607.06969706527025</v>
      </c>
      <c r="AZ76">
        <f>AY75+'PC HKI$'!AZ75</f>
        <v>601.1905926757579</v>
      </c>
      <c r="BA76">
        <f>AZ75+'PC HKI$'!BA75</f>
        <v>595.65481271862529</v>
      </c>
      <c r="BB76">
        <f>BA75+'PC HKI$'!BB75</f>
        <v>590.40245418306006</v>
      </c>
      <c r="BC76">
        <f>BB75+'PC HKI$'!BC75</f>
        <v>585.43784497377908</v>
      </c>
      <c r="BD76">
        <f>BC75+'PC HKI$'!BD75</f>
        <v>580.73127295832558</v>
      </c>
      <c r="BE76">
        <f>BD75+'PC HKI$'!BE75</f>
        <v>576.23773110953971</v>
      </c>
      <c r="BF76">
        <f>BE75+'PC HKI$'!BF75</f>
        <v>571.99335064574484</v>
      </c>
      <c r="BG76">
        <f>BF75+'PC HKI$'!BG75</f>
        <v>567.97548930647429</v>
      </c>
      <c r="BH76">
        <f>BG75+'PC HKI$'!BH75</f>
        <v>564.07924315638365</v>
      </c>
      <c r="BI76">
        <f>BH75+'PC HKI$'!BI75</f>
        <v>560.24118963749186</v>
      </c>
      <c r="BJ76">
        <f>BI75+'PC HKI$'!BJ75</f>
        <v>556.29846701163194</v>
      </c>
      <c r="BK76">
        <f>BJ75+'PC HKI$'!BK75</f>
        <v>552.43469878759686</v>
      </c>
      <c r="BL76">
        <f>BK75+'PC HKI$'!BL75</f>
        <v>548.58863128122016</v>
      </c>
      <c r="BM76">
        <f>BL75+'PC HKI$'!BM75</f>
        <v>544.595715569258</v>
      </c>
      <c r="BN76">
        <f>BM75+'PC HKI$'!BN75</f>
        <v>540.51803905682107</v>
      </c>
      <c r="BO76">
        <f>BN75+'PC HKI$'!BO75</f>
        <v>536.32775872371883</v>
      </c>
      <c r="BP76">
        <f>BO75+'PC HKI$'!BP75</f>
        <v>532.2107961988122</v>
      </c>
      <c r="BQ76">
        <f>BP75+'PC HKI$'!BQ75</f>
        <v>527.98907554385789</v>
      </c>
      <c r="BR76">
        <f>BQ75+'PC HKI$'!BR75</f>
        <v>523.61808121295087</v>
      </c>
      <c r="BS76">
        <f>BR75+'PC HKI$'!BS75</f>
        <v>519.22231725219956</v>
      </c>
      <c r="BT76">
        <f>BS75+'PC HKI$'!BT75</f>
        <v>514.65545781821857</v>
      </c>
      <c r="BU76">
        <f>BT75+'PC HKI$'!BU75</f>
        <v>510.00311316807745</v>
      </c>
      <c r="BV76">
        <f>BU75+'PC HKI$'!BV75</f>
        <v>505.23767805663783</v>
      </c>
      <c r="BW76">
        <f>BV75+'PC HKI$'!BW75</f>
        <v>500.37444250459026</v>
      </c>
      <c r="BX76">
        <f>BW75+'PC HKI$'!BX75</f>
        <v>495.51957063724814</v>
      </c>
      <c r="BY76">
        <f>BX75+'PC HKI$'!BY75</f>
        <v>490.5408091050391</v>
      </c>
      <c r="BZ76">
        <f>BY75+'PC HKI$'!BZ75</f>
        <v>485.49876720016124</v>
      </c>
      <c r="CA76">
        <f>BZ75+'PC HKI$'!CA75</f>
        <v>480.52432782357124</v>
      </c>
      <c r="CB76">
        <f>CA75+'PC HKI$'!CB75</f>
        <v>475.71934855509932</v>
      </c>
      <c r="CC76">
        <f>CB75+'PC HKI$'!CC75</f>
        <v>471.04082553263999</v>
      </c>
      <c r="CD76">
        <f>CC75+'PC HKI$'!CD75</f>
        <v>466.54103893471705</v>
      </c>
      <c r="CE76">
        <f>CD75+'PC HKI$'!CE75</f>
        <v>462.30438483661254</v>
      </c>
      <c r="CF76">
        <f>CE75+'PC HKI$'!CF75</f>
        <v>458.42324701989941</v>
      </c>
      <c r="CG76">
        <f>CF75+'PC HKI$'!CG75</f>
        <v>454.85422333052469</v>
      </c>
      <c r="CH76">
        <f>CG75+'PC HKI$'!CH75</f>
        <v>451.55443882407684</v>
      </c>
      <c r="CI76">
        <f>CH75+'PC HKI$'!CI75</f>
        <v>448.4884608111708</v>
      </c>
      <c r="CJ76">
        <f>CI75+'PC HKI$'!CJ75</f>
        <v>445.65892517603731</v>
      </c>
      <c r="CK76">
        <f>CJ75+'PC HKI$'!CK75</f>
        <v>443.17514107068217</v>
      </c>
      <c r="CL76">
        <f>CK75+'PC HKI$'!CL75</f>
        <v>440.99140675591082</v>
      </c>
      <c r="CM76">
        <f>CL75+'PC HKI$'!CM75</f>
        <v>439.05964185910852</v>
      </c>
      <c r="CN76">
        <f>CM75+'PC HKI$'!CN75</f>
        <v>437.38485077206735</v>
      </c>
      <c r="CO76">
        <f>CN75+'PC HKI$'!CO75</f>
        <v>435.94214553506674</v>
      </c>
      <c r="CP76">
        <f>CO75+'PC HKI$'!CP75</f>
        <v>434.79366123156518</v>
      </c>
      <c r="CQ76">
        <f>CP75+'PC HKI$'!CQ75</f>
        <v>433.87834650942034</v>
      </c>
      <c r="CR76">
        <f>CQ75+'PC HKI$'!CR75</f>
        <v>433.13787078166547</v>
      </c>
      <c r="CS76">
        <f>CR75+'PC HKI$'!CS75</f>
        <v>432.58336896027464</v>
      </c>
      <c r="CT76">
        <f>CS75+'PC HKI$'!CT75</f>
        <v>432.17988506494737</v>
      </c>
      <c r="CU76">
        <f>CT75+'PC HKI$'!CU75</f>
        <v>431.95142448373394</v>
      </c>
      <c r="CV76">
        <f>CU75+'PC HKI$'!CV75</f>
        <v>431.84321134551732</v>
      </c>
      <c r="CW76">
        <f>CV75+'PC HKI$'!CW75</f>
        <v>431.79499914458961</v>
      </c>
      <c r="CX76">
        <f>CW75+'PC HKI$'!CX75</f>
        <v>431.79499914458961</v>
      </c>
      <c r="CY76">
        <f>CX75+'PC HKI$'!CY75</f>
        <v>427.51980113325703</v>
      </c>
    </row>
    <row r="77" spans="1:103" x14ac:dyDescent="0.25">
      <c r="A77">
        <f>'HKFI(x)'!AE75</f>
        <v>2023</v>
      </c>
      <c r="B77">
        <f t="shared" si="3"/>
        <v>54400.988059508789</v>
      </c>
      <c r="C77">
        <f>'PC HKI$'!C76</f>
        <v>19.305573145798157</v>
      </c>
      <c r="D77">
        <f>C76+'PC HKI$'!D76</f>
        <v>35.841579568460318</v>
      </c>
      <c r="E77">
        <f>D76+'PC HKI$'!E76</f>
        <v>50.370656644875886</v>
      </c>
      <c r="F77">
        <f>E76+'PC HKI$'!F76</f>
        <v>69.250569442523371</v>
      </c>
      <c r="G77">
        <f>F76+'PC HKI$'!G76</f>
        <v>90.315389681339298</v>
      </c>
      <c r="H77">
        <f>G76+'PC HKI$'!H76</f>
        <v>115.39975000706306</v>
      </c>
      <c r="I77">
        <f>H76+'PC HKI$'!I76</f>
        <v>153.40207920690921</v>
      </c>
      <c r="J77">
        <f>I76+'PC HKI$'!J76</f>
        <v>203.58151362799669</v>
      </c>
      <c r="K77">
        <f>J76+'PC HKI$'!K76</f>
        <v>251.68989482752113</v>
      </c>
      <c r="L77">
        <f>K76+'PC HKI$'!L76</f>
        <v>300.5292651002668</v>
      </c>
      <c r="M77">
        <f>L76+'PC HKI$'!M76</f>
        <v>349.6552269803077</v>
      </c>
      <c r="N77">
        <f>M76+'PC HKI$'!N76</f>
        <v>398.02570012880517</v>
      </c>
      <c r="O77">
        <f>N76+'PC HKI$'!O76</f>
        <v>448.28824056250221</v>
      </c>
      <c r="P77">
        <f>O76+'PC HKI$'!P76</f>
        <v>498.37440940115346</v>
      </c>
      <c r="Q77">
        <f>P76+'PC HKI$'!Q76</f>
        <v>548.58185173071092</v>
      </c>
      <c r="R77">
        <f>Q76+'PC HKI$'!R76</f>
        <v>598.15922417543572</v>
      </c>
      <c r="S77">
        <f>R76+'PC HKI$'!S76</f>
        <v>646.18766501367088</v>
      </c>
      <c r="T77">
        <f>S76+'PC HKI$'!T76</f>
        <v>695.33724571286984</v>
      </c>
      <c r="U77">
        <f>T76+'PC HKI$'!U76</f>
        <v>731.82098034364844</v>
      </c>
      <c r="V77">
        <f>U76+'PC HKI$'!V76</f>
        <v>764.35378026627029</v>
      </c>
      <c r="W77">
        <f>V76+'PC HKI$'!W76</f>
        <v>791.6424597584404</v>
      </c>
      <c r="X77">
        <f>W76+'PC HKI$'!X76</f>
        <v>814.75461982126524</v>
      </c>
      <c r="Y77">
        <f>X76+'PC HKI$'!Y76</f>
        <v>831.94196883504571</v>
      </c>
      <c r="Z77">
        <f>Y76+'PC HKI$'!Z76</f>
        <v>846.8032719091965</v>
      </c>
      <c r="AA77">
        <f>Z76+'PC HKI$'!AA76</f>
        <v>853.10167611295344</v>
      </c>
      <c r="AB77">
        <f>AA76+'PC HKI$'!AB76</f>
        <v>851.87119808747264</v>
      </c>
      <c r="AC77">
        <f>AB76+'PC HKI$'!AC76</f>
        <v>849.31383635680129</v>
      </c>
      <c r="AD77">
        <f>AC76+'PC HKI$'!AD76</f>
        <v>832.91089892935952</v>
      </c>
      <c r="AE77">
        <f>AD76+'PC HKI$'!AE76</f>
        <v>817.54187059277535</v>
      </c>
      <c r="AF77">
        <f>AE76+'PC HKI$'!AF76</f>
        <v>803.0933812290815</v>
      </c>
      <c r="AG77">
        <f>AF76+'PC HKI$'!AG76</f>
        <v>789.44723367353595</v>
      </c>
      <c r="AH77">
        <f>AG76+'PC HKI$'!AH76</f>
        <v>776.40105580311001</v>
      </c>
      <c r="AI77">
        <f>AH76+'PC HKI$'!AI76</f>
        <v>763.83951039779379</v>
      </c>
      <c r="AJ77">
        <f>AI76+'PC HKI$'!AJ76</f>
        <v>751.75277518064763</v>
      </c>
      <c r="AK77">
        <f>AJ76+'PC HKI$'!AK76</f>
        <v>740.06680178196461</v>
      </c>
      <c r="AL77">
        <f>AK76+'PC HKI$'!AL76</f>
        <v>728.78231983500734</v>
      </c>
      <c r="AM77">
        <f>AL76+'PC HKI$'!AM76</f>
        <v>717.82982463288567</v>
      </c>
      <c r="AN77">
        <f>AM76+'PC HKI$'!AN76</f>
        <v>707.21551644169085</v>
      </c>
      <c r="AO77">
        <f>AN76+'PC HKI$'!AO76</f>
        <v>696.90593205749713</v>
      </c>
      <c r="AP77">
        <f>AO76+'PC HKI$'!AP76</f>
        <v>686.86975434774638</v>
      </c>
      <c r="AQ77">
        <f>AP76+'PC HKI$'!AQ76</f>
        <v>677.1505856638264</v>
      </c>
      <c r="AR77">
        <f>AQ76+'PC HKI$'!AR76</f>
        <v>667.81805834277748</v>
      </c>
      <c r="AS77">
        <f>AR76+'PC HKI$'!AS76</f>
        <v>658.8538775229606</v>
      </c>
      <c r="AT77">
        <f>AS76+'PC HKI$'!AT76</f>
        <v>650.25407497785147</v>
      </c>
      <c r="AU77">
        <f>AT76+'PC HKI$'!AU76</f>
        <v>642.00157668171153</v>
      </c>
      <c r="AV77">
        <f>AU76+'PC HKI$'!AV76</f>
        <v>634.16191979145742</v>
      </c>
      <c r="AW77">
        <f>AV76+'PC HKI$'!AW76</f>
        <v>626.79972055329915</v>
      </c>
      <c r="AX77">
        <f>AW76+'PC HKI$'!AX76</f>
        <v>619.84612336946122</v>
      </c>
      <c r="AY77">
        <f>AX76+'PC HKI$'!AY76</f>
        <v>613.27835019103736</v>
      </c>
      <c r="AZ77">
        <f>AY76+'PC HKI$'!AZ76</f>
        <v>607.06969706527025</v>
      </c>
      <c r="BA77">
        <f>AZ76+'PC HKI$'!BA76</f>
        <v>601.1905926757579</v>
      </c>
      <c r="BB77">
        <f>BA76+'PC HKI$'!BB76</f>
        <v>595.65481271862529</v>
      </c>
      <c r="BC77">
        <f>BB76+'PC HKI$'!BC76</f>
        <v>590.40245418306006</v>
      </c>
      <c r="BD77">
        <f>BC76+'PC HKI$'!BD76</f>
        <v>585.43784497377908</v>
      </c>
      <c r="BE77">
        <f>BD76+'PC HKI$'!BE76</f>
        <v>580.73127295832558</v>
      </c>
      <c r="BF77">
        <f>BE76+'PC HKI$'!BF76</f>
        <v>576.23773110953971</v>
      </c>
      <c r="BG77">
        <f>BF76+'PC HKI$'!BG76</f>
        <v>571.99335064574484</v>
      </c>
      <c r="BH77">
        <f>BG76+'PC HKI$'!BH76</f>
        <v>567.97548930647429</v>
      </c>
      <c r="BI77">
        <f>BH76+'PC HKI$'!BI76</f>
        <v>564.07924315638365</v>
      </c>
      <c r="BJ77">
        <f>BI76+'PC HKI$'!BJ76</f>
        <v>560.24118963749186</v>
      </c>
      <c r="BK77">
        <f>BJ76+'PC HKI$'!BK76</f>
        <v>556.29846701163194</v>
      </c>
      <c r="BL77">
        <f>BK76+'PC HKI$'!BL76</f>
        <v>552.43469878759686</v>
      </c>
      <c r="BM77">
        <f>BL76+'PC HKI$'!BM76</f>
        <v>548.58863128122016</v>
      </c>
      <c r="BN77">
        <f>BM76+'PC HKI$'!BN76</f>
        <v>544.595715569258</v>
      </c>
      <c r="BO77">
        <f>BN76+'PC HKI$'!BO76</f>
        <v>540.51803905682107</v>
      </c>
      <c r="BP77">
        <f>BO76+'PC HKI$'!BP76</f>
        <v>536.32775872371883</v>
      </c>
      <c r="BQ77">
        <f>BP76+'PC HKI$'!BQ76</f>
        <v>532.2107961988122</v>
      </c>
      <c r="BR77">
        <f>BQ76+'PC HKI$'!BR76</f>
        <v>527.98907554385789</v>
      </c>
      <c r="BS77">
        <f>BR76+'PC HKI$'!BS76</f>
        <v>523.61808121295087</v>
      </c>
      <c r="BT77">
        <f>BS76+'PC HKI$'!BT76</f>
        <v>519.22231725219956</v>
      </c>
      <c r="BU77">
        <f>BT76+'PC HKI$'!BU76</f>
        <v>514.65545781821857</v>
      </c>
      <c r="BV77">
        <f>BU76+'PC HKI$'!BV76</f>
        <v>510.00311316807745</v>
      </c>
      <c r="BW77">
        <f>BV76+'PC HKI$'!BW76</f>
        <v>505.23767805663783</v>
      </c>
      <c r="BX77">
        <f>BW76+'PC HKI$'!BX76</f>
        <v>500.37444250459026</v>
      </c>
      <c r="BY77">
        <f>BX76+'PC HKI$'!BY76</f>
        <v>495.51957063724814</v>
      </c>
      <c r="BZ77">
        <f>BY76+'PC HKI$'!BZ76</f>
        <v>490.5408091050391</v>
      </c>
      <c r="CA77">
        <f>BZ76+'PC HKI$'!CA76</f>
        <v>485.49876720016124</v>
      </c>
      <c r="CB77">
        <f>CA76+'PC HKI$'!CB76</f>
        <v>480.52432782357124</v>
      </c>
      <c r="CC77">
        <f>CB76+'PC HKI$'!CC76</f>
        <v>475.71934855509932</v>
      </c>
      <c r="CD77">
        <f>CC76+'PC HKI$'!CD76</f>
        <v>471.04082553263999</v>
      </c>
      <c r="CE77">
        <f>CD76+'PC HKI$'!CE76</f>
        <v>466.54103893471705</v>
      </c>
      <c r="CF77">
        <f>CE76+'PC HKI$'!CF76</f>
        <v>462.30438483661254</v>
      </c>
      <c r="CG77">
        <f>CF76+'PC HKI$'!CG76</f>
        <v>458.42324701989941</v>
      </c>
      <c r="CH77">
        <f>CG76+'PC HKI$'!CH76</f>
        <v>454.85422333052469</v>
      </c>
      <c r="CI77">
        <f>CH76+'PC HKI$'!CI76</f>
        <v>451.55443882407684</v>
      </c>
      <c r="CJ77">
        <f>CI76+'PC HKI$'!CJ76</f>
        <v>448.4884608111708</v>
      </c>
      <c r="CK77">
        <f>CJ76+'PC HKI$'!CK76</f>
        <v>445.65892517603731</v>
      </c>
      <c r="CL77">
        <f>CK76+'PC HKI$'!CL76</f>
        <v>443.17514107068217</v>
      </c>
      <c r="CM77">
        <f>CL76+'PC HKI$'!CM76</f>
        <v>440.99140675591082</v>
      </c>
      <c r="CN77">
        <f>CM76+'PC HKI$'!CN76</f>
        <v>439.05964185910852</v>
      </c>
      <c r="CO77">
        <f>CN76+'PC HKI$'!CO76</f>
        <v>437.38485077206735</v>
      </c>
      <c r="CP77">
        <f>CO76+'PC HKI$'!CP76</f>
        <v>435.94214553506674</v>
      </c>
      <c r="CQ77">
        <f>CP76+'PC HKI$'!CQ76</f>
        <v>434.79366123156518</v>
      </c>
      <c r="CR77">
        <f>CQ76+'PC HKI$'!CR76</f>
        <v>433.87834650942034</v>
      </c>
      <c r="CS77">
        <f>CR76+'PC HKI$'!CS76</f>
        <v>433.13787078166547</v>
      </c>
      <c r="CT77">
        <f>CS76+'PC HKI$'!CT76</f>
        <v>432.58336896027464</v>
      </c>
      <c r="CU77">
        <f>CT76+'PC HKI$'!CU76</f>
        <v>432.17988506494737</v>
      </c>
      <c r="CV77">
        <f>CU76+'PC HKI$'!CV76</f>
        <v>431.95142448373394</v>
      </c>
      <c r="CW77">
        <f>CV76+'PC HKI$'!CW76</f>
        <v>431.84321134551732</v>
      </c>
      <c r="CX77">
        <f>CW76+'PC HKI$'!CX76</f>
        <v>431.79499914458961</v>
      </c>
      <c r="CY77">
        <f>CX76+'PC HKI$'!CY76</f>
        <v>431.79499914458961</v>
      </c>
    </row>
    <row r="78" spans="1:103" x14ac:dyDescent="0.25">
      <c r="A78">
        <f>'HKFI(x)'!AE76</f>
        <v>2024</v>
      </c>
      <c r="B78">
        <f t="shared" si="3"/>
        <v>55152.689364020487</v>
      </c>
      <c r="C78">
        <f>'PC HKI$'!C77</f>
        <v>20.09252563952613</v>
      </c>
      <c r="D78">
        <f>C77+'PC HKI$'!D77</f>
        <v>37.009681996747361</v>
      </c>
      <c r="E78">
        <f>D77+'PC HKI$'!E77</f>
        <v>51.919796672479492</v>
      </c>
      <c r="F78">
        <f>E77+'PC HKI$'!F77</f>
        <v>71.333708780403029</v>
      </c>
      <c r="G78">
        <f>F77+'PC HKI$'!G77</f>
        <v>92.89596798608855</v>
      </c>
      <c r="H78">
        <f>G77+'PC HKI$'!H77</f>
        <v>118.71489604690306</v>
      </c>
      <c r="I78">
        <f>H77+'PC HKI$'!I77</f>
        <v>157.98855521631475</v>
      </c>
      <c r="J78">
        <f>I77+'PC HKI$'!J77</f>
        <v>210.11531144469507</v>
      </c>
      <c r="K78">
        <f>J77+'PC HKI$'!K77</f>
        <v>259.9192756667864</v>
      </c>
      <c r="L78">
        <f>K77+'PC HKI$'!L77</f>
        <v>310.04998807134064</v>
      </c>
      <c r="M78">
        <f>L77+'PC HKI$'!M77</f>
        <v>360.75489325065138</v>
      </c>
      <c r="N78">
        <f>M77+'PC HKI$'!N77</f>
        <v>410.38981900758347</v>
      </c>
      <c r="O78">
        <f>N77+'PC HKI$'!O77</f>
        <v>461.8978782439342</v>
      </c>
      <c r="P78">
        <f>O77+'PC HKI$'!P77</f>
        <v>513.01610909644307</v>
      </c>
      <c r="Q78">
        <f>P77+'PC HKI$'!Q77</f>
        <v>564.46168452091274</v>
      </c>
      <c r="R78">
        <f>Q77+'PC HKI$'!R77</f>
        <v>615.09470555006294</v>
      </c>
      <c r="S78">
        <f>R77+'PC HKI$'!S77</f>
        <v>664.06873187312829</v>
      </c>
      <c r="T78">
        <f>S77+'PC HKI$'!T77</f>
        <v>713.99925031820715</v>
      </c>
      <c r="U78">
        <f>T77+'PC HKI$'!U77</f>
        <v>751.10349225882305</v>
      </c>
      <c r="V78">
        <f>U77+'PC HKI$'!V77</f>
        <v>784.19594440398555</v>
      </c>
      <c r="W78">
        <f>V77+'PC HKI$'!W77</f>
        <v>811.68308381060876</v>
      </c>
      <c r="X78">
        <f>W77+'PC HKI$'!X77</f>
        <v>834.62960006471121</v>
      </c>
      <c r="Y78">
        <f>X77+'PC HKI$'!Y77</f>
        <v>851.44349748149989</v>
      </c>
      <c r="Z78">
        <f>Y77+'PC HKI$'!Z77</f>
        <v>866.15584676578521</v>
      </c>
      <c r="AA78">
        <f>Z77+'PC HKI$'!AA77</f>
        <v>872.17561661038428</v>
      </c>
      <c r="AB78">
        <f>AA77+'PC HKI$'!AB77</f>
        <v>870.01602176290794</v>
      </c>
      <c r="AC78">
        <f>AB77+'PC HKI$'!AC77</f>
        <v>866.95621120787609</v>
      </c>
      <c r="AD78">
        <f>AC77+'PC HKI$'!AD77</f>
        <v>849.31383635680129</v>
      </c>
      <c r="AE78">
        <f>AD77+'PC HKI$'!AE77</f>
        <v>832.91089892935952</v>
      </c>
      <c r="AF78">
        <f>AE77+'PC HKI$'!AF77</f>
        <v>817.54187059277535</v>
      </c>
      <c r="AG78">
        <f>AF77+'PC HKI$'!AG77</f>
        <v>803.0933812290815</v>
      </c>
      <c r="AH78">
        <f>AG77+'PC HKI$'!AH77</f>
        <v>789.44723367353595</v>
      </c>
      <c r="AI78">
        <f>AH77+'PC HKI$'!AI77</f>
        <v>776.40105580311001</v>
      </c>
      <c r="AJ78">
        <f>AI77+'PC HKI$'!AJ77</f>
        <v>763.83951039779379</v>
      </c>
      <c r="AK78">
        <f>AJ77+'PC HKI$'!AK77</f>
        <v>751.75277518064763</v>
      </c>
      <c r="AL78">
        <f>AK77+'PC HKI$'!AL77</f>
        <v>740.06680178196461</v>
      </c>
      <c r="AM78">
        <f>AL77+'PC HKI$'!AM77</f>
        <v>728.78231983500734</v>
      </c>
      <c r="AN78">
        <f>AM77+'PC HKI$'!AN77</f>
        <v>717.82982463288567</v>
      </c>
      <c r="AO78">
        <f>AN77+'PC HKI$'!AO77</f>
        <v>707.21551644169085</v>
      </c>
      <c r="AP78">
        <f>AO77+'PC HKI$'!AP77</f>
        <v>696.90593205749713</v>
      </c>
      <c r="AQ78">
        <f>AP77+'PC HKI$'!AQ77</f>
        <v>686.86975434774638</v>
      </c>
      <c r="AR78">
        <f>AQ77+'PC HKI$'!AR77</f>
        <v>677.1505856638264</v>
      </c>
      <c r="AS78">
        <f>AR77+'PC HKI$'!AS77</f>
        <v>667.81805834277748</v>
      </c>
      <c r="AT78">
        <f>AS77+'PC HKI$'!AT77</f>
        <v>658.8538775229606</v>
      </c>
      <c r="AU78">
        <f>AT77+'PC HKI$'!AU77</f>
        <v>650.25407497785147</v>
      </c>
      <c r="AV78">
        <f>AU77+'PC HKI$'!AV77</f>
        <v>642.00157668171153</v>
      </c>
      <c r="AW78">
        <f>AV77+'PC HKI$'!AW77</f>
        <v>634.16191979145742</v>
      </c>
      <c r="AX78">
        <f>AW77+'PC HKI$'!AX77</f>
        <v>626.79972055329915</v>
      </c>
      <c r="AY78">
        <f>AX77+'PC HKI$'!AY77</f>
        <v>619.84612336946122</v>
      </c>
      <c r="AZ78">
        <f>AY77+'PC HKI$'!AZ77</f>
        <v>613.27835019103736</v>
      </c>
      <c r="BA78">
        <f>AZ77+'PC HKI$'!BA77</f>
        <v>607.06969706527025</v>
      </c>
      <c r="BB78">
        <f>BA77+'PC HKI$'!BB77</f>
        <v>601.1905926757579</v>
      </c>
      <c r="BC78">
        <f>BB77+'PC HKI$'!BC77</f>
        <v>595.65481271862529</v>
      </c>
      <c r="BD78">
        <f>BC77+'PC HKI$'!BD77</f>
        <v>590.40245418306006</v>
      </c>
      <c r="BE78">
        <f>BD77+'PC HKI$'!BE77</f>
        <v>585.43784497377908</v>
      </c>
      <c r="BF78">
        <f>BE77+'PC HKI$'!BF77</f>
        <v>580.73127295832558</v>
      </c>
      <c r="BG78">
        <f>BF77+'PC HKI$'!BG77</f>
        <v>576.23773110953971</v>
      </c>
      <c r="BH78">
        <f>BG77+'PC HKI$'!BH77</f>
        <v>571.99335064574484</v>
      </c>
      <c r="BI78">
        <f>BH77+'PC HKI$'!BI77</f>
        <v>567.97548930647429</v>
      </c>
      <c r="BJ78">
        <f>BI77+'PC HKI$'!BJ77</f>
        <v>564.07924315638365</v>
      </c>
      <c r="BK78">
        <f>BJ77+'PC HKI$'!BK77</f>
        <v>560.24118963749186</v>
      </c>
      <c r="BL78">
        <f>BK77+'PC HKI$'!BL77</f>
        <v>556.29846701163194</v>
      </c>
      <c r="BM78">
        <f>BL77+'PC HKI$'!BM77</f>
        <v>552.43469878759686</v>
      </c>
      <c r="BN78">
        <f>BM77+'PC HKI$'!BN77</f>
        <v>548.58863128122016</v>
      </c>
      <c r="BO78">
        <f>BN77+'PC HKI$'!BO77</f>
        <v>544.595715569258</v>
      </c>
      <c r="BP78">
        <f>BO77+'PC HKI$'!BP77</f>
        <v>540.51803905682107</v>
      </c>
      <c r="BQ78">
        <f>BP77+'PC HKI$'!BQ77</f>
        <v>536.32775872371883</v>
      </c>
      <c r="BR78">
        <f>BQ77+'PC HKI$'!BR77</f>
        <v>532.2107961988122</v>
      </c>
      <c r="BS78">
        <f>BR77+'PC HKI$'!BS77</f>
        <v>527.98907554385789</v>
      </c>
      <c r="BT78">
        <f>BS77+'PC HKI$'!BT77</f>
        <v>523.61808121295087</v>
      </c>
      <c r="BU78">
        <f>BT77+'PC HKI$'!BU77</f>
        <v>519.22231725219956</v>
      </c>
      <c r="BV78">
        <f>BU77+'PC HKI$'!BV77</f>
        <v>514.65545781821857</v>
      </c>
      <c r="BW78">
        <f>BV77+'PC HKI$'!BW77</f>
        <v>510.00311316807745</v>
      </c>
      <c r="BX78">
        <f>BW77+'PC HKI$'!BX77</f>
        <v>505.23767805663783</v>
      </c>
      <c r="BY78">
        <f>BX77+'PC HKI$'!BY77</f>
        <v>500.37444250459026</v>
      </c>
      <c r="BZ78">
        <f>BY77+'PC HKI$'!BZ77</f>
        <v>495.51957063724814</v>
      </c>
      <c r="CA78">
        <f>BZ77+'PC HKI$'!CA77</f>
        <v>490.5408091050391</v>
      </c>
      <c r="CB78">
        <f>CA77+'PC HKI$'!CB77</f>
        <v>485.49876720016124</v>
      </c>
      <c r="CC78">
        <f>CB77+'PC HKI$'!CC77</f>
        <v>480.52432782357124</v>
      </c>
      <c r="CD78">
        <f>CC77+'PC HKI$'!CD77</f>
        <v>475.71934855509932</v>
      </c>
      <c r="CE78">
        <f>CD77+'PC HKI$'!CE77</f>
        <v>471.04082553263999</v>
      </c>
      <c r="CF78">
        <f>CE77+'PC HKI$'!CF77</f>
        <v>466.54103893471705</v>
      </c>
      <c r="CG78">
        <f>CF77+'PC HKI$'!CG77</f>
        <v>462.30438483661254</v>
      </c>
      <c r="CH78">
        <f>CG77+'PC HKI$'!CH77</f>
        <v>458.42324701989941</v>
      </c>
      <c r="CI78">
        <f>CH77+'PC HKI$'!CI77</f>
        <v>454.85422333052469</v>
      </c>
      <c r="CJ78">
        <f>CI77+'PC HKI$'!CJ77</f>
        <v>451.55443882407684</v>
      </c>
      <c r="CK78">
        <f>CJ77+'PC HKI$'!CK77</f>
        <v>448.4884608111708</v>
      </c>
      <c r="CL78">
        <f>CK77+'PC HKI$'!CL77</f>
        <v>445.65892517603731</v>
      </c>
      <c r="CM78">
        <f>CL77+'PC HKI$'!CM77</f>
        <v>443.17514107068217</v>
      </c>
      <c r="CN78">
        <f>CM77+'PC HKI$'!CN77</f>
        <v>440.99140675591082</v>
      </c>
      <c r="CO78">
        <f>CN77+'PC HKI$'!CO77</f>
        <v>439.05964185910852</v>
      </c>
      <c r="CP78">
        <f>CO77+'PC HKI$'!CP77</f>
        <v>437.38485077206735</v>
      </c>
      <c r="CQ78">
        <f>CP77+'PC HKI$'!CQ77</f>
        <v>435.94214553506674</v>
      </c>
      <c r="CR78">
        <f>CQ77+'PC HKI$'!CR77</f>
        <v>434.79366123156518</v>
      </c>
      <c r="CS78">
        <f>CR77+'PC HKI$'!CS77</f>
        <v>433.87834650942034</v>
      </c>
      <c r="CT78">
        <f>CS77+'PC HKI$'!CT77</f>
        <v>433.13787078166547</v>
      </c>
      <c r="CU78">
        <f>CT77+'PC HKI$'!CU77</f>
        <v>432.58336896027464</v>
      </c>
      <c r="CV78">
        <f>CU77+'PC HKI$'!CV77</f>
        <v>432.17988506494737</v>
      </c>
      <c r="CW78">
        <f>CV77+'PC HKI$'!CW77</f>
        <v>431.95142448373394</v>
      </c>
      <c r="CX78">
        <f>CW77+'PC HKI$'!CX77</f>
        <v>431.84321134551732</v>
      </c>
      <c r="CY78">
        <f>CX77+'PC HKI$'!CY77</f>
        <v>431.79499914458961</v>
      </c>
    </row>
    <row r="79" spans="1:103" x14ac:dyDescent="0.25">
      <c r="A79">
        <f>'HKFI(x)'!AE77</f>
        <v>2025</v>
      </c>
      <c r="B79">
        <f t="shared" si="3"/>
        <v>55958.905388699059</v>
      </c>
      <c r="C79">
        <f>'PC HKI$'!C78</f>
        <v>20.988639306436205</v>
      </c>
      <c r="D79">
        <f>C78+'PC HKI$'!D78</f>
        <v>38.323454979254386</v>
      </c>
      <c r="E79">
        <f>D78+'PC HKI$'!E78</f>
        <v>53.632691109588109</v>
      </c>
      <c r="F79">
        <f>E78+'PC HKI$'!F78</f>
        <v>73.674252824163062</v>
      </c>
      <c r="G79">
        <f>F78+'PC HKI$'!G78</f>
        <v>95.779644470272729</v>
      </c>
      <c r="H79">
        <f>G78+'PC HKI$'!H78</f>
        <v>122.40663410175058</v>
      </c>
      <c r="I79">
        <f>H78+'PC HKI$'!I78</f>
        <v>163.11396479344927</v>
      </c>
      <c r="J79">
        <f>I78+'PC HKI$'!J78</f>
        <v>217.42203281123082</v>
      </c>
      <c r="K79">
        <f>J78+'PC HKI$'!K78</f>
        <v>269.1528274560261</v>
      </c>
      <c r="L79">
        <f>K78+'PC HKI$'!L78</f>
        <v>320.73830021014311</v>
      </c>
      <c r="M79">
        <f>L78+'PC HKI$'!M78</f>
        <v>373.29276933789311</v>
      </c>
      <c r="N79">
        <f>M78+'PC HKI$'!N78</f>
        <v>424.36908131195383</v>
      </c>
      <c r="O79">
        <f>N78+'PC HKI$'!O78</f>
        <v>477.16314617193757</v>
      </c>
      <c r="P79">
        <f>O78+'PC HKI$'!P78</f>
        <v>529.40364912464759</v>
      </c>
      <c r="Q79">
        <f>P78+'PC HKI$'!Q78</f>
        <v>582.1632220060626</v>
      </c>
      <c r="R79">
        <f>Q78+'PC HKI$'!R78</f>
        <v>633.94889300343664</v>
      </c>
      <c r="S79">
        <f>R78+'PC HKI$'!S78</f>
        <v>684.00406999022539</v>
      </c>
      <c r="T79">
        <f>S78+'PC HKI$'!T78</f>
        <v>734.83009815298556</v>
      </c>
      <c r="U79">
        <f>T78+'PC HKI$'!U78</f>
        <v>772.64150202538792</v>
      </c>
      <c r="V79">
        <f>U78+'PC HKI$'!V78</f>
        <v>806.2875743057225</v>
      </c>
      <c r="W79">
        <f>V78+'PC HKI$'!W78</f>
        <v>833.92879629342985</v>
      </c>
      <c r="X79">
        <f>W78+'PC HKI$'!X78</f>
        <v>856.6769134956894</v>
      </c>
      <c r="Y79">
        <f>X78+'PC HKI$'!Y78</f>
        <v>872.95091390890366</v>
      </c>
      <c r="Z79">
        <f>Y78+'PC HKI$'!Z78</f>
        <v>887.4232390490331</v>
      </c>
      <c r="AA79">
        <f>Z78+'PC HKI$'!AA78</f>
        <v>893.00837989767206</v>
      </c>
      <c r="AB79">
        <f>AA78+'PC HKI$'!AB78</f>
        <v>889.78618850660325</v>
      </c>
      <c r="AC79">
        <f>AB78+'PC HKI$'!AC78</f>
        <v>886.02602772017406</v>
      </c>
      <c r="AD79">
        <f>AC78+'PC HKI$'!AD78</f>
        <v>866.95621120787609</v>
      </c>
      <c r="AE79">
        <f>AD78+'PC HKI$'!AE78</f>
        <v>849.31383635680129</v>
      </c>
      <c r="AF79">
        <f>AE78+'PC HKI$'!AF78</f>
        <v>832.91089892935952</v>
      </c>
      <c r="AG79">
        <f>AF78+'PC HKI$'!AG78</f>
        <v>817.54187059277535</v>
      </c>
      <c r="AH79">
        <f>AG78+'PC HKI$'!AH78</f>
        <v>803.0933812290815</v>
      </c>
      <c r="AI79">
        <f>AH78+'PC HKI$'!AI78</f>
        <v>789.44723367353595</v>
      </c>
      <c r="AJ79">
        <f>AI78+'PC HKI$'!AJ78</f>
        <v>776.40105580311001</v>
      </c>
      <c r="AK79">
        <f>AJ78+'PC HKI$'!AK78</f>
        <v>763.83951039779379</v>
      </c>
      <c r="AL79">
        <f>AK78+'PC HKI$'!AL78</f>
        <v>751.75277518064763</v>
      </c>
      <c r="AM79">
        <f>AL78+'PC HKI$'!AM78</f>
        <v>740.06680178196461</v>
      </c>
      <c r="AN79">
        <f>AM78+'PC HKI$'!AN78</f>
        <v>728.78231983500734</v>
      </c>
      <c r="AO79">
        <f>AN78+'PC HKI$'!AO78</f>
        <v>717.82982463288567</v>
      </c>
      <c r="AP79">
        <f>AO78+'PC HKI$'!AP78</f>
        <v>707.21551644169085</v>
      </c>
      <c r="AQ79">
        <f>AP78+'PC HKI$'!AQ78</f>
        <v>696.90593205749713</v>
      </c>
      <c r="AR79">
        <f>AQ78+'PC HKI$'!AR78</f>
        <v>686.86975434774638</v>
      </c>
      <c r="AS79">
        <f>AR78+'PC HKI$'!AS78</f>
        <v>677.1505856638264</v>
      </c>
      <c r="AT79">
        <f>AS78+'PC HKI$'!AT78</f>
        <v>667.81805834277748</v>
      </c>
      <c r="AU79">
        <f>AT78+'PC HKI$'!AU78</f>
        <v>658.8538775229606</v>
      </c>
      <c r="AV79">
        <f>AU78+'PC HKI$'!AV78</f>
        <v>650.25407497785147</v>
      </c>
      <c r="AW79">
        <f>AV78+'PC HKI$'!AW78</f>
        <v>642.00157668171153</v>
      </c>
      <c r="AX79">
        <f>AW78+'PC HKI$'!AX78</f>
        <v>634.16191979145742</v>
      </c>
      <c r="AY79">
        <f>AX78+'PC HKI$'!AY78</f>
        <v>626.79972055329915</v>
      </c>
      <c r="AZ79">
        <f>AY78+'PC HKI$'!AZ78</f>
        <v>619.84612336946122</v>
      </c>
      <c r="BA79">
        <f>AZ78+'PC HKI$'!BA78</f>
        <v>613.27835019103736</v>
      </c>
      <c r="BB79">
        <f>BA78+'PC HKI$'!BB78</f>
        <v>607.06969706527025</v>
      </c>
      <c r="BC79">
        <f>BB78+'PC HKI$'!BC78</f>
        <v>601.1905926757579</v>
      </c>
      <c r="BD79">
        <f>BC78+'PC HKI$'!BD78</f>
        <v>595.65481271862529</v>
      </c>
      <c r="BE79">
        <f>BD78+'PC HKI$'!BE78</f>
        <v>590.40245418306006</v>
      </c>
      <c r="BF79">
        <f>BE78+'PC HKI$'!BF78</f>
        <v>585.43784497377908</v>
      </c>
      <c r="BG79">
        <f>BF78+'PC HKI$'!BG78</f>
        <v>580.73127295832558</v>
      </c>
      <c r="BH79">
        <f>BG78+'PC HKI$'!BH78</f>
        <v>576.23773110953971</v>
      </c>
      <c r="BI79">
        <f>BH78+'PC HKI$'!BI78</f>
        <v>571.99335064574484</v>
      </c>
      <c r="BJ79">
        <f>BI78+'PC HKI$'!BJ78</f>
        <v>567.97548930647429</v>
      </c>
      <c r="BK79">
        <f>BJ78+'PC HKI$'!BK78</f>
        <v>564.07924315638365</v>
      </c>
      <c r="BL79">
        <f>BK78+'PC HKI$'!BL78</f>
        <v>560.24118963749186</v>
      </c>
      <c r="BM79">
        <f>BL78+'PC HKI$'!BM78</f>
        <v>556.29846701163194</v>
      </c>
      <c r="BN79">
        <f>BM78+'PC HKI$'!BN78</f>
        <v>552.43469878759686</v>
      </c>
      <c r="BO79">
        <f>BN78+'PC HKI$'!BO78</f>
        <v>548.58863128122016</v>
      </c>
      <c r="BP79">
        <f>BO78+'PC HKI$'!BP78</f>
        <v>544.595715569258</v>
      </c>
      <c r="BQ79">
        <f>BP78+'PC HKI$'!BQ78</f>
        <v>540.51803905682107</v>
      </c>
      <c r="BR79">
        <f>BQ78+'PC HKI$'!BR78</f>
        <v>536.32775872371883</v>
      </c>
      <c r="BS79">
        <f>BR78+'PC HKI$'!BS78</f>
        <v>532.2107961988122</v>
      </c>
      <c r="BT79">
        <f>BS78+'PC HKI$'!BT78</f>
        <v>527.98907554385789</v>
      </c>
      <c r="BU79">
        <f>BT78+'PC HKI$'!BU78</f>
        <v>523.61808121295087</v>
      </c>
      <c r="BV79">
        <f>BU78+'PC HKI$'!BV78</f>
        <v>519.22231725219956</v>
      </c>
      <c r="BW79">
        <f>BV78+'PC HKI$'!BW78</f>
        <v>514.65545781821857</v>
      </c>
      <c r="BX79">
        <f>BW78+'PC HKI$'!BX78</f>
        <v>510.00311316807745</v>
      </c>
      <c r="BY79">
        <f>BX78+'PC HKI$'!BY78</f>
        <v>505.23767805663783</v>
      </c>
      <c r="BZ79">
        <f>BY78+'PC HKI$'!BZ78</f>
        <v>500.37444250459026</v>
      </c>
      <c r="CA79">
        <f>BZ78+'PC HKI$'!CA78</f>
        <v>495.51957063724814</v>
      </c>
      <c r="CB79">
        <f>CA78+'PC HKI$'!CB78</f>
        <v>490.5408091050391</v>
      </c>
      <c r="CC79">
        <f>CB78+'PC HKI$'!CC78</f>
        <v>485.49876720016124</v>
      </c>
      <c r="CD79">
        <f>CC78+'PC HKI$'!CD78</f>
        <v>480.52432782357124</v>
      </c>
      <c r="CE79">
        <f>CD78+'PC HKI$'!CE78</f>
        <v>475.71934855509932</v>
      </c>
      <c r="CF79">
        <f>CE78+'PC HKI$'!CF78</f>
        <v>471.04082553263999</v>
      </c>
      <c r="CG79">
        <f>CF78+'PC HKI$'!CG78</f>
        <v>466.54103893471705</v>
      </c>
      <c r="CH79">
        <f>CG78+'PC HKI$'!CH78</f>
        <v>462.30438483661254</v>
      </c>
      <c r="CI79">
        <f>CH78+'PC HKI$'!CI78</f>
        <v>458.42324701989941</v>
      </c>
      <c r="CJ79">
        <f>CI78+'PC HKI$'!CJ78</f>
        <v>454.85422333052469</v>
      </c>
      <c r="CK79">
        <f>CJ78+'PC HKI$'!CK78</f>
        <v>451.55443882407684</v>
      </c>
      <c r="CL79">
        <f>CK78+'PC HKI$'!CL78</f>
        <v>448.4884608111708</v>
      </c>
      <c r="CM79">
        <f>CL78+'PC HKI$'!CM78</f>
        <v>445.65892517603731</v>
      </c>
      <c r="CN79">
        <f>CM78+'PC HKI$'!CN78</f>
        <v>443.17514107068217</v>
      </c>
      <c r="CO79">
        <f>CN78+'PC HKI$'!CO78</f>
        <v>440.99140675591082</v>
      </c>
      <c r="CP79">
        <f>CO78+'PC HKI$'!CP78</f>
        <v>439.05964185910852</v>
      </c>
      <c r="CQ79">
        <f>CP78+'PC HKI$'!CQ78</f>
        <v>437.38485077206735</v>
      </c>
      <c r="CR79">
        <f>CQ78+'PC HKI$'!CR78</f>
        <v>435.94214553506674</v>
      </c>
      <c r="CS79">
        <f>CR78+'PC HKI$'!CS78</f>
        <v>434.79366123156518</v>
      </c>
      <c r="CT79">
        <f>CS78+'PC HKI$'!CT78</f>
        <v>433.87834650942034</v>
      </c>
      <c r="CU79">
        <f>CT78+'PC HKI$'!CU78</f>
        <v>433.13787078166547</v>
      </c>
      <c r="CV79">
        <f>CU78+'PC HKI$'!CV78</f>
        <v>432.58336896027464</v>
      </c>
      <c r="CW79">
        <f>CV78+'PC HKI$'!CW78</f>
        <v>432.17988506494737</v>
      </c>
      <c r="CX79">
        <f>CW78+'PC HKI$'!CX78</f>
        <v>431.95142448373394</v>
      </c>
      <c r="CY79">
        <f>CX78+'PC HKI$'!CY78</f>
        <v>431.84321134551732</v>
      </c>
    </row>
    <row r="80" spans="1:103" x14ac:dyDescent="0.25">
      <c r="A80">
        <f>'HKFI(x)'!AE78</f>
        <v>2026</v>
      </c>
      <c r="B80">
        <f t="shared" si="3"/>
        <v>56824.51892018161</v>
      </c>
      <c r="C80">
        <f>'PC HKI$'!C79</f>
        <v>21.965479992338818</v>
      </c>
      <c r="D80">
        <f>C79+'PC HKI$'!D79</f>
        <v>39.788014186458916</v>
      </c>
      <c r="E80">
        <f>D79+'PC HKI$'!E79</f>
        <v>55.536474968847045</v>
      </c>
      <c r="F80">
        <f>E79+'PC HKI$'!F79</f>
        <v>76.246784039231088</v>
      </c>
      <c r="G80">
        <f>F79+'PC HKI$'!G79</f>
        <v>98.987367101793112</v>
      </c>
      <c r="H80">
        <f>G79+'PC HKI$'!H79</f>
        <v>126.49806527395786</v>
      </c>
      <c r="I80">
        <f>H79+'PC HKI$'!I79</f>
        <v>168.77613430855649</v>
      </c>
      <c r="J80">
        <f>I79+'PC HKI$'!J79</f>
        <v>225.51526586946079</v>
      </c>
      <c r="K80">
        <f>J79+'PC HKI$'!K79</f>
        <v>279.40460792711144</v>
      </c>
      <c r="L80">
        <f>K79+'PC HKI$'!L79</f>
        <v>332.64699230450276</v>
      </c>
      <c r="M80">
        <f>L79+'PC HKI$'!M79</f>
        <v>387.27528171400684</v>
      </c>
      <c r="N80">
        <f>M79+'PC HKI$'!N79</f>
        <v>440.04763061955299</v>
      </c>
      <c r="O80">
        <f>N79+'PC HKI$'!O79</f>
        <v>494.30420406522785</v>
      </c>
      <c r="P80">
        <f>O79+'PC HKI$'!P79</f>
        <v>547.69288485949858</v>
      </c>
      <c r="Q80">
        <f>P79+'PC HKI$'!Q79</f>
        <v>601.88710534491406</v>
      </c>
      <c r="R80">
        <f>Q79+'PC HKI$'!R79</f>
        <v>654.89151918744415</v>
      </c>
      <c r="S80">
        <f>R79+'PC HKI$'!S79</f>
        <v>706.12853814041807</v>
      </c>
      <c r="T80">
        <f>S79+'PC HKI$'!T79</f>
        <v>757.97846818291055</v>
      </c>
      <c r="U80">
        <f>T79+'PC HKI$'!U79</f>
        <v>796.61584543087224</v>
      </c>
      <c r="V80">
        <f>U79+'PC HKI$'!V79</f>
        <v>830.89824706280933</v>
      </c>
      <c r="W80">
        <f>V79+'PC HKI$'!W79</f>
        <v>858.64729978020864</v>
      </c>
      <c r="X80">
        <f>W79+'PC HKI$'!X79</f>
        <v>881.11231567660548</v>
      </c>
      <c r="Y80">
        <f>X79+'PC HKI$'!Y79</f>
        <v>896.77795957235355</v>
      </c>
      <c r="Z80">
        <f>Y79+'PC HKI$'!Z79</f>
        <v>910.86118069873453</v>
      </c>
      <c r="AA80">
        <f>Z79+'PC HKI$'!AA79</f>
        <v>915.89715783564964</v>
      </c>
      <c r="AB80">
        <f>AA79+'PC HKI$'!AB79</f>
        <v>911.37663675828026</v>
      </c>
      <c r="AC80">
        <f>AB79+'PC HKI$'!AC79</f>
        <v>906.81016057022157</v>
      </c>
      <c r="AD80">
        <f>AC79+'PC HKI$'!AD79</f>
        <v>886.02602772017406</v>
      </c>
      <c r="AE80">
        <f>AD79+'PC HKI$'!AE79</f>
        <v>866.95621120787609</v>
      </c>
      <c r="AF80">
        <f>AE79+'PC HKI$'!AF79</f>
        <v>849.31383635680129</v>
      </c>
      <c r="AG80">
        <f>AF79+'PC HKI$'!AG79</f>
        <v>832.91089892935952</v>
      </c>
      <c r="AH80">
        <f>AG79+'PC HKI$'!AH79</f>
        <v>817.54187059277535</v>
      </c>
      <c r="AI80">
        <f>AH79+'PC HKI$'!AI79</f>
        <v>803.0933812290815</v>
      </c>
      <c r="AJ80">
        <f>AI79+'PC HKI$'!AJ79</f>
        <v>789.44723367353595</v>
      </c>
      <c r="AK80">
        <f>AJ79+'PC HKI$'!AK79</f>
        <v>776.40105580311001</v>
      </c>
      <c r="AL80">
        <f>AK79+'PC HKI$'!AL79</f>
        <v>763.83951039779379</v>
      </c>
      <c r="AM80">
        <f>AL79+'PC HKI$'!AM79</f>
        <v>751.75277518064763</v>
      </c>
      <c r="AN80">
        <f>AM79+'PC HKI$'!AN79</f>
        <v>740.06680178196461</v>
      </c>
      <c r="AO80">
        <f>AN79+'PC HKI$'!AO79</f>
        <v>728.78231983500734</v>
      </c>
      <c r="AP80">
        <f>AO79+'PC HKI$'!AP79</f>
        <v>717.82982463288567</v>
      </c>
      <c r="AQ80">
        <f>AP79+'PC HKI$'!AQ79</f>
        <v>707.21551644169085</v>
      </c>
      <c r="AR80">
        <f>AQ79+'PC HKI$'!AR79</f>
        <v>696.90593205749713</v>
      </c>
      <c r="AS80">
        <f>AR79+'PC HKI$'!AS79</f>
        <v>686.86975434774638</v>
      </c>
      <c r="AT80">
        <f>AS79+'PC HKI$'!AT79</f>
        <v>677.1505856638264</v>
      </c>
      <c r="AU80">
        <f>AT79+'PC HKI$'!AU79</f>
        <v>667.81805834277748</v>
      </c>
      <c r="AV80">
        <f>AU79+'PC HKI$'!AV79</f>
        <v>658.8538775229606</v>
      </c>
      <c r="AW80">
        <f>AV79+'PC HKI$'!AW79</f>
        <v>650.25407497785147</v>
      </c>
      <c r="AX80">
        <f>AW79+'PC HKI$'!AX79</f>
        <v>642.00157668171153</v>
      </c>
      <c r="AY80">
        <f>AX79+'PC HKI$'!AY79</f>
        <v>634.16191979145742</v>
      </c>
      <c r="AZ80">
        <f>AY79+'PC HKI$'!AZ79</f>
        <v>626.79972055329915</v>
      </c>
      <c r="BA80">
        <f>AZ79+'PC HKI$'!BA79</f>
        <v>619.84612336946122</v>
      </c>
      <c r="BB80">
        <f>BA79+'PC HKI$'!BB79</f>
        <v>613.27835019103736</v>
      </c>
      <c r="BC80">
        <f>BB79+'PC HKI$'!BC79</f>
        <v>607.06969706527025</v>
      </c>
      <c r="BD80">
        <f>BC79+'PC HKI$'!BD79</f>
        <v>601.1905926757579</v>
      </c>
      <c r="BE80">
        <f>BD79+'PC HKI$'!BE79</f>
        <v>595.65481271862529</v>
      </c>
      <c r="BF80">
        <f>BE79+'PC HKI$'!BF79</f>
        <v>590.40245418306006</v>
      </c>
      <c r="BG80">
        <f>BF79+'PC HKI$'!BG79</f>
        <v>585.43784497377908</v>
      </c>
      <c r="BH80">
        <f>BG79+'PC HKI$'!BH79</f>
        <v>580.73127295832558</v>
      </c>
      <c r="BI80">
        <f>BH79+'PC HKI$'!BI79</f>
        <v>576.23773110953971</v>
      </c>
      <c r="BJ80">
        <f>BI79+'PC HKI$'!BJ79</f>
        <v>571.99335064574484</v>
      </c>
      <c r="BK80">
        <f>BJ79+'PC HKI$'!BK79</f>
        <v>567.97548930647429</v>
      </c>
      <c r="BL80">
        <f>BK79+'PC HKI$'!BL79</f>
        <v>564.07924315638365</v>
      </c>
      <c r="BM80">
        <f>BL79+'PC HKI$'!BM79</f>
        <v>560.24118963749186</v>
      </c>
      <c r="BN80">
        <f>BM79+'PC HKI$'!BN79</f>
        <v>556.29846701163194</v>
      </c>
      <c r="BO80">
        <f>BN79+'PC HKI$'!BO79</f>
        <v>552.43469878759686</v>
      </c>
      <c r="BP80">
        <f>BO79+'PC HKI$'!BP79</f>
        <v>548.58863128122016</v>
      </c>
      <c r="BQ80">
        <f>BP79+'PC HKI$'!BQ79</f>
        <v>544.595715569258</v>
      </c>
      <c r="BR80">
        <f>BQ79+'PC HKI$'!BR79</f>
        <v>540.51803905682107</v>
      </c>
      <c r="BS80">
        <f>BR79+'PC HKI$'!BS79</f>
        <v>536.32775872371883</v>
      </c>
      <c r="BT80">
        <f>BS79+'PC HKI$'!BT79</f>
        <v>532.2107961988122</v>
      </c>
      <c r="BU80">
        <f>BT79+'PC HKI$'!BU79</f>
        <v>527.98907554385789</v>
      </c>
      <c r="BV80">
        <f>BU79+'PC HKI$'!BV79</f>
        <v>523.61808121295087</v>
      </c>
      <c r="BW80">
        <f>BV79+'PC HKI$'!BW79</f>
        <v>519.22231725219956</v>
      </c>
      <c r="BX80">
        <f>BW79+'PC HKI$'!BX79</f>
        <v>514.65545781821857</v>
      </c>
      <c r="BY80">
        <f>BX79+'PC HKI$'!BY79</f>
        <v>510.00311316807745</v>
      </c>
      <c r="BZ80">
        <f>BY79+'PC HKI$'!BZ79</f>
        <v>505.23767805663783</v>
      </c>
      <c r="CA80">
        <f>BZ79+'PC HKI$'!CA79</f>
        <v>500.37444250459026</v>
      </c>
      <c r="CB80">
        <f>CA79+'PC HKI$'!CB79</f>
        <v>495.51957063724814</v>
      </c>
      <c r="CC80">
        <f>CB79+'PC HKI$'!CC79</f>
        <v>490.5408091050391</v>
      </c>
      <c r="CD80">
        <f>CC79+'PC HKI$'!CD79</f>
        <v>485.49876720016124</v>
      </c>
      <c r="CE80">
        <f>CD79+'PC HKI$'!CE79</f>
        <v>480.52432782357124</v>
      </c>
      <c r="CF80">
        <f>CE79+'PC HKI$'!CF79</f>
        <v>475.71934855509932</v>
      </c>
      <c r="CG80">
        <f>CF79+'PC HKI$'!CG79</f>
        <v>471.04082553263999</v>
      </c>
      <c r="CH80">
        <f>CG79+'PC HKI$'!CH79</f>
        <v>466.54103893471705</v>
      </c>
      <c r="CI80">
        <f>CH79+'PC HKI$'!CI79</f>
        <v>462.30438483661254</v>
      </c>
      <c r="CJ80">
        <f>CI79+'PC HKI$'!CJ79</f>
        <v>458.42324701989941</v>
      </c>
      <c r="CK80">
        <f>CJ79+'PC HKI$'!CK79</f>
        <v>454.85422333052469</v>
      </c>
      <c r="CL80">
        <f>CK79+'PC HKI$'!CL79</f>
        <v>451.55443882407684</v>
      </c>
      <c r="CM80">
        <f>CL79+'PC HKI$'!CM79</f>
        <v>448.4884608111708</v>
      </c>
      <c r="CN80">
        <f>CM79+'PC HKI$'!CN79</f>
        <v>445.65892517603731</v>
      </c>
      <c r="CO80">
        <f>CN79+'PC HKI$'!CO79</f>
        <v>443.17514107068217</v>
      </c>
      <c r="CP80">
        <f>CO79+'PC HKI$'!CP79</f>
        <v>440.99140675591082</v>
      </c>
      <c r="CQ80">
        <f>CP79+'PC HKI$'!CQ79</f>
        <v>439.05964185910852</v>
      </c>
      <c r="CR80">
        <f>CQ79+'PC HKI$'!CR79</f>
        <v>437.38485077206735</v>
      </c>
      <c r="CS80">
        <f>CR79+'PC HKI$'!CS79</f>
        <v>435.94214553506674</v>
      </c>
      <c r="CT80">
        <f>CS79+'PC HKI$'!CT79</f>
        <v>434.79366123156518</v>
      </c>
      <c r="CU80">
        <f>CT79+'PC HKI$'!CU79</f>
        <v>433.87834650942034</v>
      </c>
      <c r="CV80">
        <f>CU79+'PC HKI$'!CV79</f>
        <v>433.13787078166547</v>
      </c>
      <c r="CW80">
        <f>CV79+'PC HKI$'!CW79</f>
        <v>432.58336896027464</v>
      </c>
      <c r="CX80">
        <f>CW79+'PC HKI$'!CX79</f>
        <v>432.17988506494737</v>
      </c>
      <c r="CY80">
        <f>CX79+'PC HKI$'!CY79</f>
        <v>431.95142448373394</v>
      </c>
    </row>
    <row r="81" spans="1:103" x14ac:dyDescent="0.25">
      <c r="A81">
        <f>'HKFI(x)'!AE79</f>
        <v>2027</v>
      </c>
      <c r="B81">
        <f t="shared" si="3"/>
        <v>57752.62399573213</v>
      </c>
      <c r="C81">
        <f>'PC HKI$'!C80</f>
        <v>22.971336105939479</v>
      </c>
      <c r="D81">
        <f>C80+'PC HKI$'!D80</f>
        <v>41.462928039635813</v>
      </c>
      <c r="E81">
        <f>D80+'PC HKI$'!E80</f>
        <v>57.693609943933069</v>
      </c>
      <c r="F81">
        <f>E80+'PC HKI$'!F80</f>
        <v>79.186096237413793</v>
      </c>
      <c r="G81">
        <f>F80+'PC HKI$'!G80</f>
        <v>102.78189973104462</v>
      </c>
      <c r="H81">
        <f>G80+'PC HKI$'!H80</f>
        <v>131.24610659855807</v>
      </c>
      <c r="I81">
        <f>H80+'PC HKI$'!I80</f>
        <v>175.18086198066089</v>
      </c>
      <c r="J81">
        <f>I80+'PC HKI$'!J80</f>
        <v>234.13100896199694</v>
      </c>
      <c r="K81">
        <f>J80+'PC HKI$'!K80</f>
        <v>290.58124420286799</v>
      </c>
      <c r="L81">
        <f>K80+'PC HKI$'!L80</f>
        <v>345.80817961012366</v>
      </c>
      <c r="M81">
        <f>L80+'PC HKI$'!M80</f>
        <v>402.52245770313453</v>
      </c>
      <c r="N81">
        <f>M80+'PC HKI$'!N80</f>
        <v>457.37181800732986</v>
      </c>
      <c r="O81">
        <f>N80+'PC HKI$'!O80</f>
        <v>513.38556061282145</v>
      </c>
      <c r="P81">
        <f>O80+'PC HKI$'!P80</f>
        <v>568.22676292719791</v>
      </c>
      <c r="Q81">
        <f>P80+'PC HKI$'!Q80</f>
        <v>623.75430883957426</v>
      </c>
      <c r="R81">
        <f>Q80+'PC HKI$'!R80</f>
        <v>678.12850457015281</v>
      </c>
      <c r="S81">
        <f>R80+'PC HKI$'!S80</f>
        <v>730.80780318885274</v>
      </c>
      <c r="T81">
        <f>S80+'PC HKI$'!T80</f>
        <v>783.7048935605319</v>
      </c>
      <c r="U81">
        <f>T80+'PC HKI$'!U80</f>
        <v>822.87816647749071</v>
      </c>
      <c r="V81">
        <f>U80+'PC HKI$'!V80</f>
        <v>857.96024075897731</v>
      </c>
      <c r="W81">
        <f>V80+'PC HKI$'!W80</f>
        <v>885.8982008253829</v>
      </c>
      <c r="X81">
        <f>W80+'PC HKI$'!X80</f>
        <v>908.03679729872965</v>
      </c>
      <c r="Y81">
        <f>X80+'PC HKI$'!Y80</f>
        <v>922.96330973314923</v>
      </c>
      <c r="Z81">
        <f>Y80+'PC HKI$'!Z80</f>
        <v>936.23313914994696</v>
      </c>
      <c r="AA81">
        <f>Z80+'PC HKI$'!AA80</f>
        <v>940.65554344915699</v>
      </c>
      <c r="AB81">
        <f>AA80+'PC HKI$'!AB80</f>
        <v>935.04727473862954</v>
      </c>
      <c r="AC81">
        <f>AB80+'PC HKI$'!AC80</f>
        <v>929.19590768277544</v>
      </c>
      <c r="AD81">
        <f>AC80+'PC HKI$'!AD80</f>
        <v>906.81016057022157</v>
      </c>
      <c r="AE81">
        <f>AD80+'PC HKI$'!AE80</f>
        <v>886.02602772017406</v>
      </c>
      <c r="AF81">
        <f>AE80+'PC HKI$'!AF80</f>
        <v>866.95621120787609</v>
      </c>
      <c r="AG81">
        <f>AF80+'PC HKI$'!AG80</f>
        <v>849.31383635680129</v>
      </c>
      <c r="AH81">
        <f>AG80+'PC HKI$'!AH80</f>
        <v>832.91089892935952</v>
      </c>
      <c r="AI81">
        <f>AH80+'PC HKI$'!AI80</f>
        <v>817.54187059277535</v>
      </c>
      <c r="AJ81">
        <f>AI80+'PC HKI$'!AJ80</f>
        <v>803.0933812290815</v>
      </c>
      <c r="AK81">
        <f>AJ80+'PC HKI$'!AK80</f>
        <v>789.44723367353595</v>
      </c>
      <c r="AL81">
        <f>AK80+'PC HKI$'!AL80</f>
        <v>776.40105580311001</v>
      </c>
      <c r="AM81">
        <f>AL80+'PC HKI$'!AM80</f>
        <v>763.83951039779379</v>
      </c>
      <c r="AN81">
        <f>AM80+'PC HKI$'!AN80</f>
        <v>751.75277518064763</v>
      </c>
      <c r="AO81">
        <f>AN80+'PC HKI$'!AO80</f>
        <v>740.06680178196461</v>
      </c>
      <c r="AP81">
        <f>AO80+'PC HKI$'!AP80</f>
        <v>728.78231983500734</v>
      </c>
      <c r="AQ81">
        <f>AP80+'PC HKI$'!AQ80</f>
        <v>717.82982463288567</v>
      </c>
      <c r="AR81">
        <f>AQ80+'PC HKI$'!AR80</f>
        <v>707.21551644169085</v>
      </c>
      <c r="AS81">
        <f>AR80+'PC HKI$'!AS80</f>
        <v>696.90593205749713</v>
      </c>
      <c r="AT81">
        <f>AS80+'PC HKI$'!AT80</f>
        <v>686.86975434774638</v>
      </c>
      <c r="AU81">
        <f>AT80+'PC HKI$'!AU80</f>
        <v>677.1505856638264</v>
      </c>
      <c r="AV81">
        <f>AU80+'PC HKI$'!AV80</f>
        <v>667.81805834277748</v>
      </c>
      <c r="AW81">
        <f>AV80+'PC HKI$'!AW80</f>
        <v>658.8538775229606</v>
      </c>
      <c r="AX81">
        <f>AW80+'PC HKI$'!AX80</f>
        <v>650.25407497785147</v>
      </c>
      <c r="AY81">
        <f>AX80+'PC HKI$'!AY80</f>
        <v>642.00157668171153</v>
      </c>
      <c r="AZ81">
        <f>AY80+'PC HKI$'!AZ80</f>
        <v>634.16191979145742</v>
      </c>
      <c r="BA81">
        <f>AZ80+'PC HKI$'!BA80</f>
        <v>626.79972055329915</v>
      </c>
      <c r="BB81">
        <f>BA80+'PC HKI$'!BB80</f>
        <v>619.84612336946122</v>
      </c>
      <c r="BC81">
        <f>BB80+'PC HKI$'!BC80</f>
        <v>613.27835019103736</v>
      </c>
      <c r="BD81">
        <f>BC80+'PC HKI$'!BD80</f>
        <v>607.06969706527025</v>
      </c>
      <c r="BE81">
        <f>BD80+'PC HKI$'!BE80</f>
        <v>601.1905926757579</v>
      </c>
      <c r="BF81">
        <f>BE80+'PC HKI$'!BF80</f>
        <v>595.65481271862529</v>
      </c>
      <c r="BG81">
        <f>BF80+'PC HKI$'!BG80</f>
        <v>590.40245418306006</v>
      </c>
      <c r="BH81">
        <f>BG80+'PC HKI$'!BH80</f>
        <v>585.43784497377908</v>
      </c>
      <c r="BI81">
        <f>BH80+'PC HKI$'!BI80</f>
        <v>580.73127295832558</v>
      </c>
      <c r="BJ81">
        <f>BI80+'PC HKI$'!BJ80</f>
        <v>576.23773110953971</v>
      </c>
      <c r="BK81">
        <f>BJ80+'PC HKI$'!BK80</f>
        <v>571.99335064574484</v>
      </c>
      <c r="BL81">
        <f>BK80+'PC HKI$'!BL80</f>
        <v>567.97548930647429</v>
      </c>
      <c r="BM81">
        <f>BL80+'PC HKI$'!BM80</f>
        <v>564.07924315638365</v>
      </c>
      <c r="BN81">
        <f>BM80+'PC HKI$'!BN80</f>
        <v>560.24118963749186</v>
      </c>
      <c r="BO81">
        <f>BN80+'PC HKI$'!BO80</f>
        <v>556.29846701163194</v>
      </c>
      <c r="BP81">
        <f>BO80+'PC HKI$'!BP80</f>
        <v>552.43469878759686</v>
      </c>
      <c r="BQ81">
        <f>BP80+'PC HKI$'!BQ80</f>
        <v>548.58863128122016</v>
      </c>
      <c r="BR81">
        <f>BQ80+'PC HKI$'!BR80</f>
        <v>544.595715569258</v>
      </c>
      <c r="BS81">
        <f>BR80+'PC HKI$'!BS80</f>
        <v>540.51803905682107</v>
      </c>
      <c r="BT81">
        <f>BS80+'PC HKI$'!BT80</f>
        <v>536.32775872371883</v>
      </c>
      <c r="BU81">
        <f>BT80+'PC HKI$'!BU80</f>
        <v>532.2107961988122</v>
      </c>
      <c r="BV81">
        <f>BU80+'PC HKI$'!BV80</f>
        <v>527.98907554385789</v>
      </c>
      <c r="BW81">
        <f>BV80+'PC HKI$'!BW80</f>
        <v>523.61808121295087</v>
      </c>
      <c r="BX81">
        <f>BW80+'PC HKI$'!BX80</f>
        <v>519.22231725219956</v>
      </c>
      <c r="BY81">
        <f>BX80+'PC HKI$'!BY80</f>
        <v>514.65545781821857</v>
      </c>
      <c r="BZ81">
        <f>BY80+'PC HKI$'!BZ80</f>
        <v>510.00311316807745</v>
      </c>
      <c r="CA81">
        <f>BZ80+'PC HKI$'!CA80</f>
        <v>505.23767805663783</v>
      </c>
      <c r="CB81">
        <f>CA80+'PC HKI$'!CB80</f>
        <v>500.37444250459026</v>
      </c>
      <c r="CC81">
        <f>CB80+'PC HKI$'!CC80</f>
        <v>495.51957063724814</v>
      </c>
      <c r="CD81">
        <f>CC80+'PC HKI$'!CD80</f>
        <v>490.5408091050391</v>
      </c>
      <c r="CE81">
        <f>CD80+'PC HKI$'!CE80</f>
        <v>485.49876720016124</v>
      </c>
      <c r="CF81">
        <f>CE80+'PC HKI$'!CF80</f>
        <v>480.52432782357124</v>
      </c>
      <c r="CG81">
        <f>CF80+'PC HKI$'!CG80</f>
        <v>475.71934855509932</v>
      </c>
      <c r="CH81">
        <f>CG80+'PC HKI$'!CH80</f>
        <v>471.04082553263999</v>
      </c>
      <c r="CI81">
        <f>CH80+'PC HKI$'!CI80</f>
        <v>466.54103893471705</v>
      </c>
      <c r="CJ81">
        <f>CI80+'PC HKI$'!CJ80</f>
        <v>462.30438483661254</v>
      </c>
      <c r="CK81">
        <f>CJ80+'PC HKI$'!CK80</f>
        <v>458.42324701989941</v>
      </c>
      <c r="CL81">
        <f>CK80+'PC HKI$'!CL80</f>
        <v>454.85422333052469</v>
      </c>
      <c r="CM81">
        <f>CL80+'PC HKI$'!CM80</f>
        <v>451.55443882407684</v>
      </c>
      <c r="CN81">
        <f>CM80+'PC HKI$'!CN80</f>
        <v>448.4884608111708</v>
      </c>
      <c r="CO81">
        <f>CN80+'PC HKI$'!CO80</f>
        <v>445.65892517603731</v>
      </c>
      <c r="CP81">
        <f>CO80+'PC HKI$'!CP80</f>
        <v>443.17514107068217</v>
      </c>
      <c r="CQ81">
        <f>CP80+'PC HKI$'!CQ80</f>
        <v>440.99140675591082</v>
      </c>
      <c r="CR81">
        <f>CQ80+'PC HKI$'!CR80</f>
        <v>439.05964185910852</v>
      </c>
      <c r="CS81">
        <f>CR80+'PC HKI$'!CS80</f>
        <v>437.38485077206735</v>
      </c>
      <c r="CT81">
        <f>CS80+'PC HKI$'!CT80</f>
        <v>435.94214553506674</v>
      </c>
      <c r="CU81">
        <f>CT80+'PC HKI$'!CU80</f>
        <v>434.79366123156518</v>
      </c>
      <c r="CV81">
        <f>CU80+'PC HKI$'!CV80</f>
        <v>433.87834650942034</v>
      </c>
      <c r="CW81">
        <f>CV80+'PC HKI$'!CW80</f>
        <v>433.13787078166547</v>
      </c>
      <c r="CX81">
        <f>CW80+'PC HKI$'!CX80</f>
        <v>432.58336896027464</v>
      </c>
      <c r="CY81">
        <f>CX80+'PC HKI$'!CY80</f>
        <v>432.17988506494737</v>
      </c>
    </row>
    <row r="82" spans="1:103" x14ac:dyDescent="0.25">
      <c r="A82">
        <f>'HKFI(x)'!AE80</f>
        <v>2028</v>
      </c>
      <c r="B82">
        <f t="shared" si="3"/>
        <v>58749.662120336623</v>
      </c>
      <c r="C82">
        <f>'PC HKI$'!C81</f>
        <v>24.043592802522621</v>
      </c>
      <c r="D82">
        <f>C81+'PC HKI$'!D81</f>
        <v>43.389054499710639</v>
      </c>
      <c r="E82">
        <f>D81+'PC HKI$'!E81</f>
        <v>60.241932224056058</v>
      </c>
      <c r="F82">
        <f>E81+'PC HKI$'!F81</f>
        <v>82.705981959076695</v>
      </c>
      <c r="G82">
        <f>F81+'PC HKI$'!G81</f>
        <v>107.59523710512777</v>
      </c>
      <c r="H82">
        <f>G81+'PC HKI$'!H81</f>
        <v>137.20269303114617</v>
      </c>
      <c r="I82">
        <f>H81+'PC HKI$'!I81</f>
        <v>182.88677604565538</v>
      </c>
      <c r="J82">
        <f>I81+'PC HKI$'!J81</f>
        <v>243.49399611309605</v>
      </c>
      <c r="K82">
        <f>J81+'PC HKI$'!K81</f>
        <v>302.56585406242323</v>
      </c>
      <c r="L82">
        <f>K81+'PC HKI$'!L81</f>
        <v>360.32029189323424</v>
      </c>
      <c r="M82">
        <f>L81+'PC HKI$'!M81</f>
        <v>419.14995121260722</v>
      </c>
      <c r="N82">
        <f>M81+'PC HKI$'!N81</f>
        <v>476.36342242646282</v>
      </c>
      <c r="O82">
        <f>N81+'PC HKI$'!O81</f>
        <v>534.58177996241272</v>
      </c>
      <c r="P82">
        <f>O81+'PC HKI$'!P81</f>
        <v>591.39278530836157</v>
      </c>
      <c r="Q82">
        <f>P81+'PC HKI$'!Q81</f>
        <v>648.34850630466212</v>
      </c>
      <c r="R82">
        <f>Q81+'PC HKI$'!R81</f>
        <v>704.03952942318108</v>
      </c>
      <c r="S82">
        <f>R81+'PC HKI$'!S81</f>
        <v>758.68638277705736</v>
      </c>
      <c r="T82">
        <f>S81+'PC HKI$'!T81</f>
        <v>812.73544148804001</v>
      </c>
      <c r="U82">
        <f>T81+'PC HKI$'!U81</f>
        <v>851.73967936963209</v>
      </c>
      <c r="V82">
        <f>U81+'PC HKI$'!V81</f>
        <v>887.42617480144372</v>
      </c>
      <c r="W82">
        <f>V81+'PC HKI$'!W81</f>
        <v>915.69332343516271</v>
      </c>
      <c r="X82">
        <f>W81+'PC HKI$'!X81</f>
        <v>937.56408280454934</v>
      </c>
      <c r="Y82">
        <f>X81+'PC HKI$'!Y81</f>
        <v>951.60786593842602</v>
      </c>
      <c r="Z82">
        <f>Y81+'PC HKI$'!Z81</f>
        <v>963.29237304775006</v>
      </c>
      <c r="AA82">
        <f>Z81+'PC HKI$'!AA81</f>
        <v>966.84167573750074</v>
      </c>
      <c r="AB82">
        <f>AA81+'PC HKI$'!AB81</f>
        <v>960.63636851483102</v>
      </c>
      <c r="AC82">
        <f>AB81+'PC HKI$'!AC81</f>
        <v>953.29131063454349</v>
      </c>
      <c r="AD82">
        <f>AC81+'PC HKI$'!AD81</f>
        <v>929.19590768277544</v>
      </c>
      <c r="AE82">
        <f>AD81+'PC HKI$'!AE81</f>
        <v>906.81016057022157</v>
      </c>
      <c r="AF82">
        <f>AE81+'PC HKI$'!AF81</f>
        <v>886.02602772017406</v>
      </c>
      <c r="AG82">
        <f>AF81+'PC HKI$'!AG81</f>
        <v>866.95621120787609</v>
      </c>
      <c r="AH82">
        <f>AG81+'PC HKI$'!AH81</f>
        <v>849.31383635680129</v>
      </c>
      <c r="AI82">
        <f>AH81+'PC HKI$'!AI81</f>
        <v>832.91089892935952</v>
      </c>
      <c r="AJ82">
        <f>AI81+'PC HKI$'!AJ81</f>
        <v>817.54187059277535</v>
      </c>
      <c r="AK82">
        <f>AJ81+'PC HKI$'!AK81</f>
        <v>803.0933812290815</v>
      </c>
      <c r="AL82">
        <f>AK81+'PC HKI$'!AL81</f>
        <v>789.44723367353595</v>
      </c>
      <c r="AM82">
        <f>AL81+'PC HKI$'!AM81</f>
        <v>776.40105580311001</v>
      </c>
      <c r="AN82">
        <f>AM81+'PC HKI$'!AN81</f>
        <v>763.83951039779379</v>
      </c>
      <c r="AO82">
        <f>AN81+'PC HKI$'!AO81</f>
        <v>751.75277518064763</v>
      </c>
      <c r="AP82">
        <f>AO81+'PC HKI$'!AP81</f>
        <v>740.06680178196461</v>
      </c>
      <c r="AQ82">
        <f>AP81+'PC HKI$'!AQ81</f>
        <v>728.78231983500734</v>
      </c>
      <c r="AR82">
        <f>AQ81+'PC HKI$'!AR81</f>
        <v>717.82982463288567</v>
      </c>
      <c r="AS82">
        <f>AR81+'PC HKI$'!AS81</f>
        <v>707.21551644169085</v>
      </c>
      <c r="AT82">
        <f>AS81+'PC HKI$'!AT81</f>
        <v>696.90593205749713</v>
      </c>
      <c r="AU82">
        <f>AT81+'PC HKI$'!AU81</f>
        <v>686.86975434774638</v>
      </c>
      <c r="AV82">
        <f>AU81+'PC HKI$'!AV81</f>
        <v>677.1505856638264</v>
      </c>
      <c r="AW82">
        <f>AV81+'PC HKI$'!AW81</f>
        <v>667.81805834277748</v>
      </c>
      <c r="AX82">
        <f>AW81+'PC HKI$'!AX81</f>
        <v>658.8538775229606</v>
      </c>
      <c r="AY82">
        <f>AX81+'PC HKI$'!AY81</f>
        <v>650.25407497785147</v>
      </c>
      <c r="AZ82">
        <f>AY81+'PC HKI$'!AZ81</f>
        <v>642.00157668171153</v>
      </c>
      <c r="BA82">
        <f>AZ81+'PC HKI$'!BA81</f>
        <v>634.16191979145742</v>
      </c>
      <c r="BB82">
        <f>BA81+'PC HKI$'!BB81</f>
        <v>626.79972055329915</v>
      </c>
      <c r="BC82">
        <f>BB81+'PC HKI$'!BC81</f>
        <v>619.84612336946122</v>
      </c>
      <c r="BD82">
        <f>BC81+'PC HKI$'!BD81</f>
        <v>613.27835019103736</v>
      </c>
      <c r="BE82">
        <f>BD81+'PC HKI$'!BE81</f>
        <v>607.06969706527025</v>
      </c>
      <c r="BF82">
        <f>BE81+'PC HKI$'!BF81</f>
        <v>601.1905926757579</v>
      </c>
      <c r="BG82">
        <f>BF81+'PC HKI$'!BG81</f>
        <v>595.65481271862529</v>
      </c>
      <c r="BH82">
        <f>BG81+'PC HKI$'!BH81</f>
        <v>590.40245418306006</v>
      </c>
      <c r="BI82">
        <f>BH81+'PC HKI$'!BI81</f>
        <v>585.43784497377908</v>
      </c>
      <c r="BJ82">
        <f>BI81+'PC HKI$'!BJ81</f>
        <v>580.73127295832558</v>
      </c>
      <c r="BK82">
        <f>BJ81+'PC HKI$'!BK81</f>
        <v>576.23773110953971</v>
      </c>
      <c r="BL82">
        <f>BK81+'PC HKI$'!BL81</f>
        <v>571.99335064574484</v>
      </c>
      <c r="BM82">
        <f>BL81+'PC HKI$'!BM81</f>
        <v>567.97548930647429</v>
      </c>
      <c r="BN82">
        <f>BM81+'PC HKI$'!BN81</f>
        <v>564.07924315638365</v>
      </c>
      <c r="BO82">
        <f>BN81+'PC HKI$'!BO81</f>
        <v>560.24118963749186</v>
      </c>
      <c r="BP82">
        <f>BO81+'PC HKI$'!BP81</f>
        <v>556.29846701163194</v>
      </c>
      <c r="BQ82">
        <f>BP81+'PC HKI$'!BQ81</f>
        <v>552.43469878759686</v>
      </c>
      <c r="BR82">
        <f>BQ81+'PC HKI$'!BR81</f>
        <v>548.58863128122016</v>
      </c>
      <c r="BS82">
        <f>BR81+'PC HKI$'!BS81</f>
        <v>544.595715569258</v>
      </c>
      <c r="BT82">
        <f>BS81+'PC HKI$'!BT81</f>
        <v>540.51803905682107</v>
      </c>
      <c r="BU82">
        <f>BT81+'PC HKI$'!BU81</f>
        <v>536.32775872371883</v>
      </c>
      <c r="BV82">
        <f>BU81+'PC HKI$'!BV81</f>
        <v>532.2107961988122</v>
      </c>
      <c r="BW82">
        <f>BV81+'PC HKI$'!BW81</f>
        <v>527.98907554385789</v>
      </c>
      <c r="BX82">
        <f>BW81+'PC HKI$'!BX81</f>
        <v>523.61808121295087</v>
      </c>
      <c r="BY82">
        <f>BX81+'PC HKI$'!BY81</f>
        <v>519.22231725219956</v>
      </c>
      <c r="BZ82">
        <f>BY81+'PC HKI$'!BZ81</f>
        <v>514.65545781821857</v>
      </c>
      <c r="CA82">
        <f>BZ81+'PC HKI$'!CA81</f>
        <v>510.00311316807745</v>
      </c>
      <c r="CB82">
        <f>CA81+'PC HKI$'!CB81</f>
        <v>505.23767805663783</v>
      </c>
      <c r="CC82">
        <f>CB81+'PC HKI$'!CC81</f>
        <v>500.37444250459026</v>
      </c>
      <c r="CD82">
        <f>CC81+'PC HKI$'!CD81</f>
        <v>495.51957063724814</v>
      </c>
      <c r="CE82">
        <f>CD81+'PC HKI$'!CE81</f>
        <v>490.5408091050391</v>
      </c>
      <c r="CF82">
        <f>CE81+'PC HKI$'!CF81</f>
        <v>485.49876720016124</v>
      </c>
      <c r="CG82">
        <f>CF81+'PC HKI$'!CG81</f>
        <v>480.52432782357124</v>
      </c>
      <c r="CH82">
        <f>CG81+'PC HKI$'!CH81</f>
        <v>475.71934855509932</v>
      </c>
      <c r="CI82">
        <f>CH81+'PC HKI$'!CI81</f>
        <v>471.04082553263999</v>
      </c>
      <c r="CJ82">
        <f>CI81+'PC HKI$'!CJ81</f>
        <v>466.54103893471705</v>
      </c>
      <c r="CK82">
        <f>CJ81+'PC HKI$'!CK81</f>
        <v>462.30438483661254</v>
      </c>
      <c r="CL82">
        <f>CK81+'PC HKI$'!CL81</f>
        <v>458.42324701989941</v>
      </c>
      <c r="CM82">
        <f>CL81+'PC HKI$'!CM81</f>
        <v>454.85422333052469</v>
      </c>
      <c r="CN82">
        <f>CM81+'PC HKI$'!CN81</f>
        <v>451.55443882407684</v>
      </c>
      <c r="CO82">
        <f>CN81+'PC HKI$'!CO81</f>
        <v>448.4884608111708</v>
      </c>
      <c r="CP82">
        <f>CO81+'PC HKI$'!CP81</f>
        <v>445.65892517603731</v>
      </c>
      <c r="CQ82">
        <f>CP81+'PC HKI$'!CQ81</f>
        <v>443.17514107068217</v>
      </c>
      <c r="CR82">
        <f>CQ81+'PC HKI$'!CR81</f>
        <v>440.99140675591082</v>
      </c>
      <c r="CS82">
        <f>CR81+'PC HKI$'!CS81</f>
        <v>439.05964185910852</v>
      </c>
      <c r="CT82">
        <f>CS81+'PC HKI$'!CT81</f>
        <v>437.38485077206735</v>
      </c>
      <c r="CU82">
        <f>CT81+'PC HKI$'!CU81</f>
        <v>435.94214553506674</v>
      </c>
      <c r="CV82">
        <f>CU81+'PC HKI$'!CV81</f>
        <v>434.79366123156518</v>
      </c>
      <c r="CW82">
        <f>CV81+'PC HKI$'!CW81</f>
        <v>433.87834650942034</v>
      </c>
      <c r="CX82">
        <f>CW81+'PC HKI$'!CX81</f>
        <v>433.13787078166547</v>
      </c>
      <c r="CY82">
        <f>CX81+'PC HKI$'!CY81</f>
        <v>432.58336896027464</v>
      </c>
    </row>
    <row r="83" spans="1:103" x14ac:dyDescent="0.25">
      <c r="A83">
        <f>'HKFI(x)'!AE81</f>
        <v>2029</v>
      </c>
      <c r="B83">
        <f t="shared" si="3"/>
        <v>59814.344207612259</v>
      </c>
      <c r="C83">
        <f>'PC HKI$'!C82</f>
        <v>25.10420889765388</v>
      </c>
      <c r="D83">
        <f>C82+'PC HKI$'!D82</f>
        <v>45.37178659035586</v>
      </c>
      <c r="E83">
        <f>D82+'PC HKI$'!E82</f>
        <v>63.028792533512636</v>
      </c>
      <c r="F83">
        <f>E82+'PC HKI$'!F82</f>
        <v>86.56669499071711</v>
      </c>
      <c r="G83">
        <f>F82+'PC HKI$'!G82</f>
        <v>112.88392856698154</v>
      </c>
      <c r="H83">
        <f>G82+'PC HKI$'!H82</f>
        <v>144.07102585731539</v>
      </c>
      <c r="I83">
        <f>H82+'PC HKI$'!I82</f>
        <v>191.6997808229988</v>
      </c>
      <c r="J83">
        <f>I82+'PC HKI$'!J82</f>
        <v>254.17301765737813</v>
      </c>
      <c r="K83">
        <f>J82+'PC HKI$'!K82</f>
        <v>315.26001841504467</v>
      </c>
      <c r="L83">
        <f>K82+'PC HKI$'!L82</f>
        <v>375.61856858365491</v>
      </c>
      <c r="M83">
        <f>L82+'PC HKI$'!M82</f>
        <v>437.10637623418722</v>
      </c>
      <c r="N83">
        <f>M82+'PC HKI$'!N82</f>
        <v>496.67674541541516</v>
      </c>
      <c r="O83">
        <f>N82+'PC HKI$'!O82</f>
        <v>557.38383230331351</v>
      </c>
      <c r="P83">
        <f>O82+'PC HKI$'!P82</f>
        <v>616.58432359984147</v>
      </c>
      <c r="Q83">
        <f>P82+'PC HKI$'!Q82</f>
        <v>675.49798778872264</v>
      </c>
      <c r="R83">
        <f>Q82+'PC HKI$'!R82</f>
        <v>732.59949884438663</v>
      </c>
      <c r="S83">
        <f>R82+'PC HKI$'!S82</f>
        <v>789.06938903593482</v>
      </c>
      <c r="T83">
        <f>S82+'PC HKI$'!T82</f>
        <v>844.84060519692957</v>
      </c>
      <c r="U83">
        <f>T82+'PC HKI$'!U82</f>
        <v>883.86006886143036</v>
      </c>
      <c r="V83">
        <f>U82+'PC HKI$'!V82</f>
        <v>919.4098809703961</v>
      </c>
      <c r="W83">
        <f>V82+'PC HKI$'!W82</f>
        <v>947.83304792968909</v>
      </c>
      <c r="X83">
        <f>W82+'PC HKI$'!X82</f>
        <v>969.60911396560914</v>
      </c>
      <c r="Y83">
        <f>X82+'PC HKI$'!Y82</f>
        <v>982.86025071417635</v>
      </c>
      <c r="Z83">
        <f>Y82+'PC HKI$'!Z82</f>
        <v>992.92082624173952</v>
      </c>
      <c r="AA83">
        <f>Z82+'PC HKI$'!AA82</f>
        <v>994.77704622745307</v>
      </c>
      <c r="AB83">
        <f>AA82+'PC HKI$'!AB82</f>
        <v>987.65214892054587</v>
      </c>
      <c r="AC83">
        <f>AB82+'PC HKI$'!AC82</f>
        <v>979.35124335866522</v>
      </c>
      <c r="AD83">
        <f>AC82+'PC HKI$'!AD82</f>
        <v>953.29131063454349</v>
      </c>
      <c r="AE83">
        <f>AD82+'PC HKI$'!AE82</f>
        <v>929.19590768277544</v>
      </c>
      <c r="AF83">
        <f>AE82+'PC HKI$'!AF82</f>
        <v>906.81016057022157</v>
      </c>
      <c r="AG83">
        <f>AF82+'PC HKI$'!AG82</f>
        <v>886.02602772017406</v>
      </c>
      <c r="AH83">
        <f>AG82+'PC HKI$'!AH82</f>
        <v>866.95621120787609</v>
      </c>
      <c r="AI83">
        <f>AH82+'PC HKI$'!AI82</f>
        <v>849.31383635680129</v>
      </c>
      <c r="AJ83">
        <f>AI82+'PC HKI$'!AJ82</f>
        <v>832.91089892935952</v>
      </c>
      <c r="AK83">
        <f>AJ82+'PC HKI$'!AK82</f>
        <v>817.54187059277535</v>
      </c>
      <c r="AL83">
        <f>AK82+'PC HKI$'!AL82</f>
        <v>803.0933812290815</v>
      </c>
      <c r="AM83">
        <f>AL82+'PC HKI$'!AM82</f>
        <v>789.44723367353595</v>
      </c>
      <c r="AN83">
        <f>AM82+'PC HKI$'!AN82</f>
        <v>776.40105580311001</v>
      </c>
      <c r="AO83">
        <f>AN82+'PC HKI$'!AO82</f>
        <v>763.83951039779379</v>
      </c>
      <c r="AP83">
        <f>AO82+'PC HKI$'!AP82</f>
        <v>751.75277518064763</v>
      </c>
      <c r="AQ83">
        <f>AP82+'PC HKI$'!AQ82</f>
        <v>740.06680178196461</v>
      </c>
      <c r="AR83">
        <f>AQ82+'PC HKI$'!AR82</f>
        <v>728.78231983500734</v>
      </c>
      <c r="AS83">
        <f>AR82+'PC HKI$'!AS82</f>
        <v>717.82982463288567</v>
      </c>
      <c r="AT83">
        <f>AS82+'PC HKI$'!AT82</f>
        <v>707.21551644169085</v>
      </c>
      <c r="AU83">
        <f>AT82+'PC HKI$'!AU82</f>
        <v>696.90593205749713</v>
      </c>
      <c r="AV83">
        <f>AU82+'PC HKI$'!AV82</f>
        <v>686.86975434774638</v>
      </c>
      <c r="AW83">
        <f>AV82+'PC HKI$'!AW82</f>
        <v>677.1505856638264</v>
      </c>
      <c r="AX83">
        <f>AW82+'PC HKI$'!AX82</f>
        <v>667.81805834277748</v>
      </c>
      <c r="AY83">
        <f>AX82+'PC HKI$'!AY82</f>
        <v>658.8538775229606</v>
      </c>
      <c r="AZ83">
        <f>AY82+'PC HKI$'!AZ82</f>
        <v>650.25407497785147</v>
      </c>
      <c r="BA83">
        <f>AZ82+'PC HKI$'!BA82</f>
        <v>642.00157668171153</v>
      </c>
      <c r="BB83">
        <f>BA82+'PC HKI$'!BB82</f>
        <v>634.16191979145742</v>
      </c>
      <c r="BC83">
        <f>BB82+'PC HKI$'!BC82</f>
        <v>626.79972055329915</v>
      </c>
      <c r="BD83">
        <f>BC82+'PC HKI$'!BD82</f>
        <v>619.84612336946122</v>
      </c>
      <c r="BE83">
        <f>BD82+'PC HKI$'!BE82</f>
        <v>613.27835019103736</v>
      </c>
      <c r="BF83">
        <f>BE82+'PC HKI$'!BF82</f>
        <v>607.06969706527025</v>
      </c>
      <c r="BG83">
        <f>BF82+'PC HKI$'!BG82</f>
        <v>601.1905926757579</v>
      </c>
      <c r="BH83">
        <f>BG82+'PC HKI$'!BH82</f>
        <v>595.65481271862529</v>
      </c>
      <c r="BI83">
        <f>BH82+'PC HKI$'!BI82</f>
        <v>590.40245418306006</v>
      </c>
      <c r="BJ83">
        <f>BI82+'PC HKI$'!BJ82</f>
        <v>585.43784497377908</v>
      </c>
      <c r="BK83">
        <f>BJ82+'PC HKI$'!BK82</f>
        <v>580.73127295832558</v>
      </c>
      <c r="BL83">
        <f>BK82+'PC HKI$'!BL82</f>
        <v>576.23773110953971</v>
      </c>
      <c r="BM83">
        <f>BL82+'PC HKI$'!BM82</f>
        <v>571.99335064574484</v>
      </c>
      <c r="BN83">
        <f>BM82+'PC HKI$'!BN82</f>
        <v>567.97548930647429</v>
      </c>
      <c r="BO83">
        <f>BN82+'PC HKI$'!BO82</f>
        <v>564.07924315638365</v>
      </c>
      <c r="BP83">
        <f>BO82+'PC HKI$'!BP82</f>
        <v>560.24118963749186</v>
      </c>
      <c r="BQ83">
        <f>BP82+'PC HKI$'!BQ82</f>
        <v>556.29846701163194</v>
      </c>
      <c r="BR83">
        <f>BQ82+'PC HKI$'!BR82</f>
        <v>552.43469878759686</v>
      </c>
      <c r="BS83">
        <f>BR82+'PC HKI$'!BS82</f>
        <v>548.58863128122016</v>
      </c>
      <c r="BT83">
        <f>BS82+'PC HKI$'!BT82</f>
        <v>544.595715569258</v>
      </c>
      <c r="BU83">
        <f>BT82+'PC HKI$'!BU82</f>
        <v>540.51803905682107</v>
      </c>
      <c r="BV83">
        <f>BU82+'PC HKI$'!BV82</f>
        <v>536.32775872371883</v>
      </c>
      <c r="BW83">
        <f>BV82+'PC HKI$'!BW82</f>
        <v>532.2107961988122</v>
      </c>
      <c r="BX83">
        <f>BW82+'PC HKI$'!BX82</f>
        <v>527.98907554385789</v>
      </c>
      <c r="BY83">
        <f>BX82+'PC HKI$'!BY82</f>
        <v>523.61808121295087</v>
      </c>
      <c r="BZ83">
        <f>BY82+'PC HKI$'!BZ82</f>
        <v>519.22231725219956</v>
      </c>
      <c r="CA83">
        <f>BZ82+'PC HKI$'!CA82</f>
        <v>514.65545781821857</v>
      </c>
      <c r="CB83">
        <f>CA82+'PC HKI$'!CB82</f>
        <v>510.00311316807745</v>
      </c>
      <c r="CC83">
        <f>CB82+'PC HKI$'!CC82</f>
        <v>505.23767805663783</v>
      </c>
      <c r="CD83">
        <f>CC82+'PC HKI$'!CD82</f>
        <v>500.37444250459026</v>
      </c>
      <c r="CE83">
        <f>CD82+'PC HKI$'!CE82</f>
        <v>495.51957063724814</v>
      </c>
      <c r="CF83">
        <f>CE82+'PC HKI$'!CF82</f>
        <v>490.5408091050391</v>
      </c>
      <c r="CG83">
        <f>CF82+'PC HKI$'!CG82</f>
        <v>485.49876720016124</v>
      </c>
      <c r="CH83">
        <f>CG82+'PC HKI$'!CH82</f>
        <v>480.52432782357124</v>
      </c>
      <c r="CI83">
        <f>CH82+'PC HKI$'!CI82</f>
        <v>475.71934855509932</v>
      </c>
      <c r="CJ83">
        <f>CI82+'PC HKI$'!CJ82</f>
        <v>471.04082553263999</v>
      </c>
      <c r="CK83">
        <f>CJ82+'PC HKI$'!CK82</f>
        <v>466.54103893471705</v>
      </c>
      <c r="CL83">
        <f>CK82+'PC HKI$'!CL82</f>
        <v>462.30438483661254</v>
      </c>
      <c r="CM83">
        <f>CL82+'PC HKI$'!CM82</f>
        <v>458.42324701989941</v>
      </c>
      <c r="CN83">
        <f>CM82+'PC HKI$'!CN82</f>
        <v>454.85422333052469</v>
      </c>
      <c r="CO83">
        <f>CN82+'PC HKI$'!CO82</f>
        <v>451.55443882407684</v>
      </c>
      <c r="CP83">
        <f>CO82+'PC HKI$'!CP82</f>
        <v>448.4884608111708</v>
      </c>
      <c r="CQ83">
        <f>CP82+'PC HKI$'!CQ82</f>
        <v>445.65892517603731</v>
      </c>
      <c r="CR83">
        <f>CQ82+'PC HKI$'!CR82</f>
        <v>443.17514107068217</v>
      </c>
      <c r="CS83">
        <f>CR82+'PC HKI$'!CS82</f>
        <v>440.99140675591082</v>
      </c>
      <c r="CT83">
        <f>CS82+'PC HKI$'!CT82</f>
        <v>439.05964185910852</v>
      </c>
      <c r="CU83">
        <f>CT82+'PC HKI$'!CU82</f>
        <v>437.38485077206735</v>
      </c>
      <c r="CV83">
        <f>CU82+'PC HKI$'!CV82</f>
        <v>435.94214553506674</v>
      </c>
      <c r="CW83">
        <f>CV82+'PC HKI$'!CW82</f>
        <v>434.79366123156518</v>
      </c>
      <c r="CX83">
        <f>CW82+'PC HKI$'!CX82</f>
        <v>433.87834650942034</v>
      </c>
      <c r="CY83">
        <f>CX82+'PC HKI$'!CY82</f>
        <v>433.13787078166547</v>
      </c>
    </row>
    <row r="84" spans="1:103" x14ac:dyDescent="0.25">
      <c r="A84">
        <f>'HKFI(x)'!AE82</f>
        <v>2030</v>
      </c>
      <c r="B84">
        <f t="shared" si="3"/>
        <v>60945.843081723571</v>
      </c>
      <c r="C84">
        <f>'PC HKI$'!C83</f>
        <v>26.153696282317949</v>
      </c>
      <c r="D84">
        <f>C83+'PC HKI$'!D83</f>
        <v>47.333518263142068</v>
      </c>
      <c r="E84">
        <f>D83+'PC HKI$'!E83</f>
        <v>65.863360982136811</v>
      </c>
      <c r="F84">
        <f>E83+'PC HKI$'!F83</f>
        <v>90.651077475535331</v>
      </c>
      <c r="G84">
        <f>F83+'PC HKI$'!G83</f>
        <v>118.49255417734635</v>
      </c>
      <c r="H84">
        <f>G83+'PC HKI$'!H83</f>
        <v>151.39134545786843</v>
      </c>
      <c r="I84">
        <f>H83+'PC HKI$'!I83</f>
        <v>201.39534369383259</v>
      </c>
      <c r="J84">
        <f>I83+'PC HKI$'!J83</f>
        <v>265.93341758878296</v>
      </c>
      <c r="K84">
        <f>J83+'PC HKI$'!K83</f>
        <v>329.24046308803497</v>
      </c>
      <c r="L84">
        <f>K83+'PC HKI$'!L83</f>
        <v>391.59758518574648</v>
      </c>
      <c r="M84">
        <f>L83+'PC HKI$'!M83</f>
        <v>455.81845880057506</v>
      </c>
      <c r="N84">
        <f>M83+'PC HKI$'!N83</f>
        <v>518.2853000115183</v>
      </c>
      <c r="O84">
        <f>N83+'PC HKI$'!O83</f>
        <v>581.47197476448048</v>
      </c>
      <c r="P84">
        <f>O83+'PC HKI$'!P83</f>
        <v>643.3433423201659</v>
      </c>
      <c r="Q84">
        <f>P83+'PC HKI$'!Q83</f>
        <v>704.63456455526409</v>
      </c>
      <c r="R84">
        <f>Q83+'PC HKI$'!R83</f>
        <v>763.67591127122557</v>
      </c>
      <c r="S84">
        <f>R83+'PC HKI$'!S83</f>
        <v>822.05446071963445</v>
      </c>
      <c r="T84">
        <f>S83+'PC HKI$'!T83</f>
        <v>879.40614772464016</v>
      </c>
      <c r="U84">
        <f>T83+'PC HKI$'!U83</f>
        <v>919.02269718500906</v>
      </c>
      <c r="V84">
        <f>U83+'PC HKI$'!V83</f>
        <v>954.61827558994491</v>
      </c>
      <c r="W84">
        <f>V83+'PC HKI$'!W83</f>
        <v>982.46076363712632</v>
      </c>
      <c r="X84">
        <f>W83+'PC HKI$'!X83</f>
        <v>1003.9744081408635</v>
      </c>
      <c r="Y84">
        <f>X83+'PC HKI$'!Y83</f>
        <v>1016.6120256278392</v>
      </c>
      <c r="Z84">
        <f>Y83+'PC HKI$'!Z83</f>
        <v>1025.1488867138798</v>
      </c>
      <c r="AA84">
        <f>Z83+'PC HKI$'!AA83</f>
        <v>1025.2736374951694</v>
      </c>
      <c r="AB84">
        <f>AA83+'PC HKI$'!AB83</f>
        <v>1016.4086228557463</v>
      </c>
      <c r="AC84">
        <f>AB83+'PC HKI$'!AC83</f>
        <v>1006.8338704505381</v>
      </c>
      <c r="AD84">
        <f>AC83+'PC HKI$'!AD83</f>
        <v>979.35124335866522</v>
      </c>
      <c r="AE84">
        <f>AD83+'PC HKI$'!AE83</f>
        <v>953.29131063454349</v>
      </c>
      <c r="AF84">
        <f>AE83+'PC HKI$'!AF83</f>
        <v>929.19590768277544</v>
      </c>
      <c r="AG84">
        <f>AF83+'PC HKI$'!AG83</f>
        <v>906.81016057022157</v>
      </c>
      <c r="AH84">
        <f>AG83+'PC HKI$'!AH83</f>
        <v>886.02602772017406</v>
      </c>
      <c r="AI84">
        <f>AH83+'PC HKI$'!AI83</f>
        <v>866.95621120787609</v>
      </c>
      <c r="AJ84">
        <f>AI83+'PC HKI$'!AJ83</f>
        <v>849.31383635680129</v>
      </c>
      <c r="AK84">
        <f>AJ83+'PC HKI$'!AK83</f>
        <v>832.91089892935952</v>
      </c>
      <c r="AL84">
        <f>AK83+'PC HKI$'!AL83</f>
        <v>817.54187059277535</v>
      </c>
      <c r="AM84">
        <f>AL83+'PC HKI$'!AM83</f>
        <v>803.0933812290815</v>
      </c>
      <c r="AN84">
        <f>AM83+'PC HKI$'!AN83</f>
        <v>789.44723367353595</v>
      </c>
      <c r="AO84">
        <f>AN83+'PC HKI$'!AO83</f>
        <v>776.40105580311001</v>
      </c>
      <c r="AP84">
        <f>AO83+'PC HKI$'!AP83</f>
        <v>763.83951039779379</v>
      </c>
      <c r="AQ84">
        <f>AP83+'PC HKI$'!AQ83</f>
        <v>751.75277518064763</v>
      </c>
      <c r="AR84">
        <f>AQ83+'PC HKI$'!AR83</f>
        <v>740.06680178196461</v>
      </c>
      <c r="AS84">
        <f>AR83+'PC HKI$'!AS83</f>
        <v>728.78231983500734</v>
      </c>
      <c r="AT84">
        <f>AS83+'PC HKI$'!AT83</f>
        <v>717.82982463288567</v>
      </c>
      <c r="AU84">
        <f>AT83+'PC HKI$'!AU83</f>
        <v>707.21551644169085</v>
      </c>
      <c r="AV84">
        <f>AU83+'PC HKI$'!AV83</f>
        <v>696.90593205749713</v>
      </c>
      <c r="AW84">
        <f>AV83+'PC HKI$'!AW83</f>
        <v>686.86975434774638</v>
      </c>
      <c r="AX84">
        <f>AW83+'PC HKI$'!AX83</f>
        <v>677.1505856638264</v>
      </c>
      <c r="AY84">
        <f>AX83+'PC HKI$'!AY83</f>
        <v>667.81805834277748</v>
      </c>
      <c r="AZ84">
        <f>AY83+'PC HKI$'!AZ83</f>
        <v>658.8538775229606</v>
      </c>
      <c r="BA84">
        <f>AZ83+'PC HKI$'!BA83</f>
        <v>650.25407497785147</v>
      </c>
      <c r="BB84">
        <f>BA83+'PC HKI$'!BB83</f>
        <v>642.00157668171153</v>
      </c>
      <c r="BC84">
        <f>BB83+'PC HKI$'!BC83</f>
        <v>634.16191979145742</v>
      </c>
      <c r="BD84">
        <f>BC83+'PC HKI$'!BD83</f>
        <v>626.79972055329915</v>
      </c>
      <c r="BE84">
        <f>BD83+'PC HKI$'!BE83</f>
        <v>619.84612336946122</v>
      </c>
      <c r="BF84">
        <f>BE83+'PC HKI$'!BF83</f>
        <v>613.27835019103736</v>
      </c>
      <c r="BG84">
        <f>BF83+'PC HKI$'!BG83</f>
        <v>607.06969706527025</v>
      </c>
      <c r="BH84">
        <f>BG83+'PC HKI$'!BH83</f>
        <v>601.1905926757579</v>
      </c>
      <c r="BI84">
        <f>BH83+'PC HKI$'!BI83</f>
        <v>595.65481271862529</v>
      </c>
      <c r="BJ84">
        <f>BI83+'PC HKI$'!BJ83</f>
        <v>590.40245418306006</v>
      </c>
      <c r="BK84">
        <f>BJ83+'PC HKI$'!BK83</f>
        <v>585.43784497377908</v>
      </c>
      <c r="BL84">
        <f>BK83+'PC HKI$'!BL83</f>
        <v>580.73127295832558</v>
      </c>
      <c r="BM84">
        <f>BL83+'PC HKI$'!BM83</f>
        <v>576.23773110953971</v>
      </c>
      <c r="BN84">
        <f>BM83+'PC HKI$'!BN83</f>
        <v>571.99335064574484</v>
      </c>
      <c r="BO84">
        <f>BN83+'PC HKI$'!BO83</f>
        <v>567.97548930647429</v>
      </c>
      <c r="BP84">
        <f>BO83+'PC HKI$'!BP83</f>
        <v>564.07924315638365</v>
      </c>
      <c r="BQ84">
        <f>BP83+'PC HKI$'!BQ83</f>
        <v>560.24118963749186</v>
      </c>
      <c r="BR84">
        <f>BQ83+'PC HKI$'!BR83</f>
        <v>556.29846701163194</v>
      </c>
      <c r="BS84">
        <f>BR83+'PC HKI$'!BS83</f>
        <v>552.43469878759686</v>
      </c>
      <c r="BT84">
        <f>BS83+'PC HKI$'!BT83</f>
        <v>548.58863128122016</v>
      </c>
      <c r="BU84">
        <f>BT83+'PC HKI$'!BU83</f>
        <v>544.595715569258</v>
      </c>
      <c r="BV84">
        <f>BU83+'PC HKI$'!BV83</f>
        <v>540.51803905682107</v>
      </c>
      <c r="BW84">
        <f>BV83+'PC HKI$'!BW83</f>
        <v>536.32775872371883</v>
      </c>
      <c r="BX84">
        <f>BW83+'PC HKI$'!BX83</f>
        <v>532.2107961988122</v>
      </c>
      <c r="BY84">
        <f>BX83+'PC HKI$'!BY83</f>
        <v>527.98907554385789</v>
      </c>
      <c r="BZ84">
        <f>BY83+'PC HKI$'!BZ83</f>
        <v>523.61808121295087</v>
      </c>
      <c r="CA84">
        <f>BZ83+'PC HKI$'!CA83</f>
        <v>519.22231725219956</v>
      </c>
      <c r="CB84">
        <f>CA83+'PC HKI$'!CB83</f>
        <v>514.65545781821857</v>
      </c>
      <c r="CC84">
        <f>CB83+'PC HKI$'!CC83</f>
        <v>510.00311316807745</v>
      </c>
      <c r="CD84">
        <f>CC83+'PC HKI$'!CD83</f>
        <v>505.23767805663783</v>
      </c>
      <c r="CE84">
        <f>CD83+'PC HKI$'!CE83</f>
        <v>500.37444250459026</v>
      </c>
      <c r="CF84">
        <f>CE83+'PC HKI$'!CF83</f>
        <v>495.51957063724814</v>
      </c>
      <c r="CG84">
        <f>CF83+'PC HKI$'!CG83</f>
        <v>490.5408091050391</v>
      </c>
      <c r="CH84">
        <f>CG83+'PC HKI$'!CH83</f>
        <v>485.49876720016124</v>
      </c>
      <c r="CI84">
        <f>CH83+'PC HKI$'!CI83</f>
        <v>480.52432782357124</v>
      </c>
      <c r="CJ84">
        <f>CI83+'PC HKI$'!CJ83</f>
        <v>475.71934855509932</v>
      </c>
      <c r="CK84">
        <f>CJ83+'PC HKI$'!CK83</f>
        <v>471.04082553263999</v>
      </c>
      <c r="CL84">
        <f>CK83+'PC HKI$'!CL83</f>
        <v>466.54103893471705</v>
      </c>
      <c r="CM84">
        <f>CL83+'PC HKI$'!CM83</f>
        <v>462.30438483661254</v>
      </c>
      <c r="CN84">
        <f>CM83+'PC HKI$'!CN83</f>
        <v>458.42324701989941</v>
      </c>
      <c r="CO84">
        <f>CN83+'PC HKI$'!CO83</f>
        <v>454.85422333052469</v>
      </c>
      <c r="CP84">
        <f>CO83+'PC HKI$'!CP83</f>
        <v>451.55443882407684</v>
      </c>
      <c r="CQ84">
        <f>CP83+'PC HKI$'!CQ83</f>
        <v>448.4884608111708</v>
      </c>
      <c r="CR84">
        <f>CQ83+'PC HKI$'!CR83</f>
        <v>445.65892517603731</v>
      </c>
      <c r="CS84">
        <f>CR83+'PC HKI$'!CS83</f>
        <v>443.17514107068217</v>
      </c>
      <c r="CT84">
        <f>CS83+'PC HKI$'!CT83</f>
        <v>440.99140675591082</v>
      </c>
      <c r="CU84">
        <f>CT83+'PC HKI$'!CU83</f>
        <v>439.05964185910852</v>
      </c>
      <c r="CV84">
        <f>CU83+'PC HKI$'!CV83</f>
        <v>437.38485077206735</v>
      </c>
      <c r="CW84">
        <f>CV83+'PC HKI$'!CW83</f>
        <v>435.94214553506674</v>
      </c>
      <c r="CX84">
        <f>CW83+'PC HKI$'!CX83</f>
        <v>434.79366123156518</v>
      </c>
      <c r="CY84">
        <f>CX83+'PC HKI$'!CY83</f>
        <v>433.87834650942034</v>
      </c>
    </row>
    <row r="85" spans="1:103" x14ac:dyDescent="0.25">
      <c r="A85">
        <f>'HKFI(x)'!AE83</f>
        <v>2031</v>
      </c>
      <c r="B85">
        <f t="shared" si="3"/>
        <v>62151.726298459682</v>
      </c>
      <c r="C85">
        <f>'PC HKI$'!C84</f>
        <v>27.318827934654831</v>
      </c>
      <c r="D85">
        <f>C84+'PC HKI$'!D84</f>
        <v>49.383529099411348</v>
      </c>
      <c r="E85">
        <f>D84+'PC HKI$'!E84</f>
        <v>68.773422883183287</v>
      </c>
      <c r="F85">
        <f>E84+'PC HKI$'!F84</f>
        <v>94.951912231135495</v>
      </c>
      <c r="G85">
        <f>F84+'PC HKI$'!G84</f>
        <v>124.57933805375177</v>
      </c>
      <c r="H85">
        <f>G84+'PC HKI$'!H84</f>
        <v>159.31708194879829</v>
      </c>
      <c r="I85">
        <f>H84+'PC HKI$'!I84</f>
        <v>211.90864244068024</v>
      </c>
      <c r="J85">
        <f>I84+'PC HKI$'!J84</f>
        <v>278.87260458722386</v>
      </c>
      <c r="K85">
        <f>J84+'PC HKI$'!K84</f>
        <v>344.67399110230019</v>
      </c>
      <c r="L85">
        <f>K84+'PC HKI$'!L84</f>
        <v>409.22189360700816</v>
      </c>
      <c r="M85">
        <f>L84+'PC HKI$'!M84</f>
        <v>475.58311834242443</v>
      </c>
      <c r="N85">
        <f>M84+'PC HKI$'!N84</f>
        <v>541.07245822711388</v>
      </c>
      <c r="O85">
        <f>N84+'PC HKI$'!O84</f>
        <v>607.29219703893023</v>
      </c>
      <c r="P85">
        <f>O84+'PC HKI$'!P84</f>
        <v>671.86381513110905</v>
      </c>
      <c r="Q85">
        <f>P84+'PC HKI$'!Q84</f>
        <v>735.80304188738887</v>
      </c>
      <c r="R85">
        <f>Q84+'PC HKI$'!R84</f>
        <v>797.20206946662461</v>
      </c>
      <c r="S85">
        <f>R84+'PC HKI$'!S84</f>
        <v>858.13502310856836</v>
      </c>
      <c r="T85">
        <f>S84+'PC HKI$'!T84</f>
        <v>917.09441342234663</v>
      </c>
      <c r="U85">
        <f>T84+'PC HKI$'!U84</f>
        <v>956.99126229169417</v>
      </c>
      <c r="V85">
        <f>U84+'PC HKI$'!V84</f>
        <v>993.24298922230287</v>
      </c>
      <c r="W85">
        <f>V84+'PC HKI$'!W84</f>
        <v>1020.6249094541109</v>
      </c>
      <c r="X85">
        <f>W84+'PC HKI$'!X84</f>
        <v>1041.0732897992227</v>
      </c>
      <c r="Y85">
        <f>X84+'PC HKI$'!Y84</f>
        <v>1052.8536220049527</v>
      </c>
      <c r="Z85">
        <f>Y84+'PC HKI$'!Z84</f>
        <v>1059.8951104542957</v>
      </c>
      <c r="AA85">
        <f>Z84+'PC HKI$'!AA84</f>
        <v>1058.4128523864124</v>
      </c>
      <c r="AB85">
        <f>AA84+'PC HKI$'!AB84</f>
        <v>1047.8109142540657</v>
      </c>
      <c r="AC85">
        <f>AB84+'PC HKI$'!AC84</f>
        <v>1036.0710724736516</v>
      </c>
      <c r="AD85">
        <f>AC84+'PC HKI$'!AD84</f>
        <v>1006.8338704505381</v>
      </c>
      <c r="AE85">
        <f>AD84+'PC HKI$'!AE84</f>
        <v>979.35124335866522</v>
      </c>
      <c r="AF85">
        <f>AE84+'PC HKI$'!AF84</f>
        <v>953.29131063454349</v>
      </c>
      <c r="AG85">
        <f>AF84+'PC HKI$'!AG84</f>
        <v>929.19590768277544</v>
      </c>
      <c r="AH85">
        <f>AG84+'PC HKI$'!AH84</f>
        <v>906.81016057022157</v>
      </c>
      <c r="AI85">
        <f>AH84+'PC HKI$'!AI84</f>
        <v>886.02602772017406</v>
      </c>
      <c r="AJ85">
        <f>AI84+'PC HKI$'!AJ84</f>
        <v>866.95621120787609</v>
      </c>
      <c r="AK85">
        <f>AJ84+'PC HKI$'!AK84</f>
        <v>849.31383635680129</v>
      </c>
      <c r="AL85">
        <f>AK84+'PC HKI$'!AL84</f>
        <v>832.91089892935952</v>
      </c>
      <c r="AM85">
        <f>AL84+'PC HKI$'!AM84</f>
        <v>817.54187059277535</v>
      </c>
      <c r="AN85">
        <f>AM84+'PC HKI$'!AN84</f>
        <v>803.0933812290815</v>
      </c>
      <c r="AO85">
        <f>AN84+'PC HKI$'!AO84</f>
        <v>789.44723367353595</v>
      </c>
      <c r="AP85">
        <f>AO84+'PC HKI$'!AP84</f>
        <v>776.40105580311001</v>
      </c>
      <c r="AQ85">
        <f>AP84+'PC HKI$'!AQ84</f>
        <v>763.83951039779379</v>
      </c>
      <c r="AR85">
        <f>AQ84+'PC HKI$'!AR84</f>
        <v>751.75277518064763</v>
      </c>
      <c r="AS85">
        <f>AR84+'PC HKI$'!AS84</f>
        <v>740.06680178196461</v>
      </c>
      <c r="AT85">
        <f>AS84+'PC HKI$'!AT84</f>
        <v>728.78231983500734</v>
      </c>
      <c r="AU85">
        <f>AT84+'PC HKI$'!AU84</f>
        <v>717.82982463288567</v>
      </c>
      <c r="AV85">
        <f>AU84+'PC HKI$'!AV84</f>
        <v>707.21551644169085</v>
      </c>
      <c r="AW85">
        <f>AV84+'PC HKI$'!AW84</f>
        <v>696.90593205749713</v>
      </c>
      <c r="AX85">
        <f>AW84+'PC HKI$'!AX84</f>
        <v>686.86975434774638</v>
      </c>
      <c r="AY85">
        <f>AX84+'PC HKI$'!AY84</f>
        <v>677.1505856638264</v>
      </c>
      <c r="AZ85">
        <f>AY84+'PC HKI$'!AZ84</f>
        <v>667.81805834277748</v>
      </c>
      <c r="BA85">
        <f>AZ84+'PC HKI$'!BA84</f>
        <v>658.8538775229606</v>
      </c>
      <c r="BB85">
        <f>BA84+'PC HKI$'!BB84</f>
        <v>650.25407497785147</v>
      </c>
      <c r="BC85">
        <f>BB84+'PC HKI$'!BC84</f>
        <v>642.00157668171153</v>
      </c>
      <c r="BD85">
        <f>BC84+'PC HKI$'!BD84</f>
        <v>634.16191979145742</v>
      </c>
      <c r="BE85">
        <f>BD84+'PC HKI$'!BE84</f>
        <v>626.79972055329915</v>
      </c>
      <c r="BF85">
        <f>BE84+'PC HKI$'!BF84</f>
        <v>619.84612336946122</v>
      </c>
      <c r="BG85">
        <f>BF84+'PC HKI$'!BG84</f>
        <v>613.27835019103736</v>
      </c>
      <c r="BH85">
        <f>BG84+'PC HKI$'!BH84</f>
        <v>607.06969706527025</v>
      </c>
      <c r="BI85">
        <f>BH84+'PC HKI$'!BI84</f>
        <v>601.1905926757579</v>
      </c>
      <c r="BJ85">
        <f>BI84+'PC HKI$'!BJ84</f>
        <v>595.65481271862529</v>
      </c>
      <c r="BK85">
        <f>BJ84+'PC HKI$'!BK84</f>
        <v>590.40245418306006</v>
      </c>
      <c r="BL85">
        <f>BK84+'PC HKI$'!BL84</f>
        <v>585.43784497377908</v>
      </c>
      <c r="BM85">
        <f>BL84+'PC HKI$'!BM84</f>
        <v>580.73127295832558</v>
      </c>
      <c r="BN85">
        <f>BM84+'PC HKI$'!BN84</f>
        <v>576.23773110953971</v>
      </c>
      <c r="BO85">
        <f>BN84+'PC HKI$'!BO84</f>
        <v>571.99335064574484</v>
      </c>
      <c r="BP85">
        <f>BO84+'PC HKI$'!BP84</f>
        <v>567.97548930647429</v>
      </c>
      <c r="BQ85">
        <f>BP84+'PC HKI$'!BQ84</f>
        <v>564.07924315638365</v>
      </c>
      <c r="BR85">
        <f>BQ84+'PC HKI$'!BR84</f>
        <v>560.24118963749186</v>
      </c>
      <c r="BS85">
        <f>BR84+'PC HKI$'!BS84</f>
        <v>556.29846701163194</v>
      </c>
      <c r="BT85">
        <f>BS84+'PC HKI$'!BT84</f>
        <v>552.43469878759686</v>
      </c>
      <c r="BU85">
        <f>BT84+'PC HKI$'!BU84</f>
        <v>548.58863128122016</v>
      </c>
      <c r="BV85">
        <f>BU84+'PC HKI$'!BV84</f>
        <v>544.595715569258</v>
      </c>
      <c r="BW85">
        <f>BV84+'PC HKI$'!BW84</f>
        <v>540.51803905682107</v>
      </c>
      <c r="BX85">
        <f>BW84+'PC HKI$'!BX84</f>
        <v>536.32775872371883</v>
      </c>
      <c r="BY85">
        <f>BX84+'PC HKI$'!BY84</f>
        <v>532.2107961988122</v>
      </c>
      <c r="BZ85">
        <f>BY84+'PC HKI$'!BZ84</f>
        <v>527.98907554385789</v>
      </c>
      <c r="CA85">
        <f>BZ84+'PC HKI$'!CA84</f>
        <v>523.61808121295087</v>
      </c>
      <c r="CB85">
        <f>CA84+'PC HKI$'!CB84</f>
        <v>519.22231725219956</v>
      </c>
      <c r="CC85">
        <f>CB84+'PC HKI$'!CC84</f>
        <v>514.65545781821857</v>
      </c>
      <c r="CD85">
        <f>CC84+'PC HKI$'!CD84</f>
        <v>510.00311316807745</v>
      </c>
      <c r="CE85">
        <f>CD84+'PC HKI$'!CE84</f>
        <v>505.23767805663783</v>
      </c>
      <c r="CF85">
        <f>CE84+'PC HKI$'!CF84</f>
        <v>500.37444250459026</v>
      </c>
      <c r="CG85">
        <f>CF84+'PC HKI$'!CG84</f>
        <v>495.51957063724814</v>
      </c>
      <c r="CH85">
        <f>CG84+'PC HKI$'!CH84</f>
        <v>490.5408091050391</v>
      </c>
      <c r="CI85">
        <f>CH84+'PC HKI$'!CI84</f>
        <v>485.49876720016124</v>
      </c>
      <c r="CJ85">
        <f>CI84+'PC HKI$'!CJ84</f>
        <v>480.52432782357124</v>
      </c>
      <c r="CK85">
        <f>CJ84+'PC HKI$'!CK84</f>
        <v>475.71934855509932</v>
      </c>
      <c r="CL85">
        <f>CK84+'PC HKI$'!CL84</f>
        <v>471.04082553263999</v>
      </c>
      <c r="CM85">
        <f>CL84+'PC HKI$'!CM84</f>
        <v>466.54103893471705</v>
      </c>
      <c r="CN85">
        <f>CM84+'PC HKI$'!CN84</f>
        <v>462.30438483661254</v>
      </c>
      <c r="CO85">
        <f>CN84+'PC HKI$'!CO84</f>
        <v>458.42324701989941</v>
      </c>
      <c r="CP85">
        <f>CO84+'PC HKI$'!CP84</f>
        <v>454.85422333052469</v>
      </c>
      <c r="CQ85">
        <f>CP84+'PC HKI$'!CQ84</f>
        <v>451.55443882407684</v>
      </c>
      <c r="CR85">
        <f>CQ84+'PC HKI$'!CR84</f>
        <v>448.4884608111708</v>
      </c>
      <c r="CS85">
        <f>CR84+'PC HKI$'!CS84</f>
        <v>445.65892517603731</v>
      </c>
      <c r="CT85">
        <f>CS84+'PC HKI$'!CT84</f>
        <v>443.17514107068217</v>
      </c>
      <c r="CU85">
        <f>CT84+'PC HKI$'!CU84</f>
        <v>440.99140675591082</v>
      </c>
      <c r="CV85">
        <f>CU84+'PC HKI$'!CV84</f>
        <v>439.05964185910852</v>
      </c>
      <c r="CW85">
        <f>CV84+'PC HKI$'!CW84</f>
        <v>437.38485077206735</v>
      </c>
      <c r="CX85">
        <f>CW84+'PC HKI$'!CX84</f>
        <v>435.94214553506674</v>
      </c>
      <c r="CY85">
        <f>CX84+'PC HKI$'!CY84</f>
        <v>434.79366123156518</v>
      </c>
    </row>
    <row r="86" spans="1:103" x14ac:dyDescent="0.25">
      <c r="A86">
        <f>'HKFI(x)'!AE84</f>
        <v>2032</v>
      </c>
      <c r="B86">
        <f t="shared" si="3"/>
        <v>63444.590933948552</v>
      </c>
      <c r="C86">
        <f>'PC HKI$'!C85</f>
        <v>28.844664934470554</v>
      </c>
      <c r="D86">
        <f>C85+'PC HKI$'!D85</f>
        <v>51.868435227253862</v>
      </c>
      <c r="E86">
        <f>D85+'PC HKI$'!E85</f>
        <v>72.075586880115679</v>
      </c>
      <c r="F86">
        <f>E85+'PC HKI$'!F85</f>
        <v>99.820769454143459</v>
      </c>
      <c r="G86">
        <f>F85+'PC HKI$'!G85</f>
        <v>131.5874728851233</v>
      </c>
      <c r="H86">
        <f>G85+'PC HKI$'!H85</f>
        <v>168.47992185521883</v>
      </c>
      <c r="I86">
        <f>H85+'PC HKI$'!I85</f>
        <v>223.82071963246426</v>
      </c>
      <c r="J86">
        <f>I85+'PC HKI$'!J85</f>
        <v>293.09648117971398</v>
      </c>
      <c r="K86">
        <f>J85+'PC HKI$'!K85</f>
        <v>361.74481103690107</v>
      </c>
      <c r="L86">
        <f>K85+'PC HKI$'!L85</f>
        <v>428.66997939287864</v>
      </c>
      <c r="M86">
        <f>L85+'PC HKI$'!M85</f>
        <v>497.39837688191892</v>
      </c>
      <c r="N86">
        <f>M85+'PC HKI$'!N85</f>
        <v>565.37454069732996</v>
      </c>
      <c r="O86">
        <f>N85+'PC HKI$'!O85</f>
        <v>634.91964220074237</v>
      </c>
      <c r="P86">
        <f>O85+'PC HKI$'!P85</f>
        <v>702.85559363323728</v>
      </c>
      <c r="Q86">
        <f>P85+'PC HKI$'!Q85</f>
        <v>769.45334084785679</v>
      </c>
      <c r="R86">
        <f>Q85+'PC HKI$'!R85</f>
        <v>833.41069251231181</v>
      </c>
      <c r="S86">
        <f>R85+'PC HKI$'!S85</f>
        <v>897.48801386809919</v>
      </c>
      <c r="T86">
        <f>S85+'PC HKI$'!T85</f>
        <v>958.5682937086649</v>
      </c>
      <c r="U86">
        <f>T85+'PC HKI$'!U85</f>
        <v>998.64763319500707</v>
      </c>
      <c r="V86">
        <f>U85+'PC HKI$'!V85</f>
        <v>1035.2917295565658</v>
      </c>
      <c r="W86">
        <f>V85+'PC HKI$'!W85</f>
        <v>1062.8635224108552</v>
      </c>
      <c r="X86">
        <f>W85+'PC HKI$'!X85</f>
        <v>1082.1424466016294</v>
      </c>
      <c r="Y86">
        <f>X85+'PC HKI$'!Y85</f>
        <v>1092.171572762446</v>
      </c>
      <c r="Z86">
        <f>Y85+'PC HKI$'!Z85</f>
        <v>1097.119046301003</v>
      </c>
      <c r="AA86">
        <f>Z85+'PC HKI$'!AA85</f>
        <v>1094.0561653385898</v>
      </c>
      <c r="AB86">
        <f>AA85+'PC HKI$'!AB85</f>
        <v>1081.913781890486</v>
      </c>
      <c r="AC86">
        <f>AB85+'PC HKI$'!AC85</f>
        <v>1067.9273922151185</v>
      </c>
      <c r="AD86">
        <f>AC85+'PC HKI$'!AD85</f>
        <v>1036.0710724736516</v>
      </c>
      <c r="AE86">
        <f>AD85+'PC HKI$'!AE85</f>
        <v>1006.8338704505381</v>
      </c>
      <c r="AF86">
        <f>AE85+'PC HKI$'!AF85</f>
        <v>979.35124335866522</v>
      </c>
      <c r="AG86">
        <f>AF85+'PC HKI$'!AG85</f>
        <v>953.29131063454349</v>
      </c>
      <c r="AH86">
        <f>AG85+'PC HKI$'!AH85</f>
        <v>929.19590768277544</v>
      </c>
      <c r="AI86">
        <f>AH85+'PC HKI$'!AI85</f>
        <v>906.81016057022157</v>
      </c>
      <c r="AJ86">
        <f>AI85+'PC HKI$'!AJ85</f>
        <v>886.02602772017406</v>
      </c>
      <c r="AK86">
        <f>AJ85+'PC HKI$'!AK85</f>
        <v>866.95621120787609</v>
      </c>
      <c r="AL86">
        <f>AK85+'PC HKI$'!AL85</f>
        <v>849.31383635680129</v>
      </c>
      <c r="AM86">
        <f>AL85+'PC HKI$'!AM85</f>
        <v>832.91089892935952</v>
      </c>
      <c r="AN86">
        <f>AM85+'PC HKI$'!AN85</f>
        <v>817.54187059277535</v>
      </c>
      <c r="AO86">
        <f>AN85+'PC HKI$'!AO85</f>
        <v>803.0933812290815</v>
      </c>
      <c r="AP86">
        <f>AO85+'PC HKI$'!AP85</f>
        <v>789.44723367353595</v>
      </c>
      <c r="AQ86">
        <f>AP85+'PC HKI$'!AQ85</f>
        <v>776.40105580311001</v>
      </c>
      <c r="AR86">
        <f>AQ85+'PC HKI$'!AR85</f>
        <v>763.83951039779379</v>
      </c>
      <c r="AS86">
        <f>AR85+'PC HKI$'!AS85</f>
        <v>751.75277518064763</v>
      </c>
      <c r="AT86">
        <f>AS85+'PC HKI$'!AT85</f>
        <v>740.06680178196461</v>
      </c>
      <c r="AU86">
        <f>AT85+'PC HKI$'!AU85</f>
        <v>728.78231983500734</v>
      </c>
      <c r="AV86">
        <f>AU85+'PC HKI$'!AV85</f>
        <v>717.82982463288567</v>
      </c>
      <c r="AW86">
        <f>AV85+'PC HKI$'!AW85</f>
        <v>707.21551644169085</v>
      </c>
      <c r="AX86">
        <f>AW85+'PC HKI$'!AX85</f>
        <v>696.90593205749713</v>
      </c>
      <c r="AY86">
        <f>AX85+'PC HKI$'!AY85</f>
        <v>686.86975434774638</v>
      </c>
      <c r="AZ86">
        <f>AY85+'PC HKI$'!AZ85</f>
        <v>677.1505856638264</v>
      </c>
      <c r="BA86">
        <f>AZ85+'PC HKI$'!BA85</f>
        <v>667.81805834277748</v>
      </c>
      <c r="BB86">
        <f>BA85+'PC HKI$'!BB85</f>
        <v>658.8538775229606</v>
      </c>
      <c r="BC86">
        <f>BB85+'PC HKI$'!BC85</f>
        <v>650.25407497785147</v>
      </c>
      <c r="BD86">
        <f>BC85+'PC HKI$'!BD85</f>
        <v>642.00157668171153</v>
      </c>
      <c r="BE86">
        <f>BD85+'PC HKI$'!BE85</f>
        <v>634.16191979145742</v>
      </c>
      <c r="BF86">
        <f>BE85+'PC HKI$'!BF85</f>
        <v>626.79972055329915</v>
      </c>
      <c r="BG86">
        <f>BF85+'PC HKI$'!BG85</f>
        <v>619.84612336946122</v>
      </c>
      <c r="BH86">
        <f>BG85+'PC HKI$'!BH85</f>
        <v>613.27835019103736</v>
      </c>
      <c r="BI86">
        <f>BH85+'PC HKI$'!BI85</f>
        <v>607.06969706527025</v>
      </c>
      <c r="BJ86">
        <f>BI85+'PC HKI$'!BJ85</f>
        <v>601.1905926757579</v>
      </c>
      <c r="BK86">
        <f>BJ85+'PC HKI$'!BK85</f>
        <v>595.65481271862529</v>
      </c>
      <c r="BL86">
        <f>BK85+'PC HKI$'!BL85</f>
        <v>590.40245418306006</v>
      </c>
      <c r="BM86">
        <f>BL85+'PC HKI$'!BM85</f>
        <v>585.43784497377908</v>
      </c>
      <c r="BN86">
        <f>BM85+'PC HKI$'!BN85</f>
        <v>580.73127295832558</v>
      </c>
      <c r="BO86">
        <f>BN85+'PC HKI$'!BO85</f>
        <v>576.23773110953971</v>
      </c>
      <c r="BP86">
        <f>BO85+'PC HKI$'!BP85</f>
        <v>571.99335064574484</v>
      </c>
      <c r="BQ86">
        <f>BP85+'PC HKI$'!BQ85</f>
        <v>567.97548930647429</v>
      </c>
      <c r="BR86">
        <f>BQ85+'PC HKI$'!BR85</f>
        <v>564.07924315638365</v>
      </c>
      <c r="BS86">
        <f>BR85+'PC HKI$'!BS85</f>
        <v>560.24118963749186</v>
      </c>
      <c r="BT86">
        <f>BS85+'PC HKI$'!BT85</f>
        <v>556.29846701163194</v>
      </c>
      <c r="BU86">
        <f>BT85+'PC HKI$'!BU85</f>
        <v>552.43469878759686</v>
      </c>
      <c r="BV86">
        <f>BU85+'PC HKI$'!BV85</f>
        <v>548.58863128122016</v>
      </c>
      <c r="BW86">
        <f>BV85+'PC HKI$'!BW85</f>
        <v>544.595715569258</v>
      </c>
      <c r="BX86">
        <f>BW85+'PC HKI$'!BX85</f>
        <v>540.51803905682107</v>
      </c>
      <c r="BY86">
        <f>BX85+'PC HKI$'!BY85</f>
        <v>536.32775872371883</v>
      </c>
      <c r="BZ86">
        <f>BY85+'PC HKI$'!BZ85</f>
        <v>532.2107961988122</v>
      </c>
      <c r="CA86">
        <f>BZ85+'PC HKI$'!CA85</f>
        <v>527.98907554385789</v>
      </c>
      <c r="CB86">
        <f>CA85+'PC HKI$'!CB85</f>
        <v>523.61808121295087</v>
      </c>
      <c r="CC86">
        <f>CB85+'PC HKI$'!CC85</f>
        <v>519.22231725219956</v>
      </c>
      <c r="CD86">
        <f>CC85+'PC HKI$'!CD85</f>
        <v>514.65545781821857</v>
      </c>
      <c r="CE86">
        <f>CD85+'PC HKI$'!CE85</f>
        <v>510.00311316807745</v>
      </c>
      <c r="CF86">
        <f>CE85+'PC HKI$'!CF85</f>
        <v>505.23767805663783</v>
      </c>
      <c r="CG86">
        <f>CF85+'PC HKI$'!CG85</f>
        <v>500.37444250459026</v>
      </c>
      <c r="CH86">
        <f>CG85+'PC HKI$'!CH85</f>
        <v>495.51957063724814</v>
      </c>
      <c r="CI86">
        <f>CH85+'PC HKI$'!CI85</f>
        <v>490.5408091050391</v>
      </c>
      <c r="CJ86">
        <f>CI85+'PC HKI$'!CJ85</f>
        <v>485.49876720016124</v>
      </c>
      <c r="CK86">
        <f>CJ85+'PC HKI$'!CK85</f>
        <v>480.52432782357124</v>
      </c>
      <c r="CL86">
        <f>CK85+'PC HKI$'!CL85</f>
        <v>475.71934855509932</v>
      </c>
      <c r="CM86">
        <f>CL85+'PC HKI$'!CM85</f>
        <v>471.04082553263999</v>
      </c>
      <c r="CN86">
        <f>CM85+'PC HKI$'!CN85</f>
        <v>466.54103893471705</v>
      </c>
      <c r="CO86">
        <f>CN85+'PC HKI$'!CO85</f>
        <v>462.30438483661254</v>
      </c>
      <c r="CP86">
        <f>CO85+'PC HKI$'!CP85</f>
        <v>458.42324701989941</v>
      </c>
      <c r="CQ86">
        <f>CP85+'PC HKI$'!CQ85</f>
        <v>454.85422333052469</v>
      </c>
      <c r="CR86">
        <f>CQ85+'PC HKI$'!CR85</f>
        <v>451.55443882407684</v>
      </c>
      <c r="CS86">
        <f>CR85+'PC HKI$'!CS85</f>
        <v>448.4884608111708</v>
      </c>
      <c r="CT86">
        <f>CS85+'PC HKI$'!CT85</f>
        <v>445.65892517603731</v>
      </c>
      <c r="CU86">
        <f>CT85+'PC HKI$'!CU85</f>
        <v>443.17514107068217</v>
      </c>
      <c r="CV86">
        <f>CU85+'PC HKI$'!CV85</f>
        <v>440.99140675591082</v>
      </c>
      <c r="CW86">
        <f>CV85+'PC HKI$'!CW85</f>
        <v>439.05964185910852</v>
      </c>
      <c r="CX86">
        <f>CW85+'PC HKI$'!CX85</f>
        <v>437.38485077206735</v>
      </c>
      <c r="CY86">
        <f>CX85+'PC HKI$'!CY85</f>
        <v>435.94214553506674</v>
      </c>
    </row>
    <row r="87" spans="1:103" x14ac:dyDescent="0.25">
      <c r="A87">
        <f>'HKFI(x)'!AE85</f>
        <v>2033</v>
      </c>
      <c r="B87">
        <f t="shared" si="3"/>
        <v>64823.458903824445</v>
      </c>
      <c r="C87">
        <f>'PC HKI$'!C86</f>
        <v>30.468992695271552</v>
      </c>
      <c r="D87">
        <f>C86+'PC HKI$'!D86</f>
        <v>54.804939242170207</v>
      </c>
      <c r="E87">
        <f>D86+'PC HKI$'!E86</f>
        <v>75.893877499005043</v>
      </c>
      <c r="F87">
        <f>E86+'PC HKI$'!F86</f>
        <v>105.16954443487371</v>
      </c>
      <c r="G87">
        <f>F86+'PC HKI$'!G86</f>
        <v>139.24239239859796</v>
      </c>
      <c r="H87">
        <f>G86+'PC HKI$'!H86</f>
        <v>178.64497128256602</v>
      </c>
      <c r="I87">
        <f>H86+'PC HKI$'!I86</f>
        <v>237.00300571596114</v>
      </c>
      <c r="J87">
        <f>I86+'PC HKI$'!J86</f>
        <v>308.74128188651497</v>
      </c>
      <c r="K87">
        <f>J86+'PC HKI$'!K86</f>
        <v>379.9903945728891</v>
      </c>
      <c r="L87">
        <f>K86+'PC HKI$'!L86</f>
        <v>449.62044439343106</v>
      </c>
      <c r="M87">
        <f>L86+'PC HKI$'!M86</f>
        <v>520.91064574098527</v>
      </c>
      <c r="N87">
        <f>M86+'PC HKI$'!N86</f>
        <v>591.54816659251003</v>
      </c>
      <c r="O87">
        <f>N86+'PC HKI$'!O86</f>
        <v>663.96844810259017</v>
      </c>
      <c r="P87">
        <f>O86+'PC HKI$'!P86</f>
        <v>735.56292692847364</v>
      </c>
      <c r="Q87">
        <f>P86+'PC HKI$'!Q86</f>
        <v>805.49441277167296</v>
      </c>
      <c r="R87">
        <f>Q86+'PC HKI$'!R86</f>
        <v>871.97685891196068</v>
      </c>
      <c r="S87">
        <f>R86+'PC HKI$'!S86</f>
        <v>939.29613715078972</v>
      </c>
      <c r="T87">
        <f>S86+'PC HKI$'!T86</f>
        <v>1003.1074478093145</v>
      </c>
      <c r="U87">
        <f>T86+'PC HKI$'!U86</f>
        <v>1044.0555117921369</v>
      </c>
      <c r="V87">
        <f>U86+'PC HKI$'!V86</f>
        <v>1080.9606775714151</v>
      </c>
      <c r="W87">
        <f>V86+'PC HKI$'!W86</f>
        <v>1108.566142816436</v>
      </c>
      <c r="X87">
        <f>W86+'PC HKI$'!X86</f>
        <v>1127.2862009991306</v>
      </c>
      <c r="Y87">
        <f>X86+'PC HKI$'!Y86</f>
        <v>1135.5102519147899</v>
      </c>
      <c r="Z87">
        <f>Y86+'PC HKI$'!Z86</f>
        <v>1137.5059942777239</v>
      </c>
      <c r="AA87">
        <f>Z86+'PC HKI$'!AA86</f>
        <v>1132.1896140039619</v>
      </c>
      <c r="AB87">
        <f>AA86+'PC HKI$'!AB86</f>
        <v>1118.4727139398979</v>
      </c>
      <c r="AC87">
        <f>AB86+'PC HKI$'!AC86</f>
        <v>1102.5013548509223</v>
      </c>
      <c r="AD87">
        <f>AC86+'PC HKI$'!AD86</f>
        <v>1067.9273922151185</v>
      </c>
      <c r="AE87">
        <f>AD86+'PC HKI$'!AE86</f>
        <v>1036.0710724736516</v>
      </c>
      <c r="AF87">
        <f>AE86+'PC HKI$'!AF86</f>
        <v>1006.8338704505381</v>
      </c>
      <c r="AG87">
        <f>AF86+'PC HKI$'!AG86</f>
        <v>979.35124335866522</v>
      </c>
      <c r="AH87">
        <f>AG86+'PC HKI$'!AH86</f>
        <v>953.29131063454349</v>
      </c>
      <c r="AI87">
        <f>AH86+'PC HKI$'!AI86</f>
        <v>929.19590768277544</v>
      </c>
      <c r="AJ87">
        <f>AI86+'PC HKI$'!AJ86</f>
        <v>906.81016057022157</v>
      </c>
      <c r="AK87">
        <f>AJ86+'PC HKI$'!AK86</f>
        <v>886.02602772017406</v>
      </c>
      <c r="AL87">
        <f>AK86+'PC HKI$'!AL86</f>
        <v>866.95621120787609</v>
      </c>
      <c r="AM87">
        <f>AL86+'PC HKI$'!AM86</f>
        <v>849.31383635680129</v>
      </c>
      <c r="AN87">
        <f>AM86+'PC HKI$'!AN86</f>
        <v>832.91089892935952</v>
      </c>
      <c r="AO87">
        <f>AN86+'PC HKI$'!AO86</f>
        <v>817.54187059277535</v>
      </c>
      <c r="AP87">
        <f>AO86+'PC HKI$'!AP86</f>
        <v>803.0933812290815</v>
      </c>
      <c r="AQ87">
        <f>AP86+'PC HKI$'!AQ86</f>
        <v>789.44723367353595</v>
      </c>
      <c r="AR87">
        <f>AQ86+'PC HKI$'!AR86</f>
        <v>776.40105580311001</v>
      </c>
      <c r="AS87">
        <f>AR86+'PC HKI$'!AS86</f>
        <v>763.83951039779379</v>
      </c>
      <c r="AT87">
        <f>AS86+'PC HKI$'!AT86</f>
        <v>751.75277518064763</v>
      </c>
      <c r="AU87">
        <f>AT86+'PC HKI$'!AU86</f>
        <v>740.06680178196461</v>
      </c>
      <c r="AV87">
        <f>AU86+'PC HKI$'!AV86</f>
        <v>728.78231983500734</v>
      </c>
      <c r="AW87">
        <f>AV86+'PC HKI$'!AW86</f>
        <v>717.82982463288567</v>
      </c>
      <c r="AX87">
        <f>AW86+'PC HKI$'!AX86</f>
        <v>707.21551644169085</v>
      </c>
      <c r="AY87">
        <f>AX86+'PC HKI$'!AY86</f>
        <v>696.90593205749713</v>
      </c>
      <c r="AZ87">
        <f>AY86+'PC HKI$'!AZ86</f>
        <v>686.86975434774638</v>
      </c>
      <c r="BA87">
        <f>AZ86+'PC HKI$'!BA86</f>
        <v>677.1505856638264</v>
      </c>
      <c r="BB87">
        <f>BA86+'PC HKI$'!BB86</f>
        <v>667.81805834277748</v>
      </c>
      <c r="BC87">
        <f>BB86+'PC HKI$'!BC86</f>
        <v>658.8538775229606</v>
      </c>
      <c r="BD87">
        <f>BC86+'PC HKI$'!BD86</f>
        <v>650.25407497785147</v>
      </c>
      <c r="BE87">
        <f>BD86+'PC HKI$'!BE86</f>
        <v>642.00157668171153</v>
      </c>
      <c r="BF87">
        <f>BE86+'PC HKI$'!BF86</f>
        <v>634.16191979145742</v>
      </c>
      <c r="BG87">
        <f>BF86+'PC HKI$'!BG86</f>
        <v>626.79972055329915</v>
      </c>
      <c r="BH87">
        <f>BG86+'PC HKI$'!BH86</f>
        <v>619.84612336946122</v>
      </c>
      <c r="BI87">
        <f>BH86+'PC HKI$'!BI86</f>
        <v>613.27835019103736</v>
      </c>
      <c r="BJ87">
        <f>BI86+'PC HKI$'!BJ86</f>
        <v>607.06969706527025</v>
      </c>
      <c r="BK87">
        <f>BJ86+'PC HKI$'!BK86</f>
        <v>601.1905926757579</v>
      </c>
      <c r="BL87">
        <f>BK86+'PC HKI$'!BL86</f>
        <v>595.65481271862529</v>
      </c>
      <c r="BM87">
        <f>BL86+'PC HKI$'!BM86</f>
        <v>590.40245418306006</v>
      </c>
      <c r="BN87">
        <f>BM86+'PC HKI$'!BN86</f>
        <v>585.43784497377908</v>
      </c>
      <c r="BO87">
        <f>BN86+'PC HKI$'!BO86</f>
        <v>580.73127295832558</v>
      </c>
      <c r="BP87">
        <f>BO86+'PC HKI$'!BP86</f>
        <v>576.23773110953971</v>
      </c>
      <c r="BQ87">
        <f>BP86+'PC HKI$'!BQ86</f>
        <v>571.99335064574484</v>
      </c>
      <c r="BR87">
        <f>BQ86+'PC HKI$'!BR86</f>
        <v>567.97548930647429</v>
      </c>
      <c r="BS87">
        <f>BR86+'PC HKI$'!BS86</f>
        <v>564.07924315638365</v>
      </c>
      <c r="BT87">
        <f>BS86+'PC HKI$'!BT86</f>
        <v>560.24118963749186</v>
      </c>
      <c r="BU87">
        <f>BT86+'PC HKI$'!BU86</f>
        <v>556.29846701163194</v>
      </c>
      <c r="BV87">
        <f>BU86+'PC HKI$'!BV86</f>
        <v>552.43469878759686</v>
      </c>
      <c r="BW87">
        <f>BV86+'PC HKI$'!BW86</f>
        <v>548.58863128122016</v>
      </c>
      <c r="BX87">
        <f>BW86+'PC HKI$'!BX86</f>
        <v>544.595715569258</v>
      </c>
      <c r="BY87">
        <f>BX86+'PC HKI$'!BY86</f>
        <v>540.51803905682107</v>
      </c>
      <c r="BZ87">
        <f>BY86+'PC HKI$'!BZ86</f>
        <v>536.32775872371883</v>
      </c>
      <c r="CA87">
        <f>BZ86+'PC HKI$'!CA86</f>
        <v>532.2107961988122</v>
      </c>
      <c r="CB87">
        <f>CA86+'PC HKI$'!CB86</f>
        <v>527.98907554385789</v>
      </c>
      <c r="CC87">
        <f>CB86+'PC HKI$'!CC86</f>
        <v>523.61808121295087</v>
      </c>
      <c r="CD87">
        <f>CC86+'PC HKI$'!CD86</f>
        <v>519.22231725219956</v>
      </c>
      <c r="CE87">
        <f>CD86+'PC HKI$'!CE86</f>
        <v>514.65545781821857</v>
      </c>
      <c r="CF87">
        <f>CE86+'PC HKI$'!CF86</f>
        <v>510.00311316807745</v>
      </c>
      <c r="CG87">
        <f>CF86+'PC HKI$'!CG86</f>
        <v>505.23767805663783</v>
      </c>
      <c r="CH87">
        <f>CG86+'PC HKI$'!CH86</f>
        <v>500.37444250459026</v>
      </c>
      <c r="CI87">
        <f>CH86+'PC HKI$'!CI86</f>
        <v>495.51957063724814</v>
      </c>
      <c r="CJ87">
        <f>CI86+'PC HKI$'!CJ86</f>
        <v>490.5408091050391</v>
      </c>
      <c r="CK87">
        <f>CJ86+'PC HKI$'!CK86</f>
        <v>485.49876720016124</v>
      </c>
      <c r="CL87">
        <f>CK86+'PC HKI$'!CL86</f>
        <v>480.52432782357124</v>
      </c>
      <c r="CM87">
        <f>CL86+'PC HKI$'!CM86</f>
        <v>475.71934855509932</v>
      </c>
      <c r="CN87">
        <f>CM86+'PC HKI$'!CN86</f>
        <v>471.04082553263999</v>
      </c>
      <c r="CO87">
        <f>CN86+'PC HKI$'!CO86</f>
        <v>466.54103893471705</v>
      </c>
      <c r="CP87">
        <f>CO86+'PC HKI$'!CP86</f>
        <v>462.30438483661254</v>
      </c>
      <c r="CQ87">
        <f>CP86+'PC HKI$'!CQ86</f>
        <v>458.42324701989941</v>
      </c>
      <c r="CR87">
        <f>CQ86+'PC HKI$'!CR86</f>
        <v>454.85422333052469</v>
      </c>
      <c r="CS87">
        <f>CR86+'PC HKI$'!CS86</f>
        <v>451.55443882407684</v>
      </c>
      <c r="CT87">
        <f>CS86+'PC HKI$'!CT86</f>
        <v>448.4884608111708</v>
      </c>
      <c r="CU87">
        <f>CT86+'PC HKI$'!CU86</f>
        <v>445.65892517603731</v>
      </c>
      <c r="CV87">
        <f>CU86+'PC HKI$'!CV86</f>
        <v>443.17514107068217</v>
      </c>
      <c r="CW87">
        <f>CV86+'PC HKI$'!CW86</f>
        <v>440.99140675591082</v>
      </c>
      <c r="CX87">
        <f>CW86+'PC HKI$'!CX86</f>
        <v>439.05964185910852</v>
      </c>
      <c r="CY87">
        <f>CX86+'PC HKI$'!CY86</f>
        <v>437.38485077206735</v>
      </c>
    </row>
    <row r="88" spans="1:103" x14ac:dyDescent="0.25">
      <c r="A88">
        <f>'HKFI(x)'!AE86</f>
        <v>2034</v>
      </c>
      <c r="B88">
        <f t="shared" si="3"/>
        <v>66290.053509918682</v>
      </c>
      <c r="C88">
        <f>'PC HKI$'!C87</f>
        <v>32.139588443557273</v>
      </c>
      <c r="D88">
        <f>C87+'PC HKI$'!D87</f>
        <v>57.880874732421383</v>
      </c>
      <c r="E88">
        <f>D87+'PC HKI$'!E87</f>
        <v>80.204891783057917</v>
      </c>
      <c r="F88">
        <f>E87+'PC HKI$'!F87</f>
        <v>111.11953655152743</v>
      </c>
      <c r="G88">
        <f>F87+'PC HKI$'!G87</f>
        <v>147.52031866137125</v>
      </c>
      <c r="H88">
        <f>G87+'PC HKI$'!H87</f>
        <v>189.60695658982021</v>
      </c>
      <c r="I88">
        <f>H87+'PC HKI$'!I87</f>
        <v>251.33769420996126</v>
      </c>
      <c r="J88">
        <f>I87+'PC HKI$'!J87</f>
        <v>325.69618615230803</v>
      </c>
      <c r="K88">
        <f>J87+'PC HKI$'!K87</f>
        <v>399.72845585142323</v>
      </c>
      <c r="L88">
        <f>K87+'PC HKI$'!L87</f>
        <v>471.79728381066946</v>
      </c>
      <c r="M88">
        <f>L87+'PC HKI$'!M87</f>
        <v>545.98026978281541</v>
      </c>
      <c r="N88">
        <f>M87+'PC HKI$'!N87</f>
        <v>619.50284730108319</v>
      </c>
      <c r="O88">
        <f>N87+'PC HKI$'!O87</f>
        <v>694.99338675362685</v>
      </c>
      <c r="P88">
        <f>O87+'PC HKI$'!P87</f>
        <v>769.82594479865145</v>
      </c>
      <c r="Q88">
        <f>P87+'PC HKI$'!Q87</f>
        <v>843.37478495884045</v>
      </c>
      <c r="R88">
        <f>Q87+'PC HKI$'!R87</f>
        <v>913.04943872558465</v>
      </c>
      <c r="S88">
        <f>R87+'PC HKI$'!S87</f>
        <v>983.65287239056818</v>
      </c>
      <c r="T88">
        <f>S87+'PC HKI$'!T87</f>
        <v>1050.2488979444797</v>
      </c>
      <c r="U88">
        <f>T87+'PC HKI$'!U87</f>
        <v>1092.6131937719763</v>
      </c>
      <c r="V88">
        <f>U87+'PC HKI$'!V87</f>
        <v>1130.4939192873042</v>
      </c>
      <c r="W88">
        <f>V87+'PC HKI$'!W87</f>
        <v>1157.9935222142465</v>
      </c>
      <c r="X88">
        <f>W87+'PC HKI$'!X87</f>
        <v>1175.9531078743025</v>
      </c>
      <c r="Y88">
        <f>X87+'PC HKI$'!Y87</f>
        <v>1182.9538319908415</v>
      </c>
      <c r="Z88">
        <f>Y87+'PC HKI$'!Z87</f>
        <v>1181.8385699385426</v>
      </c>
      <c r="AA88">
        <f>Z87+'PC HKI$'!AA87</f>
        <v>1173.4416443663015</v>
      </c>
      <c r="AB88">
        <f>AA87+'PC HKI$'!AB87</f>
        <v>1157.5262350143357</v>
      </c>
      <c r="AC88">
        <f>AB87+'PC HKI$'!AC87</f>
        <v>1139.4971984117599</v>
      </c>
      <c r="AD88">
        <f>AC87+'PC HKI$'!AD87</f>
        <v>1102.5013548509223</v>
      </c>
      <c r="AE88">
        <f>AD87+'PC HKI$'!AE87</f>
        <v>1067.9273922151185</v>
      </c>
      <c r="AF88">
        <f>AE87+'PC HKI$'!AF87</f>
        <v>1036.0710724736516</v>
      </c>
      <c r="AG88">
        <f>AF87+'PC HKI$'!AG87</f>
        <v>1006.8338704505381</v>
      </c>
      <c r="AH88">
        <f>AG87+'PC HKI$'!AH87</f>
        <v>979.35124335866522</v>
      </c>
      <c r="AI88">
        <f>AH87+'PC HKI$'!AI87</f>
        <v>953.29131063454349</v>
      </c>
      <c r="AJ88">
        <f>AI87+'PC HKI$'!AJ87</f>
        <v>929.19590768277544</v>
      </c>
      <c r="AK88">
        <f>AJ87+'PC HKI$'!AK87</f>
        <v>906.81016057022157</v>
      </c>
      <c r="AL88">
        <f>AK87+'PC HKI$'!AL87</f>
        <v>886.02602772017406</v>
      </c>
      <c r="AM88">
        <f>AL87+'PC HKI$'!AM87</f>
        <v>866.95621120787609</v>
      </c>
      <c r="AN88">
        <f>AM87+'PC HKI$'!AN87</f>
        <v>849.31383635680129</v>
      </c>
      <c r="AO88">
        <f>AN87+'PC HKI$'!AO87</f>
        <v>832.91089892935952</v>
      </c>
      <c r="AP88">
        <f>AO87+'PC HKI$'!AP87</f>
        <v>817.54187059277535</v>
      </c>
      <c r="AQ88">
        <f>AP87+'PC HKI$'!AQ87</f>
        <v>803.0933812290815</v>
      </c>
      <c r="AR88">
        <f>AQ87+'PC HKI$'!AR87</f>
        <v>789.44723367353595</v>
      </c>
      <c r="AS88">
        <f>AR87+'PC HKI$'!AS87</f>
        <v>776.40105580311001</v>
      </c>
      <c r="AT88">
        <f>AS87+'PC HKI$'!AT87</f>
        <v>763.83951039779379</v>
      </c>
      <c r="AU88">
        <f>AT87+'PC HKI$'!AU87</f>
        <v>751.75277518064763</v>
      </c>
      <c r="AV88">
        <f>AU87+'PC HKI$'!AV87</f>
        <v>740.06680178196461</v>
      </c>
      <c r="AW88">
        <f>AV87+'PC HKI$'!AW87</f>
        <v>728.78231983500734</v>
      </c>
      <c r="AX88">
        <f>AW87+'PC HKI$'!AX87</f>
        <v>717.82982463288567</v>
      </c>
      <c r="AY88">
        <f>AX87+'PC HKI$'!AY87</f>
        <v>707.21551644169085</v>
      </c>
      <c r="AZ88">
        <f>AY87+'PC HKI$'!AZ87</f>
        <v>696.90593205749713</v>
      </c>
      <c r="BA88">
        <f>AZ87+'PC HKI$'!BA87</f>
        <v>686.86975434774638</v>
      </c>
      <c r="BB88">
        <f>BA87+'PC HKI$'!BB87</f>
        <v>677.1505856638264</v>
      </c>
      <c r="BC88">
        <f>BB87+'PC HKI$'!BC87</f>
        <v>667.81805834277748</v>
      </c>
      <c r="BD88">
        <f>BC87+'PC HKI$'!BD87</f>
        <v>658.8538775229606</v>
      </c>
      <c r="BE88">
        <f>BD87+'PC HKI$'!BE87</f>
        <v>650.25407497785147</v>
      </c>
      <c r="BF88">
        <f>BE87+'PC HKI$'!BF87</f>
        <v>642.00157668171153</v>
      </c>
      <c r="BG88">
        <f>BF87+'PC HKI$'!BG87</f>
        <v>634.16191979145742</v>
      </c>
      <c r="BH88">
        <f>BG87+'PC HKI$'!BH87</f>
        <v>626.79972055329915</v>
      </c>
      <c r="BI88">
        <f>BH87+'PC HKI$'!BI87</f>
        <v>619.84612336946122</v>
      </c>
      <c r="BJ88">
        <f>BI87+'PC HKI$'!BJ87</f>
        <v>613.27835019103736</v>
      </c>
      <c r="BK88">
        <f>BJ87+'PC HKI$'!BK87</f>
        <v>607.06969706527025</v>
      </c>
      <c r="BL88">
        <f>BK87+'PC HKI$'!BL87</f>
        <v>601.1905926757579</v>
      </c>
      <c r="BM88">
        <f>BL87+'PC HKI$'!BM87</f>
        <v>595.65481271862529</v>
      </c>
      <c r="BN88">
        <f>BM87+'PC HKI$'!BN87</f>
        <v>590.40245418306006</v>
      </c>
      <c r="BO88">
        <f>BN87+'PC HKI$'!BO87</f>
        <v>585.43784497377908</v>
      </c>
      <c r="BP88">
        <f>BO87+'PC HKI$'!BP87</f>
        <v>580.73127295832558</v>
      </c>
      <c r="BQ88">
        <f>BP87+'PC HKI$'!BQ87</f>
        <v>576.23773110953971</v>
      </c>
      <c r="BR88">
        <f>BQ87+'PC HKI$'!BR87</f>
        <v>571.99335064574484</v>
      </c>
      <c r="BS88">
        <f>BR87+'PC HKI$'!BS87</f>
        <v>567.97548930647429</v>
      </c>
      <c r="BT88">
        <f>BS87+'PC HKI$'!BT87</f>
        <v>564.07924315638365</v>
      </c>
      <c r="BU88">
        <f>BT87+'PC HKI$'!BU87</f>
        <v>560.24118963749186</v>
      </c>
      <c r="BV88">
        <f>BU87+'PC HKI$'!BV87</f>
        <v>556.29846701163194</v>
      </c>
      <c r="BW88">
        <f>BV87+'PC HKI$'!BW87</f>
        <v>552.43469878759686</v>
      </c>
      <c r="BX88">
        <f>BW87+'PC HKI$'!BX87</f>
        <v>548.58863128122016</v>
      </c>
      <c r="BY88">
        <f>BX87+'PC HKI$'!BY87</f>
        <v>544.595715569258</v>
      </c>
      <c r="BZ88">
        <f>BY87+'PC HKI$'!BZ87</f>
        <v>540.51803905682107</v>
      </c>
      <c r="CA88">
        <f>BZ87+'PC HKI$'!CA87</f>
        <v>536.32775872371883</v>
      </c>
      <c r="CB88">
        <f>CA87+'PC HKI$'!CB87</f>
        <v>532.2107961988122</v>
      </c>
      <c r="CC88">
        <f>CB87+'PC HKI$'!CC87</f>
        <v>527.98907554385789</v>
      </c>
      <c r="CD88">
        <f>CC87+'PC HKI$'!CD87</f>
        <v>523.61808121295087</v>
      </c>
      <c r="CE88">
        <f>CD87+'PC HKI$'!CE87</f>
        <v>519.22231725219956</v>
      </c>
      <c r="CF88">
        <f>CE87+'PC HKI$'!CF87</f>
        <v>514.65545781821857</v>
      </c>
      <c r="CG88">
        <f>CF87+'PC HKI$'!CG87</f>
        <v>510.00311316807745</v>
      </c>
      <c r="CH88">
        <f>CG87+'PC HKI$'!CH87</f>
        <v>505.23767805663783</v>
      </c>
      <c r="CI88">
        <f>CH87+'PC HKI$'!CI87</f>
        <v>500.37444250459026</v>
      </c>
      <c r="CJ88">
        <f>CI87+'PC HKI$'!CJ87</f>
        <v>495.51957063724814</v>
      </c>
      <c r="CK88">
        <f>CJ87+'PC HKI$'!CK87</f>
        <v>490.5408091050391</v>
      </c>
      <c r="CL88">
        <f>CK87+'PC HKI$'!CL87</f>
        <v>485.49876720016124</v>
      </c>
      <c r="CM88">
        <f>CL87+'PC HKI$'!CM87</f>
        <v>480.52432782357124</v>
      </c>
      <c r="CN88">
        <f>CM87+'PC HKI$'!CN87</f>
        <v>475.71934855509932</v>
      </c>
      <c r="CO88">
        <f>CN87+'PC HKI$'!CO87</f>
        <v>471.04082553263999</v>
      </c>
      <c r="CP88">
        <f>CO87+'PC HKI$'!CP87</f>
        <v>466.54103893471705</v>
      </c>
      <c r="CQ88">
        <f>CP87+'PC HKI$'!CQ87</f>
        <v>462.30438483661254</v>
      </c>
      <c r="CR88">
        <f>CQ87+'PC HKI$'!CR87</f>
        <v>458.42324701989941</v>
      </c>
      <c r="CS88">
        <f>CR87+'PC HKI$'!CS87</f>
        <v>454.85422333052469</v>
      </c>
      <c r="CT88">
        <f>CS87+'PC HKI$'!CT87</f>
        <v>451.55443882407684</v>
      </c>
      <c r="CU88">
        <f>CT87+'PC HKI$'!CU87</f>
        <v>448.4884608111708</v>
      </c>
      <c r="CV88">
        <f>CU87+'PC HKI$'!CV87</f>
        <v>445.65892517603731</v>
      </c>
      <c r="CW88">
        <f>CV87+'PC HKI$'!CW87</f>
        <v>443.17514107068217</v>
      </c>
      <c r="CX88">
        <f>CW87+'PC HKI$'!CX87</f>
        <v>440.99140675591082</v>
      </c>
      <c r="CY88">
        <f>CX87+'PC HKI$'!CY87</f>
        <v>439.05964185910852</v>
      </c>
    </row>
    <row r="89" spans="1:103" x14ac:dyDescent="0.25">
      <c r="A89">
        <f>'HKFI(x)'!AE87</f>
        <v>2035</v>
      </c>
      <c r="B89">
        <f t="shared" si="3"/>
        <v>67847.283335860848</v>
      </c>
      <c r="C89">
        <f>'PC HKI$'!C88</f>
        <v>33.868785941439711</v>
      </c>
      <c r="D89">
        <f>C88+'PC HKI$'!D88</f>
        <v>61.054285991518583</v>
      </c>
      <c r="E89">
        <f>D88+'PC HKI$'!E88</f>
        <v>84.703121569803045</v>
      </c>
      <c r="F89">
        <f>E88+'PC HKI$'!F88</f>
        <v>117.6287274400441</v>
      </c>
      <c r="G89">
        <f>F88+'PC HKI$'!G88</f>
        <v>156.4828274885526</v>
      </c>
      <c r="H89">
        <f>G88+'PC HKI$'!H88</f>
        <v>201.28967427853667</v>
      </c>
      <c r="I89">
        <f>H88+'PC HKI$'!I88</f>
        <v>266.6042480313522</v>
      </c>
      <c r="J89">
        <f>I88+'PC HKI$'!J88</f>
        <v>343.95377181704072</v>
      </c>
      <c r="K89">
        <f>J88+'PC HKI$'!K88</f>
        <v>420.92912574897355</v>
      </c>
      <c r="L89">
        <f>K88+'PC HKI$'!L88</f>
        <v>495.61759671366599</v>
      </c>
      <c r="M89">
        <f>L88+'PC HKI$'!M88</f>
        <v>572.43365215628603</v>
      </c>
      <c r="N89">
        <f>M88+'PC HKI$'!N88</f>
        <v>649.17648079710602</v>
      </c>
      <c r="O89">
        <f>N88+'PC HKI$'!O88</f>
        <v>727.9738230343587</v>
      </c>
      <c r="P89">
        <f>O88+'PC HKI$'!P88</f>
        <v>806.24629164089242</v>
      </c>
      <c r="Q89">
        <f>P88+'PC HKI$'!Q88</f>
        <v>882.99263155191306</v>
      </c>
      <c r="R89">
        <f>Q88+'PC HKI$'!R88</f>
        <v>956.13718807853877</v>
      </c>
      <c r="S89">
        <f>R88+'PC HKI$'!S88</f>
        <v>1030.698798643409</v>
      </c>
      <c r="T89">
        <f>S88+'PC HKI$'!T88</f>
        <v>1100.1139607141563</v>
      </c>
      <c r="U89">
        <f>T88+'PC HKI$'!U88</f>
        <v>1143.9133484046895</v>
      </c>
      <c r="V89">
        <f>U88+'PC HKI$'!V88</f>
        <v>1183.3120904897203</v>
      </c>
      <c r="W89">
        <f>V88+'PC HKI$'!W88</f>
        <v>1211.4096939985845</v>
      </c>
      <c r="X89">
        <f>W88+'PC HKI$'!X88</f>
        <v>1228.4482294597892</v>
      </c>
      <c r="Y89">
        <f>X88+'PC HKI$'!Y88</f>
        <v>1234.0059071564287</v>
      </c>
      <c r="Z89">
        <f>Y88+'PC HKI$'!Z88</f>
        <v>1230.337029173781</v>
      </c>
      <c r="AA89">
        <f>Z88+'PC HKI$'!AA88</f>
        <v>1218.6853213391414</v>
      </c>
      <c r="AB89">
        <f>AA88+'PC HKI$'!AB88</f>
        <v>1199.7328933174531</v>
      </c>
      <c r="AC89">
        <f>AB88+'PC HKI$'!AC88</f>
        <v>1179.014216723707</v>
      </c>
      <c r="AD89">
        <f>AC88+'PC HKI$'!AD88</f>
        <v>1139.4971984117599</v>
      </c>
      <c r="AE89">
        <f>AD88+'PC HKI$'!AE88</f>
        <v>1102.5013548509223</v>
      </c>
      <c r="AF89">
        <f>AE88+'PC HKI$'!AF88</f>
        <v>1067.9273922151185</v>
      </c>
      <c r="AG89">
        <f>AF88+'PC HKI$'!AG88</f>
        <v>1036.0710724736516</v>
      </c>
      <c r="AH89">
        <f>AG88+'PC HKI$'!AH88</f>
        <v>1006.8338704505381</v>
      </c>
      <c r="AI89">
        <f>AH88+'PC HKI$'!AI88</f>
        <v>979.35124335866522</v>
      </c>
      <c r="AJ89">
        <f>AI88+'PC HKI$'!AJ88</f>
        <v>953.29131063454349</v>
      </c>
      <c r="AK89">
        <f>AJ88+'PC HKI$'!AK88</f>
        <v>929.19590768277544</v>
      </c>
      <c r="AL89">
        <f>AK88+'PC HKI$'!AL88</f>
        <v>906.81016057022157</v>
      </c>
      <c r="AM89">
        <f>AL88+'PC HKI$'!AM88</f>
        <v>886.02602772017406</v>
      </c>
      <c r="AN89">
        <f>AM88+'PC HKI$'!AN88</f>
        <v>866.95621120787609</v>
      </c>
      <c r="AO89">
        <f>AN88+'PC HKI$'!AO88</f>
        <v>849.31383635680129</v>
      </c>
      <c r="AP89">
        <f>AO88+'PC HKI$'!AP88</f>
        <v>832.91089892935952</v>
      </c>
      <c r="AQ89">
        <f>AP88+'PC HKI$'!AQ88</f>
        <v>817.54187059277535</v>
      </c>
      <c r="AR89">
        <f>AQ88+'PC HKI$'!AR88</f>
        <v>803.0933812290815</v>
      </c>
      <c r="AS89">
        <f>AR88+'PC HKI$'!AS88</f>
        <v>789.44723367353595</v>
      </c>
      <c r="AT89">
        <f>AS88+'PC HKI$'!AT88</f>
        <v>776.40105580311001</v>
      </c>
      <c r="AU89">
        <f>AT88+'PC HKI$'!AU88</f>
        <v>763.83951039779379</v>
      </c>
      <c r="AV89">
        <f>AU88+'PC HKI$'!AV88</f>
        <v>751.75277518064763</v>
      </c>
      <c r="AW89">
        <f>AV88+'PC HKI$'!AW88</f>
        <v>740.06680178196461</v>
      </c>
      <c r="AX89">
        <f>AW88+'PC HKI$'!AX88</f>
        <v>728.78231983500734</v>
      </c>
      <c r="AY89">
        <f>AX88+'PC HKI$'!AY88</f>
        <v>717.82982463288567</v>
      </c>
      <c r="AZ89">
        <f>AY88+'PC HKI$'!AZ88</f>
        <v>707.21551644169085</v>
      </c>
      <c r="BA89">
        <f>AZ88+'PC HKI$'!BA88</f>
        <v>696.90593205749713</v>
      </c>
      <c r="BB89">
        <f>BA88+'PC HKI$'!BB88</f>
        <v>686.86975434774638</v>
      </c>
      <c r="BC89">
        <f>BB88+'PC HKI$'!BC88</f>
        <v>677.1505856638264</v>
      </c>
      <c r="BD89">
        <f>BC88+'PC HKI$'!BD88</f>
        <v>667.81805834277748</v>
      </c>
      <c r="BE89">
        <f>BD88+'PC HKI$'!BE88</f>
        <v>658.8538775229606</v>
      </c>
      <c r="BF89">
        <f>BE88+'PC HKI$'!BF88</f>
        <v>650.25407497785147</v>
      </c>
      <c r="BG89">
        <f>BF88+'PC HKI$'!BG88</f>
        <v>642.00157668171153</v>
      </c>
      <c r="BH89">
        <f>BG88+'PC HKI$'!BH88</f>
        <v>634.16191979145742</v>
      </c>
      <c r="BI89">
        <f>BH88+'PC HKI$'!BI88</f>
        <v>626.79972055329915</v>
      </c>
      <c r="BJ89">
        <f>BI88+'PC HKI$'!BJ88</f>
        <v>619.84612336946122</v>
      </c>
      <c r="BK89">
        <f>BJ88+'PC HKI$'!BK88</f>
        <v>613.27835019103736</v>
      </c>
      <c r="BL89">
        <f>BK88+'PC HKI$'!BL88</f>
        <v>607.06969706527025</v>
      </c>
      <c r="BM89">
        <f>BL88+'PC HKI$'!BM88</f>
        <v>601.1905926757579</v>
      </c>
      <c r="BN89">
        <f>BM88+'PC HKI$'!BN88</f>
        <v>595.65481271862529</v>
      </c>
      <c r="BO89">
        <f>BN88+'PC HKI$'!BO88</f>
        <v>590.40245418306006</v>
      </c>
      <c r="BP89">
        <f>BO88+'PC HKI$'!BP88</f>
        <v>585.43784497377908</v>
      </c>
      <c r="BQ89">
        <f>BP88+'PC HKI$'!BQ88</f>
        <v>580.73127295832558</v>
      </c>
      <c r="BR89">
        <f>BQ88+'PC HKI$'!BR88</f>
        <v>576.23773110953971</v>
      </c>
      <c r="BS89">
        <f>BR88+'PC HKI$'!BS88</f>
        <v>571.99335064574484</v>
      </c>
      <c r="BT89">
        <f>BS88+'PC HKI$'!BT88</f>
        <v>567.97548930647429</v>
      </c>
      <c r="BU89">
        <f>BT88+'PC HKI$'!BU88</f>
        <v>564.07924315638365</v>
      </c>
      <c r="BV89">
        <f>BU88+'PC HKI$'!BV88</f>
        <v>560.24118963749186</v>
      </c>
      <c r="BW89">
        <f>BV88+'PC HKI$'!BW88</f>
        <v>556.29846701163194</v>
      </c>
      <c r="BX89">
        <f>BW88+'PC HKI$'!BX88</f>
        <v>552.43469878759686</v>
      </c>
      <c r="BY89">
        <f>BX88+'PC HKI$'!BY88</f>
        <v>548.58863128122016</v>
      </c>
      <c r="BZ89">
        <f>BY88+'PC HKI$'!BZ88</f>
        <v>544.595715569258</v>
      </c>
      <c r="CA89">
        <f>BZ88+'PC HKI$'!CA88</f>
        <v>540.51803905682107</v>
      </c>
      <c r="CB89">
        <f>CA88+'PC HKI$'!CB88</f>
        <v>536.32775872371883</v>
      </c>
      <c r="CC89">
        <f>CB88+'PC HKI$'!CC88</f>
        <v>532.2107961988122</v>
      </c>
      <c r="CD89">
        <f>CC88+'PC HKI$'!CD88</f>
        <v>527.98907554385789</v>
      </c>
      <c r="CE89">
        <f>CD88+'PC HKI$'!CE88</f>
        <v>523.61808121295087</v>
      </c>
      <c r="CF89">
        <f>CE88+'PC HKI$'!CF88</f>
        <v>519.22231725219956</v>
      </c>
      <c r="CG89">
        <f>CF88+'PC HKI$'!CG88</f>
        <v>514.65545781821857</v>
      </c>
      <c r="CH89">
        <f>CG88+'PC HKI$'!CH88</f>
        <v>510.00311316807745</v>
      </c>
      <c r="CI89">
        <f>CH88+'PC HKI$'!CI88</f>
        <v>505.23767805663783</v>
      </c>
      <c r="CJ89">
        <f>CI88+'PC HKI$'!CJ88</f>
        <v>500.37444250459026</v>
      </c>
      <c r="CK89">
        <f>CJ88+'PC HKI$'!CK88</f>
        <v>495.51957063724814</v>
      </c>
      <c r="CL89">
        <f>CK88+'PC HKI$'!CL88</f>
        <v>490.5408091050391</v>
      </c>
      <c r="CM89">
        <f>CL88+'PC HKI$'!CM88</f>
        <v>485.49876720016124</v>
      </c>
      <c r="CN89">
        <f>CM88+'PC HKI$'!CN88</f>
        <v>480.52432782357124</v>
      </c>
      <c r="CO89">
        <f>CN88+'PC HKI$'!CO88</f>
        <v>475.71934855509932</v>
      </c>
      <c r="CP89">
        <f>CO88+'PC HKI$'!CP88</f>
        <v>471.04082553263999</v>
      </c>
      <c r="CQ89">
        <f>CP88+'PC HKI$'!CQ88</f>
        <v>466.54103893471705</v>
      </c>
      <c r="CR89">
        <f>CQ88+'PC HKI$'!CR88</f>
        <v>462.30438483661254</v>
      </c>
      <c r="CS89">
        <f>CR88+'PC HKI$'!CS88</f>
        <v>458.42324701989941</v>
      </c>
      <c r="CT89">
        <f>CS88+'PC HKI$'!CT88</f>
        <v>454.85422333052469</v>
      </c>
      <c r="CU89">
        <f>CT88+'PC HKI$'!CU88</f>
        <v>451.55443882407684</v>
      </c>
      <c r="CV89">
        <f>CU88+'PC HKI$'!CV88</f>
        <v>448.4884608111708</v>
      </c>
      <c r="CW89">
        <f>CV88+'PC HKI$'!CW88</f>
        <v>445.65892517603731</v>
      </c>
      <c r="CX89">
        <f>CW88+'PC HKI$'!CX88</f>
        <v>443.17514107068217</v>
      </c>
      <c r="CY89">
        <f>CX88+'PC HKI$'!CY88</f>
        <v>440.99140675591082</v>
      </c>
    </row>
    <row r="90" spans="1:103" x14ac:dyDescent="0.25">
      <c r="A90">
        <f>'HKFI(x)'!AE88</f>
        <v>2036</v>
      </c>
      <c r="B90">
        <f t="shared" si="3"/>
        <v>69495.212408604988</v>
      </c>
      <c r="C90">
        <f>'PC HKI$'!C89</f>
        <v>35.602428412693129</v>
      </c>
      <c r="D90">
        <f>C89+'PC HKI$'!D89</f>
        <v>64.290444003774908</v>
      </c>
      <c r="E90">
        <f>D89+'PC HKI$'!E89</f>
        <v>89.301448617758297</v>
      </c>
      <c r="F90">
        <f>E89+'PC HKI$'!F89</f>
        <v>124.31569704399638</v>
      </c>
      <c r="G90">
        <f>F89+'PC HKI$'!G89</f>
        <v>165.97688297489321</v>
      </c>
      <c r="H90">
        <f>G89+'PC HKI$'!H89</f>
        <v>213.63232779252914</v>
      </c>
      <c r="I90">
        <f>H89+'PC HKI$'!I89</f>
        <v>282.58212554636566</v>
      </c>
      <c r="J90">
        <f>I89+'PC HKI$'!J89</f>
        <v>363.1871315876308</v>
      </c>
      <c r="K90">
        <f>J89+'PC HKI$'!K89</f>
        <v>443.46163267815984</v>
      </c>
      <c r="L90">
        <f>K89+'PC HKI$'!L89</f>
        <v>520.93718511646671</v>
      </c>
      <c r="M90">
        <f>L89+'PC HKI$'!M89</f>
        <v>600.5676689156146</v>
      </c>
      <c r="N90">
        <f>M89+'PC HKI$'!N89</f>
        <v>680.25925515904612</v>
      </c>
      <c r="O90">
        <f>N89+'PC HKI$'!O89</f>
        <v>762.69629188144859</v>
      </c>
      <c r="P90">
        <f>O89+'PC HKI$'!P89</f>
        <v>844.63516791193842</v>
      </c>
      <c r="Q90">
        <f>P89+'PC HKI$'!Q89</f>
        <v>924.7848853104548</v>
      </c>
      <c r="R90">
        <f>Q89+'PC HKI$'!R89</f>
        <v>1000.9784293003773</v>
      </c>
      <c r="S90">
        <f>R89+'PC HKI$'!S89</f>
        <v>1079.7431425272382</v>
      </c>
      <c r="T90">
        <f>S89+'PC HKI$'!T89</f>
        <v>1152.6660638865339</v>
      </c>
      <c r="U90">
        <f>T89+'PC HKI$'!U89</f>
        <v>1197.9506707673065</v>
      </c>
      <c r="V90">
        <f>U89+'PC HKI$'!V89</f>
        <v>1238.8709009723602</v>
      </c>
      <c r="W90">
        <f>V89+'PC HKI$'!W89</f>
        <v>1268.1107518397307</v>
      </c>
      <c r="X90">
        <f>W89+'PC HKI$'!X89</f>
        <v>1284.9426868422715</v>
      </c>
      <c r="Y90">
        <f>X89+'PC HKI$'!Y89</f>
        <v>1288.9035660168056</v>
      </c>
      <c r="Z90">
        <f>Y89+'PC HKI$'!Z89</f>
        <v>1282.4971986348905</v>
      </c>
      <c r="AA90">
        <f>Z89+'PC HKI$'!AA89</f>
        <v>1268.1285299276333</v>
      </c>
      <c r="AB90">
        <f>AA89+'PC HKI$'!AB89</f>
        <v>1245.9398352081926</v>
      </c>
      <c r="AC90">
        <f>AB89+'PC HKI$'!AC89</f>
        <v>1221.7076356011228</v>
      </c>
      <c r="AD90">
        <f>AC89+'PC HKI$'!AD89</f>
        <v>1179.014216723707</v>
      </c>
      <c r="AE90">
        <f>AD89+'PC HKI$'!AE89</f>
        <v>1139.4971984117599</v>
      </c>
      <c r="AF90">
        <f>AE89+'PC HKI$'!AF89</f>
        <v>1102.5013548509223</v>
      </c>
      <c r="AG90">
        <f>AF89+'PC HKI$'!AG89</f>
        <v>1067.9273922151185</v>
      </c>
      <c r="AH90">
        <f>AG89+'PC HKI$'!AH89</f>
        <v>1036.0710724736516</v>
      </c>
      <c r="AI90">
        <f>AH89+'PC HKI$'!AI89</f>
        <v>1006.8338704505381</v>
      </c>
      <c r="AJ90">
        <f>AI89+'PC HKI$'!AJ89</f>
        <v>979.35124335866522</v>
      </c>
      <c r="AK90">
        <f>AJ89+'PC HKI$'!AK89</f>
        <v>953.29131063454349</v>
      </c>
      <c r="AL90">
        <f>AK89+'PC HKI$'!AL89</f>
        <v>929.19590768277544</v>
      </c>
      <c r="AM90">
        <f>AL89+'PC HKI$'!AM89</f>
        <v>906.81016057022157</v>
      </c>
      <c r="AN90">
        <f>AM89+'PC HKI$'!AN89</f>
        <v>886.02602772017406</v>
      </c>
      <c r="AO90">
        <f>AN89+'PC HKI$'!AO89</f>
        <v>866.95621120787609</v>
      </c>
      <c r="AP90">
        <f>AO89+'PC HKI$'!AP89</f>
        <v>849.31383635680129</v>
      </c>
      <c r="AQ90">
        <f>AP89+'PC HKI$'!AQ89</f>
        <v>832.91089892935952</v>
      </c>
      <c r="AR90">
        <f>AQ89+'PC HKI$'!AR89</f>
        <v>817.54187059277535</v>
      </c>
      <c r="AS90">
        <f>AR89+'PC HKI$'!AS89</f>
        <v>803.0933812290815</v>
      </c>
      <c r="AT90">
        <f>AS89+'PC HKI$'!AT89</f>
        <v>789.44723367353595</v>
      </c>
      <c r="AU90">
        <f>AT89+'PC HKI$'!AU89</f>
        <v>776.40105580311001</v>
      </c>
      <c r="AV90">
        <f>AU89+'PC HKI$'!AV89</f>
        <v>763.83951039779379</v>
      </c>
      <c r="AW90">
        <f>AV89+'PC HKI$'!AW89</f>
        <v>751.75277518064763</v>
      </c>
      <c r="AX90">
        <f>AW89+'PC HKI$'!AX89</f>
        <v>740.06680178196461</v>
      </c>
      <c r="AY90">
        <f>AX89+'PC HKI$'!AY89</f>
        <v>728.78231983500734</v>
      </c>
      <c r="AZ90">
        <f>AY89+'PC HKI$'!AZ89</f>
        <v>717.82982463288567</v>
      </c>
      <c r="BA90">
        <f>AZ89+'PC HKI$'!BA89</f>
        <v>707.21551644169085</v>
      </c>
      <c r="BB90">
        <f>BA89+'PC HKI$'!BB89</f>
        <v>696.90593205749713</v>
      </c>
      <c r="BC90">
        <f>BB89+'PC HKI$'!BC89</f>
        <v>686.86975434774638</v>
      </c>
      <c r="BD90">
        <f>BC89+'PC HKI$'!BD89</f>
        <v>677.1505856638264</v>
      </c>
      <c r="BE90">
        <f>BD89+'PC HKI$'!BE89</f>
        <v>667.81805834277748</v>
      </c>
      <c r="BF90">
        <f>BE89+'PC HKI$'!BF89</f>
        <v>658.8538775229606</v>
      </c>
      <c r="BG90">
        <f>BF89+'PC HKI$'!BG89</f>
        <v>650.25407497785147</v>
      </c>
      <c r="BH90">
        <f>BG89+'PC HKI$'!BH89</f>
        <v>642.00157668171153</v>
      </c>
      <c r="BI90">
        <f>BH89+'PC HKI$'!BI89</f>
        <v>634.16191979145742</v>
      </c>
      <c r="BJ90">
        <f>BI89+'PC HKI$'!BJ89</f>
        <v>626.79972055329915</v>
      </c>
      <c r="BK90">
        <f>BJ89+'PC HKI$'!BK89</f>
        <v>619.84612336946122</v>
      </c>
      <c r="BL90">
        <f>BK89+'PC HKI$'!BL89</f>
        <v>613.27835019103736</v>
      </c>
      <c r="BM90">
        <f>BL89+'PC HKI$'!BM89</f>
        <v>607.06969706527025</v>
      </c>
      <c r="BN90">
        <f>BM89+'PC HKI$'!BN89</f>
        <v>601.1905926757579</v>
      </c>
      <c r="BO90">
        <f>BN89+'PC HKI$'!BO89</f>
        <v>595.65481271862529</v>
      </c>
      <c r="BP90">
        <f>BO89+'PC HKI$'!BP89</f>
        <v>590.40245418306006</v>
      </c>
      <c r="BQ90">
        <f>BP89+'PC HKI$'!BQ89</f>
        <v>585.43784497377908</v>
      </c>
      <c r="BR90">
        <f>BQ89+'PC HKI$'!BR89</f>
        <v>580.73127295832558</v>
      </c>
      <c r="BS90">
        <f>BR89+'PC HKI$'!BS89</f>
        <v>576.23773110953971</v>
      </c>
      <c r="BT90">
        <f>BS89+'PC HKI$'!BT89</f>
        <v>571.99335064574484</v>
      </c>
      <c r="BU90">
        <f>BT89+'PC HKI$'!BU89</f>
        <v>567.97548930647429</v>
      </c>
      <c r="BV90">
        <f>BU89+'PC HKI$'!BV89</f>
        <v>564.07924315638365</v>
      </c>
      <c r="BW90">
        <f>BV89+'PC HKI$'!BW89</f>
        <v>560.24118963749186</v>
      </c>
      <c r="BX90">
        <f>BW89+'PC HKI$'!BX89</f>
        <v>556.29846701163194</v>
      </c>
      <c r="BY90">
        <f>BX89+'PC HKI$'!BY89</f>
        <v>552.43469878759686</v>
      </c>
      <c r="BZ90">
        <f>BY89+'PC HKI$'!BZ89</f>
        <v>548.58863128122016</v>
      </c>
      <c r="CA90">
        <f>BZ89+'PC HKI$'!CA89</f>
        <v>544.595715569258</v>
      </c>
      <c r="CB90">
        <f>CA89+'PC HKI$'!CB89</f>
        <v>540.51803905682107</v>
      </c>
      <c r="CC90">
        <f>CB89+'PC HKI$'!CC89</f>
        <v>536.32775872371883</v>
      </c>
      <c r="CD90">
        <f>CC89+'PC HKI$'!CD89</f>
        <v>532.2107961988122</v>
      </c>
      <c r="CE90">
        <f>CD89+'PC HKI$'!CE89</f>
        <v>527.98907554385789</v>
      </c>
      <c r="CF90">
        <f>CE89+'PC HKI$'!CF89</f>
        <v>523.61808121295087</v>
      </c>
      <c r="CG90">
        <f>CF89+'PC HKI$'!CG89</f>
        <v>519.22231725219956</v>
      </c>
      <c r="CH90">
        <f>CG89+'PC HKI$'!CH89</f>
        <v>514.65545781821857</v>
      </c>
      <c r="CI90">
        <f>CH89+'PC HKI$'!CI89</f>
        <v>510.00311316807745</v>
      </c>
      <c r="CJ90">
        <f>CI89+'PC HKI$'!CJ89</f>
        <v>505.23767805663783</v>
      </c>
      <c r="CK90">
        <f>CJ89+'PC HKI$'!CK89</f>
        <v>500.37444250459026</v>
      </c>
      <c r="CL90">
        <f>CK89+'PC HKI$'!CL89</f>
        <v>495.51957063724814</v>
      </c>
      <c r="CM90">
        <f>CL89+'PC HKI$'!CM89</f>
        <v>490.5408091050391</v>
      </c>
      <c r="CN90">
        <f>CM89+'PC HKI$'!CN89</f>
        <v>485.49876720016124</v>
      </c>
      <c r="CO90">
        <f>CN89+'PC HKI$'!CO89</f>
        <v>480.52432782357124</v>
      </c>
      <c r="CP90">
        <f>CO89+'PC HKI$'!CP89</f>
        <v>475.71934855509932</v>
      </c>
      <c r="CQ90">
        <f>CP89+'PC HKI$'!CQ89</f>
        <v>471.04082553263999</v>
      </c>
      <c r="CR90">
        <f>CQ89+'PC HKI$'!CR89</f>
        <v>466.54103893471705</v>
      </c>
      <c r="CS90">
        <f>CR89+'PC HKI$'!CS89</f>
        <v>462.30438483661254</v>
      </c>
      <c r="CT90">
        <f>CS89+'PC HKI$'!CT89</f>
        <v>458.42324701989941</v>
      </c>
      <c r="CU90">
        <f>CT89+'PC HKI$'!CU89</f>
        <v>454.85422333052469</v>
      </c>
      <c r="CV90">
        <f>CU89+'PC HKI$'!CV89</f>
        <v>451.55443882407684</v>
      </c>
      <c r="CW90">
        <f>CV89+'PC HKI$'!CW89</f>
        <v>448.4884608111708</v>
      </c>
      <c r="CX90">
        <f>CW89+'PC HKI$'!CX89</f>
        <v>445.65892517603731</v>
      </c>
      <c r="CY90">
        <f>CX89+'PC HKI$'!CY89</f>
        <v>443.17514107068217</v>
      </c>
    </row>
    <row r="91" spans="1:103" x14ac:dyDescent="0.25">
      <c r="A91">
        <f>'HKFI(x)'!AE89</f>
        <v>2037</v>
      </c>
      <c r="B91">
        <f t="shared" si="3"/>
        <v>71232.749518354976</v>
      </c>
      <c r="C91">
        <f>'PC HKI$'!C90</f>
        <v>37.319049679837605</v>
      </c>
      <c r="D91">
        <f>C90+'PC HKI$'!D90</f>
        <v>67.516593580840265</v>
      </c>
      <c r="E91">
        <f>D90+'PC HKI$'!E90</f>
        <v>93.947546236577722</v>
      </c>
      <c r="F91">
        <f>E90+'PC HKI$'!F90</f>
        <v>131.06602706797494</v>
      </c>
      <c r="G91">
        <f>F90+'PC HKI$'!G90</f>
        <v>175.58367918075686</v>
      </c>
      <c r="H91">
        <f>G90+'PC HKI$'!H90</f>
        <v>226.43962930827445</v>
      </c>
      <c r="I91">
        <f>H90+'PC HKI$'!I90</f>
        <v>299.15704727477799</v>
      </c>
      <c r="J91">
        <f>I90+'PC HKI$'!J90</f>
        <v>383.12676301570173</v>
      </c>
      <c r="K91">
        <f>J90+'PC HKI$'!K90</f>
        <v>466.94589502840734</v>
      </c>
      <c r="L91">
        <f>K90+'PC HKI$'!L90</f>
        <v>547.57405698956268</v>
      </c>
      <c r="M91">
        <f>L90+'PC HKI$'!M90</f>
        <v>630.18440330291821</v>
      </c>
      <c r="N91">
        <f>M90+'PC HKI$'!N90</f>
        <v>712.99017413916488</v>
      </c>
      <c r="O91">
        <f>N90+'PC HKI$'!O90</f>
        <v>798.78802846760925</v>
      </c>
      <c r="P91">
        <f>O90+'PC HKI$'!P90</f>
        <v>884.71159043369812</v>
      </c>
      <c r="Q91">
        <f>P90+'PC HKI$'!Q90</f>
        <v>968.49562947168306</v>
      </c>
      <c r="R91">
        <f>Q90+'PC HKI$'!R90</f>
        <v>1047.9445571686863</v>
      </c>
      <c r="S91">
        <f>R90+'PC HKI$'!S90</f>
        <v>1130.4488912768579</v>
      </c>
      <c r="T91">
        <f>S90+'PC HKI$'!T90</f>
        <v>1207.1446989240046</v>
      </c>
      <c r="U91">
        <f>T90+'PC HKI$'!U90</f>
        <v>1254.6359449813542</v>
      </c>
      <c r="V91">
        <f>U90+'PC HKI$'!V90</f>
        <v>1297.1110454786467</v>
      </c>
      <c r="W91">
        <f>V90+'PC HKI$'!W90</f>
        <v>1327.5034073357947</v>
      </c>
      <c r="X91">
        <f>W90+'PC HKI$'!X90</f>
        <v>1344.6936345585714</v>
      </c>
      <c r="Y91">
        <f>X90+'PC HKI$'!Y90</f>
        <v>1347.7876753832638</v>
      </c>
      <c r="Z91">
        <f>Y90+'PC HKI$'!Z90</f>
        <v>1338.5423909899255</v>
      </c>
      <c r="AA91">
        <f>Z90+'PC HKI$'!AA90</f>
        <v>1321.2551413266467</v>
      </c>
      <c r="AB91">
        <f>AA90+'PC HKI$'!AB90</f>
        <v>1296.3426159716644</v>
      </c>
      <c r="AC91">
        <f>AB90+'PC HKI$'!AC90</f>
        <v>1268.4184831235775</v>
      </c>
      <c r="AD91">
        <f>AC90+'PC HKI$'!AD90</f>
        <v>1221.7076356011228</v>
      </c>
      <c r="AE91">
        <f>AD90+'PC HKI$'!AE90</f>
        <v>1179.014216723707</v>
      </c>
      <c r="AF91">
        <f>AE90+'PC HKI$'!AF90</f>
        <v>1139.4971984117599</v>
      </c>
      <c r="AG91">
        <f>AF90+'PC HKI$'!AG90</f>
        <v>1102.5013548509223</v>
      </c>
      <c r="AH91">
        <f>AG90+'PC HKI$'!AH90</f>
        <v>1067.9273922151185</v>
      </c>
      <c r="AI91">
        <f>AH90+'PC HKI$'!AI90</f>
        <v>1036.0710724736516</v>
      </c>
      <c r="AJ91">
        <f>AI90+'PC HKI$'!AJ90</f>
        <v>1006.8338704505381</v>
      </c>
      <c r="AK91">
        <f>AJ90+'PC HKI$'!AK90</f>
        <v>979.35124335866522</v>
      </c>
      <c r="AL91">
        <f>AK90+'PC HKI$'!AL90</f>
        <v>953.29131063454349</v>
      </c>
      <c r="AM91">
        <f>AL90+'PC HKI$'!AM90</f>
        <v>929.19590768277544</v>
      </c>
      <c r="AN91">
        <f>AM90+'PC HKI$'!AN90</f>
        <v>906.81016057022157</v>
      </c>
      <c r="AO91">
        <f>AN90+'PC HKI$'!AO90</f>
        <v>886.02602772017406</v>
      </c>
      <c r="AP91">
        <f>AO90+'PC HKI$'!AP90</f>
        <v>866.95621120787609</v>
      </c>
      <c r="AQ91">
        <f>AP90+'PC HKI$'!AQ90</f>
        <v>849.31383635680129</v>
      </c>
      <c r="AR91">
        <f>AQ90+'PC HKI$'!AR90</f>
        <v>832.91089892935952</v>
      </c>
      <c r="AS91">
        <f>AR90+'PC HKI$'!AS90</f>
        <v>817.54187059277535</v>
      </c>
      <c r="AT91">
        <f>AS90+'PC HKI$'!AT90</f>
        <v>803.0933812290815</v>
      </c>
      <c r="AU91">
        <f>AT90+'PC HKI$'!AU90</f>
        <v>789.44723367353595</v>
      </c>
      <c r="AV91">
        <f>AU90+'PC HKI$'!AV90</f>
        <v>776.40105580311001</v>
      </c>
      <c r="AW91">
        <f>AV90+'PC HKI$'!AW90</f>
        <v>763.83951039779379</v>
      </c>
      <c r="AX91">
        <f>AW90+'PC HKI$'!AX90</f>
        <v>751.75277518064763</v>
      </c>
      <c r="AY91">
        <f>AX90+'PC HKI$'!AY90</f>
        <v>740.06680178196461</v>
      </c>
      <c r="AZ91">
        <f>AY90+'PC HKI$'!AZ90</f>
        <v>728.78231983500734</v>
      </c>
      <c r="BA91">
        <f>AZ90+'PC HKI$'!BA90</f>
        <v>717.82982463288567</v>
      </c>
      <c r="BB91">
        <f>BA90+'PC HKI$'!BB90</f>
        <v>707.21551644169085</v>
      </c>
      <c r="BC91">
        <f>BB90+'PC HKI$'!BC90</f>
        <v>696.90593205749713</v>
      </c>
      <c r="BD91">
        <f>BC90+'PC HKI$'!BD90</f>
        <v>686.86975434774638</v>
      </c>
      <c r="BE91">
        <f>BD90+'PC HKI$'!BE90</f>
        <v>677.1505856638264</v>
      </c>
      <c r="BF91">
        <f>BE90+'PC HKI$'!BF90</f>
        <v>667.81805834277748</v>
      </c>
      <c r="BG91">
        <f>BF90+'PC HKI$'!BG90</f>
        <v>658.8538775229606</v>
      </c>
      <c r="BH91">
        <f>BG90+'PC HKI$'!BH90</f>
        <v>650.25407497785147</v>
      </c>
      <c r="BI91">
        <f>BH90+'PC HKI$'!BI90</f>
        <v>642.00157668171153</v>
      </c>
      <c r="BJ91">
        <f>BI90+'PC HKI$'!BJ90</f>
        <v>634.16191979145742</v>
      </c>
      <c r="BK91">
        <f>BJ90+'PC HKI$'!BK90</f>
        <v>626.79972055329915</v>
      </c>
      <c r="BL91">
        <f>BK90+'PC HKI$'!BL90</f>
        <v>619.84612336946122</v>
      </c>
      <c r="BM91">
        <f>BL90+'PC HKI$'!BM90</f>
        <v>613.27835019103736</v>
      </c>
      <c r="BN91">
        <f>BM90+'PC HKI$'!BN90</f>
        <v>607.06969706527025</v>
      </c>
      <c r="BO91">
        <f>BN90+'PC HKI$'!BO90</f>
        <v>601.1905926757579</v>
      </c>
      <c r="BP91">
        <f>BO90+'PC HKI$'!BP90</f>
        <v>595.65481271862529</v>
      </c>
      <c r="BQ91">
        <f>BP90+'PC HKI$'!BQ90</f>
        <v>590.40245418306006</v>
      </c>
      <c r="BR91">
        <f>BQ90+'PC HKI$'!BR90</f>
        <v>585.43784497377908</v>
      </c>
      <c r="BS91">
        <f>BR90+'PC HKI$'!BS90</f>
        <v>580.73127295832558</v>
      </c>
      <c r="BT91">
        <f>BS90+'PC HKI$'!BT90</f>
        <v>576.23773110953971</v>
      </c>
      <c r="BU91">
        <f>BT90+'PC HKI$'!BU90</f>
        <v>571.99335064574484</v>
      </c>
      <c r="BV91">
        <f>BU90+'PC HKI$'!BV90</f>
        <v>567.97548930647429</v>
      </c>
      <c r="BW91">
        <f>BV90+'PC HKI$'!BW90</f>
        <v>564.07924315638365</v>
      </c>
      <c r="BX91">
        <f>BW90+'PC HKI$'!BX90</f>
        <v>560.24118963749186</v>
      </c>
      <c r="BY91">
        <f>BX90+'PC HKI$'!BY90</f>
        <v>556.29846701163194</v>
      </c>
      <c r="BZ91">
        <f>BY90+'PC HKI$'!BZ90</f>
        <v>552.43469878759686</v>
      </c>
      <c r="CA91">
        <f>BZ90+'PC HKI$'!CA90</f>
        <v>548.58863128122016</v>
      </c>
      <c r="CB91">
        <f>CA90+'PC HKI$'!CB90</f>
        <v>544.595715569258</v>
      </c>
      <c r="CC91">
        <f>CB90+'PC HKI$'!CC90</f>
        <v>540.51803905682107</v>
      </c>
      <c r="CD91">
        <f>CC90+'PC HKI$'!CD90</f>
        <v>536.32775872371883</v>
      </c>
      <c r="CE91">
        <f>CD90+'PC HKI$'!CE90</f>
        <v>532.2107961988122</v>
      </c>
      <c r="CF91">
        <f>CE90+'PC HKI$'!CF90</f>
        <v>527.98907554385789</v>
      </c>
      <c r="CG91">
        <f>CF90+'PC HKI$'!CG90</f>
        <v>523.61808121295087</v>
      </c>
      <c r="CH91">
        <f>CG90+'PC HKI$'!CH90</f>
        <v>519.22231725219956</v>
      </c>
      <c r="CI91">
        <f>CH90+'PC HKI$'!CI90</f>
        <v>514.65545781821857</v>
      </c>
      <c r="CJ91">
        <f>CI90+'PC HKI$'!CJ90</f>
        <v>510.00311316807745</v>
      </c>
      <c r="CK91">
        <f>CJ90+'PC HKI$'!CK90</f>
        <v>505.23767805663783</v>
      </c>
      <c r="CL91">
        <f>CK90+'PC HKI$'!CL90</f>
        <v>500.37444250459026</v>
      </c>
      <c r="CM91">
        <f>CL90+'PC HKI$'!CM90</f>
        <v>495.51957063724814</v>
      </c>
      <c r="CN91">
        <f>CM90+'PC HKI$'!CN90</f>
        <v>490.5408091050391</v>
      </c>
      <c r="CO91">
        <f>CN90+'PC HKI$'!CO90</f>
        <v>485.49876720016124</v>
      </c>
      <c r="CP91">
        <f>CO90+'PC HKI$'!CP90</f>
        <v>480.52432782357124</v>
      </c>
      <c r="CQ91">
        <f>CP90+'PC HKI$'!CQ90</f>
        <v>475.71934855509932</v>
      </c>
      <c r="CR91">
        <f>CQ90+'PC HKI$'!CR90</f>
        <v>471.04082553263999</v>
      </c>
      <c r="CS91">
        <f>CR90+'PC HKI$'!CS90</f>
        <v>466.54103893471705</v>
      </c>
      <c r="CT91">
        <f>CS90+'PC HKI$'!CT90</f>
        <v>462.30438483661254</v>
      </c>
      <c r="CU91">
        <f>CT90+'PC HKI$'!CU90</f>
        <v>458.42324701989941</v>
      </c>
      <c r="CV91">
        <f>CU90+'PC HKI$'!CV90</f>
        <v>454.85422333052469</v>
      </c>
      <c r="CW91">
        <f>CV90+'PC HKI$'!CW90</f>
        <v>451.55443882407684</v>
      </c>
      <c r="CX91">
        <f>CW90+'PC HKI$'!CX90</f>
        <v>448.4884608111708</v>
      </c>
      <c r="CY91">
        <f>CX90+'PC HKI$'!CY90</f>
        <v>445.65892517603731</v>
      </c>
    </row>
    <row r="92" spans="1:103" x14ac:dyDescent="0.25">
      <c r="A92">
        <f>'HKFI(x)'!AE90</f>
        <v>2038</v>
      </c>
      <c r="B92">
        <f t="shared" si="3"/>
        <v>73062.876852689107</v>
      </c>
      <c r="C92">
        <f>'PC HKI$'!C91</f>
        <v>39.092342810952928</v>
      </c>
      <c r="D92">
        <f>C91+'PC HKI$'!D91</f>
        <v>70.775327643418379</v>
      </c>
      <c r="E92">
        <f>D91+'PC HKI$'!E91</f>
        <v>98.627646918092609</v>
      </c>
      <c r="F92">
        <f>E91+'PC HKI$'!F91</f>
        <v>137.90242500910071</v>
      </c>
      <c r="G92">
        <f>F91+'PC HKI$'!G91</f>
        <v>185.27320775166396</v>
      </c>
      <c r="H92">
        <f>G91+'PC HKI$'!H91</f>
        <v>239.39635630575518</v>
      </c>
      <c r="I92">
        <f>H91+'PC HKI$'!I91</f>
        <v>316.29204579801126</v>
      </c>
      <c r="J92">
        <f>I91+'PC HKI$'!J91</f>
        <v>403.86906010509028</v>
      </c>
      <c r="K92">
        <f>J91+'PC HKI$'!K91</f>
        <v>491.31871416249271</v>
      </c>
      <c r="L92">
        <f>K91+'PC HKI$'!L91</f>
        <v>575.35774925207329</v>
      </c>
      <c r="M92">
        <f>L91+'PC HKI$'!M91</f>
        <v>661.3202604151279</v>
      </c>
      <c r="N92">
        <f>M91+'PC HKI$'!N91</f>
        <v>747.38853546723021</v>
      </c>
      <c r="O92">
        <f>N91+'PC HKI$'!O91</f>
        <v>836.71811732624769</v>
      </c>
      <c r="P92">
        <f>O91+'PC HKI$'!P91</f>
        <v>926.33484738452762</v>
      </c>
      <c r="Q92">
        <f>P91+'PC HKI$'!Q91</f>
        <v>1014.0799547460952</v>
      </c>
      <c r="R92">
        <f>Q91+'PC HKI$'!R91</f>
        <v>1097.0100681191932</v>
      </c>
      <c r="S92">
        <f>R91+'PC HKI$'!S91</f>
        <v>1183.4090903207543</v>
      </c>
      <c r="T92">
        <f>S91+'PC HKI$'!T91</f>
        <v>1263.4352916851499</v>
      </c>
      <c r="U92">
        <f>T91+'PC HKI$'!U91</f>
        <v>1313.3953979813696</v>
      </c>
      <c r="V92">
        <f>U91+'PC HKI$'!V91</f>
        <v>1358.1155123149333</v>
      </c>
      <c r="W92">
        <f>V91+'PC HKI$'!W91</f>
        <v>1389.6860507171491</v>
      </c>
      <c r="X92">
        <f>W91+'PC HKI$'!X91</f>
        <v>1407.2468255944787</v>
      </c>
      <c r="Y92">
        <f>X91+'PC HKI$'!Y91</f>
        <v>1410.0347493211643</v>
      </c>
      <c r="Z92">
        <f>Y91+'PC HKI$'!Z91</f>
        <v>1398.7250573542665</v>
      </c>
      <c r="AA92">
        <f>Z91+'PC HKI$'!AA91</f>
        <v>1378.3699027467076</v>
      </c>
      <c r="AB92">
        <f>AA91+'PC HKI$'!AB91</f>
        <v>1350.4762608371445</v>
      </c>
      <c r="AC92">
        <f>AB91+'PC HKI$'!AC91</f>
        <v>1319.3915779951933</v>
      </c>
      <c r="AD92">
        <f>AC91+'PC HKI$'!AD91</f>
        <v>1268.4184831235775</v>
      </c>
      <c r="AE92">
        <f>AD91+'PC HKI$'!AE91</f>
        <v>1221.7076356011228</v>
      </c>
      <c r="AF92">
        <f>AE91+'PC HKI$'!AF91</f>
        <v>1179.014216723707</v>
      </c>
      <c r="AG92">
        <f>AF91+'PC HKI$'!AG91</f>
        <v>1139.4971984117599</v>
      </c>
      <c r="AH92">
        <f>AG91+'PC HKI$'!AH91</f>
        <v>1102.5013548509223</v>
      </c>
      <c r="AI92">
        <f>AH91+'PC HKI$'!AI91</f>
        <v>1067.9273922151185</v>
      </c>
      <c r="AJ92">
        <f>AI91+'PC HKI$'!AJ91</f>
        <v>1036.0710724736516</v>
      </c>
      <c r="AK92">
        <f>AJ91+'PC HKI$'!AK91</f>
        <v>1006.8338704505381</v>
      </c>
      <c r="AL92">
        <f>AK91+'PC HKI$'!AL91</f>
        <v>979.35124335866522</v>
      </c>
      <c r="AM92">
        <f>AL91+'PC HKI$'!AM91</f>
        <v>953.29131063454349</v>
      </c>
      <c r="AN92">
        <f>AM91+'PC HKI$'!AN91</f>
        <v>929.19590768277544</v>
      </c>
      <c r="AO92">
        <f>AN91+'PC HKI$'!AO91</f>
        <v>906.81016057022157</v>
      </c>
      <c r="AP92">
        <f>AO91+'PC HKI$'!AP91</f>
        <v>886.02602772017406</v>
      </c>
      <c r="AQ92">
        <f>AP91+'PC HKI$'!AQ91</f>
        <v>866.95621120787609</v>
      </c>
      <c r="AR92">
        <f>AQ91+'PC HKI$'!AR91</f>
        <v>849.31383635680129</v>
      </c>
      <c r="AS92">
        <f>AR91+'PC HKI$'!AS91</f>
        <v>832.91089892935952</v>
      </c>
      <c r="AT92">
        <f>AS91+'PC HKI$'!AT91</f>
        <v>817.54187059277535</v>
      </c>
      <c r="AU92">
        <f>AT91+'PC HKI$'!AU91</f>
        <v>803.0933812290815</v>
      </c>
      <c r="AV92">
        <f>AU91+'PC HKI$'!AV91</f>
        <v>789.44723367353595</v>
      </c>
      <c r="AW92">
        <f>AV91+'PC HKI$'!AW91</f>
        <v>776.40105580311001</v>
      </c>
      <c r="AX92">
        <f>AW91+'PC HKI$'!AX91</f>
        <v>763.83951039779379</v>
      </c>
      <c r="AY92">
        <f>AX91+'PC HKI$'!AY91</f>
        <v>751.75277518064763</v>
      </c>
      <c r="AZ92">
        <f>AY91+'PC HKI$'!AZ91</f>
        <v>740.06680178196461</v>
      </c>
      <c r="BA92">
        <f>AZ91+'PC HKI$'!BA91</f>
        <v>728.78231983500734</v>
      </c>
      <c r="BB92">
        <f>BA91+'PC HKI$'!BB91</f>
        <v>717.82982463288567</v>
      </c>
      <c r="BC92">
        <f>BB91+'PC HKI$'!BC91</f>
        <v>707.21551644169085</v>
      </c>
      <c r="BD92">
        <f>BC91+'PC HKI$'!BD91</f>
        <v>696.90593205749713</v>
      </c>
      <c r="BE92">
        <f>BD91+'PC HKI$'!BE91</f>
        <v>686.86975434774638</v>
      </c>
      <c r="BF92">
        <f>BE91+'PC HKI$'!BF91</f>
        <v>677.1505856638264</v>
      </c>
      <c r="BG92">
        <f>BF91+'PC HKI$'!BG91</f>
        <v>667.81805834277748</v>
      </c>
      <c r="BH92">
        <f>BG91+'PC HKI$'!BH91</f>
        <v>658.8538775229606</v>
      </c>
      <c r="BI92">
        <f>BH91+'PC HKI$'!BI91</f>
        <v>650.25407497785147</v>
      </c>
      <c r="BJ92">
        <f>BI91+'PC HKI$'!BJ91</f>
        <v>642.00157668171153</v>
      </c>
      <c r="BK92">
        <f>BJ91+'PC HKI$'!BK91</f>
        <v>634.16191979145742</v>
      </c>
      <c r="BL92">
        <f>BK91+'PC HKI$'!BL91</f>
        <v>626.79972055329915</v>
      </c>
      <c r="BM92">
        <f>BL91+'PC HKI$'!BM91</f>
        <v>619.84612336946122</v>
      </c>
      <c r="BN92">
        <f>BM91+'PC HKI$'!BN91</f>
        <v>613.27835019103736</v>
      </c>
      <c r="BO92">
        <f>BN91+'PC HKI$'!BO91</f>
        <v>607.06969706527025</v>
      </c>
      <c r="BP92">
        <f>BO91+'PC HKI$'!BP91</f>
        <v>601.1905926757579</v>
      </c>
      <c r="BQ92">
        <f>BP91+'PC HKI$'!BQ91</f>
        <v>595.65481271862529</v>
      </c>
      <c r="BR92">
        <f>BQ91+'PC HKI$'!BR91</f>
        <v>590.40245418306006</v>
      </c>
      <c r="BS92">
        <f>BR91+'PC HKI$'!BS91</f>
        <v>585.43784497377908</v>
      </c>
      <c r="BT92">
        <f>BS91+'PC HKI$'!BT91</f>
        <v>580.73127295832558</v>
      </c>
      <c r="BU92">
        <f>BT91+'PC HKI$'!BU91</f>
        <v>576.23773110953971</v>
      </c>
      <c r="BV92">
        <f>BU91+'PC HKI$'!BV91</f>
        <v>571.99335064574484</v>
      </c>
      <c r="BW92">
        <f>BV91+'PC HKI$'!BW91</f>
        <v>567.97548930647429</v>
      </c>
      <c r="BX92">
        <f>BW91+'PC HKI$'!BX91</f>
        <v>564.07924315638365</v>
      </c>
      <c r="BY92">
        <f>BX91+'PC HKI$'!BY91</f>
        <v>560.24118963749186</v>
      </c>
      <c r="BZ92">
        <f>BY91+'PC HKI$'!BZ91</f>
        <v>556.29846701163194</v>
      </c>
      <c r="CA92">
        <f>BZ91+'PC HKI$'!CA91</f>
        <v>552.43469878759686</v>
      </c>
      <c r="CB92">
        <f>CA91+'PC HKI$'!CB91</f>
        <v>548.58863128122016</v>
      </c>
      <c r="CC92">
        <f>CB91+'PC HKI$'!CC91</f>
        <v>544.595715569258</v>
      </c>
      <c r="CD92">
        <f>CC91+'PC HKI$'!CD91</f>
        <v>540.51803905682107</v>
      </c>
      <c r="CE92">
        <f>CD91+'PC HKI$'!CE91</f>
        <v>536.32775872371883</v>
      </c>
      <c r="CF92">
        <f>CE91+'PC HKI$'!CF91</f>
        <v>532.2107961988122</v>
      </c>
      <c r="CG92">
        <f>CF91+'PC HKI$'!CG91</f>
        <v>527.98907554385789</v>
      </c>
      <c r="CH92">
        <f>CG91+'PC HKI$'!CH91</f>
        <v>523.61808121295087</v>
      </c>
      <c r="CI92">
        <f>CH91+'PC HKI$'!CI91</f>
        <v>519.22231725219956</v>
      </c>
      <c r="CJ92">
        <f>CI91+'PC HKI$'!CJ91</f>
        <v>514.65545781821857</v>
      </c>
      <c r="CK92">
        <f>CJ91+'PC HKI$'!CK91</f>
        <v>510.00311316807745</v>
      </c>
      <c r="CL92">
        <f>CK91+'PC HKI$'!CL91</f>
        <v>505.23767805663783</v>
      </c>
      <c r="CM92">
        <f>CL91+'PC HKI$'!CM91</f>
        <v>500.37444250459026</v>
      </c>
      <c r="CN92">
        <f>CM91+'PC HKI$'!CN91</f>
        <v>495.51957063724814</v>
      </c>
      <c r="CO92">
        <f>CN91+'PC HKI$'!CO91</f>
        <v>490.5408091050391</v>
      </c>
      <c r="CP92">
        <f>CO91+'PC HKI$'!CP91</f>
        <v>485.49876720016124</v>
      </c>
      <c r="CQ92">
        <f>CP91+'PC HKI$'!CQ91</f>
        <v>480.52432782357124</v>
      </c>
      <c r="CR92">
        <f>CQ91+'PC HKI$'!CR91</f>
        <v>475.71934855509932</v>
      </c>
      <c r="CS92">
        <f>CR91+'PC HKI$'!CS91</f>
        <v>471.04082553263999</v>
      </c>
      <c r="CT92">
        <f>CS91+'PC HKI$'!CT91</f>
        <v>466.54103893471705</v>
      </c>
      <c r="CU92">
        <f>CT91+'PC HKI$'!CU91</f>
        <v>462.30438483661254</v>
      </c>
      <c r="CV92">
        <f>CU91+'PC HKI$'!CV91</f>
        <v>458.42324701989941</v>
      </c>
      <c r="CW92">
        <f>CV91+'PC HKI$'!CW91</f>
        <v>454.85422333052469</v>
      </c>
      <c r="CX92">
        <f>CW91+'PC HKI$'!CX91</f>
        <v>451.55443882407684</v>
      </c>
      <c r="CY92">
        <f>CX91+'PC HKI$'!CY91</f>
        <v>448.4884608111708</v>
      </c>
    </row>
    <row r="93" spans="1:103" x14ac:dyDescent="0.25">
      <c r="A93">
        <f>'HKFI(x)'!AE91</f>
        <v>2039</v>
      </c>
      <c r="B93">
        <f t="shared" si="3"/>
        <v>75005.84317629406</v>
      </c>
      <c r="C93">
        <f>'PC HKI$'!C92</f>
        <v>41.275600204299849</v>
      </c>
      <c r="D93">
        <f>C92+'PC HKI$'!D92</f>
        <v>74.448412049215221</v>
      </c>
      <c r="E93">
        <f>D92+'PC HKI$'!E92</f>
        <v>103.6870715529942</v>
      </c>
      <c r="F93">
        <f>E92+'PC HKI$'!F92</f>
        <v>145.38602385679559</v>
      </c>
      <c r="G93">
        <f>F92+'PC HKI$'!G92</f>
        <v>195.98111263686394</v>
      </c>
      <c r="H93">
        <f>G92+'PC HKI$'!H92</f>
        <v>253.44905395695406</v>
      </c>
      <c r="I93">
        <f>H92+'PC HKI$'!I92</f>
        <v>334.72029666172193</v>
      </c>
      <c r="J93">
        <f>I92+'PC HKI$'!J92</f>
        <v>425.87944438700163</v>
      </c>
      <c r="K93">
        <f>J92+'PC HKI$'!K92</f>
        <v>517.36335389551652</v>
      </c>
      <c r="L93">
        <f>K92+'PC HKI$'!L92</f>
        <v>604.80753261610516</v>
      </c>
      <c r="M93">
        <f>L92+'PC HKI$'!M92</f>
        <v>694.42188085144664</v>
      </c>
      <c r="N93">
        <f>M92+'PC HKI$'!N92</f>
        <v>784.27534319350752</v>
      </c>
      <c r="O93">
        <f>N92+'PC HKI$'!O92</f>
        <v>877.41417615715534</v>
      </c>
      <c r="P93">
        <f>O92+'PC HKI$'!P92</f>
        <v>971.05147876563831</v>
      </c>
      <c r="Q93">
        <f>P92+'PC HKI$'!Q92</f>
        <v>1062.4254333500419</v>
      </c>
      <c r="R93">
        <f>Q92+'PC HKI$'!R92</f>
        <v>1149.1190793660066</v>
      </c>
      <c r="S93">
        <f>R92+'PC HKI$'!S92</f>
        <v>1240.0179767754789</v>
      </c>
      <c r="T93">
        <f>S92+'PC HKI$'!T92</f>
        <v>1323.3129611585259</v>
      </c>
      <c r="U93">
        <f>T92+'PC HKI$'!U92</f>
        <v>1374.8799527282574</v>
      </c>
      <c r="V93">
        <f>U92+'PC HKI$'!V92</f>
        <v>1422.2225353283366</v>
      </c>
      <c r="W93">
        <f>V92+'PC HKI$'!W92</f>
        <v>1455.572017846396</v>
      </c>
      <c r="X93">
        <f>W92+'PC HKI$'!X92</f>
        <v>1473.2545275081213</v>
      </c>
      <c r="Y93">
        <f>X92+'PC HKI$'!Y92</f>
        <v>1475.5455160253675</v>
      </c>
      <c r="Z93">
        <f>Y92+'PC HKI$'!Z92</f>
        <v>1462.1735550497081</v>
      </c>
      <c r="AA93">
        <f>Z92+'PC HKI$'!AA92</f>
        <v>1439.6108009169147</v>
      </c>
      <c r="AB93">
        <f>AA92+'PC HKI$'!AB92</f>
        <v>1408.7604046537763</v>
      </c>
      <c r="AC93">
        <f>AB92+'PC HKI$'!AC92</f>
        <v>1374.0500410121788</v>
      </c>
      <c r="AD93">
        <f>AC92+'PC HKI$'!AD92</f>
        <v>1319.3915779951933</v>
      </c>
      <c r="AE93">
        <f>AD92+'PC HKI$'!AE92</f>
        <v>1268.4184831235775</v>
      </c>
      <c r="AF93">
        <f>AE92+'PC HKI$'!AF92</f>
        <v>1221.7076356011228</v>
      </c>
      <c r="AG93">
        <f>AF92+'PC HKI$'!AG92</f>
        <v>1179.014216723707</v>
      </c>
      <c r="AH93">
        <f>AG92+'PC HKI$'!AH92</f>
        <v>1139.4971984117599</v>
      </c>
      <c r="AI93">
        <f>AH92+'PC HKI$'!AI92</f>
        <v>1102.5013548509223</v>
      </c>
      <c r="AJ93">
        <f>AI92+'PC HKI$'!AJ92</f>
        <v>1067.9273922151185</v>
      </c>
      <c r="AK93">
        <f>AJ92+'PC HKI$'!AK92</f>
        <v>1036.0710724736516</v>
      </c>
      <c r="AL93">
        <f>AK92+'PC HKI$'!AL92</f>
        <v>1006.8338704505381</v>
      </c>
      <c r="AM93">
        <f>AL92+'PC HKI$'!AM92</f>
        <v>979.35124335866522</v>
      </c>
      <c r="AN93">
        <f>AM92+'PC HKI$'!AN92</f>
        <v>953.29131063454349</v>
      </c>
      <c r="AO93">
        <f>AN92+'PC HKI$'!AO92</f>
        <v>929.19590768277544</v>
      </c>
      <c r="AP93">
        <f>AO92+'PC HKI$'!AP92</f>
        <v>906.81016057022157</v>
      </c>
      <c r="AQ93">
        <f>AP92+'PC HKI$'!AQ92</f>
        <v>886.02602772017406</v>
      </c>
      <c r="AR93">
        <f>AQ92+'PC HKI$'!AR92</f>
        <v>866.95621120787609</v>
      </c>
      <c r="AS93">
        <f>AR92+'PC HKI$'!AS92</f>
        <v>849.31383635680129</v>
      </c>
      <c r="AT93">
        <f>AS92+'PC HKI$'!AT92</f>
        <v>832.91089892935952</v>
      </c>
      <c r="AU93">
        <f>AT92+'PC HKI$'!AU92</f>
        <v>817.54187059277535</v>
      </c>
      <c r="AV93">
        <f>AU92+'PC HKI$'!AV92</f>
        <v>803.0933812290815</v>
      </c>
      <c r="AW93">
        <f>AV92+'PC HKI$'!AW92</f>
        <v>789.44723367353595</v>
      </c>
      <c r="AX93">
        <f>AW92+'PC HKI$'!AX92</f>
        <v>776.40105580311001</v>
      </c>
      <c r="AY93">
        <f>AX92+'PC HKI$'!AY92</f>
        <v>763.83951039779379</v>
      </c>
      <c r="AZ93">
        <f>AY92+'PC HKI$'!AZ92</f>
        <v>751.75277518064763</v>
      </c>
      <c r="BA93">
        <f>AZ92+'PC HKI$'!BA92</f>
        <v>740.06680178196461</v>
      </c>
      <c r="BB93">
        <f>BA92+'PC HKI$'!BB92</f>
        <v>728.78231983500734</v>
      </c>
      <c r="BC93">
        <f>BB92+'PC HKI$'!BC92</f>
        <v>717.82982463288567</v>
      </c>
      <c r="BD93">
        <f>BC92+'PC HKI$'!BD92</f>
        <v>707.21551644169085</v>
      </c>
      <c r="BE93">
        <f>BD92+'PC HKI$'!BE92</f>
        <v>696.90593205749713</v>
      </c>
      <c r="BF93">
        <f>BE92+'PC HKI$'!BF92</f>
        <v>686.86975434774638</v>
      </c>
      <c r="BG93">
        <f>BF92+'PC HKI$'!BG92</f>
        <v>677.1505856638264</v>
      </c>
      <c r="BH93">
        <f>BG92+'PC HKI$'!BH92</f>
        <v>667.81805834277748</v>
      </c>
      <c r="BI93">
        <f>BH92+'PC HKI$'!BI92</f>
        <v>658.8538775229606</v>
      </c>
      <c r="BJ93">
        <f>BI92+'PC HKI$'!BJ92</f>
        <v>650.25407497785147</v>
      </c>
      <c r="BK93">
        <f>BJ92+'PC HKI$'!BK92</f>
        <v>642.00157668171153</v>
      </c>
      <c r="BL93">
        <f>BK92+'PC HKI$'!BL92</f>
        <v>634.16191979145742</v>
      </c>
      <c r="BM93">
        <f>BL92+'PC HKI$'!BM92</f>
        <v>626.79972055329915</v>
      </c>
      <c r="BN93">
        <f>BM92+'PC HKI$'!BN92</f>
        <v>619.84612336946122</v>
      </c>
      <c r="BO93">
        <f>BN92+'PC HKI$'!BO92</f>
        <v>613.27835019103736</v>
      </c>
      <c r="BP93">
        <f>BO92+'PC HKI$'!BP92</f>
        <v>607.06969706527025</v>
      </c>
      <c r="BQ93">
        <f>BP92+'PC HKI$'!BQ92</f>
        <v>601.1905926757579</v>
      </c>
      <c r="BR93">
        <f>BQ92+'PC HKI$'!BR92</f>
        <v>595.65481271862529</v>
      </c>
      <c r="BS93">
        <f>BR92+'PC HKI$'!BS92</f>
        <v>590.40245418306006</v>
      </c>
      <c r="BT93">
        <f>BS92+'PC HKI$'!BT92</f>
        <v>585.43784497377908</v>
      </c>
      <c r="BU93">
        <f>BT92+'PC HKI$'!BU92</f>
        <v>580.73127295832558</v>
      </c>
      <c r="BV93">
        <f>BU92+'PC HKI$'!BV92</f>
        <v>576.23773110953971</v>
      </c>
      <c r="BW93">
        <f>BV92+'PC HKI$'!BW92</f>
        <v>571.99335064574484</v>
      </c>
      <c r="BX93">
        <f>BW92+'PC HKI$'!BX92</f>
        <v>567.97548930647429</v>
      </c>
      <c r="BY93">
        <f>BX92+'PC HKI$'!BY92</f>
        <v>564.07924315638365</v>
      </c>
      <c r="BZ93">
        <f>BY92+'PC HKI$'!BZ92</f>
        <v>560.24118963749186</v>
      </c>
      <c r="CA93">
        <f>BZ92+'PC HKI$'!CA92</f>
        <v>556.29846701163194</v>
      </c>
      <c r="CB93">
        <f>CA92+'PC HKI$'!CB92</f>
        <v>552.43469878759686</v>
      </c>
      <c r="CC93">
        <f>CB92+'PC HKI$'!CC92</f>
        <v>548.58863128122016</v>
      </c>
      <c r="CD93">
        <f>CC92+'PC HKI$'!CD92</f>
        <v>544.595715569258</v>
      </c>
      <c r="CE93">
        <f>CD92+'PC HKI$'!CE92</f>
        <v>540.51803905682107</v>
      </c>
      <c r="CF93">
        <f>CE92+'PC HKI$'!CF92</f>
        <v>536.32775872371883</v>
      </c>
      <c r="CG93">
        <f>CF92+'PC HKI$'!CG92</f>
        <v>532.2107961988122</v>
      </c>
      <c r="CH93">
        <f>CG92+'PC HKI$'!CH92</f>
        <v>527.98907554385789</v>
      </c>
      <c r="CI93">
        <f>CH92+'PC HKI$'!CI92</f>
        <v>523.61808121295087</v>
      </c>
      <c r="CJ93">
        <f>CI92+'PC HKI$'!CJ92</f>
        <v>519.22231725219956</v>
      </c>
      <c r="CK93">
        <f>CJ92+'PC HKI$'!CK92</f>
        <v>514.65545781821857</v>
      </c>
      <c r="CL93">
        <f>CK92+'PC HKI$'!CL92</f>
        <v>510.00311316807745</v>
      </c>
      <c r="CM93">
        <f>CL92+'PC HKI$'!CM92</f>
        <v>505.23767805663783</v>
      </c>
      <c r="CN93">
        <f>CM92+'PC HKI$'!CN92</f>
        <v>500.37444250459026</v>
      </c>
      <c r="CO93">
        <f>CN92+'PC HKI$'!CO92</f>
        <v>495.51957063724814</v>
      </c>
      <c r="CP93">
        <f>CO92+'PC HKI$'!CP92</f>
        <v>490.5408091050391</v>
      </c>
      <c r="CQ93">
        <f>CP92+'PC HKI$'!CQ92</f>
        <v>485.49876720016124</v>
      </c>
      <c r="CR93">
        <f>CQ92+'PC HKI$'!CR92</f>
        <v>480.52432782357124</v>
      </c>
      <c r="CS93">
        <f>CR92+'PC HKI$'!CS92</f>
        <v>475.71934855509932</v>
      </c>
      <c r="CT93">
        <f>CS92+'PC HKI$'!CT92</f>
        <v>471.04082553263999</v>
      </c>
      <c r="CU93">
        <f>CT92+'PC HKI$'!CU92</f>
        <v>466.54103893471705</v>
      </c>
      <c r="CV93">
        <f>CU92+'PC HKI$'!CV92</f>
        <v>462.30438483661254</v>
      </c>
      <c r="CW93">
        <f>CV92+'PC HKI$'!CW92</f>
        <v>458.42324701989941</v>
      </c>
      <c r="CX93">
        <f>CW92+'PC HKI$'!CX92</f>
        <v>454.85422333052469</v>
      </c>
      <c r="CY93">
        <f>CX92+'PC HKI$'!CY92</f>
        <v>451.55443882407684</v>
      </c>
    </row>
    <row r="94" spans="1:103" x14ac:dyDescent="0.25">
      <c r="A94">
        <f>'HKFI(x)'!AE92</f>
        <v>2040</v>
      </c>
      <c r="B94">
        <f t="shared" si="3"/>
        <v>77084.662652783925</v>
      </c>
      <c r="C94">
        <f>'PC HKI$'!C93</f>
        <v>43.906577963756476</v>
      </c>
      <c r="D94">
        <f>C93+'PC HKI$'!D93</f>
        <v>78.921716607523621</v>
      </c>
      <c r="E94">
        <f>D93+'PC HKI$'!E93</f>
        <v>109.53340231669635</v>
      </c>
      <c r="F94">
        <f>E93+'PC HKI$'!F93</f>
        <v>153.8533774117553</v>
      </c>
      <c r="G94">
        <f>F93+'PC HKI$'!G93</f>
        <v>208.20023857178316</v>
      </c>
      <c r="H94">
        <f>G93+'PC HKI$'!H93</f>
        <v>269.48110985445891</v>
      </c>
      <c r="I94">
        <f>H93+'PC HKI$'!I93</f>
        <v>355.40598237151835</v>
      </c>
      <c r="J94">
        <f>I93+'PC HKI$'!J93</f>
        <v>450.11055166441844</v>
      </c>
      <c r="K94">
        <f>J93+'PC HKI$'!K93</f>
        <v>545.71748946120215</v>
      </c>
      <c r="L94">
        <f>K93+'PC HKI$'!L93</f>
        <v>636.90705905136156</v>
      </c>
      <c r="M94">
        <f>L93+'PC HKI$'!M93</f>
        <v>730.21510227814485</v>
      </c>
      <c r="N94">
        <f>M93+'PC HKI$'!N93</f>
        <v>824.26524849967927</v>
      </c>
      <c r="O94">
        <f>N93+'PC HKI$'!O93</f>
        <v>921.85811566986558</v>
      </c>
      <c r="P94">
        <f>O93+'PC HKI$'!P93</f>
        <v>1019.9159680429854</v>
      </c>
      <c r="Q94">
        <f>P93+'PC HKI$'!Q93</f>
        <v>1115.2226055932424</v>
      </c>
      <c r="R94">
        <f>Q93+'PC HKI$'!R93</f>
        <v>1205.3030567498915</v>
      </c>
      <c r="S94">
        <f>R93+'PC HKI$'!S93</f>
        <v>1301.255496339618</v>
      </c>
      <c r="T94">
        <f>S93+'PC HKI$'!T93</f>
        <v>1388.2612491962575</v>
      </c>
      <c r="U94">
        <f>T93+'PC HKI$'!U93</f>
        <v>1440.9894113593339</v>
      </c>
      <c r="V94">
        <f>U93+'PC HKI$'!V93</f>
        <v>1490.152890155995</v>
      </c>
      <c r="W94">
        <f>V93+'PC HKI$'!W93</f>
        <v>1525.5644493621323</v>
      </c>
      <c r="X94">
        <f>W93+'PC HKI$'!X93</f>
        <v>1543.7265003887321</v>
      </c>
      <c r="Y94">
        <f>X93+'PC HKI$'!Y93</f>
        <v>1545.0814109313924</v>
      </c>
      <c r="Z94">
        <f>Y93+'PC HKI$'!Z93</f>
        <v>1529.0179817863586</v>
      </c>
      <c r="AA94">
        <f>Z93+'PC HKI$'!AA93</f>
        <v>1504.2590437815134</v>
      </c>
      <c r="AB94">
        <f>AA93+'PC HKI$'!AB93</f>
        <v>1471.3881010791813</v>
      </c>
      <c r="AC94">
        <f>AB93+'PC HKI$'!AC93</f>
        <v>1432.9153203172814</v>
      </c>
      <c r="AD94">
        <f>AC93+'PC HKI$'!AD93</f>
        <v>1374.0500410121788</v>
      </c>
      <c r="AE94">
        <f>AD93+'PC HKI$'!AE93</f>
        <v>1319.3915779951933</v>
      </c>
      <c r="AF94">
        <f>AE93+'PC HKI$'!AF93</f>
        <v>1268.4184831235775</v>
      </c>
      <c r="AG94">
        <f>AF93+'PC HKI$'!AG93</f>
        <v>1221.7076356011228</v>
      </c>
      <c r="AH94">
        <f>AG93+'PC HKI$'!AH93</f>
        <v>1179.014216723707</v>
      </c>
      <c r="AI94">
        <f>AH93+'PC HKI$'!AI93</f>
        <v>1139.4971984117599</v>
      </c>
      <c r="AJ94">
        <f>AI93+'PC HKI$'!AJ93</f>
        <v>1102.5013548509223</v>
      </c>
      <c r="AK94">
        <f>AJ93+'PC HKI$'!AK93</f>
        <v>1067.9273922151185</v>
      </c>
      <c r="AL94">
        <f>AK93+'PC HKI$'!AL93</f>
        <v>1036.0710724736516</v>
      </c>
      <c r="AM94">
        <f>AL93+'PC HKI$'!AM93</f>
        <v>1006.8338704505381</v>
      </c>
      <c r="AN94">
        <f>AM93+'PC HKI$'!AN93</f>
        <v>979.35124335866522</v>
      </c>
      <c r="AO94">
        <f>AN93+'PC HKI$'!AO93</f>
        <v>953.29131063454349</v>
      </c>
      <c r="AP94">
        <f>AO93+'PC HKI$'!AP93</f>
        <v>929.19590768277544</v>
      </c>
      <c r="AQ94">
        <f>AP93+'PC HKI$'!AQ93</f>
        <v>906.81016057022157</v>
      </c>
      <c r="AR94">
        <f>AQ93+'PC HKI$'!AR93</f>
        <v>886.02602772017406</v>
      </c>
      <c r="AS94">
        <f>AR93+'PC HKI$'!AS93</f>
        <v>866.95621120787609</v>
      </c>
      <c r="AT94">
        <f>AS93+'PC HKI$'!AT93</f>
        <v>849.31383635680129</v>
      </c>
      <c r="AU94">
        <f>AT93+'PC HKI$'!AU93</f>
        <v>832.91089892935952</v>
      </c>
      <c r="AV94">
        <f>AU93+'PC HKI$'!AV93</f>
        <v>817.54187059277535</v>
      </c>
      <c r="AW94">
        <f>AV93+'PC HKI$'!AW93</f>
        <v>803.0933812290815</v>
      </c>
      <c r="AX94">
        <f>AW93+'PC HKI$'!AX93</f>
        <v>789.44723367353595</v>
      </c>
      <c r="AY94">
        <f>AX93+'PC HKI$'!AY93</f>
        <v>776.40105580311001</v>
      </c>
      <c r="AZ94">
        <f>AY93+'PC HKI$'!AZ93</f>
        <v>763.83951039779379</v>
      </c>
      <c r="BA94">
        <f>AZ93+'PC HKI$'!BA93</f>
        <v>751.75277518064763</v>
      </c>
      <c r="BB94">
        <f>BA93+'PC HKI$'!BB93</f>
        <v>740.06680178196461</v>
      </c>
      <c r="BC94">
        <f>BB93+'PC HKI$'!BC93</f>
        <v>728.78231983500734</v>
      </c>
      <c r="BD94">
        <f>BC93+'PC HKI$'!BD93</f>
        <v>717.82982463288567</v>
      </c>
      <c r="BE94">
        <f>BD93+'PC HKI$'!BE93</f>
        <v>707.21551644169085</v>
      </c>
      <c r="BF94">
        <f>BE93+'PC HKI$'!BF93</f>
        <v>696.90593205749713</v>
      </c>
      <c r="BG94">
        <f>BF93+'PC HKI$'!BG93</f>
        <v>686.86975434774638</v>
      </c>
      <c r="BH94">
        <f>BG93+'PC HKI$'!BH93</f>
        <v>677.1505856638264</v>
      </c>
      <c r="BI94">
        <f>BH93+'PC HKI$'!BI93</f>
        <v>667.81805834277748</v>
      </c>
      <c r="BJ94">
        <f>BI93+'PC HKI$'!BJ93</f>
        <v>658.8538775229606</v>
      </c>
      <c r="BK94">
        <f>BJ93+'PC HKI$'!BK93</f>
        <v>650.25407497785147</v>
      </c>
      <c r="BL94">
        <f>BK93+'PC HKI$'!BL93</f>
        <v>642.00157668171153</v>
      </c>
      <c r="BM94">
        <f>BL93+'PC HKI$'!BM93</f>
        <v>634.16191979145742</v>
      </c>
      <c r="BN94">
        <f>BM93+'PC HKI$'!BN93</f>
        <v>626.79972055329915</v>
      </c>
      <c r="BO94">
        <f>BN93+'PC HKI$'!BO93</f>
        <v>619.84612336946122</v>
      </c>
      <c r="BP94">
        <f>BO93+'PC HKI$'!BP93</f>
        <v>613.27835019103736</v>
      </c>
      <c r="BQ94">
        <f>BP93+'PC HKI$'!BQ93</f>
        <v>607.06969706527025</v>
      </c>
      <c r="BR94">
        <f>BQ93+'PC HKI$'!BR93</f>
        <v>601.1905926757579</v>
      </c>
      <c r="BS94">
        <f>BR93+'PC HKI$'!BS93</f>
        <v>595.65481271862529</v>
      </c>
      <c r="BT94">
        <f>BS93+'PC HKI$'!BT93</f>
        <v>590.40245418306006</v>
      </c>
      <c r="BU94">
        <f>BT93+'PC HKI$'!BU93</f>
        <v>585.43784497377908</v>
      </c>
      <c r="BV94">
        <f>BU93+'PC HKI$'!BV93</f>
        <v>580.73127295832558</v>
      </c>
      <c r="BW94">
        <f>BV93+'PC HKI$'!BW93</f>
        <v>576.23773110953971</v>
      </c>
      <c r="BX94">
        <f>BW93+'PC HKI$'!BX93</f>
        <v>571.99335064574484</v>
      </c>
      <c r="BY94">
        <f>BX93+'PC HKI$'!BY93</f>
        <v>567.97548930647429</v>
      </c>
      <c r="BZ94">
        <f>BY93+'PC HKI$'!BZ93</f>
        <v>564.07924315638365</v>
      </c>
      <c r="CA94">
        <f>BZ93+'PC HKI$'!CA93</f>
        <v>560.24118963749186</v>
      </c>
      <c r="CB94">
        <f>CA93+'PC HKI$'!CB93</f>
        <v>556.29846701163194</v>
      </c>
      <c r="CC94">
        <f>CB93+'PC HKI$'!CC93</f>
        <v>552.43469878759686</v>
      </c>
      <c r="CD94">
        <f>CC93+'PC HKI$'!CD93</f>
        <v>548.58863128122016</v>
      </c>
      <c r="CE94">
        <f>CD93+'PC HKI$'!CE93</f>
        <v>544.595715569258</v>
      </c>
      <c r="CF94">
        <f>CE93+'PC HKI$'!CF93</f>
        <v>540.51803905682107</v>
      </c>
      <c r="CG94">
        <f>CF93+'PC HKI$'!CG93</f>
        <v>536.32775872371883</v>
      </c>
      <c r="CH94">
        <f>CG93+'PC HKI$'!CH93</f>
        <v>532.2107961988122</v>
      </c>
      <c r="CI94">
        <f>CH93+'PC HKI$'!CI93</f>
        <v>527.98907554385789</v>
      </c>
      <c r="CJ94">
        <f>CI93+'PC HKI$'!CJ93</f>
        <v>523.61808121295087</v>
      </c>
      <c r="CK94">
        <f>CJ93+'PC HKI$'!CK93</f>
        <v>519.22231725219956</v>
      </c>
      <c r="CL94">
        <f>CK93+'PC HKI$'!CL93</f>
        <v>514.65545781821857</v>
      </c>
      <c r="CM94">
        <f>CL93+'PC HKI$'!CM93</f>
        <v>510.00311316807745</v>
      </c>
      <c r="CN94">
        <f>CM93+'PC HKI$'!CN93</f>
        <v>505.23767805663783</v>
      </c>
      <c r="CO94">
        <f>CN93+'PC HKI$'!CO93</f>
        <v>500.37444250459026</v>
      </c>
      <c r="CP94">
        <f>CO93+'PC HKI$'!CP93</f>
        <v>495.51957063724814</v>
      </c>
      <c r="CQ94">
        <f>CP93+'PC HKI$'!CQ93</f>
        <v>490.5408091050391</v>
      </c>
      <c r="CR94">
        <f>CQ93+'PC HKI$'!CR93</f>
        <v>485.49876720016124</v>
      </c>
      <c r="CS94">
        <f>CR93+'PC HKI$'!CS93</f>
        <v>480.52432782357124</v>
      </c>
      <c r="CT94">
        <f>CS93+'PC HKI$'!CT93</f>
        <v>475.71934855509932</v>
      </c>
      <c r="CU94">
        <f>CT93+'PC HKI$'!CU93</f>
        <v>471.04082553263999</v>
      </c>
      <c r="CV94">
        <f>CU93+'PC HKI$'!CV93</f>
        <v>466.54103893471705</v>
      </c>
      <c r="CW94">
        <f>CV93+'PC HKI$'!CW93</f>
        <v>462.30438483661254</v>
      </c>
      <c r="CX94">
        <f>CW93+'PC HKI$'!CX93</f>
        <v>458.42324701989941</v>
      </c>
      <c r="CY94">
        <f>CX93+'PC HKI$'!CY93</f>
        <v>454.85422333052469</v>
      </c>
    </row>
    <row r="95" spans="1:103" x14ac:dyDescent="0.25">
      <c r="A95">
        <f>'HKFI(x)'!AE93</f>
        <v>2041</v>
      </c>
      <c r="B95">
        <f t="shared" ref="B95:B154" si="4">SUM(C95:CY95)</f>
        <v>79310.606206119235</v>
      </c>
      <c r="C95">
        <f>'PC HKI$'!C94</f>
        <v>46.757587247011116</v>
      </c>
      <c r="D95">
        <f>C94+'PC HKI$'!D94</f>
        <v>84.034901431664707</v>
      </c>
      <c r="E95">
        <f>D94+'PC HKI$'!E94</f>
        <v>116.36195994352644</v>
      </c>
      <c r="F95">
        <f>E94+'PC HKI$'!F94</f>
        <v>163.38799011888773</v>
      </c>
      <c r="G95">
        <f>F94+'PC HKI$'!G94</f>
        <v>221.78861572847697</v>
      </c>
      <c r="H95">
        <f>G94+'PC HKI$'!H94</f>
        <v>287.45974673593116</v>
      </c>
      <c r="I95">
        <f>H94+'PC HKI$'!I94</f>
        <v>378.61914274314671</v>
      </c>
      <c r="J95">
        <f>I94+'PC HKI$'!J94</f>
        <v>477.09203495315489</v>
      </c>
      <c r="K95">
        <f>J94+'PC HKI$'!K94</f>
        <v>576.82384865413576</v>
      </c>
      <c r="L95">
        <f>K94+'PC HKI$'!L94</f>
        <v>671.82507551597996</v>
      </c>
      <c r="M95">
        <f>L94+'PC HKI$'!M94</f>
        <v>769.1903553616296</v>
      </c>
      <c r="N95">
        <f>M94+'PC HKI$'!N94</f>
        <v>867.51995721015282</v>
      </c>
      <c r="O95">
        <f>N94+'PC HKI$'!O94</f>
        <v>970.03477119323418</v>
      </c>
      <c r="P95">
        <f>O94+'PC HKI$'!P94</f>
        <v>1073.205999340277</v>
      </c>
      <c r="Q95">
        <f>P94+'PC HKI$'!Q94</f>
        <v>1172.8382007427435</v>
      </c>
      <c r="R95">
        <f>Q94+'PC HKI$'!R94</f>
        <v>1266.5864152640966</v>
      </c>
      <c r="S95">
        <f>R94+'PC HKI$'!S94</f>
        <v>1367.3103117841124</v>
      </c>
      <c r="T95">
        <f>S94+'PC HKI$'!T94</f>
        <v>1458.5175880347749</v>
      </c>
      <c r="U95">
        <f>T94+'PC HKI$'!U94</f>
        <v>1512.6816774299232</v>
      </c>
      <c r="V95">
        <f>U94+'PC HKI$'!V94</f>
        <v>1563.2326256412462</v>
      </c>
      <c r="W95">
        <f>V94+'PC HKI$'!W94</f>
        <v>1599.8617023874037</v>
      </c>
      <c r="X95">
        <f>W94+'PC HKI$'!X94</f>
        <v>1618.6809863802694</v>
      </c>
      <c r="Y95">
        <f>X94+'PC HKI$'!Y94</f>
        <v>1619.3737864045449</v>
      </c>
      <c r="Z95">
        <f>Y94+'PC HKI$'!Z94</f>
        <v>1600.0076838154764</v>
      </c>
      <c r="AA95">
        <f>Z94+'PC HKI$'!AA94</f>
        <v>1572.4067314543161</v>
      </c>
      <c r="AB95">
        <f>AA94+'PC HKI$'!AB94</f>
        <v>1537.5363484244895</v>
      </c>
      <c r="AC95">
        <f>AB94+'PC HKI$'!AC94</f>
        <v>1496.1758692140243</v>
      </c>
      <c r="AD95">
        <f>AC94+'PC HKI$'!AD94</f>
        <v>1432.9153203172814</v>
      </c>
      <c r="AE95">
        <f>AD94+'PC HKI$'!AE94</f>
        <v>1374.0500410121788</v>
      </c>
      <c r="AF95">
        <f>AE94+'PC HKI$'!AF94</f>
        <v>1319.3915779951933</v>
      </c>
      <c r="AG95">
        <f>AF94+'PC HKI$'!AG94</f>
        <v>1268.4184831235775</v>
      </c>
      <c r="AH95">
        <f>AG94+'PC HKI$'!AH94</f>
        <v>1221.7076356011228</v>
      </c>
      <c r="AI95">
        <f>AH94+'PC HKI$'!AI94</f>
        <v>1179.014216723707</v>
      </c>
      <c r="AJ95">
        <f>AI94+'PC HKI$'!AJ94</f>
        <v>1139.4971984117599</v>
      </c>
      <c r="AK95">
        <f>AJ94+'PC HKI$'!AK94</f>
        <v>1102.5013548509223</v>
      </c>
      <c r="AL95">
        <f>AK94+'PC HKI$'!AL94</f>
        <v>1067.9273922151185</v>
      </c>
      <c r="AM95">
        <f>AL94+'PC HKI$'!AM94</f>
        <v>1036.0710724736516</v>
      </c>
      <c r="AN95">
        <f>AM94+'PC HKI$'!AN94</f>
        <v>1006.8338704505381</v>
      </c>
      <c r="AO95">
        <f>AN94+'PC HKI$'!AO94</f>
        <v>979.35124335866522</v>
      </c>
      <c r="AP95">
        <f>AO94+'PC HKI$'!AP94</f>
        <v>953.29131063454349</v>
      </c>
      <c r="AQ95">
        <f>AP94+'PC HKI$'!AQ94</f>
        <v>929.19590768277544</v>
      </c>
      <c r="AR95">
        <f>AQ94+'PC HKI$'!AR94</f>
        <v>906.81016057022157</v>
      </c>
      <c r="AS95">
        <f>AR94+'PC HKI$'!AS94</f>
        <v>886.02602772017406</v>
      </c>
      <c r="AT95">
        <f>AS94+'PC HKI$'!AT94</f>
        <v>866.95621120787609</v>
      </c>
      <c r="AU95">
        <f>AT94+'PC HKI$'!AU94</f>
        <v>849.31383635680129</v>
      </c>
      <c r="AV95">
        <f>AU94+'PC HKI$'!AV94</f>
        <v>832.91089892935952</v>
      </c>
      <c r="AW95">
        <f>AV94+'PC HKI$'!AW94</f>
        <v>817.54187059277535</v>
      </c>
      <c r="AX95">
        <f>AW94+'PC HKI$'!AX94</f>
        <v>803.0933812290815</v>
      </c>
      <c r="AY95">
        <f>AX94+'PC HKI$'!AY94</f>
        <v>789.44723367353595</v>
      </c>
      <c r="AZ95">
        <f>AY94+'PC HKI$'!AZ94</f>
        <v>776.40105580311001</v>
      </c>
      <c r="BA95">
        <f>AZ94+'PC HKI$'!BA94</f>
        <v>763.83951039779379</v>
      </c>
      <c r="BB95">
        <f>BA94+'PC HKI$'!BB94</f>
        <v>751.75277518064763</v>
      </c>
      <c r="BC95">
        <f>BB94+'PC HKI$'!BC94</f>
        <v>740.06680178196461</v>
      </c>
      <c r="BD95">
        <f>BC94+'PC HKI$'!BD94</f>
        <v>728.78231983500734</v>
      </c>
      <c r="BE95">
        <f>BD94+'PC HKI$'!BE94</f>
        <v>717.82982463288567</v>
      </c>
      <c r="BF95">
        <f>BE94+'PC HKI$'!BF94</f>
        <v>707.21551644169085</v>
      </c>
      <c r="BG95">
        <f>BF94+'PC HKI$'!BG94</f>
        <v>696.90593205749713</v>
      </c>
      <c r="BH95">
        <f>BG94+'PC HKI$'!BH94</f>
        <v>686.86975434774638</v>
      </c>
      <c r="BI95">
        <f>BH94+'PC HKI$'!BI94</f>
        <v>677.1505856638264</v>
      </c>
      <c r="BJ95">
        <f>BI94+'PC HKI$'!BJ94</f>
        <v>667.81805834277748</v>
      </c>
      <c r="BK95">
        <f>BJ94+'PC HKI$'!BK94</f>
        <v>658.8538775229606</v>
      </c>
      <c r="BL95">
        <f>BK94+'PC HKI$'!BL94</f>
        <v>650.25407497785147</v>
      </c>
      <c r="BM95">
        <f>BL94+'PC HKI$'!BM94</f>
        <v>642.00157668171153</v>
      </c>
      <c r="BN95">
        <f>BM94+'PC HKI$'!BN94</f>
        <v>634.16191979145742</v>
      </c>
      <c r="BO95">
        <f>BN94+'PC HKI$'!BO94</f>
        <v>626.79972055329915</v>
      </c>
      <c r="BP95">
        <f>BO94+'PC HKI$'!BP94</f>
        <v>619.84612336946122</v>
      </c>
      <c r="BQ95">
        <f>BP94+'PC HKI$'!BQ94</f>
        <v>613.27835019103736</v>
      </c>
      <c r="BR95">
        <f>BQ94+'PC HKI$'!BR94</f>
        <v>607.06969706527025</v>
      </c>
      <c r="BS95">
        <f>BR94+'PC HKI$'!BS94</f>
        <v>601.1905926757579</v>
      </c>
      <c r="BT95">
        <f>BS94+'PC HKI$'!BT94</f>
        <v>595.65481271862529</v>
      </c>
      <c r="BU95">
        <f>BT94+'PC HKI$'!BU94</f>
        <v>590.40245418306006</v>
      </c>
      <c r="BV95">
        <f>BU94+'PC HKI$'!BV94</f>
        <v>585.43784497377908</v>
      </c>
      <c r="BW95">
        <f>BV94+'PC HKI$'!BW94</f>
        <v>580.73127295832558</v>
      </c>
      <c r="BX95">
        <f>BW94+'PC HKI$'!BX94</f>
        <v>576.23773110953971</v>
      </c>
      <c r="BY95">
        <f>BX94+'PC HKI$'!BY94</f>
        <v>571.99335064574484</v>
      </c>
      <c r="BZ95">
        <f>BY94+'PC HKI$'!BZ94</f>
        <v>567.97548930647429</v>
      </c>
      <c r="CA95">
        <f>BZ94+'PC HKI$'!CA94</f>
        <v>564.07924315638365</v>
      </c>
      <c r="CB95">
        <f>CA94+'PC HKI$'!CB94</f>
        <v>560.24118963749186</v>
      </c>
      <c r="CC95">
        <f>CB94+'PC HKI$'!CC94</f>
        <v>556.29846701163194</v>
      </c>
      <c r="CD95">
        <f>CC94+'PC HKI$'!CD94</f>
        <v>552.43469878759686</v>
      </c>
      <c r="CE95">
        <f>CD94+'PC HKI$'!CE94</f>
        <v>548.58863128122016</v>
      </c>
      <c r="CF95">
        <f>CE94+'PC HKI$'!CF94</f>
        <v>544.595715569258</v>
      </c>
      <c r="CG95">
        <f>CF94+'PC HKI$'!CG94</f>
        <v>540.51803905682107</v>
      </c>
      <c r="CH95">
        <f>CG94+'PC HKI$'!CH94</f>
        <v>536.32775872371883</v>
      </c>
      <c r="CI95">
        <f>CH94+'PC HKI$'!CI94</f>
        <v>532.2107961988122</v>
      </c>
      <c r="CJ95">
        <f>CI94+'PC HKI$'!CJ94</f>
        <v>527.98907554385789</v>
      </c>
      <c r="CK95">
        <f>CJ94+'PC HKI$'!CK94</f>
        <v>523.61808121295087</v>
      </c>
      <c r="CL95">
        <f>CK94+'PC HKI$'!CL94</f>
        <v>519.22231725219956</v>
      </c>
      <c r="CM95">
        <f>CL94+'PC HKI$'!CM94</f>
        <v>514.65545781821857</v>
      </c>
      <c r="CN95">
        <f>CM94+'PC HKI$'!CN94</f>
        <v>510.00311316807745</v>
      </c>
      <c r="CO95">
        <f>CN94+'PC HKI$'!CO94</f>
        <v>505.23767805663783</v>
      </c>
      <c r="CP95">
        <f>CO94+'PC HKI$'!CP94</f>
        <v>500.37444250459026</v>
      </c>
      <c r="CQ95">
        <f>CP94+'PC HKI$'!CQ94</f>
        <v>495.51957063724814</v>
      </c>
      <c r="CR95">
        <f>CQ94+'PC HKI$'!CR94</f>
        <v>490.5408091050391</v>
      </c>
      <c r="CS95">
        <f>CR94+'PC HKI$'!CS94</f>
        <v>485.49876720016124</v>
      </c>
      <c r="CT95">
        <f>CS94+'PC HKI$'!CT94</f>
        <v>480.52432782357124</v>
      </c>
      <c r="CU95">
        <f>CT94+'PC HKI$'!CU94</f>
        <v>475.71934855509932</v>
      </c>
      <c r="CV95">
        <f>CU94+'PC HKI$'!CV94</f>
        <v>471.04082553263999</v>
      </c>
      <c r="CW95">
        <f>CV94+'PC HKI$'!CW94</f>
        <v>466.54103893471705</v>
      </c>
      <c r="CX95">
        <f>CW94+'PC HKI$'!CX94</f>
        <v>462.30438483661254</v>
      </c>
      <c r="CY95">
        <f>CX94+'PC HKI$'!CY94</f>
        <v>458.42324701989941</v>
      </c>
    </row>
    <row r="96" spans="1:103" x14ac:dyDescent="0.25">
      <c r="A96">
        <f>'HKFI(x)'!AE94</f>
        <v>2042</v>
      </c>
      <c r="B96">
        <f t="shared" si="4"/>
        <v>81685.703525997931</v>
      </c>
      <c r="C96">
        <f>'PC HKI$'!C95</f>
        <v>49.652723430856106</v>
      </c>
      <c r="D96">
        <f>C95+'PC HKI$'!D95</f>
        <v>89.407289885349684</v>
      </c>
      <c r="E96">
        <f>D95+'PC HKI$'!E95</f>
        <v>123.8662602123308</v>
      </c>
      <c r="F96">
        <f>E95+'PC HKI$'!F95</f>
        <v>173.94630149097333</v>
      </c>
      <c r="G96">
        <f>F95+'PC HKI$'!G95</f>
        <v>236.48719999307752</v>
      </c>
      <c r="H96">
        <f>G95+'PC HKI$'!H95</f>
        <v>306.86254841265315</v>
      </c>
      <c r="I96">
        <f>H95+'PC HKI$'!I95</f>
        <v>403.86860060855349</v>
      </c>
      <c r="J96">
        <f>I95+'PC HKI$'!J95</f>
        <v>506.73111229728573</v>
      </c>
      <c r="K96">
        <f>J95+'PC HKI$'!K95</f>
        <v>610.80198804017198</v>
      </c>
      <c r="L96">
        <f>K95+'PC HKI$'!L95</f>
        <v>709.61944553348565</v>
      </c>
      <c r="M96">
        <f>L95+'PC HKI$'!M95</f>
        <v>811.1123527421621</v>
      </c>
      <c r="N96">
        <f>M95+'PC HKI$'!N95</f>
        <v>914.08032551082044</v>
      </c>
      <c r="O96">
        <f>N95+'PC HKI$'!O95</f>
        <v>1021.6088492696626</v>
      </c>
      <c r="P96">
        <f>O95+'PC HKI$'!P95</f>
        <v>1130.3604497465083</v>
      </c>
      <c r="Q96">
        <f>P95+'PC HKI$'!Q95</f>
        <v>1235.0130105201431</v>
      </c>
      <c r="R96">
        <f>Q95+'PC HKI$'!R95</f>
        <v>1332.8150421521254</v>
      </c>
      <c r="S96">
        <f>R95+'PC HKI$'!S95</f>
        <v>1438.5747307692911</v>
      </c>
      <c r="T96">
        <f>S95+'PC HKI$'!T95</f>
        <v>1533.703111693552</v>
      </c>
      <c r="U96">
        <f>T95+'PC HKI$'!U95</f>
        <v>1589.7811158767056</v>
      </c>
      <c r="V96">
        <f>U95+'PC HKI$'!V95</f>
        <v>1641.9809454452757</v>
      </c>
      <c r="W96">
        <f>V95+'PC HKI$'!W95</f>
        <v>1679.390154304695</v>
      </c>
      <c r="X96">
        <f>W95+'PC HKI$'!X95</f>
        <v>1698.0129233382002</v>
      </c>
      <c r="Y96">
        <f>X95+'PC HKI$'!Y95</f>
        <v>1698.2141638733517</v>
      </c>
      <c r="Z96">
        <f>Y95+'PC HKI$'!Z95</f>
        <v>1675.8228223715539</v>
      </c>
      <c r="AA96">
        <f>Z95+'PC HKI$'!AA95</f>
        <v>1644.7468627625794</v>
      </c>
      <c r="AB96">
        <f>AA95+'PC HKI$'!AB95</f>
        <v>1607.2097539866174</v>
      </c>
      <c r="AC96">
        <f>AB95+'PC HKI$'!AC95</f>
        <v>1562.9865265712456</v>
      </c>
      <c r="AD96">
        <f>AC95+'PC HKI$'!AD95</f>
        <v>1496.1758692140243</v>
      </c>
      <c r="AE96">
        <f>AD95+'PC HKI$'!AE95</f>
        <v>1432.9153203172814</v>
      </c>
      <c r="AF96">
        <f>AE95+'PC HKI$'!AF95</f>
        <v>1374.0500410121788</v>
      </c>
      <c r="AG96">
        <f>AF95+'PC HKI$'!AG95</f>
        <v>1319.3915779951933</v>
      </c>
      <c r="AH96">
        <f>AG95+'PC HKI$'!AH95</f>
        <v>1268.4184831235775</v>
      </c>
      <c r="AI96">
        <f>AH95+'PC HKI$'!AI95</f>
        <v>1221.7076356011228</v>
      </c>
      <c r="AJ96">
        <f>AI95+'PC HKI$'!AJ95</f>
        <v>1179.014216723707</v>
      </c>
      <c r="AK96">
        <f>AJ95+'PC HKI$'!AK95</f>
        <v>1139.4971984117599</v>
      </c>
      <c r="AL96">
        <f>AK95+'PC HKI$'!AL95</f>
        <v>1102.5013548509223</v>
      </c>
      <c r="AM96">
        <f>AL95+'PC HKI$'!AM95</f>
        <v>1067.9273922151185</v>
      </c>
      <c r="AN96">
        <f>AM95+'PC HKI$'!AN95</f>
        <v>1036.0710724736516</v>
      </c>
      <c r="AO96">
        <f>AN95+'PC HKI$'!AO95</f>
        <v>1006.8338704505381</v>
      </c>
      <c r="AP96">
        <f>AO95+'PC HKI$'!AP95</f>
        <v>979.35124335866522</v>
      </c>
      <c r="AQ96">
        <f>AP95+'PC HKI$'!AQ95</f>
        <v>953.29131063454349</v>
      </c>
      <c r="AR96">
        <f>AQ95+'PC HKI$'!AR95</f>
        <v>929.19590768277544</v>
      </c>
      <c r="AS96">
        <f>AR95+'PC HKI$'!AS95</f>
        <v>906.81016057022157</v>
      </c>
      <c r="AT96">
        <f>AS95+'PC HKI$'!AT95</f>
        <v>886.02602772017406</v>
      </c>
      <c r="AU96">
        <f>AT95+'PC HKI$'!AU95</f>
        <v>866.95621120787609</v>
      </c>
      <c r="AV96">
        <f>AU95+'PC HKI$'!AV95</f>
        <v>849.31383635680129</v>
      </c>
      <c r="AW96">
        <f>AV95+'PC HKI$'!AW95</f>
        <v>832.91089892935952</v>
      </c>
      <c r="AX96">
        <f>AW95+'PC HKI$'!AX95</f>
        <v>817.54187059277535</v>
      </c>
      <c r="AY96">
        <f>AX95+'PC HKI$'!AY95</f>
        <v>803.0933812290815</v>
      </c>
      <c r="AZ96">
        <f>AY95+'PC HKI$'!AZ95</f>
        <v>789.44723367353595</v>
      </c>
      <c r="BA96">
        <f>AZ95+'PC HKI$'!BA95</f>
        <v>776.40105580311001</v>
      </c>
      <c r="BB96">
        <f>BA95+'PC HKI$'!BB95</f>
        <v>763.83951039779379</v>
      </c>
      <c r="BC96">
        <f>BB95+'PC HKI$'!BC95</f>
        <v>751.75277518064763</v>
      </c>
      <c r="BD96">
        <f>BC95+'PC HKI$'!BD95</f>
        <v>740.06680178196461</v>
      </c>
      <c r="BE96">
        <f>BD95+'PC HKI$'!BE95</f>
        <v>728.78231983500734</v>
      </c>
      <c r="BF96">
        <f>BE95+'PC HKI$'!BF95</f>
        <v>717.82982463288567</v>
      </c>
      <c r="BG96">
        <f>BF95+'PC HKI$'!BG95</f>
        <v>707.21551644169085</v>
      </c>
      <c r="BH96">
        <f>BG95+'PC HKI$'!BH95</f>
        <v>696.90593205749713</v>
      </c>
      <c r="BI96">
        <f>BH95+'PC HKI$'!BI95</f>
        <v>686.86975434774638</v>
      </c>
      <c r="BJ96">
        <f>BI95+'PC HKI$'!BJ95</f>
        <v>677.1505856638264</v>
      </c>
      <c r="BK96">
        <f>BJ95+'PC HKI$'!BK95</f>
        <v>667.81805834277748</v>
      </c>
      <c r="BL96">
        <f>BK95+'PC HKI$'!BL95</f>
        <v>658.8538775229606</v>
      </c>
      <c r="BM96">
        <f>BL95+'PC HKI$'!BM95</f>
        <v>650.25407497785147</v>
      </c>
      <c r="BN96">
        <f>BM95+'PC HKI$'!BN95</f>
        <v>642.00157668171153</v>
      </c>
      <c r="BO96">
        <f>BN95+'PC HKI$'!BO95</f>
        <v>634.16191979145742</v>
      </c>
      <c r="BP96">
        <f>BO95+'PC HKI$'!BP95</f>
        <v>626.79972055329915</v>
      </c>
      <c r="BQ96">
        <f>BP95+'PC HKI$'!BQ95</f>
        <v>619.84612336946122</v>
      </c>
      <c r="BR96">
        <f>BQ95+'PC HKI$'!BR95</f>
        <v>613.27835019103736</v>
      </c>
      <c r="BS96">
        <f>BR95+'PC HKI$'!BS95</f>
        <v>607.06969706527025</v>
      </c>
      <c r="BT96">
        <f>BS95+'PC HKI$'!BT95</f>
        <v>601.1905926757579</v>
      </c>
      <c r="BU96">
        <f>BT95+'PC HKI$'!BU95</f>
        <v>595.65481271862529</v>
      </c>
      <c r="BV96">
        <f>BU95+'PC HKI$'!BV95</f>
        <v>590.40245418306006</v>
      </c>
      <c r="BW96">
        <f>BV95+'PC HKI$'!BW95</f>
        <v>585.43784497377908</v>
      </c>
      <c r="BX96">
        <f>BW95+'PC HKI$'!BX95</f>
        <v>580.73127295832558</v>
      </c>
      <c r="BY96">
        <f>BX95+'PC HKI$'!BY95</f>
        <v>576.23773110953971</v>
      </c>
      <c r="BZ96">
        <f>BY95+'PC HKI$'!BZ95</f>
        <v>571.99335064574484</v>
      </c>
      <c r="CA96">
        <f>BZ95+'PC HKI$'!CA95</f>
        <v>567.97548930647429</v>
      </c>
      <c r="CB96">
        <f>CA95+'PC HKI$'!CB95</f>
        <v>564.07924315638365</v>
      </c>
      <c r="CC96">
        <f>CB95+'PC HKI$'!CC95</f>
        <v>560.24118963749186</v>
      </c>
      <c r="CD96">
        <f>CC95+'PC HKI$'!CD95</f>
        <v>556.29846701163194</v>
      </c>
      <c r="CE96">
        <f>CD95+'PC HKI$'!CE95</f>
        <v>552.43469878759686</v>
      </c>
      <c r="CF96">
        <f>CE95+'PC HKI$'!CF95</f>
        <v>548.58863128122016</v>
      </c>
      <c r="CG96">
        <f>CF95+'PC HKI$'!CG95</f>
        <v>544.595715569258</v>
      </c>
      <c r="CH96">
        <f>CG95+'PC HKI$'!CH95</f>
        <v>540.51803905682107</v>
      </c>
      <c r="CI96">
        <f>CH95+'PC HKI$'!CI95</f>
        <v>536.32775872371883</v>
      </c>
      <c r="CJ96">
        <f>CI95+'PC HKI$'!CJ95</f>
        <v>532.2107961988122</v>
      </c>
      <c r="CK96">
        <f>CJ95+'PC HKI$'!CK95</f>
        <v>527.98907554385789</v>
      </c>
      <c r="CL96">
        <f>CK95+'PC HKI$'!CL95</f>
        <v>523.61808121295087</v>
      </c>
      <c r="CM96">
        <f>CL95+'PC HKI$'!CM95</f>
        <v>519.22231725219956</v>
      </c>
      <c r="CN96">
        <f>CM95+'PC HKI$'!CN95</f>
        <v>514.65545781821857</v>
      </c>
      <c r="CO96">
        <f>CN95+'PC HKI$'!CO95</f>
        <v>510.00311316807745</v>
      </c>
      <c r="CP96">
        <f>CO95+'PC HKI$'!CP95</f>
        <v>505.23767805663783</v>
      </c>
      <c r="CQ96">
        <f>CP95+'PC HKI$'!CQ95</f>
        <v>500.37444250459026</v>
      </c>
      <c r="CR96">
        <f>CQ95+'PC HKI$'!CR95</f>
        <v>495.51957063724814</v>
      </c>
      <c r="CS96">
        <f>CR95+'PC HKI$'!CS95</f>
        <v>490.5408091050391</v>
      </c>
      <c r="CT96">
        <f>CS95+'PC HKI$'!CT95</f>
        <v>485.49876720016124</v>
      </c>
      <c r="CU96">
        <f>CT95+'PC HKI$'!CU95</f>
        <v>480.52432782357124</v>
      </c>
      <c r="CV96">
        <f>CU95+'PC HKI$'!CV95</f>
        <v>475.71934855509932</v>
      </c>
      <c r="CW96">
        <f>CV95+'PC HKI$'!CW95</f>
        <v>471.04082553263999</v>
      </c>
      <c r="CX96">
        <f>CW95+'PC HKI$'!CX95</f>
        <v>466.54103893471705</v>
      </c>
      <c r="CY96">
        <f>CX95+'PC HKI$'!CY95</f>
        <v>462.30438483661254</v>
      </c>
    </row>
    <row r="97" spans="1:103" x14ac:dyDescent="0.25">
      <c r="A97">
        <f>'HKFI(x)'!AE95</f>
        <v>2043</v>
      </c>
      <c r="B97">
        <f t="shared" si="4"/>
        <v>84240.545579226949</v>
      </c>
      <c r="C97">
        <f>'PC HKI$'!C96</f>
        <v>53.155050422633622</v>
      </c>
      <c r="D97">
        <f>C96+'PC HKI$'!D96</f>
        <v>95.352945159681596</v>
      </c>
      <c r="E97">
        <f>D96+'PC HKI$'!E96</f>
        <v>132.14055385852575</v>
      </c>
      <c r="F97">
        <f>E96+'PC HKI$'!F96</f>
        <v>186.06439672326749</v>
      </c>
      <c r="G97">
        <f>F96+'PC HKI$'!G96</f>
        <v>253.53290518809405</v>
      </c>
      <c r="H97">
        <f>G96+'PC HKI$'!H96</f>
        <v>328.82200237622186</v>
      </c>
      <c r="I97">
        <f>H96+'PC HKI$'!I96</f>
        <v>432.20410159622622</v>
      </c>
      <c r="J97">
        <f>I96+'PC HKI$'!J96</f>
        <v>539.51462932916229</v>
      </c>
      <c r="K97">
        <f>J96+'PC HKI$'!K96</f>
        <v>648.76316677300906</v>
      </c>
      <c r="L97">
        <f>K96+'PC HKI$'!L96</f>
        <v>751.48956964899708</v>
      </c>
      <c r="M97">
        <f>L96+'PC HKI$'!M96</f>
        <v>857.17760251927939</v>
      </c>
      <c r="N97">
        <f>M96+'PC HKI$'!N96</f>
        <v>965.05831242660918</v>
      </c>
      <c r="O97">
        <f>N96+'PC HKI$'!O96</f>
        <v>1078.1424741645326</v>
      </c>
      <c r="P97">
        <f>O96+'PC HKI$'!P96</f>
        <v>1192.7797815723752</v>
      </c>
      <c r="Q97">
        <f>P96+'PC HKI$'!Q96</f>
        <v>1302.8680295748447</v>
      </c>
      <c r="R97">
        <f>Q96+'PC HKI$'!R96</f>
        <v>1405.3564765648223</v>
      </c>
      <c r="S97">
        <f>R96+'PC HKI$'!S96</f>
        <v>1517.0491360665617</v>
      </c>
      <c r="T97">
        <f>S96+'PC HKI$'!T96</f>
        <v>1616.0707707642282</v>
      </c>
      <c r="U97">
        <f>T96+'PC HKI$'!U96</f>
        <v>1673.1857028870688</v>
      </c>
      <c r="V97">
        <f>U96+'PC HKI$'!V96</f>
        <v>1727.6595132598466</v>
      </c>
      <c r="W97">
        <f>V96+'PC HKI$'!W96</f>
        <v>1765.9765028912502</v>
      </c>
      <c r="X97">
        <f>W96+'PC HKI$'!X96</f>
        <v>1783.5804641572549</v>
      </c>
      <c r="Y97">
        <f>X96+'PC HKI$'!Y96</f>
        <v>1782.1455674349318</v>
      </c>
      <c r="Z97">
        <f>Y96+'PC HKI$'!Z96</f>
        <v>1756.1363410079564</v>
      </c>
      <c r="AA97">
        <f>Z96+'PC HKI$'!AA96</f>
        <v>1721.9581990301285</v>
      </c>
      <c r="AB97">
        <f>AA96+'PC HKI$'!AB96</f>
        <v>1681.3349386413845</v>
      </c>
      <c r="AC97">
        <f>AB96+'PC HKI$'!AC96</f>
        <v>1633.2973882947183</v>
      </c>
      <c r="AD97">
        <f>AC96+'PC HKI$'!AD96</f>
        <v>1562.9865265712456</v>
      </c>
      <c r="AE97">
        <f>AD96+'PC HKI$'!AE96</f>
        <v>1496.1758692140243</v>
      </c>
      <c r="AF97">
        <f>AE96+'PC HKI$'!AF96</f>
        <v>1432.9153203172814</v>
      </c>
      <c r="AG97">
        <f>AF96+'PC HKI$'!AG96</f>
        <v>1374.0500410121788</v>
      </c>
      <c r="AH97">
        <f>AG96+'PC HKI$'!AH96</f>
        <v>1319.3915779951933</v>
      </c>
      <c r="AI97">
        <f>AH96+'PC HKI$'!AI96</f>
        <v>1268.4184831235775</v>
      </c>
      <c r="AJ97">
        <f>AI96+'PC HKI$'!AJ96</f>
        <v>1221.7076356011228</v>
      </c>
      <c r="AK97">
        <f>AJ96+'PC HKI$'!AK96</f>
        <v>1179.014216723707</v>
      </c>
      <c r="AL97">
        <f>AK96+'PC HKI$'!AL96</f>
        <v>1139.4971984117599</v>
      </c>
      <c r="AM97">
        <f>AL96+'PC HKI$'!AM96</f>
        <v>1102.5013548509223</v>
      </c>
      <c r="AN97">
        <f>AM96+'PC HKI$'!AN96</f>
        <v>1067.9273922151185</v>
      </c>
      <c r="AO97">
        <f>AN96+'PC HKI$'!AO96</f>
        <v>1036.0710724736516</v>
      </c>
      <c r="AP97">
        <f>AO96+'PC HKI$'!AP96</f>
        <v>1006.8338704505381</v>
      </c>
      <c r="AQ97">
        <f>AP96+'PC HKI$'!AQ96</f>
        <v>979.35124335866522</v>
      </c>
      <c r="AR97">
        <f>AQ96+'PC HKI$'!AR96</f>
        <v>953.29131063454349</v>
      </c>
      <c r="AS97">
        <f>AR96+'PC HKI$'!AS96</f>
        <v>929.19590768277544</v>
      </c>
      <c r="AT97">
        <f>AS96+'PC HKI$'!AT96</f>
        <v>906.81016057022157</v>
      </c>
      <c r="AU97">
        <f>AT96+'PC HKI$'!AU96</f>
        <v>886.02602772017406</v>
      </c>
      <c r="AV97">
        <f>AU96+'PC HKI$'!AV96</f>
        <v>866.95621120787609</v>
      </c>
      <c r="AW97">
        <f>AV96+'PC HKI$'!AW96</f>
        <v>849.31383635680129</v>
      </c>
      <c r="AX97">
        <f>AW96+'PC HKI$'!AX96</f>
        <v>832.91089892935952</v>
      </c>
      <c r="AY97">
        <f>AX96+'PC HKI$'!AY96</f>
        <v>817.54187059277535</v>
      </c>
      <c r="AZ97">
        <f>AY96+'PC HKI$'!AZ96</f>
        <v>803.0933812290815</v>
      </c>
      <c r="BA97">
        <f>AZ96+'PC HKI$'!BA96</f>
        <v>789.44723367353595</v>
      </c>
      <c r="BB97">
        <f>BA96+'PC HKI$'!BB96</f>
        <v>776.40105580311001</v>
      </c>
      <c r="BC97">
        <f>BB96+'PC HKI$'!BC96</f>
        <v>763.83951039779379</v>
      </c>
      <c r="BD97">
        <f>BC96+'PC HKI$'!BD96</f>
        <v>751.75277518064763</v>
      </c>
      <c r="BE97">
        <f>BD96+'PC HKI$'!BE96</f>
        <v>740.06680178196461</v>
      </c>
      <c r="BF97">
        <f>BE96+'PC HKI$'!BF96</f>
        <v>728.78231983500734</v>
      </c>
      <c r="BG97">
        <f>BF96+'PC HKI$'!BG96</f>
        <v>717.82982463288567</v>
      </c>
      <c r="BH97">
        <f>BG96+'PC HKI$'!BH96</f>
        <v>707.21551644169085</v>
      </c>
      <c r="BI97">
        <f>BH96+'PC HKI$'!BI96</f>
        <v>696.90593205749713</v>
      </c>
      <c r="BJ97">
        <f>BI96+'PC HKI$'!BJ96</f>
        <v>686.86975434774638</v>
      </c>
      <c r="BK97">
        <f>BJ96+'PC HKI$'!BK96</f>
        <v>677.1505856638264</v>
      </c>
      <c r="BL97">
        <f>BK96+'PC HKI$'!BL96</f>
        <v>667.81805834277748</v>
      </c>
      <c r="BM97">
        <f>BL96+'PC HKI$'!BM96</f>
        <v>658.8538775229606</v>
      </c>
      <c r="BN97">
        <f>BM96+'PC HKI$'!BN96</f>
        <v>650.25407497785147</v>
      </c>
      <c r="BO97">
        <f>BN96+'PC HKI$'!BO96</f>
        <v>642.00157668171153</v>
      </c>
      <c r="BP97">
        <f>BO96+'PC HKI$'!BP96</f>
        <v>634.16191979145742</v>
      </c>
      <c r="BQ97">
        <f>BP96+'PC HKI$'!BQ96</f>
        <v>626.79972055329915</v>
      </c>
      <c r="BR97">
        <f>BQ96+'PC HKI$'!BR96</f>
        <v>619.84612336946122</v>
      </c>
      <c r="BS97">
        <f>BR96+'PC HKI$'!BS96</f>
        <v>613.27835019103736</v>
      </c>
      <c r="BT97">
        <f>BS96+'PC HKI$'!BT96</f>
        <v>607.06969706527025</v>
      </c>
      <c r="BU97">
        <f>BT96+'PC HKI$'!BU96</f>
        <v>601.1905926757579</v>
      </c>
      <c r="BV97">
        <f>BU96+'PC HKI$'!BV96</f>
        <v>595.65481271862529</v>
      </c>
      <c r="BW97">
        <f>BV96+'PC HKI$'!BW96</f>
        <v>590.40245418306006</v>
      </c>
      <c r="BX97">
        <f>BW96+'PC HKI$'!BX96</f>
        <v>585.43784497377908</v>
      </c>
      <c r="BY97">
        <f>BX96+'PC HKI$'!BY96</f>
        <v>580.73127295832558</v>
      </c>
      <c r="BZ97">
        <f>BY96+'PC HKI$'!BZ96</f>
        <v>576.23773110953971</v>
      </c>
      <c r="CA97">
        <f>BZ96+'PC HKI$'!CA96</f>
        <v>571.99335064574484</v>
      </c>
      <c r="CB97">
        <f>CA96+'PC HKI$'!CB96</f>
        <v>567.97548930647429</v>
      </c>
      <c r="CC97">
        <f>CB96+'PC HKI$'!CC96</f>
        <v>564.07924315638365</v>
      </c>
      <c r="CD97">
        <f>CC96+'PC HKI$'!CD96</f>
        <v>560.24118963749186</v>
      </c>
      <c r="CE97">
        <f>CD96+'PC HKI$'!CE96</f>
        <v>556.29846701163194</v>
      </c>
      <c r="CF97">
        <f>CE96+'PC HKI$'!CF96</f>
        <v>552.43469878759686</v>
      </c>
      <c r="CG97">
        <f>CF96+'PC HKI$'!CG96</f>
        <v>548.58863128122016</v>
      </c>
      <c r="CH97">
        <f>CG96+'PC HKI$'!CH96</f>
        <v>544.595715569258</v>
      </c>
      <c r="CI97">
        <f>CH96+'PC HKI$'!CI96</f>
        <v>540.51803905682107</v>
      </c>
      <c r="CJ97">
        <f>CI96+'PC HKI$'!CJ96</f>
        <v>536.32775872371883</v>
      </c>
      <c r="CK97">
        <f>CJ96+'PC HKI$'!CK96</f>
        <v>532.2107961988122</v>
      </c>
      <c r="CL97">
        <f>CK96+'PC HKI$'!CL96</f>
        <v>527.98907554385789</v>
      </c>
      <c r="CM97">
        <f>CL96+'PC HKI$'!CM96</f>
        <v>523.61808121295087</v>
      </c>
      <c r="CN97">
        <f>CM96+'PC HKI$'!CN96</f>
        <v>519.22231725219956</v>
      </c>
      <c r="CO97">
        <f>CN96+'PC HKI$'!CO96</f>
        <v>514.65545781821857</v>
      </c>
      <c r="CP97">
        <f>CO96+'PC HKI$'!CP96</f>
        <v>510.00311316807745</v>
      </c>
      <c r="CQ97">
        <f>CP96+'PC HKI$'!CQ96</f>
        <v>505.23767805663783</v>
      </c>
      <c r="CR97">
        <f>CQ96+'PC HKI$'!CR96</f>
        <v>500.37444250459026</v>
      </c>
      <c r="CS97">
        <f>CR96+'PC HKI$'!CS96</f>
        <v>495.51957063724814</v>
      </c>
      <c r="CT97">
        <f>CS96+'PC HKI$'!CT96</f>
        <v>490.5408091050391</v>
      </c>
      <c r="CU97">
        <f>CT96+'PC HKI$'!CU96</f>
        <v>485.49876720016124</v>
      </c>
      <c r="CV97">
        <f>CU96+'PC HKI$'!CV96</f>
        <v>480.52432782357124</v>
      </c>
      <c r="CW97">
        <f>CV96+'PC HKI$'!CW96</f>
        <v>475.71934855509932</v>
      </c>
      <c r="CX97">
        <f>CW96+'PC HKI$'!CX96</f>
        <v>471.04082553263999</v>
      </c>
      <c r="CY97">
        <f>CX96+'PC HKI$'!CY96</f>
        <v>466.54103893471705</v>
      </c>
    </row>
    <row r="98" spans="1:103" x14ac:dyDescent="0.25">
      <c r="A98">
        <f>'HKFI(x)'!AE96</f>
        <v>2044</v>
      </c>
      <c r="B98">
        <f t="shared" si="4"/>
        <v>86977.38270493591</v>
      </c>
      <c r="C98">
        <f>'PC HKI$'!C97</f>
        <v>56.698819682958408</v>
      </c>
      <c r="D98">
        <f>C97+'PC HKI$'!D97</f>
        <v>101.94313940589389</v>
      </c>
      <c r="E98">
        <f>D97+'PC HKI$'!E97</f>
        <v>141.01733114647823</v>
      </c>
      <c r="F98">
        <f>E97+'PC HKI$'!F97</f>
        <v>198.93409655804965</v>
      </c>
      <c r="G98">
        <f>F97+'PC HKI$'!G97</f>
        <v>272.04385787037006</v>
      </c>
      <c r="H98">
        <f>G97+'PC HKI$'!H97</f>
        <v>353.05284954712835</v>
      </c>
      <c r="I98">
        <f>H97+'PC HKI$'!I97</f>
        <v>463.10297291889157</v>
      </c>
      <c r="J98">
        <f>I97+'PC HKI$'!J97</f>
        <v>575.63752633731156</v>
      </c>
      <c r="K98">
        <f>J97+'PC HKI$'!K97</f>
        <v>690.05644287587268</v>
      </c>
      <c r="L98">
        <f>K97+'PC HKI$'!L97</f>
        <v>797.56383005260341</v>
      </c>
      <c r="M98">
        <f>L97+'PC HKI$'!M97</f>
        <v>907.54432938504681</v>
      </c>
      <c r="N98">
        <f>M97+'PC HKI$'!N97</f>
        <v>1020.353669634366</v>
      </c>
      <c r="O98">
        <f>N97+'PC HKI$'!O97</f>
        <v>1139.2619977887587</v>
      </c>
      <c r="P98">
        <f>O97+'PC HKI$'!P97</f>
        <v>1260.2839928995331</v>
      </c>
      <c r="Q98">
        <f>P97+'PC HKI$'!Q97</f>
        <v>1376.1318366661378</v>
      </c>
      <c r="R98">
        <f>Q97+'PC HKI$'!R97</f>
        <v>1483.715267661418</v>
      </c>
      <c r="S98">
        <f>R97+'PC HKI$'!S97</f>
        <v>1601.8281994712945</v>
      </c>
      <c r="T98">
        <f>S97+'PC HKI$'!T97</f>
        <v>1705.703523766914</v>
      </c>
      <c r="U98">
        <f>T97+'PC HKI$'!U97</f>
        <v>1763.8855319832187</v>
      </c>
      <c r="V98">
        <f>U97+'PC HKI$'!V97</f>
        <v>1819.6850492399851</v>
      </c>
      <c r="W98">
        <f>V97+'PC HKI$'!W97</f>
        <v>1859.5388916450063</v>
      </c>
      <c r="X98">
        <f>W97+'PC HKI$'!X97</f>
        <v>1876.2918945973393</v>
      </c>
      <c r="Y98">
        <f>X97+'PC HKI$'!Y97</f>
        <v>1872.4226386147138</v>
      </c>
      <c r="Z98">
        <f>Y97+'PC HKI$'!Z97</f>
        <v>1841.8040301199103</v>
      </c>
      <c r="AA98">
        <f>Z97+'PC HKI$'!AA97</f>
        <v>1803.8371844120936</v>
      </c>
      <c r="AB98">
        <f>AA97+'PC HKI$'!AB97</f>
        <v>1760.3833059431702</v>
      </c>
      <c r="AC98">
        <f>AB97+'PC HKI$'!AC97</f>
        <v>1708.1750884581229</v>
      </c>
      <c r="AD98">
        <f>AC97+'PC HKI$'!AD97</f>
        <v>1633.2973882947183</v>
      </c>
      <c r="AE98">
        <f>AD97+'PC HKI$'!AE97</f>
        <v>1562.9865265712456</v>
      </c>
      <c r="AF98">
        <f>AE97+'PC HKI$'!AF97</f>
        <v>1496.1758692140243</v>
      </c>
      <c r="AG98">
        <f>AF97+'PC HKI$'!AG97</f>
        <v>1432.9153203172814</v>
      </c>
      <c r="AH98">
        <f>AG97+'PC HKI$'!AH97</f>
        <v>1374.0500410121788</v>
      </c>
      <c r="AI98">
        <f>AH97+'PC HKI$'!AI97</f>
        <v>1319.3915779951933</v>
      </c>
      <c r="AJ98">
        <f>AI97+'PC HKI$'!AJ97</f>
        <v>1268.4184831235775</v>
      </c>
      <c r="AK98">
        <f>AJ97+'PC HKI$'!AK97</f>
        <v>1221.7076356011228</v>
      </c>
      <c r="AL98">
        <f>AK97+'PC HKI$'!AL97</f>
        <v>1179.014216723707</v>
      </c>
      <c r="AM98">
        <f>AL97+'PC HKI$'!AM97</f>
        <v>1139.4971984117599</v>
      </c>
      <c r="AN98">
        <f>AM97+'PC HKI$'!AN97</f>
        <v>1102.5013548509223</v>
      </c>
      <c r="AO98">
        <f>AN97+'PC HKI$'!AO97</f>
        <v>1067.9273922151185</v>
      </c>
      <c r="AP98">
        <f>AO97+'PC HKI$'!AP97</f>
        <v>1036.0710724736516</v>
      </c>
      <c r="AQ98">
        <f>AP97+'PC HKI$'!AQ97</f>
        <v>1006.8338704505381</v>
      </c>
      <c r="AR98">
        <f>AQ97+'PC HKI$'!AR97</f>
        <v>979.35124335866522</v>
      </c>
      <c r="AS98">
        <f>AR97+'PC HKI$'!AS97</f>
        <v>953.29131063454349</v>
      </c>
      <c r="AT98">
        <f>AS97+'PC HKI$'!AT97</f>
        <v>929.19590768277544</v>
      </c>
      <c r="AU98">
        <f>AT97+'PC HKI$'!AU97</f>
        <v>906.81016057022157</v>
      </c>
      <c r="AV98">
        <f>AU97+'PC HKI$'!AV97</f>
        <v>886.02602772017406</v>
      </c>
      <c r="AW98">
        <f>AV97+'PC HKI$'!AW97</f>
        <v>866.95621120787609</v>
      </c>
      <c r="AX98">
        <f>AW97+'PC HKI$'!AX97</f>
        <v>849.31383635680129</v>
      </c>
      <c r="AY98">
        <f>AX97+'PC HKI$'!AY97</f>
        <v>832.91089892935952</v>
      </c>
      <c r="AZ98">
        <f>AY97+'PC HKI$'!AZ97</f>
        <v>817.54187059277535</v>
      </c>
      <c r="BA98">
        <f>AZ97+'PC HKI$'!BA97</f>
        <v>803.0933812290815</v>
      </c>
      <c r="BB98">
        <f>BA97+'PC HKI$'!BB97</f>
        <v>789.44723367353595</v>
      </c>
      <c r="BC98">
        <f>BB97+'PC HKI$'!BC97</f>
        <v>776.40105580311001</v>
      </c>
      <c r="BD98">
        <f>BC97+'PC HKI$'!BD97</f>
        <v>763.83951039779379</v>
      </c>
      <c r="BE98">
        <f>BD97+'PC HKI$'!BE97</f>
        <v>751.75277518064763</v>
      </c>
      <c r="BF98">
        <f>BE97+'PC HKI$'!BF97</f>
        <v>740.06680178196461</v>
      </c>
      <c r="BG98">
        <f>BF97+'PC HKI$'!BG97</f>
        <v>728.78231983500734</v>
      </c>
      <c r="BH98">
        <f>BG97+'PC HKI$'!BH97</f>
        <v>717.82982463288567</v>
      </c>
      <c r="BI98">
        <f>BH97+'PC HKI$'!BI97</f>
        <v>707.21551644169085</v>
      </c>
      <c r="BJ98">
        <f>BI97+'PC HKI$'!BJ97</f>
        <v>696.90593205749713</v>
      </c>
      <c r="BK98">
        <f>BJ97+'PC HKI$'!BK97</f>
        <v>686.86975434774638</v>
      </c>
      <c r="BL98">
        <f>BK97+'PC HKI$'!BL97</f>
        <v>677.1505856638264</v>
      </c>
      <c r="BM98">
        <f>BL97+'PC HKI$'!BM97</f>
        <v>667.81805834277748</v>
      </c>
      <c r="BN98">
        <f>BM97+'PC HKI$'!BN97</f>
        <v>658.8538775229606</v>
      </c>
      <c r="BO98">
        <f>BN97+'PC HKI$'!BO97</f>
        <v>650.25407497785147</v>
      </c>
      <c r="BP98">
        <f>BO97+'PC HKI$'!BP97</f>
        <v>642.00157668171153</v>
      </c>
      <c r="BQ98">
        <f>BP97+'PC HKI$'!BQ97</f>
        <v>634.16191979145742</v>
      </c>
      <c r="BR98">
        <f>BQ97+'PC HKI$'!BR97</f>
        <v>626.79972055329915</v>
      </c>
      <c r="BS98">
        <f>BR97+'PC HKI$'!BS97</f>
        <v>619.84612336946122</v>
      </c>
      <c r="BT98">
        <f>BS97+'PC HKI$'!BT97</f>
        <v>613.27835019103736</v>
      </c>
      <c r="BU98">
        <f>BT97+'PC HKI$'!BU97</f>
        <v>607.06969706527025</v>
      </c>
      <c r="BV98">
        <f>BU97+'PC HKI$'!BV97</f>
        <v>601.1905926757579</v>
      </c>
      <c r="BW98">
        <f>BV97+'PC HKI$'!BW97</f>
        <v>595.65481271862529</v>
      </c>
      <c r="BX98">
        <f>BW97+'PC HKI$'!BX97</f>
        <v>590.40245418306006</v>
      </c>
      <c r="BY98">
        <f>BX97+'PC HKI$'!BY97</f>
        <v>585.43784497377908</v>
      </c>
      <c r="BZ98">
        <f>BY97+'PC HKI$'!BZ97</f>
        <v>580.73127295832558</v>
      </c>
      <c r="CA98">
        <f>BZ97+'PC HKI$'!CA97</f>
        <v>576.23773110953971</v>
      </c>
      <c r="CB98">
        <f>CA97+'PC HKI$'!CB97</f>
        <v>571.99335064574484</v>
      </c>
      <c r="CC98">
        <f>CB97+'PC HKI$'!CC97</f>
        <v>567.97548930647429</v>
      </c>
      <c r="CD98">
        <f>CC97+'PC HKI$'!CD97</f>
        <v>564.07924315638365</v>
      </c>
      <c r="CE98">
        <f>CD97+'PC HKI$'!CE97</f>
        <v>560.24118963749186</v>
      </c>
      <c r="CF98">
        <f>CE97+'PC HKI$'!CF97</f>
        <v>556.29846701163194</v>
      </c>
      <c r="CG98">
        <f>CF97+'PC HKI$'!CG97</f>
        <v>552.43469878759686</v>
      </c>
      <c r="CH98">
        <f>CG97+'PC HKI$'!CH97</f>
        <v>548.58863128122016</v>
      </c>
      <c r="CI98">
        <f>CH97+'PC HKI$'!CI97</f>
        <v>544.595715569258</v>
      </c>
      <c r="CJ98">
        <f>CI97+'PC HKI$'!CJ97</f>
        <v>540.51803905682107</v>
      </c>
      <c r="CK98">
        <f>CJ97+'PC HKI$'!CK97</f>
        <v>536.32775872371883</v>
      </c>
      <c r="CL98">
        <f>CK97+'PC HKI$'!CL97</f>
        <v>532.2107961988122</v>
      </c>
      <c r="CM98">
        <f>CL97+'PC HKI$'!CM97</f>
        <v>527.98907554385789</v>
      </c>
      <c r="CN98">
        <f>CM97+'PC HKI$'!CN97</f>
        <v>523.61808121295087</v>
      </c>
      <c r="CO98">
        <f>CN97+'PC HKI$'!CO97</f>
        <v>519.22231725219956</v>
      </c>
      <c r="CP98">
        <f>CO97+'PC HKI$'!CP97</f>
        <v>514.65545781821857</v>
      </c>
      <c r="CQ98">
        <f>CP97+'PC HKI$'!CQ97</f>
        <v>510.00311316807745</v>
      </c>
      <c r="CR98">
        <f>CQ97+'PC HKI$'!CR97</f>
        <v>505.23767805663783</v>
      </c>
      <c r="CS98">
        <f>CR97+'PC HKI$'!CS97</f>
        <v>500.37444250459026</v>
      </c>
      <c r="CT98">
        <f>CS97+'PC HKI$'!CT97</f>
        <v>495.51957063724814</v>
      </c>
      <c r="CU98">
        <f>CT97+'PC HKI$'!CU97</f>
        <v>490.5408091050391</v>
      </c>
      <c r="CV98">
        <f>CU97+'PC HKI$'!CV97</f>
        <v>485.49876720016124</v>
      </c>
      <c r="CW98">
        <f>CV97+'PC HKI$'!CW97</f>
        <v>480.52432782357124</v>
      </c>
      <c r="CX98">
        <f>CW97+'PC HKI$'!CX97</f>
        <v>475.71934855509932</v>
      </c>
      <c r="CY98">
        <f>CX97+'PC HKI$'!CY97</f>
        <v>471.04082553263999</v>
      </c>
    </row>
    <row r="99" spans="1:103" x14ac:dyDescent="0.25">
      <c r="A99">
        <f>'HKFI(x)'!AE97</f>
        <v>2045</v>
      </c>
      <c r="B99">
        <f t="shared" si="4"/>
        <v>89888.899494524609</v>
      </c>
      <c r="C99">
        <f>'PC HKI$'!C98</f>
        <v>60.110137504608197</v>
      </c>
      <c r="D99">
        <f>C98+'PC HKI$'!D98</f>
        <v>108.46046402396881</v>
      </c>
      <c r="E99">
        <f>D98+'PC HKI$'!E98</f>
        <v>150.42865149295287</v>
      </c>
      <c r="F99">
        <f>E98+'PC HKI$'!F98</f>
        <v>212.21651008987635</v>
      </c>
      <c r="G99">
        <f>F98+'PC HKI$'!G98</f>
        <v>291.02574402581058</v>
      </c>
      <c r="H99">
        <f>G98+'PC HKI$'!H98</f>
        <v>378.44107242102439</v>
      </c>
      <c r="I99">
        <f>H98+'PC HKI$'!I98</f>
        <v>495.91427632762321</v>
      </c>
      <c r="J99">
        <f>I98+'PC HKI$'!J98</f>
        <v>614.06926300446207</v>
      </c>
      <c r="K99">
        <f>J98+'PC HKI$'!K98</f>
        <v>734.38639113073452</v>
      </c>
      <c r="L99">
        <f>K98+'PC HKI$'!L98</f>
        <v>846.69067864515432</v>
      </c>
      <c r="M99">
        <f>L98+'PC HKI$'!M98</f>
        <v>961.82019057320485</v>
      </c>
      <c r="N99">
        <f>M98+'PC HKI$'!N98</f>
        <v>1079.6119749777324</v>
      </c>
      <c r="O99">
        <f>N98+'PC HKI$'!O98</f>
        <v>1204.3243551351911</v>
      </c>
      <c r="P99">
        <f>O98+'PC HKI$'!P98</f>
        <v>1331.9558809582968</v>
      </c>
      <c r="Q99">
        <f>P98+'PC HKI$'!Q98</f>
        <v>1454.0705550511764</v>
      </c>
      <c r="R99">
        <f>Q98+'PC HKI$'!R98</f>
        <v>1567.0814568175008</v>
      </c>
      <c r="S99">
        <f>R98+'PC HKI$'!S98</f>
        <v>1691.9134743501045</v>
      </c>
      <c r="T99">
        <f>S98+'PC HKI$'!T98</f>
        <v>1801.1865174079207</v>
      </c>
      <c r="U99">
        <f>T98+'PC HKI$'!U98</f>
        <v>1861.5288556034391</v>
      </c>
      <c r="V99">
        <f>U98+'PC HKI$'!V98</f>
        <v>1918.6536740863082</v>
      </c>
      <c r="W99">
        <f>V98+'PC HKI$'!W98</f>
        <v>1959.1311139280306</v>
      </c>
      <c r="X99">
        <f>W98+'PC HKI$'!X98</f>
        <v>1975.7421634811003</v>
      </c>
      <c r="Y99">
        <f>X98+'PC HKI$'!Y98</f>
        <v>1969.672276620541</v>
      </c>
      <c r="Z99">
        <f>Y98+'PC HKI$'!Z98</f>
        <v>1933.803177387294</v>
      </c>
      <c r="AA99">
        <f>Z98+'PC HKI$'!AA98</f>
        <v>1891.0402738847699</v>
      </c>
      <c r="AB99">
        <f>AA98+'PC HKI$'!AB98</f>
        <v>1844.0315920821072</v>
      </c>
      <c r="AC99">
        <f>AB98+'PC HKI$'!AC98</f>
        <v>1787.9691043348628</v>
      </c>
      <c r="AD99">
        <f>AC98+'PC HKI$'!AD98</f>
        <v>1708.1750884581229</v>
      </c>
      <c r="AE99">
        <f>AD98+'PC HKI$'!AE98</f>
        <v>1633.2973882947183</v>
      </c>
      <c r="AF99">
        <f>AE98+'PC HKI$'!AF98</f>
        <v>1562.9865265712456</v>
      </c>
      <c r="AG99">
        <f>AF98+'PC HKI$'!AG98</f>
        <v>1496.1758692140243</v>
      </c>
      <c r="AH99">
        <f>AG98+'PC HKI$'!AH98</f>
        <v>1432.9153203172814</v>
      </c>
      <c r="AI99">
        <f>AH98+'PC HKI$'!AI98</f>
        <v>1374.0500410121788</v>
      </c>
      <c r="AJ99">
        <f>AI98+'PC HKI$'!AJ98</f>
        <v>1319.3915779951933</v>
      </c>
      <c r="AK99">
        <f>AJ98+'PC HKI$'!AK98</f>
        <v>1268.4184831235775</v>
      </c>
      <c r="AL99">
        <f>AK98+'PC HKI$'!AL98</f>
        <v>1221.7076356011228</v>
      </c>
      <c r="AM99">
        <f>AL98+'PC HKI$'!AM98</f>
        <v>1179.014216723707</v>
      </c>
      <c r="AN99">
        <f>AM98+'PC HKI$'!AN98</f>
        <v>1139.4971984117599</v>
      </c>
      <c r="AO99">
        <f>AN98+'PC HKI$'!AO98</f>
        <v>1102.5013548509223</v>
      </c>
      <c r="AP99">
        <f>AO98+'PC HKI$'!AP98</f>
        <v>1067.9273922151185</v>
      </c>
      <c r="AQ99">
        <f>AP98+'PC HKI$'!AQ98</f>
        <v>1036.0710724736516</v>
      </c>
      <c r="AR99">
        <f>AQ98+'PC HKI$'!AR98</f>
        <v>1006.8338704505381</v>
      </c>
      <c r="AS99">
        <f>AR98+'PC HKI$'!AS98</f>
        <v>979.35124335866522</v>
      </c>
      <c r="AT99">
        <f>AS98+'PC HKI$'!AT98</f>
        <v>953.29131063454349</v>
      </c>
      <c r="AU99">
        <f>AT98+'PC HKI$'!AU98</f>
        <v>929.19590768277544</v>
      </c>
      <c r="AV99">
        <f>AU98+'PC HKI$'!AV98</f>
        <v>906.81016057022157</v>
      </c>
      <c r="AW99">
        <f>AV98+'PC HKI$'!AW98</f>
        <v>886.02602772017406</v>
      </c>
      <c r="AX99">
        <f>AW98+'PC HKI$'!AX98</f>
        <v>866.95621120787609</v>
      </c>
      <c r="AY99">
        <f>AX98+'PC HKI$'!AY98</f>
        <v>849.31383635680129</v>
      </c>
      <c r="AZ99">
        <f>AY98+'PC HKI$'!AZ98</f>
        <v>832.91089892935952</v>
      </c>
      <c r="BA99">
        <f>AZ98+'PC HKI$'!BA98</f>
        <v>817.54187059277535</v>
      </c>
      <c r="BB99">
        <f>BA98+'PC HKI$'!BB98</f>
        <v>803.0933812290815</v>
      </c>
      <c r="BC99">
        <f>BB98+'PC HKI$'!BC98</f>
        <v>789.44723367353595</v>
      </c>
      <c r="BD99">
        <f>BC98+'PC HKI$'!BD98</f>
        <v>776.40105580311001</v>
      </c>
      <c r="BE99">
        <f>BD98+'PC HKI$'!BE98</f>
        <v>763.83951039779379</v>
      </c>
      <c r="BF99">
        <f>BE98+'PC HKI$'!BF98</f>
        <v>751.75277518064763</v>
      </c>
      <c r="BG99">
        <f>BF98+'PC HKI$'!BG98</f>
        <v>740.06680178196461</v>
      </c>
      <c r="BH99">
        <f>BG98+'PC HKI$'!BH98</f>
        <v>728.78231983500734</v>
      </c>
      <c r="BI99">
        <f>BH98+'PC HKI$'!BI98</f>
        <v>717.82982463288567</v>
      </c>
      <c r="BJ99">
        <f>BI98+'PC HKI$'!BJ98</f>
        <v>707.21551644169085</v>
      </c>
      <c r="BK99">
        <f>BJ98+'PC HKI$'!BK98</f>
        <v>696.90593205749713</v>
      </c>
      <c r="BL99">
        <f>BK98+'PC HKI$'!BL98</f>
        <v>686.86975434774638</v>
      </c>
      <c r="BM99">
        <f>BL98+'PC HKI$'!BM98</f>
        <v>677.1505856638264</v>
      </c>
      <c r="BN99">
        <f>BM98+'PC HKI$'!BN98</f>
        <v>667.81805834277748</v>
      </c>
      <c r="BO99">
        <f>BN98+'PC HKI$'!BO98</f>
        <v>658.8538775229606</v>
      </c>
      <c r="BP99">
        <f>BO98+'PC HKI$'!BP98</f>
        <v>650.25407497785147</v>
      </c>
      <c r="BQ99">
        <f>BP98+'PC HKI$'!BQ98</f>
        <v>642.00157668171153</v>
      </c>
      <c r="BR99">
        <f>BQ98+'PC HKI$'!BR98</f>
        <v>634.16191979145742</v>
      </c>
      <c r="BS99">
        <f>BR98+'PC HKI$'!BS98</f>
        <v>626.79972055329915</v>
      </c>
      <c r="BT99">
        <f>BS98+'PC HKI$'!BT98</f>
        <v>619.84612336946122</v>
      </c>
      <c r="BU99">
        <f>BT98+'PC HKI$'!BU98</f>
        <v>613.27835019103736</v>
      </c>
      <c r="BV99">
        <f>BU98+'PC HKI$'!BV98</f>
        <v>607.06969706527025</v>
      </c>
      <c r="BW99">
        <f>BV98+'PC HKI$'!BW98</f>
        <v>601.1905926757579</v>
      </c>
      <c r="BX99">
        <f>BW98+'PC HKI$'!BX98</f>
        <v>595.65481271862529</v>
      </c>
      <c r="BY99">
        <f>BX98+'PC HKI$'!BY98</f>
        <v>590.40245418306006</v>
      </c>
      <c r="BZ99">
        <f>BY98+'PC HKI$'!BZ98</f>
        <v>585.43784497377908</v>
      </c>
      <c r="CA99">
        <f>BZ98+'PC HKI$'!CA98</f>
        <v>580.73127295832558</v>
      </c>
      <c r="CB99">
        <f>CA98+'PC HKI$'!CB98</f>
        <v>576.23773110953971</v>
      </c>
      <c r="CC99">
        <f>CB98+'PC HKI$'!CC98</f>
        <v>571.99335064574484</v>
      </c>
      <c r="CD99">
        <f>CC98+'PC HKI$'!CD98</f>
        <v>567.97548930647429</v>
      </c>
      <c r="CE99">
        <f>CD98+'PC HKI$'!CE98</f>
        <v>564.07924315638365</v>
      </c>
      <c r="CF99">
        <f>CE98+'PC HKI$'!CF98</f>
        <v>560.24118963749186</v>
      </c>
      <c r="CG99">
        <f>CF98+'PC HKI$'!CG98</f>
        <v>556.29846701163194</v>
      </c>
      <c r="CH99">
        <f>CG98+'PC HKI$'!CH98</f>
        <v>552.43469878759686</v>
      </c>
      <c r="CI99">
        <f>CH98+'PC HKI$'!CI98</f>
        <v>548.58863128122016</v>
      </c>
      <c r="CJ99">
        <f>CI98+'PC HKI$'!CJ98</f>
        <v>544.595715569258</v>
      </c>
      <c r="CK99">
        <f>CJ98+'PC HKI$'!CK98</f>
        <v>540.51803905682107</v>
      </c>
      <c r="CL99">
        <f>CK98+'PC HKI$'!CL98</f>
        <v>536.32775872371883</v>
      </c>
      <c r="CM99">
        <f>CL98+'PC HKI$'!CM98</f>
        <v>532.2107961988122</v>
      </c>
      <c r="CN99">
        <f>CM98+'PC HKI$'!CN98</f>
        <v>527.98907554385789</v>
      </c>
      <c r="CO99">
        <f>CN98+'PC HKI$'!CO98</f>
        <v>523.61808121295087</v>
      </c>
      <c r="CP99">
        <f>CO98+'PC HKI$'!CP98</f>
        <v>519.22231725219956</v>
      </c>
      <c r="CQ99">
        <f>CP98+'PC HKI$'!CQ98</f>
        <v>514.65545781821857</v>
      </c>
      <c r="CR99">
        <f>CQ98+'PC HKI$'!CR98</f>
        <v>510.00311316807745</v>
      </c>
      <c r="CS99">
        <f>CR98+'PC HKI$'!CS98</f>
        <v>505.23767805663783</v>
      </c>
      <c r="CT99">
        <f>CS98+'PC HKI$'!CT98</f>
        <v>500.37444250459026</v>
      </c>
      <c r="CU99">
        <f>CT98+'PC HKI$'!CU98</f>
        <v>495.51957063724814</v>
      </c>
      <c r="CV99">
        <f>CU98+'PC HKI$'!CV98</f>
        <v>490.5408091050391</v>
      </c>
      <c r="CW99">
        <f>CV98+'PC HKI$'!CW98</f>
        <v>485.49876720016124</v>
      </c>
      <c r="CX99">
        <f>CW98+'PC HKI$'!CX98</f>
        <v>480.52432782357124</v>
      </c>
      <c r="CY99">
        <f>CX98+'PC HKI$'!CY98</f>
        <v>475.71934855509932</v>
      </c>
    </row>
    <row r="100" spans="1:103" x14ac:dyDescent="0.25">
      <c r="A100">
        <f>'HKFI(x)'!AE98</f>
        <v>2046</v>
      </c>
      <c r="B100">
        <f t="shared" si="4"/>
        <v>92973.681191305906</v>
      </c>
      <c r="C100">
        <f>'PC HKI$'!C99</f>
        <v>63.502597113817885</v>
      </c>
      <c r="D100">
        <f>C99+'PC HKI$'!D99</f>
        <v>114.82979430368849</v>
      </c>
      <c r="E100">
        <f>D99+'PC HKI$'!E99</f>
        <v>159.75261384244607</v>
      </c>
      <c r="F100">
        <f>E99+'PC HKI$'!F99</f>
        <v>226.0111294961107</v>
      </c>
      <c r="G100">
        <f>F99+'PC HKI$'!G99</f>
        <v>310.39193236936603</v>
      </c>
      <c r="H100">
        <f>G99+'PC HKI$'!H99</f>
        <v>404.26735423601372</v>
      </c>
      <c r="I100">
        <f>H99+'PC HKI$'!I99</f>
        <v>529.83777174865099</v>
      </c>
      <c r="J100">
        <f>I99+'PC HKI$'!J99</f>
        <v>654.36255460343705</v>
      </c>
      <c r="K100">
        <f>J99+'PC HKI$'!K99</f>
        <v>780.96951267327108</v>
      </c>
      <c r="L100">
        <f>K99+'PC HKI$'!L99</f>
        <v>898.79819580672154</v>
      </c>
      <c r="M100">
        <f>L99+'PC HKI$'!M99</f>
        <v>1019.0891943726176</v>
      </c>
      <c r="N100">
        <f>M99+'PC HKI$'!N99</f>
        <v>1142.7165656724987</v>
      </c>
      <c r="O100">
        <f>N99+'PC HKI$'!O99</f>
        <v>1273.2849941831423</v>
      </c>
      <c r="P100">
        <f>O99+'PC HKI$'!P99</f>
        <v>1407.5035933783411</v>
      </c>
      <c r="Q100">
        <f>P99+'PC HKI$'!Q99</f>
        <v>1536.1083070686961</v>
      </c>
      <c r="R100">
        <f>Q99+'PC HKI$'!R99</f>
        <v>1655.0517557360063</v>
      </c>
      <c r="S100">
        <f>R99+'PC HKI$'!S99</f>
        <v>1786.9267628232872</v>
      </c>
      <c r="T100">
        <f>S99+'PC HKI$'!T99</f>
        <v>1901.8968575204024</v>
      </c>
      <c r="U100">
        <f>T99+'PC HKI$'!U99</f>
        <v>1964.9611295515754</v>
      </c>
      <c r="V100">
        <f>U99+'PC HKI$'!V99</f>
        <v>2024.5038534334321</v>
      </c>
      <c r="W100">
        <f>V99+'PC HKI$'!W99</f>
        <v>2065.6130976711038</v>
      </c>
      <c r="X100">
        <f>W99+'PC HKI$'!X99</f>
        <v>2081.1753703749973</v>
      </c>
      <c r="Y100">
        <f>X99+'PC HKI$'!Y99</f>
        <v>2073.6235058299703</v>
      </c>
      <c r="Z100">
        <f>Y99+'PC HKI$'!Z99</f>
        <v>2032.7468685604501</v>
      </c>
      <c r="AA100">
        <f>Z99+'PC HKI$'!AA99</f>
        <v>1984.5512273893896</v>
      </c>
      <c r="AB100">
        <f>AA99+'PC HKI$'!AB99</f>
        <v>1932.9854872440881</v>
      </c>
      <c r="AC100">
        <f>AB99+'PC HKI$'!AC99</f>
        <v>1872.3497393437833</v>
      </c>
      <c r="AD100">
        <f>AC99+'PC HKI$'!AD99</f>
        <v>1787.9691043348628</v>
      </c>
      <c r="AE100">
        <f>AD99+'PC HKI$'!AE99</f>
        <v>1708.1750884581229</v>
      </c>
      <c r="AF100">
        <f>AE99+'PC HKI$'!AF99</f>
        <v>1633.2973882947183</v>
      </c>
      <c r="AG100">
        <f>AF99+'PC HKI$'!AG99</f>
        <v>1562.9865265712456</v>
      </c>
      <c r="AH100">
        <f>AG99+'PC HKI$'!AH99</f>
        <v>1496.1758692140243</v>
      </c>
      <c r="AI100">
        <f>AH99+'PC HKI$'!AI99</f>
        <v>1432.9153203172814</v>
      </c>
      <c r="AJ100">
        <f>AI99+'PC HKI$'!AJ99</f>
        <v>1374.0500410121788</v>
      </c>
      <c r="AK100">
        <f>AJ99+'PC HKI$'!AK99</f>
        <v>1319.3915779951933</v>
      </c>
      <c r="AL100">
        <f>AK99+'PC HKI$'!AL99</f>
        <v>1268.4184831235775</v>
      </c>
      <c r="AM100">
        <f>AL99+'PC HKI$'!AM99</f>
        <v>1221.7076356011228</v>
      </c>
      <c r="AN100">
        <f>AM99+'PC HKI$'!AN99</f>
        <v>1179.014216723707</v>
      </c>
      <c r="AO100">
        <f>AN99+'PC HKI$'!AO99</f>
        <v>1139.4971984117599</v>
      </c>
      <c r="AP100">
        <f>AO99+'PC HKI$'!AP99</f>
        <v>1102.5013548509223</v>
      </c>
      <c r="AQ100">
        <f>AP99+'PC HKI$'!AQ99</f>
        <v>1067.9273922151185</v>
      </c>
      <c r="AR100">
        <f>AQ99+'PC HKI$'!AR99</f>
        <v>1036.0710724736516</v>
      </c>
      <c r="AS100">
        <f>AR99+'PC HKI$'!AS99</f>
        <v>1006.8338704505381</v>
      </c>
      <c r="AT100">
        <f>AS99+'PC HKI$'!AT99</f>
        <v>979.35124335866522</v>
      </c>
      <c r="AU100">
        <f>AT99+'PC HKI$'!AU99</f>
        <v>953.29131063454349</v>
      </c>
      <c r="AV100">
        <f>AU99+'PC HKI$'!AV99</f>
        <v>929.19590768277544</v>
      </c>
      <c r="AW100">
        <f>AV99+'PC HKI$'!AW99</f>
        <v>906.81016057022157</v>
      </c>
      <c r="AX100">
        <f>AW99+'PC HKI$'!AX99</f>
        <v>886.02602772017406</v>
      </c>
      <c r="AY100">
        <f>AX99+'PC HKI$'!AY99</f>
        <v>866.95621120787609</v>
      </c>
      <c r="AZ100">
        <f>AY99+'PC HKI$'!AZ99</f>
        <v>849.31383635680129</v>
      </c>
      <c r="BA100">
        <f>AZ99+'PC HKI$'!BA99</f>
        <v>832.91089892935952</v>
      </c>
      <c r="BB100">
        <f>BA99+'PC HKI$'!BB99</f>
        <v>817.54187059277535</v>
      </c>
      <c r="BC100">
        <f>BB99+'PC HKI$'!BC99</f>
        <v>803.0933812290815</v>
      </c>
      <c r="BD100">
        <f>BC99+'PC HKI$'!BD99</f>
        <v>789.44723367353595</v>
      </c>
      <c r="BE100">
        <f>BD99+'PC HKI$'!BE99</f>
        <v>776.40105580311001</v>
      </c>
      <c r="BF100">
        <f>BE99+'PC HKI$'!BF99</f>
        <v>763.83951039779379</v>
      </c>
      <c r="BG100">
        <f>BF99+'PC HKI$'!BG99</f>
        <v>751.75277518064763</v>
      </c>
      <c r="BH100">
        <f>BG99+'PC HKI$'!BH99</f>
        <v>740.06680178196461</v>
      </c>
      <c r="BI100">
        <f>BH99+'PC HKI$'!BI99</f>
        <v>728.78231983500734</v>
      </c>
      <c r="BJ100">
        <f>BI99+'PC HKI$'!BJ99</f>
        <v>717.82982463288567</v>
      </c>
      <c r="BK100">
        <f>BJ99+'PC HKI$'!BK99</f>
        <v>707.21551644169085</v>
      </c>
      <c r="BL100">
        <f>BK99+'PC HKI$'!BL99</f>
        <v>696.90593205749713</v>
      </c>
      <c r="BM100">
        <f>BL99+'PC HKI$'!BM99</f>
        <v>686.86975434774638</v>
      </c>
      <c r="BN100">
        <f>BM99+'PC HKI$'!BN99</f>
        <v>677.1505856638264</v>
      </c>
      <c r="BO100">
        <f>BN99+'PC HKI$'!BO99</f>
        <v>667.81805834277748</v>
      </c>
      <c r="BP100">
        <f>BO99+'PC HKI$'!BP99</f>
        <v>658.8538775229606</v>
      </c>
      <c r="BQ100">
        <f>BP99+'PC HKI$'!BQ99</f>
        <v>650.25407497785147</v>
      </c>
      <c r="BR100">
        <f>BQ99+'PC HKI$'!BR99</f>
        <v>642.00157668171153</v>
      </c>
      <c r="BS100">
        <f>BR99+'PC HKI$'!BS99</f>
        <v>634.16191979145742</v>
      </c>
      <c r="BT100">
        <f>BS99+'PC HKI$'!BT99</f>
        <v>626.79972055329915</v>
      </c>
      <c r="BU100">
        <f>BT99+'PC HKI$'!BU99</f>
        <v>619.84612336946122</v>
      </c>
      <c r="BV100">
        <f>BU99+'PC HKI$'!BV99</f>
        <v>613.27835019103736</v>
      </c>
      <c r="BW100">
        <f>BV99+'PC HKI$'!BW99</f>
        <v>607.06969706527025</v>
      </c>
      <c r="BX100">
        <f>BW99+'PC HKI$'!BX99</f>
        <v>601.1905926757579</v>
      </c>
      <c r="BY100">
        <f>BX99+'PC HKI$'!BY99</f>
        <v>595.65481271862529</v>
      </c>
      <c r="BZ100">
        <f>BY99+'PC HKI$'!BZ99</f>
        <v>590.40245418306006</v>
      </c>
      <c r="CA100">
        <f>BZ99+'PC HKI$'!CA99</f>
        <v>585.43784497377908</v>
      </c>
      <c r="CB100">
        <f>CA99+'PC HKI$'!CB99</f>
        <v>580.73127295832558</v>
      </c>
      <c r="CC100">
        <f>CB99+'PC HKI$'!CC99</f>
        <v>576.23773110953971</v>
      </c>
      <c r="CD100">
        <f>CC99+'PC HKI$'!CD99</f>
        <v>571.99335064574484</v>
      </c>
      <c r="CE100">
        <f>CD99+'PC HKI$'!CE99</f>
        <v>567.97548930647429</v>
      </c>
      <c r="CF100">
        <f>CE99+'PC HKI$'!CF99</f>
        <v>564.07924315638365</v>
      </c>
      <c r="CG100">
        <f>CF99+'PC HKI$'!CG99</f>
        <v>560.24118963749186</v>
      </c>
      <c r="CH100">
        <f>CG99+'PC HKI$'!CH99</f>
        <v>556.29846701163194</v>
      </c>
      <c r="CI100">
        <f>CH99+'PC HKI$'!CI99</f>
        <v>552.43469878759686</v>
      </c>
      <c r="CJ100">
        <f>CI99+'PC HKI$'!CJ99</f>
        <v>548.58863128122016</v>
      </c>
      <c r="CK100">
        <f>CJ99+'PC HKI$'!CK99</f>
        <v>544.595715569258</v>
      </c>
      <c r="CL100">
        <f>CK99+'PC HKI$'!CL99</f>
        <v>540.51803905682107</v>
      </c>
      <c r="CM100">
        <f>CL99+'PC HKI$'!CM99</f>
        <v>536.32775872371883</v>
      </c>
      <c r="CN100">
        <f>CM99+'PC HKI$'!CN99</f>
        <v>532.2107961988122</v>
      </c>
      <c r="CO100">
        <f>CN99+'PC HKI$'!CO99</f>
        <v>527.98907554385789</v>
      </c>
      <c r="CP100">
        <f>CO99+'PC HKI$'!CP99</f>
        <v>523.61808121295087</v>
      </c>
      <c r="CQ100">
        <f>CP99+'PC HKI$'!CQ99</f>
        <v>519.22231725219956</v>
      </c>
      <c r="CR100">
        <f>CQ99+'PC HKI$'!CR99</f>
        <v>514.65545781821857</v>
      </c>
      <c r="CS100">
        <f>CR99+'PC HKI$'!CS99</f>
        <v>510.00311316807745</v>
      </c>
      <c r="CT100">
        <f>CS99+'PC HKI$'!CT99</f>
        <v>505.23767805663783</v>
      </c>
      <c r="CU100">
        <f>CT99+'PC HKI$'!CU99</f>
        <v>500.37444250459026</v>
      </c>
      <c r="CV100">
        <f>CU99+'PC HKI$'!CV99</f>
        <v>495.51957063724814</v>
      </c>
      <c r="CW100">
        <f>CV99+'PC HKI$'!CW99</f>
        <v>490.5408091050391</v>
      </c>
      <c r="CX100">
        <f>CW99+'PC HKI$'!CX99</f>
        <v>485.49876720016124</v>
      </c>
      <c r="CY100">
        <f>CX99+'PC HKI$'!CY99</f>
        <v>480.52432782357124</v>
      </c>
    </row>
    <row r="101" spans="1:103" x14ac:dyDescent="0.25">
      <c r="A101">
        <f>'HKFI(x)'!AE99</f>
        <v>2047</v>
      </c>
      <c r="B101">
        <f t="shared" si="4"/>
        <v>96233.272124431052</v>
      </c>
      <c r="C101">
        <f>'PC HKI$'!C100</f>
        <v>67.003542807560407</v>
      </c>
      <c r="D101">
        <f>C100+'PC HKI$'!D100</f>
        <v>121.2662782989986</v>
      </c>
      <c r="E101">
        <f>D100+'PC HKI$'!E100</f>
        <v>168.98704018528707</v>
      </c>
      <c r="F101">
        <f>E100+'PC HKI$'!F100</f>
        <v>239.64168447761639</v>
      </c>
      <c r="G101">
        <f>F100+'PC HKI$'!G100</f>
        <v>329.93359508882457</v>
      </c>
      <c r="H101">
        <f>G100+'PC HKI$'!H100</f>
        <v>430.15166806475469</v>
      </c>
      <c r="I101">
        <f>H100+'PC HKI$'!I100</f>
        <v>563.92063981017179</v>
      </c>
      <c r="J101">
        <f>I100+'PC HKI$'!J100</f>
        <v>696.12239573412785</v>
      </c>
      <c r="K101">
        <f>J100+'PC HKI$'!K100</f>
        <v>829.44856065677425</v>
      </c>
      <c r="L101">
        <f>K100+'PC HKI$'!L100</f>
        <v>953.26578521647264</v>
      </c>
      <c r="M101">
        <f>L100+'PC HKI$'!M100</f>
        <v>1079.483110577916</v>
      </c>
      <c r="N101">
        <f>M100+'PC HKI$'!N100</f>
        <v>1208.7609518653524</v>
      </c>
      <c r="O101">
        <f>N100+'PC HKI$'!O100</f>
        <v>1346.078031354383</v>
      </c>
      <c r="P101">
        <f>O100+'PC HKI$'!P100</f>
        <v>1486.8046196669361</v>
      </c>
      <c r="Q101">
        <f>P100+'PC HKI$'!Q100</f>
        <v>1621.9755954573616</v>
      </c>
      <c r="R101">
        <f>Q100+'PC HKI$'!R100</f>
        <v>1747.0871728349655</v>
      </c>
      <c r="S101">
        <f>R100+'PC HKI$'!S100</f>
        <v>1886.0542528928149</v>
      </c>
      <c r="T101">
        <f>S100+'PC HKI$'!T100</f>
        <v>2007.3178035921655</v>
      </c>
      <c r="U101">
        <f>T100+'PC HKI$'!U100</f>
        <v>2073.8154841596611</v>
      </c>
      <c r="V101">
        <f>U100+'PC HKI$'!V100</f>
        <v>2136.148715552501</v>
      </c>
      <c r="W101">
        <f>V100+'PC HKI$'!W100</f>
        <v>2179.0920743517922</v>
      </c>
      <c r="X101">
        <f>W100+'PC HKI$'!X100</f>
        <v>2193.7263826838384</v>
      </c>
      <c r="Y101">
        <f>X100+'PC HKI$'!Y100</f>
        <v>2183.9065851651612</v>
      </c>
      <c r="Z101">
        <f>Y100+'PC HKI$'!Z100</f>
        <v>2139.2638366078422</v>
      </c>
      <c r="AA101">
        <f>Z100+'PC HKI$'!AA100</f>
        <v>2085.5479264552991</v>
      </c>
      <c r="AB101">
        <f>AA100+'PC HKI$'!AB100</f>
        <v>2028.367950374002</v>
      </c>
      <c r="AC101">
        <f>AB100+'PC HKI$'!AC100</f>
        <v>1962.4056040196681</v>
      </c>
      <c r="AD101">
        <f>AC100+'PC HKI$'!AD100</f>
        <v>1872.3497393437833</v>
      </c>
      <c r="AE101">
        <f>AD100+'PC HKI$'!AE100</f>
        <v>1787.9691043348628</v>
      </c>
      <c r="AF101">
        <f>AE100+'PC HKI$'!AF100</f>
        <v>1708.1750884581229</v>
      </c>
      <c r="AG101">
        <f>AF100+'PC HKI$'!AG100</f>
        <v>1633.2973882947183</v>
      </c>
      <c r="AH101">
        <f>AG100+'PC HKI$'!AH100</f>
        <v>1562.9865265712456</v>
      </c>
      <c r="AI101">
        <f>AH100+'PC HKI$'!AI100</f>
        <v>1496.1758692140243</v>
      </c>
      <c r="AJ101">
        <f>AI100+'PC HKI$'!AJ100</f>
        <v>1432.9153203172814</v>
      </c>
      <c r="AK101">
        <f>AJ100+'PC HKI$'!AK100</f>
        <v>1374.0500410121788</v>
      </c>
      <c r="AL101">
        <f>AK100+'PC HKI$'!AL100</f>
        <v>1319.3915779951933</v>
      </c>
      <c r="AM101">
        <f>AL100+'PC HKI$'!AM100</f>
        <v>1268.4184831235775</v>
      </c>
      <c r="AN101">
        <f>AM100+'PC HKI$'!AN100</f>
        <v>1221.7076356011228</v>
      </c>
      <c r="AO101">
        <f>AN100+'PC HKI$'!AO100</f>
        <v>1179.014216723707</v>
      </c>
      <c r="AP101">
        <f>AO100+'PC HKI$'!AP100</f>
        <v>1139.4971984117599</v>
      </c>
      <c r="AQ101">
        <f>AP100+'PC HKI$'!AQ100</f>
        <v>1102.5013548509223</v>
      </c>
      <c r="AR101">
        <f>AQ100+'PC HKI$'!AR100</f>
        <v>1067.9273922151185</v>
      </c>
      <c r="AS101">
        <f>AR100+'PC HKI$'!AS100</f>
        <v>1036.0710724736516</v>
      </c>
      <c r="AT101">
        <f>AS100+'PC HKI$'!AT100</f>
        <v>1006.8338704505381</v>
      </c>
      <c r="AU101">
        <f>AT100+'PC HKI$'!AU100</f>
        <v>979.35124335866522</v>
      </c>
      <c r="AV101">
        <f>AU100+'PC HKI$'!AV100</f>
        <v>953.29131063454349</v>
      </c>
      <c r="AW101">
        <f>AV100+'PC HKI$'!AW100</f>
        <v>929.19590768277544</v>
      </c>
      <c r="AX101">
        <f>AW100+'PC HKI$'!AX100</f>
        <v>906.81016057022157</v>
      </c>
      <c r="AY101">
        <f>AX100+'PC HKI$'!AY100</f>
        <v>886.02602772017406</v>
      </c>
      <c r="AZ101">
        <f>AY100+'PC HKI$'!AZ100</f>
        <v>866.95621120787609</v>
      </c>
      <c r="BA101">
        <f>AZ100+'PC HKI$'!BA100</f>
        <v>849.31383635680129</v>
      </c>
      <c r="BB101">
        <f>BA100+'PC HKI$'!BB100</f>
        <v>832.91089892935952</v>
      </c>
      <c r="BC101">
        <f>BB100+'PC HKI$'!BC100</f>
        <v>817.54187059277535</v>
      </c>
      <c r="BD101">
        <f>BC100+'PC HKI$'!BD100</f>
        <v>803.0933812290815</v>
      </c>
      <c r="BE101">
        <f>BD100+'PC HKI$'!BE100</f>
        <v>789.44723367353595</v>
      </c>
      <c r="BF101">
        <f>BE100+'PC HKI$'!BF100</f>
        <v>776.40105580311001</v>
      </c>
      <c r="BG101">
        <f>BF100+'PC HKI$'!BG100</f>
        <v>763.83951039779379</v>
      </c>
      <c r="BH101">
        <f>BG100+'PC HKI$'!BH100</f>
        <v>751.75277518064763</v>
      </c>
      <c r="BI101">
        <f>BH100+'PC HKI$'!BI100</f>
        <v>740.06680178196461</v>
      </c>
      <c r="BJ101">
        <f>BI100+'PC HKI$'!BJ100</f>
        <v>728.78231983500734</v>
      </c>
      <c r="BK101">
        <f>BJ100+'PC HKI$'!BK100</f>
        <v>717.82982463288567</v>
      </c>
      <c r="BL101">
        <f>BK100+'PC HKI$'!BL100</f>
        <v>707.21551644169085</v>
      </c>
      <c r="BM101">
        <f>BL100+'PC HKI$'!BM100</f>
        <v>696.90593205749713</v>
      </c>
      <c r="BN101">
        <f>BM100+'PC HKI$'!BN100</f>
        <v>686.86975434774638</v>
      </c>
      <c r="BO101">
        <f>BN100+'PC HKI$'!BO100</f>
        <v>677.1505856638264</v>
      </c>
      <c r="BP101">
        <f>BO100+'PC HKI$'!BP100</f>
        <v>667.81805834277748</v>
      </c>
      <c r="BQ101">
        <f>BP100+'PC HKI$'!BQ100</f>
        <v>658.8538775229606</v>
      </c>
      <c r="BR101">
        <f>BQ100+'PC HKI$'!BR100</f>
        <v>650.25407497785147</v>
      </c>
      <c r="BS101">
        <f>BR100+'PC HKI$'!BS100</f>
        <v>642.00157668171153</v>
      </c>
      <c r="BT101">
        <f>BS100+'PC HKI$'!BT100</f>
        <v>634.16191979145742</v>
      </c>
      <c r="BU101">
        <f>BT100+'PC HKI$'!BU100</f>
        <v>626.79972055329915</v>
      </c>
      <c r="BV101">
        <f>BU100+'PC HKI$'!BV100</f>
        <v>619.84612336946122</v>
      </c>
      <c r="BW101">
        <f>BV100+'PC HKI$'!BW100</f>
        <v>613.27835019103736</v>
      </c>
      <c r="BX101">
        <f>BW100+'PC HKI$'!BX100</f>
        <v>607.06969706527025</v>
      </c>
      <c r="BY101">
        <f>BX100+'PC HKI$'!BY100</f>
        <v>601.1905926757579</v>
      </c>
      <c r="BZ101">
        <f>BY100+'PC HKI$'!BZ100</f>
        <v>595.65481271862529</v>
      </c>
      <c r="CA101">
        <f>BZ100+'PC HKI$'!CA100</f>
        <v>590.40245418306006</v>
      </c>
      <c r="CB101">
        <f>CA100+'PC HKI$'!CB100</f>
        <v>585.43784497377908</v>
      </c>
      <c r="CC101">
        <f>CB100+'PC HKI$'!CC100</f>
        <v>580.73127295832558</v>
      </c>
      <c r="CD101">
        <f>CC100+'PC HKI$'!CD100</f>
        <v>576.23773110953971</v>
      </c>
      <c r="CE101">
        <f>CD100+'PC HKI$'!CE100</f>
        <v>571.99335064574484</v>
      </c>
      <c r="CF101">
        <f>CE100+'PC HKI$'!CF100</f>
        <v>567.97548930647429</v>
      </c>
      <c r="CG101">
        <f>CF100+'PC HKI$'!CG100</f>
        <v>564.07924315638365</v>
      </c>
      <c r="CH101">
        <f>CG100+'PC HKI$'!CH100</f>
        <v>560.24118963749186</v>
      </c>
      <c r="CI101">
        <f>CH100+'PC HKI$'!CI100</f>
        <v>556.29846701163194</v>
      </c>
      <c r="CJ101">
        <f>CI100+'PC HKI$'!CJ100</f>
        <v>552.43469878759686</v>
      </c>
      <c r="CK101">
        <f>CJ100+'PC HKI$'!CK100</f>
        <v>548.58863128122016</v>
      </c>
      <c r="CL101">
        <f>CK100+'PC HKI$'!CL100</f>
        <v>544.595715569258</v>
      </c>
      <c r="CM101">
        <f>CL100+'PC HKI$'!CM100</f>
        <v>540.51803905682107</v>
      </c>
      <c r="CN101">
        <f>CM100+'PC HKI$'!CN100</f>
        <v>536.32775872371883</v>
      </c>
      <c r="CO101">
        <f>CN100+'PC HKI$'!CO100</f>
        <v>532.2107961988122</v>
      </c>
      <c r="CP101">
        <f>CO100+'PC HKI$'!CP100</f>
        <v>527.98907554385789</v>
      </c>
      <c r="CQ101">
        <f>CP100+'PC HKI$'!CQ100</f>
        <v>523.61808121295087</v>
      </c>
      <c r="CR101">
        <f>CQ100+'PC HKI$'!CR100</f>
        <v>519.22231725219956</v>
      </c>
      <c r="CS101">
        <f>CR100+'PC HKI$'!CS100</f>
        <v>514.65545781821857</v>
      </c>
      <c r="CT101">
        <f>CS100+'PC HKI$'!CT100</f>
        <v>510.00311316807745</v>
      </c>
      <c r="CU101">
        <f>CT100+'PC HKI$'!CU100</f>
        <v>505.23767805663783</v>
      </c>
      <c r="CV101">
        <f>CU100+'PC HKI$'!CV100</f>
        <v>500.37444250459026</v>
      </c>
      <c r="CW101">
        <f>CV100+'PC HKI$'!CW100</f>
        <v>495.51957063724814</v>
      </c>
      <c r="CX101">
        <f>CW100+'PC HKI$'!CX100</f>
        <v>490.5408091050391</v>
      </c>
      <c r="CY101">
        <f>CX100+'PC HKI$'!CY100</f>
        <v>485.49876720016124</v>
      </c>
    </row>
    <row r="102" spans="1:103" x14ac:dyDescent="0.25">
      <c r="A102">
        <f>'HKFI(x)'!AE100</f>
        <v>2048</v>
      </c>
      <c r="B102">
        <f t="shared" si="4"/>
        <v>99653.276889457877</v>
      </c>
      <c r="C102">
        <f>'PC HKI$'!C101</f>
        <v>70.232261522678698</v>
      </c>
      <c r="D102">
        <f>C101+'PC HKI$'!D101</f>
        <v>127.57535854891754</v>
      </c>
      <c r="E102">
        <f>D101+'PC HKI$'!E101</f>
        <v>178.05648754228238</v>
      </c>
      <c r="F102">
        <f>E101+'PC HKI$'!F101</f>
        <v>252.73735333680963</v>
      </c>
      <c r="G102">
        <f>F101+'PC HKI$'!G101</f>
        <v>348.60231213425419</v>
      </c>
      <c r="H102">
        <f>G101+'PC HKI$'!H101</f>
        <v>455.45123539208879</v>
      </c>
      <c r="I102">
        <f>H101+'PC HKI$'!I101</f>
        <v>597.23291058543964</v>
      </c>
      <c r="J102">
        <f>I101+'PC HKI$'!J101</f>
        <v>737.62475246930774</v>
      </c>
      <c r="K102">
        <f>J101+'PC HKI$'!K101</f>
        <v>878.81762089209917</v>
      </c>
      <c r="L102">
        <f>K101+'PC HKI$'!L101</f>
        <v>1009.1293279953061</v>
      </c>
      <c r="M102">
        <f>L101+'PC HKI$'!M101</f>
        <v>1141.7086772292826</v>
      </c>
      <c r="N102">
        <f>M101+'PC HKI$'!N101</f>
        <v>1277.2652713934276</v>
      </c>
      <c r="O102">
        <f>N101+'PC HKI$'!O101</f>
        <v>1421.0600689091971</v>
      </c>
      <c r="P102">
        <f>O101+'PC HKI$'!P101</f>
        <v>1569.0566006469421</v>
      </c>
      <c r="Q102">
        <f>P101+'PC HKI$'!Q101</f>
        <v>1710.7518431869416</v>
      </c>
      <c r="R102">
        <f>Q101+'PC HKI$'!R101</f>
        <v>1842.1301359691822</v>
      </c>
      <c r="S102">
        <f>R101+'PC HKI$'!S101</f>
        <v>1988.0767415764428</v>
      </c>
      <c r="T102">
        <f>S101+'PC HKI$'!T101</f>
        <v>2115.8661198095451</v>
      </c>
      <c r="U102">
        <f>T101+'PC HKI$'!U101</f>
        <v>2186.7444539079584</v>
      </c>
      <c r="V102">
        <f>U101+'PC HKI$'!V101</f>
        <v>2252.4629120402674</v>
      </c>
      <c r="W102">
        <f>V101+'PC HKI$'!W101</f>
        <v>2297.6945466136431</v>
      </c>
      <c r="X102">
        <f>W101+'PC HKI$'!X101</f>
        <v>2312.8144007944434</v>
      </c>
      <c r="Y102">
        <f>X101+'PC HKI$'!Y101</f>
        <v>2301.0127233326248</v>
      </c>
      <c r="Z102">
        <f>Y101+'PC HKI$'!Z101</f>
        <v>2252.2892277544943</v>
      </c>
      <c r="AA102">
        <f>Z101+'PC HKI$'!AA101</f>
        <v>2194.187350812183</v>
      </c>
      <c r="AB102">
        <f>AA101+'PC HKI$'!AB101</f>
        <v>2131.1280006824577</v>
      </c>
      <c r="AC102">
        <f>AB101+'PC HKI$'!AC101</f>
        <v>2058.9665210813537</v>
      </c>
      <c r="AD102">
        <f>AC101+'PC HKI$'!AD101</f>
        <v>1962.4056040196681</v>
      </c>
      <c r="AE102">
        <f>AD101+'PC HKI$'!AE101</f>
        <v>1872.3497393437833</v>
      </c>
      <c r="AF102">
        <f>AE101+'PC HKI$'!AF101</f>
        <v>1787.9691043348628</v>
      </c>
      <c r="AG102">
        <f>AF101+'PC HKI$'!AG101</f>
        <v>1708.1750884581229</v>
      </c>
      <c r="AH102">
        <f>AG101+'PC HKI$'!AH101</f>
        <v>1633.2973882947183</v>
      </c>
      <c r="AI102">
        <f>AH101+'PC HKI$'!AI101</f>
        <v>1562.9865265712456</v>
      </c>
      <c r="AJ102">
        <f>AI101+'PC HKI$'!AJ101</f>
        <v>1496.1758692140243</v>
      </c>
      <c r="AK102">
        <f>AJ101+'PC HKI$'!AK101</f>
        <v>1432.9153203172814</v>
      </c>
      <c r="AL102">
        <f>AK101+'PC HKI$'!AL101</f>
        <v>1374.0500410121788</v>
      </c>
      <c r="AM102">
        <f>AL101+'PC HKI$'!AM101</f>
        <v>1319.3915779951933</v>
      </c>
      <c r="AN102">
        <f>AM101+'PC HKI$'!AN101</f>
        <v>1268.4184831235775</v>
      </c>
      <c r="AO102">
        <f>AN101+'PC HKI$'!AO101</f>
        <v>1221.7076356011228</v>
      </c>
      <c r="AP102">
        <f>AO101+'PC HKI$'!AP101</f>
        <v>1179.014216723707</v>
      </c>
      <c r="AQ102">
        <f>AP101+'PC HKI$'!AQ101</f>
        <v>1139.4971984117599</v>
      </c>
      <c r="AR102">
        <f>AQ101+'PC HKI$'!AR101</f>
        <v>1102.5013548509223</v>
      </c>
      <c r="AS102">
        <f>AR101+'PC HKI$'!AS101</f>
        <v>1067.9273922151185</v>
      </c>
      <c r="AT102">
        <f>AS101+'PC HKI$'!AT101</f>
        <v>1036.0710724736516</v>
      </c>
      <c r="AU102">
        <f>AT101+'PC HKI$'!AU101</f>
        <v>1006.8338704505381</v>
      </c>
      <c r="AV102">
        <f>AU101+'PC HKI$'!AV101</f>
        <v>979.35124335866522</v>
      </c>
      <c r="AW102">
        <f>AV101+'PC HKI$'!AW101</f>
        <v>953.29131063454349</v>
      </c>
      <c r="AX102">
        <f>AW101+'PC HKI$'!AX101</f>
        <v>929.19590768277544</v>
      </c>
      <c r="AY102">
        <f>AX101+'PC HKI$'!AY101</f>
        <v>906.81016057022157</v>
      </c>
      <c r="AZ102">
        <f>AY101+'PC HKI$'!AZ101</f>
        <v>886.02602772017406</v>
      </c>
      <c r="BA102">
        <f>AZ101+'PC HKI$'!BA101</f>
        <v>866.95621120787609</v>
      </c>
      <c r="BB102">
        <f>BA101+'PC HKI$'!BB101</f>
        <v>849.31383635680129</v>
      </c>
      <c r="BC102">
        <f>BB101+'PC HKI$'!BC101</f>
        <v>832.91089892935952</v>
      </c>
      <c r="BD102">
        <f>BC101+'PC HKI$'!BD101</f>
        <v>817.54187059277535</v>
      </c>
      <c r="BE102">
        <f>BD101+'PC HKI$'!BE101</f>
        <v>803.0933812290815</v>
      </c>
      <c r="BF102">
        <f>BE101+'PC HKI$'!BF101</f>
        <v>789.44723367353595</v>
      </c>
      <c r="BG102">
        <f>BF101+'PC HKI$'!BG101</f>
        <v>776.40105580311001</v>
      </c>
      <c r="BH102">
        <f>BG101+'PC HKI$'!BH101</f>
        <v>763.83951039779379</v>
      </c>
      <c r="BI102">
        <f>BH101+'PC HKI$'!BI101</f>
        <v>751.75277518064763</v>
      </c>
      <c r="BJ102">
        <f>BI101+'PC HKI$'!BJ101</f>
        <v>740.06680178196461</v>
      </c>
      <c r="BK102">
        <f>BJ101+'PC HKI$'!BK101</f>
        <v>728.78231983500734</v>
      </c>
      <c r="BL102">
        <f>BK101+'PC HKI$'!BL101</f>
        <v>717.82982463288567</v>
      </c>
      <c r="BM102">
        <f>BL101+'PC HKI$'!BM101</f>
        <v>707.21551644169085</v>
      </c>
      <c r="BN102">
        <f>BM101+'PC HKI$'!BN101</f>
        <v>696.90593205749713</v>
      </c>
      <c r="BO102">
        <f>BN101+'PC HKI$'!BO101</f>
        <v>686.86975434774638</v>
      </c>
      <c r="BP102">
        <f>BO101+'PC HKI$'!BP101</f>
        <v>677.1505856638264</v>
      </c>
      <c r="BQ102">
        <f>BP101+'PC HKI$'!BQ101</f>
        <v>667.81805834277748</v>
      </c>
      <c r="BR102">
        <f>BQ101+'PC HKI$'!BR101</f>
        <v>658.8538775229606</v>
      </c>
      <c r="BS102">
        <f>BR101+'PC HKI$'!BS101</f>
        <v>650.25407497785147</v>
      </c>
      <c r="BT102">
        <f>BS101+'PC HKI$'!BT101</f>
        <v>642.00157668171153</v>
      </c>
      <c r="BU102">
        <f>BT101+'PC HKI$'!BU101</f>
        <v>634.16191979145742</v>
      </c>
      <c r="BV102">
        <f>BU101+'PC HKI$'!BV101</f>
        <v>626.79972055329915</v>
      </c>
      <c r="BW102">
        <f>BV101+'PC HKI$'!BW101</f>
        <v>619.84612336946122</v>
      </c>
      <c r="BX102">
        <f>BW101+'PC HKI$'!BX101</f>
        <v>613.27835019103736</v>
      </c>
      <c r="BY102">
        <f>BX101+'PC HKI$'!BY101</f>
        <v>607.06969706527025</v>
      </c>
      <c r="BZ102">
        <f>BY101+'PC HKI$'!BZ101</f>
        <v>601.1905926757579</v>
      </c>
      <c r="CA102">
        <f>BZ101+'PC HKI$'!CA101</f>
        <v>595.65481271862529</v>
      </c>
      <c r="CB102">
        <f>CA101+'PC HKI$'!CB101</f>
        <v>590.40245418306006</v>
      </c>
      <c r="CC102">
        <f>CB101+'PC HKI$'!CC101</f>
        <v>585.43784497377908</v>
      </c>
      <c r="CD102">
        <f>CC101+'PC HKI$'!CD101</f>
        <v>580.73127295832558</v>
      </c>
      <c r="CE102">
        <f>CD101+'PC HKI$'!CE101</f>
        <v>576.23773110953971</v>
      </c>
      <c r="CF102">
        <f>CE101+'PC HKI$'!CF101</f>
        <v>571.99335064574484</v>
      </c>
      <c r="CG102">
        <f>CF101+'PC HKI$'!CG101</f>
        <v>567.97548930647429</v>
      </c>
      <c r="CH102">
        <f>CG101+'PC HKI$'!CH101</f>
        <v>564.07924315638365</v>
      </c>
      <c r="CI102">
        <f>CH101+'PC HKI$'!CI101</f>
        <v>560.24118963749186</v>
      </c>
      <c r="CJ102">
        <f>CI101+'PC HKI$'!CJ101</f>
        <v>556.29846701163194</v>
      </c>
      <c r="CK102">
        <f>CJ101+'PC HKI$'!CK101</f>
        <v>552.43469878759686</v>
      </c>
      <c r="CL102">
        <f>CK101+'PC HKI$'!CL101</f>
        <v>548.58863128122016</v>
      </c>
      <c r="CM102">
        <f>CL101+'PC HKI$'!CM101</f>
        <v>544.595715569258</v>
      </c>
      <c r="CN102">
        <f>CM101+'PC HKI$'!CN101</f>
        <v>540.51803905682107</v>
      </c>
      <c r="CO102">
        <f>CN101+'PC HKI$'!CO101</f>
        <v>536.32775872371883</v>
      </c>
      <c r="CP102">
        <f>CO101+'PC HKI$'!CP101</f>
        <v>532.2107961988122</v>
      </c>
      <c r="CQ102">
        <f>CP101+'PC HKI$'!CQ101</f>
        <v>527.98907554385789</v>
      </c>
      <c r="CR102">
        <f>CQ101+'PC HKI$'!CR101</f>
        <v>523.61808121295087</v>
      </c>
      <c r="CS102">
        <f>CR101+'PC HKI$'!CS101</f>
        <v>519.22231725219956</v>
      </c>
      <c r="CT102">
        <f>CS101+'PC HKI$'!CT101</f>
        <v>514.65545781821857</v>
      </c>
      <c r="CU102">
        <f>CT101+'PC HKI$'!CU101</f>
        <v>510.00311316807745</v>
      </c>
      <c r="CV102">
        <f>CU101+'PC HKI$'!CV101</f>
        <v>505.23767805663783</v>
      </c>
      <c r="CW102">
        <f>CV101+'PC HKI$'!CW101</f>
        <v>500.37444250459026</v>
      </c>
      <c r="CX102">
        <f>CW101+'PC HKI$'!CX101</f>
        <v>495.51957063724814</v>
      </c>
      <c r="CY102">
        <f>CX101+'PC HKI$'!CY101</f>
        <v>490.5408091050391</v>
      </c>
    </row>
    <row r="103" spans="1:103" x14ac:dyDescent="0.25">
      <c r="A103">
        <f>'HKFI(x)'!AE101</f>
        <v>2049</v>
      </c>
      <c r="B103">
        <f t="shared" si="4"/>
        <v>103223.08354233917</v>
      </c>
      <c r="C103">
        <f>'PC HKI$'!C102</f>
        <v>73.249421140906179</v>
      </c>
      <c r="D103">
        <f>C102+'PC HKI$'!D102</f>
        <v>133.43049716217524</v>
      </c>
      <c r="E103">
        <f>D102+'PC HKI$'!E102</f>
        <v>186.82817468368131</v>
      </c>
      <c r="F103">
        <f>E102+'PC HKI$'!F102</f>
        <v>265.40907755296121</v>
      </c>
      <c r="G103">
        <f>F102+'PC HKI$'!G102</f>
        <v>366.39485675626634</v>
      </c>
      <c r="H103">
        <f>G102+'PC HKI$'!H102</f>
        <v>479.49431850495927</v>
      </c>
      <c r="I103">
        <f>H102+'PC HKI$'!I102</f>
        <v>629.48982307756739</v>
      </c>
      <c r="J103">
        <f>I102+'PC HKI$'!J102</f>
        <v>777.91447331326867</v>
      </c>
      <c r="K103">
        <f>J102+'PC HKI$'!K102</f>
        <v>927.47658802451156</v>
      </c>
      <c r="L103">
        <f>K102+'PC HKI$'!L102</f>
        <v>1065.4495836278843</v>
      </c>
      <c r="M103">
        <f>L102+'PC HKI$'!M102</f>
        <v>1204.8684990222071</v>
      </c>
      <c r="N103">
        <f>M102+'PC HKI$'!N102</f>
        <v>1347.1138065938942</v>
      </c>
      <c r="O103">
        <f>N102+'PC HKI$'!O102</f>
        <v>1497.9559345271882</v>
      </c>
      <c r="P103">
        <f>O102+'PC HKI$'!P102</f>
        <v>1652.913328759159</v>
      </c>
      <c r="Q103">
        <f>P102+'PC HKI$'!Q102</f>
        <v>1801.8894710308962</v>
      </c>
      <c r="R103">
        <f>Q102+'PC HKI$'!R102</f>
        <v>1939.504474927759</v>
      </c>
      <c r="S103">
        <f>R102+'PC HKI$'!S102</f>
        <v>2092.4587135539705</v>
      </c>
      <c r="T103">
        <f>S102+'PC HKI$'!T102</f>
        <v>2226.694105471579</v>
      </c>
      <c r="U103">
        <f>T102+'PC HKI$'!U102</f>
        <v>2302.3024814828241</v>
      </c>
      <c r="V103">
        <f>U102+'PC HKI$'!V102</f>
        <v>2372.346367750743</v>
      </c>
      <c r="W103">
        <f>V102+'PC HKI$'!W102</f>
        <v>2420.4914097967639</v>
      </c>
      <c r="X103">
        <f>W102+'PC HKI$'!X102</f>
        <v>2436.6447132748522</v>
      </c>
      <c r="Y103">
        <f>X102+'PC HKI$'!Y102</f>
        <v>2424.3466775957277</v>
      </c>
      <c r="Z103">
        <f>Y102+'PC HKI$'!Z102</f>
        <v>2371.9570435693017</v>
      </c>
      <c r="AA103">
        <f>Z102+'PC HKI$'!AA102</f>
        <v>2309.1931225154963</v>
      </c>
      <c r="AB103">
        <f>AA102+'PC HKI$'!AB102</f>
        <v>2241.4118609488787</v>
      </c>
      <c r="AC103">
        <f>AB102+'PC HKI$'!AC102</f>
        <v>2162.827332399117</v>
      </c>
      <c r="AD103">
        <f>AC102+'PC HKI$'!AD102</f>
        <v>2058.9665210813537</v>
      </c>
      <c r="AE103">
        <f>AD102+'PC HKI$'!AE102</f>
        <v>1962.4056040196681</v>
      </c>
      <c r="AF103">
        <f>AE102+'PC HKI$'!AF102</f>
        <v>1872.3497393437833</v>
      </c>
      <c r="AG103">
        <f>AF102+'PC HKI$'!AG102</f>
        <v>1787.9691043348628</v>
      </c>
      <c r="AH103">
        <f>AG102+'PC HKI$'!AH102</f>
        <v>1708.1750884581229</v>
      </c>
      <c r="AI103">
        <f>AH102+'PC HKI$'!AI102</f>
        <v>1633.2973882947183</v>
      </c>
      <c r="AJ103">
        <f>AI102+'PC HKI$'!AJ102</f>
        <v>1562.9865265712456</v>
      </c>
      <c r="AK103">
        <f>AJ102+'PC HKI$'!AK102</f>
        <v>1496.1758692140243</v>
      </c>
      <c r="AL103">
        <f>AK102+'PC HKI$'!AL102</f>
        <v>1432.9153203172814</v>
      </c>
      <c r="AM103">
        <f>AL102+'PC HKI$'!AM102</f>
        <v>1374.0500410121788</v>
      </c>
      <c r="AN103">
        <f>AM102+'PC HKI$'!AN102</f>
        <v>1319.3915779951933</v>
      </c>
      <c r="AO103">
        <f>AN102+'PC HKI$'!AO102</f>
        <v>1268.4184831235775</v>
      </c>
      <c r="AP103">
        <f>AO102+'PC HKI$'!AP102</f>
        <v>1221.7076356011228</v>
      </c>
      <c r="AQ103">
        <f>AP102+'PC HKI$'!AQ102</f>
        <v>1179.014216723707</v>
      </c>
      <c r="AR103">
        <f>AQ102+'PC HKI$'!AR102</f>
        <v>1139.4971984117599</v>
      </c>
      <c r="AS103">
        <f>AR102+'PC HKI$'!AS102</f>
        <v>1102.5013548509223</v>
      </c>
      <c r="AT103">
        <f>AS102+'PC HKI$'!AT102</f>
        <v>1067.9273922151185</v>
      </c>
      <c r="AU103">
        <f>AT102+'PC HKI$'!AU102</f>
        <v>1036.0710724736516</v>
      </c>
      <c r="AV103">
        <f>AU102+'PC HKI$'!AV102</f>
        <v>1006.8338704505381</v>
      </c>
      <c r="AW103">
        <f>AV102+'PC HKI$'!AW102</f>
        <v>979.35124335866522</v>
      </c>
      <c r="AX103">
        <f>AW102+'PC HKI$'!AX102</f>
        <v>953.29131063454349</v>
      </c>
      <c r="AY103">
        <f>AX102+'PC HKI$'!AY102</f>
        <v>929.19590768277544</v>
      </c>
      <c r="AZ103">
        <f>AY102+'PC HKI$'!AZ102</f>
        <v>906.81016057022157</v>
      </c>
      <c r="BA103">
        <f>AZ102+'PC HKI$'!BA102</f>
        <v>886.02602772017406</v>
      </c>
      <c r="BB103">
        <f>BA102+'PC HKI$'!BB102</f>
        <v>866.95621120787609</v>
      </c>
      <c r="BC103">
        <f>BB102+'PC HKI$'!BC102</f>
        <v>849.31383635680129</v>
      </c>
      <c r="BD103">
        <f>BC102+'PC HKI$'!BD102</f>
        <v>832.91089892935952</v>
      </c>
      <c r="BE103">
        <f>BD102+'PC HKI$'!BE102</f>
        <v>817.54187059277535</v>
      </c>
      <c r="BF103">
        <f>BE102+'PC HKI$'!BF102</f>
        <v>803.0933812290815</v>
      </c>
      <c r="BG103">
        <f>BF102+'PC HKI$'!BG102</f>
        <v>789.44723367353595</v>
      </c>
      <c r="BH103">
        <f>BG102+'PC HKI$'!BH102</f>
        <v>776.40105580311001</v>
      </c>
      <c r="BI103">
        <f>BH102+'PC HKI$'!BI102</f>
        <v>763.83951039779379</v>
      </c>
      <c r="BJ103">
        <f>BI102+'PC HKI$'!BJ102</f>
        <v>751.75277518064763</v>
      </c>
      <c r="BK103">
        <f>BJ102+'PC HKI$'!BK102</f>
        <v>740.06680178196461</v>
      </c>
      <c r="BL103">
        <f>BK102+'PC HKI$'!BL102</f>
        <v>728.78231983500734</v>
      </c>
      <c r="BM103">
        <f>BL102+'PC HKI$'!BM102</f>
        <v>717.82982463288567</v>
      </c>
      <c r="BN103">
        <f>BM102+'PC HKI$'!BN102</f>
        <v>707.21551644169085</v>
      </c>
      <c r="BO103">
        <f>BN102+'PC HKI$'!BO102</f>
        <v>696.90593205749713</v>
      </c>
      <c r="BP103">
        <f>BO102+'PC HKI$'!BP102</f>
        <v>686.86975434774638</v>
      </c>
      <c r="BQ103">
        <f>BP102+'PC HKI$'!BQ102</f>
        <v>677.1505856638264</v>
      </c>
      <c r="BR103">
        <f>BQ102+'PC HKI$'!BR102</f>
        <v>667.81805834277748</v>
      </c>
      <c r="BS103">
        <f>BR102+'PC HKI$'!BS102</f>
        <v>658.8538775229606</v>
      </c>
      <c r="BT103">
        <f>BS102+'PC HKI$'!BT102</f>
        <v>650.25407497785147</v>
      </c>
      <c r="BU103">
        <f>BT102+'PC HKI$'!BU102</f>
        <v>642.00157668171153</v>
      </c>
      <c r="BV103">
        <f>BU102+'PC HKI$'!BV102</f>
        <v>634.16191979145742</v>
      </c>
      <c r="BW103">
        <f>BV102+'PC HKI$'!BW102</f>
        <v>626.79972055329915</v>
      </c>
      <c r="BX103">
        <f>BW102+'PC HKI$'!BX102</f>
        <v>619.84612336946122</v>
      </c>
      <c r="BY103">
        <f>BX102+'PC HKI$'!BY102</f>
        <v>613.27835019103736</v>
      </c>
      <c r="BZ103">
        <f>BY102+'PC HKI$'!BZ102</f>
        <v>607.06969706527025</v>
      </c>
      <c r="CA103">
        <f>BZ102+'PC HKI$'!CA102</f>
        <v>601.1905926757579</v>
      </c>
      <c r="CB103">
        <f>CA102+'PC HKI$'!CB102</f>
        <v>595.65481271862529</v>
      </c>
      <c r="CC103">
        <f>CB102+'PC HKI$'!CC102</f>
        <v>590.40245418306006</v>
      </c>
      <c r="CD103">
        <f>CC102+'PC HKI$'!CD102</f>
        <v>585.43784497377908</v>
      </c>
      <c r="CE103">
        <f>CD102+'PC HKI$'!CE102</f>
        <v>580.73127295832558</v>
      </c>
      <c r="CF103">
        <f>CE102+'PC HKI$'!CF102</f>
        <v>576.23773110953971</v>
      </c>
      <c r="CG103">
        <f>CF102+'PC HKI$'!CG102</f>
        <v>571.99335064574484</v>
      </c>
      <c r="CH103">
        <f>CG102+'PC HKI$'!CH102</f>
        <v>567.97548930647429</v>
      </c>
      <c r="CI103">
        <f>CH102+'PC HKI$'!CI102</f>
        <v>564.07924315638365</v>
      </c>
      <c r="CJ103">
        <f>CI102+'PC HKI$'!CJ102</f>
        <v>560.24118963749186</v>
      </c>
      <c r="CK103">
        <f>CJ102+'PC HKI$'!CK102</f>
        <v>556.29846701163194</v>
      </c>
      <c r="CL103">
        <f>CK102+'PC HKI$'!CL102</f>
        <v>552.43469878759686</v>
      </c>
      <c r="CM103">
        <f>CL102+'PC HKI$'!CM102</f>
        <v>548.58863128122016</v>
      </c>
      <c r="CN103">
        <f>CM102+'PC HKI$'!CN102</f>
        <v>544.595715569258</v>
      </c>
      <c r="CO103">
        <f>CN102+'PC HKI$'!CO102</f>
        <v>540.51803905682107</v>
      </c>
      <c r="CP103">
        <f>CO102+'PC HKI$'!CP102</f>
        <v>536.32775872371883</v>
      </c>
      <c r="CQ103">
        <f>CP102+'PC HKI$'!CQ102</f>
        <v>532.2107961988122</v>
      </c>
      <c r="CR103">
        <f>CQ102+'PC HKI$'!CR102</f>
        <v>527.98907554385789</v>
      </c>
      <c r="CS103">
        <f>CR102+'PC HKI$'!CS102</f>
        <v>523.61808121295087</v>
      </c>
      <c r="CT103">
        <f>CS102+'PC HKI$'!CT102</f>
        <v>519.22231725219956</v>
      </c>
      <c r="CU103">
        <f>CT102+'PC HKI$'!CU102</f>
        <v>514.65545781821857</v>
      </c>
      <c r="CV103">
        <f>CU102+'PC HKI$'!CV102</f>
        <v>510.00311316807745</v>
      </c>
      <c r="CW103">
        <f>CV102+'PC HKI$'!CW102</f>
        <v>505.23767805663783</v>
      </c>
      <c r="CX103">
        <f>CW102+'PC HKI$'!CX102</f>
        <v>500.37444250459026</v>
      </c>
      <c r="CY103">
        <f>CX102+'PC HKI$'!CY102</f>
        <v>495.51957063724814</v>
      </c>
    </row>
    <row r="104" spans="1:103" x14ac:dyDescent="0.25">
      <c r="A104">
        <f>'HKFI(x)'!AE102</f>
        <v>2050</v>
      </c>
      <c r="B104">
        <f t="shared" si="4"/>
        <v>106941.95473808103</v>
      </c>
      <c r="C104">
        <f>'PC HKI$'!C103</f>
        <v>76.246744453499389</v>
      </c>
      <c r="D104">
        <f>C103+'PC HKI$'!D103</f>
        <v>139.05893213177234</v>
      </c>
      <c r="E104">
        <f>D103+'PC HKI$'!E103</f>
        <v>195.13174113269002</v>
      </c>
      <c r="F104">
        <f>E103+'PC HKI$'!F103</f>
        <v>277.75405200649169</v>
      </c>
      <c r="G104">
        <f>F103+'PC HKI$'!G103</f>
        <v>383.72266443777363</v>
      </c>
      <c r="H104">
        <f>G103+'PC HKI$'!H103</f>
        <v>502.6202498653164</v>
      </c>
      <c r="I104">
        <f>H103+'PC HKI$'!I103</f>
        <v>660.45813527368341</v>
      </c>
      <c r="J104">
        <f>I103+'PC HKI$'!J103</f>
        <v>817.14070386802041</v>
      </c>
      <c r="K104">
        <f>J103+'PC HKI$'!K103</f>
        <v>974.91457029852495</v>
      </c>
      <c r="L104">
        <f>K103+'PC HKI$'!L103</f>
        <v>1121.0565831293229</v>
      </c>
      <c r="M104">
        <f>L103+'PC HKI$'!M103</f>
        <v>1268.4759905201163</v>
      </c>
      <c r="N104">
        <f>M103+'PC HKI$'!N103</f>
        <v>1417.8827933284954</v>
      </c>
      <c r="O104">
        <f>N103+'PC HKI$'!O103</f>
        <v>1576.1736633492596</v>
      </c>
      <c r="P104">
        <f>O103+'PC HKI$'!P103</f>
        <v>1738.654876052047</v>
      </c>
      <c r="Q104">
        <f>P103+'PC HKI$'!Q103</f>
        <v>1894.5988631809382</v>
      </c>
      <c r="R104">
        <f>Q103+'PC HKI$'!R103</f>
        <v>2039.2018628794681</v>
      </c>
      <c r="S104">
        <f>R103+'PC HKI$'!S103</f>
        <v>2199.1128821462848</v>
      </c>
      <c r="T104">
        <f>S103+'PC HKI$'!T103</f>
        <v>2339.8218219954888</v>
      </c>
      <c r="U104">
        <f>T103+'PC HKI$'!U103</f>
        <v>2420.0860555443478</v>
      </c>
      <c r="V104">
        <f>U103+'PC HKI$'!V103</f>
        <v>2494.7959418427977</v>
      </c>
      <c r="W104">
        <f>V103+'PC HKI$'!W103</f>
        <v>2546.7963566115614</v>
      </c>
      <c r="X104">
        <f>W103+'PC HKI$'!X103</f>
        <v>2564.6210905769735</v>
      </c>
      <c r="Y104">
        <f>X103+'PC HKI$'!Y103</f>
        <v>2552.3842137301267</v>
      </c>
      <c r="Z104">
        <f>Y103+'PC HKI$'!Z103</f>
        <v>2497.8337158797531</v>
      </c>
      <c r="AA104">
        <f>Z103+'PC HKI$'!AA103</f>
        <v>2430.8243342057403</v>
      </c>
      <c r="AB104">
        <f>AA103+'PC HKI$'!AB103</f>
        <v>2358.0471841374383</v>
      </c>
      <c r="AC104">
        <f>AB103+'PC HKI$'!AC103</f>
        <v>2274.2035684665839</v>
      </c>
      <c r="AD104">
        <f>AC103+'PC HKI$'!AD103</f>
        <v>2162.827332399117</v>
      </c>
      <c r="AE104">
        <f>AD103+'PC HKI$'!AE103</f>
        <v>2058.9665210813537</v>
      </c>
      <c r="AF104">
        <f>AE103+'PC HKI$'!AF103</f>
        <v>1962.4056040196681</v>
      </c>
      <c r="AG104">
        <f>AF103+'PC HKI$'!AG103</f>
        <v>1872.3497393437833</v>
      </c>
      <c r="AH104">
        <f>AG103+'PC HKI$'!AH103</f>
        <v>1787.9691043348628</v>
      </c>
      <c r="AI104">
        <f>AH103+'PC HKI$'!AI103</f>
        <v>1708.1750884581229</v>
      </c>
      <c r="AJ104">
        <f>AI103+'PC HKI$'!AJ103</f>
        <v>1633.2973882947183</v>
      </c>
      <c r="AK104">
        <f>AJ103+'PC HKI$'!AK103</f>
        <v>1562.9865265712456</v>
      </c>
      <c r="AL104">
        <f>AK103+'PC HKI$'!AL103</f>
        <v>1496.1758692140243</v>
      </c>
      <c r="AM104">
        <f>AL103+'PC HKI$'!AM103</f>
        <v>1432.9153203172814</v>
      </c>
      <c r="AN104">
        <f>AM103+'PC HKI$'!AN103</f>
        <v>1374.0500410121788</v>
      </c>
      <c r="AO104">
        <f>AN103+'PC HKI$'!AO103</f>
        <v>1319.3915779951933</v>
      </c>
      <c r="AP104">
        <f>AO103+'PC HKI$'!AP103</f>
        <v>1268.4184831235775</v>
      </c>
      <c r="AQ104">
        <f>AP103+'PC HKI$'!AQ103</f>
        <v>1221.7076356011228</v>
      </c>
      <c r="AR104">
        <f>AQ103+'PC HKI$'!AR103</f>
        <v>1179.014216723707</v>
      </c>
      <c r="AS104">
        <f>AR103+'PC HKI$'!AS103</f>
        <v>1139.4971984117599</v>
      </c>
      <c r="AT104">
        <f>AS103+'PC HKI$'!AT103</f>
        <v>1102.5013548509223</v>
      </c>
      <c r="AU104">
        <f>AT103+'PC HKI$'!AU103</f>
        <v>1067.9273922151185</v>
      </c>
      <c r="AV104">
        <f>AU103+'PC HKI$'!AV103</f>
        <v>1036.0710724736516</v>
      </c>
      <c r="AW104">
        <f>AV103+'PC HKI$'!AW103</f>
        <v>1006.8338704505381</v>
      </c>
      <c r="AX104">
        <f>AW103+'PC HKI$'!AX103</f>
        <v>979.35124335866522</v>
      </c>
      <c r="AY104">
        <f>AX103+'PC HKI$'!AY103</f>
        <v>953.29131063454349</v>
      </c>
      <c r="AZ104">
        <f>AY103+'PC HKI$'!AZ103</f>
        <v>929.19590768277544</v>
      </c>
      <c r="BA104">
        <f>AZ103+'PC HKI$'!BA103</f>
        <v>906.81016057022157</v>
      </c>
      <c r="BB104">
        <f>BA103+'PC HKI$'!BB103</f>
        <v>886.02602772017406</v>
      </c>
      <c r="BC104">
        <f>BB103+'PC HKI$'!BC103</f>
        <v>866.95621120787609</v>
      </c>
      <c r="BD104">
        <f>BC103+'PC HKI$'!BD103</f>
        <v>849.31383635680129</v>
      </c>
      <c r="BE104">
        <f>BD103+'PC HKI$'!BE103</f>
        <v>832.91089892935952</v>
      </c>
      <c r="BF104">
        <f>BE103+'PC HKI$'!BF103</f>
        <v>817.54187059277535</v>
      </c>
      <c r="BG104">
        <f>BF103+'PC HKI$'!BG103</f>
        <v>803.0933812290815</v>
      </c>
      <c r="BH104">
        <f>BG103+'PC HKI$'!BH103</f>
        <v>789.44723367353595</v>
      </c>
      <c r="BI104">
        <f>BH103+'PC HKI$'!BI103</f>
        <v>776.40105580311001</v>
      </c>
      <c r="BJ104">
        <f>BI103+'PC HKI$'!BJ103</f>
        <v>763.83951039779379</v>
      </c>
      <c r="BK104">
        <f>BJ103+'PC HKI$'!BK103</f>
        <v>751.75277518064763</v>
      </c>
      <c r="BL104">
        <f>BK103+'PC HKI$'!BL103</f>
        <v>740.06680178196461</v>
      </c>
      <c r="BM104">
        <f>BL103+'PC HKI$'!BM103</f>
        <v>728.78231983500734</v>
      </c>
      <c r="BN104">
        <f>BM103+'PC HKI$'!BN103</f>
        <v>717.82982463288567</v>
      </c>
      <c r="BO104">
        <f>BN103+'PC HKI$'!BO103</f>
        <v>707.21551644169085</v>
      </c>
      <c r="BP104">
        <f>BO103+'PC HKI$'!BP103</f>
        <v>696.90593205749713</v>
      </c>
      <c r="BQ104">
        <f>BP103+'PC HKI$'!BQ103</f>
        <v>686.86975434774638</v>
      </c>
      <c r="BR104">
        <f>BQ103+'PC HKI$'!BR103</f>
        <v>677.1505856638264</v>
      </c>
      <c r="BS104">
        <f>BR103+'PC HKI$'!BS103</f>
        <v>667.81805834277748</v>
      </c>
      <c r="BT104">
        <f>BS103+'PC HKI$'!BT103</f>
        <v>658.8538775229606</v>
      </c>
      <c r="BU104">
        <f>BT103+'PC HKI$'!BU103</f>
        <v>650.25407497785147</v>
      </c>
      <c r="BV104">
        <f>BU103+'PC HKI$'!BV103</f>
        <v>642.00157668171153</v>
      </c>
      <c r="BW104">
        <f>BV103+'PC HKI$'!BW103</f>
        <v>634.16191979145742</v>
      </c>
      <c r="BX104">
        <f>BW103+'PC HKI$'!BX103</f>
        <v>626.79972055329915</v>
      </c>
      <c r="BY104">
        <f>BX103+'PC HKI$'!BY103</f>
        <v>619.84612336946122</v>
      </c>
      <c r="BZ104">
        <f>BY103+'PC HKI$'!BZ103</f>
        <v>613.27835019103736</v>
      </c>
      <c r="CA104">
        <f>BZ103+'PC HKI$'!CA103</f>
        <v>607.06969706527025</v>
      </c>
      <c r="CB104">
        <f>CA103+'PC HKI$'!CB103</f>
        <v>601.1905926757579</v>
      </c>
      <c r="CC104">
        <f>CB103+'PC HKI$'!CC103</f>
        <v>595.65481271862529</v>
      </c>
      <c r="CD104">
        <f>CC103+'PC HKI$'!CD103</f>
        <v>590.40245418306006</v>
      </c>
      <c r="CE104">
        <f>CD103+'PC HKI$'!CE103</f>
        <v>585.43784497377908</v>
      </c>
      <c r="CF104">
        <f>CE103+'PC HKI$'!CF103</f>
        <v>580.73127295832558</v>
      </c>
      <c r="CG104">
        <f>CF103+'PC HKI$'!CG103</f>
        <v>576.23773110953971</v>
      </c>
      <c r="CH104">
        <f>CG103+'PC HKI$'!CH103</f>
        <v>571.99335064574484</v>
      </c>
      <c r="CI104">
        <f>CH103+'PC HKI$'!CI103</f>
        <v>567.97548930647429</v>
      </c>
      <c r="CJ104">
        <f>CI103+'PC HKI$'!CJ103</f>
        <v>564.07924315638365</v>
      </c>
      <c r="CK104">
        <f>CJ103+'PC HKI$'!CK103</f>
        <v>560.24118963749186</v>
      </c>
      <c r="CL104">
        <f>CK103+'PC HKI$'!CL103</f>
        <v>556.29846701163194</v>
      </c>
      <c r="CM104">
        <f>CL103+'PC HKI$'!CM103</f>
        <v>552.43469878759686</v>
      </c>
      <c r="CN104">
        <f>CM103+'PC HKI$'!CN103</f>
        <v>548.58863128122016</v>
      </c>
      <c r="CO104">
        <f>CN103+'PC HKI$'!CO103</f>
        <v>544.595715569258</v>
      </c>
      <c r="CP104">
        <f>CO103+'PC HKI$'!CP103</f>
        <v>540.51803905682107</v>
      </c>
      <c r="CQ104">
        <f>CP103+'PC HKI$'!CQ103</f>
        <v>536.32775872371883</v>
      </c>
      <c r="CR104">
        <f>CQ103+'PC HKI$'!CR103</f>
        <v>532.2107961988122</v>
      </c>
      <c r="CS104">
        <f>CR103+'PC HKI$'!CS103</f>
        <v>527.98907554385789</v>
      </c>
      <c r="CT104">
        <f>CS103+'PC HKI$'!CT103</f>
        <v>523.61808121295087</v>
      </c>
      <c r="CU104">
        <f>CT103+'PC HKI$'!CU103</f>
        <v>519.22231725219956</v>
      </c>
      <c r="CV104">
        <f>CU103+'PC HKI$'!CV103</f>
        <v>514.65545781821857</v>
      </c>
      <c r="CW104">
        <f>CV103+'PC HKI$'!CW103</f>
        <v>510.00311316807745</v>
      </c>
      <c r="CX104">
        <f>CW103+'PC HKI$'!CX103</f>
        <v>505.23767805663783</v>
      </c>
      <c r="CY104">
        <f>CX103+'PC HKI$'!CY103</f>
        <v>500.37444250459026</v>
      </c>
    </row>
    <row r="105" spans="1:103" x14ac:dyDescent="0.25">
      <c r="A105">
        <f>'HKFI(x)'!AE103</f>
        <v>2051</v>
      </c>
      <c r="B105">
        <f t="shared" si="4"/>
        <v>110815.91659117806</v>
      </c>
      <c r="C105">
        <f>'PC HKI$'!C104</f>
        <v>79.360145083601381</v>
      </c>
      <c r="D105">
        <f>C104+'PC HKI$'!D104</f>
        <v>144.77012514909848</v>
      </c>
      <c r="E105">
        <f>D104+'PC HKI$'!E104</f>
        <v>203.30481349101927</v>
      </c>
      <c r="F105">
        <f>E104+'PC HKI$'!F104</f>
        <v>289.76652161894799</v>
      </c>
      <c r="G105">
        <f>F104+'PC HKI$'!G104</f>
        <v>400.89897743926531</v>
      </c>
      <c r="H105">
        <f>G104+'PC HKI$'!H104</f>
        <v>525.48473478340054</v>
      </c>
      <c r="I105">
        <f>H104+'PC HKI$'!I104</f>
        <v>690.78169481695954</v>
      </c>
      <c r="J105">
        <f>I104+'PC HKI$'!J104</f>
        <v>855.36162731394847</v>
      </c>
      <c r="K105">
        <f>J104+'PC HKI$'!K104</f>
        <v>1021.5769276590731</v>
      </c>
      <c r="L105">
        <f>K104+'PC HKI$'!L104</f>
        <v>1175.7237006726057</v>
      </c>
      <c r="M105">
        <f>L104+'PC HKI$'!M104</f>
        <v>1331.6621065275297</v>
      </c>
      <c r="N105">
        <f>M104+'PC HKI$'!N104</f>
        <v>1489.4013728790792</v>
      </c>
      <c r="O105">
        <f>N104+'PC HKI$'!O104</f>
        <v>1655.6433460115331</v>
      </c>
      <c r="P105">
        <f>O104+'PC HKI$'!P104</f>
        <v>1826.0667249816017</v>
      </c>
      <c r="Q105">
        <f>P104+'PC HKI$'!Q104</f>
        <v>1989.5392793370393</v>
      </c>
      <c r="R105">
        <f>Q104+'PC HKI$'!R104</f>
        <v>2140.8002924144771</v>
      </c>
      <c r="S105">
        <f>R104+'PC HKI$'!S104</f>
        <v>2308.4366134885327</v>
      </c>
      <c r="T105">
        <f>S104+'PC HKI$'!T104</f>
        <v>2455.5446519869265</v>
      </c>
      <c r="U105">
        <f>T104+'PC HKI$'!U104</f>
        <v>2540.4247683966946</v>
      </c>
      <c r="V105">
        <f>U104+'PC HKI$'!V104</f>
        <v>2619.7187973341224</v>
      </c>
      <c r="W105">
        <f>V104+'PC HKI$'!W104</f>
        <v>2675.8998824053137</v>
      </c>
      <c r="X105">
        <f>W104+'PC HKI$'!X104</f>
        <v>2696.2915400492329</v>
      </c>
      <c r="Y105">
        <f>X104+'PC HKI$'!Y104</f>
        <v>2684.7199631350982</v>
      </c>
      <c r="Z105">
        <f>Y104+'PC HKI$'!Z104</f>
        <v>2628.5061026732624</v>
      </c>
      <c r="AA105">
        <f>Z104+'PC HKI$'!AA104</f>
        <v>2558.7330725858365</v>
      </c>
      <c r="AB105">
        <f>AA104+'PC HKI$'!AB104</f>
        <v>2481.3645378731703</v>
      </c>
      <c r="AC105">
        <f>AB104+'PC HKI$'!AC104</f>
        <v>2391.9699980721889</v>
      </c>
      <c r="AD105">
        <f>AC104+'PC HKI$'!AD104</f>
        <v>2274.2035684665839</v>
      </c>
      <c r="AE105">
        <f>AD104+'PC HKI$'!AE104</f>
        <v>2162.827332399117</v>
      </c>
      <c r="AF105">
        <f>AE104+'PC HKI$'!AF104</f>
        <v>2058.9665210813537</v>
      </c>
      <c r="AG105">
        <f>AF104+'PC HKI$'!AG104</f>
        <v>1962.4056040196681</v>
      </c>
      <c r="AH105">
        <f>AG104+'PC HKI$'!AH104</f>
        <v>1872.3497393437833</v>
      </c>
      <c r="AI105">
        <f>AH104+'PC HKI$'!AI104</f>
        <v>1787.9691043348628</v>
      </c>
      <c r="AJ105">
        <f>AI104+'PC HKI$'!AJ104</f>
        <v>1708.1750884581229</v>
      </c>
      <c r="AK105">
        <f>AJ104+'PC HKI$'!AK104</f>
        <v>1633.2973882947183</v>
      </c>
      <c r="AL105">
        <f>AK104+'PC HKI$'!AL104</f>
        <v>1562.9865265712456</v>
      </c>
      <c r="AM105">
        <f>AL104+'PC HKI$'!AM104</f>
        <v>1496.1758692140243</v>
      </c>
      <c r="AN105">
        <f>AM104+'PC HKI$'!AN104</f>
        <v>1432.9153203172814</v>
      </c>
      <c r="AO105">
        <f>AN104+'PC HKI$'!AO104</f>
        <v>1374.0500410121788</v>
      </c>
      <c r="AP105">
        <f>AO104+'PC HKI$'!AP104</f>
        <v>1319.3915779951933</v>
      </c>
      <c r="AQ105">
        <f>AP104+'PC HKI$'!AQ104</f>
        <v>1268.4184831235775</v>
      </c>
      <c r="AR105">
        <f>AQ104+'PC HKI$'!AR104</f>
        <v>1221.7076356011228</v>
      </c>
      <c r="AS105">
        <f>AR104+'PC HKI$'!AS104</f>
        <v>1179.014216723707</v>
      </c>
      <c r="AT105">
        <f>AS104+'PC HKI$'!AT104</f>
        <v>1139.4971984117599</v>
      </c>
      <c r="AU105">
        <f>AT104+'PC HKI$'!AU104</f>
        <v>1102.5013548509223</v>
      </c>
      <c r="AV105">
        <f>AU104+'PC HKI$'!AV104</f>
        <v>1067.9273922151185</v>
      </c>
      <c r="AW105">
        <f>AV104+'PC HKI$'!AW104</f>
        <v>1036.0710724736516</v>
      </c>
      <c r="AX105">
        <f>AW104+'PC HKI$'!AX104</f>
        <v>1006.8338704505381</v>
      </c>
      <c r="AY105">
        <f>AX104+'PC HKI$'!AY104</f>
        <v>979.35124335866522</v>
      </c>
      <c r="AZ105">
        <f>AY104+'PC HKI$'!AZ104</f>
        <v>953.29131063454349</v>
      </c>
      <c r="BA105">
        <f>AZ104+'PC HKI$'!BA104</f>
        <v>929.19590768277544</v>
      </c>
      <c r="BB105">
        <f>BA104+'PC HKI$'!BB104</f>
        <v>906.81016057022157</v>
      </c>
      <c r="BC105">
        <f>BB104+'PC HKI$'!BC104</f>
        <v>886.02602772017406</v>
      </c>
      <c r="BD105">
        <f>BC104+'PC HKI$'!BD104</f>
        <v>866.95621120787609</v>
      </c>
      <c r="BE105">
        <f>BD104+'PC HKI$'!BE104</f>
        <v>849.31383635680129</v>
      </c>
      <c r="BF105">
        <f>BE104+'PC HKI$'!BF104</f>
        <v>832.91089892935952</v>
      </c>
      <c r="BG105">
        <f>BF104+'PC HKI$'!BG104</f>
        <v>817.54187059277535</v>
      </c>
      <c r="BH105">
        <f>BG104+'PC HKI$'!BH104</f>
        <v>803.0933812290815</v>
      </c>
      <c r="BI105">
        <f>BH104+'PC HKI$'!BI104</f>
        <v>789.44723367353595</v>
      </c>
      <c r="BJ105">
        <f>BI104+'PC HKI$'!BJ104</f>
        <v>776.40105580311001</v>
      </c>
      <c r="BK105">
        <f>BJ104+'PC HKI$'!BK104</f>
        <v>763.83951039779379</v>
      </c>
      <c r="BL105">
        <f>BK104+'PC HKI$'!BL104</f>
        <v>751.75277518064763</v>
      </c>
      <c r="BM105">
        <f>BL104+'PC HKI$'!BM104</f>
        <v>740.06680178196461</v>
      </c>
      <c r="BN105">
        <f>BM104+'PC HKI$'!BN104</f>
        <v>728.78231983500734</v>
      </c>
      <c r="BO105">
        <f>BN104+'PC HKI$'!BO104</f>
        <v>717.82982463288567</v>
      </c>
      <c r="BP105">
        <f>BO104+'PC HKI$'!BP104</f>
        <v>707.21551644169085</v>
      </c>
      <c r="BQ105">
        <f>BP104+'PC HKI$'!BQ104</f>
        <v>696.90593205749713</v>
      </c>
      <c r="BR105">
        <f>BQ104+'PC HKI$'!BR104</f>
        <v>686.86975434774638</v>
      </c>
      <c r="BS105">
        <f>BR104+'PC HKI$'!BS104</f>
        <v>677.1505856638264</v>
      </c>
      <c r="BT105">
        <f>BS104+'PC HKI$'!BT104</f>
        <v>667.81805834277748</v>
      </c>
      <c r="BU105">
        <f>BT104+'PC HKI$'!BU104</f>
        <v>658.8538775229606</v>
      </c>
      <c r="BV105">
        <f>BU104+'PC HKI$'!BV104</f>
        <v>650.25407497785147</v>
      </c>
      <c r="BW105">
        <f>BV104+'PC HKI$'!BW104</f>
        <v>642.00157668171153</v>
      </c>
      <c r="BX105">
        <f>BW104+'PC HKI$'!BX104</f>
        <v>634.16191979145742</v>
      </c>
      <c r="BY105">
        <f>BX104+'PC HKI$'!BY104</f>
        <v>626.79972055329915</v>
      </c>
      <c r="BZ105">
        <f>BY104+'PC HKI$'!BZ104</f>
        <v>619.84612336946122</v>
      </c>
      <c r="CA105">
        <f>BZ104+'PC HKI$'!CA104</f>
        <v>613.27835019103736</v>
      </c>
      <c r="CB105">
        <f>CA104+'PC HKI$'!CB104</f>
        <v>607.06969706527025</v>
      </c>
      <c r="CC105">
        <f>CB104+'PC HKI$'!CC104</f>
        <v>601.1905926757579</v>
      </c>
      <c r="CD105">
        <f>CC104+'PC HKI$'!CD104</f>
        <v>595.65481271862529</v>
      </c>
      <c r="CE105">
        <f>CD104+'PC HKI$'!CE104</f>
        <v>590.40245418306006</v>
      </c>
      <c r="CF105">
        <f>CE104+'PC HKI$'!CF104</f>
        <v>585.43784497377908</v>
      </c>
      <c r="CG105">
        <f>CF104+'PC HKI$'!CG104</f>
        <v>580.73127295832558</v>
      </c>
      <c r="CH105">
        <f>CG104+'PC HKI$'!CH104</f>
        <v>576.23773110953971</v>
      </c>
      <c r="CI105">
        <f>CH104+'PC HKI$'!CI104</f>
        <v>571.99335064574484</v>
      </c>
      <c r="CJ105">
        <f>CI104+'PC HKI$'!CJ104</f>
        <v>567.97548930647429</v>
      </c>
      <c r="CK105">
        <f>CJ104+'PC HKI$'!CK104</f>
        <v>564.07924315638365</v>
      </c>
      <c r="CL105">
        <f>CK104+'PC HKI$'!CL104</f>
        <v>560.24118963749186</v>
      </c>
      <c r="CM105">
        <f>CL104+'PC HKI$'!CM104</f>
        <v>556.29846701163194</v>
      </c>
      <c r="CN105">
        <f>CM104+'PC HKI$'!CN104</f>
        <v>552.43469878759686</v>
      </c>
      <c r="CO105">
        <f>CN104+'PC HKI$'!CO104</f>
        <v>548.58863128122016</v>
      </c>
      <c r="CP105">
        <f>CO104+'PC HKI$'!CP104</f>
        <v>544.595715569258</v>
      </c>
      <c r="CQ105">
        <f>CP104+'PC HKI$'!CQ104</f>
        <v>540.51803905682107</v>
      </c>
      <c r="CR105">
        <f>CQ104+'PC HKI$'!CR104</f>
        <v>536.32775872371883</v>
      </c>
      <c r="CS105">
        <f>CR104+'PC HKI$'!CS104</f>
        <v>532.2107961988122</v>
      </c>
      <c r="CT105">
        <f>CS104+'PC HKI$'!CT104</f>
        <v>527.98907554385789</v>
      </c>
      <c r="CU105">
        <f>CT104+'PC HKI$'!CU104</f>
        <v>523.61808121295087</v>
      </c>
      <c r="CV105">
        <f>CU104+'PC HKI$'!CV104</f>
        <v>519.22231725219956</v>
      </c>
      <c r="CW105">
        <f>CV104+'PC HKI$'!CW104</f>
        <v>514.65545781821857</v>
      </c>
      <c r="CX105">
        <f>CW104+'PC HKI$'!CX104</f>
        <v>510.00311316807745</v>
      </c>
      <c r="CY105">
        <f>CX104+'PC HKI$'!CY104</f>
        <v>505.23767805663783</v>
      </c>
    </row>
    <row r="106" spans="1:103" x14ac:dyDescent="0.25">
      <c r="A106">
        <f>'HKFI(x)'!AE104</f>
        <v>2052</v>
      </c>
      <c r="B106">
        <f t="shared" si="4"/>
        <v>114855.94028220048</v>
      </c>
      <c r="C106">
        <f>'PC HKI$'!C105</f>
        <v>82.696108520035153</v>
      </c>
      <c r="D106">
        <f>C105+'PC HKI$'!D105</f>
        <v>150.79188404362637</v>
      </c>
      <c r="E106">
        <f>D105+'PC HKI$'!E105</f>
        <v>211.7430066022485</v>
      </c>
      <c r="F106">
        <f>E105+'PC HKI$'!F105</f>
        <v>301.91454018316875</v>
      </c>
      <c r="G106">
        <f>F105+'PC HKI$'!G105</f>
        <v>418.0901105428909</v>
      </c>
      <c r="H106">
        <f>G105+'PC HKI$'!H105</f>
        <v>548.59374991763661</v>
      </c>
      <c r="I106">
        <f>H105+'PC HKI$'!I105</f>
        <v>721.34915917408443</v>
      </c>
      <c r="J106">
        <f>I105+'PC HKI$'!J105</f>
        <v>893.43495093480226</v>
      </c>
      <c r="K106">
        <f>J105+'PC HKI$'!K105</f>
        <v>1067.7373414802287</v>
      </c>
      <c r="L106">
        <f>K105+'PC HKI$'!L105</f>
        <v>1230.100724192223</v>
      </c>
      <c r="M106">
        <f>L105+'PC HKI$'!M105</f>
        <v>1394.418387921949</v>
      </c>
      <c r="N106">
        <f>M105+'PC HKI$'!N105</f>
        <v>1561.0302972990548</v>
      </c>
      <c r="O106">
        <f>N105+'PC HKI$'!O105</f>
        <v>1736.4560299161442</v>
      </c>
      <c r="P106">
        <f>O105+'PC HKI$'!P105</f>
        <v>1915.3605080741186</v>
      </c>
      <c r="Q106">
        <f>P105+'PC HKI$'!Q105</f>
        <v>2086.779878982004</v>
      </c>
      <c r="R106">
        <f>Q105+'PC HKI$'!R105</f>
        <v>2245.2344525145954</v>
      </c>
      <c r="S106">
        <f>R105+'PC HKI$'!S105</f>
        <v>2420.3160709245167</v>
      </c>
      <c r="T106">
        <f>S105+'PC HKI$'!T105</f>
        <v>2574.550710239917</v>
      </c>
      <c r="U106">
        <f>T105+'PC HKI$'!U105</f>
        <v>2663.8524100151831</v>
      </c>
      <c r="V106">
        <f>U105+'PC HKI$'!V105</f>
        <v>2747.6860965119918</v>
      </c>
      <c r="W106">
        <f>V105+'PC HKI$'!W105</f>
        <v>2807.940085684932</v>
      </c>
      <c r="X106">
        <f>W105+'PC HKI$'!X105</f>
        <v>2831.1292483106558</v>
      </c>
      <c r="Y106">
        <f>X105+'PC HKI$'!Y105</f>
        <v>2821.0511106240542</v>
      </c>
      <c r="Z106">
        <f>Y105+'PC HKI$'!Z105</f>
        <v>2763.6530718609747</v>
      </c>
      <c r="AA106">
        <f>Z105+'PC HKI$'!AA105</f>
        <v>2691.5709700367415</v>
      </c>
      <c r="AB106">
        <f>AA105+'PC HKI$'!AB105</f>
        <v>2611.0702892022218</v>
      </c>
      <c r="AC106">
        <f>AB105+'PC HKI$'!AC105</f>
        <v>2516.492495476456</v>
      </c>
      <c r="AD106">
        <f>AC105+'PC HKI$'!AD105</f>
        <v>2391.9699980721889</v>
      </c>
      <c r="AE106">
        <f>AD105+'PC HKI$'!AE105</f>
        <v>2274.2035684665839</v>
      </c>
      <c r="AF106">
        <f>AE105+'PC HKI$'!AF105</f>
        <v>2162.827332399117</v>
      </c>
      <c r="AG106">
        <f>AF105+'PC HKI$'!AG105</f>
        <v>2058.9665210813537</v>
      </c>
      <c r="AH106">
        <f>AG105+'PC HKI$'!AH105</f>
        <v>1962.4056040196681</v>
      </c>
      <c r="AI106">
        <f>AH105+'PC HKI$'!AI105</f>
        <v>1872.3497393437833</v>
      </c>
      <c r="AJ106">
        <f>AI105+'PC HKI$'!AJ105</f>
        <v>1787.9691043348628</v>
      </c>
      <c r="AK106">
        <f>AJ105+'PC HKI$'!AK105</f>
        <v>1708.1750884581229</v>
      </c>
      <c r="AL106">
        <f>AK105+'PC HKI$'!AL105</f>
        <v>1633.2973882947183</v>
      </c>
      <c r="AM106">
        <f>AL105+'PC HKI$'!AM105</f>
        <v>1562.9865265712456</v>
      </c>
      <c r="AN106">
        <f>AM105+'PC HKI$'!AN105</f>
        <v>1496.1758692140243</v>
      </c>
      <c r="AO106">
        <f>AN105+'PC HKI$'!AO105</f>
        <v>1432.9153203172814</v>
      </c>
      <c r="AP106">
        <f>AO105+'PC HKI$'!AP105</f>
        <v>1374.0500410121788</v>
      </c>
      <c r="AQ106">
        <f>AP105+'PC HKI$'!AQ105</f>
        <v>1319.3915779951933</v>
      </c>
      <c r="AR106">
        <f>AQ105+'PC HKI$'!AR105</f>
        <v>1268.4184831235775</v>
      </c>
      <c r="AS106">
        <f>AR105+'PC HKI$'!AS105</f>
        <v>1221.7076356011228</v>
      </c>
      <c r="AT106">
        <f>AS105+'PC HKI$'!AT105</f>
        <v>1179.014216723707</v>
      </c>
      <c r="AU106">
        <f>AT105+'PC HKI$'!AU105</f>
        <v>1139.4971984117599</v>
      </c>
      <c r="AV106">
        <f>AU105+'PC HKI$'!AV105</f>
        <v>1102.5013548509223</v>
      </c>
      <c r="AW106">
        <f>AV105+'PC HKI$'!AW105</f>
        <v>1067.9273922151185</v>
      </c>
      <c r="AX106">
        <f>AW105+'PC HKI$'!AX105</f>
        <v>1036.0710724736516</v>
      </c>
      <c r="AY106">
        <f>AX105+'PC HKI$'!AY105</f>
        <v>1006.8338704505381</v>
      </c>
      <c r="AZ106">
        <f>AY105+'PC HKI$'!AZ105</f>
        <v>979.35124335866522</v>
      </c>
      <c r="BA106">
        <f>AZ105+'PC HKI$'!BA105</f>
        <v>953.29131063454349</v>
      </c>
      <c r="BB106">
        <f>BA105+'PC HKI$'!BB105</f>
        <v>929.19590768277544</v>
      </c>
      <c r="BC106">
        <f>BB105+'PC HKI$'!BC105</f>
        <v>906.81016057022157</v>
      </c>
      <c r="BD106">
        <f>BC105+'PC HKI$'!BD105</f>
        <v>886.02602772017406</v>
      </c>
      <c r="BE106">
        <f>BD105+'PC HKI$'!BE105</f>
        <v>866.95621120787609</v>
      </c>
      <c r="BF106">
        <f>BE105+'PC HKI$'!BF105</f>
        <v>849.31383635680129</v>
      </c>
      <c r="BG106">
        <f>BF105+'PC HKI$'!BG105</f>
        <v>832.91089892935952</v>
      </c>
      <c r="BH106">
        <f>BG105+'PC HKI$'!BH105</f>
        <v>817.54187059277535</v>
      </c>
      <c r="BI106">
        <f>BH105+'PC HKI$'!BI105</f>
        <v>803.0933812290815</v>
      </c>
      <c r="BJ106">
        <f>BI105+'PC HKI$'!BJ105</f>
        <v>789.44723367353595</v>
      </c>
      <c r="BK106">
        <f>BJ105+'PC HKI$'!BK105</f>
        <v>776.40105580311001</v>
      </c>
      <c r="BL106">
        <f>BK105+'PC HKI$'!BL105</f>
        <v>763.83951039779379</v>
      </c>
      <c r="BM106">
        <f>BL105+'PC HKI$'!BM105</f>
        <v>751.75277518064763</v>
      </c>
      <c r="BN106">
        <f>BM105+'PC HKI$'!BN105</f>
        <v>740.06680178196461</v>
      </c>
      <c r="BO106">
        <f>BN105+'PC HKI$'!BO105</f>
        <v>728.78231983500734</v>
      </c>
      <c r="BP106">
        <f>BO105+'PC HKI$'!BP105</f>
        <v>717.82982463288567</v>
      </c>
      <c r="BQ106">
        <f>BP105+'PC HKI$'!BQ105</f>
        <v>707.21551644169085</v>
      </c>
      <c r="BR106">
        <f>BQ105+'PC HKI$'!BR105</f>
        <v>696.90593205749713</v>
      </c>
      <c r="BS106">
        <f>BR105+'PC HKI$'!BS105</f>
        <v>686.86975434774638</v>
      </c>
      <c r="BT106">
        <f>BS105+'PC HKI$'!BT105</f>
        <v>677.1505856638264</v>
      </c>
      <c r="BU106">
        <f>BT105+'PC HKI$'!BU105</f>
        <v>667.81805834277748</v>
      </c>
      <c r="BV106">
        <f>BU105+'PC HKI$'!BV105</f>
        <v>658.8538775229606</v>
      </c>
      <c r="BW106">
        <f>BV105+'PC HKI$'!BW105</f>
        <v>650.25407497785147</v>
      </c>
      <c r="BX106">
        <f>BW105+'PC HKI$'!BX105</f>
        <v>642.00157668171153</v>
      </c>
      <c r="BY106">
        <f>BX105+'PC HKI$'!BY105</f>
        <v>634.16191979145742</v>
      </c>
      <c r="BZ106">
        <f>BY105+'PC HKI$'!BZ105</f>
        <v>626.79972055329915</v>
      </c>
      <c r="CA106">
        <f>BZ105+'PC HKI$'!CA105</f>
        <v>619.84612336946122</v>
      </c>
      <c r="CB106">
        <f>CA105+'PC HKI$'!CB105</f>
        <v>613.27835019103736</v>
      </c>
      <c r="CC106">
        <f>CB105+'PC HKI$'!CC105</f>
        <v>607.06969706527025</v>
      </c>
      <c r="CD106">
        <f>CC105+'PC HKI$'!CD105</f>
        <v>601.1905926757579</v>
      </c>
      <c r="CE106">
        <f>CD105+'PC HKI$'!CE105</f>
        <v>595.65481271862529</v>
      </c>
      <c r="CF106">
        <f>CE105+'PC HKI$'!CF105</f>
        <v>590.40245418306006</v>
      </c>
      <c r="CG106">
        <f>CF105+'PC HKI$'!CG105</f>
        <v>585.43784497377908</v>
      </c>
      <c r="CH106">
        <f>CG105+'PC HKI$'!CH105</f>
        <v>580.73127295832558</v>
      </c>
      <c r="CI106">
        <f>CH105+'PC HKI$'!CI105</f>
        <v>576.23773110953971</v>
      </c>
      <c r="CJ106">
        <f>CI105+'PC HKI$'!CJ105</f>
        <v>571.99335064574484</v>
      </c>
      <c r="CK106">
        <f>CJ105+'PC HKI$'!CK105</f>
        <v>567.97548930647429</v>
      </c>
      <c r="CL106">
        <f>CK105+'PC HKI$'!CL105</f>
        <v>564.07924315638365</v>
      </c>
      <c r="CM106">
        <f>CL105+'PC HKI$'!CM105</f>
        <v>560.24118963749186</v>
      </c>
      <c r="CN106">
        <f>CM105+'PC HKI$'!CN105</f>
        <v>556.29846701163194</v>
      </c>
      <c r="CO106">
        <f>CN105+'PC HKI$'!CO105</f>
        <v>552.43469878759686</v>
      </c>
      <c r="CP106">
        <f>CO105+'PC HKI$'!CP105</f>
        <v>548.58863128122016</v>
      </c>
      <c r="CQ106">
        <f>CP105+'PC HKI$'!CQ105</f>
        <v>544.595715569258</v>
      </c>
      <c r="CR106">
        <f>CQ105+'PC HKI$'!CR105</f>
        <v>540.51803905682107</v>
      </c>
      <c r="CS106">
        <f>CR105+'PC HKI$'!CS105</f>
        <v>536.32775872371883</v>
      </c>
      <c r="CT106">
        <f>CS105+'PC HKI$'!CT105</f>
        <v>532.2107961988122</v>
      </c>
      <c r="CU106">
        <f>CT105+'PC HKI$'!CU105</f>
        <v>527.98907554385789</v>
      </c>
      <c r="CV106">
        <f>CU105+'PC HKI$'!CV105</f>
        <v>523.61808121295087</v>
      </c>
      <c r="CW106">
        <f>CV105+'PC HKI$'!CW105</f>
        <v>519.22231725219956</v>
      </c>
      <c r="CX106">
        <f>CW105+'PC HKI$'!CX105</f>
        <v>514.65545781821857</v>
      </c>
      <c r="CY106">
        <f>CX105+'PC HKI$'!CY105</f>
        <v>510.00311316807745</v>
      </c>
    </row>
    <row r="107" spans="1:103" x14ac:dyDescent="0.25">
      <c r="A107">
        <f>'HKFI(x)'!AE105</f>
        <v>2053</v>
      </c>
      <c r="B107">
        <f t="shared" si="4"/>
        <v>119062.2186202264</v>
      </c>
      <c r="C107">
        <f>'PC HKI$'!C106</f>
        <v>86.023355807946629</v>
      </c>
      <c r="D107">
        <f>C106+'PC HKI$'!D106</f>
        <v>157.03214882207394</v>
      </c>
      <c r="E107">
        <f>D106+'PC HKI$'!E106</f>
        <v>220.48799742827003</v>
      </c>
      <c r="F107">
        <f>E106+'PC HKI$'!F106</f>
        <v>314.30768548373794</v>
      </c>
      <c r="G107">
        <f>F106+'PC HKI$'!G106</f>
        <v>435.38522276916819</v>
      </c>
      <c r="H107">
        <f>G106+'PC HKI$'!H106</f>
        <v>571.69212281123271</v>
      </c>
      <c r="I107">
        <f>H106+'PC HKI$'!I106</f>
        <v>752.16812453276066</v>
      </c>
      <c r="J107">
        <f>I106+'PC HKI$'!J106</f>
        <v>931.80553131935824</v>
      </c>
      <c r="K107">
        <f>J106+'PC HKI$'!K106</f>
        <v>1113.8071446188126</v>
      </c>
      <c r="L107">
        <f>K106+'PC HKI$'!L106</f>
        <v>1284.041169395246</v>
      </c>
      <c r="M107">
        <f>L106+'PC HKI$'!M106</f>
        <v>1456.9428209640562</v>
      </c>
      <c r="N107">
        <f>M106+'PC HKI$'!N106</f>
        <v>1632.2828674987597</v>
      </c>
      <c r="O107">
        <f>N106+'PC HKI$'!O106</f>
        <v>1817.4223372493921</v>
      </c>
      <c r="P107">
        <f>O106+'PC HKI$'!P106</f>
        <v>2006.0326357808347</v>
      </c>
      <c r="Q107">
        <f>P106+'PC HKI$'!Q106</f>
        <v>2185.9310717726307</v>
      </c>
      <c r="R107">
        <f>Q106+'PC HKI$'!R106</f>
        <v>2351.9867378750737</v>
      </c>
      <c r="S107">
        <f>R106+'PC HKI$'!S106</f>
        <v>2535.0201552519543</v>
      </c>
      <c r="T107">
        <f>S106+'PC HKI$'!T106</f>
        <v>2696.0962236431628</v>
      </c>
      <c r="U107">
        <f>T106+'PC HKI$'!U106</f>
        <v>2790.5367731435153</v>
      </c>
      <c r="V107">
        <f>U106+'PC HKI$'!V106</f>
        <v>2878.6997355924323</v>
      </c>
      <c r="W107">
        <f>V106+'PC HKI$'!W106</f>
        <v>2942.9780204289691</v>
      </c>
      <c r="X107">
        <f>W106+'PC HKI$'!X106</f>
        <v>2968.86951085071</v>
      </c>
      <c r="Y107">
        <f>X106+'PC HKI$'!Y106</f>
        <v>2960.5221028491337</v>
      </c>
      <c r="Z107">
        <f>Y106+'PC HKI$'!Z106</f>
        <v>2902.7886410786687</v>
      </c>
      <c r="AA107">
        <f>Z106+'PC HKI$'!AA106</f>
        <v>2828.8750484915236</v>
      </c>
      <c r="AB107">
        <f>AA106+'PC HKI$'!AB106</f>
        <v>2745.6968066186068</v>
      </c>
      <c r="AC107">
        <f>AB106+'PC HKI$'!AC106</f>
        <v>2647.4006528259474</v>
      </c>
      <c r="AD107">
        <f>AC106+'PC HKI$'!AD106</f>
        <v>2516.492495476456</v>
      </c>
      <c r="AE107">
        <f>AD106+'PC HKI$'!AE106</f>
        <v>2391.9699980721889</v>
      </c>
      <c r="AF107">
        <f>AE106+'PC HKI$'!AF106</f>
        <v>2274.2035684665839</v>
      </c>
      <c r="AG107">
        <f>AF106+'PC HKI$'!AG106</f>
        <v>2162.827332399117</v>
      </c>
      <c r="AH107">
        <f>AG106+'PC HKI$'!AH106</f>
        <v>2058.9665210813537</v>
      </c>
      <c r="AI107">
        <f>AH106+'PC HKI$'!AI106</f>
        <v>1962.4056040196681</v>
      </c>
      <c r="AJ107">
        <f>AI106+'PC HKI$'!AJ106</f>
        <v>1872.3497393437833</v>
      </c>
      <c r="AK107">
        <f>AJ106+'PC HKI$'!AK106</f>
        <v>1787.9691043348628</v>
      </c>
      <c r="AL107">
        <f>AK106+'PC HKI$'!AL106</f>
        <v>1708.1750884581229</v>
      </c>
      <c r="AM107">
        <f>AL106+'PC HKI$'!AM106</f>
        <v>1633.2973882947183</v>
      </c>
      <c r="AN107">
        <f>AM106+'PC HKI$'!AN106</f>
        <v>1562.9865265712456</v>
      </c>
      <c r="AO107">
        <f>AN106+'PC HKI$'!AO106</f>
        <v>1496.1758692140243</v>
      </c>
      <c r="AP107">
        <f>AO106+'PC HKI$'!AP106</f>
        <v>1432.9153203172814</v>
      </c>
      <c r="AQ107">
        <f>AP106+'PC HKI$'!AQ106</f>
        <v>1374.0500410121788</v>
      </c>
      <c r="AR107">
        <f>AQ106+'PC HKI$'!AR106</f>
        <v>1319.3915779951933</v>
      </c>
      <c r="AS107">
        <f>AR106+'PC HKI$'!AS106</f>
        <v>1268.4184831235775</v>
      </c>
      <c r="AT107">
        <f>AS106+'PC HKI$'!AT106</f>
        <v>1221.7076356011228</v>
      </c>
      <c r="AU107">
        <f>AT106+'PC HKI$'!AU106</f>
        <v>1179.014216723707</v>
      </c>
      <c r="AV107">
        <f>AU106+'PC HKI$'!AV106</f>
        <v>1139.4971984117599</v>
      </c>
      <c r="AW107">
        <f>AV106+'PC HKI$'!AW106</f>
        <v>1102.5013548509223</v>
      </c>
      <c r="AX107">
        <f>AW106+'PC HKI$'!AX106</f>
        <v>1067.9273922151185</v>
      </c>
      <c r="AY107">
        <f>AX106+'PC HKI$'!AY106</f>
        <v>1036.0710724736516</v>
      </c>
      <c r="AZ107">
        <f>AY106+'PC HKI$'!AZ106</f>
        <v>1006.8338704505381</v>
      </c>
      <c r="BA107">
        <f>AZ106+'PC HKI$'!BA106</f>
        <v>979.35124335866522</v>
      </c>
      <c r="BB107">
        <f>BA106+'PC HKI$'!BB106</f>
        <v>953.29131063454349</v>
      </c>
      <c r="BC107">
        <f>BB106+'PC HKI$'!BC106</f>
        <v>929.19590768277544</v>
      </c>
      <c r="BD107">
        <f>BC106+'PC HKI$'!BD106</f>
        <v>906.81016057022157</v>
      </c>
      <c r="BE107">
        <f>BD106+'PC HKI$'!BE106</f>
        <v>886.02602772017406</v>
      </c>
      <c r="BF107">
        <f>BE106+'PC HKI$'!BF106</f>
        <v>866.95621120787609</v>
      </c>
      <c r="BG107">
        <f>BF106+'PC HKI$'!BG106</f>
        <v>849.31383635680129</v>
      </c>
      <c r="BH107">
        <f>BG106+'PC HKI$'!BH106</f>
        <v>832.91089892935952</v>
      </c>
      <c r="BI107">
        <f>BH106+'PC HKI$'!BI106</f>
        <v>817.54187059277535</v>
      </c>
      <c r="BJ107">
        <f>BI106+'PC HKI$'!BJ106</f>
        <v>803.0933812290815</v>
      </c>
      <c r="BK107">
        <f>BJ106+'PC HKI$'!BK106</f>
        <v>789.44723367353595</v>
      </c>
      <c r="BL107">
        <f>BK106+'PC HKI$'!BL106</f>
        <v>776.40105580311001</v>
      </c>
      <c r="BM107">
        <f>BL106+'PC HKI$'!BM106</f>
        <v>763.83951039779379</v>
      </c>
      <c r="BN107">
        <f>BM106+'PC HKI$'!BN106</f>
        <v>751.75277518064763</v>
      </c>
      <c r="BO107">
        <f>BN106+'PC HKI$'!BO106</f>
        <v>740.06680178196461</v>
      </c>
      <c r="BP107">
        <f>BO106+'PC HKI$'!BP106</f>
        <v>728.78231983500734</v>
      </c>
      <c r="BQ107">
        <f>BP106+'PC HKI$'!BQ106</f>
        <v>717.82982463288567</v>
      </c>
      <c r="BR107">
        <f>BQ106+'PC HKI$'!BR106</f>
        <v>707.21551644169085</v>
      </c>
      <c r="BS107">
        <f>BR106+'PC HKI$'!BS106</f>
        <v>696.90593205749713</v>
      </c>
      <c r="BT107">
        <f>BS106+'PC HKI$'!BT106</f>
        <v>686.86975434774638</v>
      </c>
      <c r="BU107">
        <f>BT106+'PC HKI$'!BU106</f>
        <v>677.1505856638264</v>
      </c>
      <c r="BV107">
        <f>BU106+'PC HKI$'!BV106</f>
        <v>667.81805834277748</v>
      </c>
      <c r="BW107">
        <f>BV106+'PC HKI$'!BW106</f>
        <v>658.8538775229606</v>
      </c>
      <c r="BX107">
        <f>BW106+'PC HKI$'!BX106</f>
        <v>650.25407497785147</v>
      </c>
      <c r="BY107">
        <f>BX106+'PC HKI$'!BY106</f>
        <v>642.00157668171153</v>
      </c>
      <c r="BZ107">
        <f>BY106+'PC HKI$'!BZ106</f>
        <v>634.16191979145742</v>
      </c>
      <c r="CA107">
        <f>BZ106+'PC HKI$'!CA106</f>
        <v>626.79972055329915</v>
      </c>
      <c r="CB107">
        <f>CA106+'PC HKI$'!CB106</f>
        <v>619.84612336946122</v>
      </c>
      <c r="CC107">
        <f>CB106+'PC HKI$'!CC106</f>
        <v>613.27835019103736</v>
      </c>
      <c r="CD107">
        <f>CC106+'PC HKI$'!CD106</f>
        <v>607.06969706527025</v>
      </c>
      <c r="CE107">
        <f>CD106+'PC HKI$'!CE106</f>
        <v>601.1905926757579</v>
      </c>
      <c r="CF107">
        <f>CE106+'PC HKI$'!CF106</f>
        <v>595.65481271862529</v>
      </c>
      <c r="CG107">
        <f>CF106+'PC HKI$'!CG106</f>
        <v>590.40245418306006</v>
      </c>
      <c r="CH107">
        <f>CG106+'PC HKI$'!CH106</f>
        <v>585.43784497377908</v>
      </c>
      <c r="CI107">
        <f>CH106+'PC HKI$'!CI106</f>
        <v>580.73127295832558</v>
      </c>
      <c r="CJ107">
        <f>CI106+'PC HKI$'!CJ106</f>
        <v>576.23773110953971</v>
      </c>
      <c r="CK107">
        <f>CJ106+'PC HKI$'!CK106</f>
        <v>571.99335064574484</v>
      </c>
      <c r="CL107">
        <f>CK106+'PC HKI$'!CL106</f>
        <v>567.97548930647429</v>
      </c>
      <c r="CM107">
        <f>CL106+'PC HKI$'!CM106</f>
        <v>564.07924315638365</v>
      </c>
      <c r="CN107">
        <f>CM106+'PC HKI$'!CN106</f>
        <v>560.24118963749186</v>
      </c>
      <c r="CO107">
        <f>CN106+'PC HKI$'!CO106</f>
        <v>556.29846701163194</v>
      </c>
      <c r="CP107">
        <f>CO106+'PC HKI$'!CP106</f>
        <v>552.43469878759686</v>
      </c>
      <c r="CQ107">
        <f>CP106+'PC HKI$'!CQ106</f>
        <v>548.58863128122016</v>
      </c>
      <c r="CR107">
        <f>CQ106+'PC HKI$'!CR106</f>
        <v>544.595715569258</v>
      </c>
      <c r="CS107">
        <f>CR106+'PC HKI$'!CS106</f>
        <v>540.51803905682107</v>
      </c>
      <c r="CT107">
        <f>CS106+'PC HKI$'!CT106</f>
        <v>536.32775872371883</v>
      </c>
      <c r="CU107">
        <f>CT106+'PC HKI$'!CU106</f>
        <v>532.2107961988122</v>
      </c>
      <c r="CV107">
        <f>CU106+'PC HKI$'!CV106</f>
        <v>527.98907554385789</v>
      </c>
      <c r="CW107">
        <f>CV106+'PC HKI$'!CW106</f>
        <v>523.61808121295087</v>
      </c>
      <c r="CX107">
        <f>CW106+'PC HKI$'!CX106</f>
        <v>519.22231725219956</v>
      </c>
      <c r="CY107">
        <f>CX106+'PC HKI$'!CY106</f>
        <v>514.65545781821857</v>
      </c>
    </row>
    <row r="108" spans="1:103" x14ac:dyDescent="0.25">
      <c r="A108">
        <f>'HKFI(x)'!AE106</f>
        <v>2054</v>
      </c>
      <c r="B108">
        <f t="shared" si="4"/>
        <v>123447.0854066969</v>
      </c>
      <c r="C108">
        <f>'PC HKI$'!C107</f>
        <v>89.607675550504226</v>
      </c>
      <c r="D108">
        <f>C107+'PC HKI$'!D107</f>
        <v>163.4870508476327</v>
      </c>
      <c r="E108">
        <f>D107+'PC HKI$'!E107</f>
        <v>229.66090760367626</v>
      </c>
      <c r="F108">
        <f>E107+'PC HKI$'!F107</f>
        <v>327.31953981095648</v>
      </c>
      <c r="G108">
        <f>F107+'PC HKI$'!G107</f>
        <v>453.33543146883244</v>
      </c>
      <c r="H108">
        <f>G107+'PC HKI$'!H107</f>
        <v>595.35633742361426</v>
      </c>
      <c r="I108">
        <f>H107+'PC HKI$'!I107</f>
        <v>783.54384005622751</v>
      </c>
      <c r="J108">
        <f>I107+'PC HKI$'!J107</f>
        <v>970.95933764217045</v>
      </c>
      <c r="K108">
        <f>J107+'PC HKI$'!K107</f>
        <v>1160.7078659339204</v>
      </c>
      <c r="L108">
        <f>K107+'PC HKI$'!L107</f>
        <v>1338.3991786705437</v>
      </c>
      <c r="M108">
        <f>L107+'PC HKI$'!M107</f>
        <v>1519.5695781741376</v>
      </c>
      <c r="N108">
        <f>M107+'PC HKI$'!N107</f>
        <v>1703.8681625298377</v>
      </c>
      <c r="O108">
        <f>N107+'PC HKI$'!O107</f>
        <v>1898.654188588803</v>
      </c>
      <c r="P108">
        <f>O107+'PC HKI$'!P107</f>
        <v>2097.546013737448</v>
      </c>
      <c r="Q108">
        <f>P107+'PC HKI$'!Q107</f>
        <v>2287.1507942436501</v>
      </c>
      <c r="R108">
        <f>Q107+'PC HKI$'!R107</f>
        <v>2461.314234301859</v>
      </c>
      <c r="S108">
        <f>R107+'PC HKI$'!S107</f>
        <v>2652.7750402963247</v>
      </c>
      <c r="T108">
        <f>S107+'PC HKI$'!T107</f>
        <v>2821.1540011167031</v>
      </c>
      <c r="U108">
        <f>T107+'PC HKI$'!U107</f>
        <v>2920.3229270780912</v>
      </c>
      <c r="V108">
        <f>U107+'PC HKI$'!V107</f>
        <v>3013.5345827794258</v>
      </c>
      <c r="W108">
        <f>V107+'PC HKI$'!W107</f>
        <v>3081.6036040488584</v>
      </c>
      <c r="X108">
        <f>W107+'PC HKI$'!X107</f>
        <v>3110.0342203414425</v>
      </c>
      <c r="Y108">
        <f>X107+'PC HKI$'!Y107</f>
        <v>3103.2451560864433</v>
      </c>
      <c r="Z108">
        <f>Y107+'PC HKI$'!Z107</f>
        <v>3045.2615544149644</v>
      </c>
      <c r="AA108">
        <f>Z107+'PC HKI$'!AA107</f>
        <v>2970.3171543057915</v>
      </c>
      <c r="AB108">
        <f>AA107+'PC HKI$'!AB107</f>
        <v>2884.9143471616062</v>
      </c>
      <c r="AC108">
        <f>AB107+'PC HKI$'!AC107</f>
        <v>2783.3115121533065</v>
      </c>
      <c r="AD108">
        <f>AC107+'PC HKI$'!AD107</f>
        <v>2647.4006528259474</v>
      </c>
      <c r="AE108">
        <f>AD107+'PC HKI$'!AE107</f>
        <v>2516.492495476456</v>
      </c>
      <c r="AF108">
        <f>AE107+'PC HKI$'!AF107</f>
        <v>2391.9699980721889</v>
      </c>
      <c r="AG108">
        <f>AF107+'PC HKI$'!AG107</f>
        <v>2274.2035684665839</v>
      </c>
      <c r="AH108">
        <f>AG107+'PC HKI$'!AH107</f>
        <v>2162.827332399117</v>
      </c>
      <c r="AI108">
        <f>AH107+'PC HKI$'!AI107</f>
        <v>2058.9665210813537</v>
      </c>
      <c r="AJ108">
        <f>AI107+'PC HKI$'!AJ107</f>
        <v>1962.4056040196681</v>
      </c>
      <c r="AK108">
        <f>AJ107+'PC HKI$'!AK107</f>
        <v>1872.3497393437833</v>
      </c>
      <c r="AL108">
        <f>AK107+'PC HKI$'!AL107</f>
        <v>1787.9691043348628</v>
      </c>
      <c r="AM108">
        <f>AL107+'PC HKI$'!AM107</f>
        <v>1708.1750884581229</v>
      </c>
      <c r="AN108">
        <f>AM107+'PC HKI$'!AN107</f>
        <v>1633.2973882947183</v>
      </c>
      <c r="AO108">
        <f>AN107+'PC HKI$'!AO107</f>
        <v>1562.9865265712456</v>
      </c>
      <c r="AP108">
        <f>AO107+'PC HKI$'!AP107</f>
        <v>1496.1758692140243</v>
      </c>
      <c r="AQ108">
        <f>AP107+'PC HKI$'!AQ107</f>
        <v>1432.9153203172814</v>
      </c>
      <c r="AR108">
        <f>AQ107+'PC HKI$'!AR107</f>
        <v>1374.0500410121788</v>
      </c>
      <c r="AS108">
        <f>AR107+'PC HKI$'!AS107</f>
        <v>1319.3915779951933</v>
      </c>
      <c r="AT108">
        <f>AS107+'PC HKI$'!AT107</f>
        <v>1268.4184831235775</v>
      </c>
      <c r="AU108">
        <f>AT107+'PC HKI$'!AU107</f>
        <v>1221.7076356011228</v>
      </c>
      <c r="AV108">
        <f>AU107+'PC HKI$'!AV107</f>
        <v>1179.014216723707</v>
      </c>
      <c r="AW108">
        <f>AV107+'PC HKI$'!AW107</f>
        <v>1139.4971984117599</v>
      </c>
      <c r="AX108">
        <f>AW107+'PC HKI$'!AX107</f>
        <v>1102.5013548509223</v>
      </c>
      <c r="AY108">
        <f>AX107+'PC HKI$'!AY107</f>
        <v>1067.9273922151185</v>
      </c>
      <c r="AZ108">
        <f>AY107+'PC HKI$'!AZ107</f>
        <v>1036.0710724736516</v>
      </c>
      <c r="BA108">
        <f>AZ107+'PC HKI$'!BA107</f>
        <v>1006.8338704505381</v>
      </c>
      <c r="BB108">
        <f>BA107+'PC HKI$'!BB107</f>
        <v>979.35124335866522</v>
      </c>
      <c r="BC108">
        <f>BB107+'PC HKI$'!BC107</f>
        <v>953.29131063454349</v>
      </c>
      <c r="BD108">
        <f>BC107+'PC HKI$'!BD107</f>
        <v>929.19590768277544</v>
      </c>
      <c r="BE108">
        <f>BD107+'PC HKI$'!BE107</f>
        <v>906.81016057022157</v>
      </c>
      <c r="BF108">
        <f>BE107+'PC HKI$'!BF107</f>
        <v>886.02602772017406</v>
      </c>
      <c r="BG108">
        <f>BF107+'PC HKI$'!BG107</f>
        <v>866.95621120787609</v>
      </c>
      <c r="BH108">
        <f>BG107+'PC HKI$'!BH107</f>
        <v>849.31383635680129</v>
      </c>
      <c r="BI108">
        <f>BH107+'PC HKI$'!BI107</f>
        <v>832.91089892935952</v>
      </c>
      <c r="BJ108">
        <f>BI107+'PC HKI$'!BJ107</f>
        <v>817.54187059277535</v>
      </c>
      <c r="BK108">
        <f>BJ107+'PC HKI$'!BK107</f>
        <v>803.0933812290815</v>
      </c>
      <c r="BL108">
        <f>BK107+'PC HKI$'!BL107</f>
        <v>789.44723367353595</v>
      </c>
      <c r="BM108">
        <f>BL107+'PC HKI$'!BM107</f>
        <v>776.40105580311001</v>
      </c>
      <c r="BN108">
        <f>BM107+'PC HKI$'!BN107</f>
        <v>763.83951039779379</v>
      </c>
      <c r="BO108">
        <f>BN107+'PC HKI$'!BO107</f>
        <v>751.75277518064763</v>
      </c>
      <c r="BP108">
        <f>BO107+'PC HKI$'!BP107</f>
        <v>740.06680178196461</v>
      </c>
      <c r="BQ108">
        <f>BP107+'PC HKI$'!BQ107</f>
        <v>728.78231983500734</v>
      </c>
      <c r="BR108">
        <f>BQ107+'PC HKI$'!BR107</f>
        <v>717.82982463288567</v>
      </c>
      <c r="BS108">
        <f>BR107+'PC HKI$'!BS107</f>
        <v>707.21551644169085</v>
      </c>
      <c r="BT108">
        <f>BS107+'PC HKI$'!BT107</f>
        <v>696.90593205749713</v>
      </c>
      <c r="BU108">
        <f>BT107+'PC HKI$'!BU107</f>
        <v>686.86975434774638</v>
      </c>
      <c r="BV108">
        <f>BU107+'PC HKI$'!BV107</f>
        <v>677.1505856638264</v>
      </c>
      <c r="BW108">
        <f>BV107+'PC HKI$'!BW107</f>
        <v>667.81805834277748</v>
      </c>
      <c r="BX108">
        <f>BW107+'PC HKI$'!BX107</f>
        <v>658.8538775229606</v>
      </c>
      <c r="BY108">
        <f>BX107+'PC HKI$'!BY107</f>
        <v>650.25407497785147</v>
      </c>
      <c r="BZ108">
        <f>BY107+'PC HKI$'!BZ107</f>
        <v>642.00157668171153</v>
      </c>
      <c r="CA108">
        <f>BZ107+'PC HKI$'!CA107</f>
        <v>634.16191979145742</v>
      </c>
      <c r="CB108">
        <f>CA107+'PC HKI$'!CB107</f>
        <v>626.79972055329915</v>
      </c>
      <c r="CC108">
        <f>CB107+'PC HKI$'!CC107</f>
        <v>619.84612336946122</v>
      </c>
      <c r="CD108">
        <f>CC107+'PC HKI$'!CD107</f>
        <v>613.27835019103736</v>
      </c>
      <c r="CE108">
        <f>CD107+'PC HKI$'!CE107</f>
        <v>607.06969706527025</v>
      </c>
      <c r="CF108">
        <f>CE107+'PC HKI$'!CF107</f>
        <v>601.1905926757579</v>
      </c>
      <c r="CG108">
        <f>CF107+'PC HKI$'!CG107</f>
        <v>595.65481271862529</v>
      </c>
      <c r="CH108">
        <f>CG107+'PC HKI$'!CH107</f>
        <v>590.40245418306006</v>
      </c>
      <c r="CI108">
        <f>CH107+'PC HKI$'!CI107</f>
        <v>585.43784497377908</v>
      </c>
      <c r="CJ108">
        <f>CI107+'PC HKI$'!CJ107</f>
        <v>580.73127295832558</v>
      </c>
      <c r="CK108">
        <f>CJ107+'PC HKI$'!CK107</f>
        <v>576.23773110953971</v>
      </c>
      <c r="CL108">
        <f>CK107+'PC HKI$'!CL107</f>
        <v>571.99335064574484</v>
      </c>
      <c r="CM108">
        <f>CL107+'PC HKI$'!CM107</f>
        <v>567.97548930647429</v>
      </c>
      <c r="CN108">
        <f>CM107+'PC HKI$'!CN107</f>
        <v>564.07924315638365</v>
      </c>
      <c r="CO108">
        <f>CN107+'PC HKI$'!CO107</f>
        <v>560.24118963749186</v>
      </c>
      <c r="CP108">
        <f>CO107+'PC HKI$'!CP107</f>
        <v>556.29846701163194</v>
      </c>
      <c r="CQ108">
        <f>CP107+'PC HKI$'!CQ107</f>
        <v>552.43469878759686</v>
      </c>
      <c r="CR108">
        <f>CQ107+'PC HKI$'!CR107</f>
        <v>548.58863128122016</v>
      </c>
      <c r="CS108">
        <f>CR107+'PC HKI$'!CS107</f>
        <v>544.595715569258</v>
      </c>
      <c r="CT108">
        <f>CS107+'PC HKI$'!CT107</f>
        <v>540.51803905682107</v>
      </c>
      <c r="CU108">
        <f>CT107+'PC HKI$'!CU107</f>
        <v>536.32775872371883</v>
      </c>
      <c r="CV108">
        <f>CU107+'PC HKI$'!CV107</f>
        <v>532.2107961988122</v>
      </c>
      <c r="CW108">
        <f>CV107+'PC HKI$'!CW107</f>
        <v>527.98907554385789</v>
      </c>
      <c r="CX108">
        <f>CW107+'PC HKI$'!CX107</f>
        <v>523.61808121295087</v>
      </c>
      <c r="CY108">
        <f>CX107+'PC HKI$'!CY107</f>
        <v>519.22231725219956</v>
      </c>
    </row>
    <row r="109" spans="1:103" x14ac:dyDescent="0.25">
      <c r="A109">
        <f>'HKFI(x)'!AE107</f>
        <v>2055</v>
      </c>
      <c r="B109">
        <f t="shared" si="4"/>
        <v>128031.42771877593</v>
      </c>
      <c r="C109">
        <f>'PC HKI$'!C108</f>
        <v>93.616415943668329</v>
      </c>
      <c r="D109">
        <f>C108+'PC HKI$'!D108</f>
        <v>170.56878186992361</v>
      </c>
      <c r="E109">
        <f>D108+'PC HKI$'!E108</f>
        <v>239.39514702709303</v>
      </c>
      <c r="F109">
        <f>E108+'PC HKI$'!F108</f>
        <v>341.26955465922384</v>
      </c>
      <c r="G109">
        <f>F108+'PC HKI$'!G108</f>
        <v>472.57212466046406</v>
      </c>
      <c r="H109">
        <f>G108+'PC HKI$'!H108</f>
        <v>620.43391680363743</v>
      </c>
      <c r="I109">
        <f>H108+'PC HKI$'!I108</f>
        <v>816.441348361172</v>
      </c>
      <c r="J109">
        <f>I108+'PC HKI$'!J108</f>
        <v>1011.5966815501185</v>
      </c>
      <c r="K109">
        <f>J108+'PC HKI$'!K108</f>
        <v>1209.32964235806</v>
      </c>
      <c r="L109">
        <f>K108+'PC HKI$'!L108</f>
        <v>1394.4897318960448</v>
      </c>
      <c r="M109">
        <f>L108+'PC HKI$'!M108</f>
        <v>1583.564208544575</v>
      </c>
      <c r="N109">
        <f>M108+'PC HKI$'!N108</f>
        <v>1776.548748364638</v>
      </c>
      <c r="O109">
        <f>N108+'PC HKI$'!O108</f>
        <v>1981.3314724743827</v>
      </c>
      <c r="P109">
        <f>O108+'PC HKI$'!P108</f>
        <v>2190.5093187915591</v>
      </c>
      <c r="Q109">
        <f>P108+'PC HKI$'!Q108</f>
        <v>2390.398053082964</v>
      </c>
      <c r="R109">
        <f>Q108+'PC HKI$'!R108</f>
        <v>2573.852326260359</v>
      </c>
      <c r="S109">
        <f>R108+'PC HKI$'!S108</f>
        <v>2774.3510315570106</v>
      </c>
      <c r="T109">
        <f>S108+'PC HKI$'!T108</f>
        <v>2950.4324106784657</v>
      </c>
      <c r="U109">
        <f>T108+'PC HKI$'!U108</f>
        <v>3054.5664935391801</v>
      </c>
      <c r="V109">
        <f>U108+'PC HKI$'!V108</f>
        <v>3152.4127541833946</v>
      </c>
      <c r="W109">
        <f>V108+'PC HKI$'!W108</f>
        <v>3224.943604460158</v>
      </c>
      <c r="X109">
        <f>W108+'PC HKI$'!X108</f>
        <v>3255.496573647169</v>
      </c>
      <c r="Y109">
        <f>X108+'PC HKI$'!Y108</f>
        <v>3249.9726895733588</v>
      </c>
      <c r="Z109">
        <f>Y108+'PC HKI$'!Z108</f>
        <v>3191.3235136725029</v>
      </c>
      <c r="AA109">
        <f>Z108+'PC HKI$'!AA108</f>
        <v>3115.3527382001157</v>
      </c>
      <c r="AB109">
        <f>AA108+'PC HKI$'!AB108</f>
        <v>3028.4831484327824</v>
      </c>
      <c r="AC109">
        <f>AB108+'PC HKI$'!AC108</f>
        <v>2923.9549229526456</v>
      </c>
      <c r="AD109">
        <f>AC108+'PC HKI$'!AD108</f>
        <v>2783.3115121533065</v>
      </c>
      <c r="AE109">
        <f>AD108+'PC HKI$'!AE108</f>
        <v>2647.4006528259474</v>
      </c>
      <c r="AF109">
        <f>AE108+'PC HKI$'!AF108</f>
        <v>2516.492495476456</v>
      </c>
      <c r="AG109">
        <f>AF108+'PC HKI$'!AG108</f>
        <v>2391.9699980721889</v>
      </c>
      <c r="AH109">
        <f>AG108+'PC HKI$'!AH108</f>
        <v>2274.2035684665839</v>
      </c>
      <c r="AI109">
        <f>AH108+'PC HKI$'!AI108</f>
        <v>2162.827332399117</v>
      </c>
      <c r="AJ109">
        <f>AI108+'PC HKI$'!AJ108</f>
        <v>2058.9665210813537</v>
      </c>
      <c r="AK109">
        <f>AJ108+'PC HKI$'!AK108</f>
        <v>1962.4056040196681</v>
      </c>
      <c r="AL109">
        <f>AK108+'PC HKI$'!AL108</f>
        <v>1872.3497393437833</v>
      </c>
      <c r="AM109">
        <f>AL108+'PC HKI$'!AM108</f>
        <v>1787.9691043348628</v>
      </c>
      <c r="AN109">
        <f>AM108+'PC HKI$'!AN108</f>
        <v>1708.1750884581229</v>
      </c>
      <c r="AO109">
        <f>AN108+'PC HKI$'!AO108</f>
        <v>1633.2973882947183</v>
      </c>
      <c r="AP109">
        <f>AO108+'PC HKI$'!AP108</f>
        <v>1562.9865265712456</v>
      </c>
      <c r="AQ109">
        <f>AP108+'PC HKI$'!AQ108</f>
        <v>1496.1758692140243</v>
      </c>
      <c r="AR109">
        <f>AQ108+'PC HKI$'!AR108</f>
        <v>1432.9153203172814</v>
      </c>
      <c r="AS109">
        <f>AR108+'PC HKI$'!AS108</f>
        <v>1374.0500410121788</v>
      </c>
      <c r="AT109">
        <f>AS108+'PC HKI$'!AT108</f>
        <v>1319.3915779951933</v>
      </c>
      <c r="AU109">
        <f>AT108+'PC HKI$'!AU108</f>
        <v>1268.4184831235775</v>
      </c>
      <c r="AV109">
        <f>AU108+'PC HKI$'!AV108</f>
        <v>1221.7076356011228</v>
      </c>
      <c r="AW109">
        <f>AV108+'PC HKI$'!AW108</f>
        <v>1179.014216723707</v>
      </c>
      <c r="AX109">
        <f>AW108+'PC HKI$'!AX108</f>
        <v>1139.4971984117599</v>
      </c>
      <c r="AY109">
        <f>AX108+'PC HKI$'!AY108</f>
        <v>1102.5013548509223</v>
      </c>
      <c r="AZ109">
        <f>AY108+'PC HKI$'!AZ108</f>
        <v>1067.9273922151185</v>
      </c>
      <c r="BA109">
        <f>AZ108+'PC HKI$'!BA108</f>
        <v>1036.0710724736516</v>
      </c>
      <c r="BB109">
        <f>BA108+'PC HKI$'!BB108</f>
        <v>1006.8338704505381</v>
      </c>
      <c r="BC109">
        <f>BB108+'PC HKI$'!BC108</f>
        <v>979.35124335866522</v>
      </c>
      <c r="BD109">
        <f>BC108+'PC HKI$'!BD108</f>
        <v>953.29131063454349</v>
      </c>
      <c r="BE109">
        <f>BD108+'PC HKI$'!BE108</f>
        <v>929.19590768277544</v>
      </c>
      <c r="BF109">
        <f>BE108+'PC HKI$'!BF108</f>
        <v>906.81016057022157</v>
      </c>
      <c r="BG109">
        <f>BF108+'PC HKI$'!BG108</f>
        <v>886.02602772017406</v>
      </c>
      <c r="BH109">
        <f>BG108+'PC HKI$'!BH108</f>
        <v>866.95621120787609</v>
      </c>
      <c r="BI109">
        <f>BH108+'PC HKI$'!BI108</f>
        <v>849.31383635680129</v>
      </c>
      <c r="BJ109">
        <f>BI108+'PC HKI$'!BJ108</f>
        <v>832.91089892935952</v>
      </c>
      <c r="BK109">
        <f>BJ108+'PC HKI$'!BK108</f>
        <v>817.54187059277535</v>
      </c>
      <c r="BL109">
        <f>BK108+'PC HKI$'!BL108</f>
        <v>803.0933812290815</v>
      </c>
      <c r="BM109">
        <f>BL108+'PC HKI$'!BM108</f>
        <v>789.44723367353595</v>
      </c>
      <c r="BN109">
        <f>BM108+'PC HKI$'!BN108</f>
        <v>776.40105580311001</v>
      </c>
      <c r="BO109">
        <f>BN108+'PC HKI$'!BO108</f>
        <v>763.83951039779379</v>
      </c>
      <c r="BP109">
        <f>BO108+'PC HKI$'!BP108</f>
        <v>751.75277518064763</v>
      </c>
      <c r="BQ109">
        <f>BP108+'PC HKI$'!BQ108</f>
        <v>740.06680178196461</v>
      </c>
      <c r="BR109">
        <f>BQ108+'PC HKI$'!BR108</f>
        <v>728.78231983500734</v>
      </c>
      <c r="BS109">
        <f>BR108+'PC HKI$'!BS108</f>
        <v>717.82982463288567</v>
      </c>
      <c r="BT109">
        <f>BS108+'PC HKI$'!BT108</f>
        <v>707.21551644169085</v>
      </c>
      <c r="BU109">
        <f>BT108+'PC HKI$'!BU108</f>
        <v>696.90593205749713</v>
      </c>
      <c r="BV109">
        <f>BU108+'PC HKI$'!BV108</f>
        <v>686.86975434774638</v>
      </c>
      <c r="BW109">
        <f>BV108+'PC HKI$'!BW108</f>
        <v>677.1505856638264</v>
      </c>
      <c r="BX109">
        <f>BW108+'PC HKI$'!BX108</f>
        <v>667.81805834277748</v>
      </c>
      <c r="BY109">
        <f>BX108+'PC HKI$'!BY108</f>
        <v>658.8538775229606</v>
      </c>
      <c r="BZ109">
        <f>BY108+'PC HKI$'!BZ108</f>
        <v>650.25407497785147</v>
      </c>
      <c r="CA109">
        <f>BZ108+'PC HKI$'!CA108</f>
        <v>642.00157668171153</v>
      </c>
      <c r="CB109">
        <f>CA108+'PC HKI$'!CB108</f>
        <v>634.16191979145742</v>
      </c>
      <c r="CC109">
        <f>CB108+'PC HKI$'!CC108</f>
        <v>626.79972055329915</v>
      </c>
      <c r="CD109">
        <f>CC108+'PC HKI$'!CD108</f>
        <v>619.84612336946122</v>
      </c>
      <c r="CE109">
        <f>CD108+'PC HKI$'!CE108</f>
        <v>613.27835019103736</v>
      </c>
      <c r="CF109">
        <f>CE108+'PC HKI$'!CF108</f>
        <v>607.06969706527025</v>
      </c>
      <c r="CG109">
        <f>CF108+'PC HKI$'!CG108</f>
        <v>601.1905926757579</v>
      </c>
      <c r="CH109">
        <f>CG108+'PC HKI$'!CH108</f>
        <v>595.65481271862529</v>
      </c>
      <c r="CI109">
        <f>CH108+'PC HKI$'!CI108</f>
        <v>590.40245418306006</v>
      </c>
      <c r="CJ109">
        <f>CI108+'PC HKI$'!CJ108</f>
        <v>585.43784497377908</v>
      </c>
      <c r="CK109">
        <f>CJ108+'PC HKI$'!CK108</f>
        <v>580.73127295832558</v>
      </c>
      <c r="CL109">
        <f>CK108+'PC HKI$'!CL108</f>
        <v>576.23773110953971</v>
      </c>
      <c r="CM109">
        <f>CL108+'PC HKI$'!CM108</f>
        <v>571.99335064574484</v>
      </c>
      <c r="CN109">
        <f>CM108+'PC HKI$'!CN108</f>
        <v>567.97548930647429</v>
      </c>
      <c r="CO109">
        <f>CN108+'PC HKI$'!CO108</f>
        <v>564.07924315638365</v>
      </c>
      <c r="CP109">
        <f>CO108+'PC HKI$'!CP108</f>
        <v>560.24118963749186</v>
      </c>
      <c r="CQ109">
        <f>CP108+'PC HKI$'!CQ108</f>
        <v>556.29846701163194</v>
      </c>
      <c r="CR109">
        <f>CQ108+'PC HKI$'!CR108</f>
        <v>552.43469878759686</v>
      </c>
      <c r="CS109">
        <f>CR108+'PC HKI$'!CS108</f>
        <v>548.58863128122016</v>
      </c>
      <c r="CT109">
        <f>CS108+'PC HKI$'!CT108</f>
        <v>544.595715569258</v>
      </c>
      <c r="CU109">
        <f>CT108+'PC HKI$'!CU108</f>
        <v>540.51803905682107</v>
      </c>
      <c r="CV109">
        <f>CU108+'PC HKI$'!CV108</f>
        <v>536.32775872371883</v>
      </c>
      <c r="CW109">
        <f>CV108+'PC HKI$'!CW108</f>
        <v>532.2107961988122</v>
      </c>
      <c r="CX109">
        <f>CW108+'PC HKI$'!CX108</f>
        <v>527.98907554385789</v>
      </c>
      <c r="CY109">
        <f>CX108+'PC HKI$'!CY108</f>
        <v>523.61808121295087</v>
      </c>
    </row>
    <row r="110" spans="1:103" x14ac:dyDescent="0.25">
      <c r="A110">
        <f>'HKFI(x)'!AE108</f>
        <v>2056</v>
      </c>
      <c r="B110">
        <f t="shared" si="4"/>
        <v>132844.94785831694</v>
      </c>
      <c r="C110">
        <f>'PC HKI$'!C109</f>
        <v>98.23137993057145</v>
      </c>
      <c r="D110">
        <f>C109+'PC HKI$'!D109</f>
        <v>178.60207239253967</v>
      </c>
      <c r="E110">
        <f>D109+'PC HKI$'!E109</f>
        <v>250.25046230293088</v>
      </c>
      <c r="F110">
        <f>E109+'PC HKI$'!F109</f>
        <v>356.51254545159946</v>
      </c>
      <c r="G110">
        <f>F109+'PC HKI$'!G109</f>
        <v>493.70614537915566</v>
      </c>
      <c r="H110">
        <f>G109+'PC HKI$'!H109</f>
        <v>647.88396612883901</v>
      </c>
      <c r="I110">
        <f>H109+'PC HKI$'!I109</f>
        <v>852.10930781002264</v>
      </c>
      <c r="J110">
        <f>I109+'PC HKI$'!J109</f>
        <v>1055.0571016713204</v>
      </c>
      <c r="K110">
        <f>J109+'PC HKI$'!K109</f>
        <v>1260.7504541164724</v>
      </c>
      <c r="L110">
        <f>K109+'PC HKI$'!L109</f>
        <v>1453.5627055771663</v>
      </c>
      <c r="M110">
        <f>L109+'PC HKI$'!M109</f>
        <v>1650.6240452428985</v>
      </c>
      <c r="N110">
        <f>M109+'PC HKI$'!N109</f>
        <v>1851.9918110132569</v>
      </c>
      <c r="O110">
        <f>N109+'PC HKI$'!O109</f>
        <v>2066.6722732057906</v>
      </c>
      <c r="P110">
        <f>O109+'PC HKI$'!P109</f>
        <v>2286.5906320197778</v>
      </c>
      <c r="Q110">
        <f>P109+'PC HKI$'!Q109</f>
        <v>2496.7724505572337</v>
      </c>
      <c r="R110">
        <f>Q109+'PC HKI$'!R109</f>
        <v>2690.0352191551988</v>
      </c>
      <c r="S110">
        <f>R109+'PC HKI$'!S109</f>
        <v>2900.9108957400731</v>
      </c>
      <c r="T110">
        <f>S109+'PC HKI$'!T109</f>
        <v>3085.1984559006355</v>
      </c>
      <c r="U110">
        <f>T109+'PC HKI$'!U109</f>
        <v>3194.381439469917</v>
      </c>
      <c r="V110">
        <f>U109+'PC HKI$'!V109</f>
        <v>3297.0986881093713</v>
      </c>
      <c r="W110">
        <f>V109+'PC HKI$'!W109</f>
        <v>3373.6102936563625</v>
      </c>
      <c r="X110">
        <f>W109+'PC HKI$'!X109</f>
        <v>3406.6922697117552</v>
      </c>
      <c r="Y110">
        <f>X109+'PC HKI$'!Y109</f>
        <v>3401.8302611581948</v>
      </c>
      <c r="Z110">
        <f>Y109+'PC HKI$'!Z109</f>
        <v>3341.8705117848913</v>
      </c>
      <c r="AA110">
        <f>Z109+'PC HKI$'!AA109</f>
        <v>3264.3434080861925</v>
      </c>
      <c r="AB110">
        <f>AA109+'PC HKI$'!AB109</f>
        <v>3175.9505789516284</v>
      </c>
      <c r="AC110">
        <f>AB109+'PC HKI$'!AC109</f>
        <v>3069.1512768221864</v>
      </c>
      <c r="AD110">
        <f>AC109+'PC HKI$'!AD109</f>
        <v>2923.9549229526456</v>
      </c>
      <c r="AE110">
        <f>AD109+'PC HKI$'!AE109</f>
        <v>2783.3115121533065</v>
      </c>
      <c r="AF110">
        <f>AE109+'PC HKI$'!AF109</f>
        <v>2647.4006528259474</v>
      </c>
      <c r="AG110">
        <f>AF109+'PC HKI$'!AG109</f>
        <v>2516.492495476456</v>
      </c>
      <c r="AH110">
        <f>AG109+'PC HKI$'!AH109</f>
        <v>2391.9699980721889</v>
      </c>
      <c r="AI110">
        <f>AH109+'PC HKI$'!AI109</f>
        <v>2274.2035684665839</v>
      </c>
      <c r="AJ110">
        <f>AI109+'PC HKI$'!AJ109</f>
        <v>2162.827332399117</v>
      </c>
      <c r="AK110">
        <f>AJ109+'PC HKI$'!AK109</f>
        <v>2058.9665210813537</v>
      </c>
      <c r="AL110">
        <f>AK109+'PC HKI$'!AL109</f>
        <v>1962.4056040196681</v>
      </c>
      <c r="AM110">
        <f>AL109+'PC HKI$'!AM109</f>
        <v>1872.3497393437833</v>
      </c>
      <c r="AN110">
        <f>AM109+'PC HKI$'!AN109</f>
        <v>1787.9691043348628</v>
      </c>
      <c r="AO110">
        <f>AN109+'PC HKI$'!AO109</f>
        <v>1708.1750884581229</v>
      </c>
      <c r="AP110">
        <f>AO109+'PC HKI$'!AP109</f>
        <v>1633.2973882947183</v>
      </c>
      <c r="AQ110">
        <f>AP109+'PC HKI$'!AQ109</f>
        <v>1562.9865265712456</v>
      </c>
      <c r="AR110">
        <f>AQ109+'PC HKI$'!AR109</f>
        <v>1496.1758692140243</v>
      </c>
      <c r="AS110">
        <f>AR109+'PC HKI$'!AS109</f>
        <v>1432.9153203172814</v>
      </c>
      <c r="AT110">
        <f>AS109+'PC HKI$'!AT109</f>
        <v>1374.0500410121788</v>
      </c>
      <c r="AU110">
        <f>AT109+'PC HKI$'!AU109</f>
        <v>1319.3915779951933</v>
      </c>
      <c r="AV110">
        <f>AU109+'PC HKI$'!AV109</f>
        <v>1268.4184831235775</v>
      </c>
      <c r="AW110">
        <f>AV109+'PC HKI$'!AW109</f>
        <v>1221.7076356011228</v>
      </c>
      <c r="AX110">
        <f>AW109+'PC HKI$'!AX109</f>
        <v>1179.014216723707</v>
      </c>
      <c r="AY110">
        <f>AX109+'PC HKI$'!AY109</f>
        <v>1139.4971984117599</v>
      </c>
      <c r="AZ110">
        <f>AY109+'PC HKI$'!AZ109</f>
        <v>1102.5013548509223</v>
      </c>
      <c r="BA110">
        <f>AZ109+'PC HKI$'!BA109</f>
        <v>1067.9273922151185</v>
      </c>
      <c r="BB110">
        <f>BA109+'PC HKI$'!BB109</f>
        <v>1036.0710724736516</v>
      </c>
      <c r="BC110">
        <f>BB109+'PC HKI$'!BC109</f>
        <v>1006.8338704505381</v>
      </c>
      <c r="BD110">
        <f>BC109+'PC HKI$'!BD109</f>
        <v>979.35124335866522</v>
      </c>
      <c r="BE110">
        <f>BD109+'PC HKI$'!BE109</f>
        <v>953.29131063454349</v>
      </c>
      <c r="BF110">
        <f>BE109+'PC HKI$'!BF109</f>
        <v>929.19590768277544</v>
      </c>
      <c r="BG110">
        <f>BF109+'PC HKI$'!BG109</f>
        <v>906.81016057022157</v>
      </c>
      <c r="BH110">
        <f>BG109+'PC HKI$'!BH109</f>
        <v>886.02602772017406</v>
      </c>
      <c r="BI110">
        <f>BH109+'PC HKI$'!BI109</f>
        <v>866.95621120787609</v>
      </c>
      <c r="BJ110">
        <f>BI109+'PC HKI$'!BJ109</f>
        <v>849.31383635680129</v>
      </c>
      <c r="BK110">
        <f>BJ109+'PC HKI$'!BK109</f>
        <v>832.91089892935952</v>
      </c>
      <c r="BL110">
        <f>BK109+'PC HKI$'!BL109</f>
        <v>817.54187059277535</v>
      </c>
      <c r="BM110">
        <f>BL109+'PC HKI$'!BM109</f>
        <v>803.0933812290815</v>
      </c>
      <c r="BN110">
        <f>BM109+'PC HKI$'!BN109</f>
        <v>789.44723367353595</v>
      </c>
      <c r="BO110">
        <f>BN109+'PC HKI$'!BO109</f>
        <v>776.40105580311001</v>
      </c>
      <c r="BP110">
        <f>BO109+'PC HKI$'!BP109</f>
        <v>763.83951039779379</v>
      </c>
      <c r="BQ110">
        <f>BP109+'PC HKI$'!BQ109</f>
        <v>751.75277518064763</v>
      </c>
      <c r="BR110">
        <f>BQ109+'PC HKI$'!BR109</f>
        <v>740.06680178196461</v>
      </c>
      <c r="BS110">
        <f>BR109+'PC HKI$'!BS109</f>
        <v>728.78231983500734</v>
      </c>
      <c r="BT110">
        <f>BS109+'PC HKI$'!BT109</f>
        <v>717.82982463288567</v>
      </c>
      <c r="BU110">
        <f>BT109+'PC HKI$'!BU109</f>
        <v>707.21551644169085</v>
      </c>
      <c r="BV110">
        <f>BU109+'PC HKI$'!BV109</f>
        <v>696.90593205749713</v>
      </c>
      <c r="BW110">
        <f>BV109+'PC HKI$'!BW109</f>
        <v>686.86975434774638</v>
      </c>
      <c r="BX110">
        <f>BW109+'PC HKI$'!BX109</f>
        <v>677.1505856638264</v>
      </c>
      <c r="BY110">
        <f>BX109+'PC HKI$'!BY109</f>
        <v>667.81805834277748</v>
      </c>
      <c r="BZ110">
        <f>BY109+'PC HKI$'!BZ109</f>
        <v>658.8538775229606</v>
      </c>
      <c r="CA110">
        <f>BZ109+'PC HKI$'!CA109</f>
        <v>650.25407497785147</v>
      </c>
      <c r="CB110">
        <f>CA109+'PC HKI$'!CB109</f>
        <v>642.00157668171153</v>
      </c>
      <c r="CC110">
        <f>CB109+'PC HKI$'!CC109</f>
        <v>634.16191979145742</v>
      </c>
      <c r="CD110">
        <f>CC109+'PC HKI$'!CD109</f>
        <v>626.79972055329915</v>
      </c>
      <c r="CE110">
        <f>CD109+'PC HKI$'!CE109</f>
        <v>619.84612336946122</v>
      </c>
      <c r="CF110">
        <f>CE109+'PC HKI$'!CF109</f>
        <v>613.27835019103736</v>
      </c>
      <c r="CG110">
        <f>CF109+'PC HKI$'!CG109</f>
        <v>607.06969706527025</v>
      </c>
      <c r="CH110">
        <f>CG109+'PC HKI$'!CH109</f>
        <v>601.1905926757579</v>
      </c>
      <c r="CI110">
        <f>CH109+'PC HKI$'!CI109</f>
        <v>595.65481271862529</v>
      </c>
      <c r="CJ110">
        <f>CI109+'PC HKI$'!CJ109</f>
        <v>590.40245418306006</v>
      </c>
      <c r="CK110">
        <f>CJ109+'PC HKI$'!CK109</f>
        <v>585.43784497377908</v>
      </c>
      <c r="CL110">
        <f>CK109+'PC HKI$'!CL109</f>
        <v>580.73127295832558</v>
      </c>
      <c r="CM110">
        <f>CL109+'PC HKI$'!CM109</f>
        <v>576.23773110953971</v>
      </c>
      <c r="CN110">
        <f>CM109+'PC HKI$'!CN109</f>
        <v>571.99335064574484</v>
      </c>
      <c r="CO110">
        <f>CN109+'PC HKI$'!CO109</f>
        <v>567.97548930647429</v>
      </c>
      <c r="CP110">
        <f>CO109+'PC HKI$'!CP109</f>
        <v>564.07924315638365</v>
      </c>
      <c r="CQ110">
        <f>CP109+'PC HKI$'!CQ109</f>
        <v>560.24118963749186</v>
      </c>
      <c r="CR110">
        <f>CQ109+'PC HKI$'!CR109</f>
        <v>556.29846701163194</v>
      </c>
      <c r="CS110">
        <f>CR109+'PC HKI$'!CS109</f>
        <v>552.43469878759686</v>
      </c>
      <c r="CT110">
        <f>CS109+'PC HKI$'!CT109</f>
        <v>548.58863128122016</v>
      </c>
      <c r="CU110">
        <f>CT109+'PC HKI$'!CU109</f>
        <v>544.595715569258</v>
      </c>
      <c r="CV110">
        <f>CU109+'PC HKI$'!CV109</f>
        <v>540.51803905682107</v>
      </c>
      <c r="CW110">
        <f>CV109+'PC HKI$'!CW109</f>
        <v>536.32775872371883</v>
      </c>
      <c r="CX110">
        <f>CW109+'PC HKI$'!CX109</f>
        <v>532.2107961988122</v>
      </c>
      <c r="CY110">
        <f>CX109+'PC HKI$'!CY109</f>
        <v>527.98907554385789</v>
      </c>
    </row>
    <row r="111" spans="1:103" x14ac:dyDescent="0.25">
      <c r="A111">
        <f>'HKFI(x)'!AE109</f>
        <v>2057</v>
      </c>
      <c r="B111">
        <f t="shared" si="4"/>
        <v>137924.69470854994</v>
      </c>
      <c r="C111">
        <f>'PC HKI$'!C110</f>
        <v>103.60912498627847</v>
      </c>
      <c r="D111">
        <f>C110+'PC HKI$'!D110</f>
        <v>187.90436856051096</v>
      </c>
      <c r="E111">
        <f>D110+'PC HKI$'!E110</f>
        <v>262.67875809474788</v>
      </c>
      <c r="F111">
        <f>E110+'PC HKI$'!F110</f>
        <v>373.79878457050683</v>
      </c>
      <c r="G111">
        <f>F110+'PC HKI$'!G110</f>
        <v>517.34300355470634</v>
      </c>
      <c r="H111">
        <f>G110+'PC HKI$'!H110</f>
        <v>678.59934162393984</v>
      </c>
      <c r="I111">
        <f>H110+'PC HKI$'!I110</f>
        <v>891.85211079093745</v>
      </c>
      <c r="J111">
        <f>I110+'PC HKI$'!J110</f>
        <v>1102.9116414431624</v>
      </c>
      <c r="K111">
        <f>J110+'PC HKI$'!K110</f>
        <v>1316.6344957213046</v>
      </c>
      <c r="L111">
        <f>K110+'PC HKI$'!L110</f>
        <v>1517.00522279505</v>
      </c>
      <c r="M111">
        <f>L110+'PC HKI$'!M110</f>
        <v>1722.3274085016569</v>
      </c>
      <c r="N111">
        <f>M110+'PC HKI$'!N110</f>
        <v>1932.2394863425195</v>
      </c>
      <c r="O111">
        <f>N110+'PC HKI$'!O110</f>
        <v>2156.7352242024667</v>
      </c>
      <c r="P111">
        <f>O110+'PC HKI$'!P110</f>
        <v>2387.4275841831568</v>
      </c>
      <c r="Q111">
        <f>P110+'PC HKI$'!Q110</f>
        <v>2608.3637885678672</v>
      </c>
      <c r="R111">
        <f>Q110+'PC HKI$'!R110</f>
        <v>2811.3702015954459</v>
      </c>
      <c r="S111">
        <f>R110+'PC HKI$'!S110</f>
        <v>3033.3406613973325</v>
      </c>
      <c r="T111">
        <f>S110+'PC HKI$'!T110</f>
        <v>3227.0400660462924</v>
      </c>
      <c r="U111">
        <f>T110+'PC HKI$'!U110</f>
        <v>3341.3821809543392</v>
      </c>
      <c r="V111">
        <f>U110+'PC HKI$'!V110</f>
        <v>3449.0562322704782</v>
      </c>
      <c r="W111">
        <f>V110+'PC HKI$'!W110</f>
        <v>3529.7025034256258</v>
      </c>
      <c r="X111">
        <f>W110+'PC HKI$'!X110</f>
        <v>3564.498013989868</v>
      </c>
      <c r="Y111">
        <f>X110+'PC HKI$'!Y110</f>
        <v>3560.4697371137786</v>
      </c>
      <c r="Z111">
        <f>Y110+'PC HKI$'!Z110</f>
        <v>3498.1508002092528</v>
      </c>
      <c r="AA111">
        <f>Z110+'PC HKI$'!AA110</f>
        <v>3418.2788001922254</v>
      </c>
      <c r="AB111">
        <f>AA110+'PC HKI$'!AB110</f>
        <v>3327.7565506025949</v>
      </c>
      <c r="AC111">
        <f>AB110+'PC HKI$'!AC110</f>
        <v>3218.4992085646068</v>
      </c>
      <c r="AD111">
        <f>AC110+'PC HKI$'!AD110</f>
        <v>3069.1512768221864</v>
      </c>
      <c r="AE111">
        <f>AD110+'PC HKI$'!AE110</f>
        <v>2923.9549229526456</v>
      </c>
      <c r="AF111">
        <f>AE110+'PC HKI$'!AF110</f>
        <v>2783.3115121533065</v>
      </c>
      <c r="AG111">
        <f>AF110+'PC HKI$'!AG110</f>
        <v>2647.4006528259474</v>
      </c>
      <c r="AH111">
        <f>AG110+'PC HKI$'!AH110</f>
        <v>2516.492495476456</v>
      </c>
      <c r="AI111">
        <f>AH110+'PC HKI$'!AI110</f>
        <v>2391.9699980721889</v>
      </c>
      <c r="AJ111">
        <f>AI110+'PC HKI$'!AJ110</f>
        <v>2274.2035684665839</v>
      </c>
      <c r="AK111">
        <f>AJ110+'PC HKI$'!AK110</f>
        <v>2162.827332399117</v>
      </c>
      <c r="AL111">
        <f>AK110+'PC HKI$'!AL110</f>
        <v>2058.9665210813537</v>
      </c>
      <c r="AM111">
        <f>AL110+'PC HKI$'!AM110</f>
        <v>1962.4056040196681</v>
      </c>
      <c r="AN111">
        <f>AM110+'PC HKI$'!AN110</f>
        <v>1872.3497393437833</v>
      </c>
      <c r="AO111">
        <f>AN110+'PC HKI$'!AO110</f>
        <v>1787.9691043348628</v>
      </c>
      <c r="AP111">
        <f>AO110+'PC HKI$'!AP110</f>
        <v>1708.1750884581229</v>
      </c>
      <c r="AQ111">
        <f>AP110+'PC HKI$'!AQ110</f>
        <v>1633.2973882947183</v>
      </c>
      <c r="AR111">
        <f>AQ110+'PC HKI$'!AR110</f>
        <v>1562.9865265712456</v>
      </c>
      <c r="AS111">
        <f>AR110+'PC HKI$'!AS110</f>
        <v>1496.1758692140243</v>
      </c>
      <c r="AT111">
        <f>AS110+'PC HKI$'!AT110</f>
        <v>1432.9153203172814</v>
      </c>
      <c r="AU111">
        <f>AT110+'PC HKI$'!AU110</f>
        <v>1374.0500410121788</v>
      </c>
      <c r="AV111">
        <f>AU110+'PC HKI$'!AV110</f>
        <v>1319.3915779951933</v>
      </c>
      <c r="AW111">
        <f>AV110+'PC HKI$'!AW110</f>
        <v>1268.4184831235775</v>
      </c>
      <c r="AX111">
        <f>AW110+'PC HKI$'!AX110</f>
        <v>1221.7076356011228</v>
      </c>
      <c r="AY111">
        <f>AX110+'PC HKI$'!AY110</f>
        <v>1179.014216723707</v>
      </c>
      <c r="AZ111">
        <f>AY110+'PC HKI$'!AZ110</f>
        <v>1139.4971984117599</v>
      </c>
      <c r="BA111">
        <f>AZ110+'PC HKI$'!BA110</f>
        <v>1102.5013548509223</v>
      </c>
      <c r="BB111">
        <f>BA110+'PC HKI$'!BB110</f>
        <v>1067.9273922151185</v>
      </c>
      <c r="BC111">
        <f>BB110+'PC HKI$'!BC110</f>
        <v>1036.0710724736516</v>
      </c>
      <c r="BD111">
        <f>BC110+'PC HKI$'!BD110</f>
        <v>1006.8338704505381</v>
      </c>
      <c r="BE111">
        <f>BD110+'PC HKI$'!BE110</f>
        <v>979.35124335866522</v>
      </c>
      <c r="BF111">
        <f>BE110+'PC HKI$'!BF110</f>
        <v>953.29131063454349</v>
      </c>
      <c r="BG111">
        <f>BF110+'PC HKI$'!BG110</f>
        <v>929.19590768277544</v>
      </c>
      <c r="BH111">
        <f>BG110+'PC HKI$'!BH110</f>
        <v>906.81016057022157</v>
      </c>
      <c r="BI111">
        <f>BH110+'PC HKI$'!BI110</f>
        <v>886.02602772017406</v>
      </c>
      <c r="BJ111">
        <f>BI110+'PC HKI$'!BJ110</f>
        <v>866.95621120787609</v>
      </c>
      <c r="BK111">
        <f>BJ110+'PC HKI$'!BK110</f>
        <v>849.31383635680129</v>
      </c>
      <c r="BL111">
        <f>BK110+'PC HKI$'!BL110</f>
        <v>832.91089892935952</v>
      </c>
      <c r="BM111">
        <f>BL110+'PC HKI$'!BM110</f>
        <v>817.54187059277535</v>
      </c>
      <c r="BN111">
        <f>BM110+'PC HKI$'!BN110</f>
        <v>803.0933812290815</v>
      </c>
      <c r="BO111">
        <f>BN110+'PC HKI$'!BO110</f>
        <v>789.44723367353595</v>
      </c>
      <c r="BP111">
        <f>BO110+'PC HKI$'!BP110</f>
        <v>776.40105580311001</v>
      </c>
      <c r="BQ111">
        <f>BP110+'PC HKI$'!BQ110</f>
        <v>763.83951039779379</v>
      </c>
      <c r="BR111">
        <f>BQ110+'PC HKI$'!BR110</f>
        <v>751.75277518064763</v>
      </c>
      <c r="BS111">
        <f>BR110+'PC HKI$'!BS110</f>
        <v>740.06680178196461</v>
      </c>
      <c r="BT111">
        <f>BS110+'PC HKI$'!BT110</f>
        <v>728.78231983500734</v>
      </c>
      <c r="BU111">
        <f>BT110+'PC HKI$'!BU110</f>
        <v>717.82982463288567</v>
      </c>
      <c r="BV111">
        <f>BU110+'PC HKI$'!BV110</f>
        <v>707.21551644169085</v>
      </c>
      <c r="BW111">
        <f>BV110+'PC HKI$'!BW110</f>
        <v>696.90593205749713</v>
      </c>
      <c r="BX111">
        <f>BW110+'PC HKI$'!BX110</f>
        <v>686.86975434774638</v>
      </c>
      <c r="BY111">
        <f>BX110+'PC HKI$'!BY110</f>
        <v>677.1505856638264</v>
      </c>
      <c r="BZ111">
        <f>BY110+'PC HKI$'!BZ110</f>
        <v>667.81805834277748</v>
      </c>
      <c r="CA111">
        <f>BZ110+'PC HKI$'!CA110</f>
        <v>658.8538775229606</v>
      </c>
      <c r="CB111">
        <f>CA110+'PC HKI$'!CB110</f>
        <v>650.25407497785147</v>
      </c>
      <c r="CC111">
        <f>CB110+'PC HKI$'!CC110</f>
        <v>642.00157668171153</v>
      </c>
      <c r="CD111">
        <f>CC110+'PC HKI$'!CD110</f>
        <v>634.16191979145742</v>
      </c>
      <c r="CE111">
        <f>CD110+'PC HKI$'!CE110</f>
        <v>626.79972055329915</v>
      </c>
      <c r="CF111">
        <f>CE110+'PC HKI$'!CF110</f>
        <v>619.84612336946122</v>
      </c>
      <c r="CG111">
        <f>CF110+'PC HKI$'!CG110</f>
        <v>613.27835019103736</v>
      </c>
      <c r="CH111">
        <f>CG110+'PC HKI$'!CH110</f>
        <v>607.06969706527025</v>
      </c>
      <c r="CI111">
        <f>CH110+'PC HKI$'!CI110</f>
        <v>601.1905926757579</v>
      </c>
      <c r="CJ111">
        <f>CI110+'PC HKI$'!CJ110</f>
        <v>595.65481271862529</v>
      </c>
      <c r="CK111">
        <f>CJ110+'PC HKI$'!CK110</f>
        <v>590.40245418306006</v>
      </c>
      <c r="CL111">
        <f>CK110+'PC HKI$'!CL110</f>
        <v>585.43784497377908</v>
      </c>
      <c r="CM111">
        <f>CL110+'PC HKI$'!CM110</f>
        <v>580.73127295832558</v>
      </c>
      <c r="CN111">
        <f>CM110+'PC HKI$'!CN110</f>
        <v>576.23773110953971</v>
      </c>
      <c r="CO111">
        <f>CN110+'PC HKI$'!CO110</f>
        <v>571.99335064574484</v>
      </c>
      <c r="CP111">
        <f>CO110+'PC HKI$'!CP110</f>
        <v>567.97548930647429</v>
      </c>
      <c r="CQ111">
        <f>CP110+'PC HKI$'!CQ110</f>
        <v>564.07924315638365</v>
      </c>
      <c r="CR111">
        <f>CQ110+'PC HKI$'!CR110</f>
        <v>560.24118963749186</v>
      </c>
      <c r="CS111">
        <f>CR110+'PC HKI$'!CS110</f>
        <v>556.29846701163194</v>
      </c>
      <c r="CT111">
        <f>CS110+'PC HKI$'!CT110</f>
        <v>552.43469878759686</v>
      </c>
      <c r="CU111">
        <f>CT110+'PC HKI$'!CU110</f>
        <v>548.58863128122016</v>
      </c>
      <c r="CV111">
        <f>CU110+'PC HKI$'!CV110</f>
        <v>544.595715569258</v>
      </c>
      <c r="CW111">
        <f>CV110+'PC HKI$'!CW110</f>
        <v>540.51803905682107</v>
      </c>
      <c r="CX111">
        <f>CW110+'PC HKI$'!CX110</f>
        <v>536.32775872371883</v>
      </c>
      <c r="CY111">
        <f>CX110+'PC HKI$'!CY110</f>
        <v>532.2107961988122</v>
      </c>
    </row>
    <row r="112" spans="1:103" x14ac:dyDescent="0.25">
      <c r="A112">
        <f>'HKFI(x)'!AE110</f>
        <v>2058</v>
      </c>
      <c r="B112">
        <f t="shared" si="4"/>
        <v>143309.92990970516</v>
      </c>
      <c r="C112">
        <f>'PC HKI$'!C111</f>
        <v>109.79008843351825</v>
      </c>
      <c r="D112">
        <f>C111+'PC HKI$'!D111</f>
        <v>198.66838115557027</v>
      </c>
      <c r="E112">
        <f>D111+'PC HKI$'!E111</f>
        <v>277.03138786603608</v>
      </c>
      <c r="F112">
        <f>E111+'PC HKI$'!F111</f>
        <v>393.62643113973536</v>
      </c>
      <c r="G112">
        <f>F111+'PC HKI$'!G111</f>
        <v>544.29218120938128</v>
      </c>
      <c r="H112">
        <f>G111+'PC HKI$'!H111</f>
        <v>713.25530509902876</v>
      </c>
      <c r="I112">
        <f>H111+'PC HKI$'!I111</f>
        <v>936.65991046968884</v>
      </c>
      <c r="J112">
        <f>I111+'PC HKI$'!J111</f>
        <v>1156.57012071126</v>
      </c>
      <c r="K112">
        <f>J111+'PC HKI$'!K111</f>
        <v>1378.6598739685714</v>
      </c>
      <c r="L112">
        <f>K111+'PC HKI$'!L111</f>
        <v>1586.5868527733389</v>
      </c>
      <c r="M112">
        <f>L111+'PC HKI$'!M111</f>
        <v>1800.1698547066776</v>
      </c>
      <c r="N112">
        <f>M111+'PC HKI$'!N111</f>
        <v>2018.9814886204988</v>
      </c>
      <c r="O112">
        <f>N111+'PC HKI$'!O111</f>
        <v>2253.6836015932395</v>
      </c>
      <c r="P112">
        <f>O111+'PC HKI$'!P111</f>
        <v>2495.205214225994</v>
      </c>
      <c r="Q112">
        <f>P111+'PC HKI$'!Q111</f>
        <v>2726.9345754058891</v>
      </c>
      <c r="R112">
        <f>Q111+'PC HKI$'!R111</f>
        <v>2940.0646201736745</v>
      </c>
      <c r="S112">
        <f>R111+'PC HKI$'!S111</f>
        <v>3173.2680770422612</v>
      </c>
      <c r="T112">
        <f>S111+'PC HKI$'!T111</f>
        <v>3376.9547109440155</v>
      </c>
      <c r="U112">
        <f>T111+'PC HKI$'!U111</f>
        <v>3497.2436588677351</v>
      </c>
      <c r="V112">
        <f>U111+'PC HKI$'!V111</f>
        <v>3609.9824104096906</v>
      </c>
      <c r="W112">
        <f>V111+'PC HKI$'!W111</f>
        <v>3694.761291231524</v>
      </c>
      <c r="X112">
        <f>W111+'PC HKI$'!X111</f>
        <v>3731.0744796366134</v>
      </c>
      <c r="Y112">
        <f>X111+'PC HKI$'!Y111</f>
        <v>3726.8185675329601</v>
      </c>
      <c r="Z112">
        <f>Y111+'PC HKI$'!Z111</f>
        <v>3661.8476969909884</v>
      </c>
      <c r="AA112">
        <f>Z111+'PC HKI$'!AA111</f>
        <v>3578.4300968529305</v>
      </c>
      <c r="AB112">
        <f>AA111+'PC HKI$'!AB111</f>
        <v>3484.909445256465</v>
      </c>
      <c r="AC112">
        <f>AB111+'PC HKI$'!AC111</f>
        <v>3372.4517667727314</v>
      </c>
      <c r="AD112">
        <f>AC111+'PC HKI$'!AD111</f>
        <v>3218.4992085646068</v>
      </c>
      <c r="AE112">
        <f>AD111+'PC HKI$'!AE111</f>
        <v>3069.1512768221864</v>
      </c>
      <c r="AF112">
        <f>AE111+'PC HKI$'!AF111</f>
        <v>2923.9549229526456</v>
      </c>
      <c r="AG112">
        <f>AF111+'PC HKI$'!AG111</f>
        <v>2783.3115121533065</v>
      </c>
      <c r="AH112">
        <f>AG111+'PC HKI$'!AH111</f>
        <v>2647.4006528259474</v>
      </c>
      <c r="AI112">
        <f>AH111+'PC HKI$'!AI111</f>
        <v>2516.492495476456</v>
      </c>
      <c r="AJ112">
        <f>AI111+'PC HKI$'!AJ111</f>
        <v>2391.9699980721889</v>
      </c>
      <c r="AK112">
        <f>AJ111+'PC HKI$'!AK111</f>
        <v>2274.2035684665839</v>
      </c>
      <c r="AL112">
        <f>AK111+'PC HKI$'!AL111</f>
        <v>2162.827332399117</v>
      </c>
      <c r="AM112">
        <f>AL111+'PC HKI$'!AM111</f>
        <v>2058.9665210813537</v>
      </c>
      <c r="AN112">
        <f>AM111+'PC HKI$'!AN111</f>
        <v>1962.4056040196681</v>
      </c>
      <c r="AO112">
        <f>AN111+'PC HKI$'!AO111</f>
        <v>1872.3497393437833</v>
      </c>
      <c r="AP112">
        <f>AO111+'PC HKI$'!AP111</f>
        <v>1787.9691043348628</v>
      </c>
      <c r="AQ112">
        <f>AP111+'PC HKI$'!AQ111</f>
        <v>1708.1750884581229</v>
      </c>
      <c r="AR112">
        <f>AQ111+'PC HKI$'!AR111</f>
        <v>1633.2973882947183</v>
      </c>
      <c r="AS112">
        <f>AR111+'PC HKI$'!AS111</f>
        <v>1562.9865265712456</v>
      </c>
      <c r="AT112">
        <f>AS111+'PC HKI$'!AT111</f>
        <v>1496.1758692140243</v>
      </c>
      <c r="AU112">
        <f>AT111+'PC HKI$'!AU111</f>
        <v>1432.9153203172814</v>
      </c>
      <c r="AV112">
        <f>AU111+'PC HKI$'!AV111</f>
        <v>1374.0500410121788</v>
      </c>
      <c r="AW112">
        <f>AV111+'PC HKI$'!AW111</f>
        <v>1319.3915779951933</v>
      </c>
      <c r="AX112">
        <f>AW111+'PC HKI$'!AX111</f>
        <v>1268.4184831235775</v>
      </c>
      <c r="AY112">
        <f>AX111+'PC HKI$'!AY111</f>
        <v>1221.7076356011228</v>
      </c>
      <c r="AZ112">
        <f>AY111+'PC HKI$'!AZ111</f>
        <v>1179.014216723707</v>
      </c>
      <c r="BA112">
        <f>AZ111+'PC HKI$'!BA111</f>
        <v>1139.4971984117599</v>
      </c>
      <c r="BB112">
        <f>BA111+'PC HKI$'!BB111</f>
        <v>1102.5013548509223</v>
      </c>
      <c r="BC112">
        <f>BB111+'PC HKI$'!BC111</f>
        <v>1067.9273922151185</v>
      </c>
      <c r="BD112">
        <f>BC111+'PC HKI$'!BD111</f>
        <v>1036.0710724736516</v>
      </c>
      <c r="BE112">
        <f>BD111+'PC HKI$'!BE111</f>
        <v>1006.8338704505381</v>
      </c>
      <c r="BF112">
        <f>BE111+'PC HKI$'!BF111</f>
        <v>979.35124335866522</v>
      </c>
      <c r="BG112">
        <f>BF111+'PC HKI$'!BG111</f>
        <v>953.29131063454349</v>
      </c>
      <c r="BH112">
        <f>BG111+'PC HKI$'!BH111</f>
        <v>929.19590768277544</v>
      </c>
      <c r="BI112">
        <f>BH111+'PC HKI$'!BI111</f>
        <v>906.81016057022157</v>
      </c>
      <c r="BJ112">
        <f>BI111+'PC HKI$'!BJ111</f>
        <v>886.02602772017406</v>
      </c>
      <c r="BK112">
        <f>BJ111+'PC HKI$'!BK111</f>
        <v>866.95621120787609</v>
      </c>
      <c r="BL112">
        <f>BK111+'PC HKI$'!BL111</f>
        <v>849.31383635680129</v>
      </c>
      <c r="BM112">
        <f>BL111+'PC HKI$'!BM111</f>
        <v>832.91089892935952</v>
      </c>
      <c r="BN112">
        <f>BM111+'PC HKI$'!BN111</f>
        <v>817.54187059277535</v>
      </c>
      <c r="BO112">
        <f>BN111+'PC HKI$'!BO111</f>
        <v>803.0933812290815</v>
      </c>
      <c r="BP112">
        <f>BO111+'PC HKI$'!BP111</f>
        <v>789.44723367353595</v>
      </c>
      <c r="BQ112">
        <f>BP111+'PC HKI$'!BQ111</f>
        <v>776.40105580311001</v>
      </c>
      <c r="BR112">
        <f>BQ111+'PC HKI$'!BR111</f>
        <v>763.83951039779379</v>
      </c>
      <c r="BS112">
        <f>BR111+'PC HKI$'!BS111</f>
        <v>751.75277518064763</v>
      </c>
      <c r="BT112">
        <f>BS111+'PC HKI$'!BT111</f>
        <v>740.06680178196461</v>
      </c>
      <c r="BU112">
        <f>BT111+'PC HKI$'!BU111</f>
        <v>728.78231983500734</v>
      </c>
      <c r="BV112">
        <f>BU111+'PC HKI$'!BV111</f>
        <v>717.82982463288567</v>
      </c>
      <c r="BW112">
        <f>BV111+'PC HKI$'!BW111</f>
        <v>707.21551644169085</v>
      </c>
      <c r="BX112">
        <f>BW111+'PC HKI$'!BX111</f>
        <v>696.90593205749713</v>
      </c>
      <c r="BY112">
        <f>BX111+'PC HKI$'!BY111</f>
        <v>686.86975434774638</v>
      </c>
      <c r="BZ112">
        <f>BY111+'PC HKI$'!BZ111</f>
        <v>677.1505856638264</v>
      </c>
      <c r="CA112">
        <f>BZ111+'PC HKI$'!CA111</f>
        <v>667.81805834277748</v>
      </c>
      <c r="CB112">
        <f>CA111+'PC HKI$'!CB111</f>
        <v>658.8538775229606</v>
      </c>
      <c r="CC112">
        <f>CB111+'PC HKI$'!CC111</f>
        <v>650.25407497785147</v>
      </c>
      <c r="CD112">
        <f>CC111+'PC HKI$'!CD111</f>
        <v>642.00157668171153</v>
      </c>
      <c r="CE112">
        <f>CD111+'PC HKI$'!CE111</f>
        <v>634.16191979145742</v>
      </c>
      <c r="CF112">
        <f>CE111+'PC HKI$'!CF111</f>
        <v>626.79972055329915</v>
      </c>
      <c r="CG112">
        <f>CF111+'PC HKI$'!CG111</f>
        <v>619.84612336946122</v>
      </c>
      <c r="CH112">
        <f>CG111+'PC HKI$'!CH111</f>
        <v>613.27835019103736</v>
      </c>
      <c r="CI112">
        <f>CH111+'PC HKI$'!CI111</f>
        <v>607.06969706527025</v>
      </c>
      <c r="CJ112">
        <f>CI111+'PC HKI$'!CJ111</f>
        <v>601.1905926757579</v>
      </c>
      <c r="CK112">
        <f>CJ111+'PC HKI$'!CK111</f>
        <v>595.65481271862529</v>
      </c>
      <c r="CL112">
        <f>CK111+'PC HKI$'!CL111</f>
        <v>590.40245418306006</v>
      </c>
      <c r="CM112">
        <f>CL111+'PC HKI$'!CM111</f>
        <v>585.43784497377908</v>
      </c>
      <c r="CN112">
        <f>CM111+'PC HKI$'!CN111</f>
        <v>580.73127295832558</v>
      </c>
      <c r="CO112">
        <f>CN111+'PC HKI$'!CO111</f>
        <v>576.23773110953971</v>
      </c>
      <c r="CP112">
        <f>CO111+'PC HKI$'!CP111</f>
        <v>571.99335064574484</v>
      </c>
      <c r="CQ112">
        <f>CP111+'PC HKI$'!CQ111</f>
        <v>567.97548930647429</v>
      </c>
      <c r="CR112">
        <f>CQ111+'PC HKI$'!CR111</f>
        <v>564.07924315638365</v>
      </c>
      <c r="CS112">
        <f>CR111+'PC HKI$'!CS111</f>
        <v>560.24118963749186</v>
      </c>
      <c r="CT112">
        <f>CS111+'PC HKI$'!CT111</f>
        <v>556.29846701163194</v>
      </c>
      <c r="CU112">
        <f>CT111+'PC HKI$'!CU111</f>
        <v>552.43469878759686</v>
      </c>
      <c r="CV112">
        <f>CU111+'PC HKI$'!CV111</f>
        <v>548.58863128122016</v>
      </c>
      <c r="CW112">
        <f>CV111+'PC HKI$'!CW111</f>
        <v>544.595715569258</v>
      </c>
      <c r="CX112">
        <f>CW111+'PC HKI$'!CX111</f>
        <v>540.51803905682107</v>
      </c>
      <c r="CY112">
        <f>CX111+'PC HKI$'!CY111</f>
        <v>536.32775872371883</v>
      </c>
    </row>
    <row r="113" spans="1:103" x14ac:dyDescent="0.25">
      <c r="A113">
        <f>'HKFI(x)'!AE111</f>
        <v>2059</v>
      </c>
      <c r="B113">
        <f t="shared" si="4"/>
        <v>149053.26007685243</v>
      </c>
      <c r="C113">
        <f>'PC HKI$'!C112</f>
        <v>117.05840469537114</v>
      </c>
      <c r="D113">
        <f>C112+'PC HKI$'!D112</f>
        <v>211.17960573064903</v>
      </c>
      <c r="E113">
        <f>D112+'PC HKI$'!E112</f>
        <v>293.73080853703436</v>
      </c>
      <c r="F113">
        <f>E112+'PC HKI$'!F112</f>
        <v>416.69581862567367</v>
      </c>
      <c r="G113">
        <f>F112+'PC HKI$'!G112</f>
        <v>575.51283981951212</v>
      </c>
      <c r="H113">
        <f>G112+'PC HKI$'!H112</f>
        <v>753.17642421595406</v>
      </c>
      <c r="I113">
        <f>H112+'PC HKI$'!I112</f>
        <v>987.82513366433943</v>
      </c>
      <c r="J113">
        <f>I112+'PC HKI$'!J112</f>
        <v>1217.5822624259783</v>
      </c>
      <c r="K113">
        <f>J112+'PC HKI$'!K112</f>
        <v>1448.7982539659952</v>
      </c>
      <c r="L113">
        <f>K112+'PC HKI$'!L112</f>
        <v>1664.5166357347189</v>
      </c>
      <c r="M113">
        <f>L112+'PC HKI$'!M112</f>
        <v>1886.4888803971237</v>
      </c>
      <c r="N113">
        <f>M112+'PC HKI$'!N112</f>
        <v>2114.3120943798153</v>
      </c>
      <c r="O113">
        <f>N112+'PC HKI$'!O112</f>
        <v>2359.893473138944</v>
      </c>
      <c r="P113">
        <f>O112+'PC HKI$'!P112</f>
        <v>2612.8263768937709</v>
      </c>
      <c r="Q113">
        <f>P112+'PC HKI$'!Q112</f>
        <v>2855.4155175418423</v>
      </c>
      <c r="R113">
        <f>Q112+'PC HKI$'!R112</f>
        <v>3078.6047387515318</v>
      </c>
      <c r="S113">
        <f>R112+'PC HKI$'!S112</f>
        <v>3323.7129459897487</v>
      </c>
      <c r="T113">
        <f>S112+'PC HKI$'!T112</f>
        <v>3537.3363201881698</v>
      </c>
      <c r="U113">
        <f>T112+'PC HKI$'!U112</f>
        <v>3663.594370861314</v>
      </c>
      <c r="V113">
        <f>U112+'PC HKI$'!V112</f>
        <v>3782.1930210037426</v>
      </c>
      <c r="W113">
        <f>V112+'PC HKI$'!W112</f>
        <v>3871.0988442784083</v>
      </c>
      <c r="X113">
        <f>W112+'PC HKI$'!X112</f>
        <v>3908.4478045549886</v>
      </c>
      <c r="Y113">
        <f>X112+'PC HKI$'!Y112</f>
        <v>3903.4339660932515</v>
      </c>
      <c r="Z113">
        <f>Y112+'PC HKI$'!Z112</f>
        <v>3834.1102835621923</v>
      </c>
      <c r="AA113">
        <f>Z112+'PC HKI$'!AA112</f>
        <v>3746.6506086050254</v>
      </c>
      <c r="AB113">
        <f>AA112+'PC HKI$'!AB112</f>
        <v>3648.823065238525</v>
      </c>
      <c r="AC113">
        <f>AB112+'PC HKI$'!AC112</f>
        <v>3532.1097492946938</v>
      </c>
      <c r="AD113">
        <f>AC112+'PC HKI$'!AD112</f>
        <v>3372.4517667727314</v>
      </c>
      <c r="AE113">
        <f>AD112+'PC HKI$'!AE112</f>
        <v>3218.4992085646068</v>
      </c>
      <c r="AF113">
        <f>AE112+'PC HKI$'!AF112</f>
        <v>3069.1512768221864</v>
      </c>
      <c r="AG113">
        <f>AF112+'PC HKI$'!AG112</f>
        <v>2923.9549229526456</v>
      </c>
      <c r="AH113">
        <f>AG112+'PC HKI$'!AH112</f>
        <v>2783.3115121533065</v>
      </c>
      <c r="AI113">
        <f>AH112+'PC HKI$'!AI112</f>
        <v>2647.4006528259474</v>
      </c>
      <c r="AJ113">
        <f>AI112+'PC HKI$'!AJ112</f>
        <v>2516.492495476456</v>
      </c>
      <c r="AK113">
        <f>AJ112+'PC HKI$'!AK112</f>
        <v>2391.9699980721889</v>
      </c>
      <c r="AL113">
        <f>AK112+'PC HKI$'!AL112</f>
        <v>2274.2035684665839</v>
      </c>
      <c r="AM113">
        <f>AL112+'PC HKI$'!AM112</f>
        <v>2162.827332399117</v>
      </c>
      <c r="AN113">
        <f>AM112+'PC HKI$'!AN112</f>
        <v>2058.9665210813537</v>
      </c>
      <c r="AO113">
        <f>AN112+'PC HKI$'!AO112</f>
        <v>1962.4056040196681</v>
      </c>
      <c r="AP113">
        <f>AO112+'PC HKI$'!AP112</f>
        <v>1872.3497393437833</v>
      </c>
      <c r="AQ113">
        <f>AP112+'PC HKI$'!AQ112</f>
        <v>1787.9691043348628</v>
      </c>
      <c r="AR113">
        <f>AQ112+'PC HKI$'!AR112</f>
        <v>1708.1750884581229</v>
      </c>
      <c r="AS113">
        <f>AR112+'PC HKI$'!AS112</f>
        <v>1633.2973882947183</v>
      </c>
      <c r="AT113">
        <f>AS112+'PC HKI$'!AT112</f>
        <v>1562.9865265712456</v>
      </c>
      <c r="AU113">
        <f>AT112+'PC HKI$'!AU112</f>
        <v>1496.1758692140243</v>
      </c>
      <c r="AV113">
        <f>AU112+'PC HKI$'!AV112</f>
        <v>1432.9153203172814</v>
      </c>
      <c r="AW113">
        <f>AV112+'PC HKI$'!AW112</f>
        <v>1374.0500410121788</v>
      </c>
      <c r="AX113">
        <f>AW112+'PC HKI$'!AX112</f>
        <v>1319.3915779951933</v>
      </c>
      <c r="AY113">
        <f>AX112+'PC HKI$'!AY112</f>
        <v>1268.4184831235775</v>
      </c>
      <c r="AZ113">
        <f>AY112+'PC HKI$'!AZ112</f>
        <v>1221.7076356011228</v>
      </c>
      <c r="BA113">
        <f>AZ112+'PC HKI$'!BA112</f>
        <v>1179.014216723707</v>
      </c>
      <c r="BB113">
        <f>BA112+'PC HKI$'!BB112</f>
        <v>1139.4971984117599</v>
      </c>
      <c r="BC113">
        <f>BB112+'PC HKI$'!BC112</f>
        <v>1102.5013548509223</v>
      </c>
      <c r="BD113">
        <f>BC112+'PC HKI$'!BD112</f>
        <v>1067.9273922151185</v>
      </c>
      <c r="BE113">
        <f>BD112+'PC HKI$'!BE112</f>
        <v>1036.0710724736516</v>
      </c>
      <c r="BF113">
        <f>BE112+'PC HKI$'!BF112</f>
        <v>1006.8338704505381</v>
      </c>
      <c r="BG113">
        <f>BF112+'PC HKI$'!BG112</f>
        <v>979.35124335866522</v>
      </c>
      <c r="BH113">
        <f>BG112+'PC HKI$'!BH112</f>
        <v>953.29131063454349</v>
      </c>
      <c r="BI113">
        <f>BH112+'PC HKI$'!BI112</f>
        <v>929.19590768277544</v>
      </c>
      <c r="BJ113">
        <f>BI112+'PC HKI$'!BJ112</f>
        <v>906.81016057022157</v>
      </c>
      <c r="BK113">
        <f>BJ112+'PC HKI$'!BK112</f>
        <v>886.02602772017406</v>
      </c>
      <c r="BL113">
        <f>BK112+'PC HKI$'!BL112</f>
        <v>866.95621120787609</v>
      </c>
      <c r="BM113">
        <f>BL112+'PC HKI$'!BM112</f>
        <v>849.31383635680129</v>
      </c>
      <c r="BN113">
        <f>BM112+'PC HKI$'!BN112</f>
        <v>832.91089892935952</v>
      </c>
      <c r="BO113">
        <f>BN112+'PC HKI$'!BO112</f>
        <v>817.54187059277535</v>
      </c>
      <c r="BP113">
        <f>BO112+'PC HKI$'!BP112</f>
        <v>803.0933812290815</v>
      </c>
      <c r="BQ113">
        <f>BP112+'PC HKI$'!BQ112</f>
        <v>789.44723367353595</v>
      </c>
      <c r="BR113">
        <f>BQ112+'PC HKI$'!BR112</f>
        <v>776.40105580311001</v>
      </c>
      <c r="BS113">
        <f>BR112+'PC HKI$'!BS112</f>
        <v>763.83951039779379</v>
      </c>
      <c r="BT113">
        <f>BS112+'PC HKI$'!BT112</f>
        <v>751.75277518064763</v>
      </c>
      <c r="BU113">
        <f>BT112+'PC HKI$'!BU112</f>
        <v>740.06680178196461</v>
      </c>
      <c r="BV113">
        <f>BU112+'PC HKI$'!BV112</f>
        <v>728.78231983500734</v>
      </c>
      <c r="BW113">
        <f>BV112+'PC HKI$'!BW112</f>
        <v>717.82982463288567</v>
      </c>
      <c r="BX113">
        <f>BW112+'PC HKI$'!BX112</f>
        <v>707.21551644169085</v>
      </c>
      <c r="BY113">
        <f>BX112+'PC HKI$'!BY112</f>
        <v>696.90593205749713</v>
      </c>
      <c r="BZ113">
        <f>BY112+'PC HKI$'!BZ112</f>
        <v>686.86975434774638</v>
      </c>
      <c r="CA113">
        <f>BZ112+'PC HKI$'!CA112</f>
        <v>677.1505856638264</v>
      </c>
      <c r="CB113">
        <f>CA112+'PC HKI$'!CB112</f>
        <v>667.81805834277748</v>
      </c>
      <c r="CC113">
        <f>CB112+'PC HKI$'!CC112</f>
        <v>658.8538775229606</v>
      </c>
      <c r="CD113">
        <f>CC112+'PC HKI$'!CD112</f>
        <v>650.25407497785147</v>
      </c>
      <c r="CE113">
        <f>CD112+'PC HKI$'!CE112</f>
        <v>642.00157668171153</v>
      </c>
      <c r="CF113">
        <f>CE112+'PC HKI$'!CF112</f>
        <v>634.16191979145742</v>
      </c>
      <c r="CG113">
        <f>CF112+'PC HKI$'!CG112</f>
        <v>626.79972055329915</v>
      </c>
      <c r="CH113">
        <f>CG112+'PC HKI$'!CH112</f>
        <v>619.84612336946122</v>
      </c>
      <c r="CI113">
        <f>CH112+'PC HKI$'!CI112</f>
        <v>613.27835019103736</v>
      </c>
      <c r="CJ113">
        <f>CI112+'PC HKI$'!CJ112</f>
        <v>607.06969706527025</v>
      </c>
      <c r="CK113">
        <f>CJ112+'PC HKI$'!CK112</f>
        <v>601.1905926757579</v>
      </c>
      <c r="CL113">
        <f>CK112+'PC HKI$'!CL112</f>
        <v>595.65481271862529</v>
      </c>
      <c r="CM113">
        <f>CL112+'PC HKI$'!CM112</f>
        <v>590.40245418306006</v>
      </c>
      <c r="CN113">
        <f>CM112+'PC HKI$'!CN112</f>
        <v>585.43784497377908</v>
      </c>
      <c r="CO113">
        <f>CN112+'PC HKI$'!CO112</f>
        <v>580.73127295832558</v>
      </c>
      <c r="CP113">
        <f>CO112+'PC HKI$'!CP112</f>
        <v>576.23773110953971</v>
      </c>
      <c r="CQ113">
        <f>CP112+'PC HKI$'!CQ112</f>
        <v>571.99335064574484</v>
      </c>
      <c r="CR113">
        <f>CQ112+'PC HKI$'!CR112</f>
        <v>567.97548930647429</v>
      </c>
      <c r="CS113">
        <f>CR112+'PC HKI$'!CS112</f>
        <v>564.07924315638365</v>
      </c>
      <c r="CT113">
        <f>CS112+'PC HKI$'!CT112</f>
        <v>560.24118963749186</v>
      </c>
      <c r="CU113">
        <f>CT112+'PC HKI$'!CU112</f>
        <v>556.29846701163194</v>
      </c>
      <c r="CV113">
        <f>CU112+'PC HKI$'!CV112</f>
        <v>552.43469878759686</v>
      </c>
      <c r="CW113">
        <f>CV112+'PC HKI$'!CW112</f>
        <v>548.58863128122016</v>
      </c>
      <c r="CX113">
        <f>CW112+'PC HKI$'!CX112</f>
        <v>544.595715569258</v>
      </c>
      <c r="CY113">
        <f>CX112+'PC HKI$'!CY112</f>
        <v>540.51803905682107</v>
      </c>
    </row>
    <row r="114" spans="1:103" x14ac:dyDescent="0.25">
      <c r="A114">
        <f>'HKFI(x)'!AE112</f>
        <v>2060</v>
      </c>
      <c r="B114">
        <f t="shared" si="4"/>
        <v>155195.27623946528</v>
      </c>
      <c r="C114">
        <f>'PC HKI$'!C113</f>
        <v>125.16657492605724</v>
      </c>
      <c r="D114">
        <f>C113+'PC HKI$'!D113</f>
        <v>225.50939950938647</v>
      </c>
      <c r="E114">
        <f>D113+'PC HKI$'!E113</f>
        <v>312.86303904254225</v>
      </c>
      <c r="F114">
        <f>E113+'PC HKI$'!F113</f>
        <v>443.12474242216479</v>
      </c>
      <c r="G114">
        <f>F113+'PC HKI$'!G113</f>
        <v>611.30260726572055</v>
      </c>
      <c r="H114">
        <f>G113+'PC HKI$'!H113</f>
        <v>798.87211043653872</v>
      </c>
      <c r="I114">
        <f>H113+'PC HKI$'!I113</f>
        <v>1046.1331842453667</v>
      </c>
      <c r="J114">
        <f>I113+'PC HKI$'!J113</f>
        <v>1286.7507049899978</v>
      </c>
      <c r="K114">
        <f>J113+'PC HKI$'!K113</f>
        <v>1528.1044406273575</v>
      </c>
      <c r="L114">
        <f>K113+'PC HKI$'!L113</f>
        <v>1752.2975818673667</v>
      </c>
      <c r="M114">
        <f>L113+'PC HKI$'!M113</f>
        <v>1982.9916413333581</v>
      </c>
      <c r="N114">
        <f>M113+'PC HKI$'!N113</f>
        <v>2220.038543752054</v>
      </c>
      <c r="O114">
        <f>N113+'PC HKI$'!O113</f>
        <v>2476.8543298053391</v>
      </c>
      <c r="P114">
        <f>O113+'PC HKI$'!P113</f>
        <v>2742.0158877871136</v>
      </c>
      <c r="Q114">
        <f>P113+'PC HKI$'!Q113</f>
        <v>2996.0518780015045</v>
      </c>
      <c r="R114">
        <f>Q113+'PC HKI$'!R113</f>
        <v>3229.2797632963061</v>
      </c>
      <c r="S114">
        <f>R113+'PC HKI$'!S113</f>
        <v>3486.4380726639251</v>
      </c>
      <c r="T114">
        <f>S113+'PC HKI$'!T113</f>
        <v>3710.5201264171924</v>
      </c>
      <c r="U114">
        <f>T113+'PC HKI$'!U113</f>
        <v>3842.266378010705</v>
      </c>
      <c r="V114">
        <f>U113+'PC HKI$'!V113</f>
        <v>3966.7444926902153</v>
      </c>
      <c r="W114">
        <f>V113+'PC HKI$'!W113</f>
        <v>4060.4852516309957</v>
      </c>
      <c r="X114">
        <f>W113+'PC HKI$'!X113</f>
        <v>4098.4974812686387</v>
      </c>
      <c r="Y114">
        <f>X113+'PC HKI$'!Y113</f>
        <v>4091.989382517887</v>
      </c>
      <c r="Z114">
        <f>Y113+'PC HKI$'!Z113</f>
        <v>4017.2964596486922</v>
      </c>
      <c r="AA114">
        <f>Z113+'PC HKI$'!AA113</f>
        <v>3923.9347743011244</v>
      </c>
      <c r="AB114">
        <f>AA113+'PC HKI$'!AB113</f>
        <v>3821.2209438740506</v>
      </c>
      <c r="AC114">
        <f>AB113+'PC HKI$'!AC113</f>
        <v>3698.8029082316648</v>
      </c>
      <c r="AD114">
        <f>AC113+'PC HKI$'!AD113</f>
        <v>3532.1097492946938</v>
      </c>
      <c r="AE114">
        <f>AD113+'PC HKI$'!AE113</f>
        <v>3372.4517667727314</v>
      </c>
      <c r="AF114">
        <f>AE113+'PC HKI$'!AF113</f>
        <v>3218.4992085646068</v>
      </c>
      <c r="AG114">
        <f>AF113+'PC HKI$'!AG113</f>
        <v>3069.1512768221864</v>
      </c>
      <c r="AH114">
        <f>AG113+'PC HKI$'!AH113</f>
        <v>2923.9549229526456</v>
      </c>
      <c r="AI114">
        <f>AH113+'PC HKI$'!AI113</f>
        <v>2783.3115121533065</v>
      </c>
      <c r="AJ114">
        <f>AI113+'PC HKI$'!AJ113</f>
        <v>2647.4006528259474</v>
      </c>
      <c r="AK114">
        <f>AJ113+'PC HKI$'!AK113</f>
        <v>2516.492495476456</v>
      </c>
      <c r="AL114">
        <f>AK113+'PC HKI$'!AL113</f>
        <v>2391.9699980721889</v>
      </c>
      <c r="AM114">
        <f>AL113+'PC HKI$'!AM113</f>
        <v>2274.2035684665839</v>
      </c>
      <c r="AN114">
        <f>AM113+'PC HKI$'!AN113</f>
        <v>2162.827332399117</v>
      </c>
      <c r="AO114">
        <f>AN113+'PC HKI$'!AO113</f>
        <v>2058.9665210813537</v>
      </c>
      <c r="AP114">
        <f>AO113+'PC HKI$'!AP113</f>
        <v>1962.4056040196681</v>
      </c>
      <c r="AQ114">
        <f>AP113+'PC HKI$'!AQ113</f>
        <v>1872.3497393437833</v>
      </c>
      <c r="AR114">
        <f>AQ113+'PC HKI$'!AR113</f>
        <v>1787.9691043348628</v>
      </c>
      <c r="AS114">
        <f>AR113+'PC HKI$'!AS113</f>
        <v>1708.1750884581229</v>
      </c>
      <c r="AT114">
        <f>AS113+'PC HKI$'!AT113</f>
        <v>1633.2973882947183</v>
      </c>
      <c r="AU114">
        <f>AT113+'PC HKI$'!AU113</f>
        <v>1562.9865265712456</v>
      </c>
      <c r="AV114">
        <f>AU113+'PC HKI$'!AV113</f>
        <v>1496.1758692140243</v>
      </c>
      <c r="AW114">
        <f>AV113+'PC HKI$'!AW113</f>
        <v>1432.9153203172814</v>
      </c>
      <c r="AX114">
        <f>AW113+'PC HKI$'!AX113</f>
        <v>1374.0500410121788</v>
      </c>
      <c r="AY114">
        <f>AX113+'PC HKI$'!AY113</f>
        <v>1319.3915779951933</v>
      </c>
      <c r="AZ114">
        <f>AY113+'PC HKI$'!AZ113</f>
        <v>1268.4184831235775</v>
      </c>
      <c r="BA114">
        <f>AZ113+'PC HKI$'!BA113</f>
        <v>1221.7076356011228</v>
      </c>
      <c r="BB114">
        <f>BA113+'PC HKI$'!BB113</f>
        <v>1179.014216723707</v>
      </c>
      <c r="BC114">
        <f>BB113+'PC HKI$'!BC113</f>
        <v>1139.4971984117599</v>
      </c>
      <c r="BD114">
        <f>BC113+'PC HKI$'!BD113</f>
        <v>1102.5013548509223</v>
      </c>
      <c r="BE114">
        <f>BD113+'PC HKI$'!BE113</f>
        <v>1067.9273922151185</v>
      </c>
      <c r="BF114">
        <f>BE113+'PC HKI$'!BF113</f>
        <v>1036.0710724736516</v>
      </c>
      <c r="BG114">
        <f>BF113+'PC HKI$'!BG113</f>
        <v>1006.8338704505381</v>
      </c>
      <c r="BH114">
        <f>BG113+'PC HKI$'!BH113</f>
        <v>979.35124335866522</v>
      </c>
      <c r="BI114">
        <f>BH113+'PC HKI$'!BI113</f>
        <v>953.29131063454349</v>
      </c>
      <c r="BJ114">
        <f>BI113+'PC HKI$'!BJ113</f>
        <v>929.19590768277544</v>
      </c>
      <c r="BK114">
        <f>BJ113+'PC HKI$'!BK113</f>
        <v>906.81016057022157</v>
      </c>
      <c r="BL114">
        <f>BK113+'PC HKI$'!BL113</f>
        <v>886.02602772017406</v>
      </c>
      <c r="BM114">
        <f>BL113+'PC HKI$'!BM113</f>
        <v>866.95621120787609</v>
      </c>
      <c r="BN114">
        <f>BM113+'PC HKI$'!BN113</f>
        <v>849.31383635680129</v>
      </c>
      <c r="BO114">
        <f>BN113+'PC HKI$'!BO113</f>
        <v>832.91089892935952</v>
      </c>
      <c r="BP114">
        <f>BO113+'PC HKI$'!BP113</f>
        <v>817.54187059277535</v>
      </c>
      <c r="BQ114">
        <f>BP113+'PC HKI$'!BQ113</f>
        <v>803.0933812290815</v>
      </c>
      <c r="BR114">
        <f>BQ113+'PC HKI$'!BR113</f>
        <v>789.44723367353595</v>
      </c>
      <c r="BS114">
        <f>BR113+'PC HKI$'!BS113</f>
        <v>776.40105580311001</v>
      </c>
      <c r="BT114">
        <f>BS113+'PC HKI$'!BT113</f>
        <v>763.83951039779379</v>
      </c>
      <c r="BU114">
        <f>BT113+'PC HKI$'!BU113</f>
        <v>751.75277518064763</v>
      </c>
      <c r="BV114">
        <f>BU113+'PC HKI$'!BV113</f>
        <v>740.06680178196461</v>
      </c>
      <c r="BW114">
        <f>BV113+'PC HKI$'!BW113</f>
        <v>728.78231983500734</v>
      </c>
      <c r="BX114">
        <f>BW113+'PC HKI$'!BX113</f>
        <v>717.82982463288567</v>
      </c>
      <c r="BY114">
        <f>BX113+'PC HKI$'!BY113</f>
        <v>707.21551644169085</v>
      </c>
      <c r="BZ114">
        <f>BY113+'PC HKI$'!BZ113</f>
        <v>696.90593205749713</v>
      </c>
      <c r="CA114">
        <f>BZ113+'PC HKI$'!CA113</f>
        <v>686.86975434774638</v>
      </c>
      <c r="CB114">
        <f>CA113+'PC HKI$'!CB113</f>
        <v>677.1505856638264</v>
      </c>
      <c r="CC114">
        <f>CB113+'PC HKI$'!CC113</f>
        <v>667.81805834277748</v>
      </c>
      <c r="CD114">
        <f>CC113+'PC HKI$'!CD113</f>
        <v>658.8538775229606</v>
      </c>
      <c r="CE114">
        <f>CD113+'PC HKI$'!CE113</f>
        <v>650.25407497785147</v>
      </c>
      <c r="CF114">
        <f>CE113+'PC HKI$'!CF113</f>
        <v>642.00157668171153</v>
      </c>
      <c r="CG114">
        <f>CF113+'PC HKI$'!CG113</f>
        <v>634.16191979145742</v>
      </c>
      <c r="CH114">
        <f>CG113+'PC HKI$'!CH113</f>
        <v>626.79972055329915</v>
      </c>
      <c r="CI114">
        <f>CH113+'PC HKI$'!CI113</f>
        <v>619.84612336946122</v>
      </c>
      <c r="CJ114">
        <f>CI113+'PC HKI$'!CJ113</f>
        <v>613.27835019103736</v>
      </c>
      <c r="CK114">
        <f>CJ113+'PC HKI$'!CK113</f>
        <v>607.06969706527025</v>
      </c>
      <c r="CL114">
        <f>CK113+'PC HKI$'!CL113</f>
        <v>601.1905926757579</v>
      </c>
      <c r="CM114">
        <f>CL113+'PC HKI$'!CM113</f>
        <v>595.65481271862529</v>
      </c>
      <c r="CN114">
        <f>CM113+'PC HKI$'!CN113</f>
        <v>590.40245418306006</v>
      </c>
      <c r="CO114">
        <f>CN113+'PC HKI$'!CO113</f>
        <v>585.43784497377908</v>
      </c>
      <c r="CP114">
        <f>CO113+'PC HKI$'!CP113</f>
        <v>580.73127295832558</v>
      </c>
      <c r="CQ114">
        <f>CP113+'PC HKI$'!CQ113</f>
        <v>576.23773110953971</v>
      </c>
      <c r="CR114">
        <f>CQ113+'PC HKI$'!CR113</f>
        <v>571.99335064574484</v>
      </c>
      <c r="CS114">
        <f>CR113+'PC HKI$'!CS113</f>
        <v>567.97548930647429</v>
      </c>
      <c r="CT114">
        <f>CS113+'PC HKI$'!CT113</f>
        <v>564.07924315638365</v>
      </c>
      <c r="CU114">
        <f>CT113+'PC HKI$'!CU113</f>
        <v>560.24118963749186</v>
      </c>
      <c r="CV114">
        <f>CU113+'PC HKI$'!CV113</f>
        <v>556.29846701163194</v>
      </c>
      <c r="CW114">
        <f>CV113+'PC HKI$'!CW113</f>
        <v>552.43469878759686</v>
      </c>
      <c r="CX114">
        <f>CW113+'PC HKI$'!CX113</f>
        <v>548.58863128122016</v>
      </c>
      <c r="CY114">
        <f>CX113+'PC HKI$'!CY113</f>
        <v>544.595715569258</v>
      </c>
    </row>
    <row r="115" spans="1:103" x14ac:dyDescent="0.25">
      <c r="A115">
        <f>'HKFI(x)'!AE113</f>
        <v>2061</v>
      </c>
      <c r="B115">
        <f t="shared" si="4"/>
        <v>161748.29822607283</v>
      </c>
      <c r="C115">
        <f>'PC HKI$'!C114</f>
        <v>133.52567877108817</v>
      </c>
      <c r="D115">
        <f>C114+'PC HKI$'!D114</f>
        <v>240.90169482604463</v>
      </c>
      <c r="E115">
        <f>D114+'PC HKI$'!E114</f>
        <v>334.02263517646821</v>
      </c>
      <c r="F115">
        <f>E114+'PC HKI$'!F114</f>
        <v>472.28019608009311</v>
      </c>
      <c r="G115">
        <f>F114+'PC HKI$'!G114</f>
        <v>650.83212074034691</v>
      </c>
      <c r="H115">
        <f>G114+'PC HKI$'!H114</f>
        <v>849.57602388220653</v>
      </c>
      <c r="I115">
        <f>H114+'PC HKI$'!I114</f>
        <v>1110.7945763846499</v>
      </c>
      <c r="J115">
        <f>I114+'PC HKI$'!J114</f>
        <v>1363.6516568224661</v>
      </c>
      <c r="K115">
        <f>J114+'PC HKI$'!K114</f>
        <v>1616.1578291854128</v>
      </c>
      <c r="L115">
        <f>K114+'PC HKI$'!L114</f>
        <v>1849.8191999863345</v>
      </c>
      <c r="M115">
        <f>L114+'PC HKI$'!M114</f>
        <v>2089.9406781556791</v>
      </c>
      <c r="N115">
        <f>M114+'PC HKI$'!N114</f>
        <v>2336.5626368794565</v>
      </c>
      <c r="O115">
        <f>N114+'PC HKI$'!O114</f>
        <v>2604.8951412234792</v>
      </c>
      <c r="P115">
        <f>O114+'PC HKI$'!P114</f>
        <v>2882.6783586975162</v>
      </c>
      <c r="Q115">
        <f>P114+'PC HKI$'!Q114</f>
        <v>3148.9727295195771</v>
      </c>
      <c r="R115">
        <f>Q114+'PC HKI$'!R114</f>
        <v>3392.7850807775039</v>
      </c>
      <c r="S115">
        <f>R114+'PC HKI$'!S114</f>
        <v>3662.0049440956527</v>
      </c>
      <c r="T115">
        <f>S114+'PC HKI$'!T114</f>
        <v>3896.6380857031727</v>
      </c>
      <c r="U115">
        <f>T114+'PC HKI$'!U114</f>
        <v>4034.264274890681</v>
      </c>
      <c r="V115">
        <f>U114+'PC HKI$'!V114</f>
        <v>4164.1240955535295</v>
      </c>
      <c r="W115">
        <f>V114+'PC HKI$'!W114</f>
        <v>4262.6973426942805</v>
      </c>
      <c r="X115">
        <f>W114+'PC HKI$'!X114</f>
        <v>4301.9775830845638</v>
      </c>
      <c r="Y115">
        <f>X114+'PC HKI$'!Y114</f>
        <v>4293.5357335612098</v>
      </c>
      <c r="Z115">
        <f>Y114+'PC HKI$'!Z114</f>
        <v>4212.6063578475341</v>
      </c>
      <c r="AA115">
        <f>Z114+'PC HKI$'!AA114</f>
        <v>4112.2755121085183</v>
      </c>
      <c r="AB115">
        <f>AA114+'PC HKI$'!AB114</f>
        <v>4002.7920703731393</v>
      </c>
      <c r="AC115">
        <f>AB114+'PC HKI$'!AC114</f>
        <v>3874.0552574878016</v>
      </c>
      <c r="AD115">
        <f>AC114+'PC HKI$'!AD114</f>
        <v>3698.8029082316648</v>
      </c>
      <c r="AE115">
        <f>AD114+'PC HKI$'!AE114</f>
        <v>3532.1097492946938</v>
      </c>
      <c r="AF115">
        <f>AE114+'PC HKI$'!AF114</f>
        <v>3372.4517667727314</v>
      </c>
      <c r="AG115">
        <f>AF114+'PC HKI$'!AG114</f>
        <v>3218.4992085646068</v>
      </c>
      <c r="AH115">
        <f>AG114+'PC HKI$'!AH114</f>
        <v>3069.1512768221864</v>
      </c>
      <c r="AI115">
        <f>AH114+'PC HKI$'!AI114</f>
        <v>2923.9549229526456</v>
      </c>
      <c r="AJ115">
        <f>AI114+'PC HKI$'!AJ114</f>
        <v>2783.3115121533065</v>
      </c>
      <c r="AK115">
        <f>AJ114+'PC HKI$'!AK114</f>
        <v>2647.4006528259474</v>
      </c>
      <c r="AL115">
        <f>AK114+'PC HKI$'!AL114</f>
        <v>2516.492495476456</v>
      </c>
      <c r="AM115">
        <f>AL114+'PC HKI$'!AM114</f>
        <v>2391.9699980721889</v>
      </c>
      <c r="AN115">
        <f>AM114+'PC HKI$'!AN114</f>
        <v>2274.2035684665839</v>
      </c>
      <c r="AO115">
        <f>AN114+'PC HKI$'!AO114</f>
        <v>2162.827332399117</v>
      </c>
      <c r="AP115">
        <f>AO114+'PC HKI$'!AP114</f>
        <v>2058.9665210813537</v>
      </c>
      <c r="AQ115">
        <f>AP114+'PC HKI$'!AQ114</f>
        <v>1962.4056040196681</v>
      </c>
      <c r="AR115">
        <f>AQ114+'PC HKI$'!AR114</f>
        <v>1872.3497393437833</v>
      </c>
      <c r="AS115">
        <f>AR114+'PC HKI$'!AS114</f>
        <v>1787.9691043348628</v>
      </c>
      <c r="AT115">
        <f>AS114+'PC HKI$'!AT114</f>
        <v>1708.1750884581229</v>
      </c>
      <c r="AU115">
        <f>AT114+'PC HKI$'!AU114</f>
        <v>1633.2973882947183</v>
      </c>
      <c r="AV115">
        <f>AU114+'PC HKI$'!AV114</f>
        <v>1562.9865265712456</v>
      </c>
      <c r="AW115">
        <f>AV114+'PC HKI$'!AW114</f>
        <v>1496.1758692140243</v>
      </c>
      <c r="AX115">
        <f>AW114+'PC HKI$'!AX114</f>
        <v>1432.9153203172814</v>
      </c>
      <c r="AY115">
        <f>AX114+'PC HKI$'!AY114</f>
        <v>1374.0500410121788</v>
      </c>
      <c r="AZ115">
        <f>AY114+'PC HKI$'!AZ114</f>
        <v>1319.3915779951933</v>
      </c>
      <c r="BA115">
        <f>AZ114+'PC HKI$'!BA114</f>
        <v>1268.4184831235775</v>
      </c>
      <c r="BB115">
        <f>BA114+'PC HKI$'!BB114</f>
        <v>1221.7076356011228</v>
      </c>
      <c r="BC115">
        <f>BB114+'PC HKI$'!BC114</f>
        <v>1179.014216723707</v>
      </c>
      <c r="BD115">
        <f>BC114+'PC HKI$'!BD114</f>
        <v>1139.4971984117599</v>
      </c>
      <c r="BE115">
        <f>BD114+'PC HKI$'!BE114</f>
        <v>1102.5013548509223</v>
      </c>
      <c r="BF115">
        <f>BE114+'PC HKI$'!BF114</f>
        <v>1067.9273922151185</v>
      </c>
      <c r="BG115">
        <f>BF114+'PC HKI$'!BG114</f>
        <v>1036.0710724736516</v>
      </c>
      <c r="BH115">
        <f>BG114+'PC HKI$'!BH114</f>
        <v>1006.8338704505381</v>
      </c>
      <c r="BI115">
        <f>BH114+'PC HKI$'!BI114</f>
        <v>979.35124335866522</v>
      </c>
      <c r="BJ115">
        <f>BI114+'PC HKI$'!BJ114</f>
        <v>953.29131063454349</v>
      </c>
      <c r="BK115">
        <f>BJ114+'PC HKI$'!BK114</f>
        <v>929.19590768277544</v>
      </c>
      <c r="BL115">
        <f>BK114+'PC HKI$'!BL114</f>
        <v>906.81016057022157</v>
      </c>
      <c r="BM115">
        <f>BL114+'PC HKI$'!BM114</f>
        <v>886.02602772017406</v>
      </c>
      <c r="BN115">
        <f>BM114+'PC HKI$'!BN114</f>
        <v>866.95621120787609</v>
      </c>
      <c r="BO115">
        <f>BN114+'PC HKI$'!BO114</f>
        <v>849.31383635680129</v>
      </c>
      <c r="BP115">
        <f>BO114+'PC HKI$'!BP114</f>
        <v>832.91089892935952</v>
      </c>
      <c r="BQ115">
        <f>BP114+'PC HKI$'!BQ114</f>
        <v>817.54187059277535</v>
      </c>
      <c r="BR115">
        <f>BQ114+'PC HKI$'!BR114</f>
        <v>803.0933812290815</v>
      </c>
      <c r="BS115">
        <f>BR114+'PC HKI$'!BS114</f>
        <v>789.44723367353595</v>
      </c>
      <c r="BT115">
        <f>BS114+'PC HKI$'!BT114</f>
        <v>776.40105580311001</v>
      </c>
      <c r="BU115">
        <f>BT114+'PC HKI$'!BU114</f>
        <v>763.83951039779379</v>
      </c>
      <c r="BV115">
        <f>BU114+'PC HKI$'!BV114</f>
        <v>751.75277518064763</v>
      </c>
      <c r="BW115">
        <f>BV114+'PC HKI$'!BW114</f>
        <v>740.06680178196461</v>
      </c>
      <c r="BX115">
        <f>BW114+'PC HKI$'!BX114</f>
        <v>728.78231983500734</v>
      </c>
      <c r="BY115">
        <f>BX114+'PC HKI$'!BY114</f>
        <v>717.82982463288567</v>
      </c>
      <c r="BZ115">
        <f>BY114+'PC HKI$'!BZ114</f>
        <v>707.21551644169085</v>
      </c>
      <c r="CA115">
        <f>BZ114+'PC HKI$'!CA114</f>
        <v>696.90593205749713</v>
      </c>
      <c r="CB115">
        <f>CA114+'PC HKI$'!CB114</f>
        <v>686.86975434774638</v>
      </c>
      <c r="CC115">
        <f>CB114+'PC HKI$'!CC114</f>
        <v>677.1505856638264</v>
      </c>
      <c r="CD115">
        <f>CC114+'PC HKI$'!CD114</f>
        <v>667.81805834277748</v>
      </c>
      <c r="CE115">
        <f>CD114+'PC HKI$'!CE114</f>
        <v>658.8538775229606</v>
      </c>
      <c r="CF115">
        <f>CE114+'PC HKI$'!CF114</f>
        <v>650.25407497785147</v>
      </c>
      <c r="CG115">
        <f>CF114+'PC HKI$'!CG114</f>
        <v>642.00157668171153</v>
      </c>
      <c r="CH115">
        <f>CG114+'PC HKI$'!CH114</f>
        <v>634.16191979145742</v>
      </c>
      <c r="CI115">
        <f>CH114+'PC HKI$'!CI114</f>
        <v>626.79972055329915</v>
      </c>
      <c r="CJ115">
        <f>CI114+'PC HKI$'!CJ114</f>
        <v>619.84612336946122</v>
      </c>
      <c r="CK115">
        <f>CJ114+'PC HKI$'!CK114</f>
        <v>613.27835019103736</v>
      </c>
      <c r="CL115">
        <f>CK114+'PC HKI$'!CL114</f>
        <v>607.06969706527025</v>
      </c>
      <c r="CM115">
        <f>CL114+'PC HKI$'!CM114</f>
        <v>601.1905926757579</v>
      </c>
      <c r="CN115">
        <f>CM114+'PC HKI$'!CN114</f>
        <v>595.65481271862529</v>
      </c>
      <c r="CO115">
        <f>CN114+'PC HKI$'!CO114</f>
        <v>590.40245418306006</v>
      </c>
      <c r="CP115">
        <f>CO114+'PC HKI$'!CP114</f>
        <v>585.43784497377908</v>
      </c>
      <c r="CQ115">
        <f>CP114+'PC HKI$'!CQ114</f>
        <v>580.73127295832558</v>
      </c>
      <c r="CR115">
        <f>CQ114+'PC HKI$'!CR114</f>
        <v>576.23773110953971</v>
      </c>
      <c r="CS115">
        <f>CR114+'PC HKI$'!CS114</f>
        <v>571.99335064574484</v>
      </c>
      <c r="CT115">
        <f>CS114+'PC HKI$'!CT114</f>
        <v>567.97548930647429</v>
      </c>
      <c r="CU115">
        <f>CT114+'PC HKI$'!CU114</f>
        <v>564.07924315638365</v>
      </c>
      <c r="CV115">
        <f>CU114+'PC HKI$'!CV114</f>
        <v>560.24118963749186</v>
      </c>
      <c r="CW115">
        <f>CV114+'PC HKI$'!CW114</f>
        <v>556.29846701163194</v>
      </c>
      <c r="CX115">
        <f>CW114+'PC HKI$'!CX114</f>
        <v>552.43469878759686</v>
      </c>
      <c r="CY115">
        <f>CX114+'PC HKI$'!CY114</f>
        <v>548.58863128122016</v>
      </c>
    </row>
    <row r="116" spans="1:103" x14ac:dyDescent="0.25">
      <c r="A116">
        <f>'HKFI(x)'!AE114</f>
        <v>2062</v>
      </c>
      <c r="B116">
        <f t="shared" si="4"/>
        <v>168700.18787155484</v>
      </c>
      <c r="C116">
        <f>'PC HKI$'!C115</f>
        <v>141.77353527480182</v>
      </c>
      <c r="D116">
        <f>C115+'PC HKI$'!D115</f>
        <v>255.8838460108442</v>
      </c>
      <c r="E116">
        <f>D115+'PC HKI$'!E115</f>
        <v>355.7011051005382</v>
      </c>
      <c r="F116">
        <f>E115+'PC HKI$'!F115</f>
        <v>502.92181008444413</v>
      </c>
      <c r="G116">
        <f>F115+'PC HKI$'!G115</f>
        <v>692.32027489995721</v>
      </c>
      <c r="H116">
        <f>G115+'PC HKI$'!H115</f>
        <v>904.40408858038393</v>
      </c>
      <c r="I116">
        <f>H115+'PC HKI$'!I115</f>
        <v>1179.8270935205858</v>
      </c>
      <c r="J116">
        <f>I115+'PC HKI$'!J115</f>
        <v>1446.1658416396717</v>
      </c>
      <c r="K116">
        <f>J115+'PC HKI$'!K115</f>
        <v>1711.3858445940998</v>
      </c>
      <c r="L116">
        <f>K115+'PC HKI$'!L115</f>
        <v>1955.6134451238829</v>
      </c>
      <c r="M116">
        <f>L115+'PC HKI$'!M115</f>
        <v>2206.3132098829542</v>
      </c>
      <c r="N116">
        <f>M115+'PC HKI$'!N115</f>
        <v>2463.2552632083848</v>
      </c>
      <c r="O116">
        <f>N115+'PC HKI$'!O115</f>
        <v>2742.5705216135216</v>
      </c>
      <c r="P116">
        <f>O115+'PC HKI$'!P115</f>
        <v>3032.9767590903484</v>
      </c>
      <c r="Q116">
        <f>P115+'PC HKI$'!Q115</f>
        <v>3312.1498243661272</v>
      </c>
      <c r="R116">
        <f>Q115+'PC HKI$'!R115</f>
        <v>3568.0485395401747</v>
      </c>
      <c r="S116">
        <f>R115+'PC HKI$'!S115</f>
        <v>3850.1195161307087</v>
      </c>
      <c r="T116">
        <f>S115+'PC HKI$'!T115</f>
        <v>4095.7379006843744</v>
      </c>
      <c r="U116">
        <f>T115+'PC HKI$'!U115</f>
        <v>4238.55083054242</v>
      </c>
      <c r="V116">
        <f>U115+'PC HKI$'!V115</f>
        <v>4374.0852939933557</v>
      </c>
      <c r="W116">
        <f>V115+'PC HKI$'!W115</f>
        <v>4476.5507929455234</v>
      </c>
      <c r="X116">
        <f>W115+'PC HKI$'!X115</f>
        <v>4517.9433497047085</v>
      </c>
      <c r="Y116">
        <f>X115+'PC HKI$'!Y115</f>
        <v>4507.9049794351486</v>
      </c>
      <c r="Z116">
        <f>Y115+'PC HKI$'!Z115</f>
        <v>4420.9608833932944</v>
      </c>
      <c r="AA116">
        <f>Z115+'PC HKI$'!AA115</f>
        <v>4313.1209278875294</v>
      </c>
      <c r="AB116">
        <f>AA115+'PC HKI$'!AB115</f>
        <v>4195.7624870880391</v>
      </c>
      <c r="AC116">
        <f>AB115+'PC HKI$'!AC115</f>
        <v>4058.7425494480858</v>
      </c>
      <c r="AD116">
        <f>AC115+'PC HKI$'!AD115</f>
        <v>3874.0552574878016</v>
      </c>
      <c r="AE116">
        <f>AD115+'PC HKI$'!AE115</f>
        <v>3698.8029082316648</v>
      </c>
      <c r="AF116">
        <f>AE115+'PC HKI$'!AF115</f>
        <v>3532.1097492946938</v>
      </c>
      <c r="AG116">
        <f>AF115+'PC HKI$'!AG115</f>
        <v>3372.4517667727314</v>
      </c>
      <c r="AH116">
        <f>AG115+'PC HKI$'!AH115</f>
        <v>3218.4992085646068</v>
      </c>
      <c r="AI116">
        <f>AH115+'PC HKI$'!AI115</f>
        <v>3069.1512768221864</v>
      </c>
      <c r="AJ116">
        <f>AI115+'PC HKI$'!AJ115</f>
        <v>2923.9549229526456</v>
      </c>
      <c r="AK116">
        <f>AJ115+'PC HKI$'!AK115</f>
        <v>2783.3115121533065</v>
      </c>
      <c r="AL116">
        <f>AK115+'PC HKI$'!AL115</f>
        <v>2647.4006528259474</v>
      </c>
      <c r="AM116">
        <f>AL115+'PC HKI$'!AM115</f>
        <v>2516.492495476456</v>
      </c>
      <c r="AN116">
        <f>AM115+'PC HKI$'!AN115</f>
        <v>2391.9699980721889</v>
      </c>
      <c r="AO116">
        <f>AN115+'PC HKI$'!AO115</f>
        <v>2274.2035684665839</v>
      </c>
      <c r="AP116">
        <f>AO115+'PC HKI$'!AP115</f>
        <v>2162.827332399117</v>
      </c>
      <c r="AQ116">
        <f>AP115+'PC HKI$'!AQ115</f>
        <v>2058.9665210813537</v>
      </c>
      <c r="AR116">
        <f>AQ115+'PC HKI$'!AR115</f>
        <v>1962.4056040196681</v>
      </c>
      <c r="AS116">
        <f>AR115+'PC HKI$'!AS115</f>
        <v>1872.3497393437833</v>
      </c>
      <c r="AT116">
        <f>AS115+'PC HKI$'!AT115</f>
        <v>1787.9691043348628</v>
      </c>
      <c r="AU116">
        <f>AT115+'PC HKI$'!AU115</f>
        <v>1708.1750884581229</v>
      </c>
      <c r="AV116">
        <f>AU115+'PC HKI$'!AV115</f>
        <v>1633.2973882947183</v>
      </c>
      <c r="AW116">
        <f>AV115+'PC HKI$'!AW115</f>
        <v>1562.9865265712456</v>
      </c>
      <c r="AX116">
        <f>AW115+'PC HKI$'!AX115</f>
        <v>1496.1758692140243</v>
      </c>
      <c r="AY116">
        <f>AX115+'PC HKI$'!AY115</f>
        <v>1432.9153203172814</v>
      </c>
      <c r="AZ116">
        <f>AY115+'PC HKI$'!AZ115</f>
        <v>1374.0500410121788</v>
      </c>
      <c r="BA116">
        <f>AZ115+'PC HKI$'!BA115</f>
        <v>1319.3915779951933</v>
      </c>
      <c r="BB116">
        <f>BA115+'PC HKI$'!BB115</f>
        <v>1268.4184831235775</v>
      </c>
      <c r="BC116">
        <f>BB115+'PC HKI$'!BC115</f>
        <v>1221.7076356011228</v>
      </c>
      <c r="BD116">
        <f>BC115+'PC HKI$'!BD115</f>
        <v>1179.014216723707</v>
      </c>
      <c r="BE116">
        <f>BD115+'PC HKI$'!BE115</f>
        <v>1139.4971984117599</v>
      </c>
      <c r="BF116">
        <f>BE115+'PC HKI$'!BF115</f>
        <v>1102.5013548509223</v>
      </c>
      <c r="BG116">
        <f>BF115+'PC HKI$'!BG115</f>
        <v>1067.9273922151185</v>
      </c>
      <c r="BH116">
        <f>BG115+'PC HKI$'!BH115</f>
        <v>1036.0710724736516</v>
      </c>
      <c r="BI116">
        <f>BH115+'PC HKI$'!BI115</f>
        <v>1006.8338704505381</v>
      </c>
      <c r="BJ116">
        <f>BI115+'PC HKI$'!BJ115</f>
        <v>979.35124335866522</v>
      </c>
      <c r="BK116">
        <f>BJ115+'PC HKI$'!BK115</f>
        <v>953.29131063454349</v>
      </c>
      <c r="BL116">
        <f>BK115+'PC HKI$'!BL115</f>
        <v>929.19590768277544</v>
      </c>
      <c r="BM116">
        <f>BL115+'PC HKI$'!BM115</f>
        <v>906.81016057022157</v>
      </c>
      <c r="BN116">
        <f>BM115+'PC HKI$'!BN115</f>
        <v>886.02602772017406</v>
      </c>
      <c r="BO116">
        <f>BN115+'PC HKI$'!BO115</f>
        <v>866.95621120787609</v>
      </c>
      <c r="BP116">
        <f>BO115+'PC HKI$'!BP115</f>
        <v>849.31383635680129</v>
      </c>
      <c r="BQ116">
        <f>BP115+'PC HKI$'!BQ115</f>
        <v>832.91089892935952</v>
      </c>
      <c r="BR116">
        <f>BQ115+'PC HKI$'!BR115</f>
        <v>817.54187059277535</v>
      </c>
      <c r="BS116">
        <f>BR115+'PC HKI$'!BS115</f>
        <v>803.0933812290815</v>
      </c>
      <c r="BT116">
        <f>BS115+'PC HKI$'!BT115</f>
        <v>789.44723367353595</v>
      </c>
      <c r="BU116">
        <f>BT115+'PC HKI$'!BU115</f>
        <v>776.40105580311001</v>
      </c>
      <c r="BV116">
        <f>BU115+'PC HKI$'!BV115</f>
        <v>763.83951039779379</v>
      </c>
      <c r="BW116">
        <f>BV115+'PC HKI$'!BW115</f>
        <v>751.75277518064763</v>
      </c>
      <c r="BX116">
        <f>BW115+'PC HKI$'!BX115</f>
        <v>740.06680178196461</v>
      </c>
      <c r="BY116">
        <f>BX115+'PC HKI$'!BY115</f>
        <v>728.78231983500734</v>
      </c>
      <c r="BZ116">
        <f>BY115+'PC HKI$'!BZ115</f>
        <v>717.82982463288567</v>
      </c>
      <c r="CA116">
        <f>BZ115+'PC HKI$'!CA115</f>
        <v>707.21551644169085</v>
      </c>
      <c r="CB116">
        <f>CA115+'PC HKI$'!CB115</f>
        <v>696.90593205749713</v>
      </c>
      <c r="CC116">
        <f>CB115+'PC HKI$'!CC115</f>
        <v>686.86975434774638</v>
      </c>
      <c r="CD116">
        <f>CC115+'PC HKI$'!CD115</f>
        <v>677.1505856638264</v>
      </c>
      <c r="CE116">
        <f>CD115+'PC HKI$'!CE115</f>
        <v>667.81805834277748</v>
      </c>
      <c r="CF116">
        <f>CE115+'PC HKI$'!CF115</f>
        <v>658.8538775229606</v>
      </c>
      <c r="CG116">
        <f>CF115+'PC HKI$'!CG115</f>
        <v>650.25407497785147</v>
      </c>
      <c r="CH116">
        <f>CG115+'PC HKI$'!CH115</f>
        <v>642.00157668171153</v>
      </c>
      <c r="CI116">
        <f>CH115+'PC HKI$'!CI115</f>
        <v>634.16191979145742</v>
      </c>
      <c r="CJ116">
        <f>CI115+'PC HKI$'!CJ115</f>
        <v>626.79972055329915</v>
      </c>
      <c r="CK116">
        <f>CJ115+'PC HKI$'!CK115</f>
        <v>619.84612336946122</v>
      </c>
      <c r="CL116">
        <f>CK115+'PC HKI$'!CL115</f>
        <v>613.27835019103736</v>
      </c>
      <c r="CM116">
        <f>CL115+'PC HKI$'!CM115</f>
        <v>607.06969706527025</v>
      </c>
      <c r="CN116">
        <f>CM115+'PC HKI$'!CN115</f>
        <v>601.1905926757579</v>
      </c>
      <c r="CO116">
        <f>CN115+'PC HKI$'!CO115</f>
        <v>595.65481271862529</v>
      </c>
      <c r="CP116">
        <f>CO115+'PC HKI$'!CP115</f>
        <v>590.40245418306006</v>
      </c>
      <c r="CQ116">
        <f>CP115+'PC HKI$'!CQ115</f>
        <v>585.43784497377908</v>
      </c>
      <c r="CR116">
        <f>CQ115+'PC HKI$'!CR115</f>
        <v>580.73127295832558</v>
      </c>
      <c r="CS116">
        <f>CR115+'PC HKI$'!CS115</f>
        <v>576.23773110953971</v>
      </c>
      <c r="CT116">
        <f>CS115+'PC HKI$'!CT115</f>
        <v>571.99335064574484</v>
      </c>
      <c r="CU116">
        <f>CT115+'PC HKI$'!CU115</f>
        <v>567.97548930647429</v>
      </c>
      <c r="CV116">
        <f>CU115+'PC HKI$'!CV115</f>
        <v>564.07924315638365</v>
      </c>
      <c r="CW116">
        <f>CV115+'PC HKI$'!CW115</f>
        <v>560.24118963749186</v>
      </c>
      <c r="CX116">
        <f>CW115+'PC HKI$'!CX115</f>
        <v>556.29846701163194</v>
      </c>
      <c r="CY116">
        <f>CX115+'PC HKI$'!CY115</f>
        <v>552.43469878759686</v>
      </c>
    </row>
    <row r="117" spans="1:103" x14ac:dyDescent="0.25">
      <c r="A117">
        <f>'HKFI(x)'!AE115</f>
        <v>2063</v>
      </c>
      <c r="B117">
        <f t="shared" si="4"/>
        <v>176034.88513053948</v>
      </c>
      <c r="C117">
        <f>'PC HKI$'!C116</f>
        <v>149.86224449354242</v>
      </c>
      <c r="D117">
        <f>C116+'PC HKI$'!D116</f>
        <v>269.89748268721962</v>
      </c>
      <c r="E117">
        <f>D116+'PC HKI$'!E116</f>
        <v>376.26271087593261</v>
      </c>
      <c r="F117">
        <f>E116+'PC HKI$'!F116</f>
        <v>533.37119034606144</v>
      </c>
      <c r="G117">
        <f>F116+'PC HKI$'!G116</f>
        <v>734.28747370765416</v>
      </c>
      <c r="H117">
        <f>G116+'PC HKI$'!H116</f>
        <v>961.64869914384485</v>
      </c>
      <c r="I117">
        <f>H116+'PC HKI$'!I116</f>
        <v>1252.1380504931656</v>
      </c>
      <c r="J117">
        <f>I116+'PC HKI$'!J116</f>
        <v>1532.0825988053896</v>
      </c>
      <c r="K117">
        <f>J116+'PC HKI$'!K116</f>
        <v>1811.4933053102066</v>
      </c>
      <c r="L117">
        <f>K116+'PC HKI$'!L116</f>
        <v>2067.9577526135508</v>
      </c>
      <c r="M117">
        <f>L116+'PC HKI$'!M116</f>
        <v>2330.5322288951779</v>
      </c>
      <c r="N117">
        <f>M116+'PC HKI$'!N116</f>
        <v>2598.9944300758516</v>
      </c>
      <c r="O117">
        <f>N116+'PC HKI$'!O116</f>
        <v>2888.9023455163697</v>
      </c>
      <c r="P117">
        <f>O116+'PC HKI$'!P116</f>
        <v>3191.0360143669786</v>
      </c>
      <c r="Q117">
        <f>P116+'PC HKI$'!Q116</f>
        <v>3483.3784774850437</v>
      </c>
      <c r="R117">
        <f>Q116+'PC HKI$'!R116</f>
        <v>3752.865793975624</v>
      </c>
      <c r="S117">
        <f>R116+'PC HKI$'!S116</f>
        <v>4049.595990463135</v>
      </c>
      <c r="T117">
        <f>S116+'PC HKI$'!T116</f>
        <v>4307.5309001148835</v>
      </c>
      <c r="U117">
        <f>T116+'PC HKI$'!U116</f>
        <v>4454.9671750925218</v>
      </c>
      <c r="V117">
        <f>U116+'PC HKI$'!V116</f>
        <v>4595.3564336269619</v>
      </c>
      <c r="W117">
        <f>V116+'PC HKI$'!W116</f>
        <v>4701.4415535316339</v>
      </c>
      <c r="X117">
        <f>W116+'PC HKI$'!X116</f>
        <v>4745.0937196180757</v>
      </c>
      <c r="Y117">
        <f>X116+'PC HKI$'!Y116</f>
        <v>4733.9659728204533</v>
      </c>
      <c r="Z117">
        <f>Y116+'PC HKI$'!Z116</f>
        <v>4642.1979631683243</v>
      </c>
      <c r="AA117">
        <f>Z116+'PC HKI$'!AA116</f>
        <v>4527.4905746714867</v>
      </c>
      <c r="AB117">
        <f>AA116+'PC HKI$'!AB116</f>
        <v>4401.6692877628057</v>
      </c>
      <c r="AC117">
        <f>AB116+'PC HKI$'!AC116</f>
        <v>4255.159552446089</v>
      </c>
      <c r="AD117">
        <f>AC116+'PC HKI$'!AD116</f>
        <v>4058.7425494480858</v>
      </c>
      <c r="AE117">
        <f>AD116+'PC HKI$'!AE116</f>
        <v>3874.0552574878016</v>
      </c>
      <c r="AF117">
        <f>AE116+'PC HKI$'!AF116</f>
        <v>3698.8029082316648</v>
      </c>
      <c r="AG117">
        <f>AF116+'PC HKI$'!AG116</f>
        <v>3532.1097492946938</v>
      </c>
      <c r="AH117">
        <f>AG116+'PC HKI$'!AH116</f>
        <v>3372.4517667727314</v>
      </c>
      <c r="AI117">
        <f>AH116+'PC HKI$'!AI116</f>
        <v>3218.4992085646068</v>
      </c>
      <c r="AJ117">
        <f>AI116+'PC HKI$'!AJ116</f>
        <v>3069.1512768221864</v>
      </c>
      <c r="AK117">
        <f>AJ116+'PC HKI$'!AK116</f>
        <v>2923.9549229526456</v>
      </c>
      <c r="AL117">
        <f>AK116+'PC HKI$'!AL116</f>
        <v>2783.3115121533065</v>
      </c>
      <c r="AM117">
        <f>AL116+'PC HKI$'!AM116</f>
        <v>2647.4006528259474</v>
      </c>
      <c r="AN117">
        <f>AM116+'PC HKI$'!AN116</f>
        <v>2516.492495476456</v>
      </c>
      <c r="AO117">
        <f>AN116+'PC HKI$'!AO116</f>
        <v>2391.9699980721889</v>
      </c>
      <c r="AP117">
        <f>AO116+'PC HKI$'!AP116</f>
        <v>2274.2035684665839</v>
      </c>
      <c r="AQ117">
        <f>AP116+'PC HKI$'!AQ116</f>
        <v>2162.827332399117</v>
      </c>
      <c r="AR117">
        <f>AQ116+'PC HKI$'!AR116</f>
        <v>2058.9665210813537</v>
      </c>
      <c r="AS117">
        <f>AR116+'PC HKI$'!AS116</f>
        <v>1962.4056040196681</v>
      </c>
      <c r="AT117">
        <f>AS116+'PC HKI$'!AT116</f>
        <v>1872.3497393437833</v>
      </c>
      <c r="AU117">
        <f>AT116+'PC HKI$'!AU116</f>
        <v>1787.9691043348628</v>
      </c>
      <c r="AV117">
        <f>AU116+'PC HKI$'!AV116</f>
        <v>1708.1750884581229</v>
      </c>
      <c r="AW117">
        <f>AV116+'PC HKI$'!AW116</f>
        <v>1633.2973882947183</v>
      </c>
      <c r="AX117">
        <f>AW116+'PC HKI$'!AX116</f>
        <v>1562.9865265712456</v>
      </c>
      <c r="AY117">
        <f>AX116+'PC HKI$'!AY116</f>
        <v>1496.1758692140243</v>
      </c>
      <c r="AZ117">
        <f>AY116+'PC HKI$'!AZ116</f>
        <v>1432.9153203172814</v>
      </c>
      <c r="BA117">
        <f>AZ116+'PC HKI$'!BA116</f>
        <v>1374.0500410121788</v>
      </c>
      <c r="BB117">
        <f>BA116+'PC HKI$'!BB116</f>
        <v>1319.3915779951933</v>
      </c>
      <c r="BC117">
        <f>BB116+'PC HKI$'!BC116</f>
        <v>1268.4184831235775</v>
      </c>
      <c r="BD117">
        <f>BC116+'PC HKI$'!BD116</f>
        <v>1221.7076356011228</v>
      </c>
      <c r="BE117">
        <f>BD116+'PC HKI$'!BE116</f>
        <v>1179.014216723707</v>
      </c>
      <c r="BF117">
        <f>BE116+'PC HKI$'!BF116</f>
        <v>1139.4971984117599</v>
      </c>
      <c r="BG117">
        <f>BF116+'PC HKI$'!BG116</f>
        <v>1102.5013548509223</v>
      </c>
      <c r="BH117">
        <f>BG116+'PC HKI$'!BH116</f>
        <v>1067.9273922151185</v>
      </c>
      <c r="BI117">
        <f>BH116+'PC HKI$'!BI116</f>
        <v>1036.0710724736516</v>
      </c>
      <c r="BJ117">
        <f>BI116+'PC HKI$'!BJ116</f>
        <v>1006.8338704505381</v>
      </c>
      <c r="BK117">
        <f>BJ116+'PC HKI$'!BK116</f>
        <v>979.35124335866522</v>
      </c>
      <c r="BL117">
        <f>BK116+'PC HKI$'!BL116</f>
        <v>953.29131063454349</v>
      </c>
      <c r="BM117">
        <f>BL116+'PC HKI$'!BM116</f>
        <v>929.19590768277544</v>
      </c>
      <c r="BN117">
        <f>BM116+'PC HKI$'!BN116</f>
        <v>906.81016057022157</v>
      </c>
      <c r="BO117">
        <f>BN116+'PC HKI$'!BO116</f>
        <v>886.02602772017406</v>
      </c>
      <c r="BP117">
        <f>BO116+'PC HKI$'!BP116</f>
        <v>866.95621120787609</v>
      </c>
      <c r="BQ117">
        <f>BP116+'PC HKI$'!BQ116</f>
        <v>849.31383635680129</v>
      </c>
      <c r="BR117">
        <f>BQ116+'PC HKI$'!BR116</f>
        <v>832.91089892935952</v>
      </c>
      <c r="BS117">
        <f>BR116+'PC HKI$'!BS116</f>
        <v>817.54187059277535</v>
      </c>
      <c r="BT117">
        <f>BS116+'PC HKI$'!BT116</f>
        <v>803.0933812290815</v>
      </c>
      <c r="BU117">
        <f>BT116+'PC HKI$'!BU116</f>
        <v>789.44723367353595</v>
      </c>
      <c r="BV117">
        <f>BU116+'PC HKI$'!BV116</f>
        <v>776.40105580311001</v>
      </c>
      <c r="BW117">
        <f>BV116+'PC HKI$'!BW116</f>
        <v>763.83951039779379</v>
      </c>
      <c r="BX117">
        <f>BW116+'PC HKI$'!BX116</f>
        <v>751.75277518064763</v>
      </c>
      <c r="BY117">
        <f>BX116+'PC HKI$'!BY116</f>
        <v>740.06680178196461</v>
      </c>
      <c r="BZ117">
        <f>BY116+'PC HKI$'!BZ116</f>
        <v>728.78231983500734</v>
      </c>
      <c r="CA117">
        <f>BZ116+'PC HKI$'!CA116</f>
        <v>717.82982463288567</v>
      </c>
      <c r="CB117">
        <f>CA116+'PC HKI$'!CB116</f>
        <v>707.21551644169085</v>
      </c>
      <c r="CC117">
        <f>CB116+'PC HKI$'!CC116</f>
        <v>696.90593205749713</v>
      </c>
      <c r="CD117">
        <f>CC116+'PC HKI$'!CD116</f>
        <v>686.86975434774638</v>
      </c>
      <c r="CE117">
        <f>CD116+'PC HKI$'!CE116</f>
        <v>677.1505856638264</v>
      </c>
      <c r="CF117">
        <f>CE116+'PC HKI$'!CF116</f>
        <v>667.81805834277748</v>
      </c>
      <c r="CG117">
        <f>CF116+'PC HKI$'!CG116</f>
        <v>658.8538775229606</v>
      </c>
      <c r="CH117">
        <f>CG116+'PC HKI$'!CH116</f>
        <v>650.25407497785147</v>
      </c>
      <c r="CI117">
        <f>CH116+'PC HKI$'!CI116</f>
        <v>642.00157668171153</v>
      </c>
      <c r="CJ117">
        <f>CI116+'PC HKI$'!CJ116</f>
        <v>634.16191979145742</v>
      </c>
      <c r="CK117">
        <f>CJ116+'PC HKI$'!CK116</f>
        <v>626.79972055329915</v>
      </c>
      <c r="CL117">
        <f>CK116+'PC HKI$'!CL116</f>
        <v>619.84612336946122</v>
      </c>
      <c r="CM117">
        <f>CL116+'PC HKI$'!CM116</f>
        <v>613.27835019103736</v>
      </c>
      <c r="CN117">
        <f>CM116+'PC HKI$'!CN116</f>
        <v>607.06969706527025</v>
      </c>
      <c r="CO117">
        <f>CN116+'PC HKI$'!CO116</f>
        <v>601.1905926757579</v>
      </c>
      <c r="CP117">
        <f>CO116+'PC HKI$'!CP116</f>
        <v>595.65481271862529</v>
      </c>
      <c r="CQ117">
        <f>CP116+'PC HKI$'!CQ116</f>
        <v>590.40245418306006</v>
      </c>
      <c r="CR117">
        <f>CQ116+'PC HKI$'!CR116</f>
        <v>585.43784497377908</v>
      </c>
      <c r="CS117">
        <f>CR116+'PC HKI$'!CS116</f>
        <v>580.73127295832558</v>
      </c>
      <c r="CT117">
        <f>CS116+'PC HKI$'!CT116</f>
        <v>576.23773110953971</v>
      </c>
      <c r="CU117">
        <f>CT116+'PC HKI$'!CU116</f>
        <v>571.99335064574484</v>
      </c>
      <c r="CV117">
        <f>CU116+'PC HKI$'!CV116</f>
        <v>567.97548930647429</v>
      </c>
      <c r="CW117">
        <f>CV116+'PC HKI$'!CW116</f>
        <v>564.07924315638365</v>
      </c>
      <c r="CX117">
        <f>CW116+'PC HKI$'!CX116</f>
        <v>560.24118963749186</v>
      </c>
      <c r="CY117">
        <f>CX116+'PC HKI$'!CY116</f>
        <v>556.29846701163194</v>
      </c>
    </row>
    <row r="118" spans="1:103" x14ac:dyDescent="0.25">
      <c r="A118">
        <f>'HKFI(x)'!AE116</f>
        <v>2064</v>
      </c>
      <c r="B118">
        <f t="shared" si="4"/>
        <v>183736.91615363638</v>
      </c>
      <c r="C118">
        <f>'PC HKI$'!C117</f>
        <v>157.61000210672944</v>
      </c>
      <c r="D118">
        <f>C117+'PC HKI$'!D117</f>
        <v>283.54978568641025</v>
      </c>
      <c r="E118">
        <f>D117+'PC HKI$'!E117</f>
        <v>395.65471375558235</v>
      </c>
      <c r="F118">
        <f>E117+'PC HKI$'!F117</f>
        <v>562.33628396234053</v>
      </c>
      <c r="G118">
        <f>F117+'PC HKI$'!G117</f>
        <v>775.58006718915271</v>
      </c>
      <c r="H118">
        <f>G117+'PC HKI$'!H117</f>
        <v>1018.6526555257772</v>
      </c>
      <c r="I118">
        <f>H117+'PC HKI$'!I117</f>
        <v>1326.1971503338832</v>
      </c>
      <c r="J118">
        <f>I117+'PC HKI$'!J117</f>
        <v>1620.7274158747134</v>
      </c>
      <c r="K118">
        <f>J117+'PC HKI$'!K117</f>
        <v>1914.4101307372177</v>
      </c>
      <c r="L118">
        <f>K117+'PC HKI$'!L117</f>
        <v>2184.6169828131106</v>
      </c>
      <c r="M118">
        <f>L117+'PC HKI$'!M117</f>
        <v>2460.6569334672267</v>
      </c>
      <c r="N118">
        <f>M117+'PC HKI$'!N117</f>
        <v>2741.8806503107999</v>
      </c>
      <c r="O118">
        <f>N117+'PC HKI$'!O117</f>
        <v>3043.6085911866708</v>
      </c>
      <c r="P118">
        <f>O117+'PC HKI$'!P117</f>
        <v>3357.0500698884903</v>
      </c>
      <c r="Q118">
        <f>P117+'PC HKI$'!Q117</f>
        <v>3661.6142446343633</v>
      </c>
      <c r="R118">
        <f>Q117+'PC HKI$'!R117</f>
        <v>3944.8805298348211</v>
      </c>
      <c r="S118">
        <f>R117+'PC HKI$'!S117</f>
        <v>4257.5811406243265</v>
      </c>
      <c r="T118">
        <f>S117+'PC HKI$'!T117</f>
        <v>4529.6229015437357</v>
      </c>
      <c r="U118">
        <f>T117+'PC HKI$'!U117</f>
        <v>4683.3165102228195</v>
      </c>
      <c r="V118">
        <f>U117+'PC HKI$'!V117</f>
        <v>4827.980125286058</v>
      </c>
      <c r="W118">
        <f>V117+'PC HKI$'!W117</f>
        <v>4936.9800084908265</v>
      </c>
      <c r="X118">
        <f>W117+'PC HKI$'!X117</f>
        <v>4982.6591956851689</v>
      </c>
      <c r="Y118">
        <f>X117+'PC HKI$'!Y117</f>
        <v>4970.7583606004318</v>
      </c>
      <c r="Z118">
        <f>Y117+'PC HKI$'!Z117</f>
        <v>4874.8095949021554</v>
      </c>
      <c r="AA118">
        <f>Z117+'PC HKI$'!AA117</f>
        <v>4754.4369404618328</v>
      </c>
      <c r="AB118">
        <f>AA117+'PC HKI$'!AB117</f>
        <v>4620.8390327158859</v>
      </c>
      <c r="AC118">
        <f>AB117+'PC HKI$'!AC117</f>
        <v>4464.3398419299556</v>
      </c>
      <c r="AD118">
        <f>AC117+'PC HKI$'!AD117</f>
        <v>4255.159552446089</v>
      </c>
      <c r="AE118">
        <f>AD117+'PC HKI$'!AE117</f>
        <v>4058.7425494480858</v>
      </c>
      <c r="AF118">
        <f>AE117+'PC HKI$'!AF117</f>
        <v>3874.0552574878016</v>
      </c>
      <c r="AG118">
        <f>AF117+'PC HKI$'!AG117</f>
        <v>3698.8029082316648</v>
      </c>
      <c r="AH118">
        <f>AG117+'PC HKI$'!AH117</f>
        <v>3532.1097492946938</v>
      </c>
      <c r="AI118">
        <f>AH117+'PC HKI$'!AI117</f>
        <v>3372.4517667727314</v>
      </c>
      <c r="AJ118">
        <f>AI117+'PC HKI$'!AJ117</f>
        <v>3218.4992085646068</v>
      </c>
      <c r="AK118">
        <f>AJ117+'PC HKI$'!AK117</f>
        <v>3069.1512768221864</v>
      </c>
      <c r="AL118">
        <f>AK117+'PC HKI$'!AL117</f>
        <v>2923.9549229526456</v>
      </c>
      <c r="AM118">
        <f>AL117+'PC HKI$'!AM117</f>
        <v>2783.3115121533065</v>
      </c>
      <c r="AN118">
        <f>AM117+'PC HKI$'!AN117</f>
        <v>2647.4006528259474</v>
      </c>
      <c r="AO118">
        <f>AN117+'PC HKI$'!AO117</f>
        <v>2516.492495476456</v>
      </c>
      <c r="AP118">
        <f>AO117+'PC HKI$'!AP117</f>
        <v>2391.9699980721889</v>
      </c>
      <c r="AQ118">
        <f>AP117+'PC HKI$'!AQ117</f>
        <v>2274.2035684665839</v>
      </c>
      <c r="AR118">
        <f>AQ117+'PC HKI$'!AR117</f>
        <v>2162.827332399117</v>
      </c>
      <c r="AS118">
        <f>AR117+'PC HKI$'!AS117</f>
        <v>2058.9665210813537</v>
      </c>
      <c r="AT118">
        <f>AS117+'PC HKI$'!AT117</f>
        <v>1962.4056040196681</v>
      </c>
      <c r="AU118">
        <f>AT117+'PC HKI$'!AU117</f>
        <v>1872.3497393437833</v>
      </c>
      <c r="AV118">
        <f>AU117+'PC HKI$'!AV117</f>
        <v>1787.9691043348628</v>
      </c>
      <c r="AW118">
        <f>AV117+'PC HKI$'!AW117</f>
        <v>1708.1750884581229</v>
      </c>
      <c r="AX118">
        <f>AW117+'PC HKI$'!AX117</f>
        <v>1633.2973882947183</v>
      </c>
      <c r="AY118">
        <f>AX117+'PC HKI$'!AY117</f>
        <v>1562.9865265712456</v>
      </c>
      <c r="AZ118">
        <f>AY117+'PC HKI$'!AZ117</f>
        <v>1496.1758692140243</v>
      </c>
      <c r="BA118">
        <f>AZ117+'PC HKI$'!BA117</f>
        <v>1432.9153203172814</v>
      </c>
      <c r="BB118">
        <f>BA117+'PC HKI$'!BB117</f>
        <v>1374.0500410121788</v>
      </c>
      <c r="BC118">
        <f>BB117+'PC HKI$'!BC117</f>
        <v>1319.3915779951933</v>
      </c>
      <c r="BD118">
        <f>BC117+'PC HKI$'!BD117</f>
        <v>1268.4184831235775</v>
      </c>
      <c r="BE118">
        <f>BD117+'PC HKI$'!BE117</f>
        <v>1221.7076356011228</v>
      </c>
      <c r="BF118">
        <f>BE117+'PC HKI$'!BF117</f>
        <v>1179.014216723707</v>
      </c>
      <c r="BG118">
        <f>BF117+'PC HKI$'!BG117</f>
        <v>1139.4971984117599</v>
      </c>
      <c r="BH118">
        <f>BG117+'PC HKI$'!BH117</f>
        <v>1102.5013548509223</v>
      </c>
      <c r="BI118">
        <f>BH117+'PC HKI$'!BI117</f>
        <v>1067.9273922151185</v>
      </c>
      <c r="BJ118">
        <f>BI117+'PC HKI$'!BJ117</f>
        <v>1036.0710724736516</v>
      </c>
      <c r="BK118">
        <f>BJ117+'PC HKI$'!BK117</f>
        <v>1006.8338704505381</v>
      </c>
      <c r="BL118">
        <f>BK117+'PC HKI$'!BL117</f>
        <v>979.35124335866522</v>
      </c>
      <c r="BM118">
        <f>BL117+'PC HKI$'!BM117</f>
        <v>953.29131063454349</v>
      </c>
      <c r="BN118">
        <f>BM117+'PC HKI$'!BN117</f>
        <v>929.19590768277544</v>
      </c>
      <c r="BO118">
        <f>BN117+'PC HKI$'!BO117</f>
        <v>906.81016057022157</v>
      </c>
      <c r="BP118">
        <f>BO117+'PC HKI$'!BP117</f>
        <v>886.02602772017406</v>
      </c>
      <c r="BQ118">
        <f>BP117+'PC HKI$'!BQ117</f>
        <v>866.95621120787609</v>
      </c>
      <c r="BR118">
        <f>BQ117+'PC HKI$'!BR117</f>
        <v>849.31383635680129</v>
      </c>
      <c r="BS118">
        <f>BR117+'PC HKI$'!BS117</f>
        <v>832.91089892935952</v>
      </c>
      <c r="BT118">
        <f>BS117+'PC HKI$'!BT117</f>
        <v>817.54187059277535</v>
      </c>
      <c r="BU118">
        <f>BT117+'PC HKI$'!BU117</f>
        <v>803.0933812290815</v>
      </c>
      <c r="BV118">
        <f>BU117+'PC HKI$'!BV117</f>
        <v>789.44723367353595</v>
      </c>
      <c r="BW118">
        <f>BV117+'PC HKI$'!BW117</f>
        <v>776.40105580311001</v>
      </c>
      <c r="BX118">
        <f>BW117+'PC HKI$'!BX117</f>
        <v>763.83951039779379</v>
      </c>
      <c r="BY118">
        <f>BX117+'PC HKI$'!BY117</f>
        <v>751.75277518064763</v>
      </c>
      <c r="BZ118">
        <f>BY117+'PC HKI$'!BZ117</f>
        <v>740.06680178196461</v>
      </c>
      <c r="CA118">
        <f>BZ117+'PC HKI$'!CA117</f>
        <v>728.78231983500734</v>
      </c>
      <c r="CB118">
        <f>CA117+'PC HKI$'!CB117</f>
        <v>717.82982463288567</v>
      </c>
      <c r="CC118">
        <f>CB117+'PC HKI$'!CC117</f>
        <v>707.21551644169085</v>
      </c>
      <c r="CD118">
        <f>CC117+'PC HKI$'!CD117</f>
        <v>696.90593205749713</v>
      </c>
      <c r="CE118">
        <f>CD117+'PC HKI$'!CE117</f>
        <v>686.86975434774638</v>
      </c>
      <c r="CF118">
        <f>CE117+'PC HKI$'!CF117</f>
        <v>677.1505856638264</v>
      </c>
      <c r="CG118">
        <f>CF117+'PC HKI$'!CG117</f>
        <v>667.81805834277748</v>
      </c>
      <c r="CH118">
        <f>CG117+'PC HKI$'!CH117</f>
        <v>658.8538775229606</v>
      </c>
      <c r="CI118">
        <f>CH117+'PC HKI$'!CI117</f>
        <v>650.25407497785147</v>
      </c>
      <c r="CJ118">
        <f>CI117+'PC HKI$'!CJ117</f>
        <v>642.00157668171153</v>
      </c>
      <c r="CK118">
        <f>CJ117+'PC HKI$'!CK117</f>
        <v>634.16191979145742</v>
      </c>
      <c r="CL118">
        <f>CK117+'PC HKI$'!CL117</f>
        <v>626.79972055329915</v>
      </c>
      <c r="CM118">
        <f>CL117+'PC HKI$'!CM117</f>
        <v>619.84612336946122</v>
      </c>
      <c r="CN118">
        <f>CM117+'PC HKI$'!CN117</f>
        <v>613.27835019103736</v>
      </c>
      <c r="CO118">
        <f>CN117+'PC HKI$'!CO117</f>
        <v>607.06969706527025</v>
      </c>
      <c r="CP118">
        <f>CO117+'PC HKI$'!CP117</f>
        <v>601.1905926757579</v>
      </c>
      <c r="CQ118">
        <f>CP117+'PC HKI$'!CQ117</f>
        <v>595.65481271862529</v>
      </c>
      <c r="CR118">
        <f>CQ117+'PC HKI$'!CR117</f>
        <v>590.40245418306006</v>
      </c>
      <c r="CS118">
        <f>CR117+'PC HKI$'!CS117</f>
        <v>585.43784497377908</v>
      </c>
      <c r="CT118">
        <f>CS117+'PC HKI$'!CT117</f>
        <v>580.73127295832558</v>
      </c>
      <c r="CU118">
        <f>CT117+'PC HKI$'!CU117</f>
        <v>576.23773110953971</v>
      </c>
      <c r="CV118">
        <f>CU117+'PC HKI$'!CV117</f>
        <v>571.99335064574484</v>
      </c>
      <c r="CW118">
        <f>CV117+'PC HKI$'!CW117</f>
        <v>567.97548930647429</v>
      </c>
      <c r="CX118">
        <f>CW117+'PC HKI$'!CX117</f>
        <v>564.07924315638365</v>
      </c>
      <c r="CY118">
        <f>CX117+'PC HKI$'!CY117</f>
        <v>560.24118963749186</v>
      </c>
    </row>
    <row r="119" spans="1:103" x14ac:dyDescent="0.25">
      <c r="A119">
        <f>'HKFI(x)'!AE117</f>
        <v>2065</v>
      </c>
      <c r="B119">
        <f t="shared" si="4"/>
        <v>191784.36876989354</v>
      </c>
      <c r="C119">
        <f>'PC HKI$'!C118</f>
        <v>164.86976264764996</v>
      </c>
      <c r="D119">
        <f>C118+'PC HKI$'!D118</f>
        <v>296.57778840323431</v>
      </c>
      <c r="E119">
        <f>D118+'PC HKI$'!E118</f>
        <v>414.40216218108799</v>
      </c>
      <c r="F119">
        <f>E118+'PC HKI$'!F118</f>
        <v>589.61430689561917</v>
      </c>
      <c r="G119">
        <f>F118+'PC HKI$'!G118</f>
        <v>814.71117656161005</v>
      </c>
      <c r="H119">
        <f>G118+'PC HKI$'!H118</f>
        <v>1073.947386226808</v>
      </c>
      <c r="I119">
        <f>H118+'PC HKI$'!I118</f>
        <v>1399.0621680439008</v>
      </c>
      <c r="J119">
        <f>I118+'PC HKI$'!J118</f>
        <v>1710.3306437708477</v>
      </c>
      <c r="K119">
        <f>J118+'PC HKI$'!K118</f>
        <v>2019.205935992979</v>
      </c>
      <c r="L119">
        <f>K118+'PC HKI$'!L118</f>
        <v>2303.27628336108</v>
      </c>
      <c r="M119">
        <f>L118+'PC HKI$'!M118</f>
        <v>2594.1733587880881</v>
      </c>
      <c r="N119">
        <f>M118+'PC HKI$'!N118</f>
        <v>2889.6730912293851</v>
      </c>
      <c r="O119">
        <f>N118+'PC HKI$'!O118</f>
        <v>3204.5116962772217</v>
      </c>
      <c r="P119">
        <f>O118+'PC HKI$'!P118</f>
        <v>3530.4510234987297</v>
      </c>
      <c r="Q119">
        <f>P118+'PC HKI$'!Q118</f>
        <v>3846.7424548807608</v>
      </c>
      <c r="R119">
        <f>Q118+'PC HKI$'!R118</f>
        <v>4142.6940283518925</v>
      </c>
      <c r="S119">
        <f>R118+'PC HKI$'!S118</f>
        <v>4471.2907196660453</v>
      </c>
      <c r="T119">
        <f>S118+'PC HKI$'!T118</f>
        <v>4758.7230438081624</v>
      </c>
      <c r="U119">
        <f>T118+'PC HKI$'!U118</f>
        <v>4920.9036432975681</v>
      </c>
      <c r="V119">
        <f>U118+'PC HKI$'!V118</f>
        <v>5071.4581310830563</v>
      </c>
      <c r="W119">
        <f>V118+'PC HKI$'!W118</f>
        <v>5182.9575497956266</v>
      </c>
      <c r="X119">
        <f>W118+'PC HKI$'!X118</f>
        <v>5230.0041219601226</v>
      </c>
      <c r="Y119">
        <f>X118+'PC HKI$'!Y118</f>
        <v>5217.3381910413345</v>
      </c>
      <c r="Z119">
        <f>Y118+'PC HKI$'!Z118</f>
        <v>5117.7069562908218</v>
      </c>
      <c r="AA119">
        <f>Z118+'PC HKI$'!AA118</f>
        <v>4992.3253134870374</v>
      </c>
      <c r="AB119">
        <f>AA118+'PC HKI$'!AB118</f>
        <v>4852.2158657541067</v>
      </c>
      <c r="AC119">
        <f>AB118+'PC HKI$'!AC118</f>
        <v>4686.5370204404344</v>
      </c>
      <c r="AD119">
        <f>AC118+'PC HKI$'!AD118</f>
        <v>4464.3398419299556</v>
      </c>
      <c r="AE119">
        <f>AD118+'PC HKI$'!AE118</f>
        <v>4255.159552446089</v>
      </c>
      <c r="AF119">
        <f>AE118+'PC HKI$'!AF118</f>
        <v>4058.7425494480858</v>
      </c>
      <c r="AG119">
        <f>AF118+'PC HKI$'!AG118</f>
        <v>3874.0552574878016</v>
      </c>
      <c r="AH119">
        <f>AG118+'PC HKI$'!AH118</f>
        <v>3698.8029082316648</v>
      </c>
      <c r="AI119">
        <f>AH118+'PC HKI$'!AI118</f>
        <v>3532.1097492946938</v>
      </c>
      <c r="AJ119">
        <f>AI118+'PC HKI$'!AJ118</f>
        <v>3372.4517667727314</v>
      </c>
      <c r="AK119">
        <f>AJ118+'PC HKI$'!AK118</f>
        <v>3218.4992085646068</v>
      </c>
      <c r="AL119">
        <f>AK118+'PC HKI$'!AL118</f>
        <v>3069.1512768221864</v>
      </c>
      <c r="AM119">
        <f>AL118+'PC HKI$'!AM118</f>
        <v>2923.9549229526456</v>
      </c>
      <c r="AN119">
        <f>AM118+'PC HKI$'!AN118</f>
        <v>2783.3115121533065</v>
      </c>
      <c r="AO119">
        <f>AN118+'PC HKI$'!AO118</f>
        <v>2647.4006528259474</v>
      </c>
      <c r="AP119">
        <f>AO118+'PC HKI$'!AP118</f>
        <v>2516.492495476456</v>
      </c>
      <c r="AQ119">
        <f>AP118+'PC HKI$'!AQ118</f>
        <v>2391.9699980721889</v>
      </c>
      <c r="AR119">
        <f>AQ118+'PC HKI$'!AR118</f>
        <v>2274.2035684665839</v>
      </c>
      <c r="AS119">
        <f>AR118+'PC HKI$'!AS118</f>
        <v>2162.827332399117</v>
      </c>
      <c r="AT119">
        <f>AS118+'PC HKI$'!AT118</f>
        <v>2058.9665210813537</v>
      </c>
      <c r="AU119">
        <f>AT118+'PC HKI$'!AU118</f>
        <v>1962.4056040196681</v>
      </c>
      <c r="AV119">
        <f>AU118+'PC HKI$'!AV118</f>
        <v>1872.3497393437833</v>
      </c>
      <c r="AW119">
        <f>AV118+'PC HKI$'!AW118</f>
        <v>1787.9691043348628</v>
      </c>
      <c r="AX119">
        <f>AW118+'PC HKI$'!AX118</f>
        <v>1708.1750884581229</v>
      </c>
      <c r="AY119">
        <f>AX118+'PC HKI$'!AY118</f>
        <v>1633.2973882947183</v>
      </c>
      <c r="AZ119">
        <f>AY118+'PC HKI$'!AZ118</f>
        <v>1562.9865265712456</v>
      </c>
      <c r="BA119">
        <f>AZ118+'PC HKI$'!BA118</f>
        <v>1496.1758692140243</v>
      </c>
      <c r="BB119">
        <f>BA118+'PC HKI$'!BB118</f>
        <v>1432.9153203172814</v>
      </c>
      <c r="BC119">
        <f>BB118+'PC HKI$'!BC118</f>
        <v>1374.0500410121788</v>
      </c>
      <c r="BD119">
        <f>BC118+'PC HKI$'!BD118</f>
        <v>1319.3915779951933</v>
      </c>
      <c r="BE119">
        <f>BD118+'PC HKI$'!BE118</f>
        <v>1268.4184831235775</v>
      </c>
      <c r="BF119">
        <f>BE118+'PC HKI$'!BF118</f>
        <v>1221.7076356011228</v>
      </c>
      <c r="BG119">
        <f>BF118+'PC HKI$'!BG118</f>
        <v>1179.014216723707</v>
      </c>
      <c r="BH119">
        <f>BG118+'PC HKI$'!BH118</f>
        <v>1139.4971984117599</v>
      </c>
      <c r="BI119">
        <f>BH118+'PC HKI$'!BI118</f>
        <v>1102.5013548509223</v>
      </c>
      <c r="BJ119">
        <f>BI118+'PC HKI$'!BJ118</f>
        <v>1067.9273922151185</v>
      </c>
      <c r="BK119">
        <f>BJ118+'PC HKI$'!BK118</f>
        <v>1036.0710724736516</v>
      </c>
      <c r="BL119">
        <f>BK118+'PC HKI$'!BL118</f>
        <v>1006.8338704505381</v>
      </c>
      <c r="BM119">
        <f>BL118+'PC HKI$'!BM118</f>
        <v>979.35124335866522</v>
      </c>
      <c r="BN119">
        <f>BM118+'PC HKI$'!BN118</f>
        <v>953.29131063454349</v>
      </c>
      <c r="BO119">
        <f>BN118+'PC HKI$'!BO118</f>
        <v>929.19590768277544</v>
      </c>
      <c r="BP119">
        <f>BO118+'PC HKI$'!BP118</f>
        <v>906.81016057022157</v>
      </c>
      <c r="BQ119">
        <f>BP118+'PC HKI$'!BQ118</f>
        <v>886.02602772017406</v>
      </c>
      <c r="BR119">
        <f>BQ118+'PC HKI$'!BR118</f>
        <v>866.95621120787609</v>
      </c>
      <c r="BS119">
        <f>BR118+'PC HKI$'!BS118</f>
        <v>849.31383635680129</v>
      </c>
      <c r="BT119">
        <f>BS118+'PC HKI$'!BT118</f>
        <v>832.91089892935952</v>
      </c>
      <c r="BU119">
        <f>BT118+'PC HKI$'!BU118</f>
        <v>817.54187059277535</v>
      </c>
      <c r="BV119">
        <f>BU118+'PC HKI$'!BV118</f>
        <v>803.0933812290815</v>
      </c>
      <c r="BW119">
        <f>BV118+'PC HKI$'!BW118</f>
        <v>789.44723367353595</v>
      </c>
      <c r="BX119">
        <f>BW118+'PC HKI$'!BX118</f>
        <v>776.40105580311001</v>
      </c>
      <c r="BY119">
        <f>BX118+'PC HKI$'!BY118</f>
        <v>763.83951039779379</v>
      </c>
      <c r="BZ119">
        <f>BY118+'PC HKI$'!BZ118</f>
        <v>751.75277518064763</v>
      </c>
      <c r="CA119">
        <f>BZ118+'PC HKI$'!CA118</f>
        <v>740.06680178196461</v>
      </c>
      <c r="CB119">
        <f>CA118+'PC HKI$'!CB118</f>
        <v>728.78231983500734</v>
      </c>
      <c r="CC119">
        <f>CB118+'PC HKI$'!CC118</f>
        <v>717.82982463288567</v>
      </c>
      <c r="CD119">
        <f>CC118+'PC HKI$'!CD118</f>
        <v>707.21551644169085</v>
      </c>
      <c r="CE119">
        <f>CD118+'PC HKI$'!CE118</f>
        <v>696.90593205749713</v>
      </c>
      <c r="CF119">
        <f>CE118+'PC HKI$'!CF118</f>
        <v>686.86975434774638</v>
      </c>
      <c r="CG119">
        <f>CF118+'PC HKI$'!CG118</f>
        <v>677.1505856638264</v>
      </c>
      <c r="CH119">
        <f>CG118+'PC HKI$'!CH118</f>
        <v>667.81805834277748</v>
      </c>
      <c r="CI119">
        <f>CH118+'PC HKI$'!CI118</f>
        <v>658.8538775229606</v>
      </c>
      <c r="CJ119">
        <f>CI118+'PC HKI$'!CJ118</f>
        <v>650.25407497785147</v>
      </c>
      <c r="CK119">
        <f>CJ118+'PC HKI$'!CK118</f>
        <v>642.00157668171153</v>
      </c>
      <c r="CL119">
        <f>CK118+'PC HKI$'!CL118</f>
        <v>634.16191979145742</v>
      </c>
      <c r="CM119">
        <f>CL118+'PC HKI$'!CM118</f>
        <v>626.79972055329915</v>
      </c>
      <c r="CN119">
        <f>CM118+'PC HKI$'!CN118</f>
        <v>619.84612336946122</v>
      </c>
      <c r="CO119">
        <f>CN118+'PC HKI$'!CO118</f>
        <v>613.27835019103736</v>
      </c>
      <c r="CP119">
        <f>CO118+'PC HKI$'!CP118</f>
        <v>607.06969706527025</v>
      </c>
      <c r="CQ119">
        <f>CP118+'PC HKI$'!CQ118</f>
        <v>601.1905926757579</v>
      </c>
      <c r="CR119">
        <f>CQ118+'PC HKI$'!CR118</f>
        <v>595.65481271862529</v>
      </c>
      <c r="CS119">
        <f>CR118+'PC HKI$'!CS118</f>
        <v>590.40245418306006</v>
      </c>
      <c r="CT119">
        <f>CS118+'PC HKI$'!CT118</f>
        <v>585.43784497377908</v>
      </c>
      <c r="CU119">
        <f>CT118+'PC HKI$'!CU118</f>
        <v>580.73127295832558</v>
      </c>
      <c r="CV119">
        <f>CU118+'PC HKI$'!CV118</f>
        <v>576.23773110953971</v>
      </c>
      <c r="CW119">
        <f>CV118+'PC HKI$'!CW118</f>
        <v>571.99335064574484</v>
      </c>
      <c r="CX119">
        <f>CW118+'PC HKI$'!CX118</f>
        <v>567.97548930647429</v>
      </c>
      <c r="CY119">
        <f>CX118+'PC HKI$'!CY118</f>
        <v>564.07924315638365</v>
      </c>
    </row>
    <row r="120" spans="1:103" x14ac:dyDescent="0.25">
      <c r="A120">
        <f>'HKFI(x)'!AE118</f>
        <v>2066</v>
      </c>
      <c r="B120">
        <f t="shared" si="4"/>
        <v>200146.82851584311</v>
      </c>
      <c r="C120">
        <f>'PC HKI$'!C119</f>
        <v>171.4476802003658</v>
      </c>
      <c r="D120">
        <f>C119+'PC HKI$'!D119</f>
        <v>308.7165388278591</v>
      </c>
      <c r="E120">
        <f>D119+'PC HKI$'!E119</f>
        <v>432.12485594487055</v>
      </c>
      <c r="F120">
        <f>E119+'PC HKI$'!F119</f>
        <v>615.52922883780957</v>
      </c>
      <c r="G120">
        <f>F119+'PC HKI$'!G119</f>
        <v>851.21790909472509</v>
      </c>
      <c r="H120">
        <f>G119+'PC HKI$'!H119</f>
        <v>1125.6444826618649</v>
      </c>
      <c r="I120">
        <f>H119+'PC HKI$'!I119</f>
        <v>1468.8727583387745</v>
      </c>
      <c r="J120">
        <f>I119+'PC HKI$'!J119</f>
        <v>1797.5999600431865</v>
      </c>
      <c r="K120">
        <f>J119+'PC HKI$'!K119</f>
        <v>2123.7413776499307</v>
      </c>
      <c r="L120">
        <f>K119+'PC HKI$'!L119</f>
        <v>2422.648755098839</v>
      </c>
      <c r="M120">
        <f>L119+'PC HKI$'!M119</f>
        <v>2728.3705119529714</v>
      </c>
      <c r="N120">
        <f>M119+'PC HKI$'!N119</f>
        <v>3039.4362068052947</v>
      </c>
      <c r="O120">
        <f>N119+'PC HKI$'!O119</f>
        <v>3368.9663580200449</v>
      </c>
      <c r="P120">
        <f>O119+'PC HKI$'!P119</f>
        <v>3708.6445188054895</v>
      </c>
      <c r="Q120">
        <f>P119+'PC HKI$'!Q119</f>
        <v>4037.7548746122843</v>
      </c>
      <c r="R120">
        <f>Q119+'PC HKI$'!R119</f>
        <v>4345.7072585678388</v>
      </c>
      <c r="S120">
        <f>R119+'PC HKI$'!S119</f>
        <v>4688.7596960566934</v>
      </c>
      <c r="T120">
        <f>S119+'PC HKI$'!T119</f>
        <v>4991.4774510054522</v>
      </c>
      <c r="U120">
        <f>T119+'PC HKI$'!U119</f>
        <v>5164.0386449002426</v>
      </c>
      <c r="V120">
        <f>U119+'PC HKI$'!V119</f>
        <v>5322.7001147383162</v>
      </c>
      <c r="W120">
        <f>V119+'PC HKI$'!W119</f>
        <v>5438.5405993898294</v>
      </c>
      <c r="X120">
        <f>W119+'PC HKI$'!X119</f>
        <v>5486.6016529227118</v>
      </c>
      <c r="Y120">
        <f>X119+'PC HKI$'!Y119</f>
        <v>5472.8389366224746</v>
      </c>
      <c r="Z120">
        <f>Y119+'PC HKI$'!Z119</f>
        <v>5369.7800364431187</v>
      </c>
      <c r="AA120">
        <f>Z119+'PC HKI$'!AA119</f>
        <v>5239.9095362377648</v>
      </c>
      <c r="AB120">
        <f>AA119+'PC HKI$'!AB119</f>
        <v>5094.0312811300355</v>
      </c>
      <c r="AC120">
        <f>AB119+'PC HKI$'!AC119</f>
        <v>4920.6045674919105</v>
      </c>
      <c r="AD120">
        <f>AC119+'PC HKI$'!AD119</f>
        <v>4686.5370204404344</v>
      </c>
      <c r="AE120">
        <f>AD119+'PC HKI$'!AE119</f>
        <v>4464.3398419299556</v>
      </c>
      <c r="AF120">
        <f>AE119+'PC HKI$'!AF119</f>
        <v>4255.159552446089</v>
      </c>
      <c r="AG120">
        <f>AF119+'PC HKI$'!AG119</f>
        <v>4058.7425494480858</v>
      </c>
      <c r="AH120">
        <f>AG119+'PC HKI$'!AH119</f>
        <v>3874.0552574878016</v>
      </c>
      <c r="AI120">
        <f>AH119+'PC HKI$'!AI119</f>
        <v>3698.8029082316648</v>
      </c>
      <c r="AJ120">
        <f>AI119+'PC HKI$'!AJ119</f>
        <v>3532.1097492946938</v>
      </c>
      <c r="AK120">
        <f>AJ119+'PC HKI$'!AK119</f>
        <v>3372.4517667727314</v>
      </c>
      <c r="AL120">
        <f>AK119+'PC HKI$'!AL119</f>
        <v>3218.4992085646068</v>
      </c>
      <c r="AM120">
        <f>AL119+'PC HKI$'!AM119</f>
        <v>3069.1512768221864</v>
      </c>
      <c r="AN120">
        <f>AM119+'PC HKI$'!AN119</f>
        <v>2923.9549229526456</v>
      </c>
      <c r="AO120">
        <f>AN119+'PC HKI$'!AO119</f>
        <v>2783.3115121533065</v>
      </c>
      <c r="AP120">
        <f>AO119+'PC HKI$'!AP119</f>
        <v>2647.4006528259474</v>
      </c>
      <c r="AQ120">
        <f>AP119+'PC HKI$'!AQ119</f>
        <v>2516.492495476456</v>
      </c>
      <c r="AR120">
        <f>AQ119+'PC HKI$'!AR119</f>
        <v>2391.9699980721889</v>
      </c>
      <c r="AS120">
        <f>AR119+'PC HKI$'!AS119</f>
        <v>2274.2035684665839</v>
      </c>
      <c r="AT120">
        <f>AS119+'PC HKI$'!AT119</f>
        <v>2162.827332399117</v>
      </c>
      <c r="AU120">
        <f>AT119+'PC HKI$'!AU119</f>
        <v>2058.9665210813537</v>
      </c>
      <c r="AV120">
        <f>AU119+'PC HKI$'!AV119</f>
        <v>1962.4056040196681</v>
      </c>
      <c r="AW120">
        <f>AV119+'PC HKI$'!AW119</f>
        <v>1872.3497393437833</v>
      </c>
      <c r="AX120">
        <f>AW119+'PC HKI$'!AX119</f>
        <v>1787.9691043348628</v>
      </c>
      <c r="AY120">
        <f>AX119+'PC HKI$'!AY119</f>
        <v>1708.1750884581229</v>
      </c>
      <c r="AZ120">
        <f>AY119+'PC HKI$'!AZ119</f>
        <v>1633.2973882947183</v>
      </c>
      <c r="BA120">
        <f>AZ119+'PC HKI$'!BA119</f>
        <v>1562.9865265712456</v>
      </c>
      <c r="BB120">
        <f>BA119+'PC HKI$'!BB119</f>
        <v>1496.1758692140243</v>
      </c>
      <c r="BC120">
        <f>BB119+'PC HKI$'!BC119</f>
        <v>1432.9153203172814</v>
      </c>
      <c r="BD120">
        <f>BC119+'PC HKI$'!BD119</f>
        <v>1374.0500410121788</v>
      </c>
      <c r="BE120">
        <f>BD119+'PC HKI$'!BE119</f>
        <v>1319.3915779951933</v>
      </c>
      <c r="BF120">
        <f>BE119+'PC HKI$'!BF119</f>
        <v>1268.4184831235775</v>
      </c>
      <c r="BG120">
        <f>BF119+'PC HKI$'!BG119</f>
        <v>1221.7076356011228</v>
      </c>
      <c r="BH120">
        <f>BG119+'PC HKI$'!BH119</f>
        <v>1179.014216723707</v>
      </c>
      <c r="BI120">
        <f>BH119+'PC HKI$'!BI119</f>
        <v>1139.4971984117599</v>
      </c>
      <c r="BJ120">
        <f>BI119+'PC HKI$'!BJ119</f>
        <v>1102.5013548509223</v>
      </c>
      <c r="BK120">
        <f>BJ119+'PC HKI$'!BK119</f>
        <v>1067.9273922151185</v>
      </c>
      <c r="BL120">
        <f>BK119+'PC HKI$'!BL119</f>
        <v>1036.0710724736516</v>
      </c>
      <c r="BM120">
        <f>BL119+'PC HKI$'!BM119</f>
        <v>1006.8338704505381</v>
      </c>
      <c r="BN120">
        <f>BM119+'PC HKI$'!BN119</f>
        <v>979.35124335866522</v>
      </c>
      <c r="BO120">
        <f>BN119+'PC HKI$'!BO119</f>
        <v>953.29131063454349</v>
      </c>
      <c r="BP120">
        <f>BO119+'PC HKI$'!BP119</f>
        <v>929.19590768277544</v>
      </c>
      <c r="BQ120">
        <f>BP119+'PC HKI$'!BQ119</f>
        <v>906.81016057022157</v>
      </c>
      <c r="BR120">
        <f>BQ119+'PC HKI$'!BR119</f>
        <v>886.02602772017406</v>
      </c>
      <c r="BS120">
        <f>BR119+'PC HKI$'!BS119</f>
        <v>866.95621120787609</v>
      </c>
      <c r="BT120">
        <f>BS119+'PC HKI$'!BT119</f>
        <v>849.31383635680129</v>
      </c>
      <c r="BU120">
        <f>BT119+'PC HKI$'!BU119</f>
        <v>832.91089892935952</v>
      </c>
      <c r="BV120">
        <f>BU119+'PC HKI$'!BV119</f>
        <v>817.54187059277535</v>
      </c>
      <c r="BW120">
        <f>BV119+'PC HKI$'!BW119</f>
        <v>803.0933812290815</v>
      </c>
      <c r="BX120">
        <f>BW119+'PC HKI$'!BX119</f>
        <v>789.44723367353595</v>
      </c>
      <c r="BY120">
        <f>BX119+'PC HKI$'!BY119</f>
        <v>776.40105580311001</v>
      </c>
      <c r="BZ120">
        <f>BY119+'PC HKI$'!BZ119</f>
        <v>763.83951039779379</v>
      </c>
      <c r="CA120">
        <f>BZ119+'PC HKI$'!CA119</f>
        <v>751.75277518064763</v>
      </c>
      <c r="CB120">
        <f>CA119+'PC HKI$'!CB119</f>
        <v>740.06680178196461</v>
      </c>
      <c r="CC120">
        <f>CB119+'PC HKI$'!CC119</f>
        <v>728.78231983500734</v>
      </c>
      <c r="CD120">
        <f>CC119+'PC HKI$'!CD119</f>
        <v>717.82982463288567</v>
      </c>
      <c r="CE120">
        <f>CD119+'PC HKI$'!CE119</f>
        <v>707.21551644169085</v>
      </c>
      <c r="CF120">
        <f>CE119+'PC HKI$'!CF119</f>
        <v>696.90593205749713</v>
      </c>
      <c r="CG120">
        <f>CF119+'PC HKI$'!CG119</f>
        <v>686.86975434774638</v>
      </c>
      <c r="CH120">
        <f>CG119+'PC HKI$'!CH119</f>
        <v>677.1505856638264</v>
      </c>
      <c r="CI120">
        <f>CH119+'PC HKI$'!CI119</f>
        <v>667.81805834277748</v>
      </c>
      <c r="CJ120">
        <f>CI119+'PC HKI$'!CJ119</f>
        <v>658.8538775229606</v>
      </c>
      <c r="CK120">
        <f>CJ119+'PC HKI$'!CK119</f>
        <v>650.25407497785147</v>
      </c>
      <c r="CL120">
        <f>CK119+'PC HKI$'!CL119</f>
        <v>642.00157668171153</v>
      </c>
      <c r="CM120">
        <f>CL119+'PC HKI$'!CM119</f>
        <v>634.16191979145742</v>
      </c>
      <c r="CN120">
        <f>CM119+'PC HKI$'!CN119</f>
        <v>626.79972055329915</v>
      </c>
      <c r="CO120">
        <f>CN119+'PC HKI$'!CO119</f>
        <v>619.84612336946122</v>
      </c>
      <c r="CP120">
        <f>CO119+'PC HKI$'!CP119</f>
        <v>613.27835019103736</v>
      </c>
      <c r="CQ120">
        <f>CP119+'PC HKI$'!CQ119</f>
        <v>607.06969706527025</v>
      </c>
      <c r="CR120">
        <f>CQ119+'PC HKI$'!CR119</f>
        <v>601.1905926757579</v>
      </c>
      <c r="CS120">
        <f>CR119+'PC HKI$'!CS119</f>
        <v>595.65481271862529</v>
      </c>
      <c r="CT120">
        <f>CS119+'PC HKI$'!CT119</f>
        <v>590.40245418306006</v>
      </c>
      <c r="CU120">
        <f>CT119+'PC HKI$'!CU119</f>
        <v>585.43784497377908</v>
      </c>
      <c r="CV120">
        <f>CU119+'PC HKI$'!CV119</f>
        <v>580.73127295832558</v>
      </c>
      <c r="CW120">
        <f>CV119+'PC HKI$'!CW119</f>
        <v>576.23773110953971</v>
      </c>
      <c r="CX120">
        <f>CW119+'PC HKI$'!CX119</f>
        <v>571.99335064574484</v>
      </c>
      <c r="CY120">
        <f>CX119+'PC HKI$'!CY119</f>
        <v>567.97548930647429</v>
      </c>
    </row>
    <row r="121" spans="1:103" x14ac:dyDescent="0.25">
      <c r="A121">
        <f>'HKFI(x)'!AE119</f>
        <v>2067</v>
      </c>
      <c r="B121">
        <f t="shared" si="4"/>
        <v>208788.50475455774</v>
      </c>
      <c r="C121">
        <f>'PC HKI$'!C120</f>
        <v>177.22844428529032</v>
      </c>
      <c r="D121">
        <f>C120+'PC HKI$'!D120</f>
        <v>319.69907637847984</v>
      </c>
      <c r="E121">
        <f>D120+'PC HKI$'!E120</f>
        <v>448.48558065051645</v>
      </c>
      <c r="F121">
        <f>E120+'PC HKI$'!F120</f>
        <v>639.58180305951453</v>
      </c>
      <c r="G121">
        <f>F120+'PC HKI$'!G120</f>
        <v>885.27113556544236</v>
      </c>
      <c r="H121">
        <f>G120+'PC HKI$'!H120</f>
        <v>1173.0465809700211</v>
      </c>
      <c r="I121">
        <f>H120+'PC HKI$'!I120</f>
        <v>1533.50184461699</v>
      </c>
      <c r="J121">
        <f>I120+'PC HKI$'!J120</f>
        <v>1880.4526618741661</v>
      </c>
      <c r="K121">
        <f>J120+'PC HKI$'!K120</f>
        <v>2224.4914119761306</v>
      </c>
      <c r="L121">
        <f>K120+'PC HKI$'!L120</f>
        <v>2540.3693179832585</v>
      </c>
      <c r="M121">
        <f>L120+'PC HKI$'!M120</f>
        <v>2861.7143515736734</v>
      </c>
      <c r="N121">
        <f>M120+'PC HKI$'!N120</f>
        <v>3188.1982838018225</v>
      </c>
      <c r="O121">
        <f>N120+'PC HKI$'!O120</f>
        <v>3533.7840635709008</v>
      </c>
      <c r="P121">
        <f>O120+'PC HKI$'!P120</f>
        <v>3888.7252414421664</v>
      </c>
      <c r="Q121">
        <f>P120+'PC HKI$'!Q120</f>
        <v>4231.7856183495514</v>
      </c>
      <c r="R121">
        <f>Q120+'PC HKI$'!R120</f>
        <v>4552.6201264562196</v>
      </c>
      <c r="S121">
        <f>R120+'PC HKI$'!S120</f>
        <v>4909.0563476367761</v>
      </c>
      <c r="T121">
        <f>S120+'PC HKI$'!T120</f>
        <v>5225.5897218843966</v>
      </c>
      <c r="U121">
        <f>T120+'PC HKI$'!U120</f>
        <v>5409.1352989339039</v>
      </c>
      <c r="V121">
        <f>U120+'PC HKI$'!V120</f>
        <v>5577.7894471078034</v>
      </c>
      <c r="W121">
        <f>V120+'PC HKI$'!W120</f>
        <v>5700.4453049042322</v>
      </c>
      <c r="X121">
        <f>W120+'PC HKI$'!X120</f>
        <v>5751.4362541080682</v>
      </c>
      <c r="Y121">
        <f>X120+'PC HKI$'!Y120</f>
        <v>5736.6007105784547</v>
      </c>
      <c r="Z121">
        <f>Y120+'PC HKI$'!Z120</f>
        <v>5630.066673012102</v>
      </c>
      <c r="AA121">
        <f>Z120+'PC HKI$'!AA120</f>
        <v>5495.9909888401517</v>
      </c>
      <c r="AB121">
        <f>AA120+'PC HKI$'!AB120</f>
        <v>5344.9640640064745</v>
      </c>
      <c r="AC121">
        <f>AB120+'PC HKI$'!AC120</f>
        <v>5164.7225993634156</v>
      </c>
      <c r="AD121">
        <f>AC120+'PC HKI$'!AD120</f>
        <v>4920.6045674919105</v>
      </c>
      <c r="AE121">
        <f>AD120+'PC HKI$'!AE120</f>
        <v>4686.5370204404344</v>
      </c>
      <c r="AF121">
        <f>AE120+'PC HKI$'!AF120</f>
        <v>4464.3398419299556</v>
      </c>
      <c r="AG121">
        <f>AF120+'PC HKI$'!AG120</f>
        <v>4255.159552446089</v>
      </c>
      <c r="AH121">
        <f>AG120+'PC HKI$'!AH120</f>
        <v>4058.7425494480858</v>
      </c>
      <c r="AI121">
        <f>AH120+'PC HKI$'!AI120</f>
        <v>3874.0552574878016</v>
      </c>
      <c r="AJ121">
        <f>AI120+'PC HKI$'!AJ120</f>
        <v>3698.8029082316648</v>
      </c>
      <c r="AK121">
        <f>AJ120+'PC HKI$'!AK120</f>
        <v>3532.1097492946938</v>
      </c>
      <c r="AL121">
        <f>AK120+'PC HKI$'!AL120</f>
        <v>3372.4517667727314</v>
      </c>
      <c r="AM121">
        <f>AL120+'PC HKI$'!AM120</f>
        <v>3218.4992085646068</v>
      </c>
      <c r="AN121">
        <f>AM120+'PC HKI$'!AN120</f>
        <v>3069.1512768221864</v>
      </c>
      <c r="AO121">
        <f>AN120+'PC HKI$'!AO120</f>
        <v>2923.9549229526456</v>
      </c>
      <c r="AP121">
        <f>AO120+'PC HKI$'!AP120</f>
        <v>2783.3115121533065</v>
      </c>
      <c r="AQ121">
        <f>AP120+'PC HKI$'!AQ120</f>
        <v>2647.4006528259474</v>
      </c>
      <c r="AR121">
        <f>AQ120+'PC HKI$'!AR120</f>
        <v>2516.492495476456</v>
      </c>
      <c r="AS121">
        <f>AR120+'PC HKI$'!AS120</f>
        <v>2391.9699980721889</v>
      </c>
      <c r="AT121">
        <f>AS120+'PC HKI$'!AT120</f>
        <v>2274.2035684665839</v>
      </c>
      <c r="AU121">
        <f>AT120+'PC HKI$'!AU120</f>
        <v>2162.827332399117</v>
      </c>
      <c r="AV121">
        <f>AU120+'PC HKI$'!AV120</f>
        <v>2058.9665210813537</v>
      </c>
      <c r="AW121">
        <f>AV120+'PC HKI$'!AW120</f>
        <v>1962.4056040196681</v>
      </c>
      <c r="AX121">
        <f>AW120+'PC HKI$'!AX120</f>
        <v>1872.3497393437833</v>
      </c>
      <c r="AY121">
        <f>AX120+'PC HKI$'!AY120</f>
        <v>1787.9691043348628</v>
      </c>
      <c r="AZ121">
        <f>AY120+'PC HKI$'!AZ120</f>
        <v>1708.1750884581229</v>
      </c>
      <c r="BA121">
        <f>AZ120+'PC HKI$'!BA120</f>
        <v>1633.2973882947183</v>
      </c>
      <c r="BB121">
        <f>BA120+'PC HKI$'!BB120</f>
        <v>1562.9865265712456</v>
      </c>
      <c r="BC121">
        <f>BB120+'PC HKI$'!BC120</f>
        <v>1496.1758692140243</v>
      </c>
      <c r="BD121">
        <f>BC120+'PC HKI$'!BD120</f>
        <v>1432.9153203172814</v>
      </c>
      <c r="BE121">
        <f>BD120+'PC HKI$'!BE120</f>
        <v>1374.0500410121788</v>
      </c>
      <c r="BF121">
        <f>BE120+'PC HKI$'!BF120</f>
        <v>1319.3915779951933</v>
      </c>
      <c r="BG121">
        <f>BF120+'PC HKI$'!BG120</f>
        <v>1268.4184831235775</v>
      </c>
      <c r="BH121">
        <f>BG120+'PC HKI$'!BH120</f>
        <v>1221.7076356011228</v>
      </c>
      <c r="BI121">
        <f>BH120+'PC HKI$'!BI120</f>
        <v>1179.014216723707</v>
      </c>
      <c r="BJ121">
        <f>BI120+'PC HKI$'!BJ120</f>
        <v>1139.4971984117599</v>
      </c>
      <c r="BK121">
        <f>BJ120+'PC HKI$'!BK120</f>
        <v>1102.5013548509223</v>
      </c>
      <c r="BL121">
        <f>BK120+'PC HKI$'!BL120</f>
        <v>1067.9273922151185</v>
      </c>
      <c r="BM121">
        <f>BL120+'PC HKI$'!BM120</f>
        <v>1036.0710724736516</v>
      </c>
      <c r="BN121">
        <f>BM120+'PC HKI$'!BN120</f>
        <v>1006.8338704505381</v>
      </c>
      <c r="BO121">
        <f>BN120+'PC HKI$'!BO120</f>
        <v>979.35124335866522</v>
      </c>
      <c r="BP121">
        <f>BO120+'PC HKI$'!BP120</f>
        <v>953.29131063454349</v>
      </c>
      <c r="BQ121">
        <f>BP120+'PC HKI$'!BQ120</f>
        <v>929.19590768277544</v>
      </c>
      <c r="BR121">
        <f>BQ120+'PC HKI$'!BR120</f>
        <v>906.81016057022157</v>
      </c>
      <c r="BS121">
        <f>BR120+'PC HKI$'!BS120</f>
        <v>886.02602772017406</v>
      </c>
      <c r="BT121">
        <f>BS120+'PC HKI$'!BT120</f>
        <v>866.95621120787609</v>
      </c>
      <c r="BU121">
        <f>BT120+'PC HKI$'!BU120</f>
        <v>849.31383635680129</v>
      </c>
      <c r="BV121">
        <f>BU120+'PC HKI$'!BV120</f>
        <v>832.91089892935952</v>
      </c>
      <c r="BW121">
        <f>BV120+'PC HKI$'!BW120</f>
        <v>817.54187059277535</v>
      </c>
      <c r="BX121">
        <f>BW120+'PC HKI$'!BX120</f>
        <v>803.0933812290815</v>
      </c>
      <c r="BY121">
        <f>BX120+'PC HKI$'!BY120</f>
        <v>789.44723367353595</v>
      </c>
      <c r="BZ121">
        <f>BY120+'PC HKI$'!BZ120</f>
        <v>776.40105580311001</v>
      </c>
      <c r="CA121">
        <f>BZ120+'PC HKI$'!CA120</f>
        <v>763.83951039779379</v>
      </c>
      <c r="CB121">
        <f>CA120+'PC HKI$'!CB120</f>
        <v>751.75277518064763</v>
      </c>
      <c r="CC121">
        <f>CB120+'PC HKI$'!CC120</f>
        <v>740.06680178196461</v>
      </c>
      <c r="CD121">
        <f>CC120+'PC HKI$'!CD120</f>
        <v>728.78231983500734</v>
      </c>
      <c r="CE121">
        <f>CD120+'PC HKI$'!CE120</f>
        <v>717.82982463288567</v>
      </c>
      <c r="CF121">
        <f>CE120+'PC HKI$'!CF120</f>
        <v>707.21551644169085</v>
      </c>
      <c r="CG121">
        <f>CF120+'PC HKI$'!CG120</f>
        <v>696.90593205749713</v>
      </c>
      <c r="CH121">
        <f>CG120+'PC HKI$'!CH120</f>
        <v>686.86975434774638</v>
      </c>
      <c r="CI121">
        <f>CH120+'PC HKI$'!CI120</f>
        <v>677.1505856638264</v>
      </c>
      <c r="CJ121">
        <f>CI120+'PC HKI$'!CJ120</f>
        <v>667.81805834277748</v>
      </c>
      <c r="CK121">
        <f>CJ120+'PC HKI$'!CK120</f>
        <v>658.8538775229606</v>
      </c>
      <c r="CL121">
        <f>CK120+'PC HKI$'!CL120</f>
        <v>650.25407497785147</v>
      </c>
      <c r="CM121">
        <f>CL120+'PC HKI$'!CM120</f>
        <v>642.00157668171153</v>
      </c>
      <c r="CN121">
        <f>CM120+'PC HKI$'!CN120</f>
        <v>634.16191979145742</v>
      </c>
      <c r="CO121">
        <f>CN120+'PC HKI$'!CO120</f>
        <v>626.79972055329915</v>
      </c>
      <c r="CP121">
        <f>CO120+'PC HKI$'!CP120</f>
        <v>619.84612336946122</v>
      </c>
      <c r="CQ121">
        <f>CP120+'PC HKI$'!CQ120</f>
        <v>613.27835019103736</v>
      </c>
      <c r="CR121">
        <f>CQ120+'PC HKI$'!CR120</f>
        <v>607.06969706527025</v>
      </c>
      <c r="CS121">
        <f>CR120+'PC HKI$'!CS120</f>
        <v>601.1905926757579</v>
      </c>
      <c r="CT121">
        <f>CS120+'PC HKI$'!CT120</f>
        <v>595.65481271862529</v>
      </c>
      <c r="CU121">
        <f>CT120+'PC HKI$'!CU120</f>
        <v>590.40245418306006</v>
      </c>
      <c r="CV121">
        <f>CU120+'PC HKI$'!CV120</f>
        <v>585.43784497377908</v>
      </c>
      <c r="CW121">
        <f>CV120+'PC HKI$'!CW120</f>
        <v>580.73127295832558</v>
      </c>
      <c r="CX121">
        <f>CW120+'PC HKI$'!CX120</f>
        <v>576.23773110953971</v>
      </c>
      <c r="CY121">
        <f>CX120+'PC HKI$'!CY120</f>
        <v>571.99335064574484</v>
      </c>
    </row>
    <row r="122" spans="1:103" x14ac:dyDescent="0.25">
      <c r="A122">
        <f>'HKFI(x)'!AE120</f>
        <v>2068</v>
      </c>
      <c r="B122">
        <f t="shared" si="4"/>
        <v>217688.65065243284</v>
      </c>
      <c r="C122">
        <f>'PC HKI$'!C121</f>
        <v>182.54589490854201</v>
      </c>
      <c r="D122">
        <f>C121+'PC HKI$'!D121</f>
        <v>329.61579687835012</v>
      </c>
      <c r="E122">
        <f>D121+'PC HKI$'!E121</f>
        <v>463.4212310014309</v>
      </c>
      <c r="F122">
        <f>E121+'PC HKI$'!F121</f>
        <v>661.78586894790999</v>
      </c>
      <c r="G122">
        <f>F121+'PC HKI$'!G121</f>
        <v>916.82720096050684</v>
      </c>
      <c r="H122">
        <f>G121+'PC HKI$'!H121</f>
        <v>1217.0145606466822</v>
      </c>
      <c r="I122">
        <f>H121+'PC HKI$'!I121</f>
        <v>1592.9272889408528</v>
      </c>
      <c r="J122">
        <f>I121+'PC HKI$'!J121</f>
        <v>1957.3603339977947</v>
      </c>
      <c r="K122">
        <f>J121+'PC HKI$'!K121</f>
        <v>2320.0071119168188</v>
      </c>
      <c r="L122">
        <f>K121+'PC HKI$'!L121</f>
        <v>2653.5231134069772</v>
      </c>
      <c r="M122">
        <f>L121+'PC HKI$'!M121</f>
        <v>2992.5189281021594</v>
      </c>
      <c r="N122">
        <f>M121+'PC HKI$'!N121</f>
        <v>3335.1499728521239</v>
      </c>
      <c r="O122">
        <f>N121+'PC HKI$'!O121</f>
        <v>3696.6933727277469</v>
      </c>
      <c r="P122">
        <f>O121+'PC HKI$'!P121</f>
        <v>4068.2289511681665</v>
      </c>
      <c r="Q122">
        <f>P121+'PC HKI$'!Q121</f>
        <v>4426.6945938903546</v>
      </c>
      <c r="R122">
        <f>Q121+'PC HKI$'!R121</f>
        <v>4761.4078047419644</v>
      </c>
      <c r="S122">
        <f>R121+'PC HKI$'!S121</f>
        <v>5131.8693690242071</v>
      </c>
      <c r="T122">
        <f>S121+'PC HKI$'!T121</f>
        <v>5461.1222589040472</v>
      </c>
      <c r="U122">
        <f>T121+'PC HKI$'!U121</f>
        <v>5654.6003827630011</v>
      </c>
      <c r="V122">
        <f>U121+'PC HKI$'!V121</f>
        <v>5833.8408848318968</v>
      </c>
      <c r="W122">
        <f>V121+'PC HKI$'!W121</f>
        <v>5965.352822569921</v>
      </c>
      <c r="X122">
        <f>W121+'PC HKI$'!X121</f>
        <v>6021.7860666428132</v>
      </c>
      <c r="Y122">
        <f>X121+'PC HKI$'!Y121</f>
        <v>6008.0181070539029</v>
      </c>
      <c r="Z122">
        <f>Y121+'PC HKI$'!Z121</f>
        <v>5898.198257684744</v>
      </c>
      <c r="AA122">
        <f>Z121+'PC HKI$'!AA121</f>
        <v>5759.8824504630575</v>
      </c>
      <c r="AB122">
        <f>AA121+'PC HKI$'!AB121</f>
        <v>5604.0494252748131</v>
      </c>
      <c r="AC122">
        <f>AB121+'PC HKI$'!AC121</f>
        <v>5417.7275517865992</v>
      </c>
      <c r="AD122">
        <f>AC121+'PC HKI$'!AD121</f>
        <v>5164.7225993634156</v>
      </c>
      <c r="AE122">
        <f>AD121+'PC HKI$'!AE121</f>
        <v>4920.6045674919105</v>
      </c>
      <c r="AF122">
        <f>AE121+'PC HKI$'!AF121</f>
        <v>4686.5370204404344</v>
      </c>
      <c r="AG122">
        <f>AF121+'PC HKI$'!AG121</f>
        <v>4464.3398419299556</v>
      </c>
      <c r="AH122">
        <f>AG121+'PC HKI$'!AH121</f>
        <v>4255.159552446089</v>
      </c>
      <c r="AI122">
        <f>AH121+'PC HKI$'!AI121</f>
        <v>4058.7425494480858</v>
      </c>
      <c r="AJ122">
        <f>AI121+'PC HKI$'!AJ121</f>
        <v>3874.0552574878016</v>
      </c>
      <c r="AK122">
        <f>AJ121+'PC HKI$'!AK121</f>
        <v>3698.8029082316648</v>
      </c>
      <c r="AL122">
        <f>AK121+'PC HKI$'!AL121</f>
        <v>3532.1097492946938</v>
      </c>
      <c r="AM122">
        <f>AL121+'PC HKI$'!AM121</f>
        <v>3372.4517667727314</v>
      </c>
      <c r="AN122">
        <f>AM121+'PC HKI$'!AN121</f>
        <v>3218.4992085646068</v>
      </c>
      <c r="AO122">
        <f>AN121+'PC HKI$'!AO121</f>
        <v>3069.1512768221864</v>
      </c>
      <c r="AP122">
        <f>AO121+'PC HKI$'!AP121</f>
        <v>2923.9549229526456</v>
      </c>
      <c r="AQ122">
        <f>AP121+'PC HKI$'!AQ121</f>
        <v>2783.3115121533065</v>
      </c>
      <c r="AR122">
        <f>AQ121+'PC HKI$'!AR121</f>
        <v>2647.4006528259474</v>
      </c>
      <c r="AS122">
        <f>AR121+'PC HKI$'!AS121</f>
        <v>2516.492495476456</v>
      </c>
      <c r="AT122">
        <f>AS121+'PC HKI$'!AT121</f>
        <v>2391.9699980721889</v>
      </c>
      <c r="AU122">
        <f>AT121+'PC HKI$'!AU121</f>
        <v>2274.2035684665839</v>
      </c>
      <c r="AV122">
        <f>AU121+'PC HKI$'!AV121</f>
        <v>2162.827332399117</v>
      </c>
      <c r="AW122">
        <f>AV121+'PC HKI$'!AW121</f>
        <v>2058.9665210813537</v>
      </c>
      <c r="AX122">
        <f>AW121+'PC HKI$'!AX121</f>
        <v>1962.4056040196681</v>
      </c>
      <c r="AY122">
        <f>AX121+'PC HKI$'!AY121</f>
        <v>1872.3497393437833</v>
      </c>
      <c r="AZ122">
        <f>AY121+'PC HKI$'!AZ121</f>
        <v>1787.9691043348628</v>
      </c>
      <c r="BA122">
        <f>AZ121+'PC HKI$'!BA121</f>
        <v>1708.1750884581229</v>
      </c>
      <c r="BB122">
        <f>BA121+'PC HKI$'!BB121</f>
        <v>1633.2973882947183</v>
      </c>
      <c r="BC122">
        <f>BB121+'PC HKI$'!BC121</f>
        <v>1562.9865265712456</v>
      </c>
      <c r="BD122">
        <f>BC121+'PC HKI$'!BD121</f>
        <v>1496.1758692140243</v>
      </c>
      <c r="BE122">
        <f>BD121+'PC HKI$'!BE121</f>
        <v>1432.9153203172814</v>
      </c>
      <c r="BF122">
        <f>BE121+'PC HKI$'!BF121</f>
        <v>1374.0500410121788</v>
      </c>
      <c r="BG122">
        <f>BF121+'PC HKI$'!BG121</f>
        <v>1319.3915779951933</v>
      </c>
      <c r="BH122">
        <f>BG121+'PC HKI$'!BH121</f>
        <v>1268.4184831235775</v>
      </c>
      <c r="BI122">
        <f>BH121+'PC HKI$'!BI121</f>
        <v>1221.7076356011228</v>
      </c>
      <c r="BJ122">
        <f>BI121+'PC HKI$'!BJ121</f>
        <v>1179.014216723707</v>
      </c>
      <c r="BK122">
        <f>BJ121+'PC HKI$'!BK121</f>
        <v>1139.4971984117599</v>
      </c>
      <c r="BL122">
        <f>BK121+'PC HKI$'!BL121</f>
        <v>1102.5013548509223</v>
      </c>
      <c r="BM122">
        <f>BL121+'PC HKI$'!BM121</f>
        <v>1067.9273922151185</v>
      </c>
      <c r="BN122">
        <f>BM121+'PC HKI$'!BN121</f>
        <v>1036.0710724736516</v>
      </c>
      <c r="BO122">
        <f>BN121+'PC HKI$'!BO121</f>
        <v>1006.8338704505381</v>
      </c>
      <c r="BP122">
        <f>BO121+'PC HKI$'!BP121</f>
        <v>979.35124335866522</v>
      </c>
      <c r="BQ122">
        <f>BP121+'PC HKI$'!BQ121</f>
        <v>953.29131063454349</v>
      </c>
      <c r="BR122">
        <f>BQ121+'PC HKI$'!BR121</f>
        <v>929.19590768277544</v>
      </c>
      <c r="BS122">
        <f>BR121+'PC HKI$'!BS121</f>
        <v>906.81016057022157</v>
      </c>
      <c r="BT122">
        <f>BS121+'PC HKI$'!BT121</f>
        <v>886.02602772017406</v>
      </c>
      <c r="BU122">
        <f>BT121+'PC HKI$'!BU121</f>
        <v>866.95621120787609</v>
      </c>
      <c r="BV122">
        <f>BU121+'PC HKI$'!BV121</f>
        <v>849.31383635680129</v>
      </c>
      <c r="BW122">
        <f>BV121+'PC HKI$'!BW121</f>
        <v>832.91089892935952</v>
      </c>
      <c r="BX122">
        <f>BW121+'PC HKI$'!BX121</f>
        <v>817.54187059277535</v>
      </c>
      <c r="BY122">
        <f>BX121+'PC HKI$'!BY121</f>
        <v>803.0933812290815</v>
      </c>
      <c r="BZ122">
        <f>BY121+'PC HKI$'!BZ121</f>
        <v>789.44723367353595</v>
      </c>
      <c r="CA122">
        <f>BZ121+'PC HKI$'!CA121</f>
        <v>776.40105580311001</v>
      </c>
      <c r="CB122">
        <f>CA121+'PC HKI$'!CB121</f>
        <v>763.83951039779379</v>
      </c>
      <c r="CC122">
        <f>CB121+'PC HKI$'!CC121</f>
        <v>751.75277518064763</v>
      </c>
      <c r="CD122">
        <f>CC121+'PC HKI$'!CD121</f>
        <v>740.06680178196461</v>
      </c>
      <c r="CE122">
        <f>CD121+'PC HKI$'!CE121</f>
        <v>728.78231983500734</v>
      </c>
      <c r="CF122">
        <f>CE121+'PC HKI$'!CF121</f>
        <v>717.82982463288567</v>
      </c>
      <c r="CG122">
        <f>CF121+'PC HKI$'!CG121</f>
        <v>707.21551644169085</v>
      </c>
      <c r="CH122">
        <f>CG121+'PC HKI$'!CH121</f>
        <v>696.90593205749713</v>
      </c>
      <c r="CI122">
        <f>CH121+'PC HKI$'!CI121</f>
        <v>686.86975434774638</v>
      </c>
      <c r="CJ122">
        <f>CI121+'PC HKI$'!CJ121</f>
        <v>677.1505856638264</v>
      </c>
      <c r="CK122">
        <f>CJ121+'PC HKI$'!CK121</f>
        <v>667.81805834277748</v>
      </c>
      <c r="CL122">
        <f>CK121+'PC HKI$'!CL121</f>
        <v>658.8538775229606</v>
      </c>
      <c r="CM122">
        <f>CL121+'PC HKI$'!CM121</f>
        <v>650.25407497785147</v>
      </c>
      <c r="CN122">
        <f>CM121+'PC HKI$'!CN121</f>
        <v>642.00157668171153</v>
      </c>
      <c r="CO122">
        <f>CN121+'PC HKI$'!CO121</f>
        <v>634.16191979145742</v>
      </c>
      <c r="CP122">
        <f>CO121+'PC HKI$'!CP121</f>
        <v>626.79972055329915</v>
      </c>
      <c r="CQ122">
        <f>CP121+'PC HKI$'!CQ121</f>
        <v>619.84612336946122</v>
      </c>
      <c r="CR122">
        <f>CQ121+'PC HKI$'!CR121</f>
        <v>613.27835019103736</v>
      </c>
      <c r="CS122">
        <f>CR121+'PC HKI$'!CS121</f>
        <v>607.06969706527025</v>
      </c>
      <c r="CT122">
        <f>CS121+'PC HKI$'!CT121</f>
        <v>601.1905926757579</v>
      </c>
      <c r="CU122">
        <f>CT121+'PC HKI$'!CU121</f>
        <v>595.65481271862529</v>
      </c>
      <c r="CV122">
        <f>CU121+'PC HKI$'!CV121</f>
        <v>590.40245418306006</v>
      </c>
      <c r="CW122">
        <f>CV121+'PC HKI$'!CW121</f>
        <v>585.43784497377908</v>
      </c>
      <c r="CX122">
        <f>CW121+'PC HKI$'!CX121</f>
        <v>580.73127295832558</v>
      </c>
      <c r="CY122">
        <f>CX121+'PC HKI$'!CY121</f>
        <v>576.23773110953971</v>
      </c>
    </row>
    <row r="123" spans="1:103" x14ac:dyDescent="0.25">
      <c r="A123">
        <f>'HKFI(x)'!AE121</f>
        <v>2069</v>
      </c>
      <c r="B123">
        <f t="shared" si="4"/>
        <v>226808.67553830377</v>
      </c>
      <c r="C123">
        <f>'PC HKI$'!C122</f>
        <v>186.99595856611478</v>
      </c>
      <c r="D123">
        <f>C122+'PC HKI$'!D122</f>
        <v>338.56753772579788</v>
      </c>
      <c r="E123">
        <f>D122+'PC HKI$'!E122</f>
        <v>476.78820956810011</v>
      </c>
      <c r="F123">
        <f>E122+'PC HKI$'!F122</f>
        <v>681.66497782462795</v>
      </c>
      <c r="G123">
        <f>F122+'PC HKI$'!G122</f>
        <v>945.36497980012837</v>
      </c>
      <c r="H123">
        <f>G122+'PC HKI$'!H122</f>
        <v>1256.6527238714204</v>
      </c>
      <c r="I123">
        <f>H122+'PC HKI$'!I122</f>
        <v>1647.21040623001</v>
      </c>
      <c r="J123">
        <f>I122+'PC HKI$'!J122</f>
        <v>2027.6052267693276</v>
      </c>
      <c r="K123">
        <f>J122+'PC HKI$'!K122</f>
        <v>2408.0219886056393</v>
      </c>
      <c r="L123">
        <f>K122+'PC HKI$'!L122</f>
        <v>2759.9516975666215</v>
      </c>
      <c r="M123">
        <f>L122+'PC HKI$'!M122</f>
        <v>3117.0720849355093</v>
      </c>
      <c r="N123">
        <f>M122+'PC HKI$'!N122</f>
        <v>3477.7532239297229</v>
      </c>
      <c r="O123">
        <f>N122+'PC HKI$'!O122</f>
        <v>3856.0834381338877</v>
      </c>
      <c r="P123">
        <f>O122+'PC HKI$'!P122</f>
        <v>4244.0605362346951</v>
      </c>
      <c r="Q123">
        <f>P122+'PC HKI$'!Q122</f>
        <v>4619.1382748136775</v>
      </c>
      <c r="R123">
        <f>Q122+'PC HKI$'!R122</f>
        <v>4968.9421730487957</v>
      </c>
      <c r="S123">
        <f>R122+'PC HKI$'!S122</f>
        <v>5354.0024444924684</v>
      </c>
      <c r="T123">
        <f>S122+'PC HKI$'!T122</f>
        <v>5696.5752219120313</v>
      </c>
      <c r="U123">
        <f>T122+'PC HKI$'!U122</f>
        <v>5899.6747122168481</v>
      </c>
      <c r="V123">
        <f>U122+'PC HKI$'!V122</f>
        <v>6088.4453477277066</v>
      </c>
      <c r="W123">
        <f>V122+'PC HKI$'!W122</f>
        <v>6229.6933368116934</v>
      </c>
      <c r="X123">
        <f>W122+'PC HKI$'!X122</f>
        <v>6293.6693856003221</v>
      </c>
      <c r="Y123">
        <f>X122+'PC HKI$'!Y122</f>
        <v>6283.8951762743445</v>
      </c>
      <c r="Z123">
        <f>Y122+'PC HKI$'!Z122</f>
        <v>6173.22240075634</v>
      </c>
      <c r="AA123">
        <f>Z122+'PC HKI$'!AA122</f>
        <v>6030.879137286609</v>
      </c>
      <c r="AB123">
        <f>AA122+'PC HKI$'!AB122</f>
        <v>5870.3134607252296</v>
      </c>
      <c r="AC123">
        <f>AB122+'PC HKI$'!AC122</f>
        <v>5678.460605853541</v>
      </c>
      <c r="AD123">
        <f>AC122+'PC HKI$'!AD122</f>
        <v>5417.7275517865992</v>
      </c>
      <c r="AE123">
        <f>AD122+'PC HKI$'!AE122</f>
        <v>5164.7225993634156</v>
      </c>
      <c r="AF123">
        <f>AE122+'PC HKI$'!AF122</f>
        <v>4920.6045674919105</v>
      </c>
      <c r="AG123">
        <f>AF122+'PC HKI$'!AG122</f>
        <v>4686.5370204404344</v>
      </c>
      <c r="AH123">
        <f>AG122+'PC HKI$'!AH122</f>
        <v>4464.3398419299556</v>
      </c>
      <c r="AI123">
        <f>AH122+'PC HKI$'!AI122</f>
        <v>4255.159552446089</v>
      </c>
      <c r="AJ123">
        <f>AI122+'PC HKI$'!AJ122</f>
        <v>4058.7425494480858</v>
      </c>
      <c r="AK123">
        <f>AJ122+'PC HKI$'!AK122</f>
        <v>3874.0552574878016</v>
      </c>
      <c r="AL123">
        <f>AK122+'PC HKI$'!AL122</f>
        <v>3698.8029082316648</v>
      </c>
      <c r="AM123">
        <f>AL122+'PC HKI$'!AM122</f>
        <v>3532.1097492946938</v>
      </c>
      <c r="AN123">
        <f>AM122+'PC HKI$'!AN122</f>
        <v>3372.4517667727314</v>
      </c>
      <c r="AO123">
        <f>AN122+'PC HKI$'!AO122</f>
        <v>3218.4992085646068</v>
      </c>
      <c r="AP123">
        <f>AO122+'PC HKI$'!AP122</f>
        <v>3069.1512768221864</v>
      </c>
      <c r="AQ123">
        <f>AP122+'PC HKI$'!AQ122</f>
        <v>2923.9549229526456</v>
      </c>
      <c r="AR123">
        <f>AQ122+'PC HKI$'!AR122</f>
        <v>2783.3115121533065</v>
      </c>
      <c r="AS123">
        <f>AR122+'PC HKI$'!AS122</f>
        <v>2647.4006528259474</v>
      </c>
      <c r="AT123">
        <f>AS122+'PC HKI$'!AT122</f>
        <v>2516.492495476456</v>
      </c>
      <c r="AU123">
        <f>AT122+'PC HKI$'!AU122</f>
        <v>2391.9699980721889</v>
      </c>
      <c r="AV123">
        <f>AU122+'PC HKI$'!AV122</f>
        <v>2274.2035684665839</v>
      </c>
      <c r="AW123">
        <f>AV122+'PC HKI$'!AW122</f>
        <v>2162.827332399117</v>
      </c>
      <c r="AX123">
        <f>AW122+'PC HKI$'!AX122</f>
        <v>2058.9665210813537</v>
      </c>
      <c r="AY123">
        <f>AX122+'PC HKI$'!AY122</f>
        <v>1962.4056040196681</v>
      </c>
      <c r="AZ123">
        <f>AY122+'PC HKI$'!AZ122</f>
        <v>1872.3497393437833</v>
      </c>
      <c r="BA123">
        <f>AZ122+'PC HKI$'!BA122</f>
        <v>1787.9691043348628</v>
      </c>
      <c r="BB123">
        <f>BA122+'PC HKI$'!BB122</f>
        <v>1708.1750884581229</v>
      </c>
      <c r="BC123">
        <f>BB122+'PC HKI$'!BC122</f>
        <v>1633.2973882947183</v>
      </c>
      <c r="BD123">
        <f>BC122+'PC HKI$'!BD122</f>
        <v>1562.9865265712456</v>
      </c>
      <c r="BE123">
        <f>BD122+'PC HKI$'!BE122</f>
        <v>1496.1758692140243</v>
      </c>
      <c r="BF123">
        <f>BE122+'PC HKI$'!BF122</f>
        <v>1432.9153203172814</v>
      </c>
      <c r="BG123">
        <f>BF122+'PC HKI$'!BG122</f>
        <v>1374.0500410121788</v>
      </c>
      <c r="BH123">
        <f>BG122+'PC HKI$'!BH122</f>
        <v>1319.3915779951933</v>
      </c>
      <c r="BI123">
        <f>BH122+'PC HKI$'!BI122</f>
        <v>1268.4184831235775</v>
      </c>
      <c r="BJ123">
        <f>BI122+'PC HKI$'!BJ122</f>
        <v>1221.7076356011228</v>
      </c>
      <c r="BK123">
        <f>BJ122+'PC HKI$'!BK122</f>
        <v>1179.014216723707</v>
      </c>
      <c r="BL123">
        <f>BK122+'PC HKI$'!BL122</f>
        <v>1139.4971984117599</v>
      </c>
      <c r="BM123">
        <f>BL122+'PC HKI$'!BM122</f>
        <v>1102.5013548509223</v>
      </c>
      <c r="BN123">
        <f>BM122+'PC HKI$'!BN122</f>
        <v>1067.9273922151185</v>
      </c>
      <c r="BO123">
        <f>BN122+'PC HKI$'!BO122</f>
        <v>1036.0710724736516</v>
      </c>
      <c r="BP123">
        <f>BO122+'PC HKI$'!BP122</f>
        <v>1006.8338704505381</v>
      </c>
      <c r="BQ123">
        <f>BP122+'PC HKI$'!BQ122</f>
        <v>979.35124335866522</v>
      </c>
      <c r="BR123">
        <f>BQ122+'PC HKI$'!BR122</f>
        <v>953.29131063454349</v>
      </c>
      <c r="BS123">
        <f>BR122+'PC HKI$'!BS122</f>
        <v>929.19590768277544</v>
      </c>
      <c r="BT123">
        <f>BS122+'PC HKI$'!BT122</f>
        <v>906.81016057022157</v>
      </c>
      <c r="BU123">
        <f>BT122+'PC HKI$'!BU122</f>
        <v>886.02602772017406</v>
      </c>
      <c r="BV123">
        <f>BU122+'PC HKI$'!BV122</f>
        <v>866.95621120787609</v>
      </c>
      <c r="BW123">
        <f>BV122+'PC HKI$'!BW122</f>
        <v>849.31383635680129</v>
      </c>
      <c r="BX123">
        <f>BW122+'PC HKI$'!BX122</f>
        <v>832.91089892935952</v>
      </c>
      <c r="BY123">
        <f>BX122+'PC HKI$'!BY122</f>
        <v>817.54187059277535</v>
      </c>
      <c r="BZ123">
        <f>BY122+'PC HKI$'!BZ122</f>
        <v>803.0933812290815</v>
      </c>
      <c r="CA123">
        <f>BZ122+'PC HKI$'!CA122</f>
        <v>789.44723367353595</v>
      </c>
      <c r="CB123">
        <f>CA122+'PC HKI$'!CB122</f>
        <v>776.40105580311001</v>
      </c>
      <c r="CC123">
        <f>CB122+'PC HKI$'!CC122</f>
        <v>763.83951039779379</v>
      </c>
      <c r="CD123">
        <f>CC122+'PC HKI$'!CD122</f>
        <v>751.75277518064763</v>
      </c>
      <c r="CE123">
        <f>CD122+'PC HKI$'!CE122</f>
        <v>740.06680178196461</v>
      </c>
      <c r="CF123">
        <f>CE122+'PC HKI$'!CF122</f>
        <v>728.78231983500734</v>
      </c>
      <c r="CG123">
        <f>CF122+'PC HKI$'!CG122</f>
        <v>717.82982463288567</v>
      </c>
      <c r="CH123">
        <f>CG122+'PC HKI$'!CH122</f>
        <v>707.21551644169085</v>
      </c>
      <c r="CI123">
        <f>CH122+'PC HKI$'!CI122</f>
        <v>696.90593205749713</v>
      </c>
      <c r="CJ123">
        <f>CI122+'PC HKI$'!CJ122</f>
        <v>686.86975434774638</v>
      </c>
      <c r="CK123">
        <f>CJ122+'PC HKI$'!CK122</f>
        <v>677.1505856638264</v>
      </c>
      <c r="CL123">
        <f>CK122+'PC HKI$'!CL122</f>
        <v>667.81805834277748</v>
      </c>
      <c r="CM123">
        <f>CL122+'PC HKI$'!CM122</f>
        <v>658.8538775229606</v>
      </c>
      <c r="CN123">
        <f>CM122+'PC HKI$'!CN122</f>
        <v>650.25407497785147</v>
      </c>
      <c r="CO123">
        <f>CN122+'PC HKI$'!CO122</f>
        <v>642.00157668171153</v>
      </c>
      <c r="CP123">
        <f>CO122+'PC HKI$'!CP122</f>
        <v>634.16191979145742</v>
      </c>
      <c r="CQ123">
        <f>CP122+'PC HKI$'!CQ122</f>
        <v>626.79972055329915</v>
      </c>
      <c r="CR123">
        <f>CQ122+'PC HKI$'!CR122</f>
        <v>619.84612336946122</v>
      </c>
      <c r="CS123">
        <f>CR122+'PC HKI$'!CS122</f>
        <v>613.27835019103736</v>
      </c>
      <c r="CT123">
        <f>CS122+'PC HKI$'!CT122</f>
        <v>607.06969706527025</v>
      </c>
      <c r="CU123">
        <f>CT122+'PC HKI$'!CU122</f>
        <v>601.1905926757579</v>
      </c>
      <c r="CV123">
        <f>CU122+'PC HKI$'!CV122</f>
        <v>595.65481271862529</v>
      </c>
      <c r="CW123">
        <f>CV122+'PC HKI$'!CW122</f>
        <v>590.40245418306006</v>
      </c>
      <c r="CX123">
        <f>CW122+'PC HKI$'!CX122</f>
        <v>585.43784497377908</v>
      </c>
      <c r="CY123">
        <f>CX122+'PC HKI$'!CY122</f>
        <v>580.73127295832558</v>
      </c>
    </row>
    <row r="124" spans="1:103" x14ac:dyDescent="0.25">
      <c r="A124">
        <f>'HKFI(x)'!AE122</f>
        <v>2070</v>
      </c>
      <c r="B124">
        <f t="shared" si="4"/>
        <v>236123.9589687961</v>
      </c>
      <c r="C124">
        <f>'PC HKI$'!C123</f>
        <v>190.89673438813085</v>
      </c>
      <c r="D124">
        <f>C123+'PC HKI$'!D123</f>
        <v>346.33091247946913</v>
      </c>
      <c r="E124">
        <f>D123+'PC HKI$'!E123</f>
        <v>488.86904442469881</v>
      </c>
      <c r="F124">
        <f>E123+'PC HKI$'!F123</f>
        <v>699.4049368763109</v>
      </c>
      <c r="G124">
        <f>F123+'PC HKI$'!G123</f>
        <v>970.8366820848305</v>
      </c>
      <c r="H124">
        <f>G123+'PC HKI$'!H123</f>
        <v>1292.116318579597</v>
      </c>
      <c r="I124">
        <f>H123+'PC HKI$'!I123</f>
        <v>1696.076799221629</v>
      </c>
      <c r="J124">
        <f>I123+'PC HKI$'!J123</f>
        <v>2091.7721421129031</v>
      </c>
      <c r="K124">
        <f>J123+'PC HKI$'!K123</f>
        <v>2488.3780641988287</v>
      </c>
      <c r="L124">
        <f>K123+'PC HKI$'!L123</f>
        <v>2857.9239896823933</v>
      </c>
      <c r="M124">
        <f>L123+'PC HKI$'!M123</f>
        <v>3233.8236258949441</v>
      </c>
      <c r="N124">
        <f>M123+'PC HKI$'!N123</f>
        <v>3612.9507768940498</v>
      </c>
      <c r="O124">
        <f>N123+'PC HKI$'!O123</f>
        <v>4010.030955317558</v>
      </c>
      <c r="P124">
        <f>O123+'PC HKI$'!P123</f>
        <v>4415.243621853273</v>
      </c>
      <c r="Q124">
        <f>P123+'PC HKI$'!Q123</f>
        <v>4806.7038277265438</v>
      </c>
      <c r="R124">
        <f>Q123+'PC HKI$'!R123</f>
        <v>5172.6564415818802</v>
      </c>
      <c r="S124">
        <f>R123+'PC HKI$'!S123</f>
        <v>5573.2649408513898</v>
      </c>
      <c r="T124">
        <f>S123+'PC HKI$'!T123</f>
        <v>5929.7079265878137</v>
      </c>
      <c r="U124">
        <f>T123+'PC HKI$'!U123</f>
        <v>6143.5233879762272</v>
      </c>
      <c r="V124">
        <f>U123+'PC HKI$'!V123</f>
        <v>6341.512090804018</v>
      </c>
      <c r="W124">
        <f>V123+'PC HKI$'!W123</f>
        <v>6491.6191163749454</v>
      </c>
      <c r="X124">
        <f>W123+'PC HKI$'!X123</f>
        <v>6564.0585453444319</v>
      </c>
      <c r="Y124">
        <f>X123+'PC HKI$'!Y123</f>
        <v>6560.6382146893884</v>
      </c>
      <c r="Z124">
        <f>Y123+'PC HKI$'!Z123</f>
        <v>6452.2245667842144</v>
      </c>
      <c r="AA124">
        <f>Z123+'PC HKI$'!AA123</f>
        <v>6308.3034679033071</v>
      </c>
      <c r="AB124">
        <f>AA123+'PC HKI$'!AB123</f>
        <v>6143.2861741338011</v>
      </c>
      <c r="AC124">
        <f>AB123+'PC HKI$'!AC123</f>
        <v>5946.1054601117385</v>
      </c>
      <c r="AD124">
        <f>AC123+'PC HKI$'!AD123</f>
        <v>5678.460605853541</v>
      </c>
      <c r="AE124">
        <f>AD123+'PC HKI$'!AE123</f>
        <v>5417.7275517865992</v>
      </c>
      <c r="AF124">
        <f>AE123+'PC HKI$'!AF123</f>
        <v>5164.7225993634156</v>
      </c>
      <c r="AG124">
        <f>AF123+'PC HKI$'!AG123</f>
        <v>4920.6045674919105</v>
      </c>
      <c r="AH124">
        <f>AG123+'PC HKI$'!AH123</f>
        <v>4686.5370204404344</v>
      </c>
      <c r="AI124">
        <f>AH123+'PC HKI$'!AI123</f>
        <v>4464.3398419299556</v>
      </c>
      <c r="AJ124">
        <f>AI123+'PC HKI$'!AJ123</f>
        <v>4255.159552446089</v>
      </c>
      <c r="AK124">
        <f>AJ123+'PC HKI$'!AK123</f>
        <v>4058.7425494480858</v>
      </c>
      <c r="AL124">
        <f>AK123+'PC HKI$'!AL123</f>
        <v>3874.0552574878016</v>
      </c>
      <c r="AM124">
        <f>AL123+'PC HKI$'!AM123</f>
        <v>3698.8029082316648</v>
      </c>
      <c r="AN124">
        <f>AM123+'PC HKI$'!AN123</f>
        <v>3532.1097492946938</v>
      </c>
      <c r="AO124">
        <f>AN123+'PC HKI$'!AO123</f>
        <v>3372.4517667727314</v>
      </c>
      <c r="AP124">
        <f>AO123+'PC HKI$'!AP123</f>
        <v>3218.4992085646068</v>
      </c>
      <c r="AQ124">
        <f>AP123+'PC HKI$'!AQ123</f>
        <v>3069.1512768221864</v>
      </c>
      <c r="AR124">
        <f>AQ123+'PC HKI$'!AR123</f>
        <v>2923.9549229526456</v>
      </c>
      <c r="AS124">
        <f>AR123+'PC HKI$'!AS123</f>
        <v>2783.3115121533065</v>
      </c>
      <c r="AT124">
        <f>AS123+'PC HKI$'!AT123</f>
        <v>2647.4006528259474</v>
      </c>
      <c r="AU124">
        <f>AT123+'PC HKI$'!AU123</f>
        <v>2516.492495476456</v>
      </c>
      <c r="AV124">
        <f>AU123+'PC HKI$'!AV123</f>
        <v>2391.9699980721889</v>
      </c>
      <c r="AW124">
        <f>AV123+'PC HKI$'!AW123</f>
        <v>2274.2035684665839</v>
      </c>
      <c r="AX124">
        <f>AW123+'PC HKI$'!AX123</f>
        <v>2162.827332399117</v>
      </c>
      <c r="AY124">
        <f>AX123+'PC HKI$'!AY123</f>
        <v>2058.9665210813537</v>
      </c>
      <c r="AZ124">
        <f>AY123+'PC HKI$'!AZ123</f>
        <v>1962.4056040196681</v>
      </c>
      <c r="BA124">
        <f>AZ123+'PC HKI$'!BA123</f>
        <v>1872.3497393437833</v>
      </c>
      <c r="BB124">
        <f>BA123+'PC HKI$'!BB123</f>
        <v>1787.9691043348628</v>
      </c>
      <c r="BC124">
        <f>BB123+'PC HKI$'!BC123</f>
        <v>1708.1750884581229</v>
      </c>
      <c r="BD124">
        <f>BC123+'PC HKI$'!BD123</f>
        <v>1633.2973882947183</v>
      </c>
      <c r="BE124">
        <f>BD123+'PC HKI$'!BE123</f>
        <v>1562.9865265712456</v>
      </c>
      <c r="BF124">
        <f>BE123+'PC HKI$'!BF123</f>
        <v>1496.1758692140243</v>
      </c>
      <c r="BG124">
        <f>BF123+'PC HKI$'!BG123</f>
        <v>1432.9153203172814</v>
      </c>
      <c r="BH124">
        <f>BG123+'PC HKI$'!BH123</f>
        <v>1374.0500410121788</v>
      </c>
      <c r="BI124">
        <f>BH123+'PC HKI$'!BI123</f>
        <v>1319.3915779951933</v>
      </c>
      <c r="BJ124">
        <f>BI123+'PC HKI$'!BJ123</f>
        <v>1268.4184831235775</v>
      </c>
      <c r="BK124">
        <f>BJ123+'PC HKI$'!BK123</f>
        <v>1221.7076356011228</v>
      </c>
      <c r="BL124">
        <f>BK123+'PC HKI$'!BL123</f>
        <v>1179.014216723707</v>
      </c>
      <c r="BM124">
        <f>BL123+'PC HKI$'!BM123</f>
        <v>1139.4971984117599</v>
      </c>
      <c r="BN124">
        <f>BM123+'PC HKI$'!BN123</f>
        <v>1102.5013548509223</v>
      </c>
      <c r="BO124">
        <f>BN123+'PC HKI$'!BO123</f>
        <v>1067.9273922151185</v>
      </c>
      <c r="BP124">
        <f>BO123+'PC HKI$'!BP123</f>
        <v>1036.0710724736516</v>
      </c>
      <c r="BQ124">
        <f>BP123+'PC HKI$'!BQ123</f>
        <v>1006.8338704505381</v>
      </c>
      <c r="BR124">
        <f>BQ123+'PC HKI$'!BR123</f>
        <v>979.35124335866522</v>
      </c>
      <c r="BS124">
        <f>BR123+'PC HKI$'!BS123</f>
        <v>953.29131063454349</v>
      </c>
      <c r="BT124">
        <f>BS123+'PC HKI$'!BT123</f>
        <v>929.19590768277544</v>
      </c>
      <c r="BU124">
        <f>BT123+'PC HKI$'!BU123</f>
        <v>906.81016057022157</v>
      </c>
      <c r="BV124">
        <f>BU123+'PC HKI$'!BV123</f>
        <v>886.02602772017406</v>
      </c>
      <c r="BW124">
        <f>BV123+'PC HKI$'!BW123</f>
        <v>866.95621120787609</v>
      </c>
      <c r="BX124">
        <f>BW123+'PC HKI$'!BX123</f>
        <v>849.31383635680129</v>
      </c>
      <c r="BY124">
        <f>BX123+'PC HKI$'!BY123</f>
        <v>832.91089892935952</v>
      </c>
      <c r="BZ124">
        <f>BY123+'PC HKI$'!BZ123</f>
        <v>817.54187059277535</v>
      </c>
      <c r="CA124">
        <f>BZ123+'PC HKI$'!CA123</f>
        <v>803.0933812290815</v>
      </c>
      <c r="CB124">
        <f>CA123+'PC HKI$'!CB123</f>
        <v>789.44723367353595</v>
      </c>
      <c r="CC124">
        <f>CB123+'PC HKI$'!CC123</f>
        <v>776.40105580311001</v>
      </c>
      <c r="CD124">
        <f>CC123+'PC HKI$'!CD123</f>
        <v>763.83951039779379</v>
      </c>
      <c r="CE124">
        <f>CD123+'PC HKI$'!CE123</f>
        <v>751.75277518064763</v>
      </c>
      <c r="CF124">
        <f>CE123+'PC HKI$'!CF123</f>
        <v>740.06680178196461</v>
      </c>
      <c r="CG124">
        <f>CF123+'PC HKI$'!CG123</f>
        <v>728.78231983500734</v>
      </c>
      <c r="CH124">
        <f>CG123+'PC HKI$'!CH123</f>
        <v>717.82982463288567</v>
      </c>
      <c r="CI124">
        <f>CH123+'PC HKI$'!CI123</f>
        <v>707.21551644169085</v>
      </c>
      <c r="CJ124">
        <f>CI123+'PC HKI$'!CJ123</f>
        <v>696.90593205749713</v>
      </c>
      <c r="CK124">
        <f>CJ123+'PC HKI$'!CK123</f>
        <v>686.86975434774638</v>
      </c>
      <c r="CL124">
        <f>CK123+'PC HKI$'!CL123</f>
        <v>677.1505856638264</v>
      </c>
      <c r="CM124">
        <f>CL123+'PC HKI$'!CM123</f>
        <v>667.81805834277748</v>
      </c>
      <c r="CN124">
        <f>CM123+'PC HKI$'!CN123</f>
        <v>658.8538775229606</v>
      </c>
      <c r="CO124">
        <f>CN123+'PC HKI$'!CO123</f>
        <v>650.25407497785147</v>
      </c>
      <c r="CP124">
        <f>CO123+'PC HKI$'!CP123</f>
        <v>642.00157668171153</v>
      </c>
      <c r="CQ124">
        <f>CP123+'PC HKI$'!CQ123</f>
        <v>634.16191979145742</v>
      </c>
      <c r="CR124">
        <f>CQ123+'PC HKI$'!CR123</f>
        <v>626.79972055329915</v>
      </c>
      <c r="CS124">
        <f>CR123+'PC HKI$'!CS123</f>
        <v>619.84612336946122</v>
      </c>
      <c r="CT124">
        <f>CS123+'PC HKI$'!CT123</f>
        <v>613.27835019103736</v>
      </c>
      <c r="CU124">
        <f>CT123+'PC HKI$'!CU123</f>
        <v>607.06969706527025</v>
      </c>
      <c r="CV124">
        <f>CU123+'PC HKI$'!CV123</f>
        <v>601.1905926757579</v>
      </c>
      <c r="CW124">
        <f>CV123+'PC HKI$'!CW123</f>
        <v>595.65481271862529</v>
      </c>
      <c r="CX124">
        <f>CW123+'PC HKI$'!CX123</f>
        <v>590.40245418306006</v>
      </c>
      <c r="CY124">
        <f>CX123+'PC HKI$'!CY123</f>
        <v>585.43784497377908</v>
      </c>
    </row>
    <row r="125" spans="1:103" x14ac:dyDescent="0.25">
      <c r="A125">
        <f>'HKFI(x)'!AE123</f>
        <v>2071</v>
      </c>
      <c r="B125">
        <f t="shared" si="4"/>
        <v>245634.87631919864</v>
      </c>
      <c r="C125">
        <f>'PC HKI$'!C124</f>
        <v>194.80514583280242</v>
      </c>
      <c r="D125">
        <f>C124+'PC HKI$'!D124</f>
        <v>353.56167037844807</v>
      </c>
      <c r="E125">
        <f>D124+'PC HKI$'!E124</f>
        <v>499.77617299167571</v>
      </c>
      <c r="F125">
        <f>E124+'PC HKI$'!F124</f>
        <v>715.86726698517123</v>
      </c>
      <c r="G125">
        <f>F124+'PC HKI$'!G124</f>
        <v>994.17787846317719</v>
      </c>
      <c r="H125">
        <f>G124+'PC HKI$'!H124</f>
        <v>1324.5132659657204</v>
      </c>
      <c r="I125">
        <f>H124+'PC HKI$'!I124</f>
        <v>1740.8042977723787</v>
      </c>
      <c r="J125">
        <f>I124+'PC HKI$'!J124</f>
        <v>2150.5838673713533</v>
      </c>
      <c r="K125">
        <f>J124+'PC HKI$'!K124</f>
        <v>2562.7146211246827</v>
      </c>
      <c r="L125">
        <f>K124+'PC HKI$'!L124</f>
        <v>2948.2979708072453</v>
      </c>
      <c r="M125">
        <f>L124+'PC HKI$'!M124</f>
        <v>3342.1736148181544</v>
      </c>
      <c r="N125">
        <f>M124+'PC HKI$'!N124</f>
        <v>3740.3978884077223</v>
      </c>
      <c r="O125">
        <f>N124+'PC HKI$'!O124</f>
        <v>4156.6346559063204</v>
      </c>
      <c r="P125">
        <f>O124+'PC HKI$'!P124</f>
        <v>4581.0470300381976</v>
      </c>
      <c r="Q125">
        <f>P124+'PC HKI$'!Q124</f>
        <v>4989.6760824633511</v>
      </c>
      <c r="R125">
        <f>Q124+'PC HKI$'!R124</f>
        <v>5371.5287098143426</v>
      </c>
      <c r="S125">
        <f>R124+'PC HKI$'!S124</f>
        <v>5788.7221738097915</v>
      </c>
      <c r="T125">
        <f>S124+'PC HKI$'!T124</f>
        <v>6159.9731122212488</v>
      </c>
      <c r="U125">
        <f>T124+'PC HKI$'!U124</f>
        <v>6385.0583072695954</v>
      </c>
      <c r="V125">
        <f>U124+'PC HKI$'!V124</f>
        <v>6593.3502787366706</v>
      </c>
      <c r="W125">
        <f>V124+'PC HKI$'!W124</f>
        <v>6752.0103053009798</v>
      </c>
      <c r="X125">
        <f>W124+'PC HKI$'!X124</f>
        <v>6832.0270302210129</v>
      </c>
      <c r="Y125">
        <f>X124+'PC HKI$'!Y124</f>
        <v>6835.8877951647919</v>
      </c>
      <c r="Z125">
        <f>Y124+'PC HKI$'!Z124</f>
        <v>6732.0909656367203</v>
      </c>
      <c r="AA125">
        <f>Z124+'PC HKI$'!AA124</f>
        <v>6589.6964992948833</v>
      </c>
      <c r="AB125">
        <f>AA124+'PC HKI$'!AB124</f>
        <v>6422.677576134156</v>
      </c>
      <c r="AC125">
        <f>AB124+'PC HKI$'!AC124</f>
        <v>6220.4543172122758</v>
      </c>
      <c r="AD125">
        <f>AC124+'PC HKI$'!AD124</f>
        <v>5946.1054601117385</v>
      </c>
      <c r="AE125">
        <f>AD124+'PC HKI$'!AE124</f>
        <v>5678.460605853541</v>
      </c>
      <c r="AF125">
        <f>AE124+'PC HKI$'!AF124</f>
        <v>5417.7275517865992</v>
      </c>
      <c r="AG125">
        <f>AF124+'PC HKI$'!AG124</f>
        <v>5164.7225993634156</v>
      </c>
      <c r="AH125">
        <f>AG124+'PC HKI$'!AH124</f>
        <v>4920.6045674919105</v>
      </c>
      <c r="AI125">
        <f>AH124+'PC HKI$'!AI124</f>
        <v>4686.5370204404344</v>
      </c>
      <c r="AJ125">
        <f>AI124+'PC HKI$'!AJ124</f>
        <v>4464.3398419299556</v>
      </c>
      <c r="AK125">
        <f>AJ124+'PC HKI$'!AK124</f>
        <v>4255.159552446089</v>
      </c>
      <c r="AL125">
        <f>AK124+'PC HKI$'!AL124</f>
        <v>4058.7425494480858</v>
      </c>
      <c r="AM125">
        <f>AL124+'PC HKI$'!AM124</f>
        <v>3874.0552574878016</v>
      </c>
      <c r="AN125">
        <f>AM124+'PC HKI$'!AN124</f>
        <v>3698.8029082316648</v>
      </c>
      <c r="AO125">
        <f>AN124+'PC HKI$'!AO124</f>
        <v>3532.1097492946938</v>
      </c>
      <c r="AP125">
        <f>AO124+'PC HKI$'!AP124</f>
        <v>3372.4517667727314</v>
      </c>
      <c r="AQ125">
        <f>AP124+'PC HKI$'!AQ124</f>
        <v>3218.4992085646068</v>
      </c>
      <c r="AR125">
        <f>AQ124+'PC HKI$'!AR124</f>
        <v>3069.1512768221864</v>
      </c>
      <c r="AS125">
        <f>AR124+'PC HKI$'!AS124</f>
        <v>2923.9549229526456</v>
      </c>
      <c r="AT125">
        <f>AS124+'PC HKI$'!AT124</f>
        <v>2783.3115121533065</v>
      </c>
      <c r="AU125">
        <f>AT124+'PC HKI$'!AU124</f>
        <v>2647.4006528259474</v>
      </c>
      <c r="AV125">
        <f>AU124+'PC HKI$'!AV124</f>
        <v>2516.492495476456</v>
      </c>
      <c r="AW125">
        <f>AV124+'PC HKI$'!AW124</f>
        <v>2391.9699980721889</v>
      </c>
      <c r="AX125">
        <f>AW124+'PC HKI$'!AX124</f>
        <v>2274.2035684665839</v>
      </c>
      <c r="AY125">
        <f>AX124+'PC HKI$'!AY124</f>
        <v>2162.827332399117</v>
      </c>
      <c r="AZ125">
        <f>AY124+'PC HKI$'!AZ124</f>
        <v>2058.9665210813537</v>
      </c>
      <c r="BA125">
        <f>AZ124+'PC HKI$'!BA124</f>
        <v>1962.4056040196681</v>
      </c>
      <c r="BB125">
        <f>BA124+'PC HKI$'!BB124</f>
        <v>1872.3497393437833</v>
      </c>
      <c r="BC125">
        <f>BB124+'PC HKI$'!BC124</f>
        <v>1787.9691043348628</v>
      </c>
      <c r="BD125">
        <f>BC124+'PC HKI$'!BD124</f>
        <v>1708.1750884581229</v>
      </c>
      <c r="BE125">
        <f>BD124+'PC HKI$'!BE124</f>
        <v>1633.2973882947183</v>
      </c>
      <c r="BF125">
        <f>BE124+'PC HKI$'!BF124</f>
        <v>1562.9865265712456</v>
      </c>
      <c r="BG125">
        <f>BF124+'PC HKI$'!BG124</f>
        <v>1496.1758692140243</v>
      </c>
      <c r="BH125">
        <f>BG124+'PC HKI$'!BH124</f>
        <v>1432.9153203172814</v>
      </c>
      <c r="BI125">
        <f>BH124+'PC HKI$'!BI124</f>
        <v>1374.0500410121788</v>
      </c>
      <c r="BJ125">
        <f>BI124+'PC HKI$'!BJ124</f>
        <v>1319.3915779951933</v>
      </c>
      <c r="BK125">
        <f>BJ124+'PC HKI$'!BK124</f>
        <v>1268.4184831235775</v>
      </c>
      <c r="BL125">
        <f>BK124+'PC HKI$'!BL124</f>
        <v>1221.7076356011228</v>
      </c>
      <c r="BM125">
        <f>BL124+'PC HKI$'!BM124</f>
        <v>1179.014216723707</v>
      </c>
      <c r="BN125">
        <f>BM124+'PC HKI$'!BN124</f>
        <v>1139.4971984117599</v>
      </c>
      <c r="BO125">
        <f>BN124+'PC HKI$'!BO124</f>
        <v>1102.5013548509223</v>
      </c>
      <c r="BP125">
        <f>BO124+'PC HKI$'!BP124</f>
        <v>1067.9273922151185</v>
      </c>
      <c r="BQ125">
        <f>BP124+'PC HKI$'!BQ124</f>
        <v>1036.0710724736516</v>
      </c>
      <c r="BR125">
        <f>BQ124+'PC HKI$'!BR124</f>
        <v>1006.8338704505381</v>
      </c>
      <c r="BS125">
        <f>BR124+'PC HKI$'!BS124</f>
        <v>979.35124335866522</v>
      </c>
      <c r="BT125">
        <f>BS124+'PC HKI$'!BT124</f>
        <v>953.29131063454349</v>
      </c>
      <c r="BU125">
        <f>BT124+'PC HKI$'!BU124</f>
        <v>929.19590768277544</v>
      </c>
      <c r="BV125">
        <f>BU124+'PC HKI$'!BV124</f>
        <v>906.81016057022157</v>
      </c>
      <c r="BW125">
        <f>BV124+'PC HKI$'!BW124</f>
        <v>886.02602772017406</v>
      </c>
      <c r="BX125">
        <f>BW124+'PC HKI$'!BX124</f>
        <v>866.95621120787609</v>
      </c>
      <c r="BY125">
        <f>BX124+'PC HKI$'!BY124</f>
        <v>849.31383635680129</v>
      </c>
      <c r="BZ125">
        <f>BY124+'PC HKI$'!BZ124</f>
        <v>832.91089892935952</v>
      </c>
      <c r="CA125">
        <f>BZ124+'PC HKI$'!CA124</f>
        <v>817.54187059277535</v>
      </c>
      <c r="CB125">
        <f>CA124+'PC HKI$'!CB124</f>
        <v>803.0933812290815</v>
      </c>
      <c r="CC125">
        <f>CB124+'PC HKI$'!CC124</f>
        <v>789.44723367353595</v>
      </c>
      <c r="CD125">
        <f>CC124+'PC HKI$'!CD124</f>
        <v>776.40105580311001</v>
      </c>
      <c r="CE125">
        <f>CD124+'PC HKI$'!CE124</f>
        <v>763.83951039779379</v>
      </c>
      <c r="CF125">
        <f>CE124+'PC HKI$'!CF124</f>
        <v>751.75277518064763</v>
      </c>
      <c r="CG125">
        <f>CF124+'PC HKI$'!CG124</f>
        <v>740.06680178196461</v>
      </c>
      <c r="CH125">
        <f>CG124+'PC HKI$'!CH124</f>
        <v>728.78231983500734</v>
      </c>
      <c r="CI125">
        <f>CH124+'PC HKI$'!CI124</f>
        <v>717.82982463288567</v>
      </c>
      <c r="CJ125">
        <f>CI124+'PC HKI$'!CJ124</f>
        <v>707.21551644169085</v>
      </c>
      <c r="CK125">
        <f>CJ124+'PC HKI$'!CK124</f>
        <v>696.90593205749713</v>
      </c>
      <c r="CL125">
        <f>CK124+'PC HKI$'!CL124</f>
        <v>686.86975434774638</v>
      </c>
      <c r="CM125">
        <f>CL124+'PC HKI$'!CM124</f>
        <v>677.1505856638264</v>
      </c>
      <c r="CN125">
        <f>CM124+'PC HKI$'!CN124</f>
        <v>667.81805834277748</v>
      </c>
      <c r="CO125">
        <f>CN124+'PC HKI$'!CO124</f>
        <v>658.8538775229606</v>
      </c>
      <c r="CP125">
        <f>CO124+'PC HKI$'!CP124</f>
        <v>650.25407497785147</v>
      </c>
      <c r="CQ125">
        <f>CP124+'PC HKI$'!CQ124</f>
        <v>642.00157668171153</v>
      </c>
      <c r="CR125">
        <f>CQ124+'PC HKI$'!CR124</f>
        <v>634.16191979145742</v>
      </c>
      <c r="CS125">
        <f>CR124+'PC HKI$'!CS124</f>
        <v>626.79972055329915</v>
      </c>
      <c r="CT125">
        <f>CS124+'PC HKI$'!CT124</f>
        <v>619.84612336946122</v>
      </c>
      <c r="CU125">
        <f>CT124+'PC HKI$'!CU124</f>
        <v>613.27835019103736</v>
      </c>
      <c r="CV125">
        <f>CU124+'PC HKI$'!CV124</f>
        <v>607.06969706527025</v>
      </c>
      <c r="CW125">
        <f>CV124+'PC HKI$'!CW124</f>
        <v>601.1905926757579</v>
      </c>
      <c r="CX125">
        <f>CW124+'PC HKI$'!CX124</f>
        <v>595.65481271862529</v>
      </c>
      <c r="CY125">
        <f>CX124+'PC HKI$'!CY124</f>
        <v>590.40245418306006</v>
      </c>
    </row>
    <row r="126" spans="1:103" x14ac:dyDescent="0.25">
      <c r="A126">
        <f>'HKFI(x)'!AE124</f>
        <v>2072</v>
      </c>
      <c r="B126">
        <f t="shared" si="4"/>
        <v>255359.62147935378</v>
      </c>
      <c r="C126">
        <f>'PC HKI$'!C125</f>
        <v>199.12028746983472</v>
      </c>
      <c r="D126">
        <f>C125+'PC HKI$'!D125</f>
        <v>361.05960827417471</v>
      </c>
      <c r="E126">
        <f>D125+'PC HKI$'!E125</f>
        <v>510.40687090583651</v>
      </c>
      <c r="F126">
        <f>E125+'PC HKI$'!F125</f>
        <v>731.57732642469762</v>
      </c>
      <c r="G126">
        <f>F125+'PC HKI$'!G125</f>
        <v>1016.783742217563</v>
      </c>
      <c r="H126">
        <f>G125+'PC HKI$'!H125</f>
        <v>1355.6051584941881</v>
      </c>
      <c r="I126">
        <f>H125+'PC HKI$'!I125</f>
        <v>1783.3085384317351</v>
      </c>
      <c r="J126">
        <f>I125+'PC HKI$'!J125</f>
        <v>2206.0429392987021</v>
      </c>
      <c r="K126">
        <f>J125+'PC HKI$'!K125</f>
        <v>2632.5189482519463</v>
      </c>
      <c r="L126">
        <f>K125+'PC HKI$'!L125</f>
        <v>3033.4506523844893</v>
      </c>
      <c r="M126">
        <f>L125+'PC HKI$'!M125</f>
        <v>3443.7987344724197</v>
      </c>
      <c r="N126">
        <f>M125+'PC HKI$'!N125</f>
        <v>3860.3650171060285</v>
      </c>
      <c r="O126">
        <f>N125+'PC HKI$'!O125</f>
        <v>4296.3844917263787</v>
      </c>
      <c r="P126">
        <f>O125+'PC HKI$'!P125</f>
        <v>4740.4289488882896</v>
      </c>
      <c r="Q126">
        <f>P125+'PC HKI$'!Q125</f>
        <v>5168.231153826945</v>
      </c>
      <c r="R126">
        <f>Q125+'PC HKI$'!R125</f>
        <v>5566.8404686854219</v>
      </c>
      <c r="S126">
        <f>R125+'PC HKI$'!S125</f>
        <v>6000.5146001870326</v>
      </c>
      <c r="T126">
        <f>S125+'PC HKI$'!T125</f>
        <v>6387.6046357882151</v>
      </c>
      <c r="U126">
        <f>T125+'PC HKI$'!U125</f>
        <v>6624.549573057544</v>
      </c>
      <c r="V126">
        <f>U125+'PC HKI$'!V125</f>
        <v>6843.6794710471104</v>
      </c>
      <c r="W126">
        <f>V125+'PC HKI$'!W125</f>
        <v>7011.8611651276551</v>
      </c>
      <c r="X126">
        <f>W125+'PC HKI$'!X125</f>
        <v>7099.1058218756143</v>
      </c>
      <c r="Y126">
        <f>X125+'PC HKI$'!Y125</f>
        <v>7109.189312103068</v>
      </c>
      <c r="Z126">
        <f>Y125+'PC HKI$'!Z125</f>
        <v>7010.8023237949219</v>
      </c>
      <c r="AA126">
        <f>Z125+'PC HKI$'!AA125</f>
        <v>6872.2664934874183</v>
      </c>
      <c r="AB126">
        <f>AA125+'PC HKI$'!AB125</f>
        <v>6706.3025195510781</v>
      </c>
      <c r="AC126">
        <f>AB125+'PC HKI$'!AC125</f>
        <v>6501.4029943904961</v>
      </c>
      <c r="AD126">
        <f>AC125+'PC HKI$'!AD125</f>
        <v>6220.4543172122758</v>
      </c>
      <c r="AE126">
        <f>AD125+'PC HKI$'!AE125</f>
        <v>5946.1054601117385</v>
      </c>
      <c r="AF126">
        <f>AE125+'PC HKI$'!AF125</f>
        <v>5678.460605853541</v>
      </c>
      <c r="AG126">
        <f>AF125+'PC HKI$'!AG125</f>
        <v>5417.7275517865992</v>
      </c>
      <c r="AH126">
        <f>AG125+'PC HKI$'!AH125</f>
        <v>5164.7225993634156</v>
      </c>
      <c r="AI126">
        <f>AH125+'PC HKI$'!AI125</f>
        <v>4920.6045674919105</v>
      </c>
      <c r="AJ126">
        <f>AI125+'PC HKI$'!AJ125</f>
        <v>4686.5370204404344</v>
      </c>
      <c r="AK126">
        <f>AJ125+'PC HKI$'!AK125</f>
        <v>4464.3398419299556</v>
      </c>
      <c r="AL126">
        <f>AK125+'PC HKI$'!AL125</f>
        <v>4255.159552446089</v>
      </c>
      <c r="AM126">
        <f>AL125+'PC HKI$'!AM125</f>
        <v>4058.7425494480858</v>
      </c>
      <c r="AN126">
        <f>AM125+'PC HKI$'!AN125</f>
        <v>3874.0552574878016</v>
      </c>
      <c r="AO126">
        <f>AN125+'PC HKI$'!AO125</f>
        <v>3698.8029082316648</v>
      </c>
      <c r="AP126">
        <f>AO125+'PC HKI$'!AP125</f>
        <v>3532.1097492946938</v>
      </c>
      <c r="AQ126">
        <f>AP125+'PC HKI$'!AQ125</f>
        <v>3372.4517667727314</v>
      </c>
      <c r="AR126">
        <f>AQ125+'PC HKI$'!AR125</f>
        <v>3218.4992085646068</v>
      </c>
      <c r="AS126">
        <f>AR125+'PC HKI$'!AS125</f>
        <v>3069.1512768221864</v>
      </c>
      <c r="AT126">
        <f>AS125+'PC HKI$'!AT125</f>
        <v>2923.9549229526456</v>
      </c>
      <c r="AU126">
        <f>AT125+'PC HKI$'!AU125</f>
        <v>2783.3115121533065</v>
      </c>
      <c r="AV126">
        <f>AU125+'PC HKI$'!AV125</f>
        <v>2647.4006528259474</v>
      </c>
      <c r="AW126">
        <f>AV125+'PC HKI$'!AW125</f>
        <v>2516.492495476456</v>
      </c>
      <c r="AX126">
        <f>AW125+'PC HKI$'!AX125</f>
        <v>2391.9699980721889</v>
      </c>
      <c r="AY126">
        <f>AX125+'PC HKI$'!AY125</f>
        <v>2274.2035684665839</v>
      </c>
      <c r="AZ126">
        <f>AY125+'PC HKI$'!AZ125</f>
        <v>2162.827332399117</v>
      </c>
      <c r="BA126">
        <f>AZ125+'PC HKI$'!BA125</f>
        <v>2058.9665210813537</v>
      </c>
      <c r="BB126">
        <f>BA125+'PC HKI$'!BB125</f>
        <v>1962.4056040196681</v>
      </c>
      <c r="BC126">
        <f>BB125+'PC HKI$'!BC125</f>
        <v>1872.3497393437833</v>
      </c>
      <c r="BD126">
        <f>BC125+'PC HKI$'!BD125</f>
        <v>1787.9691043348628</v>
      </c>
      <c r="BE126">
        <f>BD125+'PC HKI$'!BE125</f>
        <v>1708.1750884581229</v>
      </c>
      <c r="BF126">
        <f>BE125+'PC HKI$'!BF125</f>
        <v>1633.2973882947183</v>
      </c>
      <c r="BG126">
        <f>BF125+'PC HKI$'!BG125</f>
        <v>1562.9865265712456</v>
      </c>
      <c r="BH126">
        <f>BG125+'PC HKI$'!BH125</f>
        <v>1496.1758692140243</v>
      </c>
      <c r="BI126">
        <f>BH125+'PC HKI$'!BI125</f>
        <v>1432.9153203172814</v>
      </c>
      <c r="BJ126">
        <f>BI125+'PC HKI$'!BJ125</f>
        <v>1374.0500410121788</v>
      </c>
      <c r="BK126">
        <f>BJ125+'PC HKI$'!BK125</f>
        <v>1319.3915779951933</v>
      </c>
      <c r="BL126">
        <f>BK125+'PC HKI$'!BL125</f>
        <v>1268.4184831235775</v>
      </c>
      <c r="BM126">
        <f>BL125+'PC HKI$'!BM125</f>
        <v>1221.7076356011228</v>
      </c>
      <c r="BN126">
        <f>BM125+'PC HKI$'!BN125</f>
        <v>1179.014216723707</v>
      </c>
      <c r="BO126">
        <f>BN125+'PC HKI$'!BO125</f>
        <v>1139.4971984117599</v>
      </c>
      <c r="BP126">
        <f>BO125+'PC HKI$'!BP125</f>
        <v>1102.5013548509223</v>
      </c>
      <c r="BQ126">
        <f>BP125+'PC HKI$'!BQ125</f>
        <v>1067.9273922151185</v>
      </c>
      <c r="BR126">
        <f>BQ125+'PC HKI$'!BR125</f>
        <v>1036.0710724736516</v>
      </c>
      <c r="BS126">
        <f>BR125+'PC HKI$'!BS125</f>
        <v>1006.8338704505381</v>
      </c>
      <c r="BT126">
        <f>BS125+'PC HKI$'!BT125</f>
        <v>979.35124335866522</v>
      </c>
      <c r="BU126">
        <f>BT125+'PC HKI$'!BU125</f>
        <v>953.29131063454349</v>
      </c>
      <c r="BV126">
        <f>BU125+'PC HKI$'!BV125</f>
        <v>929.19590768277544</v>
      </c>
      <c r="BW126">
        <f>BV125+'PC HKI$'!BW125</f>
        <v>906.81016057022157</v>
      </c>
      <c r="BX126">
        <f>BW125+'PC HKI$'!BX125</f>
        <v>886.02602772017406</v>
      </c>
      <c r="BY126">
        <f>BX125+'PC HKI$'!BY125</f>
        <v>866.95621120787609</v>
      </c>
      <c r="BZ126">
        <f>BY125+'PC HKI$'!BZ125</f>
        <v>849.31383635680129</v>
      </c>
      <c r="CA126">
        <f>BZ125+'PC HKI$'!CA125</f>
        <v>832.91089892935952</v>
      </c>
      <c r="CB126">
        <f>CA125+'PC HKI$'!CB125</f>
        <v>817.54187059277535</v>
      </c>
      <c r="CC126">
        <f>CB125+'PC HKI$'!CC125</f>
        <v>803.0933812290815</v>
      </c>
      <c r="CD126">
        <f>CC125+'PC HKI$'!CD125</f>
        <v>789.44723367353595</v>
      </c>
      <c r="CE126">
        <f>CD125+'PC HKI$'!CE125</f>
        <v>776.40105580311001</v>
      </c>
      <c r="CF126">
        <f>CE125+'PC HKI$'!CF125</f>
        <v>763.83951039779379</v>
      </c>
      <c r="CG126">
        <f>CF125+'PC HKI$'!CG125</f>
        <v>751.75277518064763</v>
      </c>
      <c r="CH126">
        <f>CG125+'PC HKI$'!CH125</f>
        <v>740.06680178196461</v>
      </c>
      <c r="CI126">
        <f>CH125+'PC HKI$'!CI125</f>
        <v>728.78231983500734</v>
      </c>
      <c r="CJ126">
        <f>CI125+'PC HKI$'!CJ125</f>
        <v>717.82982463288567</v>
      </c>
      <c r="CK126">
        <f>CJ125+'PC HKI$'!CK125</f>
        <v>707.21551644169085</v>
      </c>
      <c r="CL126">
        <f>CK125+'PC HKI$'!CL125</f>
        <v>696.90593205749713</v>
      </c>
      <c r="CM126">
        <f>CL125+'PC HKI$'!CM125</f>
        <v>686.86975434774638</v>
      </c>
      <c r="CN126">
        <f>CM125+'PC HKI$'!CN125</f>
        <v>677.1505856638264</v>
      </c>
      <c r="CO126">
        <f>CN125+'PC HKI$'!CO125</f>
        <v>667.81805834277748</v>
      </c>
      <c r="CP126">
        <f>CO125+'PC HKI$'!CP125</f>
        <v>658.8538775229606</v>
      </c>
      <c r="CQ126">
        <f>CP125+'PC HKI$'!CQ125</f>
        <v>650.25407497785147</v>
      </c>
      <c r="CR126">
        <f>CQ125+'PC HKI$'!CR125</f>
        <v>642.00157668171153</v>
      </c>
      <c r="CS126">
        <f>CR125+'PC HKI$'!CS125</f>
        <v>634.16191979145742</v>
      </c>
      <c r="CT126">
        <f>CS125+'PC HKI$'!CT125</f>
        <v>626.79972055329915</v>
      </c>
      <c r="CU126">
        <f>CT125+'PC HKI$'!CU125</f>
        <v>619.84612336946122</v>
      </c>
      <c r="CV126">
        <f>CU125+'PC HKI$'!CV125</f>
        <v>613.27835019103736</v>
      </c>
      <c r="CW126">
        <f>CV125+'PC HKI$'!CW125</f>
        <v>607.06969706527025</v>
      </c>
      <c r="CX126">
        <f>CW125+'PC HKI$'!CX125</f>
        <v>601.1905926757579</v>
      </c>
      <c r="CY126">
        <f>CX125+'PC HKI$'!CY125</f>
        <v>595.65481271862529</v>
      </c>
    </row>
    <row r="127" spans="1:103" x14ac:dyDescent="0.25">
      <c r="A127">
        <f>'HKFI(x)'!AE125</f>
        <v>2073</v>
      </c>
      <c r="B127">
        <f t="shared" si="4"/>
        <v>265289.41610857169</v>
      </c>
      <c r="C127">
        <f>'PC HKI$'!C126</f>
        <v>203.22674738399564</v>
      </c>
      <c r="D127">
        <f>C126+'PC HKI$'!D126</f>
        <v>368.87231308344877</v>
      </c>
      <c r="E127">
        <f>D126+'PC HKI$'!E126</f>
        <v>521.20734943372736</v>
      </c>
      <c r="F127">
        <f>E126+'PC HKI$'!F126</f>
        <v>746.80329336323041</v>
      </c>
      <c r="G127">
        <f>F126+'PC HKI$'!G126</f>
        <v>1038.3648823946664</v>
      </c>
      <c r="H127">
        <f>G126+'PC HKI$'!H126</f>
        <v>1385.4850347018669</v>
      </c>
      <c r="I127">
        <f>H126+'PC HKI$'!I126</f>
        <v>1824.1387889577416</v>
      </c>
      <c r="J127">
        <f>I126+'PC HKI$'!J126</f>
        <v>2259.0180501625318</v>
      </c>
      <c r="K127">
        <f>J126+'PC HKI$'!K126</f>
        <v>2698.6810203841542</v>
      </c>
      <c r="L127">
        <f>K126+'PC HKI$'!L126</f>
        <v>3113.8008827454769</v>
      </c>
      <c r="M127">
        <f>L126+'PC HKI$'!M126</f>
        <v>3539.8719539092981</v>
      </c>
      <c r="N127">
        <f>M126+'PC HKI$'!N126</f>
        <v>3973.2402207116284</v>
      </c>
      <c r="O127">
        <f>N126+'PC HKI$'!O126</f>
        <v>4428.3426911056731</v>
      </c>
      <c r="P127">
        <f>O126+'PC HKI$'!P126</f>
        <v>4892.6376234669187</v>
      </c>
      <c r="Q127">
        <f>P126+'PC HKI$'!Q126</f>
        <v>5339.998552238646</v>
      </c>
      <c r="R127">
        <f>Q126+'PC HKI$'!R126</f>
        <v>5757.2679906526591</v>
      </c>
      <c r="S127">
        <f>R126+'PC HKI$'!S126</f>
        <v>6208.1382959857674</v>
      </c>
      <c r="T127">
        <f>S126+'PC HKI$'!T126</f>
        <v>6610.9283803165645</v>
      </c>
      <c r="U127">
        <f>T126+'PC HKI$'!U126</f>
        <v>6860.9782082469446</v>
      </c>
      <c r="V127">
        <f>U126+'PC HKI$'!V126</f>
        <v>7091.5234580721753</v>
      </c>
      <c r="W127">
        <f>V126+'PC HKI$'!W126</f>
        <v>7269.8471181753357</v>
      </c>
      <c r="X127">
        <f>W126+'PC HKI$'!X126</f>
        <v>7365.2755067826702</v>
      </c>
      <c r="Y127">
        <f>X126+'PC HKI$'!Y126</f>
        <v>7381.3501808968022</v>
      </c>
      <c r="Z127">
        <f>Y126+'PC HKI$'!Z126</f>
        <v>7287.3736699928186</v>
      </c>
      <c r="AA127">
        <f>Z126+'PC HKI$'!AA126</f>
        <v>7153.4782656123689</v>
      </c>
      <c r="AB127">
        <f>AA126+'PC HKI$'!AB126</f>
        <v>6990.9290449590653</v>
      </c>
      <c r="AC127">
        <f>AB126+'PC HKI$'!AC126</f>
        <v>6786.4687210786669</v>
      </c>
      <c r="AD127">
        <f>AC126+'PC HKI$'!AD126</f>
        <v>6501.4029943904961</v>
      </c>
      <c r="AE127">
        <f>AD126+'PC HKI$'!AE126</f>
        <v>6220.4543172122758</v>
      </c>
      <c r="AF127">
        <f>AE126+'PC HKI$'!AF126</f>
        <v>5946.1054601117385</v>
      </c>
      <c r="AG127">
        <f>AF126+'PC HKI$'!AG126</f>
        <v>5678.460605853541</v>
      </c>
      <c r="AH127">
        <f>AG126+'PC HKI$'!AH126</f>
        <v>5417.7275517865992</v>
      </c>
      <c r="AI127">
        <f>AH126+'PC HKI$'!AI126</f>
        <v>5164.7225993634156</v>
      </c>
      <c r="AJ127">
        <f>AI126+'PC HKI$'!AJ126</f>
        <v>4920.6045674919105</v>
      </c>
      <c r="AK127">
        <f>AJ126+'PC HKI$'!AK126</f>
        <v>4686.5370204404344</v>
      </c>
      <c r="AL127">
        <f>AK126+'PC HKI$'!AL126</f>
        <v>4464.3398419299556</v>
      </c>
      <c r="AM127">
        <f>AL126+'PC HKI$'!AM126</f>
        <v>4255.159552446089</v>
      </c>
      <c r="AN127">
        <f>AM126+'PC HKI$'!AN126</f>
        <v>4058.7425494480858</v>
      </c>
      <c r="AO127">
        <f>AN126+'PC HKI$'!AO126</f>
        <v>3874.0552574878016</v>
      </c>
      <c r="AP127">
        <f>AO126+'PC HKI$'!AP126</f>
        <v>3698.8029082316648</v>
      </c>
      <c r="AQ127">
        <f>AP126+'PC HKI$'!AQ126</f>
        <v>3532.1097492946938</v>
      </c>
      <c r="AR127">
        <f>AQ126+'PC HKI$'!AR126</f>
        <v>3372.4517667727314</v>
      </c>
      <c r="AS127">
        <f>AR126+'PC HKI$'!AS126</f>
        <v>3218.4992085646068</v>
      </c>
      <c r="AT127">
        <f>AS126+'PC HKI$'!AT126</f>
        <v>3069.1512768221864</v>
      </c>
      <c r="AU127">
        <f>AT126+'PC HKI$'!AU126</f>
        <v>2923.9549229526456</v>
      </c>
      <c r="AV127">
        <f>AU126+'PC HKI$'!AV126</f>
        <v>2783.3115121533065</v>
      </c>
      <c r="AW127">
        <f>AV126+'PC HKI$'!AW126</f>
        <v>2647.4006528259474</v>
      </c>
      <c r="AX127">
        <f>AW126+'PC HKI$'!AX126</f>
        <v>2516.492495476456</v>
      </c>
      <c r="AY127">
        <f>AX126+'PC HKI$'!AY126</f>
        <v>2391.9699980721889</v>
      </c>
      <c r="AZ127">
        <f>AY126+'PC HKI$'!AZ126</f>
        <v>2274.2035684665839</v>
      </c>
      <c r="BA127">
        <f>AZ126+'PC HKI$'!BA126</f>
        <v>2162.827332399117</v>
      </c>
      <c r="BB127">
        <f>BA126+'PC HKI$'!BB126</f>
        <v>2058.9665210813537</v>
      </c>
      <c r="BC127">
        <f>BB126+'PC HKI$'!BC126</f>
        <v>1962.4056040196681</v>
      </c>
      <c r="BD127">
        <f>BC126+'PC HKI$'!BD126</f>
        <v>1872.3497393437833</v>
      </c>
      <c r="BE127">
        <f>BD126+'PC HKI$'!BE126</f>
        <v>1787.9691043348628</v>
      </c>
      <c r="BF127">
        <f>BE126+'PC HKI$'!BF126</f>
        <v>1708.1750884581229</v>
      </c>
      <c r="BG127">
        <f>BF126+'PC HKI$'!BG126</f>
        <v>1633.2973882947183</v>
      </c>
      <c r="BH127">
        <f>BG126+'PC HKI$'!BH126</f>
        <v>1562.9865265712456</v>
      </c>
      <c r="BI127">
        <f>BH126+'PC HKI$'!BI126</f>
        <v>1496.1758692140243</v>
      </c>
      <c r="BJ127">
        <f>BI126+'PC HKI$'!BJ126</f>
        <v>1432.9153203172814</v>
      </c>
      <c r="BK127">
        <f>BJ126+'PC HKI$'!BK126</f>
        <v>1374.0500410121788</v>
      </c>
      <c r="BL127">
        <f>BK126+'PC HKI$'!BL126</f>
        <v>1319.3915779951933</v>
      </c>
      <c r="BM127">
        <f>BL126+'PC HKI$'!BM126</f>
        <v>1268.4184831235775</v>
      </c>
      <c r="BN127">
        <f>BM126+'PC HKI$'!BN126</f>
        <v>1221.7076356011228</v>
      </c>
      <c r="BO127">
        <f>BN126+'PC HKI$'!BO126</f>
        <v>1179.014216723707</v>
      </c>
      <c r="BP127">
        <f>BO126+'PC HKI$'!BP126</f>
        <v>1139.4971984117599</v>
      </c>
      <c r="BQ127">
        <f>BP126+'PC HKI$'!BQ126</f>
        <v>1102.5013548509223</v>
      </c>
      <c r="BR127">
        <f>BQ126+'PC HKI$'!BR126</f>
        <v>1067.9273922151185</v>
      </c>
      <c r="BS127">
        <f>BR126+'PC HKI$'!BS126</f>
        <v>1036.0710724736516</v>
      </c>
      <c r="BT127">
        <f>BS126+'PC HKI$'!BT126</f>
        <v>1006.8338704505381</v>
      </c>
      <c r="BU127">
        <f>BT126+'PC HKI$'!BU126</f>
        <v>979.35124335866522</v>
      </c>
      <c r="BV127">
        <f>BU126+'PC HKI$'!BV126</f>
        <v>953.29131063454349</v>
      </c>
      <c r="BW127">
        <f>BV126+'PC HKI$'!BW126</f>
        <v>929.19590768277544</v>
      </c>
      <c r="BX127">
        <f>BW126+'PC HKI$'!BX126</f>
        <v>906.81016057022157</v>
      </c>
      <c r="BY127">
        <f>BX126+'PC HKI$'!BY126</f>
        <v>886.02602772017406</v>
      </c>
      <c r="BZ127">
        <f>BY126+'PC HKI$'!BZ126</f>
        <v>866.95621120787609</v>
      </c>
      <c r="CA127">
        <f>BZ126+'PC HKI$'!CA126</f>
        <v>849.31383635680129</v>
      </c>
      <c r="CB127">
        <f>CA126+'PC HKI$'!CB126</f>
        <v>832.91089892935952</v>
      </c>
      <c r="CC127">
        <f>CB126+'PC HKI$'!CC126</f>
        <v>817.54187059277535</v>
      </c>
      <c r="CD127">
        <f>CC126+'PC HKI$'!CD126</f>
        <v>803.0933812290815</v>
      </c>
      <c r="CE127">
        <f>CD126+'PC HKI$'!CE126</f>
        <v>789.44723367353595</v>
      </c>
      <c r="CF127">
        <f>CE126+'PC HKI$'!CF126</f>
        <v>776.40105580311001</v>
      </c>
      <c r="CG127">
        <f>CF126+'PC HKI$'!CG126</f>
        <v>763.83951039779379</v>
      </c>
      <c r="CH127">
        <f>CG126+'PC HKI$'!CH126</f>
        <v>751.75277518064763</v>
      </c>
      <c r="CI127">
        <f>CH126+'PC HKI$'!CI126</f>
        <v>740.06680178196461</v>
      </c>
      <c r="CJ127">
        <f>CI126+'PC HKI$'!CJ126</f>
        <v>728.78231983500734</v>
      </c>
      <c r="CK127">
        <f>CJ126+'PC HKI$'!CK126</f>
        <v>717.82982463288567</v>
      </c>
      <c r="CL127">
        <f>CK126+'PC HKI$'!CL126</f>
        <v>707.21551644169085</v>
      </c>
      <c r="CM127">
        <f>CL126+'PC HKI$'!CM126</f>
        <v>696.90593205749713</v>
      </c>
      <c r="CN127">
        <f>CM126+'PC HKI$'!CN126</f>
        <v>686.86975434774638</v>
      </c>
      <c r="CO127">
        <f>CN126+'PC HKI$'!CO126</f>
        <v>677.1505856638264</v>
      </c>
      <c r="CP127">
        <f>CO126+'PC HKI$'!CP126</f>
        <v>667.81805834277748</v>
      </c>
      <c r="CQ127">
        <f>CP126+'PC HKI$'!CQ126</f>
        <v>658.8538775229606</v>
      </c>
      <c r="CR127">
        <f>CQ126+'PC HKI$'!CR126</f>
        <v>650.25407497785147</v>
      </c>
      <c r="CS127">
        <f>CR126+'PC HKI$'!CS126</f>
        <v>642.00157668171153</v>
      </c>
      <c r="CT127">
        <f>CS126+'PC HKI$'!CT126</f>
        <v>634.16191979145742</v>
      </c>
      <c r="CU127">
        <f>CT126+'PC HKI$'!CU126</f>
        <v>626.79972055329915</v>
      </c>
      <c r="CV127">
        <f>CU126+'PC HKI$'!CV126</f>
        <v>619.84612336946122</v>
      </c>
      <c r="CW127">
        <f>CV126+'PC HKI$'!CW126</f>
        <v>613.27835019103736</v>
      </c>
      <c r="CX127">
        <f>CW126+'PC HKI$'!CX126</f>
        <v>607.06969706527025</v>
      </c>
      <c r="CY127">
        <f>CX126+'PC HKI$'!CY126</f>
        <v>601.1905926757579</v>
      </c>
    </row>
    <row r="128" spans="1:103" x14ac:dyDescent="0.25">
      <c r="A128">
        <f>'HKFI(x)'!AE126</f>
        <v>2074</v>
      </c>
      <c r="B128">
        <f t="shared" si="4"/>
        <v>275419.11661573447</v>
      </c>
      <c r="C128">
        <f>'PC HKI$'!C127</f>
        <v>207.21121344596605</v>
      </c>
      <c r="D128">
        <f>C127+'PC HKI$'!D127</f>
        <v>376.42704264530147</v>
      </c>
      <c r="E128">
        <f>D127+'PC HKI$'!E127</f>
        <v>532.26935399876174</v>
      </c>
      <c r="F128">
        <f>E127+'PC HKI$'!F127</f>
        <v>762.0784481029491</v>
      </c>
      <c r="G128">
        <f>F127+'PC HKI$'!G127</f>
        <v>1059.3030693567932</v>
      </c>
      <c r="H128">
        <f>G127+'PC HKI$'!H127</f>
        <v>1414.0556999367968</v>
      </c>
      <c r="I128">
        <f>H127+'PC HKI$'!I127</f>
        <v>1863.5483679505262</v>
      </c>
      <c r="J128">
        <f>I127+'PC HKI$'!J127</f>
        <v>2310.1826342336835</v>
      </c>
      <c r="K128">
        <f>J127+'PC HKI$'!K127</f>
        <v>2762.20455101062</v>
      </c>
      <c r="L128">
        <f>K127+'PC HKI$'!L127</f>
        <v>3190.36637114511</v>
      </c>
      <c r="M128">
        <f>L127+'PC HKI$'!M127</f>
        <v>3630.9625138522451</v>
      </c>
      <c r="N128">
        <f>M127+'PC HKI$'!N127</f>
        <v>4080.3606552673505</v>
      </c>
      <c r="O128">
        <f>N127+'PC HKI$'!O127</f>
        <v>4553.0430331351236</v>
      </c>
      <c r="P128">
        <f>O127+'PC HKI$'!P127</f>
        <v>5036.8847363780078</v>
      </c>
      <c r="Q128">
        <f>P127+'PC HKI$'!Q127</f>
        <v>5504.3925176001412</v>
      </c>
      <c r="R128">
        <f>Q127+'PC HKI$'!R127</f>
        <v>5940.6415333245031</v>
      </c>
      <c r="S128">
        <f>R127+'PC HKI$'!S127</f>
        <v>6410.5213285151349</v>
      </c>
      <c r="T128">
        <f>S127+'PC HKI$'!T127</f>
        <v>6829.7025131561459</v>
      </c>
      <c r="U128">
        <f>T127+'PC HKI$'!U127</f>
        <v>7092.8471327477755</v>
      </c>
      <c r="V128">
        <f>U127+'PC HKI$'!V127</f>
        <v>7336.0429230628852</v>
      </c>
      <c r="W128">
        <f>V127+'PC HKI$'!W127</f>
        <v>7525.1388969982745</v>
      </c>
      <c r="X128">
        <f>W127+'PC HKI$'!X127</f>
        <v>7629.3601088482028</v>
      </c>
      <c r="Y128">
        <f>X127+'PC HKI$'!Y127</f>
        <v>7652.4539331312217</v>
      </c>
      <c r="Z128">
        <f>Y127+'PC HKI$'!Z127</f>
        <v>7562.6899798089726</v>
      </c>
      <c r="AA128">
        <f>Z127+'PC HKI$'!AA127</f>
        <v>7432.4264162073678</v>
      </c>
      <c r="AB128">
        <f>AA127+'PC HKI$'!AB127</f>
        <v>7274.0903638096252</v>
      </c>
      <c r="AC128">
        <f>AB127+'PC HKI$'!AC127</f>
        <v>7072.4652859052121</v>
      </c>
      <c r="AD128">
        <f>AC127+'PC HKI$'!AD127</f>
        <v>6786.4687210786669</v>
      </c>
      <c r="AE128">
        <f>AD127+'PC HKI$'!AE127</f>
        <v>6501.4029943904961</v>
      </c>
      <c r="AF128">
        <f>AE127+'PC HKI$'!AF127</f>
        <v>6220.4543172122758</v>
      </c>
      <c r="AG128">
        <f>AF127+'PC HKI$'!AG127</f>
        <v>5946.1054601117385</v>
      </c>
      <c r="AH128">
        <f>AG127+'PC HKI$'!AH127</f>
        <v>5678.460605853541</v>
      </c>
      <c r="AI128">
        <f>AH127+'PC HKI$'!AI127</f>
        <v>5417.7275517865992</v>
      </c>
      <c r="AJ128">
        <f>AI127+'PC HKI$'!AJ127</f>
        <v>5164.7225993634156</v>
      </c>
      <c r="AK128">
        <f>AJ127+'PC HKI$'!AK127</f>
        <v>4920.6045674919105</v>
      </c>
      <c r="AL128">
        <f>AK127+'PC HKI$'!AL127</f>
        <v>4686.5370204404344</v>
      </c>
      <c r="AM128">
        <f>AL127+'PC HKI$'!AM127</f>
        <v>4464.3398419299556</v>
      </c>
      <c r="AN128">
        <f>AM127+'PC HKI$'!AN127</f>
        <v>4255.159552446089</v>
      </c>
      <c r="AO128">
        <f>AN127+'PC HKI$'!AO127</f>
        <v>4058.7425494480858</v>
      </c>
      <c r="AP128">
        <f>AO127+'PC HKI$'!AP127</f>
        <v>3874.0552574878016</v>
      </c>
      <c r="AQ128">
        <f>AP127+'PC HKI$'!AQ127</f>
        <v>3698.8029082316648</v>
      </c>
      <c r="AR128">
        <f>AQ127+'PC HKI$'!AR127</f>
        <v>3532.1097492946938</v>
      </c>
      <c r="AS128">
        <f>AR127+'PC HKI$'!AS127</f>
        <v>3372.4517667727314</v>
      </c>
      <c r="AT128">
        <f>AS127+'PC HKI$'!AT127</f>
        <v>3218.4992085646068</v>
      </c>
      <c r="AU128">
        <f>AT127+'PC HKI$'!AU127</f>
        <v>3069.1512768221864</v>
      </c>
      <c r="AV128">
        <f>AU127+'PC HKI$'!AV127</f>
        <v>2923.9549229526456</v>
      </c>
      <c r="AW128">
        <f>AV127+'PC HKI$'!AW127</f>
        <v>2783.3115121533065</v>
      </c>
      <c r="AX128">
        <f>AW127+'PC HKI$'!AX127</f>
        <v>2647.4006528259474</v>
      </c>
      <c r="AY128">
        <f>AX127+'PC HKI$'!AY127</f>
        <v>2516.492495476456</v>
      </c>
      <c r="AZ128">
        <f>AY127+'PC HKI$'!AZ127</f>
        <v>2391.9699980721889</v>
      </c>
      <c r="BA128">
        <f>AZ127+'PC HKI$'!BA127</f>
        <v>2274.2035684665839</v>
      </c>
      <c r="BB128">
        <f>BA127+'PC HKI$'!BB127</f>
        <v>2162.827332399117</v>
      </c>
      <c r="BC128">
        <f>BB127+'PC HKI$'!BC127</f>
        <v>2058.9665210813537</v>
      </c>
      <c r="BD128">
        <f>BC127+'PC HKI$'!BD127</f>
        <v>1962.4056040196681</v>
      </c>
      <c r="BE128">
        <f>BD127+'PC HKI$'!BE127</f>
        <v>1872.3497393437833</v>
      </c>
      <c r="BF128">
        <f>BE127+'PC HKI$'!BF127</f>
        <v>1787.9691043348628</v>
      </c>
      <c r="BG128">
        <f>BF127+'PC HKI$'!BG127</f>
        <v>1708.1750884581229</v>
      </c>
      <c r="BH128">
        <f>BG127+'PC HKI$'!BH127</f>
        <v>1633.2973882947183</v>
      </c>
      <c r="BI128">
        <f>BH127+'PC HKI$'!BI127</f>
        <v>1562.9865265712456</v>
      </c>
      <c r="BJ128">
        <f>BI127+'PC HKI$'!BJ127</f>
        <v>1496.1758692140243</v>
      </c>
      <c r="BK128">
        <f>BJ127+'PC HKI$'!BK127</f>
        <v>1432.9153203172814</v>
      </c>
      <c r="BL128">
        <f>BK127+'PC HKI$'!BL127</f>
        <v>1374.0500410121788</v>
      </c>
      <c r="BM128">
        <f>BL127+'PC HKI$'!BM127</f>
        <v>1319.3915779951933</v>
      </c>
      <c r="BN128">
        <f>BM127+'PC HKI$'!BN127</f>
        <v>1268.4184831235775</v>
      </c>
      <c r="BO128">
        <f>BN127+'PC HKI$'!BO127</f>
        <v>1221.7076356011228</v>
      </c>
      <c r="BP128">
        <f>BO127+'PC HKI$'!BP127</f>
        <v>1179.014216723707</v>
      </c>
      <c r="BQ128">
        <f>BP127+'PC HKI$'!BQ127</f>
        <v>1139.4971984117599</v>
      </c>
      <c r="BR128">
        <f>BQ127+'PC HKI$'!BR127</f>
        <v>1102.5013548509223</v>
      </c>
      <c r="BS128">
        <f>BR127+'PC HKI$'!BS127</f>
        <v>1067.9273922151185</v>
      </c>
      <c r="BT128">
        <f>BS127+'PC HKI$'!BT127</f>
        <v>1036.0710724736516</v>
      </c>
      <c r="BU128">
        <f>BT127+'PC HKI$'!BU127</f>
        <v>1006.8338704505381</v>
      </c>
      <c r="BV128">
        <f>BU127+'PC HKI$'!BV127</f>
        <v>979.35124335866522</v>
      </c>
      <c r="BW128">
        <f>BV127+'PC HKI$'!BW127</f>
        <v>953.29131063454349</v>
      </c>
      <c r="BX128">
        <f>BW127+'PC HKI$'!BX127</f>
        <v>929.19590768277544</v>
      </c>
      <c r="BY128">
        <f>BX127+'PC HKI$'!BY127</f>
        <v>906.81016057022157</v>
      </c>
      <c r="BZ128">
        <f>BY127+'PC HKI$'!BZ127</f>
        <v>886.02602772017406</v>
      </c>
      <c r="CA128">
        <f>BZ127+'PC HKI$'!CA127</f>
        <v>866.95621120787609</v>
      </c>
      <c r="CB128">
        <f>CA127+'PC HKI$'!CB127</f>
        <v>849.31383635680129</v>
      </c>
      <c r="CC128">
        <f>CB127+'PC HKI$'!CC127</f>
        <v>832.91089892935952</v>
      </c>
      <c r="CD128">
        <f>CC127+'PC HKI$'!CD127</f>
        <v>817.54187059277535</v>
      </c>
      <c r="CE128">
        <f>CD127+'PC HKI$'!CE127</f>
        <v>803.0933812290815</v>
      </c>
      <c r="CF128">
        <f>CE127+'PC HKI$'!CF127</f>
        <v>789.44723367353595</v>
      </c>
      <c r="CG128">
        <f>CF127+'PC HKI$'!CG127</f>
        <v>776.40105580311001</v>
      </c>
      <c r="CH128">
        <f>CG127+'PC HKI$'!CH127</f>
        <v>763.83951039779379</v>
      </c>
      <c r="CI128">
        <f>CH127+'PC HKI$'!CI127</f>
        <v>751.75277518064763</v>
      </c>
      <c r="CJ128">
        <f>CI127+'PC HKI$'!CJ127</f>
        <v>740.06680178196461</v>
      </c>
      <c r="CK128">
        <f>CJ127+'PC HKI$'!CK127</f>
        <v>728.78231983500734</v>
      </c>
      <c r="CL128">
        <f>CK127+'PC HKI$'!CL127</f>
        <v>717.82982463288567</v>
      </c>
      <c r="CM128">
        <f>CL127+'PC HKI$'!CM127</f>
        <v>707.21551644169085</v>
      </c>
      <c r="CN128">
        <f>CM127+'PC HKI$'!CN127</f>
        <v>696.90593205749713</v>
      </c>
      <c r="CO128">
        <f>CN127+'PC HKI$'!CO127</f>
        <v>686.86975434774638</v>
      </c>
      <c r="CP128">
        <f>CO127+'PC HKI$'!CP127</f>
        <v>677.1505856638264</v>
      </c>
      <c r="CQ128">
        <f>CP127+'PC HKI$'!CQ127</f>
        <v>667.81805834277748</v>
      </c>
      <c r="CR128">
        <f>CQ127+'PC HKI$'!CR127</f>
        <v>658.8538775229606</v>
      </c>
      <c r="CS128">
        <f>CR127+'PC HKI$'!CS127</f>
        <v>650.25407497785147</v>
      </c>
      <c r="CT128">
        <f>CS127+'PC HKI$'!CT127</f>
        <v>642.00157668171153</v>
      </c>
      <c r="CU128">
        <f>CT127+'PC HKI$'!CU127</f>
        <v>634.16191979145742</v>
      </c>
      <c r="CV128">
        <f>CU127+'PC HKI$'!CV127</f>
        <v>626.79972055329915</v>
      </c>
      <c r="CW128">
        <f>CV127+'PC HKI$'!CW127</f>
        <v>619.84612336946122</v>
      </c>
      <c r="CX128">
        <f>CW127+'PC HKI$'!CX127</f>
        <v>613.27835019103736</v>
      </c>
      <c r="CY128">
        <f>CX127+'PC HKI$'!CY127</f>
        <v>607.06969706527025</v>
      </c>
    </row>
    <row r="129" spans="1:103" x14ac:dyDescent="0.25">
      <c r="A129">
        <f>'HKFI(x)'!AE127</f>
        <v>2075</v>
      </c>
      <c r="B129">
        <f t="shared" si="4"/>
        <v>285752.61154818046</v>
      </c>
      <c r="C129">
        <f>'PC HKI$'!C128</f>
        <v>211.27774539433631</v>
      </c>
      <c r="D129">
        <f>C128+'PC HKI$'!D128</f>
        <v>383.93323033522324</v>
      </c>
      <c r="E129">
        <f>D128+'PC HKI$'!E128</f>
        <v>543.14246962033837</v>
      </c>
      <c r="F129">
        <f>E128+'PC HKI$'!F128</f>
        <v>777.70499163482521</v>
      </c>
      <c r="G129">
        <f>F128+'PC HKI$'!G128</f>
        <v>1080.4035945444348</v>
      </c>
      <c r="H129">
        <f>G128+'PC HKI$'!H128</f>
        <v>1442.1229591927345</v>
      </c>
      <c r="I129">
        <f>H128+'PC HKI$'!I128</f>
        <v>1901.8511653604323</v>
      </c>
      <c r="J129">
        <f>I128+'PC HKI$'!J128</f>
        <v>2360.1567779845063</v>
      </c>
      <c r="K129">
        <f>J128+'PC HKI$'!K128</f>
        <v>2824.1502612054196</v>
      </c>
      <c r="L129">
        <f>K128+'PC HKI$'!L128</f>
        <v>3264.5243134481552</v>
      </c>
      <c r="M129">
        <f>L128+'PC HKI$'!M128</f>
        <v>3718.5035804900044</v>
      </c>
      <c r="N129">
        <f>M128+'PC HKI$'!N128</f>
        <v>4182.737636658102</v>
      </c>
      <c r="O129">
        <f>N128+'PC HKI$'!O128</f>
        <v>4672.2448041328171</v>
      </c>
      <c r="P129">
        <f>O128+'PC HKI$'!P128</f>
        <v>5174.1384503555964</v>
      </c>
      <c r="Q129">
        <f>P128+'PC HKI$'!Q128</f>
        <v>5661.0843021071751</v>
      </c>
      <c r="R129">
        <f>Q128+'PC HKI$'!R128</f>
        <v>6116.8824893384926</v>
      </c>
      <c r="S129">
        <f>R128+'PC HKI$'!S128</f>
        <v>6606.0871980704151</v>
      </c>
      <c r="T129">
        <f>S128+'PC HKI$'!T128</f>
        <v>7043.4526364929243</v>
      </c>
      <c r="U129">
        <f>T128+'PC HKI$'!U128</f>
        <v>7320.331202803045</v>
      </c>
      <c r="V129">
        <f>U128+'PC HKI$'!V128</f>
        <v>7576.1527614090546</v>
      </c>
      <c r="W129">
        <f>V128+'PC HKI$'!W128</f>
        <v>7777.2457554152898</v>
      </c>
      <c r="X129">
        <f>W128+'PC HKI$'!X128</f>
        <v>7890.8630022572725</v>
      </c>
      <c r="Y129">
        <f>X128+'PC HKI$'!Y128</f>
        <v>7921.5650145807085</v>
      </c>
      <c r="Z129">
        <f>Y128+'PC HKI$'!Z128</f>
        <v>7837.0087700854074</v>
      </c>
      <c r="AA129">
        <f>Z128+'PC HKI$'!AA128</f>
        <v>7710.1614794520283</v>
      </c>
      <c r="AB129">
        <f>AA128+'PC HKI$'!AB128</f>
        <v>7555.021917922938</v>
      </c>
      <c r="AC129">
        <f>AB128+'PC HKI$'!AC128</f>
        <v>7357.0214568890478</v>
      </c>
      <c r="AD129">
        <f>AC128+'PC HKI$'!AD128</f>
        <v>7072.4652859052121</v>
      </c>
      <c r="AE129">
        <f>AD128+'PC HKI$'!AE128</f>
        <v>6786.4687210786669</v>
      </c>
      <c r="AF129">
        <f>AE128+'PC HKI$'!AF128</f>
        <v>6501.4029943904961</v>
      </c>
      <c r="AG129">
        <f>AF128+'PC HKI$'!AG128</f>
        <v>6220.4543172122758</v>
      </c>
      <c r="AH129">
        <f>AG128+'PC HKI$'!AH128</f>
        <v>5946.1054601117385</v>
      </c>
      <c r="AI129">
        <f>AH128+'PC HKI$'!AI128</f>
        <v>5678.460605853541</v>
      </c>
      <c r="AJ129">
        <f>AI128+'PC HKI$'!AJ128</f>
        <v>5417.7275517865992</v>
      </c>
      <c r="AK129">
        <f>AJ128+'PC HKI$'!AK128</f>
        <v>5164.7225993634156</v>
      </c>
      <c r="AL129">
        <f>AK128+'PC HKI$'!AL128</f>
        <v>4920.6045674919105</v>
      </c>
      <c r="AM129">
        <f>AL128+'PC HKI$'!AM128</f>
        <v>4686.5370204404344</v>
      </c>
      <c r="AN129">
        <f>AM128+'PC HKI$'!AN128</f>
        <v>4464.3398419299556</v>
      </c>
      <c r="AO129">
        <f>AN128+'PC HKI$'!AO128</f>
        <v>4255.159552446089</v>
      </c>
      <c r="AP129">
        <f>AO128+'PC HKI$'!AP128</f>
        <v>4058.7425494480858</v>
      </c>
      <c r="AQ129">
        <f>AP128+'PC HKI$'!AQ128</f>
        <v>3874.0552574878016</v>
      </c>
      <c r="AR129">
        <f>AQ128+'PC HKI$'!AR128</f>
        <v>3698.8029082316648</v>
      </c>
      <c r="AS129">
        <f>AR128+'PC HKI$'!AS128</f>
        <v>3532.1097492946938</v>
      </c>
      <c r="AT129">
        <f>AS128+'PC HKI$'!AT128</f>
        <v>3372.4517667727314</v>
      </c>
      <c r="AU129">
        <f>AT128+'PC HKI$'!AU128</f>
        <v>3218.4992085646068</v>
      </c>
      <c r="AV129">
        <f>AU128+'PC HKI$'!AV128</f>
        <v>3069.1512768221864</v>
      </c>
      <c r="AW129">
        <f>AV128+'PC HKI$'!AW128</f>
        <v>2923.9549229526456</v>
      </c>
      <c r="AX129">
        <f>AW128+'PC HKI$'!AX128</f>
        <v>2783.3115121533065</v>
      </c>
      <c r="AY129">
        <f>AX128+'PC HKI$'!AY128</f>
        <v>2647.4006528259474</v>
      </c>
      <c r="AZ129">
        <f>AY128+'PC HKI$'!AZ128</f>
        <v>2516.492495476456</v>
      </c>
      <c r="BA129">
        <f>AZ128+'PC HKI$'!BA128</f>
        <v>2391.9699980721889</v>
      </c>
      <c r="BB129">
        <f>BA128+'PC HKI$'!BB128</f>
        <v>2274.2035684665839</v>
      </c>
      <c r="BC129">
        <f>BB128+'PC HKI$'!BC128</f>
        <v>2162.827332399117</v>
      </c>
      <c r="BD129">
        <f>BC128+'PC HKI$'!BD128</f>
        <v>2058.9665210813537</v>
      </c>
      <c r="BE129">
        <f>BD128+'PC HKI$'!BE128</f>
        <v>1962.4056040196681</v>
      </c>
      <c r="BF129">
        <f>BE128+'PC HKI$'!BF128</f>
        <v>1872.3497393437833</v>
      </c>
      <c r="BG129">
        <f>BF128+'PC HKI$'!BG128</f>
        <v>1787.9691043348628</v>
      </c>
      <c r="BH129">
        <f>BG128+'PC HKI$'!BH128</f>
        <v>1708.1750884581229</v>
      </c>
      <c r="BI129">
        <f>BH128+'PC HKI$'!BI128</f>
        <v>1633.2973882947183</v>
      </c>
      <c r="BJ129">
        <f>BI128+'PC HKI$'!BJ128</f>
        <v>1562.9865265712456</v>
      </c>
      <c r="BK129">
        <f>BJ128+'PC HKI$'!BK128</f>
        <v>1496.1758692140243</v>
      </c>
      <c r="BL129">
        <f>BK128+'PC HKI$'!BL128</f>
        <v>1432.9153203172814</v>
      </c>
      <c r="BM129">
        <f>BL128+'PC HKI$'!BM128</f>
        <v>1374.0500410121788</v>
      </c>
      <c r="BN129">
        <f>BM128+'PC HKI$'!BN128</f>
        <v>1319.3915779951933</v>
      </c>
      <c r="BO129">
        <f>BN128+'PC HKI$'!BO128</f>
        <v>1268.4184831235775</v>
      </c>
      <c r="BP129">
        <f>BO128+'PC HKI$'!BP128</f>
        <v>1221.7076356011228</v>
      </c>
      <c r="BQ129">
        <f>BP128+'PC HKI$'!BQ128</f>
        <v>1179.014216723707</v>
      </c>
      <c r="BR129">
        <f>BQ128+'PC HKI$'!BR128</f>
        <v>1139.4971984117599</v>
      </c>
      <c r="BS129">
        <f>BR128+'PC HKI$'!BS128</f>
        <v>1102.5013548509223</v>
      </c>
      <c r="BT129">
        <f>BS128+'PC HKI$'!BT128</f>
        <v>1067.9273922151185</v>
      </c>
      <c r="BU129">
        <f>BT128+'PC HKI$'!BU128</f>
        <v>1036.0710724736516</v>
      </c>
      <c r="BV129">
        <f>BU128+'PC HKI$'!BV128</f>
        <v>1006.8338704505381</v>
      </c>
      <c r="BW129">
        <f>BV128+'PC HKI$'!BW128</f>
        <v>979.35124335866522</v>
      </c>
      <c r="BX129">
        <f>BW128+'PC HKI$'!BX128</f>
        <v>953.29131063454349</v>
      </c>
      <c r="BY129">
        <f>BX128+'PC HKI$'!BY128</f>
        <v>929.19590768277544</v>
      </c>
      <c r="BZ129">
        <f>BY128+'PC HKI$'!BZ128</f>
        <v>906.81016057022157</v>
      </c>
      <c r="CA129">
        <f>BZ128+'PC HKI$'!CA128</f>
        <v>886.02602772017406</v>
      </c>
      <c r="CB129">
        <f>CA128+'PC HKI$'!CB128</f>
        <v>866.95621120787609</v>
      </c>
      <c r="CC129">
        <f>CB128+'PC HKI$'!CC128</f>
        <v>849.31383635680129</v>
      </c>
      <c r="CD129">
        <f>CC128+'PC HKI$'!CD128</f>
        <v>832.91089892935952</v>
      </c>
      <c r="CE129">
        <f>CD128+'PC HKI$'!CE128</f>
        <v>817.54187059277535</v>
      </c>
      <c r="CF129">
        <f>CE128+'PC HKI$'!CF128</f>
        <v>803.0933812290815</v>
      </c>
      <c r="CG129">
        <f>CF128+'PC HKI$'!CG128</f>
        <v>789.44723367353595</v>
      </c>
      <c r="CH129">
        <f>CG128+'PC HKI$'!CH128</f>
        <v>776.40105580311001</v>
      </c>
      <c r="CI129">
        <f>CH128+'PC HKI$'!CI128</f>
        <v>763.83951039779379</v>
      </c>
      <c r="CJ129">
        <f>CI128+'PC HKI$'!CJ128</f>
        <v>751.75277518064763</v>
      </c>
      <c r="CK129">
        <f>CJ128+'PC HKI$'!CK128</f>
        <v>740.06680178196461</v>
      </c>
      <c r="CL129">
        <f>CK128+'PC HKI$'!CL128</f>
        <v>728.78231983500734</v>
      </c>
      <c r="CM129">
        <f>CL128+'PC HKI$'!CM128</f>
        <v>717.82982463288567</v>
      </c>
      <c r="CN129">
        <f>CM128+'PC HKI$'!CN128</f>
        <v>707.21551644169085</v>
      </c>
      <c r="CO129">
        <f>CN128+'PC HKI$'!CO128</f>
        <v>696.90593205749713</v>
      </c>
      <c r="CP129">
        <f>CO128+'PC HKI$'!CP128</f>
        <v>686.86975434774638</v>
      </c>
      <c r="CQ129">
        <f>CP128+'PC HKI$'!CQ128</f>
        <v>677.1505856638264</v>
      </c>
      <c r="CR129">
        <f>CQ128+'PC HKI$'!CR128</f>
        <v>667.81805834277748</v>
      </c>
      <c r="CS129">
        <f>CR128+'PC HKI$'!CS128</f>
        <v>658.8538775229606</v>
      </c>
      <c r="CT129">
        <f>CS128+'PC HKI$'!CT128</f>
        <v>650.25407497785147</v>
      </c>
      <c r="CU129">
        <f>CT128+'PC HKI$'!CU128</f>
        <v>642.00157668171153</v>
      </c>
      <c r="CV129">
        <f>CU128+'PC HKI$'!CV128</f>
        <v>634.16191979145742</v>
      </c>
      <c r="CW129">
        <f>CV128+'PC HKI$'!CW128</f>
        <v>626.79972055329915</v>
      </c>
      <c r="CX129">
        <f>CW128+'PC HKI$'!CX128</f>
        <v>619.84612336946122</v>
      </c>
      <c r="CY129">
        <f>CX128+'PC HKI$'!CY128</f>
        <v>613.27835019103736</v>
      </c>
    </row>
    <row r="130" spans="1:103" x14ac:dyDescent="0.25">
      <c r="A130">
        <f>'HKFI(x)'!AE128</f>
        <v>2076</v>
      </c>
      <c r="B130">
        <f t="shared" si="4"/>
        <v>296305.23206950584</v>
      </c>
      <c r="C130">
        <f>'PC HKI$'!C129</f>
        <v>215.68043631920179</v>
      </c>
      <c r="D130">
        <f>C129+'PC HKI$'!D129</f>
        <v>391.75290249359506</v>
      </c>
      <c r="E130">
        <f>D129+'PC HKI$'!E129</f>
        <v>554.19272263336552</v>
      </c>
      <c r="F130">
        <f>E129+'PC HKI$'!F129</f>
        <v>793.49494595364956</v>
      </c>
      <c r="G130">
        <f>F129+'PC HKI$'!G129</f>
        <v>1102.3069004186455</v>
      </c>
      <c r="H130">
        <f>G129+'PC HKI$'!H129</f>
        <v>1471.0131817334743</v>
      </c>
      <c r="I130">
        <f>H129+'PC HKI$'!I129</f>
        <v>1940.3733827920846</v>
      </c>
      <c r="J130">
        <f>I129+'PC HKI$'!J129</f>
        <v>2409.731008292541</v>
      </c>
      <c r="K130">
        <f>J129+'PC HKI$'!K129</f>
        <v>2885.6388453092468</v>
      </c>
      <c r="L130">
        <f>K129+'PC HKI$'!L129</f>
        <v>3337.8198965811953</v>
      </c>
      <c r="M130">
        <f>L129+'PC HKI$'!M129</f>
        <v>3804.4060295051554</v>
      </c>
      <c r="N130">
        <f>M129+'PC HKI$'!N129</f>
        <v>4282.3692844719953</v>
      </c>
      <c r="O130">
        <f>N129+'PC HKI$'!O129</f>
        <v>4787.5043578973346</v>
      </c>
      <c r="P130">
        <f>O129+'PC HKI$'!P129</f>
        <v>5306.7186350290922</v>
      </c>
      <c r="Q130">
        <f>P129+'PC HKI$'!Q129</f>
        <v>5811.6304127482017</v>
      </c>
      <c r="R130">
        <f>Q129+'PC HKI$'!R129</f>
        <v>6286.3009635943199</v>
      </c>
      <c r="S130">
        <f>R129+'PC HKI$'!S129</f>
        <v>6795.4932275234969</v>
      </c>
      <c r="T130">
        <f>S129+'PC HKI$'!T129</f>
        <v>7251.3385127939673</v>
      </c>
      <c r="U130">
        <f>T129+'PC HKI$'!U129</f>
        <v>7543.471440183921</v>
      </c>
      <c r="V130">
        <f>U129+'PC HKI$'!V129</f>
        <v>7812.5336188507645</v>
      </c>
      <c r="W130">
        <f>V129+'PC HKI$'!W129</f>
        <v>8025.5129451362072</v>
      </c>
      <c r="X130">
        <f>W129+'PC HKI$'!X129</f>
        <v>8149.7002619060213</v>
      </c>
      <c r="Y130">
        <f>X129+'PC HKI$'!Y129</f>
        <v>8188.4829870148742</v>
      </c>
      <c r="Z130">
        <f>Y129+'PC HKI$'!Z129</f>
        <v>8109.607798545635</v>
      </c>
      <c r="AA130">
        <f>Z129+'PC HKI$'!AA129</f>
        <v>7987.140712816803</v>
      </c>
      <c r="AB130">
        <f>AA129+'PC HKI$'!AB129</f>
        <v>7834.9437325589815</v>
      </c>
      <c r="AC130">
        <f>AB129+'PC HKI$'!AC129</f>
        <v>7639.4882387042362</v>
      </c>
      <c r="AD130">
        <f>AC129+'PC HKI$'!AD129</f>
        <v>7357.0214568890478</v>
      </c>
      <c r="AE130">
        <f>AD129+'PC HKI$'!AE129</f>
        <v>7072.4652859052121</v>
      </c>
      <c r="AF130">
        <f>AE129+'PC HKI$'!AF129</f>
        <v>6786.4687210786669</v>
      </c>
      <c r="AG130">
        <f>AF129+'PC HKI$'!AG129</f>
        <v>6501.4029943904961</v>
      </c>
      <c r="AH130">
        <f>AG129+'PC HKI$'!AH129</f>
        <v>6220.4543172122758</v>
      </c>
      <c r="AI130">
        <f>AH129+'PC HKI$'!AI129</f>
        <v>5946.1054601117385</v>
      </c>
      <c r="AJ130">
        <f>AI129+'PC HKI$'!AJ129</f>
        <v>5678.460605853541</v>
      </c>
      <c r="AK130">
        <f>AJ129+'PC HKI$'!AK129</f>
        <v>5417.7275517865992</v>
      </c>
      <c r="AL130">
        <f>AK129+'PC HKI$'!AL129</f>
        <v>5164.7225993634156</v>
      </c>
      <c r="AM130">
        <f>AL129+'PC HKI$'!AM129</f>
        <v>4920.6045674919105</v>
      </c>
      <c r="AN130">
        <f>AM129+'PC HKI$'!AN129</f>
        <v>4686.5370204404344</v>
      </c>
      <c r="AO130">
        <f>AN129+'PC HKI$'!AO129</f>
        <v>4464.3398419299556</v>
      </c>
      <c r="AP130">
        <f>AO129+'PC HKI$'!AP129</f>
        <v>4255.159552446089</v>
      </c>
      <c r="AQ130">
        <f>AP129+'PC HKI$'!AQ129</f>
        <v>4058.7425494480858</v>
      </c>
      <c r="AR130">
        <f>AQ129+'PC HKI$'!AR129</f>
        <v>3874.0552574878016</v>
      </c>
      <c r="AS130">
        <f>AR129+'PC HKI$'!AS129</f>
        <v>3698.8029082316648</v>
      </c>
      <c r="AT130">
        <f>AS129+'PC HKI$'!AT129</f>
        <v>3532.1097492946938</v>
      </c>
      <c r="AU130">
        <f>AT129+'PC HKI$'!AU129</f>
        <v>3372.4517667727314</v>
      </c>
      <c r="AV130">
        <f>AU129+'PC HKI$'!AV129</f>
        <v>3218.4992085646068</v>
      </c>
      <c r="AW130">
        <f>AV129+'PC HKI$'!AW129</f>
        <v>3069.1512768221864</v>
      </c>
      <c r="AX130">
        <f>AW129+'PC HKI$'!AX129</f>
        <v>2923.9549229526456</v>
      </c>
      <c r="AY130">
        <f>AX129+'PC HKI$'!AY129</f>
        <v>2783.3115121533065</v>
      </c>
      <c r="AZ130">
        <f>AY129+'PC HKI$'!AZ129</f>
        <v>2647.4006528259474</v>
      </c>
      <c r="BA130">
        <f>AZ129+'PC HKI$'!BA129</f>
        <v>2516.492495476456</v>
      </c>
      <c r="BB130">
        <f>BA129+'PC HKI$'!BB129</f>
        <v>2391.9699980721889</v>
      </c>
      <c r="BC130">
        <f>BB129+'PC HKI$'!BC129</f>
        <v>2274.2035684665839</v>
      </c>
      <c r="BD130">
        <f>BC129+'PC HKI$'!BD129</f>
        <v>2162.827332399117</v>
      </c>
      <c r="BE130">
        <f>BD129+'PC HKI$'!BE129</f>
        <v>2058.9665210813537</v>
      </c>
      <c r="BF130">
        <f>BE129+'PC HKI$'!BF129</f>
        <v>1962.4056040196681</v>
      </c>
      <c r="BG130">
        <f>BF129+'PC HKI$'!BG129</f>
        <v>1872.3497393437833</v>
      </c>
      <c r="BH130">
        <f>BG129+'PC HKI$'!BH129</f>
        <v>1787.9691043348628</v>
      </c>
      <c r="BI130">
        <f>BH129+'PC HKI$'!BI129</f>
        <v>1708.1750884581229</v>
      </c>
      <c r="BJ130">
        <f>BI129+'PC HKI$'!BJ129</f>
        <v>1633.2973882947183</v>
      </c>
      <c r="BK130">
        <f>BJ129+'PC HKI$'!BK129</f>
        <v>1562.9865265712456</v>
      </c>
      <c r="BL130">
        <f>BK129+'PC HKI$'!BL129</f>
        <v>1496.1758692140243</v>
      </c>
      <c r="BM130">
        <f>BL129+'PC HKI$'!BM129</f>
        <v>1432.9153203172814</v>
      </c>
      <c r="BN130">
        <f>BM129+'PC HKI$'!BN129</f>
        <v>1374.0500410121788</v>
      </c>
      <c r="BO130">
        <f>BN129+'PC HKI$'!BO129</f>
        <v>1319.3915779951933</v>
      </c>
      <c r="BP130">
        <f>BO129+'PC HKI$'!BP129</f>
        <v>1268.4184831235775</v>
      </c>
      <c r="BQ130">
        <f>BP129+'PC HKI$'!BQ129</f>
        <v>1221.7076356011228</v>
      </c>
      <c r="BR130">
        <f>BQ129+'PC HKI$'!BR129</f>
        <v>1179.014216723707</v>
      </c>
      <c r="BS130">
        <f>BR129+'PC HKI$'!BS129</f>
        <v>1139.4971984117599</v>
      </c>
      <c r="BT130">
        <f>BS129+'PC HKI$'!BT129</f>
        <v>1102.5013548509223</v>
      </c>
      <c r="BU130">
        <f>BT129+'PC HKI$'!BU129</f>
        <v>1067.9273922151185</v>
      </c>
      <c r="BV130">
        <f>BU129+'PC HKI$'!BV129</f>
        <v>1036.0710724736516</v>
      </c>
      <c r="BW130">
        <f>BV129+'PC HKI$'!BW129</f>
        <v>1006.8338704505381</v>
      </c>
      <c r="BX130">
        <f>BW129+'PC HKI$'!BX129</f>
        <v>979.35124335866522</v>
      </c>
      <c r="BY130">
        <f>BX129+'PC HKI$'!BY129</f>
        <v>953.29131063454349</v>
      </c>
      <c r="BZ130">
        <f>BY129+'PC HKI$'!BZ129</f>
        <v>929.19590768277544</v>
      </c>
      <c r="CA130">
        <f>BZ129+'PC HKI$'!CA129</f>
        <v>906.81016057022157</v>
      </c>
      <c r="CB130">
        <f>CA129+'PC HKI$'!CB129</f>
        <v>886.02602772017406</v>
      </c>
      <c r="CC130">
        <f>CB129+'PC HKI$'!CC129</f>
        <v>866.95621120787609</v>
      </c>
      <c r="CD130">
        <f>CC129+'PC HKI$'!CD129</f>
        <v>849.31383635680129</v>
      </c>
      <c r="CE130">
        <f>CD129+'PC HKI$'!CE129</f>
        <v>832.91089892935952</v>
      </c>
      <c r="CF130">
        <f>CE129+'PC HKI$'!CF129</f>
        <v>817.54187059277535</v>
      </c>
      <c r="CG130">
        <f>CF129+'PC HKI$'!CG129</f>
        <v>803.0933812290815</v>
      </c>
      <c r="CH130">
        <f>CG129+'PC HKI$'!CH129</f>
        <v>789.44723367353595</v>
      </c>
      <c r="CI130">
        <f>CH129+'PC HKI$'!CI129</f>
        <v>776.40105580311001</v>
      </c>
      <c r="CJ130">
        <f>CI129+'PC HKI$'!CJ129</f>
        <v>763.83951039779379</v>
      </c>
      <c r="CK130">
        <f>CJ129+'PC HKI$'!CK129</f>
        <v>751.75277518064763</v>
      </c>
      <c r="CL130">
        <f>CK129+'PC HKI$'!CL129</f>
        <v>740.06680178196461</v>
      </c>
      <c r="CM130">
        <f>CL129+'PC HKI$'!CM129</f>
        <v>728.78231983500734</v>
      </c>
      <c r="CN130">
        <f>CM129+'PC HKI$'!CN129</f>
        <v>717.82982463288567</v>
      </c>
      <c r="CO130">
        <f>CN129+'PC HKI$'!CO129</f>
        <v>707.21551644169085</v>
      </c>
      <c r="CP130">
        <f>CO129+'PC HKI$'!CP129</f>
        <v>696.90593205749713</v>
      </c>
      <c r="CQ130">
        <f>CP129+'PC HKI$'!CQ129</f>
        <v>686.86975434774638</v>
      </c>
      <c r="CR130">
        <f>CQ129+'PC HKI$'!CR129</f>
        <v>677.1505856638264</v>
      </c>
      <c r="CS130">
        <f>CR129+'PC HKI$'!CS129</f>
        <v>667.81805834277748</v>
      </c>
      <c r="CT130">
        <f>CS129+'PC HKI$'!CT129</f>
        <v>658.8538775229606</v>
      </c>
      <c r="CU130">
        <f>CT129+'PC HKI$'!CU129</f>
        <v>650.25407497785147</v>
      </c>
      <c r="CV130">
        <f>CU129+'PC HKI$'!CV129</f>
        <v>642.00157668171153</v>
      </c>
      <c r="CW130">
        <f>CV129+'PC HKI$'!CW129</f>
        <v>634.16191979145742</v>
      </c>
      <c r="CX130">
        <f>CW129+'PC HKI$'!CX129</f>
        <v>626.79972055329915</v>
      </c>
      <c r="CY130">
        <f>CX129+'PC HKI$'!CY129</f>
        <v>619.84612336946122</v>
      </c>
    </row>
    <row r="131" spans="1:103" x14ac:dyDescent="0.25">
      <c r="A131">
        <f>'HKFI(x)'!AE129</f>
        <v>2077</v>
      </c>
      <c r="B131">
        <f t="shared" si="4"/>
        <v>307098.53306141566</v>
      </c>
      <c r="C131">
        <f>'PC HKI$'!C130</f>
        <v>220.56411234453148</v>
      </c>
      <c r="D131">
        <f>C130+'PC HKI$'!D130</f>
        <v>400.22145060173864</v>
      </c>
      <c r="E131">
        <f>D130+'PC HKI$'!E130</f>
        <v>565.86431864642827</v>
      </c>
      <c r="F131">
        <f>E130+'PC HKI$'!F130</f>
        <v>809.95946355499905</v>
      </c>
      <c r="G131">
        <f>F130+'PC HKI$'!G130</f>
        <v>1125.012014311221</v>
      </c>
      <c r="H131">
        <f>G130+'PC HKI$'!H130</f>
        <v>1501.6738850527333</v>
      </c>
      <c r="I131">
        <f>H130+'PC HKI$'!I130</f>
        <v>1980.7267223250255</v>
      </c>
      <c r="J131">
        <f>I130+'PC HKI$'!J130</f>
        <v>2460.4813693233718</v>
      </c>
      <c r="K131">
        <f>J130+'PC HKI$'!K130</f>
        <v>2947.7252069989995</v>
      </c>
      <c r="L131">
        <f>K130+'PC HKI$'!L130</f>
        <v>3411.6284023889293</v>
      </c>
      <c r="M131">
        <f>L130+'PC HKI$'!M130</f>
        <v>3890.5009876298873</v>
      </c>
      <c r="N131">
        <f>M130+'PC HKI$'!N130</f>
        <v>4381.4711630266338</v>
      </c>
      <c r="O131">
        <f>N130+'PC HKI$'!O130</f>
        <v>4901.1026700723996</v>
      </c>
      <c r="P131">
        <f>O130+'PC HKI$'!P130</f>
        <v>5436.4706772788886</v>
      </c>
      <c r="Q131">
        <f>P130+'PC HKI$'!Q130</f>
        <v>5958.659815013365</v>
      </c>
      <c r="R131">
        <f>Q130+'PC HKI$'!R130</f>
        <v>6450.8024713473042</v>
      </c>
      <c r="S131">
        <f>R130+'PC HKI$'!S130</f>
        <v>6979.4612469640333</v>
      </c>
      <c r="T131">
        <f>S130+'PC HKI$'!T130</f>
        <v>7454.4360762514625</v>
      </c>
      <c r="U131">
        <f>T130+'PC HKI$'!U130</f>
        <v>7761.7124796559974</v>
      </c>
      <c r="V131">
        <f>U130+'PC HKI$'!V130</f>
        <v>8045.5068889437598</v>
      </c>
      <c r="W131">
        <f>V130+'PC HKI$'!W130</f>
        <v>8270.8541708068024</v>
      </c>
      <c r="X131">
        <f>W130+'PC HKI$'!X130</f>
        <v>8405.4467882843328</v>
      </c>
      <c r="Y131">
        <f>X130+'PC HKI$'!Y130</f>
        <v>8453.2863424423285</v>
      </c>
      <c r="Z131">
        <f>Y130+'PC HKI$'!Z130</f>
        <v>8380.4080344420308</v>
      </c>
      <c r="AA131">
        <f>Z130+'PC HKI$'!AA130</f>
        <v>8262.7605627084959</v>
      </c>
      <c r="AB131">
        <f>AA130+'PC HKI$'!AB130</f>
        <v>8114.414314181382</v>
      </c>
      <c r="AC131">
        <f>AB130+'PC HKI$'!AC130</f>
        <v>7921.1546237859147</v>
      </c>
      <c r="AD131">
        <f>AC130+'PC HKI$'!AD130</f>
        <v>7639.4882387042362</v>
      </c>
      <c r="AE131">
        <f>AD130+'PC HKI$'!AE130</f>
        <v>7357.0214568890478</v>
      </c>
      <c r="AF131">
        <f>AE130+'PC HKI$'!AF130</f>
        <v>7072.4652859052121</v>
      </c>
      <c r="AG131">
        <f>AF130+'PC HKI$'!AG130</f>
        <v>6786.4687210786669</v>
      </c>
      <c r="AH131">
        <f>AG130+'PC HKI$'!AH130</f>
        <v>6501.4029943904961</v>
      </c>
      <c r="AI131">
        <f>AH130+'PC HKI$'!AI130</f>
        <v>6220.4543172122758</v>
      </c>
      <c r="AJ131">
        <f>AI130+'PC HKI$'!AJ130</f>
        <v>5946.1054601117385</v>
      </c>
      <c r="AK131">
        <f>AJ130+'PC HKI$'!AK130</f>
        <v>5678.460605853541</v>
      </c>
      <c r="AL131">
        <f>AK130+'PC HKI$'!AL130</f>
        <v>5417.7275517865992</v>
      </c>
      <c r="AM131">
        <f>AL130+'PC HKI$'!AM130</f>
        <v>5164.7225993634156</v>
      </c>
      <c r="AN131">
        <f>AM130+'PC HKI$'!AN130</f>
        <v>4920.6045674919105</v>
      </c>
      <c r="AO131">
        <f>AN130+'PC HKI$'!AO130</f>
        <v>4686.5370204404344</v>
      </c>
      <c r="AP131">
        <f>AO130+'PC HKI$'!AP130</f>
        <v>4464.3398419299556</v>
      </c>
      <c r="AQ131">
        <f>AP130+'PC HKI$'!AQ130</f>
        <v>4255.159552446089</v>
      </c>
      <c r="AR131">
        <f>AQ130+'PC HKI$'!AR130</f>
        <v>4058.7425494480858</v>
      </c>
      <c r="AS131">
        <f>AR130+'PC HKI$'!AS130</f>
        <v>3874.0552574878016</v>
      </c>
      <c r="AT131">
        <f>AS130+'PC HKI$'!AT130</f>
        <v>3698.8029082316648</v>
      </c>
      <c r="AU131">
        <f>AT130+'PC HKI$'!AU130</f>
        <v>3532.1097492946938</v>
      </c>
      <c r="AV131">
        <f>AU130+'PC HKI$'!AV130</f>
        <v>3372.4517667727314</v>
      </c>
      <c r="AW131">
        <f>AV130+'PC HKI$'!AW130</f>
        <v>3218.4992085646068</v>
      </c>
      <c r="AX131">
        <f>AW130+'PC HKI$'!AX130</f>
        <v>3069.1512768221864</v>
      </c>
      <c r="AY131">
        <f>AX130+'PC HKI$'!AY130</f>
        <v>2923.9549229526456</v>
      </c>
      <c r="AZ131">
        <f>AY130+'PC HKI$'!AZ130</f>
        <v>2783.3115121533065</v>
      </c>
      <c r="BA131">
        <f>AZ130+'PC HKI$'!BA130</f>
        <v>2647.4006528259474</v>
      </c>
      <c r="BB131">
        <f>BA130+'PC HKI$'!BB130</f>
        <v>2516.492495476456</v>
      </c>
      <c r="BC131">
        <f>BB130+'PC HKI$'!BC130</f>
        <v>2391.9699980721889</v>
      </c>
      <c r="BD131">
        <f>BC130+'PC HKI$'!BD130</f>
        <v>2274.2035684665839</v>
      </c>
      <c r="BE131">
        <f>BD130+'PC HKI$'!BE130</f>
        <v>2162.827332399117</v>
      </c>
      <c r="BF131">
        <f>BE130+'PC HKI$'!BF130</f>
        <v>2058.9665210813537</v>
      </c>
      <c r="BG131">
        <f>BF130+'PC HKI$'!BG130</f>
        <v>1962.4056040196681</v>
      </c>
      <c r="BH131">
        <f>BG130+'PC HKI$'!BH130</f>
        <v>1872.3497393437833</v>
      </c>
      <c r="BI131">
        <f>BH130+'PC HKI$'!BI130</f>
        <v>1787.9691043348628</v>
      </c>
      <c r="BJ131">
        <f>BI130+'PC HKI$'!BJ130</f>
        <v>1708.1750884581229</v>
      </c>
      <c r="BK131">
        <f>BJ130+'PC HKI$'!BK130</f>
        <v>1633.2973882947183</v>
      </c>
      <c r="BL131">
        <f>BK130+'PC HKI$'!BL130</f>
        <v>1562.9865265712456</v>
      </c>
      <c r="BM131">
        <f>BL130+'PC HKI$'!BM130</f>
        <v>1496.1758692140243</v>
      </c>
      <c r="BN131">
        <f>BM130+'PC HKI$'!BN130</f>
        <v>1432.9153203172814</v>
      </c>
      <c r="BO131">
        <f>BN130+'PC HKI$'!BO130</f>
        <v>1374.0500410121788</v>
      </c>
      <c r="BP131">
        <f>BO130+'PC HKI$'!BP130</f>
        <v>1319.3915779951933</v>
      </c>
      <c r="BQ131">
        <f>BP130+'PC HKI$'!BQ130</f>
        <v>1268.4184831235775</v>
      </c>
      <c r="BR131">
        <f>BQ130+'PC HKI$'!BR130</f>
        <v>1221.7076356011228</v>
      </c>
      <c r="BS131">
        <f>BR130+'PC HKI$'!BS130</f>
        <v>1179.014216723707</v>
      </c>
      <c r="BT131">
        <f>BS130+'PC HKI$'!BT130</f>
        <v>1139.4971984117599</v>
      </c>
      <c r="BU131">
        <f>BT130+'PC HKI$'!BU130</f>
        <v>1102.5013548509223</v>
      </c>
      <c r="BV131">
        <f>BU130+'PC HKI$'!BV130</f>
        <v>1067.9273922151185</v>
      </c>
      <c r="BW131">
        <f>BV130+'PC HKI$'!BW130</f>
        <v>1036.0710724736516</v>
      </c>
      <c r="BX131">
        <f>BW130+'PC HKI$'!BX130</f>
        <v>1006.8338704505381</v>
      </c>
      <c r="BY131">
        <f>BX130+'PC HKI$'!BY130</f>
        <v>979.35124335866522</v>
      </c>
      <c r="BZ131">
        <f>BY130+'PC HKI$'!BZ130</f>
        <v>953.29131063454349</v>
      </c>
      <c r="CA131">
        <f>BZ130+'PC HKI$'!CA130</f>
        <v>929.19590768277544</v>
      </c>
      <c r="CB131">
        <f>CA130+'PC HKI$'!CB130</f>
        <v>906.81016057022157</v>
      </c>
      <c r="CC131">
        <f>CB130+'PC HKI$'!CC130</f>
        <v>886.02602772017406</v>
      </c>
      <c r="CD131">
        <f>CC130+'PC HKI$'!CD130</f>
        <v>866.95621120787609</v>
      </c>
      <c r="CE131">
        <f>CD130+'PC HKI$'!CE130</f>
        <v>849.31383635680129</v>
      </c>
      <c r="CF131">
        <f>CE130+'PC HKI$'!CF130</f>
        <v>832.91089892935952</v>
      </c>
      <c r="CG131">
        <f>CF130+'PC HKI$'!CG130</f>
        <v>817.54187059277535</v>
      </c>
      <c r="CH131">
        <f>CG130+'PC HKI$'!CH130</f>
        <v>803.0933812290815</v>
      </c>
      <c r="CI131">
        <f>CH130+'PC HKI$'!CI130</f>
        <v>789.44723367353595</v>
      </c>
      <c r="CJ131">
        <f>CI130+'PC HKI$'!CJ130</f>
        <v>776.40105580311001</v>
      </c>
      <c r="CK131">
        <f>CJ130+'PC HKI$'!CK130</f>
        <v>763.83951039779379</v>
      </c>
      <c r="CL131">
        <f>CK130+'PC HKI$'!CL130</f>
        <v>751.75277518064763</v>
      </c>
      <c r="CM131">
        <f>CL130+'PC HKI$'!CM130</f>
        <v>740.06680178196461</v>
      </c>
      <c r="CN131">
        <f>CM130+'PC HKI$'!CN130</f>
        <v>728.78231983500734</v>
      </c>
      <c r="CO131">
        <f>CN130+'PC HKI$'!CO130</f>
        <v>717.82982463288567</v>
      </c>
      <c r="CP131">
        <f>CO130+'PC HKI$'!CP130</f>
        <v>707.21551644169085</v>
      </c>
      <c r="CQ131">
        <f>CP130+'PC HKI$'!CQ130</f>
        <v>696.90593205749713</v>
      </c>
      <c r="CR131">
        <f>CQ130+'PC HKI$'!CR130</f>
        <v>686.86975434774638</v>
      </c>
      <c r="CS131">
        <f>CR130+'PC HKI$'!CS130</f>
        <v>677.1505856638264</v>
      </c>
      <c r="CT131">
        <f>CS130+'PC HKI$'!CT130</f>
        <v>667.81805834277748</v>
      </c>
      <c r="CU131">
        <f>CT130+'PC HKI$'!CU130</f>
        <v>658.8538775229606</v>
      </c>
      <c r="CV131">
        <f>CU130+'PC HKI$'!CV130</f>
        <v>650.25407497785147</v>
      </c>
      <c r="CW131">
        <f>CV130+'PC HKI$'!CW130</f>
        <v>642.00157668171153</v>
      </c>
      <c r="CX131">
        <f>CW130+'PC HKI$'!CX130</f>
        <v>634.16191979145742</v>
      </c>
      <c r="CY131">
        <f>CX130+'PC HKI$'!CY130</f>
        <v>626.79972055329915</v>
      </c>
    </row>
    <row r="132" spans="1:103" x14ac:dyDescent="0.25">
      <c r="A132">
        <f>'HKFI(x)'!AE130</f>
        <v>2078</v>
      </c>
      <c r="B132">
        <f t="shared" si="4"/>
        <v>318142.23732398485</v>
      </c>
      <c r="C132">
        <f>'PC HKI$'!C131</f>
        <v>225.64963161651701</v>
      </c>
      <c r="D132">
        <f>C131+'PC HKI$'!D131</f>
        <v>409.33892991565335</v>
      </c>
      <c r="E132">
        <f>D131+'PC HKI$'!E131</f>
        <v>578.34420378582763</v>
      </c>
      <c r="F132">
        <f>E131+'PC HKI$'!F131</f>
        <v>827.26377545138666</v>
      </c>
      <c r="G132">
        <f>F131+'PC HKI$'!G131</f>
        <v>1148.6683309182386</v>
      </c>
      <c r="H132">
        <f>G131+'PC HKI$'!H131</f>
        <v>1533.4960529257773</v>
      </c>
      <c r="I132">
        <f>H131+'PC HKI$'!I131</f>
        <v>2023.3286824734344</v>
      </c>
      <c r="J132">
        <f>I131+'PC HKI$'!J131</f>
        <v>2513.5848540815978</v>
      </c>
      <c r="K132">
        <f>J131+'PC HKI$'!K131</f>
        <v>3011.5189272502184</v>
      </c>
      <c r="L132">
        <f>K131+'PC HKI$'!L131</f>
        <v>3486.5596195538451</v>
      </c>
      <c r="M132">
        <f>L131+'PC HKI$'!M131</f>
        <v>3977.6510207615561</v>
      </c>
      <c r="N132">
        <f>M131+'PC HKI$'!N131</f>
        <v>4481.3211096836658</v>
      </c>
      <c r="O132">
        <f>N131+'PC HKI$'!O131</f>
        <v>5014.7554680118865</v>
      </c>
      <c r="P132">
        <f>O131+'PC HKI$'!P131</f>
        <v>5565.1643996286793</v>
      </c>
      <c r="Q132">
        <f>P131+'PC HKI$'!Q131</f>
        <v>6103.4596263840385</v>
      </c>
      <c r="R132">
        <f>Q131+'PC HKI$'!R131</f>
        <v>6612.3603020004894</v>
      </c>
      <c r="S132">
        <f>R131+'PC HKI$'!S131</f>
        <v>7159.0963042438316</v>
      </c>
      <c r="T132">
        <f>S131+'PC HKI$'!T131</f>
        <v>7652.6416857438726</v>
      </c>
      <c r="U132">
        <f>T131+'PC HKI$'!U131</f>
        <v>7975.5726503236665</v>
      </c>
      <c r="V132">
        <f>U131+'PC HKI$'!V131</f>
        <v>8273.9593271369358</v>
      </c>
      <c r="W132">
        <f>V131+'PC HKI$'!W131</f>
        <v>8513.1323859146887</v>
      </c>
      <c r="X132">
        <f>W131+'PC HKI$'!X131</f>
        <v>8658.5559417288314</v>
      </c>
      <c r="Y132">
        <f>X131+'PC HKI$'!Y131</f>
        <v>8715.2290971377715</v>
      </c>
      <c r="Z132">
        <f>Y131+'PC HKI$'!Z131</f>
        <v>8649.2459978977313</v>
      </c>
      <c r="AA132">
        <f>Z131+'PC HKI$'!AA131</f>
        <v>8536.6980948058808</v>
      </c>
      <c r="AB132">
        <f>AA131+'PC HKI$'!AB131</f>
        <v>8392.6210739698818</v>
      </c>
      <c r="AC132">
        <f>AB131+'PC HKI$'!AC131</f>
        <v>8202.4381243736498</v>
      </c>
      <c r="AD132">
        <f>AC131+'PC HKI$'!AD131</f>
        <v>7921.1546237859147</v>
      </c>
      <c r="AE132">
        <f>AD131+'PC HKI$'!AE131</f>
        <v>7639.4882387042362</v>
      </c>
      <c r="AF132">
        <f>AE131+'PC HKI$'!AF131</f>
        <v>7357.0214568890478</v>
      </c>
      <c r="AG132">
        <f>AF131+'PC HKI$'!AG131</f>
        <v>7072.4652859052121</v>
      </c>
      <c r="AH132">
        <f>AG131+'PC HKI$'!AH131</f>
        <v>6786.4687210786669</v>
      </c>
      <c r="AI132">
        <f>AH131+'PC HKI$'!AI131</f>
        <v>6501.4029943904961</v>
      </c>
      <c r="AJ132">
        <f>AI131+'PC HKI$'!AJ131</f>
        <v>6220.4543172122758</v>
      </c>
      <c r="AK132">
        <f>AJ131+'PC HKI$'!AK131</f>
        <v>5946.1054601117385</v>
      </c>
      <c r="AL132">
        <f>AK131+'PC HKI$'!AL131</f>
        <v>5678.460605853541</v>
      </c>
      <c r="AM132">
        <f>AL131+'PC HKI$'!AM131</f>
        <v>5417.7275517865992</v>
      </c>
      <c r="AN132">
        <f>AM131+'PC HKI$'!AN131</f>
        <v>5164.7225993634156</v>
      </c>
      <c r="AO132">
        <f>AN131+'PC HKI$'!AO131</f>
        <v>4920.6045674919105</v>
      </c>
      <c r="AP132">
        <f>AO131+'PC HKI$'!AP131</f>
        <v>4686.5370204404344</v>
      </c>
      <c r="AQ132">
        <f>AP131+'PC HKI$'!AQ131</f>
        <v>4464.3398419299556</v>
      </c>
      <c r="AR132">
        <f>AQ131+'PC HKI$'!AR131</f>
        <v>4255.159552446089</v>
      </c>
      <c r="AS132">
        <f>AR131+'PC HKI$'!AS131</f>
        <v>4058.7425494480858</v>
      </c>
      <c r="AT132">
        <f>AS131+'PC HKI$'!AT131</f>
        <v>3874.0552574878016</v>
      </c>
      <c r="AU132">
        <f>AT131+'PC HKI$'!AU131</f>
        <v>3698.8029082316648</v>
      </c>
      <c r="AV132">
        <f>AU131+'PC HKI$'!AV131</f>
        <v>3532.1097492946938</v>
      </c>
      <c r="AW132">
        <f>AV131+'PC HKI$'!AW131</f>
        <v>3372.4517667727314</v>
      </c>
      <c r="AX132">
        <f>AW131+'PC HKI$'!AX131</f>
        <v>3218.4992085646068</v>
      </c>
      <c r="AY132">
        <f>AX131+'PC HKI$'!AY131</f>
        <v>3069.1512768221864</v>
      </c>
      <c r="AZ132">
        <f>AY131+'PC HKI$'!AZ131</f>
        <v>2923.9549229526456</v>
      </c>
      <c r="BA132">
        <f>AZ131+'PC HKI$'!BA131</f>
        <v>2783.3115121533065</v>
      </c>
      <c r="BB132">
        <f>BA131+'PC HKI$'!BB131</f>
        <v>2647.4006528259474</v>
      </c>
      <c r="BC132">
        <f>BB131+'PC HKI$'!BC131</f>
        <v>2516.492495476456</v>
      </c>
      <c r="BD132">
        <f>BC131+'PC HKI$'!BD131</f>
        <v>2391.9699980721889</v>
      </c>
      <c r="BE132">
        <f>BD131+'PC HKI$'!BE131</f>
        <v>2274.2035684665839</v>
      </c>
      <c r="BF132">
        <f>BE131+'PC HKI$'!BF131</f>
        <v>2162.827332399117</v>
      </c>
      <c r="BG132">
        <f>BF131+'PC HKI$'!BG131</f>
        <v>2058.9665210813537</v>
      </c>
      <c r="BH132">
        <f>BG131+'PC HKI$'!BH131</f>
        <v>1962.4056040196681</v>
      </c>
      <c r="BI132">
        <f>BH131+'PC HKI$'!BI131</f>
        <v>1872.3497393437833</v>
      </c>
      <c r="BJ132">
        <f>BI131+'PC HKI$'!BJ131</f>
        <v>1787.9691043348628</v>
      </c>
      <c r="BK132">
        <f>BJ131+'PC HKI$'!BK131</f>
        <v>1708.1750884581229</v>
      </c>
      <c r="BL132">
        <f>BK131+'PC HKI$'!BL131</f>
        <v>1633.2973882947183</v>
      </c>
      <c r="BM132">
        <f>BL131+'PC HKI$'!BM131</f>
        <v>1562.9865265712456</v>
      </c>
      <c r="BN132">
        <f>BM131+'PC HKI$'!BN131</f>
        <v>1496.1758692140243</v>
      </c>
      <c r="BO132">
        <f>BN131+'PC HKI$'!BO131</f>
        <v>1432.9153203172814</v>
      </c>
      <c r="BP132">
        <f>BO131+'PC HKI$'!BP131</f>
        <v>1374.0500410121788</v>
      </c>
      <c r="BQ132">
        <f>BP131+'PC HKI$'!BQ131</f>
        <v>1319.3915779951933</v>
      </c>
      <c r="BR132">
        <f>BQ131+'PC HKI$'!BR131</f>
        <v>1268.4184831235775</v>
      </c>
      <c r="BS132">
        <f>BR131+'PC HKI$'!BS131</f>
        <v>1221.7076356011228</v>
      </c>
      <c r="BT132">
        <f>BS131+'PC HKI$'!BT131</f>
        <v>1179.014216723707</v>
      </c>
      <c r="BU132">
        <f>BT131+'PC HKI$'!BU131</f>
        <v>1139.4971984117599</v>
      </c>
      <c r="BV132">
        <f>BU131+'PC HKI$'!BV131</f>
        <v>1102.5013548509223</v>
      </c>
      <c r="BW132">
        <f>BV131+'PC HKI$'!BW131</f>
        <v>1067.9273922151185</v>
      </c>
      <c r="BX132">
        <f>BW131+'PC HKI$'!BX131</f>
        <v>1036.0710724736516</v>
      </c>
      <c r="BY132">
        <f>BX131+'PC HKI$'!BY131</f>
        <v>1006.8338704505381</v>
      </c>
      <c r="BZ132">
        <f>BY131+'PC HKI$'!BZ131</f>
        <v>979.35124335866522</v>
      </c>
      <c r="CA132">
        <f>BZ131+'PC HKI$'!CA131</f>
        <v>953.29131063454349</v>
      </c>
      <c r="CB132">
        <f>CA131+'PC HKI$'!CB131</f>
        <v>929.19590768277544</v>
      </c>
      <c r="CC132">
        <f>CB131+'PC HKI$'!CC131</f>
        <v>906.81016057022157</v>
      </c>
      <c r="CD132">
        <f>CC131+'PC HKI$'!CD131</f>
        <v>886.02602772017406</v>
      </c>
      <c r="CE132">
        <f>CD131+'PC HKI$'!CE131</f>
        <v>866.95621120787609</v>
      </c>
      <c r="CF132">
        <f>CE131+'PC HKI$'!CF131</f>
        <v>849.31383635680129</v>
      </c>
      <c r="CG132">
        <f>CF131+'PC HKI$'!CG131</f>
        <v>832.91089892935952</v>
      </c>
      <c r="CH132">
        <f>CG131+'PC HKI$'!CH131</f>
        <v>817.54187059277535</v>
      </c>
      <c r="CI132">
        <f>CH131+'PC HKI$'!CI131</f>
        <v>803.0933812290815</v>
      </c>
      <c r="CJ132">
        <f>CI131+'PC HKI$'!CJ131</f>
        <v>789.44723367353595</v>
      </c>
      <c r="CK132">
        <f>CJ131+'PC HKI$'!CK131</f>
        <v>776.40105580311001</v>
      </c>
      <c r="CL132">
        <f>CK131+'PC HKI$'!CL131</f>
        <v>763.83951039779379</v>
      </c>
      <c r="CM132">
        <f>CL131+'PC HKI$'!CM131</f>
        <v>751.75277518064763</v>
      </c>
      <c r="CN132">
        <f>CM131+'PC HKI$'!CN131</f>
        <v>740.06680178196461</v>
      </c>
      <c r="CO132">
        <f>CN131+'PC HKI$'!CO131</f>
        <v>728.78231983500734</v>
      </c>
      <c r="CP132">
        <f>CO131+'PC HKI$'!CP131</f>
        <v>717.82982463288567</v>
      </c>
      <c r="CQ132">
        <f>CP131+'PC HKI$'!CQ131</f>
        <v>707.21551644169085</v>
      </c>
      <c r="CR132">
        <f>CQ131+'PC HKI$'!CR131</f>
        <v>696.90593205749713</v>
      </c>
      <c r="CS132">
        <f>CR131+'PC HKI$'!CS131</f>
        <v>686.86975434774638</v>
      </c>
      <c r="CT132">
        <f>CS131+'PC HKI$'!CT131</f>
        <v>677.1505856638264</v>
      </c>
      <c r="CU132">
        <f>CT131+'PC HKI$'!CU131</f>
        <v>667.81805834277748</v>
      </c>
      <c r="CV132">
        <f>CU131+'PC HKI$'!CV131</f>
        <v>658.8538775229606</v>
      </c>
      <c r="CW132">
        <f>CV131+'PC HKI$'!CW131</f>
        <v>650.25407497785147</v>
      </c>
      <c r="CX132">
        <f>CW131+'PC HKI$'!CX131</f>
        <v>642.00157668171153</v>
      </c>
      <c r="CY132">
        <f>CX131+'PC HKI$'!CY131</f>
        <v>634.16191979145742</v>
      </c>
    </row>
    <row r="133" spans="1:103" x14ac:dyDescent="0.25">
      <c r="A133">
        <f>'HKFI(x)'!AE131</f>
        <v>2079</v>
      </c>
      <c r="B133">
        <f t="shared" si="4"/>
        <v>329466.3175021683</v>
      </c>
      <c r="C133">
        <f>'PC HKI$'!C132</f>
        <v>231.41379913795816</v>
      </c>
      <c r="D133">
        <f>C132+'PC HKI$'!D132</f>
        <v>419.08066246662327</v>
      </c>
      <c r="E133">
        <f>D132+'PC HKI$'!E132</f>
        <v>591.89209521142243</v>
      </c>
      <c r="F133">
        <f>E132+'PC HKI$'!F132</f>
        <v>846.06977252186175</v>
      </c>
      <c r="G133">
        <f>F132+'PC HKI$'!G132</f>
        <v>1174.0547165097573</v>
      </c>
      <c r="H133">
        <f>G132+'PC HKI$'!H132</f>
        <v>1567.6570249078466</v>
      </c>
      <c r="I133">
        <f>H132+'PC HKI$'!I132</f>
        <v>2068.4893049815</v>
      </c>
      <c r="J133">
        <f>I132+'PC HKI$'!J132</f>
        <v>2570.2361594382837</v>
      </c>
      <c r="K133">
        <f>J132+'PC HKI$'!K132</f>
        <v>3079.0252178139444</v>
      </c>
      <c r="L133">
        <f>K132+'PC HKI$'!L132</f>
        <v>3564.5170114515831</v>
      </c>
      <c r="M133">
        <f>L132+'PC HKI$'!M132</f>
        <v>4067.3699417131329</v>
      </c>
      <c r="N133">
        <f>M132+'PC HKI$'!N132</f>
        <v>4583.7511433542686</v>
      </c>
      <c r="O133">
        <f>N132+'PC HKI$'!O132</f>
        <v>5130.6244729048858</v>
      </c>
      <c r="P133">
        <f>O132+'PC HKI$'!P132</f>
        <v>5695.4179322107193</v>
      </c>
      <c r="Q133">
        <f>P132+'PC HKI$'!Q132</f>
        <v>6248.7764582325999</v>
      </c>
      <c r="R133">
        <f>Q132+'PC HKI$'!R132</f>
        <v>6773.3904067793228</v>
      </c>
      <c r="S133">
        <f>R132+'PC HKI$'!S132</f>
        <v>7337.7282044970325</v>
      </c>
      <c r="T133">
        <f>S132+'PC HKI$'!T132</f>
        <v>7848.4515692349769</v>
      </c>
      <c r="U133">
        <f>T132+'PC HKI$'!U132</f>
        <v>8185.8877801345352</v>
      </c>
      <c r="V133">
        <f>U132+'PC HKI$'!V132</f>
        <v>8499.3409310102616</v>
      </c>
      <c r="W133">
        <f>V132+'PC HKI$'!W132</f>
        <v>8752.0020185642552</v>
      </c>
      <c r="X133">
        <f>W132+'PC HKI$'!X132</f>
        <v>8909.658461073479</v>
      </c>
      <c r="Y133">
        <f>X132+'PC HKI$'!Y132</f>
        <v>8975.3017139347812</v>
      </c>
      <c r="Z133">
        <f>Y132+'PC HKI$'!Z132</f>
        <v>8915.7811113845037</v>
      </c>
      <c r="AA133">
        <f>Z132+'PC HKI$'!AA132</f>
        <v>8809.1940940291843</v>
      </c>
      <c r="AB133">
        <f>AA132+'PC HKI$'!AB132</f>
        <v>8669.5869118505379</v>
      </c>
      <c r="AC133">
        <f>AB132+'PC HKI$'!AC132</f>
        <v>8482.7606759715691</v>
      </c>
      <c r="AD133">
        <f>AC132+'PC HKI$'!AD132</f>
        <v>8202.4381243736498</v>
      </c>
      <c r="AE133">
        <f>AD132+'PC HKI$'!AE132</f>
        <v>7921.1546237859147</v>
      </c>
      <c r="AF133">
        <f>AE132+'PC HKI$'!AF132</f>
        <v>7639.4882387042362</v>
      </c>
      <c r="AG133">
        <f>AF132+'PC HKI$'!AG132</f>
        <v>7357.0214568890478</v>
      </c>
      <c r="AH133">
        <f>AG132+'PC HKI$'!AH132</f>
        <v>7072.4652859052121</v>
      </c>
      <c r="AI133">
        <f>AH132+'PC HKI$'!AI132</f>
        <v>6786.4687210786669</v>
      </c>
      <c r="AJ133">
        <f>AI132+'PC HKI$'!AJ132</f>
        <v>6501.4029943904961</v>
      </c>
      <c r="AK133">
        <f>AJ132+'PC HKI$'!AK132</f>
        <v>6220.4543172122758</v>
      </c>
      <c r="AL133">
        <f>AK132+'PC HKI$'!AL132</f>
        <v>5946.1054601117385</v>
      </c>
      <c r="AM133">
        <f>AL132+'PC HKI$'!AM132</f>
        <v>5678.460605853541</v>
      </c>
      <c r="AN133">
        <f>AM132+'PC HKI$'!AN132</f>
        <v>5417.7275517865992</v>
      </c>
      <c r="AO133">
        <f>AN132+'PC HKI$'!AO132</f>
        <v>5164.7225993634156</v>
      </c>
      <c r="AP133">
        <f>AO132+'PC HKI$'!AP132</f>
        <v>4920.6045674919105</v>
      </c>
      <c r="AQ133">
        <f>AP132+'PC HKI$'!AQ132</f>
        <v>4686.5370204404344</v>
      </c>
      <c r="AR133">
        <f>AQ132+'PC HKI$'!AR132</f>
        <v>4464.3398419299556</v>
      </c>
      <c r="AS133">
        <f>AR132+'PC HKI$'!AS132</f>
        <v>4255.159552446089</v>
      </c>
      <c r="AT133">
        <f>AS132+'PC HKI$'!AT132</f>
        <v>4058.7425494480858</v>
      </c>
      <c r="AU133">
        <f>AT132+'PC HKI$'!AU132</f>
        <v>3874.0552574878016</v>
      </c>
      <c r="AV133">
        <f>AU132+'PC HKI$'!AV132</f>
        <v>3698.8029082316648</v>
      </c>
      <c r="AW133">
        <f>AV132+'PC HKI$'!AW132</f>
        <v>3532.1097492946938</v>
      </c>
      <c r="AX133">
        <f>AW132+'PC HKI$'!AX132</f>
        <v>3372.4517667727314</v>
      </c>
      <c r="AY133">
        <f>AX132+'PC HKI$'!AY132</f>
        <v>3218.4992085646068</v>
      </c>
      <c r="AZ133">
        <f>AY132+'PC HKI$'!AZ132</f>
        <v>3069.1512768221864</v>
      </c>
      <c r="BA133">
        <f>AZ132+'PC HKI$'!BA132</f>
        <v>2923.9549229526456</v>
      </c>
      <c r="BB133">
        <f>BA132+'PC HKI$'!BB132</f>
        <v>2783.3115121533065</v>
      </c>
      <c r="BC133">
        <f>BB132+'PC HKI$'!BC132</f>
        <v>2647.4006528259474</v>
      </c>
      <c r="BD133">
        <f>BC132+'PC HKI$'!BD132</f>
        <v>2516.492495476456</v>
      </c>
      <c r="BE133">
        <f>BD132+'PC HKI$'!BE132</f>
        <v>2391.9699980721889</v>
      </c>
      <c r="BF133">
        <f>BE132+'PC HKI$'!BF132</f>
        <v>2274.2035684665839</v>
      </c>
      <c r="BG133">
        <f>BF132+'PC HKI$'!BG132</f>
        <v>2162.827332399117</v>
      </c>
      <c r="BH133">
        <f>BG132+'PC HKI$'!BH132</f>
        <v>2058.9665210813537</v>
      </c>
      <c r="BI133">
        <f>BH132+'PC HKI$'!BI132</f>
        <v>1962.4056040196681</v>
      </c>
      <c r="BJ133">
        <f>BI132+'PC HKI$'!BJ132</f>
        <v>1872.3497393437833</v>
      </c>
      <c r="BK133">
        <f>BJ132+'PC HKI$'!BK132</f>
        <v>1787.9691043348628</v>
      </c>
      <c r="BL133">
        <f>BK132+'PC HKI$'!BL132</f>
        <v>1708.1750884581229</v>
      </c>
      <c r="BM133">
        <f>BL132+'PC HKI$'!BM132</f>
        <v>1633.2973882947183</v>
      </c>
      <c r="BN133">
        <f>BM132+'PC HKI$'!BN132</f>
        <v>1562.9865265712456</v>
      </c>
      <c r="BO133">
        <f>BN132+'PC HKI$'!BO132</f>
        <v>1496.1758692140243</v>
      </c>
      <c r="BP133">
        <f>BO132+'PC HKI$'!BP132</f>
        <v>1432.9153203172814</v>
      </c>
      <c r="BQ133">
        <f>BP132+'PC HKI$'!BQ132</f>
        <v>1374.0500410121788</v>
      </c>
      <c r="BR133">
        <f>BQ132+'PC HKI$'!BR132</f>
        <v>1319.3915779951933</v>
      </c>
      <c r="BS133">
        <f>BR132+'PC HKI$'!BS132</f>
        <v>1268.4184831235775</v>
      </c>
      <c r="BT133">
        <f>BS132+'PC HKI$'!BT132</f>
        <v>1221.7076356011228</v>
      </c>
      <c r="BU133">
        <f>BT132+'PC HKI$'!BU132</f>
        <v>1179.014216723707</v>
      </c>
      <c r="BV133">
        <f>BU132+'PC HKI$'!BV132</f>
        <v>1139.4971984117599</v>
      </c>
      <c r="BW133">
        <f>BV132+'PC HKI$'!BW132</f>
        <v>1102.5013548509223</v>
      </c>
      <c r="BX133">
        <f>BW132+'PC HKI$'!BX132</f>
        <v>1067.9273922151185</v>
      </c>
      <c r="BY133">
        <f>BX132+'PC HKI$'!BY132</f>
        <v>1036.0710724736516</v>
      </c>
      <c r="BZ133">
        <f>BY132+'PC HKI$'!BZ132</f>
        <v>1006.8338704505381</v>
      </c>
      <c r="CA133">
        <f>BZ132+'PC HKI$'!CA132</f>
        <v>979.35124335866522</v>
      </c>
      <c r="CB133">
        <f>CA132+'PC HKI$'!CB132</f>
        <v>953.29131063454349</v>
      </c>
      <c r="CC133">
        <f>CB132+'PC HKI$'!CC132</f>
        <v>929.19590768277544</v>
      </c>
      <c r="CD133">
        <f>CC132+'PC HKI$'!CD132</f>
        <v>906.81016057022157</v>
      </c>
      <c r="CE133">
        <f>CD132+'PC HKI$'!CE132</f>
        <v>886.02602772017406</v>
      </c>
      <c r="CF133">
        <f>CE132+'PC HKI$'!CF132</f>
        <v>866.95621120787609</v>
      </c>
      <c r="CG133">
        <f>CF132+'PC HKI$'!CG132</f>
        <v>849.31383635680129</v>
      </c>
      <c r="CH133">
        <f>CG132+'PC HKI$'!CH132</f>
        <v>832.91089892935952</v>
      </c>
      <c r="CI133">
        <f>CH132+'PC HKI$'!CI132</f>
        <v>817.54187059277535</v>
      </c>
      <c r="CJ133">
        <f>CI132+'PC HKI$'!CJ132</f>
        <v>803.0933812290815</v>
      </c>
      <c r="CK133">
        <f>CJ132+'PC HKI$'!CK132</f>
        <v>789.44723367353595</v>
      </c>
      <c r="CL133">
        <f>CK132+'PC HKI$'!CL132</f>
        <v>776.40105580311001</v>
      </c>
      <c r="CM133">
        <f>CL132+'PC HKI$'!CM132</f>
        <v>763.83951039779379</v>
      </c>
      <c r="CN133">
        <f>CM132+'PC HKI$'!CN132</f>
        <v>751.75277518064763</v>
      </c>
      <c r="CO133">
        <f>CN132+'PC HKI$'!CO132</f>
        <v>740.06680178196461</v>
      </c>
      <c r="CP133">
        <f>CO132+'PC HKI$'!CP132</f>
        <v>728.78231983500734</v>
      </c>
      <c r="CQ133">
        <f>CP132+'PC HKI$'!CQ132</f>
        <v>717.82982463288567</v>
      </c>
      <c r="CR133">
        <f>CQ132+'PC HKI$'!CR132</f>
        <v>707.21551644169085</v>
      </c>
      <c r="CS133">
        <f>CR132+'PC HKI$'!CS132</f>
        <v>696.90593205749713</v>
      </c>
      <c r="CT133">
        <f>CS132+'PC HKI$'!CT132</f>
        <v>686.86975434774638</v>
      </c>
      <c r="CU133">
        <f>CT132+'PC HKI$'!CU132</f>
        <v>677.1505856638264</v>
      </c>
      <c r="CV133">
        <f>CU132+'PC HKI$'!CV132</f>
        <v>667.81805834277748</v>
      </c>
      <c r="CW133">
        <f>CV132+'PC HKI$'!CW132</f>
        <v>658.8538775229606</v>
      </c>
      <c r="CX133">
        <f>CW132+'PC HKI$'!CX132</f>
        <v>650.25407497785147</v>
      </c>
      <c r="CY133">
        <f>CX132+'PC HKI$'!CY132</f>
        <v>642.00157668171153</v>
      </c>
    </row>
    <row r="134" spans="1:103" x14ac:dyDescent="0.25">
      <c r="A134">
        <f>'HKFI(x)'!AE132</f>
        <v>2080</v>
      </c>
      <c r="B134">
        <f t="shared" si="4"/>
        <v>341107.00474450161</v>
      </c>
      <c r="C134">
        <f>'PC HKI$'!C133</f>
        <v>238.0003118628367</v>
      </c>
      <c r="D134">
        <f>C133+'PC HKI$'!D133</f>
        <v>430.01015201904499</v>
      </c>
      <c r="E134">
        <f>D133+'PC HKI$'!E133</f>
        <v>606.5698939319617</v>
      </c>
      <c r="F134">
        <f>E133+'PC HKI$'!F133</f>
        <v>866.7814285576062</v>
      </c>
      <c r="G134">
        <f>F133+'PC HKI$'!G133</f>
        <v>1202.0177431316051</v>
      </c>
      <c r="H134">
        <f>G133+'PC HKI$'!H133</f>
        <v>1605.2321096036658</v>
      </c>
      <c r="I134">
        <f>H133+'PC HKI$'!I133</f>
        <v>2117.6792246099485</v>
      </c>
      <c r="J134">
        <f>I133+'PC HKI$'!J133</f>
        <v>2631.017292330258</v>
      </c>
      <c r="K134">
        <f>J133+'PC HKI$'!K133</f>
        <v>3151.7232139957846</v>
      </c>
      <c r="L134">
        <f>K133+'PC HKI$'!L133</f>
        <v>3647.7818063544687</v>
      </c>
      <c r="M134">
        <f>L133+'PC HKI$'!M133</f>
        <v>4161.8646519568547</v>
      </c>
      <c r="N134">
        <f>M133+'PC HKI$'!N133</f>
        <v>4690.5948042730861</v>
      </c>
      <c r="O134">
        <f>N133+'PC HKI$'!O133</f>
        <v>5250.8454591919799</v>
      </c>
      <c r="P134">
        <f>O133+'PC HKI$'!P133</f>
        <v>5829.7031125667827</v>
      </c>
      <c r="Q134">
        <f>P133+'PC HKI$'!Q133</f>
        <v>6397.5541320786297</v>
      </c>
      <c r="R134">
        <f>Q133+'PC HKI$'!R133</f>
        <v>6936.9942136305044</v>
      </c>
      <c r="S134">
        <f>R133+'PC HKI$'!S133</f>
        <v>7518.1775473108873</v>
      </c>
      <c r="T134">
        <f>S133+'PC HKI$'!T133</f>
        <v>8045.6010209144342</v>
      </c>
      <c r="U134">
        <f>T133+'PC HKI$'!U133</f>
        <v>8395.4319832550318</v>
      </c>
      <c r="V134">
        <f>U133+'PC HKI$'!V133</f>
        <v>8722.7562573135947</v>
      </c>
      <c r="W134">
        <f>V133+'PC HKI$'!W133</f>
        <v>8989.139074841969</v>
      </c>
      <c r="X134">
        <f>W133+'PC HKI$'!X133</f>
        <v>9158.6272220378378</v>
      </c>
      <c r="Y134">
        <f>X133+'PC HKI$'!Y133</f>
        <v>9234.2917590904526</v>
      </c>
      <c r="Z134">
        <f>Y133+'PC HKI$'!Z133</f>
        <v>9181.1200898696425</v>
      </c>
      <c r="AA134">
        <f>Z133+'PC HKI$'!AA133</f>
        <v>9080.0179014904297</v>
      </c>
      <c r="AB134">
        <f>AA133+'PC HKI$'!AB133</f>
        <v>8945.6458837255886</v>
      </c>
      <c r="AC134">
        <f>AB133+'PC HKI$'!AC133</f>
        <v>8762.209444419479</v>
      </c>
      <c r="AD134">
        <f>AC133+'PC HKI$'!AD133</f>
        <v>8482.7606759715691</v>
      </c>
      <c r="AE134">
        <f>AD133+'PC HKI$'!AE133</f>
        <v>8202.4381243736498</v>
      </c>
      <c r="AF134">
        <f>AE133+'PC HKI$'!AF133</f>
        <v>7921.1546237859147</v>
      </c>
      <c r="AG134">
        <f>AF133+'PC HKI$'!AG133</f>
        <v>7639.4882387042362</v>
      </c>
      <c r="AH134">
        <f>AG133+'PC HKI$'!AH133</f>
        <v>7357.0214568890478</v>
      </c>
      <c r="AI134">
        <f>AH133+'PC HKI$'!AI133</f>
        <v>7072.4652859052121</v>
      </c>
      <c r="AJ134">
        <f>AI133+'PC HKI$'!AJ133</f>
        <v>6786.4687210786669</v>
      </c>
      <c r="AK134">
        <f>AJ133+'PC HKI$'!AK133</f>
        <v>6501.4029943904961</v>
      </c>
      <c r="AL134">
        <f>AK133+'PC HKI$'!AL133</f>
        <v>6220.4543172122758</v>
      </c>
      <c r="AM134">
        <f>AL133+'PC HKI$'!AM133</f>
        <v>5946.1054601117385</v>
      </c>
      <c r="AN134">
        <f>AM133+'PC HKI$'!AN133</f>
        <v>5678.460605853541</v>
      </c>
      <c r="AO134">
        <f>AN133+'PC HKI$'!AO133</f>
        <v>5417.7275517865992</v>
      </c>
      <c r="AP134">
        <f>AO133+'PC HKI$'!AP133</f>
        <v>5164.7225993634156</v>
      </c>
      <c r="AQ134">
        <f>AP133+'PC HKI$'!AQ133</f>
        <v>4920.6045674919105</v>
      </c>
      <c r="AR134">
        <f>AQ133+'PC HKI$'!AR133</f>
        <v>4686.5370204404344</v>
      </c>
      <c r="AS134">
        <f>AR133+'PC HKI$'!AS133</f>
        <v>4464.3398419299556</v>
      </c>
      <c r="AT134">
        <f>AS133+'PC HKI$'!AT133</f>
        <v>4255.159552446089</v>
      </c>
      <c r="AU134">
        <f>AT133+'PC HKI$'!AU133</f>
        <v>4058.7425494480858</v>
      </c>
      <c r="AV134">
        <f>AU133+'PC HKI$'!AV133</f>
        <v>3874.0552574878016</v>
      </c>
      <c r="AW134">
        <f>AV133+'PC HKI$'!AW133</f>
        <v>3698.8029082316648</v>
      </c>
      <c r="AX134">
        <f>AW133+'PC HKI$'!AX133</f>
        <v>3532.1097492946938</v>
      </c>
      <c r="AY134">
        <f>AX133+'PC HKI$'!AY133</f>
        <v>3372.4517667727314</v>
      </c>
      <c r="AZ134">
        <f>AY133+'PC HKI$'!AZ133</f>
        <v>3218.4992085646068</v>
      </c>
      <c r="BA134">
        <f>AZ133+'PC HKI$'!BA133</f>
        <v>3069.1512768221864</v>
      </c>
      <c r="BB134">
        <f>BA133+'PC HKI$'!BB133</f>
        <v>2923.9549229526456</v>
      </c>
      <c r="BC134">
        <f>BB133+'PC HKI$'!BC133</f>
        <v>2783.3115121533065</v>
      </c>
      <c r="BD134">
        <f>BC133+'PC HKI$'!BD133</f>
        <v>2647.4006528259474</v>
      </c>
      <c r="BE134">
        <f>BD133+'PC HKI$'!BE133</f>
        <v>2516.492495476456</v>
      </c>
      <c r="BF134">
        <f>BE133+'PC HKI$'!BF133</f>
        <v>2391.9699980721889</v>
      </c>
      <c r="BG134">
        <f>BF133+'PC HKI$'!BG133</f>
        <v>2274.2035684665839</v>
      </c>
      <c r="BH134">
        <f>BG133+'PC HKI$'!BH133</f>
        <v>2162.827332399117</v>
      </c>
      <c r="BI134">
        <f>BH133+'PC HKI$'!BI133</f>
        <v>2058.9665210813537</v>
      </c>
      <c r="BJ134">
        <f>BI133+'PC HKI$'!BJ133</f>
        <v>1962.4056040196681</v>
      </c>
      <c r="BK134">
        <f>BJ133+'PC HKI$'!BK133</f>
        <v>1872.3497393437833</v>
      </c>
      <c r="BL134">
        <f>BK133+'PC HKI$'!BL133</f>
        <v>1787.9691043348628</v>
      </c>
      <c r="BM134">
        <f>BL133+'PC HKI$'!BM133</f>
        <v>1708.1750884581229</v>
      </c>
      <c r="BN134">
        <f>BM133+'PC HKI$'!BN133</f>
        <v>1633.2973882947183</v>
      </c>
      <c r="BO134">
        <f>BN133+'PC HKI$'!BO133</f>
        <v>1562.9865265712456</v>
      </c>
      <c r="BP134">
        <f>BO133+'PC HKI$'!BP133</f>
        <v>1496.1758692140243</v>
      </c>
      <c r="BQ134">
        <f>BP133+'PC HKI$'!BQ133</f>
        <v>1432.9153203172814</v>
      </c>
      <c r="BR134">
        <f>BQ133+'PC HKI$'!BR133</f>
        <v>1374.0500410121788</v>
      </c>
      <c r="BS134">
        <f>BR133+'PC HKI$'!BS133</f>
        <v>1319.3915779951933</v>
      </c>
      <c r="BT134">
        <f>BS133+'PC HKI$'!BT133</f>
        <v>1268.4184831235775</v>
      </c>
      <c r="BU134">
        <f>BT133+'PC HKI$'!BU133</f>
        <v>1221.7076356011228</v>
      </c>
      <c r="BV134">
        <f>BU133+'PC HKI$'!BV133</f>
        <v>1179.014216723707</v>
      </c>
      <c r="BW134">
        <f>BV133+'PC HKI$'!BW133</f>
        <v>1139.4971984117599</v>
      </c>
      <c r="BX134">
        <f>BW133+'PC HKI$'!BX133</f>
        <v>1102.5013548509223</v>
      </c>
      <c r="BY134">
        <f>BX133+'PC HKI$'!BY133</f>
        <v>1067.9273922151185</v>
      </c>
      <c r="BZ134">
        <f>BY133+'PC HKI$'!BZ133</f>
        <v>1036.0710724736516</v>
      </c>
      <c r="CA134">
        <f>BZ133+'PC HKI$'!CA133</f>
        <v>1006.8338704505381</v>
      </c>
      <c r="CB134">
        <f>CA133+'PC HKI$'!CB133</f>
        <v>979.35124335866522</v>
      </c>
      <c r="CC134">
        <f>CB133+'PC HKI$'!CC133</f>
        <v>953.29131063454349</v>
      </c>
      <c r="CD134">
        <f>CC133+'PC HKI$'!CD133</f>
        <v>929.19590768277544</v>
      </c>
      <c r="CE134">
        <f>CD133+'PC HKI$'!CE133</f>
        <v>906.81016057022157</v>
      </c>
      <c r="CF134">
        <f>CE133+'PC HKI$'!CF133</f>
        <v>886.02602772017406</v>
      </c>
      <c r="CG134">
        <f>CF133+'PC HKI$'!CG133</f>
        <v>866.95621120787609</v>
      </c>
      <c r="CH134">
        <f>CG133+'PC HKI$'!CH133</f>
        <v>849.31383635680129</v>
      </c>
      <c r="CI134">
        <f>CH133+'PC HKI$'!CI133</f>
        <v>832.91089892935952</v>
      </c>
      <c r="CJ134">
        <f>CI133+'PC HKI$'!CJ133</f>
        <v>817.54187059277535</v>
      </c>
      <c r="CK134">
        <f>CJ133+'PC HKI$'!CK133</f>
        <v>803.0933812290815</v>
      </c>
      <c r="CL134">
        <f>CK133+'PC HKI$'!CL133</f>
        <v>789.44723367353595</v>
      </c>
      <c r="CM134">
        <f>CL133+'PC HKI$'!CM133</f>
        <v>776.40105580311001</v>
      </c>
      <c r="CN134">
        <f>CM133+'PC HKI$'!CN133</f>
        <v>763.83951039779379</v>
      </c>
      <c r="CO134">
        <f>CN133+'PC HKI$'!CO133</f>
        <v>751.75277518064763</v>
      </c>
      <c r="CP134">
        <f>CO133+'PC HKI$'!CP133</f>
        <v>740.06680178196461</v>
      </c>
      <c r="CQ134">
        <f>CP133+'PC HKI$'!CQ133</f>
        <v>728.78231983500734</v>
      </c>
      <c r="CR134">
        <f>CQ133+'PC HKI$'!CR133</f>
        <v>717.82982463288567</v>
      </c>
      <c r="CS134">
        <f>CR133+'PC HKI$'!CS133</f>
        <v>707.21551644169085</v>
      </c>
      <c r="CT134">
        <f>CS133+'PC HKI$'!CT133</f>
        <v>696.90593205749713</v>
      </c>
      <c r="CU134">
        <f>CT133+'PC HKI$'!CU133</f>
        <v>686.86975434774638</v>
      </c>
      <c r="CV134">
        <f>CU133+'PC HKI$'!CV133</f>
        <v>677.1505856638264</v>
      </c>
      <c r="CW134">
        <f>CV133+'PC HKI$'!CW133</f>
        <v>667.81805834277748</v>
      </c>
      <c r="CX134">
        <f>CW133+'PC HKI$'!CX133</f>
        <v>658.8538775229606</v>
      </c>
      <c r="CY134">
        <f>CX133+'PC HKI$'!CY133</f>
        <v>650.25407497785147</v>
      </c>
    </row>
    <row r="135" spans="1:103" x14ac:dyDescent="0.25">
      <c r="A135">
        <f>'HKFI(x)'!AE133</f>
        <v>2081</v>
      </c>
      <c r="B135">
        <f t="shared" si="4"/>
        <v>353108.23825046403</v>
      </c>
      <c r="C135">
        <f>'PC HKI$'!C134</f>
        <v>245.58843926837574</v>
      </c>
      <c r="D135">
        <f>C134+'PC HKI$'!D134</f>
        <v>442.36994409208012</v>
      </c>
      <c r="E135">
        <f>D134+'PC HKI$'!E134</f>
        <v>623.04150099937647</v>
      </c>
      <c r="F135">
        <f>E134+'PC HKI$'!F134</f>
        <v>889.63722482444541</v>
      </c>
      <c r="G135">
        <f>F134+'PC HKI$'!G134</f>
        <v>1233.1879707322573</v>
      </c>
      <c r="H135">
        <f>G134+'PC HKI$'!H134</f>
        <v>1647.4490631610195</v>
      </c>
      <c r="I135">
        <f>H134+'PC HKI$'!I134</f>
        <v>2172.3264708889496</v>
      </c>
      <c r="J135">
        <f>I134+'PC HKI$'!J134</f>
        <v>2697.7105651154006</v>
      </c>
      <c r="K135">
        <f>J134+'PC HKI$'!K134</f>
        <v>3230.5237409187621</v>
      </c>
      <c r="L135">
        <f>K134+'PC HKI$'!L134</f>
        <v>3738.1503957875193</v>
      </c>
      <c r="M135">
        <f>L134+'PC HKI$'!M134</f>
        <v>4263.7720445939849</v>
      </c>
      <c r="N135">
        <f>M134+'PC HKI$'!N134</f>
        <v>4804.436775170946</v>
      </c>
      <c r="O135">
        <f>N134+'PC HKI$'!O134</f>
        <v>5377.599400573833</v>
      </c>
      <c r="P135">
        <f>O134+'PC HKI$'!P134</f>
        <v>5970.5090081391118</v>
      </c>
      <c r="Q135">
        <f>P134+'PC HKI$'!Q134</f>
        <v>6552.642406334131</v>
      </c>
      <c r="R135">
        <f>Q134+'PC HKI$'!R134</f>
        <v>7106.5430066018398</v>
      </c>
      <c r="S135">
        <f>R134+'PC HKI$'!S134</f>
        <v>7704.0467899490477</v>
      </c>
      <c r="T135">
        <f>S134+'PC HKI$'!T134</f>
        <v>8247.420516771861</v>
      </c>
      <c r="U135">
        <f>T134+'PC HKI$'!U134</f>
        <v>8608.283020507426</v>
      </c>
      <c r="V135">
        <f>U134+'PC HKI$'!V134</f>
        <v>8947.3134546798192</v>
      </c>
      <c r="W135">
        <f>V134+'PC HKI$'!W134</f>
        <v>9225.9236477547165</v>
      </c>
      <c r="X135">
        <f>W134+'PC HKI$'!X134</f>
        <v>9407.4136756363096</v>
      </c>
      <c r="Y135">
        <f>X134+'PC HKI$'!Y134</f>
        <v>9492.2651645264741</v>
      </c>
      <c r="Z135">
        <f>Y134+'PC HKI$'!Z134</f>
        <v>9446.1974377397128</v>
      </c>
      <c r="AA135">
        <f>Z134+'PC HKI$'!AA134</f>
        <v>9350.4206982194046</v>
      </c>
      <c r="AB135">
        <f>AA134+'PC HKI$'!AB134</f>
        <v>9220.6905655987684</v>
      </c>
      <c r="AC135">
        <f>AB134+'PC HKI$'!AC134</f>
        <v>9041.202942299542</v>
      </c>
      <c r="AD135">
        <f>AC134+'PC HKI$'!AD134</f>
        <v>8762.209444419479</v>
      </c>
      <c r="AE135">
        <f>AD134+'PC HKI$'!AE134</f>
        <v>8482.7606759715691</v>
      </c>
      <c r="AF135">
        <f>AE134+'PC HKI$'!AF134</f>
        <v>8202.4381243736498</v>
      </c>
      <c r="AG135">
        <f>AF134+'PC HKI$'!AG134</f>
        <v>7921.1546237859147</v>
      </c>
      <c r="AH135">
        <f>AG134+'PC HKI$'!AH134</f>
        <v>7639.4882387042362</v>
      </c>
      <c r="AI135">
        <f>AH134+'PC HKI$'!AI134</f>
        <v>7357.0214568890478</v>
      </c>
      <c r="AJ135">
        <f>AI134+'PC HKI$'!AJ134</f>
        <v>7072.4652859052121</v>
      </c>
      <c r="AK135">
        <f>AJ134+'PC HKI$'!AK134</f>
        <v>6786.4687210786669</v>
      </c>
      <c r="AL135">
        <f>AK134+'PC HKI$'!AL134</f>
        <v>6501.4029943904961</v>
      </c>
      <c r="AM135">
        <f>AL134+'PC HKI$'!AM134</f>
        <v>6220.4543172122758</v>
      </c>
      <c r="AN135">
        <f>AM134+'PC HKI$'!AN134</f>
        <v>5946.1054601117385</v>
      </c>
      <c r="AO135">
        <f>AN134+'PC HKI$'!AO134</f>
        <v>5678.460605853541</v>
      </c>
      <c r="AP135">
        <f>AO134+'PC HKI$'!AP134</f>
        <v>5417.7275517865992</v>
      </c>
      <c r="AQ135">
        <f>AP134+'PC HKI$'!AQ134</f>
        <v>5164.7225993634156</v>
      </c>
      <c r="AR135">
        <f>AQ134+'PC HKI$'!AR134</f>
        <v>4920.6045674919105</v>
      </c>
      <c r="AS135">
        <f>AR134+'PC HKI$'!AS134</f>
        <v>4686.5370204404344</v>
      </c>
      <c r="AT135">
        <f>AS134+'PC HKI$'!AT134</f>
        <v>4464.3398419299556</v>
      </c>
      <c r="AU135">
        <f>AT134+'PC HKI$'!AU134</f>
        <v>4255.159552446089</v>
      </c>
      <c r="AV135">
        <f>AU134+'PC HKI$'!AV134</f>
        <v>4058.7425494480858</v>
      </c>
      <c r="AW135">
        <f>AV134+'PC HKI$'!AW134</f>
        <v>3874.0552574878016</v>
      </c>
      <c r="AX135">
        <f>AW134+'PC HKI$'!AX134</f>
        <v>3698.8029082316648</v>
      </c>
      <c r="AY135">
        <f>AX134+'PC HKI$'!AY134</f>
        <v>3532.1097492946938</v>
      </c>
      <c r="AZ135">
        <f>AY134+'PC HKI$'!AZ134</f>
        <v>3372.4517667727314</v>
      </c>
      <c r="BA135">
        <f>AZ134+'PC HKI$'!BA134</f>
        <v>3218.4992085646068</v>
      </c>
      <c r="BB135">
        <f>BA134+'PC HKI$'!BB134</f>
        <v>3069.1512768221864</v>
      </c>
      <c r="BC135">
        <f>BB134+'PC HKI$'!BC134</f>
        <v>2923.9549229526456</v>
      </c>
      <c r="BD135">
        <f>BC134+'PC HKI$'!BD134</f>
        <v>2783.3115121533065</v>
      </c>
      <c r="BE135">
        <f>BD134+'PC HKI$'!BE134</f>
        <v>2647.4006528259474</v>
      </c>
      <c r="BF135">
        <f>BE134+'PC HKI$'!BF134</f>
        <v>2516.492495476456</v>
      </c>
      <c r="BG135">
        <f>BF134+'PC HKI$'!BG134</f>
        <v>2391.9699980721889</v>
      </c>
      <c r="BH135">
        <f>BG134+'PC HKI$'!BH134</f>
        <v>2274.2035684665839</v>
      </c>
      <c r="BI135">
        <f>BH134+'PC HKI$'!BI134</f>
        <v>2162.827332399117</v>
      </c>
      <c r="BJ135">
        <f>BI134+'PC HKI$'!BJ134</f>
        <v>2058.9665210813537</v>
      </c>
      <c r="BK135">
        <f>BJ134+'PC HKI$'!BK134</f>
        <v>1962.4056040196681</v>
      </c>
      <c r="BL135">
        <f>BK134+'PC HKI$'!BL134</f>
        <v>1872.3497393437833</v>
      </c>
      <c r="BM135">
        <f>BL134+'PC HKI$'!BM134</f>
        <v>1787.9691043348628</v>
      </c>
      <c r="BN135">
        <f>BM134+'PC HKI$'!BN134</f>
        <v>1708.1750884581229</v>
      </c>
      <c r="BO135">
        <f>BN134+'PC HKI$'!BO134</f>
        <v>1633.2973882947183</v>
      </c>
      <c r="BP135">
        <f>BO134+'PC HKI$'!BP134</f>
        <v>1562.9865265712456</v>
      </c>
      <c r="BQ135">
        <f>BP134+'PC HKI$'!BQ134</f>
        <v>1496.1758692140243</v>
      </c>
      <c r="BR135">
        <f>BQ134+'PC HKI$'!BR134</f>
        <v>1432.9153203172814</v>
      </c>
      <c r="BS135">
        <f>BR134+'PC HKI$'!BS134</f>
        <v>1374.0500410121788</v>
      </c>
      <c r="BT135">
        <f>BS134+'PC HKI$'!BT134</f>
        <v>1319.3915779951933</v>
      </c>
      <c r="BU135">
        <f>BT134+'PC HKI$'!BU134</f>
        <v>1268.4184831235775</v>
      </c>
      <c r="BV135">
        <f>BU134+'PC HKI$'!BV134</f>
        <v>1221.7076356011228</v>
      </c>
      <c r="BW135">
        <f>BV134+'PC HKI$'!BW134</f>
        <v>1179.014216723707</v>
      </c>
      <c r="BX135">
        <f>BW134+'PC HKI$'!BX134</f>
        <v>1139.4971984117599</v>
      </c>
      <c r="BY135">
        <f>BX134+'PC HKI$'!BY134</f>
        <v>1102.5013548509223</v>
      </c>
      <c r="BZ135">
        <f>BY134+'PC HKI$'!BZ134</f>
        <v>1067.9273922151185</v>
      </c>
      <c r="CA135">
        <f>BZ134+'PC HKI$'!CA134</f>
        <v>1036.0710724736516</v>
      </c>
      <c r="CB135">
        <f>CA134+'PC HKI$'!CB134</f>
        <v>1006.8338704505381</v>
      </c>
      <c r="CC135">
        <f>CB134+'PC HKI$'!CC134</f>
        <v>979.35124335866522</v>
      </c>
      <c r="CD135">
        <f>CC134+'PC HKI$'!CD134</f>
        <v>953.29131063454349</v>
      </c>
      <c r="CE135">
        <f>CD134+'PC HKI$'!CE134</f>
        <v>929.19590768277544</v>
      </c>
      <c r="CF135">
        <f>CE134+'PC HKI$'!CF134</f>
        <v>906.81016057022157</v>
      </c>
      <c r="CG135">
        <f>CF134+'PC HKI$'!CG134</f>
        <v>886.02602772017406</v>
      </c>
      <c r="CH135">
        <f>CG134+'PC HKI$'!CH134</f>
        <v>866.95621120787609</v>
      </c>
      <c r="CI135">
        <f>CH134+'PC HKI$'!CI134</f>
        <v>849.31383635680129</v>
      </c>
      <c r="CJ135">
        <f>CI134+'PC HKI$'!CJ134</f>
        <v>832.91089892935952</v>
      </c>
      <c r="CK135">
        <f>CJ134+'PC HKI$'!CK134</f>
        <v>817.54187059277535</v>
      </c>
      <c r="CL135">
        <f>CK134+'PC HKI$'!CL134</f>
        <v>803.0933812290815</v>
      </c>
      <c r="CM135">
        <f>CL134+'PC HKI$'!CM134</f>
        <v>789.44723367353595</v>
      </c>
      <c r="CN135">
        <f>CM134+'PC HKI$'!CN134</f>
        <v>776.40105580311001</v>
      </c>
      <c r="CO135">
        <f>CN134+'PC HKI$'!CO134</f>
        <v>763.83951039779379</v>
      </c>
      <c r="CP135">
        <f>CO134+'PC HKI$'!CP134</f>
        <v>751.75277518064763</v>
      </c>
      <c r="CQ135">
        <f>CP134+'PC HKI$'!CQ134</f>
        <v>740.06680178196461</v>
      </c>
      <c r="CR135">
        <f>CQ134+'PC HKI$'!CR134</f>
        <v>728.78231983500734</v>
      </c>
      <c r="CS135">
        <f>CR134+'PC HKI$'!CS134</f>
        <v>717.82982463288567</v>
      </c>
      <c r="CT135">
        <f>CS134+'PC HKI$'!CT134</f>
        <v>707.21551644169085</v>
      </c>
      <c r="CU135">
        <f>CT134+'PC HKI$'!CU134</f>
        <v>696.90593205749713</v>
      </c>
      <c r="CV135">
        <f>CU134+'PC HKI$'!CV134</f>
        <v>686.86975434774638</v>
      </c>
      <c r="CW135">
        <f>CV134+'PC HKI$'!CW134</f>
        <v>677.1505856638264</v>
      </c>
      <c r="CX135">
        <f>CW134+'PC HKI$'!CX134</f>
        <v>667.81805834277748</v>
      </c>
      <c r="CY135">
        <f>CX134+'PC HKI$'!CY134</f>
        <v>658.8538775229606</v>
      </c>
    </row>
    <row r="136" spans="1:103" x14ac:dyDescent="0.25">
      <c r="A136">
        <f>'HKFI(x)'!AE134</f>
        <v>2082</v>
      </c>
      <c r="B136">
        <f t="shared" si="4"/>
        <v>365520.14067063882</v>
      </c>
      <c r="C136">
        <f>'PC HKI$'!C135</f>
        <v>254.32293874278903</v>
      </c>
      <c r="D136">
        <f>C135+'PC HKI$'!D135</f>
        <v>456.41797830222652</v>
      </c>
      <c r="E136">
        <f>D135+'PC HKI$'!E135</f>
        <v>641.62965484429776</v>
      </c>
      <c r="F136">
        <f>E135+'PC HKI$'!F135</f>
        <v>915.44209186319074</v>
      </c>
      <c r="G136">
        <f>F135+'PC HKI$'!G135</f>
        <v>1267.9844095045041</v>
      </c>
      <c r="H136">
        <f>G135+'PC HKI$'!H135</f>
        <v>1695.2471283545631</v>
      </c>
      <c r="I136">
        <f>H135+'PC HKI$'!I135</f>
        <v>2233.9429612542685</v>
      </c>
      <c r="J136">
        <f>I135+'PC HKI$'!J135</f>
        <v>2771.9959159540995</v>
      </c>
      <c r="K136">
        <f>J135+'PC HKI$'!K135</f>
        <v>3317.4745107617046</v>
      </c>
      <c r="L136">
        <f>K135+'PC HKI$'!L135</f>
        <v>3836.7898961935334</v>
      </c>
      <c r="M136">
        <f>L135+'PC HKI$'!M135</f>
        <v>4375.1757658710721</v>
      </c>
      <c r="N136">
        <f>M135+'PC HKI$'!N135</f>
        <v>4928.2186062093097</v>
      </c>
      <c r="O136">
        <f>N135+'PC HKI$'!O135</f>
        <v>5513.7492201479026</v>
      </c>
      <c r="P136">
        <f>O135+'PC HKI$'!P135</f>
        <v>6120.2986527414278</v>
      </c>
      <c r="Q136">
        <f>P135+'PC HKI$'!Q135</f>
        <v>6716.8323684828838</v>
      </c>
      <c r="R136">
        <f>Q135+'PC HKI$'!R135</f>
        <v>7285.2290668383212</v>
      </c>
      <c r="S136">
        <f>R135+'PC HKI$'!S135</f>
        <v>7899.1075979816724</v>
      </c>
      <c r="T136">
        <f>S135+'PC HKI$'!T135</f>
        <v>8457.9204482878613</v>
      </c>
      <c r="U136">
        <f>T135+'PC HKI$'!U135</f>
        <v>8828.0429710561002</v>
      </c>
      <c r="V136">
        <f>U135+'PC HKI$'!V135</f>
        <v>9177.3538255391722</v>
      </c>
      <c r="W136">
        <f>V135+'PC HKI$'!W135</f>
        <v>9465.6800518032323</v>
      </c>
      <c r="X136">
        <f>W135+'PC HKI$'!X135</f>
        <v>9657.6162638156147</v>
      </c>
      <c r="Y136">
        <f>X135+'PC HKI$'!Y135</f>
        <v>9751.3254144087095</v>
      </c>
      <c r="Z136">
        <f>Y135+'PC HKI$'!Z135</f>
        <v>9711.1962213705374</v>
      </c>
      <c r="AA136">
        <f>Z135+'PC HKI$'!AA135</f>
        <v>9621.4527270553172</v>
      </c>
      <c r="AB136">
        <f>AA135+'PC HKI$'!AB135</f>
        <v>9496.0708860645409</v>
      </c>
      <c r="AC136">
        <f>AB135+'PC HKI$'!AC135</f>
        <v>9319.7016528345175</v>
      </c>
      <c r="AD136">
        <f>AC135+'PC HKI$'!AD135</f>
        <v>9041.202942299542</v>
      </c>
      <c r="AE136">
        <f>AD135+'PC HKI$'!AE135</f>
        <v>8762.209444419479</v>
      </c>
      <c r="AF136">
        <f>AE135+'PC HKI$'!AF135</f>
        <v>8482.7606759715691</v>
      </c>
      <c r="AG136">
        <f>AF135+'PC HKI$'!AG135</f>
        <v>8202.4381243736498</v>
      </c>
      <c r="AH136">
        <f>AG135+'PC HKI$'!AH135</f>
        <v>7921.1546237859147</v>
      </c>
      <c r="AI136">
        <f>AH135+'PC HKI$'!AI135</f>
        <v>7639.4882387042362</v>
      </c>
      <c r="AJ136">
        <f>AI135+'PC HKI$'!AJ135</f>
        <v>7357.0214568890478</v>
      </c>
      <c r="AK136">
        <f>AJ135+'PC HKI$'!AK135</f>
        <v>7072.4652859052121</v>
      </c>
      <c r="AL136">
        <f>AK135+'PC HKI$'!AL135</f>
        <v>6786.4687210786669</v>
      </c>
      <c r="AM136">
        <f>AL135+'PC HKI$'!AM135</f>
        <v>6501.4029943904961</v>
      </c>
      <c r="AN136">
        <f>AM135+'PC HKI$'!AN135</f>
        <v>6220.4543172122758</v>
      </c>
      <c r="AO136">
        <f>AN135+'PC HKI$'!AO135</f>
        <v>5946.1054601117385</v>
      </c>
      <c r="AP136">
        <f>AO135+'PC HKI$'!AP135</f>
        <v>5678.460605853541</v>
      </c>
      <c r="AQ136">
        <f>AP135+'PC HKI$'!AQ135</f>
        <v>5417.7275517865992</v>
      </c>
      <c r="AR136">
        <f>AQ135+'PC HKI$'!AR135</f>
        <v>5164.7225993634156</v>
      </c>
      <c r="AS136">
        <f>AR135+'PC HKI$'!AS135</f>
        <v>4920.6045674919105</v>
      </c>
      <c r="AT136">
        <f>AS135+'PC HKI$'!AT135</f>
        <v>4686.5370204404344</v>
      </c>
      <c r="AU136">
        <f>AT135+'PC HKI$'!AU135</f>
        <v>4464.3398419299556</v>
      </c>
      <c r="AV136">
        <f>AU135+'PC HKI$'!AV135</f>
        <v>4255.159552446089</v>
      </c>
      <c r="AW136">
        <f>AV135+'PC HKI$'!AW135</f>
        <v>4058.7425494480858</v>
      </c>
      <c r="AX136">
        <f>AW135+'PC HKI$'!AX135</f>
        <v>3874.0552574878016</v>
      </c>
      <c r="AY136">
        <f>AX135+'PC HKI$'!AY135</f>
        <v>3698.8029082316648</v>
      </c>
      <c r="AZ136">
        <f>AY135+'PC HKI$'!AZ135</f>
        <v>3532.1097492946938</v>
      </c>
      <c r="BA136">
        <f>AZ135+'PC HKI$'!BA135</f>
        <v>3372.4517667727314</v>
      </c>
      <c r="BB136">
        <f>BA135+'PC HKI$'!BB135</f>
        <v>3218.4992085646068</v>
      </c>
      <c r="BC136">
        <f>BB135+'PC HKI$'!BC135</f>
        <v>3069.1512768221864</v>
      </c>
      <c r="BD136">
        <f>BC135+'PC HKI$'!BD135</f>
        <v>2923.9549229526456</v>
      </c>
      <c r="BE136">
        <f>BD135+'PC HKI$'!BE135</f>
        <v>2783.3115121533065</v>
      </c>
      <c r="BF136">
        <f>BE135+'PC HKI$'!BF135</f>
        <v>2647.4006528259474</v>
      </c>
      <c r="BG136">
        <f>BF135+'PC HKI$'!BG135</f>
        <v>2516.492495476456</v>
      </c>
      <c r="BH136">
        <f>BG135+'PC HKI$'!BH135</f>
        <v>2391.9699980721889</v>
      </c>
      <c r="BI136">
        <f>BH135+'PC HKI$'!BI135</f>
        <v>2274.2035684665839</v>
      </c>
      <c r="BJ136">
        <f>BI135+'PC HKI$'!BJ135</f>
        <v>2162.827332399117</v>
      </c>
      <c r="BK136">
        <f>BJ135+'PC HKI$'!BK135</f>
        <v>2058.9665210813537</v>
      </c>
      <c r="BL136">
        <f>BK135+'PC HKI$'!BL135</f>
        <v>1962.4056040196681</v>
      </c>
      <c r="BM136">
        <f>BL135+'PC HKI$'!BM135</f>
        <v>1872.3497393437833</v>
      </c>
      <c r="BN136">
        <f>BM135+'PC HKI$'!BN135</f>
        <v>1787.9691043348628</v>
      </c>
      <c r="BO136">
        <f>BN135+'PC HKI$'!BO135</f>
        <v>1708.1750884581229</v>
      </c>
      <c r="BP136">
        <f>BO135+'PC HKI$'!BP135</f>
        <v>1633.2973882947183</v>
      </c>
      <c r="BQ136">
        <f>BP135+'PC HKI$'!BQ135</f>
        <v>1562.9865265712456</v>
      </c>
      <c r="BR136">
        <f>BQ135+'PC HKI$'!BR135</f>
        <v>1496.1758692140243</v>
      </c>
      <c r="BS136">
        <f>BR135+'PC HKI$'!BS135</f>
        <v>1432.9153203172814</v>
      </c>
      <c r="BT136">
        <f>BS135+'PC HKI$'!BT135</f>
        <v>1374.0500410121788</v>
      </c>
      <c r="BU136">
        <f>BT135+'PC HKI$'!BU135</f>
        <v>1319.3915779951933</v>
      </c>
      <c r="BV136">
        <f>BU135+'PC HKI$'!BV135</f>
        <v>1268.4184831235775</v>
      </c>
      <c r="BW136">
        <f>BV135+'PC HKI$'!BW135</f>
        <v>1221.7076356011228</v>
      </c>
      <c r="BX136">
        <f>BW135+'PC HKI$'!BX135</f>
        <v>1179.014216723707</v>
      </c>
      <c r="BY136">
        <f>BX135+'PC HKI$'!BY135</f>
        <v>1139.4971984117599</v>
      </c>
      <c r="BZ136">
        <f>BY135+'PC HKI$'!BZ135</f>
        <v>1102.5013548509223</v>
      </c>
      <c r="CA136">
        <f>BZ135+'PC HKI$'!CA135</f>
        <v>1067.9273922151185</v>
      </c>
      <c r="CB136">
        <f>CA135+'PC HKI$'!CB135</f>
        <v>1036.0710724736516</v>
      </c>
      <c r="CC136">
        <f>CB135+'PC HKI$'!CC135</f>
        <v>1006.8338704505381</v>
      </c>
      <c r="CD136">
        <f>CC135+'PC HKI$'!CD135</f>
        <v>979.35124335866522</v>
      </c>
      <c r="CE136">
        <f>CD135+'PC HKI$'!CE135</f>
        <v>953.29131063454349</v>
      </c>
      <c r="CF136">
        <f>CE135+'PC HKI$'!CF135</f>
        <v>929.19590768277544</v>
      </c>
      <c r="CG136">
        <f>CF135+'PC HKI$'!CG135</f>
        <v>906.81016057022157</v>
      </c>
      <c r="CH136">
        <f>CG135+'PC HKI$'!CH135</f>
        <v>886.02602772017406</v>
      </c>
      <c r="CI136">
        <f>CH135+'PC HKI$'!CI135</f>
        <v>866.95621120787609</v>
      </c>
      <c r="CJ136">
        <f>CI135+'PC HKI$'!CJ135</f>
        <v>849.31383635680129</v>
      </c>
      <c r="CK136">
        <f>CJ135+'PC HKI$'!CK135</f>
        <v>832.91089892935952</v>
      </c>
      <c r="CL136">
        <f>CK135+'PC HKI$'!CL135</f>
        <v>817.54187059277535</v>
      </c>
      <c r="CM136">
        <f>CL135+'PC HKI$'!CM135</f>
        <v>803.0933812290815</v>
      </c>
      <c r="CN136">
        <f>CM135+'PC HKI$'!CN135</f>
        <v>789.44723367353595</v>
      </c>
      <c r="CO136">
        <f>CN135+'PC HKI$'!CO135</f>
        <v>776.40105580311001</v>
      </c>
      <c r="CP136">
        <f>CO135+'PC HKI$'!CP135</f>
        <v>763.83951039779379</v>
      </c>
      <c r="CQ136">
        <f>CP135+'PC HKI$'!CQ135</f>
        <v>751.75277518064763</v>
      </c>
      <c r="CR136">
        <f>CQ135+'PC HKI$'!CR135</f>
        <v>740.06680178196461</v>
      </c>
      <c r="CS136">
        <f>CR135+'PC HKI$'!CS135</f>
        <v>728.78231983500734</v>
      </c>
      <c r="CT136">
        <f>CS135+'PC HKI$'!CT135</f>
        <v>717.82982463288567</v>
      </c>
      <c r="CU136">
        <f>CT135+'PC HKI$'!CU135</f>
        <v>707.21551644169085</v>
      </c>
      <c r="CV136">
        <f>CU135+'PC HKI$'!CV135</f>
        <v>696.90593205749713</v>
      </c>
      <c r="CW136">
        <f>CV135+'PC HKI$'!CW135</f>
        <v>686.86975434774638</v>
      </c>
      <c r="CX136">
        <f>CW135+'PC HKI$'!CX135</f>
        <v>677.1505856638264</v>
      </c>
      <c r="CY136">
        <f>CX135+'PC HKI$'!CY135</f>
        <v>667.81805834277748</v>
      </c>
    </row>
    <row r="137" spans="1:103" x14ac:dyDescent="0.25">
      <c r="A137">
        <f>'HKFI(x)'!AE135</f>
        <v>2083</v>
      </c>
      <c r="B137">
        <f t="shared" si="4"/>
        <v>378389.05850804487</v>
      </c>
      <c r="C137">
        <f>'PC HKI$'!C136</f>
        <v>264.11234246831486</v>
      </c>
      <c r="D137">
        <f>C136+'PC HKI$'!D136</f>
        <v>472.25755470600683</v>
      </c>
      <c r="E137">
        <f>D136+'PC HKI$'!E136</f>
        <v>662.54868256145414</v>
      </c>
      <c r="F137">
        <f>E136+'PC HKI$'!F136</f>
        <v>944.42700177929476</v>
      </c>
      <c r="G137">
        <f>F136+'PC HKI$'!G136</f>
        <v>1307.091534369074</v>
      </c>
      <c r="H137">
        <f>G136+'PC HKI$'!H136</f>
        <v>1748.8376305705954</v>
      </c>
      <c r="I137">
        <f>H136+'PC HKI$'!I136</f>
        <v>2303.3048830055886</v>
      </c>
      <c r="J137">
        <f>I136+'PC HKI$'!J136</f>
        <v>2855.2686343205505</v>
      </c>
      <c r="K137">
        <f>J136+'PC HKI$'!K136</f>
        <v>3414.1262052997195</v>
      </c>
      <c r="L137">
        <f>K136+'PC HKI$'!L136</f>
        <v>3945.6272307856525</v>
      </c>
      <c r="M137">
        <f>L136+'PC HKI$'!M136</f>
        <v>4497.0960324616181</v>
      </c>
      <c r="N137">
        <f>M136+'PC HKI$'!N136</f>
        <v>5063.8610914264318</v>
      </c>
      <c r="O137">
        <f>N136+'PC HKI$'!O136</f>
        <v>5662.0964336961515</v>
      </c>
      <c r="P137">
        <f>O136+'PC HKI$'!P136</f>
        <v>6281.7911039662231</v>
      </c>
      <c r="Q137">
        <f>P136+'PC HKI$'!Q136</f>
        <v>6892.4231496591919</v>
      </c>
      <c r="R137">
        <f>Q136+'PC HKI$'!R136</f>
        <v>7475.6366702390378</v>
      </c>
      <c r="S137">
        <f>R136+'PC HKI$'!S136</f>
        <v>8106.2841220212531</v>
      </c>
      <c r="T137">
        <f>S136+'PC HKI$'!T136</f>
        <v>8680.5899213140056</v>
      </c>
      <c r="U137">
        <f>T136+'PC HKI$'!U136</f>
        <v>9058.5324142522022</v>
      </c>
      <c r="V137">
        <f>U136+'PC HKI$'!V136</f>
        <v>9416.2840238343524</v>
      </c>
      <c r="W137">
        <f>V136+'PC HKI$'!W136</f>
        <v>9712.5912044396409</v>
      </c>
      <c r="X137">
        <f>W136+'PC HKI$'!X136</f>
        <v>9912.3967467056937</v>
      </c>
      <c r="Y137">
        <f>X136+'PC HKI$'!Y136</f>
        <v>10012.959616051166</v>
      </c>
      <c r="Z137">
        <f>Y136+'PC HKI$'!Z136</f>
        <v>9978.1355228079756</v>
      </c>
      <c r="AA137">
        <f>Z136+'PC HKI$'!AA136</f>
        <v>9893.2083783938742</v>
      </c>
      <c r="AB137">
        <f>AA136+'PC HKI$'!AB136</f>
        <v>9772.7606007263639</v>
      </c>
      <c r="AC137">
        <f>AB136+'PC HKI$'!AC136</f>
        <v>9599.0047373362358</v>
      </c>
      <c r="AD137">
        <f>AC136+'PC HKI$'!AD136</f>
        <v>9319.7016528345175</v>
      </c>
      <c r="AE137">
        <f>AD136+'PC HKI$'!AE136</f>
        <v>9041.202942299542</v>
      </c>
      <c r="AF137">
        <f>AE136+'PC HKI$'!AF136</f>
        <v>8762.209444419479</v>
      </c>
      <c r="AG137">
        <f>AF136+'PC HKI$'!AG136</f>
        <v>8482.7606759715691</v>
      </c>
      <c r="AH137">
        <f>AG136+'PC HKI$'!AH136</f>
        <v>8202.4381243736498</v>
      </c>
      <c r="AI137">
        <f>AH136+'PC HKI$'!AI136</f>
        <v>7921.1546237859147</v>
      </c>
      <c r="AJ137">
        <f>AI136+'PC HKI$'!AJ136</f>
        <v>7639.4882387042362</v>
      </c>
      <c r="AK137">
        <f>AJ136+'PC HKI$'!AK136</f>
        <v>7357.0214568890478</v>
      </c>
      <c r="AL137">
        <f>AK136+'PC HKI$'!AL136</f>
        <v>7072.4652859052121</v>
      </c>
      <c r="AM137">
        <f>AL136+'PC HKI$'!AM136</f>
        <v>6786.4687210786669</v>
      </c>
      <c r="AN137">
        <f>AM136+'PC HKI$'!AN136</f>
        <v>6501.4029943904961</v>
      </c>
      <c r="AO137">
        <f>AN136+'PC HKI$'!AO136</f>
        <v>6220.4543172122758</v>
      </c>
      <c r="AP137">
        <f>AO136+'PC HKI$'!AP136</f>
        <v>5946.1054601117385</v>
      </c>
      <c r="AQ137">
        <f>AP136+'PC HKI$'!AQ136</f>
        <v>5678.460605853541</v>
      </c>
      <c r="AR137">
        <f>AQ136+'PC HKI$'!AR136</f>
        <v>5417.7275517865992</v>
      </c>
      <c r="AS137">
        <f>AR136+'PC HKI$'!AS136</f>
        <v>5164.7225993634156</v>
      </c>
      <c r="AT137">
        <f>AS136+'PC HKI$'!AT136</f>
        <v>4920.6045674919105</v>
      </c>
      <c r="AU137">
        <f>AT136+'PC HKI$'!AU136</f>
        <v>4686.5370204404344</v>
      </c>
      <c r="AV137">
        <f>AU136+'PC HKI$'!AV136</f>
        <v>4464.3398419299556</v>
      </c>
      <c r="AW137">
        <f>AV136+'PC HKI$'!AW136</f>
        <v>4255.159552446089</v>
      </c>
      <c r="AX137">
        <f>AW136+'PC HKI$'!AX136</f>
        <v>4058.7425494480858</v>
      </c>
      <c r="AY137">
        <f>AX136+'PC HKI$'!AY136</f>
        <v>3874.0552574878016</v>
      </c>
      <c r="AZ137">
        <f>AY136+'PC HKI$'!AZ136</f>
        <v>3698.8029082316648</v>
      </c>
      <c r="BA137">
        <f>AZ136+'PC HKI$'!BA136</f>
        <v>3532.1097492946938</v>
      </c>
      <c r="BB137">
        <f>BA136+'PC HKI$'!BB136</f>
        <v>3372.4517667727314</v>
      </c>
      <c r="BC137">
        <f>BB136+'PC HKI$'!BC136</f>
        <v>3218.4992085646068</v>
      </c>
      <c r="BD137">
        <f>BC136+'PC HKI$'!BD136</f>
        <v>3069.1512768221864</v>
      </c>
      <c r="BE137">
        <f>BD136+'PC HKI$'!BE136</f>
        <v>2923.9549229526456</v>
      </c>
      <c r="BF137">
        <f>BE136+'PC HKI$'!BF136</f>
        <v>2783.3115121533065</v>
      </c>
      <c r="BG137">
        <f>BF136+'PC HKI$'!BG136</f>
        <v>2647.4006528259474</v>
      </c>
      <c r="BH137">
        <f>BG136+'PC HKI$'!BH136</f>
        <v>2516.492495476456</v>
      </c>
      <c r="BI137">
        <f>BH136+'PC HKI$'!BI136</f>
        <v>2391.9699980721889</v>
      </c>
      <c r="BJ137">
        <f>BI136+'PC HKI$'!BJ136</f>
        <v>2274.2035684665839</v>
      </c>
      <c r="BK137">
        <f>BJ136+'PC HKI$'!BK136</f>
        <v>2162.827332399117</v>
      </c>
      <c r="BL137">
        <f>BK136+'PC HKI$'!BL136</f>
        <v>2058.9665210813537</v>
      </c>
      <c r="BM137">
        <f>BL136+'PC HKI$'!BM136</f>
        <v>1962.4056040196681</v>
      </c>
      <c r="BN137">
        <f>BM136+'PC HKI$'!BN136</f>
        <v>1872.3497393437833</v>
      </c>
      <c r="BO137">
        <f>BN136+'PC HKI$'!BO136</f>
        <v>1787.9691043348628</v>
      </c>
      <c r="BP137">
        <f>BO136+'PC HKI$'!BP136</f>
        <v>1708.1750884581229</v>
      </c>
      <c r="BQ137">
        <f>BP136+'PC HKI$'!BQ136</f>
        <v>1633.2973882947183</v>
      </c>
      <c r="BR137">
        <f>BQ136+'PC HKI$'!BR136</f>
        <v>1562.9865265712456</v>
      </c>
      <c r="BS137">
        <f>BR136+'PC HKI$'!BS136</f>
        <v>1496.1758692140243</v>
      </c>
      <c r="BT137">
        <f>BS136+'PC HKI$'!BT136</f>
        <v>1432.9153203172814</v>
      </c>
      <c r="BU137">
        <f>BT136+'PC HKI$'!BU136</f>
        <v>1374.0500410121788</v>
      </c>
      <c r="BV137">
        <f>BU136+'PC HKI$'!BV136</f>
        <v>1319.3915779951933</v>
      </c>
      <c r="BW137">
        <f>BV136+'PC HKI$'!BW136</f>
        <v>1268.4184831235775</v>
      </c>
      <c r="BX137">
        <f>BW136+'PC HKI$'!BX136</f>
        <v>1221.7076356011228</v>
      </c>
      <c r="BY137">
        <f>BX136+'PC HKI$'!BY136</f>
        <v>1179.014216723707</v>
      </c>
      <c r="BZ137">
        <f>BY136+'PC HKI$'!BZ136</f>
        <v>1139.4971984117599</v>
      </c>
      <c r="CA137">
        <f>BZ136+'PC HKI$'!CA136</f>
        <v>1102.5013548509223</v>
      </c>
      <c r="CB137">
        <f>CA136+'PC HKI$'!CB136</f>
        <v>1067.9273922151185</v>
      </c>
      <c r="CC137">
        <f>CB136+'PC HKI$'!CC136</f>
        <v>1036.0710724736516</v>
      </c>
      <c r="CD137">
        <f>CC136+'PC HKI$'!CD136</f>
        <v>1006.8338704505381</v>
      </c>
      <c r="CE137">
        <f>CD136+'PC HKI$'!CE136</f>
        <v>979.35124335866522</v>
      </c>
      <c r="CF137">
        <f>CE136+'PC HKI$'!CF136</f>
        <v>953.29131063454349</v>
      </c>
      <c r="CG137">
        <f>CF136+'PC HKI$'!CG136</f>
        <v>929.19590768277544</v>
      </c>
      <c r="CH137">
        <f>CG136+'PC HKI$'!CH136</f>
        <v>906.81016057022157</v>
      </c>
      <c r="CI137">
        <f>CH136+'PC HKI$'!CI136</f>
        <v>886.02602772017406</v>
      </c>
      <c r="CJ137">
        <f>CI136+'PC HKI$'!CJ136</f>
        <v>866.95621120787609</v>
      </c>
      <c r="CK137">
        <f>CJ136+'PC HKI$'!CK136</f>
        <v>849.31383635680129</v>
      </c>
      <c r="CL137">
        <f>CK136+'PC HKI$'!CL136</f>
        <v>832.91089892935952</v>
      </c>
      <c r="CM137">
        <f>CL136+'PC HKI$'!CM136</f>
        <v>817.54187059277535</v>
      </c>
      <c r="CN137">
        <f>CM136+'PC HKI$'!CN136</f>
        <v>803.0933812290815</v>
      </c>
      <c r="CO137">
        <f>CN136+'PC HKI$'!CO136</f>
        <v>789.44723367353595</v>
      </c>
      <c r="CP137">
        <f>CO136+'PC HKI$'!CP136</f>
        <v>776.40105580311001</v>
      </c>
      <c r="CQ137">
        <f>CP136+'PC HKI$'!CQ136</f>
        <v>763.83951039779379</v>
      </c>
      <c r="CR137">
        <f>CQ136+'PC HKI$'!CR136</f>
        <v>751.75277518064763</v>
      </c>
      <c r="CS137">
        <f>CR136+'PC HKI$'!CS136</f>
        <v>740.06680178196461</v>
      </c>
      <c r="CT137">
        <f>CS136+'PC HKI$'!CT136</f>
        <v>728.78231983500734</v>
      </c>
      <c r="CU137">
        <f>CT136+'PC HKI$'!CU136</f>
        <v>717.82982463288567</v>
      </c>
      <c r="CV137">
        <f>CU136+'PC HKI$'!CV136</f>
        <v>707.21551644169085</v>
      </c>
      <c r="CW137">
        <f>CV136+'PC HKI$'!CW136</f>
        <v>696.90593205749713</v>
      </c>
      <c r="CX137">
        <f>CW136+'PC HKI$'!CX136</f>
        <v>686.86975434774638</v>
      </c>
      <c r="CY137">
        <f>CX136+'PC HKI$'!CY136</f>
        <v>677.1505856638264</v>
      </c>
    </row>
    <row r="138" spans="1:103" x14ac:dyDescent="0.25">
      <c r="A138">
        <f>'HKFI(x)'!AE136</f>
        <v>2084</v>
      </c>
      <c r="B138">
        <f t="shared" si="4"/>
        <v>391780.02373171382</v>
      </c>
      <c r="C138">
        <f>'PC HKI$'!C137</f>
        <v>275.39486660490104</v>
      </c>
      <c r="D138">
        <f>C137+'PC HKI$'!D137</f>
        <v>490.03700184168144</v>
      </c>
      <c r="E138">
        <f>D137+'PC HKI$'!E137</f>
        <v>686.14565272711116</v>
      </c>
      <c r="F138">
        <f>E137+'PC HKI$'!F137</f>
        <v>977.23994443657205</v>
      </c>
      <c r="G138">
        <f>F137+'PC HKI$'!G137</f>
        <v>1351.2980856705849</v>
      </c>
      <c r="H138">
        <f>G137+'PC HKI$'!H137</f>
        <v>1809.8402925531748</v>
      </c>
      <c r="I138">
        <f>H137+'PC HKI$'!I137</f>
        <v>2381.480885810754</v>
      </c>
      <c r="J138">
        <f>I137+'PC HKI$'!J137</f>
        <v>2949.0527593866077</v>
      </c>
      <c r="K138">
        <f>J137+'PC HKI$'!K137</f>
        <v>3522.6654614270778</v>
      </c>
      <c r="L138">
        <f>K137+'PC HKI$'!L137</f>
        <v>4066.9751137419062</v>
      </c>
      <c r="M138">
        <f>L137+'PC HKI$'!M137</f>
        <v>4632.3178578716434</v>
      </c>
      <c r="N138">
        <f>M137+'PC HKI$'!N137</f>
        <v>5213.2985535536936</v>
      </c>
      <c r="O138">
        <f>N137+'PC HKI$'!O137</f>
        <v>5825.4011818753552</v>
      </c>
      <c r="P138">
        <f>O137+'PC HKI$'!P137</f>
        <v>6458.6426863870302</v>
      </c>
      <c r="Q138">
        <f>P137+'PC HKI$'!Q137</f>
        <v>7083.0511817668439</v>
      </c>
      <c r="R138">
        <f>Q137+'PC HKI$'!R137</f>
        <v>7681.10869404805</v>
      </c>
      <c r="S138">
        <f>R137+'PC HKI$'!S137</f>
        <v>8329.3934262876537</v>
      </c>
      <c r="T138">
        <f>S137+'PC HKI$'!T137</f>
        <v>8919.610342566566</v>
      </c>
      <c r="U138">
        <f>T137+'PC HKI$'!U137</f>
        <v>9304.087189769898</v>
      </c>
      <c r="V138">
        <f>U137+'PC HKI$'!V137</f>
        <v>9668.755168148622</v>
      </c>
      <c r="W138">
        <f>V137+'PC HKI$'!W137</f>
        <v>9970.7490921008102</v>
      </c>
      <c r="X138">
        <f>W137+'PC HKI$'!X137</f>
        <v>10176.622383563365</v>
      </c>
      <c r="Y138">
        <f>X137+'PC HKI$'!Y137</f>
        <v>10280.809284178265</v>
      </c>
      <c r="Z138">
        <f>Y137+'PC HKI$'!Z137</f>
        <v>10248.866142143519</v>
      </c>
      <c r="AA138">
        <f>Z137+'PC HKI$'!AA137</f>
        <v>10168.065617693919</v>
      </c>
      <c r="AB138">
        <f>AA137+'PC HKI$'!AB137</f>
        <v>10051.16049802433</v>
      </c>
      <c r="AC138">
        <f>AB137+'PC HKI$'!AC137</f>
        <v>9880.2951770143536</v>
      </c>
      <c r="AD138">
        <f>AC137+'PC HKI$'!AD137</f>
        <v>9599.0047373362358</v>
      </c>
      <c r="AE138">
        <f>AD137+'PC HKI$'!AE137</f>
        <v>9319.7016528345175</v>
      </c>
      <c r="AF138">
        <f>AE137+'PC HKI$'!AF137</f>
        <v>9041.202942299542</v>
      </c>
      <c r="AG138">
        <f>AF137+'PC HKI$'!AG137</f>
        <v>8762.209444419479</v>
      </c>
      <c r="AH138">
        <f>AG137+'PC HKI$'!AH137</f>
        <v>8482.7606759715691</v>
      </c>
      <c r="AI138">
        <f>AH137+'PC HKI$'!AI137</f>
        <v>8202.4381243736498</v>
      </c>
      <c r="AJ138">
        <f>AI137+'PC HKI$'!AJ137</f>
        <v>7921.1546237859147</v>
      </c>
      <c r="AK138">
        <f>AJ137+'PC HKI$'!AK137</f>
        <v>7639.4882387042362</v>
      </c>
      <c r="AL138">
        <f>AK137+'PC HKI$'!AL137</f>
        <v>7357.0214568890478</v>
      </c>
      <c r="AM138">
        <f>AL137+'PC HKI$'!AM137</f>
        <v>7072.4652859052121</v>
      </c>
      <c r="AN138">
        <f>AM137+'PC HKI$'!AN137</f>
        <v>6786.4687210786669</v>
      </c>
      <c r="AO138">
        <f>AN137+'PC HKI$'!AO137</f>
        <v>6501.4029943904961</v>
      </c>
      <c r="AP138">
        <f>AO137+'PC HKI$'!AP137</f>
        <v>6220.4543172122758</v>
      </c>
      <c r="AQ138">
        <f>AP137+'PC HKI$'!AQ137</f>
        <v>5946.1054601117385</v>
      </c>
      <c r="AR138">
        <f>AQ137+'PC HKI$'!AR137</f>
        <v>5678.460605853541</v>
      </c>
      <c r="AS138">
        <f>AR137+'PC HKI$'!AS137</f>
        <v>5417.7275517865992</v>
      </c>
      <c r="AT138">
        <f>AS137+'PC HKI$'!AT137</f>
        <v>5164.7225993634156</v>
      </c>
      <c r="AU138">
        <f>AT137+'PC HKI$'!AU137</f>
        <v>4920.6045674919105</v>
      </c>
      <c r="AV138">
        <f>AU137+'PC HKI$'!AV137</f>
        <v>4686.5370204404344</v>
      </c>
      <c r="AW138">
        <f>AV137+'PC HKI$'!AW137</f>
        <v>4464.3398419299556</v>
      </c>
      <c r="AX138">
        <f>AW137+'PC HKI$'!AX137</f>
        <v>4255.159552446089</v>
      </c>
      <c r="AY138">
        <f>AX137+'PC HKI$'!AY137</f>
        <v>4058.7425494480858</v>
      </c>
      <c r="AZ138">
        <f>AY137+'PC HKI$'!AZ137</f>
        <v>3874.0552574878016</v>
      </c>
      <c r="BA138">
        <f>AZ137+'PC HKI$'!BA137</f>
        <v>3698.8029082316648</v>
      </c>
      <c r="BB138">
        <f>BA137+'PC HKI$'!BB137</f>
        <v>3532.1097492946938</v>
      </c>
      <c r="BC138">
        <f>BB137+'PC HKI$'!BC137</f>
        <v>3372.4517667727314</v>
      </c>
      <c r="BD138">
        <f>BC137+'PC HKI$'!BD137</f>
        <v>3218.4992085646068</v>
      </c>
      <c r="BE138">
        <f>BD137+'PC HKI$'!BE137</f>
        <v>3069.1512768221864</v>
      </c>
      <c r="BF138">
        <f>BE137+'PC HKI$'!BF137</f>
        <v>2923.9549229526456</v>
      </c>
      <c r="BG138">
        <f>BF137+'PC HKI$'!BG137</f>
        <v>2783.3115121533065</v>
      </c>
      <c r="BH138">
        <f>BG137+'PC HKI$'!BH137</f>
        <v>2647.4006528259474</v>
      </c>
      <c r="BI138">
        <f>BH137+'PC HKI$'!BI137</f>
        <v>2516.492495476456</v>
      </c>
      <c r="BJ138">
        <f>BI137+'PC HKI$'!BJ137</f>
        <v>2391.9699980721889</v>
      </c>
      <c r="BK138">
        <f>BJ137+'PC HKI$'!BK137</f>
        <v>2274.2035684665839</v>
      </c>
      <c r="BL138">
        <f>BK137+'PC HKI$'!BL137</f>
        <v>2162.827332399117</v>
      </c>
      <c r="BM138">
        <f>BL137+'PC HKI$'!BM137</f>
        <v>2058.9665210813537</v>
      </c>
      <c r="BN138">
        <f>BM137+'PC HKI$'!BN137</f>
        <v>1962.4056040196681</v>
      </c>
      <c r="BO138">
        <f>BN137+'PC HKI$'!BO137</f>
        <v>1872.3497393437833</v>
      </c>
      <c r="BP138">
        <f>BO137+'PC HKI$'!BP137</f>
        <v>1787.9691043348628</v>
      </c>
      <c r="BQ138">
        <f>BP137+'PC HKI$'!BQ137</f>
        <v>1708.1750884581229</v>
      </c>
      <c r="BR138">
        <f>BQ137+'PC HKI$'!BR137</f>
        <v>1633.2973882947183</v>
      </c>
      <c r="BS138">
        <f>BR137+'PC HKI$'!BS137</f>
        <v>1562.9865265712456</v>
      </c>
      <c r="BT138">
        <f>BS137+'PC HKI$'!BT137</f>
        <v>1496.1758692140243</v>
      </c>
      <c r="BU138">
        <f>BT137+'PC HKI$'!BU137</f>
        <v>1432.9153203172814</v>
      </c>
      <c r="BV138">
        <f>BU137+'PC HKI$'!BV137</f>
        <v>1374.0500410121788</v>
      </c>
      <c r="BW138">
        <f>BV137+'PC HKI$'!BW137</f>
        <v>1319.3915779951933</v>
      </c>
      <c r="BX138">
        <f>BW137+'PC HKI$'!BX137</f>
        <v>1268.4184831235775</v>
      </c>
      <c r="BY138">
        <f>BX137+'PC HKI$'!BY137</f>
        <v>1221.7076356011228</v>
      </c>
      <c r="BZ138">
        <f>BY137+'PC HKI$'!BZ137</f>
        <v>1179.014216723707</v>
      </c>
      <c r="CA138">
        <f>BZ137+'PC HKI$'!CA137</f>
        <v>1139.4971984117599</v>
      </c>
      <c r="CB138">
        <f>CA137+'PC HKI$'!CB137</f>
        <v>1102.5013548509223</v>
      </c>
      <c r="CC138">
        <f>CB137+'PC HKI$'!CC137</f>
        <v>1067.9273922151185</v>
      </c>
      <c r="CD138">
        <f>CC137+'PC HKI$'!CD137</f>
        <v>1036.0710724736516</v>
      </c>
      <c r="CE138">
        <f>CD137+'PC HKI$'!CE137</f>
        <v>1006.8338704505381</v>
      </c>
      <c r="CF138">
        <f>CE137+'PC HKI$'!CF137</f>
        <v>979.35124335866522</v>
      </c>
      <c r="CG138">
        <f>CF137+'PC HKI$'!CG137</f>
        <v>953.29131063454349</v>
      </c>
      <c r="CH138">
        <f>CG137+'PC HKI$'!CH137</f>
        <v>929.19590768277544</v>
      </c>
      <c r="CI138">
        <f>CH137+'PC HKI$'!CI137</f>
        <v>906.81016057022157</v>
      </c>
      <c r="CJ138">
        <f>CI137+'PC HKI$'!CJ137</f>
        <v>886.02602772017406</v>
      </c>
      <c r="CK138">
        <f>CJ137+'PC HKI$'!CK137</f>
        <v>866.95621120787609</v>
      </c>
      <c r="CL138">
        <f>CK137+'PC HKI$'!CL137</f>
        <v>849.31383635680129</v>
      </c>
      <c r="CM138">
        <f>CL137+'PC HKI$'!CM137</f>
        <v>832.91089892935952</v>
      </c>
      <c r="CN138">
        <f>CM137+'PC HKI$'!CN137</f>
        <v>817.54187059277535</v>
      </c>
      <c r="CO138">
        <f>CN137+'PC HKI$'!CO137</f>
        <v>803.0933812290815</v>
      </c>
      <c r="CP138">
        <f>CO137+'PC HKI$'!CP137</f>
        <v>789.44723367353595</v>
      </c>
      <c r="CQ138">
        <f>CP137+'PC HKI$'!CQ137</f>
        <v>776.40105580311001</v>
      </c>
      <c r="CR138">
        <f>CQ137+'PC HKI$'!CR137</f>
        <v>763.83951039779379</v>
      </c>
      <c r="CS138">
        <f>CR137+'PC HKI$'!CS137</f>
        <v>751.75277518064763</v>
      </c>
      <c r="CT138">
        <f>CS137+'PC HKI$'!CT137</f>
        <v>740.06680178196461</v>
      </c>
      <c r="CU138">
        <f>CT137+'PC HKI$'!CU137</f>
        <v>728.78231983500734</v>
      </c>
      <c r="CV138">
        <f>CU137+'PC HKI$'!CV137</f>
        <v>717.82982463288567</v>
      </c>
      <c r="CW138">
        <f>CV137+'PC HKI$'!CW137</f>
        <v>707.21551644169085</v>
      </c>
      <c r="CX138">
        <f>CW137+'PC HKI$'!CX137</f>
        <v>696.90593205749713</v>
      </c>
      <c r="CY138">
        <f>CX137+'PC HKI$'!CY137</f>
        <v>686.86975434774638</v>
      </c>
    </row>
    <row r="139" spans="1:103" x14ac:dyDescent="0.25">
      <c r="A139">
        <f>'HKFI(x)'!AE137</f>
        <v>2085</v>
      </c>
      <c r="B139">
        <f t="shared" si="4"/>
        <v>405741.16449884762</v>
      </c>
      <c r="C139">
        <f>'PC HKI$'!C138</f>
        <v>287.78698713794529</v>
      </c>
      <c r="D139">
        <f>C138+'PC HKI$'!D138</f>
        <v>509.96987482478931</v>
      </c>
      <c r="E139">
        <f>D138+'PC HKI$'!E138</f>
        <v>712.34380885709811</v>
      </c>
      <c r="F139">
        <f>E138+'PC HKI$'!F138</f>
        <v>1013.8366284978607</v>
      </c>
      <c r="G139">
        <f>F138+'PC HKI$'!G138</f>
        <v>1400.7467226603615</v>
      </c>
      <c r="H139">
        <f>G138+'PC HKI$'!H138</f>
        <v>1878.2404400431049</v>
      </c>
      <c r="I139">
        <f>H138+'PC HKI$'!I138</f>
        <v>2469.324918321975</v>
      </c>
      <c r="J139">
        <f>I138+'PC HKI$'!J138</f>
        <v>3053.7391482298963</v>
      </c>
      <c r="K139">
        <f>J138+'PC HKI$'!K138</f>
        <v>3643.899888575701</v>
      </c>
      <c r="L139">
        <f>K138+'PC HKI$'!L138</f>
        <v>4202.329755944329</v>
      </c>
      <c r="M139">
        <f>L138+'PC HKI$'!M138</f>
        <v>4782.3829131685688</v>
      </c>
      <c r="N139">
        <f>M138+'PC HKI$'!N138</f>
        <v>5378.4949559198922</v>
      </c>
      <c r="O139">
        <f>N138+'PC HKI$'!O138</f>
        <v>6004.8220710232017</v>
      </c>
      <c r="P139">
        <f>O138+'PC HKI$'!P138</f>
        <v>6652.8172855444564</v>
      </c>
      <c r="Q139">
        <f>P138+'PC HKI$'!Q138</f>
        <v>7291.5268218091478</v>
      </c>
      <c r="R139">
        <f>Q138+'PC HKI$'!R138</f>
        <v>7904.339587656119</v>
      </c>
      <c r="S139">
        <f>R138+'PC HKI$'!S138</f>
        <v>8570.6723713231277</v>
      </c>
      <c r="T139">
        <f>S138+'PC HKI$'!T138</f>
        <v>9177.6806048848703</v>
      </c>
      <c r="U139">
        <f>T138+'PC HKI$'!U138</f>
        <v>9568.1159922927982</v>
      </c>
      <c r="V139">
        <f>U138+'PC HKI$'!V138</f>
        <v>9938.3401394392604</v>
      </c>
      <c r="W139">
        <f>V138+'PC HKI$'!W138</f>
        <v>10244.163536094289</v>
      </c>
      <c r="X139">
        <f>W138+'PC HKI$'!X138</f>
        <v>10453.765817293512</v>
      </c>
      <c r="Y139">
        <f>X138+'PC HKI$'!Y138</f>
        <v>10559.297673870042</v>
      </c>
      <c r="Z139">
        <f>Y138+'PC HKI$'!Z138</f>
        <v>10526.704417744166</v>
      </c>
      <c r="AA139">
        <f>Z138+'PC HKI$'!AA138</f>
        <v>10447.562509093877</v>
      </c>
      <c r="AB139">
        <f>AA138+'PC HKI$'!AB138</f>
        <v>10333.382195628221</v>
      </c>
      <c r="AC139">
        <f>AB138+'PC HKI$'!AC138</f>
        <v>10163.792819782828</v>
      </c>
      <c r="AD139">
        <f>AC138+'PC HKI$'!AD138</f>
        <v>9880.2951770143536</v>
      </c>
      <c r="AE139">
        <f>AD138+'PC HKI$'!AE138</f>
        <v>9599.0047373362358</v>
      </c>
      <c r="AF139">
        <f>AE138+'PC HKI$'!AF138</f>
        <v>9319.7016528345175</v>
      </c>
      <c r="AG139">
        <f>AF138+'PC HKI$'!AG138</f>
        <v>9041.202942299542</v>
      </c>
      <c r="AH139">
        <f>AG138+'PC HKI$'!AH138</f>
        <v>8762.209444419479</v>
      </c>
      <c r="AI139">
        <f>AH138+'PC HKI$'!AI138</f>
        <v>8482.7606759715691</v>
      </c>
      <c r="AJ139">
        <f>AI138+'PC HKI$'!AJ138</f>
        <v>8202.4381243736498</v>
      </c>
      <c r="AK139">
        <f>AJ138+'PC HKI$'!AK138</f>
        <v>7921.1546237859147</v>
      </c>
      <c r="AL139">
        <f>AK138+'PC HKI$'!AL138</f>
        <v>7639.4882387042362</v>
      </c>
      <c r="AM139">
        <f>AL138+'PC HKI$'!AM138</f>
        <v>7357.0214568890478</v>
      </c>
      <c r="AN139">
        <f>AM138+'PC HKI$'!AN138</f>
        <v>7072.4652859052121</v>
      </c>
      <c r="AO139">
        <f>AN138+'PC HKI$'!AO138</f>
        <v>6786.4687210786669</v>
      </c>
      <c r="AP139">
        <f>AO138+'PC HKI$'!AP138</f>
        <v>6501.4029943904961</v>
      </c>
      <c r="AQ139">
        <f>AP138+'PC HKI$'!AQ138</f>
        <v>6220.4543172122758</v>
      </c>
      <c r="AR139">
        <f>AQ138+'PC HKI$'!AR138</f>
        <v>5946.1054601117385</v>
      </c>
      <c r="AS139">
        <f>AR138+'PC HKI$'!AS138</f>
        <v>5678.460605853541</v>
      </c>
      <c r="AT139">
        <f>AS138+'PC HKI$'!AT138</f>
        <v>5417.7275517865992</v>
      </c>
      <c r="AU139">
        <f>AT138+'PC HKI$'!AU138</f>
        <v>5164.7225993634156</v>
      </c>
      <c r="AV139">
        <f>AU138+'PC HKI$'!AV138</f>
        <v>4920.6045674919105</v>
      </c>
      <c r="AW139">
        <f>AV138+'PC HKI$'!AW138</f>
        <v>4686.5370204404344</v>
      </c>
      <c r="AX139">
        <f>AW138+'PC HKI$'!AX138</f>
        <v>4464.3398419299556</v>
      </c>
      <c r="AY139">
        <f>AX138+'PC HKI$'!AY138</f>
        <v>4255.159552446089</v>
      </c>
      <c r="AZ139">
        <f>AY138+'PC HKI$'!AZ138</f>
        <v>4058.7425494480858</v>
      </c>
      <c r="BA139">
        <f>AZ138+'PC HKI$'!BA138</f>
        <v>3874.0552574878016</v>
      </c>
      <c r="BB139">
        <f>BA138+'PC HKI$'!BB138</f>
        <v>3698.8029082316648</v>
      </c>
      <c r="BC139">
        <f>BB138+'PC HKI$'!BC138</f>
        <v>3532.1097492946938</v>
      </c>
      <c r="BD139">
        <f>BC138+'PC HKI$'!BD138</f>
        <v>3372.4517667727314</v>
      </c>
      <c r="BE139">
        <f>BD138+'PC HKI$'!BE138</f>
        <v>3218.4992085646068</v>
      </c>
      <c r="BF139">
        <f>BE138+'PC HKI$'!BF138</f>
        <v>3069.1512768221864</v>
      </c>
      <c r="BG139">
        <f>BF138+'PC HKI$'!BG138</f>
        <v>2923.9549229526456</v>
      </c>
      <c r="BH139">
        <f>BG138+'PC HKI$'!BH138</f>
        <v>2783.3115121533065</v>
      </c>
      <c r="BI139">
        <f>BH138+'PC HKI$'!BI138</f>
        <v>2647.4006528259474</v>
      </c>
      <c r="BJ139">
        <f>BI138+'PC HKI$'!BJ138</f>
        <v>2516.492495476456</v>
      </c>
      <c r="BK139">
        <f>BJ138+'PC HKI$'!BK138</f>
        <v>2391.9699980721889</v>
      </c>
      <c r="BL139">
        <f>BK138+'PC HKI$'!BL138</f>
        <v>2274.2035684665839</v>
      </c>
      <c r="BM139">
        <f>BL138+'PC HKI$'!BM138</f>
        <v>2162.827332399117</v>
      </c>
      <c r="BN139">
        <f>BM138+'PC HKI$'!BN138</f>
        <v>2058.9665210813537</v>
      </c>
      <c r="BO139">
        <f>BN138+'PC HKI$'!BO138</f>
        <v>1962.4056040196681</v>
      </c>
      <c r="BP139">
        <f>BO138+'PC HKI$'!BP138</f>
        <v>1872.3497393437833</v>
      </c>
      <c r="BQ139">
        <f>BP138+'PC HKI$'!BQ138</f>
        <v>1787.9691043348628</v>
      </c>
      <c r="BR139">
        <f>BQ138+'PC HKI$'!BR138</f>
        <v>1708.1750884581229</v>
      </c>
      <c r="BS139">
        <f>BR138+'PC HKI$'!BS138</f>
        <v>1633.2973882947183</v>
      </c>
      <c r="BT139">
        <f>BS138+'PC HKI$'!BT138</f>
        <v>1562.9865265712456</v>
      </c>
      <c r="BU139">
        <f>BT138+'PC HKI$'!BU138</f>
        <v>1496.1758692140243</v>
      </c>
      <c r="BV139">
        <f>BU138+'PC HKI$'!BV138</f>
        <v>1432.9153203172814</v>
      </c>
      <c r="BW139">
        <f>BV138+'PC HKI$'!BW138</f>
        <v>1374.0500410121788</v>
      </c>
      <c r="BX139">
        <f>BW138+'PC HKI$'!BX138</f>
        <v>1319.3915779951933</v>
      </c>
      <c r="BY139">
        <f>BX138+'PC HKI$'!BY138</f>
        <v>1268.4184831235775</v>
      </c>
      <c r="BZ139">
        <f>BY138+'PC HKI$'!BZ138</f>
        <v>1221.7076356011228</v>
      </c>
      <c r="CA139">
        <f>BZ138+'PC HKI$'!CA138</f>
        <v>1179.014216723707</v>
      </c>
      <c r="CB139">
        <f>CA138+'PC HKI$'!CB138</f>
        <v>1139.4971984117599</v>
      </c>
      <c r="CC139">
        <f>CB138+'PC HKI$'!CC138</f>
        <v>1102.5013548509223</v>
      </c>
      <c r="CD139">
        <f>CC138+'PC HKI$'!CD138</f>
        <v>1067.9273922151185</v>
      </c>
      <c r="CE139">
        <f>CD138+'PC HKI$'!CE138</f>
        <v>1036.0710724736516</v>
      </c>
      <c r="CF139">
        <f>CE138+'PC HKI$'!CF138</f>
        <v>1006.8338704505381</v>
      </c>
      <c r="CG139">
        <f>CF138+'PC HKI$'!CG138</f>
        <v>979.35124335866522</v>
      </c>
      <c r="CH139">
        <f>CG138+'PC HKI$'!CH138</f>
        <v>953.29131063454349</v>
      </c>
      <c r="CI139">
        <f>CH138+'PC HKI$'!CI138</f>
        <v>929.19590768277544</v>
      </c>
      <c r="CJ139">
        <f>CI138+'PC HKI$'!CJ138</f>
        <v>906.81016057022157</v>
      </c>
      <c r="CK139">
        <f>CJ138+'PC HKI$'!CK138</f>
        <v>886.02602772017406</v>
      </c>
      <c r="CL139">
        <f>CK138+'PC HKI$'!CL138</f>
        <v>866.95621120787609</v>
      </c>
      <c r="CM139">
        <f>CL138+'PC HKI$'!CM138</f>
        <v>849.31383635680129</v>
      </c>
      <c r="CN139">
        <f>CM138+'PC HKI$'!CN138</f>
        <v>832.91089892935952</v>
      </c>
      <c r="CO139">
        <f>CN138+'PC HKI$'!CO138</f>
        <v>817.54187059277535</v>
      </c>
      <c r="CP139">
        <f>CO138+'PC HKI$'!CP138</f>
        <v>803.0933812290815</v>
      </c>
      <c r="CQ139">
        <f>CP138+'PC HKI$'!CQ138</f>
        <v>789.44723367353595</v>
      </c>
      <c r="CR139">
        <f>CQ138+'PC HKI$'!CR138</f>
        <v>776.40105580311001</v>
      </c>
      <c r="CS139">
        <f>CR138+'PC HKI$'!CS138</f>
        <v>763.83951039779379</v>
      </c>
      <c r="CT139">
        <f>CS138+'PC HKI$'!CT138</f>
        <v>751.75277518064763</v>
      </c>
      <c r="CU139">
        <f>CT138+'PC HKI$'!CU138</f>
        <v>740.06680178196461</v>
      </c>
      <c r="CV139">
        <f>CU138+'PC HKI$'!CV138</f>
        <v>728.78231983500734</v>
      </c>
      <c r="CW139">
        <f>CV138+'PC HKI$'!CW138</f>
        <v>717.82982463288567</v>
      </c>
      <c r="CX139">
        <f>CW138+'PC HKI$'!CX138</f>
        <v>707.21551644169085</v>
      </c>
      <c r="CY139">
        <f>CX138+'PC HKI$'!CY138</f>
        <v>696.90593205749713</v>
      </c>
    </row>
    <row r="140" spans="1:103" x14ac:dyDescent="0.25">
      <c r="A140">
        <f>'HKFI(x)'!AE138</f>
        <v>2086</v>
      </c>
      <c r="B140">
        <f t="shared" si="4"/>
        <v>420290.23751594085</v>
      </c>
      <c r="C140">
        <f>'PC HKI$'!C139</f>
        <v>300.59490266426269</v>
      </c>
      <c r="D140">
        <f>C139+'PC HKI$'!D139</f>
        <v>531.26628747926793</v>
      </c>
      <c r="E140">
        <f>D139+'PC HKI$'!E139</f>
        <v>740.9492864522357</v>
      </c>
      <c r="F140">
        <f>E139+'PC HKI$'!F139</f>
        <v>1053.4374331945701</v>
      </c>
      <c r="G140">
        <f>F139+'PC HKI$'!G139</f>
        <v>1454.4878166218282</v>
      </c>
      <c r="H140">
        <f>G139+'PC HKI$'!H139</f>
        <v>1952.7295946789714</v>
      </c>
      <c r="I140">
        <f>H139+'PC HKI$'!I139</f>
        <v>2565.4327446262423</v>
      </c>
      <c r="J140">
        <f>I139+'PC HKI$'!J139</f>
        <v>3168.9394909648086</v>
      </c>
      <c r="K140">
        <f>J139+'PC HKI$'!K139</f>
        <v>3776.9106160142546</v>
      </c>
      <c r="L140">
        <f>K139+'PC HKI$'!L139</f>
        <v>4351.2344860296262</v>
      </c>
      <c r="M140">
        <f>L139+'PC HKI$'!M139</f>
        <v>4947.3798109824638</v>
      </c>
      <c r="N140">
        <f>M139+'PC HKI$'!N139</f>
        <v>5559.4969286870846</v>
      </c>
      <c r="O140">
        <f>N139+'PC HKI$'!O139</f>
        <v>6200.9128926419389</v>
      </c>
      <c r="P140">
        <f>O139+'PC HKI$'!P139</f>
        <v>6864.0291259259611</v>
      </c>
      <c r="Q140">
        <f>P139+'PC HKI$'!Q139</f>
        <v>7518.2821522843315</v>
      </c>
      <c r="R140">
        <f>Q139+'PC HKI$'!R139</f>
        <v>8146.4391922324339</v>
      </c>
      <c r="S140">
        <f>R139+'PC HKI$'!S139</f>
        <v>8830.8312851976625</v>
      </c>
      <c r="T140">
        <f>S139+'PC HKI$'!T139</f>
        <v>9455.0338882405376</v>
      </c>
      <c r="U140">
        <f>T139+'PC HKI$'!U139</f>
        <v>9851.9396338516417</v>
      </c>
      <c r="V140">
        <f>U139+'PC HKI$'!V139</f>
        <v>10227.094432414495</v>
      </c>
      <c r="W140">
        <f>V139+'PC HKI$'!W139</f>
        <v>10535.272088007026</v>
      </c>
      <c r="X140">
        <f>W139+'PC HKI$'!X139</f>
        <v>10746.73625955961</v>
      </c>
      <c r="Y140">
        <f>X139+'PC HKI$'!Y139</f>
        <v>10851.110052133819</v>
      </c>
      <c r="Z140">
        <f>Y139+'PC HKI$'!Z139</f>
        <v>10815.49317696344</v>
      </c>
      <c r="AA140">
        <f>Z139+'PC HKI$'!AA139</f>
        <v>10734.45774769996</v>
      </c>
      <c r="AB140">
        <f>AA139+'PC HKI$'!AB139</f>
        <v>10620.489094784567</v>
      </c>
      <c r="AC140">
        <f>AB139+'PC HKI$'!AC139</f>
        <v>10451.285594696294</v>
      </c>
      <c r="AD140">
        <f>AC139+'PC HKI$'!AD139</f>
        <v>10163.792819782828</v>
      </c>
      <c r="AE140">
        <f>AD139+'PC HKI$'!AE139</f>
        <v>9880.2951770143536</v>
      </c>
      <c r="AF140">
        <f>AE139+'PC HKI$'!AF139</f>
        <v>9599.0047373362358</v>
      </c>
      <c r="AG140">
        <f>AF139+'PC HKI$'!AG139</f>
        <v>9319.7016528345175</v>
      </c>
      <c r="AH140">
        <f>AG139+'PC HKI$'!AH139</f>
        <v>9041.202942299542</v>
      </c>
      <c r="AI140">
        <f>AH139+'PC HKI$'!AI139</f>
        <v>8762.209444419479</v>
      </c>
      <c r="AJ140">
        <f>AI139+'PC HKI$'!AJ139</f>
        <v>8482.7606759715691</v>
      </c>
      <c r="AK140">
        <f>AJ139+'PC HKI$'!AK139</f>
        <v>8202.4381243736498</v>
      </c>
      <c r="AL140">
        <f>AK139+'PC HKI$'!AL139</f>
        <v>7921.1546237859147</v>
      </c>
      <c r="AM140">
        <f>AL139+'PC HKI$'!AM139</f>
        <v>7639.4882387042362</v>
      </c>
      <c r="AN140">
        <f>AM139+'PC HKI$'!AN139</f>
        <v>7357.0214568890478</v>
      </c>
      <c r="AO140">
        <f>AN139+'PC HKI$'!AO139</f>
        <v>7072.4652859052121</v>
      </c>
      <c r="AP140">
        <f>AO139+'PC HKI$'!AP139</f>
        <v>6786.4687210786669</v>
      </c>
      <c r="AQ140">
        <f>AP139+'PC HKI$'!AQ139</f>
        <v>6501.4029943904961</v>
      </c>
      <c r="AR140">
        <f>AQ139+'PC HKI$'!AR139</f>
        <v>6220.4543172122758</v>
      </c>
      <c r="AS140">
        <f>AR139+'PC HKI$'!AS139</f>
        <v>5946.1054601117385</v>
      </c>
      <c r="AT140">
        <f>AS139+'PC HKI$'!AT139</f>
        <v>5678.460605853541</v>
      </c>
      <c r="AU140">
        <f>AT139+'PC HKI$'!AU139</f>
        <v>5417.7275517865992</v>
      </c>
      <c r="AV140">
        <f>AU139+'PC HKI$'!AV139</f>
        <v>5164.7225993634156</v>
      </c>
      <c r="AW140">
        <f>AV139+'PC HKI$'!AW139</f>
        <v>4920.6045674919105</v>
      </c>
      <c r="AX140">
        <f>AW139+'PC HKI$'!AX139</f>
        <v>4686.5370204404344</v>
      </c>
      <c r="AY140">
        <f>AX139+'PC HKI$'!AY139</f>
        <v>4464.3398419299556</v>
      </c>
      <c r="AZ140">
        <f>AY139+'PC HKI$'!AZ139</f>
        <v>4255.159552446089</v>
      </c>
      <c r="BA140">
        <f>AZ139+'PC HKI$'!BA139</f>
        <v>4058.7425494480858</v>
      </c>
      <c r="BB140">
        <f>BA139+'PC HKI$'!BB139</f>
        <v>3874.0552574878016</v>
      </c>
      <c r="BC140">
        <f>BB139+'PC HKI$'!BC139</f>
        <v>3698.8029082316648</v>
      </c>
      <c r="BD140">
        <f>BC139+'PC HKI$'!BD139</f>
        <v>3532.1097492946938</v>
      </c>
      <c r="BE140">
        <f>BD139+'PC HKI$'!BE139</f>
        <v>3372.4517667727314</v>
      </c>
      <c r="BF140">
        <f>BE139+'PC HKI$'!BF139</f>
        <v>3218.4992085646068</v>
      </c>
      <c r="BG140">
        <f>BF139+'PC HKI$'!BG139</f>
        <v>3069.1512768221864</v>
      </c>
      <c r="BH140">
        <f>BG139+'PC HKI$'!BH139</f>
        <v>2923.9549229526456</v>
      </c>
      <c r="BI140">
        <f>BH139+'PC HKI$'!BI139</f>
        <v>2783.3115121533065</v>
      </c>
      <c r="BJ140">
        <f>BI139+'PC HKI$'!BJ139</f>
        <v>2647.4006528259474</v>
      </c>
      <c r="BK140">
        <f>BJ139+'PC HKI$'!BK139</f>
        <v>2516.492495476456</v>
      </c>
      <c r="BL140">
        <f>BK139+'PC HKI$'!BL139</f>
        <v>2391.9699980721889</v>
      </c>
      <c r="BM140">
        <f>BL139+'PC HKI$'!BM139</f>
        <v>2274.2035684665839</v>
      </c>
      <c r="BN140">
        <f>BM139+'PC HKI$'!BN139</f>
        <v>2162.827332399117</v>
      </c>
      <c r="BO140">
        <f>BN139+'PC HKI$'!BO139</f>
        <v>2058.9665210813537</v>
      </c>
      <c r="BP140">
        <f>BO139+'PC HKI$'!BP139</f>
        <v>1962.4056040196681</v>
      </c>
      <c r="BQ140">
        <f>BP139+'PC HKI$'!BQ139</f>
        <v>1872.3497393437833</v>
      </c>
      <c r="BR140">
        <f>BQ139+'PC HKI$'!BR139</f>
        <v>1787.9691043348628</v>
      </c>
      <c r="BS140">
        <f>BR139+'PC HKI$'!BS139</f>
        <v>1708.1750884581229</v>
      </c>
      <c r="BT140">
        <f>BS139+'PC HKI$'!BT139</f>
        <v>1633.2973882947183</v>
      </c>
      <c r="BU140">
        <f>BT139+'PC HKI$'!BU139</f>
        <v>1562.9865265712456</v>
      </c>
      <c r="BV140">
        <f>BU139+'PC HKI$'!BV139</f>
        <v>1496.1758692140243</v>
      </c>
      <c r="BW140">
        <f>BV139+'PC HKI$'!BW139</f>
        <v>1432.9153203172814</v>
      </c>
      <c r="BX140">
        <f>BW139+'PC HKI$'!BX139</f>
        <v>1374.0500410121788</v>
      </c>
      <c r="BY140">
        <f>BX139+'PC HKI$'!BY139</f>
        <v>1319.3915779951933</v>
      </c>
      <c r="BZ140">
        <f>BY139+'PC HKI$'!BZ139</f>
        <v>1268.4184831235775</v>
      </c>
      <c r="CA140">
        <f>BZ139+'PC HKI$'!CA139</f>
        <v>1221.7076356011228</v>
      </c>
      <c r="CB140">
        <f>CA139+'PC HKI$'!CB139</f>
        <v>1179.014216723707</v>
      </c>
      <c r="CC140">
        <f>CB139+'PC HKI$'!CC139</f>
        <v>1139.4971984117599</v>
      </c>
      <c r="CD140">
        <f>CC139+'PC HKI$'!CD139</f>
        <v>1102.5013548509223</v>
      </c>
      <c r="CE140">
        <f>CD139+'PC HKI$'!CE139</f>
        <v>1067.9273922151185</v>
      </c>
      <c r="CF140">
        <f>CE139+'PC HKI$'!CF139</f>
        <v>1036.0710724736516</v>
      </c>
      <c r="CG140">
        <f>CF139+'PC HKI$'!CG139</f>
        <v>1006.8338704505381</v>
      </c>
      <c r="CH140">
        <f>CG139+'PC HKI$'!CH139</f>
        <v>979.35124335866522</v>
      </c>
      <c r="CI140">
        <f>CH139+'PC HKI$'!CI139</f>
        <v>953.29131063454349</v>
      </c>
      <c r="CJ140">
        <f>CI139+'PC HKI$'!CJ139</f>
        <v>929.19590768277544</v>
      </c>
      <c r="CK140">
        <f>CJ139+'PC HKI$'!CK139</f>
        <v>906.81016057022157</v>
      </c>
      <c r="CL140">
        <f>CK139+'PC HKI$'!CL139</f>
        <v>886.02602772017406</v>
      </c>
      <c r="CM140">
        <f>CL139+'PC HKI$'!CM139</f>
        <v>866.95621120787609</v>
      </c>
      <c r="CN140">
        <f>CM139+'PC HKI$'!CN139</f>
        <v>849.31383635680129</v>
      </c>
      <c r="CO140">
        <f>CN139+'PC HKI$'!CO139</f>
        <v>832.91089892935952</v>
      </c>
      <c r="CP140">
        <f>CO139+'PC HKI$'!CP139</f>
        <v>817.54187059277535</v>
      </c>
      <c r="CQ140">
        <f>CP139+'PC HKI$'!CQ139</f>
        <v>803.0933812290815</v>
      </c>
      <c r="CR140">
        <f>CQ139+'PC HKI$'!CR139</f>
        <v>789.44723367353595</v>
      </c>
      <c r="CS140">
        <f>CR139+'PC HKI$'!CS139</f>
        <v>776.40105580311001</v>
      </c>
      <c r="CT140">
        <f>CS139+'PC HKI$'!CT139</f>
        <v>763.83951039779379</v>
      </c>
      <c r="CU140">
        <f>CT139+'PC HKI$'!CU139</f>
        <v>751.75277518064763</v>
      </c>
      <c r="CV140">
        <f>CU139+'PC HKI$'!CV139</f>
        <v>740.06680178196461</v>
      </c>
      <c r="CW140">
        <f>CV139+'PC HKI$'!CW139</f>
        <v>728.78231983500734</v>
      </c>
      <c r="CX140">
        <f>CW139+'PC HKI$'!CX139</f>
        <v>717.82982463288567</v>
      </c>
      <c r="CY140">
        <f>CX139+'PC HKI$'!CY139</f>
        <v>707.21551644169085</v>
      </c>
    </row>
    <row r="141" spans="1:103" x14ac:dyDescent="0.25">
      <c r="A141">
        <f>'HKFI(x)'!AE139</f>
        <v>2087</v>
      </c>
      <c r="B141">
        <f t="shared" si="4"/>
        <v>435421.05409716436</v>
      </c>
      <c r="C141">
        <f>'PC HKI$'!C140</f>
        <v>313.26958058352574</v>
      </c>
      <c r="D141">
        <f>C140+'PC HKI$'!D140</f>
        <v>552.91333010893538</v>
      </c>
      <c r="E141">
        <f>D140+'PC HKI$'!E140</f>
        <v>770.85171299073227</v>
      </c>
      <c r="F141">
        <f>E140+'PC HKI$'!F140</f>
        <v>1095.2948591102236</v>
      </c>
      <c r="G141">
        <f>F140+'PC HKI$'!G140</f>
        <v>1511.0292153134876</v>
      </c>
      <c r="H141">
        <f>G140+'PC HKI$'!H140</f>
        <v>2031.2075441520069</v>
      </c>
      <c r="I141">
        <f>H140+'PC HKI$'!I140</f>
        <v>2667.3983297163295</v>
      </c>
      <c r="J141">
        <f>I140+'PC HKI$'!J140</f>
        <v>3292.2684536612433</v>
      </c>
      <c r="K141">
        <f>J140+'PC HKI$'!K140</f>
        <v>3920.2752274159025</v>
      </c>
      <c r="L141">
        <f>K140+'PC HKI$'!L140</f>
        <v>4511.7720438988135</v>
      </c>
      <c r="M141">
        <f>L140+'PC HKI$'!M140</f>
        <v>5125.7398038947003</v>
      </c>
      <c r="N141">
        <f>M140+'PC HKI$'!N140</f>
        <v>5755.2123333685377</v>
      </c>
      <c r="O141">
        <f>N140+'PC HKI$'!O140</f>
        <v>6412.6103617331919</v>
      </c>
      <c r="P141">
        <f>O140+'PC HKI$'!P140</f>
        <v>7091.6965249488085</v>
      </c>
      <c r="Q141">
        <f>P140+'PC HKI$'!Q140</f>
        <v>7761.8262042070301</v>
      </c>
      <c r="R141">
        <f>Q140+'PC HKI$'!R140</f>
        <v>8406.499057578194</v>
      </c>
      <c r="S141">
        <f>R140+'PC HKI$'!S140</f>
        <v>9109.4163728326093</v>
      </c>
      <c r="T141">
        <f>S140+'PC HKI$'!T140</f>
        <v>9750.8001575881608</v>
      </c>
      <c r="U141">
        <f>T140+'PC HKI$'!U140</f>
        <v>10154.708366921595</v>
      </c>
      <c r="V141">
        <f>U140+'PC HKI$'!V140</f>
        <v>10535.277213860239</v>
      </c>
      <c r="W141">
        <f>V140+'PC HKI$'!W140</f>
        <v>10845.241643986454</v>
      </c>
      <c r="X141">
        <f>W140+'PC HKI$'!X140</f>
        <v>11057.106044650294</v>
      </c>
      <c r="Y141">
        <f>X140+'PC HKI$'!Y140</f>
        <v>11158.5384342939</v>
      </c>
      <c r="Z141">
        <f>Y140+'PC HKI$'!Z140</f>
        <v>11117.460441318786</v>
      </c>
      <c r="AA141">
        <f>Z140+'PC HKI$'!AA140</f>
        <v>11032.153612277451</v>
      </c>
      <c r="AB141">
        <f>AA140+'PC HKI$'!AB140</f>
        <v>10914.864821212685</v>
      </c>
      <c r="AC141">
        <f>AB140+'PC HKI$'!AC140</f>
        <v>10743.580826374357</v>
      </c>
      <c r="AD141">
        <f>AC140+'PC HKI$'!AD140</f>
        <v>10451.285594696294</v>
      </c>
      <c r="AE141">
        <f>AD140+'PC HKI$'!AE140</f>
        <v>10163.792819782828</v>
      </c>
      <c r="AF141">
        <f>AE140+'PC HKI$'!AF140</f>
        <v>9880.2951770143536</v>
      </c>
      <c r="AG141">
        <f>AF140+'PC HKI$'!AG140</f>
        <v>9599.0047373362358</v>
      </c>
      <c r="AH141">
        <f>AG140+'PC HKI$'!AH140</f>
        <v>9319.7016528345175</v>
      </c>
      <c r="AI141">
        <f>AH140+'PC HKI$'!AI140</f>
        <v>9041.202942299542</v>
      </c>
      <c r="AJ141">
        <f>AI140+'PC HKI$'!AJ140</f>
        <v>8762.209444419479</v>
      </c>
      <c r="AK141">
        <f>AJ140+'PC HKI$'!AK140</f>
        <v>8482.7606759715691</v>
      </c>
      <c r="AL141">
        <f>AK140+'PC HKI$'!AL140</f>
        <v>8202.4381243736498</v>
      </c>
      <c r="AM141">
        <f>AL140+'PC HKI$'!AM140</f>
        <v>7921.1546237859147</v>
      </c>
      <c r="AN141">
        <f>AM140+'PC HKI$'!AN140</f>
        <v>7639.4882387042362</v>
      </c>
      <c r="AO141">
        <f>AN140+'PC HKI$'!AO140</f>
        <v>7357.0214568890478</v>
      </c>
      <c r="AP141">
        <f>AO140+'PC HKI$'!AP140</f>
        <v>7072.4652859052121</v>
      </c>
      <c r="AQ141">
        <f>AP140+'PC HKI$'!AQ140</f>
        <v>6786.4687210786669</v>
      </c>
      <c r="AR141">
        <f>AQ140+'PC HKI$'!AR140</f>
        <v>6501.4029943904961</v>
      </c>
      <c r="AS141">
        <f>AR140+'PC HKI$'!AS140</f>
        <v>6220.4543172122758</v>
      </c>
      <c r="AT141">
        <f>AS140+'PC HKI$'!AT140</f>
        <v>5946.1054601117385</v>
      </c>
      <c r="AU141">
        <f>AT140+'PC HKI$'!AU140</f>
        <v>5678.460605853541</v>
      </c>
      <c r="AV141">
        <f>AU140+'PC HKI$'!AV140</f>
        <v>5417.7275517865992</v>
      </c>
      <c r="AW141">
        <f>AV140+'PC HKI$'!AW140</f>
        <v>5164.7225993634156</v>
      </c>
      <c r="AX141">
        <f>AW140+'PC HKI$'!AX140</f>
        <v>4920.6045674919105</v>
      </c>
      <c r="AY141">
        <f>AX140+'PC HKI$'!AY140</f>
        <v>4686.5370204404344</v>
      </c>
      <c r="AZ141">
        <f>AY140+'PC HKI$'!AZ140</f>
        <v>4464.3398419299556</v>
      </c>
      <c r="BA141">
        <f>AZ140+'PC HKI$'!BA140</f>
        <v>4255.159552446089</v>
      </c>
      <c r="BB141">
        <f>BA140+'PC HKI$'!BB140</f>
        <v>4058.7425494480858</v>
      </c>
      <c r="BC141">
        <f>BB140+'PC HKI$'!BC140</f>
        <v>3874.0552574878016</v>
      </c>
      <c r="BD141">
        <f>BC140+'PC HKI$'!BD140</f>
        <v>3698.8029082316648</v>
      </c>
      <c r="BE141">
        <f>BD140+'PC HKI$'!BE140</f>
        <v>3532.1097492946938</v>
      </c>
      <c r="BF141">
        <f>BE140+'PC HKI$'!BF140</f>
        <v>3372.4517667727314</v>
      </c>
      <c r="BG141">
        <f>BF140+'PC HKI$'!BG140</f>
        <v>3218.4992085646068</v>
      </c>
      <c r="BH141">
        <f>BG140+'PC HKI$'!BH140</f>
        <v>3069.1512768221864</v>
      </c>
      <c r="BI141">
        <f>BH140+'PC HKI$'!BI140</f>
        <v>2923.9549229526456</v>
      </c>
      <c r="BJ141">
        <f>BI140+'PC HKI$'!BJ140</f>
        <v>2783.3115121533065</v>
      </c>
      <c r="BK141">
        <f>BJ140+'PC HKI$'!BK140</f>
        <v>2647.4006528259474</v>
      </c>
      <c r="BL141">
        <f>BK140+'PC HKI$'!BL140</f>
        <v>2516.492495476456</v>
      </c>
      <c r="BM141">
        <f>BL140+'PC HKI$'!BM140</f>
        <v>2391.9699980721889</v>
      </c>
      <c r="BN141">
        <f>BM140+'PC HKI$'!BN140</f>
        <v>2274.2035684665839</v>
      </c>
      <c r="BO141">
        <f>BN140+'PC HKI$'!BO140</f>
        <v>2162.827332399117</v>
      </c>
      <c r="BP141">
        <f>BO140+'PC HKI$'!BP140</f>
        <v>2058.9665210813537</v>
      </c>
      <c r="BQ141">
        <f>BP140+'PC HKI$'!BQ140</f>
        <v>1962.4056040196681</v>
      </c>
      <c r="BR141">
        <f>BQ140+'PC HKI$'!BR140</f>
        <v>1872.3497393437833</v>
      </c>
      <c r="BS141">
        <f>BR140+'PC HKI$'!BS140</f>
        <v>1787.9691043348628</v>
      </c>
      <c r="BT141">
        <f>BS140+'PC HKI$'!BT140</f>
        <v>1708.1750884581229</v>
      </c>
      <c r="BU141">
        <f>BT140+'PC HKI$'!BU140</f>
        <v>1633.2973882947183</v>
      </c>
      <c r="BV141">
        <f>BU140+'PC HKI$'!BV140</f>
        <v>1562.9865265712456</v>
      </c>
      <c r="BW141">
        <f>BV140+'PC HKI$'!BW140</f>
        <v>1496.1758692140243</v>
      </c>
      <c r="BX141">
        <f>BW140+'PC HKI$'!BX140</f>
        <v>1432.9153203172814</v>
      </c>
      <c r="BY141">
        <f>BX140+'PC HKI$'!BY140</f>
        <v>1374.0500410121788</v>
      </c>
      <c r="BZ141">
        <f>BY140+'PC HKI$'!BZ140</f>
        <v>1319.3915779951933</v>
      </c>
      <c r="CA141">
        <f>BZ140+'PC HKI$'!CA140</f>
        <v>1268.4184831235775</v>
      </c>
      <c r="CB141">
        <f>CA140+'PC HKI$'!CB140</f>
        <v>1221.7076356011228</v>
      </c>
      <c r="CC141">
        <f>CB140+'PC HKI$'!CC140</f>
        <v>1179.014216723707</v>
      </c>
      <c r="CD141">
        <f>CC140+'PC HKI$'!CD140</f>
        <v>1139.4971984117599</v>
      </c>
      <c r="CE141">
        <f>CD140+'PC HKI$'!CE140</f>
        <v>1102.5013548509223</v>
      </c>
      <c r="CF141">
        <f>CE140+'PC HKI$'!CF140</f>
        <v>1067.9273922151185</v>
      </c>
      <c r="CG141">
        <f>CF140+'PC HKI$'!CG140</f>
        <v>1036.0710724736516</v>
      </c>
      <c r="CH141">
        <f>CG140+'PC HKI$'!CH140</f>
        <v>1006.8338704505381</v>
      </c>
      <c r="CI141">
        <f>CH140+'PC HKI$'!CI140</f>
        <v>979.35124335866522</v>
      </c>
      <c r="CJ141">
        <f>CI140+'PC HKI$'!CJ140</f>
        <v>953.29131063454349</v>
      </c>
      <c r="CK141">
        <f>CJ140+'PC HKI$'!CK140</f>
        <v>929.19590768277544</v>
      </c>
      <c r="CL141">
        <f>CK140+'PC HKI$'!CL140</f>
        <v>906.81016057022157</v>
      </c>
      <c r="CM141">
        <f>CL140+'PC HKI$'!CM140</f>
        <v>886.02602772017406</v>
      </c>
      <c r="CN141">
        <f>CM140+'PC HKI$'!CN140</f>
        <v>866.95621120787609</v>
      </c>
      <c r="CO141">
        <f>CN140+'PC HKI$'!CO140</f>
        <v>849.31383635680129</v>
      </c>
      <c r="CP141">
        <f>CO140+'PC HKI$'!CP140</f>
        <v>832.91089892935952</v>
      </c>
      <c r="CQ141">
        <f>CP140+'PC HKI$'!CQ140</f>
        <v>817.54187059277535</v>
      </c>
      <c r="CR141">
        <f>CQ140+'PC HKI$'!CR140</f>
        <v>803.0933812290815</v>
      </c>
      <c r="CS141">
        <f>CR140+'PC HKI$'!CS140</f>
        <v>789.44723367353595</v>
      </c>
      <c r="CT141">
        <f>CS140+'PC HKI$'!CT140</f>
        <v>776.40105580311001</v>
      </c>
      <c r="CU141">
        <f>CT140+'PC HKI$'!CU140</f>
        <v>763.83951039779379</v>
      </c>
      <c r="CV141">
        <f>CU140+'PC HKI$'!CV140</f>
        <v>751.75277518064763</v>
      </c>
      <c r="CW141">
        <f>CV140+'PC HKI$'!CW140</f>
        <v>740.06680178196461</v>
      </c>
      <c r="CX141">
        <f>CW140+'PC HKI$'!CX140</f>
        <v>728.78231983500734</v>
      </c>
      <c r="CY141">
        <f>CX140+'PC HKI$'!CY140</f>
        <v>717.82982463288567</v>
      </c>
    </row>
    <row r="142" spans="1:103" x14ac:dyDescent="0.25">
      <c r="A142">
        <f>'HKFI(x)'!AE140</f>
        <v>2088</v>
      </c>
      <c r="B142">
        <f t="shared" si="4"/>
        <v>451128.10203990526</v>
      </c>
      <c r="C142">
        <f>'PC HKI$'!C141</f>
        <v>325.81139783200143</v>
      </c>
      <c r="D142">
        <f>C141+'PC HKI$'!D141</f>
        <v>574.3883334078439</v>
      </c>
      <c r="E142">
        <f>D141+'PC HKI$'!E141</f>
        <v>801.05980622142783</v>
      </c>
      <c r="F142">
        <f>E141+'PC HKI$'!F141</f>
        <v>1138.3078688927221</v>
      </c>
      <c r="G142">
        <f>F141+'PC HKI$'!G141</f>
        <v>1569.6336560623756</v>
      </c>
      <c r="H142">
        <f>G141+'PC HKI$'!H141</f>
        <v>2112.1507909236334</v>
      </c>
      <c r="I142">
        <f>H141+'PC HKI$'!I141</f>
        <v>2773.1596892720681</v>
      </c>
      <c r="J142">
        <f>I141+'PC HKI$'!J141</f>
        <v>3421.3999688626354</v>
      </c>
      <c r="K142">
        <f>J141+'PC HKI$'!K141</f>
        <v>4071.6836931079224</v>
      </c>
      <c r="L142">
        <f>K141+'PC HKI$'!L141</f>
        <v>4682.5984295847875</v>
      </c>
      <c r="M142">
        <f>L141+'PC HKI$'!M141</f>
        <v>5315.6120615679247</v>
      </c>
      <c r="N142">
        <f>M141+'PC HKI$'!N141</f>
        <v>5964.1335310217646</v>
      </c>
      <c r="O142">
        <f>N141+'PC HKI$'!O141</f>
        <v>6638.9123532334634</v>
      </c>
      <c r="P142">
        <f>O141+'PC HKI$'!P141</f>
        <v>7334.8517370059526</v>
      </c>
      <c r="Q142">
        <f>P141+'PC HKI$'!Q141</f>
        <v>8021.6580151543585</v>
      </c>
      <c r="R142">
        <f>Q141+'PC HKI$'!R141</f>
        <v>8683.0714015553294</v>
      </c>
      <c r="S142">
        <f>R141+'PC HKI$'!S141</f>
        <v>9405.5290847660272</v>
      </c>
      <c r="T142">
        <f>S141+'PC HKI$'!T141</f>
        <v>10064.51336792714</v>
      </c>
      <c r="U142">
        <f>T141+'PC HKI$'!U141</f>
        <v>10475.562570994638</v>
      </c>
      <c r="V142">
        <f>U141+'PC HKI$'!V141</f>
        <v>10862.039945846273</v>
      </c>
      <c r="W142">
        <f>V141+'PC HKI$'!W141</f>
        <v>11174.3473114634</v>
      </c>
      <c r="X142">
        <f>W141+'PC HKI$'!X141</f>
        <v>11386.032307064748</v>
      </c>
      <c r="Y142">
        <f>X141+'PC HKI$'!Y141</f>
        <v>11483.16113805671</v>
      </c>
      <c r="Z142">
        <f>Y141+'PC HKI$'!Z141</f>
        <v>11434.892331763867</v>
      </c>
      <c r="AA142">
        <f>Z141+'PC HKI$'!AA141</f>
        <v>11342.856942574303</v>
      </c>
      <c r="AB142">
        <f>AA141+'PC HKI$'!AB141</f>
        <v>11219.891827242882</v>
      </c>
      <c r="AC142">
        <f>AB141+'PC HKI$'!AC141</f>
        <v>11043.049897591407</v>
      </c>
      <c r="AD142">
        <f>AC141+'PC HKI$'!AD141</f>
        <v>10743.580826374357</v>
      </c>
      <c r="AE142">
        <f>AD141+'PC HKI$'!AE141</f>
        <v>10451.285594696294</v>
      </c>
      <c r="AF142">
        <f>AE141+'PC HKI$'!AF141</f>
        <v>10163.792819782828</v>
      </c>
      <c r="AG142">
        <f>AF141+'PC HKI$'!AG141</f>
        <v>9880.2951770143536</v>
      </c>
      <c r="AH142">
        <f>AG141+'PC HKI$'!AH141</f>
        <v>9599.0047373362358</v>
      </c>
      <c r="AI142">
        <f>AH141+'PC HKI$'!AI141</f>
        <v>9319.7016528345175</v>
      </c>
      <c r="AJ142">
        <f>AI141+'PC HKI$'!AJ141</f>
        <v>9041.202942299542</v>
      </c>
      <c r="AK142">
        <f>AJ141+'PC HKI$'!AK141</f>
        <v>8762.209444419479</v>
      </c>
      <c r="AL142">
        <f>AK141+'PC HKI$'!AL141</f>
        <v>8482.7606759715691</v>
      </c>
      <c r="AM142">
        <f>AL141+'PC HKI$'!AM141</f>
        <v>8202.4381243736498</v>
      </c>
      <c r="AN142">
        <f>AM141+'PC HKI$'!AN141</f>
        <v>7921.1546237859147</v>
      </c>
      <c r="AO142">
        <f>AN141+'PC HKI$'!AO141</f>
        <v>7639.4882387042362</v>
      </c>
      <c r="AP142">
        <f>AO141+'PC HKI$'!AP141</f>
        <v>7357.0214568890478</v>
      </c>
      <c r="AQ142">
        <f>AP141+'PC HKI$'!AQ141</f>
        <v>7072.4652859052121</v>
      </c>
      <c r="AR142">
        <f>AQ141+'PC HKI$'!AR141</f>
        <v>6786.4687210786669</v>
      </c>
      <c r="AS142">
        <f>AR141+'PC HKI$'!AS141</f>
        <v>6501.4029943904961</v>
      </c>
      <c r="AT142">
        <f>AS141+'PC HKI$'!AT141</f>
        <v>6220.4543172122758</v>
      </c>
      <c r="AU142">
        <f>AT141+'PC HKI$'!AU141</f>
        <v>5946.1054601117385</v>
      </c>
      <c r="AV142">
        <f>AU141+'PC HKI$'!AV141</f>
        <v>5678.460605853541</v>
      </c>
      <c r="AW142">
        <f>AV141+'PC HKI$'!AW141</f>
        <v>5417.7275517865992</v>
      </c>
      <c r="AX142">
        <f>AW141+'PC HKI$'!AX141</f>
        <v>5164.7225993634156</v>
      </c>
      <c r="AY142">
        <f>AX141+'PC HKI$'!AY141</f>
        <v>4920.6045674919105</v>
      </c>
      <c r="AZ142">
        <f>AY141+'PC HKI$'!AZ141</f>
        <v>4686.5370204404344</v>
      </c>
      <c r="BA142">
        <f>AZ141+'PC HKI$'!BA141</f>
        <v>4464.3398419299556</v>
      </c>
      <c r="BB142">
        <f>BA141+'PC HKI$'!BB141</f>
        <v>4255.159552446089</v>
      </c>
      <c r="BC142">
        <f>BB141+'PC HKI$'!BC141</f>
        <v>4058.7425494480858</v>
      </c>
      <c r="BD142">
        <f>BC141+'PC HKI$'!BD141</f>
        <v>3874.0552574878016</v>
      </c>
      <c r="BE142">
        <f>BD141+'PC HKI$'!BE141</f>
        <v>3698.8029082316648</v>
      </c>
      <c r="BF142">
        <f>BE141+'PC HKI$'!BF141</f>
        <v>3532.1097492946938</v>
      </c>
      <c r="BG142">
        <f>BF141+'PC HKI$'!BG141</f>
        <v>3372.4517667727314</v>
      </c>
      <c r="BH142">
        <f>BG141+'PC HKI$'!BH141</f>
        <v>3218.4992085646068</v>
      </c>
      <c r="BI142">
        <f>BH141+'PC HKI$'!BI141</f>
        <v>3069.1512768221864</v>
      </c>
      <c r="BJ142">
        <f>BI141+'PC HKI$'!BJ141</f>
        <v>2923.9549229526456</v>
      </c>
      <c r="BK142">
        <f>BJ141+'PC HKI$'!BK141</f>
        <v>2783.3115121533065</v>
      </c>
      <c r="BL142">
        <f>BK141+'PC HKI$'!BL141</f>
        <v>2647.4006528259474</v>
      </c>
      <c r="BM142">
        <f>BL141+'PC HKI$'!BM141</f>
        <v>2516.492495476456</v>
      </c>
      <c r="BN142">
        <f>BM141+'PC HKI$'!BN141</f>
        <v>2391.9699980721889</v>
      </c>
      <c r="BO142">
        <f>BN141+'PC HKI$'!BO141</f>
        <v>2274.2035684665839</v>
      </c>
      <c r="BP142">
        <f>BO141+'PC HKI$'!BP141</f>
        <v>2162.827332399117</v>
      </c>
      <c r="BQ142">
        <f>BP141+'PC HKI$'!BQ141</f>
        <v>2058.9665210813537</v>
      </c>
      <c r="BR142">
        <f>BQ141+'PC HKI$'!BR141</f>
        <v>1962.4056040196681</v>
      </c>
      <c r="BS142">
        <f>BR141+'PC HKI$'!BS141</f>
        <v>1872.3497393437833</v>
      </c>
      <c r="BT142">
        <f>BS141+'PC HKI$'!BT141</f>
        <v>1787.9691043348628</v>
      </c>
      <c r="BU142">
        <f>BT141+'PC HKI$'!BU141</f>
        <v>1708.1750884581229</v>
      </c>
      <c r="BV142">
        <f>BU141+'PC HKI$'!BV141</f>
        <v>1633.2973882947183</v>
      </c>
      <c r="BW142">
        <f>BV141+'PC HKI$'!BW141</f>
        <v>1562.9865265712456</v>
      </c>
      <c r="BX142">
        <f>BW141+'PC HKI$'!BX141</f>
        <v>1496.1758692140243</v>
      </c>
      <c r="BY142">
        <f>BX141+'PC HKI$'!BY141</f>
        <v>1432.9153203172814</v>
      </c>
      <c r="BZ142">
        <f>BY141+'PC HKI$'!BZ141</f>
        <v>1374.0500410121788</v>
      </c>
      <c r="CA142">
        <f>BZ141+'PC HKI$'!CA141</f>
        <v>1319.3915779951933</v>
      </c>
      <c r="CB142">
        <f>CA141+'PC HKI$'!CB141</f>
        <v>1268.4184831235775</v>
      </c>
      <c r="CC142">
        <f>CB141+'PC HKI$'!CC141</f>
        <v>1221.7076356011228</v>
      </c>
      <c r="CD142">
        <f>CC141+'PC HKI$'!CD141</f>
        <v>1179.014216723707</v>
      </c>
      <c r="CE142">
        <f>CD141+'PC HKI$'!CE141</f>
        <v>1139.4971984117599</v>
      </c>
      <c r="CF142">
        <f>CE141+'PC HKI$'!CF141</f>
        <v>1102.5013548509223</v>
      </c>
      <c r="CG142">
        <f>CF141+'PC HKI$'!CG141</f>
        <v>1067.9273922151185</v>
      </c>
      <c r="CH142">
        <f>CG141+'PC HKI$'!CH141</f>
        <v>1036.0710724736516</v>
      </c>
      <c r="CI142">
        <f>CH141+'PC HKI$'!CI141</f>
        <v>1006.8338704505381</v>
      </c>
      <c r="CJ142">
        <f>CI141+'PC HKI$'!CJ141</f>
        <v>979.35124335866522</v>
      </c>
      <c r="CK142">
        <f>CJ141+'PC HKI$'!CK141</f>
        <v>953.29131063454349</v>
      </c>
      <c r="CL142">
        <f>CK141+'PC HKI$'!CL141</f>
        <v>929.19590768277544</v>
      </c>
      <c r="CM142">
        <f>CL141+'PC HKI$'!CM141</f>
        <v>906.81016057022157</v>
      </c>
      <c r="CN142">
        <f>CM141+'PC HKI$'!CN141</f>
        <v>886.02602772017406</v>
      </c>
      <c r="CO142">
        <f>CN141+'PC HKI$'!CO141</f>
        <v>866.95621120787609</v>
      </c>
      <c r="CP142">
        <f>CO141+'PC HKI$'!CP141</f>
        <v>849.31383635680129</v>
      </c>
      <c r="CQ142">
        <f>CP141+'PC HKI$'!CQ141</f>
        <v>832.91089892935952</v>
      </c>
      <c r="CR142">
        <f>CQ141+'PC HKI$'!CR141</f>
        <v>817.54187059277535</v>
      </c>
      <c r="CS142">
        <f>CR141+'PC HKI$'!CS141</f>
        <v>803.0933812290815</v>
      </c>
      <c r="CT142">
        <f>CS141+'PC HKI$'!CT141</f>
        <v>789.44723367353595</v>
      </c>
      <c r="CU142">
        <f>CT141+'PC HKI$'!CU141</f>
        <v>776.40105580311001</v>
      </c>
      <c r="CV142">
        <f>CU141+'PC HKI$'!CV141</f>
        <v>763.83951039779379</v>
      </c>
      <c r="CW142">
        <f>CV141+'PC HKI$'!CW141</f>
        <v>751.75277518064763</v>
      </c>
      <c r="CX142">
        <f>CW141+'PC HKI$'!CX141</f>
        <v>740.06680178196461</v>
      </c>
      <c r="CY142">
        <f>CX141+'PC HKI$'!CY141</f>
        <v>728.78231983500734</v>
      </c>
    </row>
    <row r="143" spans="1:103" x14ac:dyDescent="0.25">
      <c r="A143">
        <f>'HKFI(x)'!AE141</f>
        <v>2089</v>
      </c>
      <c r="B143">
        <f t="shared" si="4"/>
        <v>467407.1369870223</v>
      </c>
      <c r="C143">
        <f>'PC HKI$'!C142</f>
        <v>338.26053037737006</v>
      </c>
      <c r="D143">
        <f>C142+'PC HKI$'!D142</f>
        <v>595.6975372156254</v>
      </c>
      <c r="E143">
        <f>D142+'PC HKI$'!E142</f>
        <v>831.06000651639522</v>
      </c>
      <c r="F143">
        <f>E142+'PC HKI$'!F142</f>
        <v>1181.520112153635</v>
      </c>
      <c r="G143">
        <f>F142+'PC HKI$'!G142</f>
        <v>1629.2464279554993</v>
      </c>
      <c r="H143">
        <f>G142+'PC HKI$'!H142</f>
        <v>2194.9279492120377</v>
      </c>
      <c r="I143">
        <f>H142+'PC HKI$'!I142</f>
        <v>2881.2482247287494</v>
      </c>
      <c r="J143">
        <f>I142+'PC HKI$'!J142</f>
        <v>3554.2894962804526</v>
      </c>
      <c r="K143">
        <f>J142+'PC HKI$'!K142</f>
        <v>4228.8346079518324</v>
      </c>
      <c r="L143">
        <f>K142+'PC HKI$'!L142</f>
        <v>4861.4234353910078</v>
      </c>
      <c r="M143">
        <f>L142+'PC HKI$'!M142</f>
        <v>5515.6889997694552</v>
      </c>
      <c r="N143">
        <f>M142+'PC HKI$'!N142</f>
        <v>6184.4549669950602</v>
      </c>
      <c r="O143">
        <f>N142+'PC HKI$'!O142</f>
        <v>6878.3321780201913</v>
      </c>
      <c r="P143">
        <f>O142+'PC HKI$'!P142</f>
        <v>7592.5120081976784</v>
      </c>
      <c r="Q143">
        <f>P142+'PC HKI$'!Q142</f>
        <v>8296.8444612766398</v>
      </c>
      <c r="R143">
        <f>Q142+'PC HKI$'!R142</f>
        <v>8975.7253619187104</v>
      </c>
      <c r="S143">
        <f>R142+'PC HKI$'!S142</f>
        <v>9717.8314935085891</v>
      </c>
      <c r="T143">
        <f>S142+'PC HKI$'!T142</f>
        <v>10395.401071708942</v>
      </c>
      <c r="U143">
        <f>T142+'PC HKI$'!U142</f>
        <v>10814.110562817476</v>
      </c>
      <c r="V143">
        <f>U142+'PC HKI$'!V142</f>
        <v>11206.602542699662</v>
      </c>
      <c r="W143">
        <f>V142+'PC HKI$'!W142</f>
        <v>11521.797310713311</v>
      </c>
      <c r="X143">
        <f>W142+'PC HKI$'!X142</f>
        <v>11733.861986215245</v>
      </c>
      <c r="Y143">
        <f>X142+'PC HKI$'!Y142</f>
        <v>11826.178014188446</v>
      </c>
      <c r="Z143">
        <f>Y142+'PC HKI$'!Z142</f>
        <v>11769.40540758182</v>
      </c>
      <c r="AA143">
        <f>Z142+'PC HKI$'!AA142</f>
        <v>11668.901122514679</v>
      </c>
      <c r="AB143">
        <f>AA142+'PC HKI$'!AB142</f>
        <v>11537.818411947563</v>
      </c>
      <c r="AC143">
        <f>AB142+'PC HKI$'!AC142</f>
        <v>11353.10260050211</v>
      </c>
      <c r="AD143">
        <f>AC142+'PC HKI$'!AD142</f>
        <v>11043.049897591407</v>
      </c>
      <c r="AE143">
        <f>AD142+'PC HKI$'!AE142</f>
        <v>10743.580826374357</v>
      </c>
      <c r="AF143">
        <f>AE142+'PC HKI$'!AF142</f>
        <v>10451.285594696294</v>
      </c>
      <c r="AG143">
        <f>AF142+'PC HKI$'!AG142</f>
        <v>10163.792819782828</v>
      </c>
      <c r="AH143">
        <f>AG142+'PC HKI$'!AH142</f>
        <v>9880.2951770143536</v>
      </c>
      <c r="AI143">
        <f>AH142+'PC HKI$'!AI142</f>
        <v>9599.0047373362358</v>
      </c>
      <c r="AJ143">
        <f>AI142+'PC HKI$'!AJ142</f>
        <v>9319.7016528345175</v>
      </c>
      <c r="AK143">
        <f>AJ142+'PC HKI$'!AK142</f>
        <v>9041.202942299542</v>
      </c>
      <c r="AL143">
        <f>AK142+'PC HKI$'!AL142</f>
        <v>8762.209444419479</v>
      </c>
      <c r="AM143">
        <f>AL142+'PC HKI$'!AM142</f>
        <v>8482.7606759715691</v>
      </c>
      <c r="AN143">
        <f>AM142+'PC HKI$'!AN142</f>
        <v>8202.4381243736498</v>
      </c>
      <c r="AO143">
        <f>AN142+'PC HKI$'!AO142</f>
        <v>7921.1546237859147</v>
      </c>
      <c r="AP143">
        <f>AO142+'PC HKI$'!AP142</f>
        <v>7639.4882387042362</v>
      </c>
      <c r="AQ143">
        <f>AP142+'PC HKI$'!AQ142</f>
        <v>7357.0214568890478</v>
      </c>
      <c r="AR143">
        <f>AQ142+'PC HKI$'!AR142</f>
        <v>7072.4652859052121</v>
      </c>
      <c r="AS143">
        <f>AR142+'PC HKI$'!AS142</f>
        <v>6786.4687210786669</v>
      </c>
      <c r="AT143">
        <f>AS142+'PC HKI$'!AT142</f>
        <v>6501.4029943904961</v>
      </c>
      <c r="AU143">
        <f>AT142+'PC HKI$'!AU142</f>
        <v>6220.4543172122758</v>
      </c>
      <c r="AV143">
        <f>AU142+'PC HKI$'!AV142</f>
        <v>5946.1054601117385</v>
      </c>
      <c r="AW143">
        <f>AV142+'PC HKI$'!AW142</f>
        <v>5678.460605853541</v>
      </c>
      <c r="AX143">
        <f>AW142+'PC HKI$'!AX142</f>
        <v>5417.7275517865992</v>
      </c>
      <c r="AY143">
        <f>AX142+'PC HKI$'!AY142</f>
        <v>5164.7225993634156</v>
      </c>
      <c r="AZ143">
        <f>AY142+'PC HKI$'!AZ142</f>
        <v>4920.6045674919105</v>
      </c>
      <c r="BA143">
        <f>AZ142+'PC HKI$'!BA142</f>
        <v>4686.5370204404344</v>
      </c>
      <c r="BB143">
        <f>BA142+'PC HKI$'!BB142</f>
        <v>4464.3398419299556</v>
      </c>
      <c r="BC143">
        <f>BB142+'PC HKI$'!BC142</f>
        <v>4255.159552446089</v>
      </c>
      <c r="BD143">
        <f>BC142+'PC HKI$'!BD142</f>
        <v>4058.7425494480858</v>
      </c>
      <c r="BE143">
        <f>BD142+'PC HKI$'!BE142</f>
        <v>3874.0552574878016</v>
      </c>
      <c r="BF143">
        <f>BE142+'PC HKI$'!BF142</f>
        <v>3698.8029082316648</v>
      </c>
      <c r="BG143">
        <f>BF142+'PC HKI$'!BG142</f>
        <v>3532.1097492946938</v>
      </c>
      <c r="BH143">
        <f>BG142+'PC HKI$'!BH142</f>
        <v>3372.4517667727314</v>
      </c>
      <c r="BI143">
        <f>BH142+'PC HKI$'!BI142</f>
        <v>3218.4992085646068</v>
      </c>
      <c r="BJ143">
        <f>BI142+'PC HKI$'!BJ142</f>
        <v>3069.1512768221864</v>
      </c>
      <c r="BK143">
        <f>BJ142+'PC HKI$'!BK142</f>
        <v>2923.9549229526456</v>
      </c>
      <c r="BL143">
        <f>BK142+'PC HKI$'!BL142</f>
        <v>2783.3115121533065</v>
      </c>
      <c r="BM143">
        <f>BL142+'PC HKI$'!BM142</f>
        <v>2647.4006528259474</v>
      </c>
      <c r="BN143">
        <f>BM142+'PC HKI$'!BN142</f>
        <v>2516.492495476456</v>
      </c>
      <c r="BO143">
        <f>BN142+'PC HKI$'!BO142</f>
        <v>2391.9699980721889</v>
      </c>
      <c r="BP143">
        <f>BO142+'PC HKI$'!BP142</f>
        <v>2274.2035684665839</v>
      </c>
      <c r="BQ143">
        <f>BP142+'PC HKI$'!BQ142</f>
        <v>2162.827332399117</v>
      </c>
      <c r="BR143">
        <f>BQ142+'PC HKI$'!BR142</f>
        <v>2058.9665210813537</v>
      </c>
      <c r="BS143">
        <f>BR142+'PC HKI$'!BS142</f>
        <v>1962.4056040196681</v>
      </c>
      <c r="BT143">
        <f>BS142+'PC HKI$'!BT142</f>
        <v>1872.3497393437833</v>
      </c>
      <c r="BU143">
        <f>BT142+'PC HKI$'!BU142</f>
        <v>1787.9691043348628</v>
      </c>
      <c r="BV143">
        <f>BU142+'PC HKI$'!BV142</f>
        <v>1708.1750884581229</v>
      </c>
      <c r="BW143">
        <f>BV142+'PC HKI$'!BW142</f>
        <v>1633.2973882947183</v>
      </c>
      <c r="BX143">
        <f>BW142+'PC HKI$'!BX142</f>
        <v>1562.9865265712456</v>
      </c>
      <c r="BY143">
        <f>BX142+'PC HKI$'!BY142</f>
        <v>1496.1758692140243</v>
      </c>
      <c r="BZ143">
        <f>BY142+'PC HKI$'!BZ142</f>
        <v>1432.9153203172814</v>
      </c>
      <c r="CA143">
        <f>BZ142+'PC HKI$'!CA142</f>
        <v>1374.0500410121788</v>
      </c>
      <c r="CB143">
        <f>CA142+'PC HKI$'!CB142</f>
        <v>1319.3915779951933</v>
      </c>
      <c r="CC143">
        <f>CB142+'PC HKI$'!CC142</f>
        <v>1268.4184831235775</v>
      </c>
      <c r="CD143">
        <f>CC142+'PC HKI$'!CD142</f>
        <v>1221.7076356011228</v>
      </c>
      <c r="CE143">
        <f>CD142+'PC HKI$'!CE142</f>
        <v>1179.014216723707</v>
      </c>
      <c r="CF143">
        <f>CE142+'PC HKI$'!CF142</f>
        <v>1139.4971984117599</v>
      </c>
      <c r="CG143">
        <f>CF142+'PC HKI$'!CG142</f>
        <v>1102.5013548509223</v>
      </c>
      <c r="CH143">
        <f>CG142+'PC HKI$'!CH142</f>
        <v>1067.9273922151185</v>
      </c>
      <c r="CI143">
        <f>CH142+'PC HKI$'!CI142</f>
        <v>1036.0710724736516</v>
      </c>
      <c r="CJ143">
        <f>CI142+'PC HKI$'!CJ142</f>
        <v>1006.8338704505381</v>
      </c>
      <c r="CK143">
        <f>CJ142+'PC HKI$'!CK142</f>
        <v>979.35124335866522</v>
      </c>
      <c r="CL143">
        <f>CK142+'PC HKI$'!CL142</f>
        <v>953.29131063454349</v>
      </c>
      <c r="CM143">
        <f>CL142+'PC HKI$'!CM142</f>
        <v>929.19590768277544</v>
      </c>
      <c r="CN143">
        <f>CM142+'PC HKI$'!CN142</f>
        <v>906.81016057022157</v>
      </c>
      <c r="CO143">
        <f>CN142+'PC HKI$'!CO142</f>
        <v>886.02602772017406</v>
      </c>
      <c r="CP143">
        <f>CO142+'PC HKI$'!CP142</f>
        <v>866.95621120787609</v>
      </c>
      <c r="CQ143">
        <f>CP142+'PC HKI$'!CQ142</f>
        <v>849.31383635680129</v>
      </c>
      <c r="CR143">
        <f>CQ142+'PC HKI$'!CR142</f>
        <v>832.91089892935952</v>
      </c>
      <c r="CS143">
        <f>CR142+'PC HKI$'!CS142</f>
        <v>817.54187059277535</v>
      </c>
      <c r="CT143">
        <f>CS142+'PC HKI$'!CT142</f>
        <v>803.0933812290815</v>
      </c>
      <c r="CU143">
        <f>CT142+'PC HKI$'!CU142</f>
        <v>789.44723367353595</v>
      </c>
      <c r="CV143">
        <f>CU142+'PC HKI$'!CV142</f>
        <v>776.40105580311001</v>
      </c>
      <c r="CW143">
        <f>CV142+'PC HKI$'!CW142</f>
        <v>763.83951039779379</v>
      </c>
      <c r="CX143">
        <f>CW142+'PC HKI$'!CX142</f>
        <v>751.75277518064763</v>
      </c>
      <c r="CY143">
        <f>CX142+'PC HKI$'!CY142</f>
        <v>740.06680178196461</v>
      </c>
    </row>
    <row r="144" spans="1:103" x14ac:dyDescent="0.25">
      <c r="A144">
        <f>'HKFI(x)'!AE142</f>
        <v>2090</v>
      </c>
      <c r="B144">
        <f t="shared" si="4"/>
        <v>484237.78369802056</v>
      </c>
      <c r="C144">
        <f>'PC HKI$'!C143</f>
        <v>350.24375160779908</v>
      </c>
      <c r="D144">
        <f>C143+'PC HKI$'!D143</f>
        <v>616.6688494358732</v>
      </c>
      <c r="E144">
        <f>D143+'PC HKI$'!E143</f>
        <v>860.644377036072</v>
      </c>
      <c r="F144">
        <f>E143+'PC HKI$'!F143</f>
        <v>1224.0455886284046</v>
      </c>
      <c r="G144">
        <f>F143+'PC HKI$'!G143</f>
        <v>1688.4325493831104</v>
      </c>
      <c r="H144">
        <f>G143+'PC HKI$'!H143</f>
        <v>2277.6974830330537</v>
      </c>
      <c r="I144">
        <f>H143+'PC HKI$'!I143</f>
        <v>2990.291144347817</v>
      </c>
      <c r="J144">
        <f>I143+'PC HKI$'!J143</f>
        <v>3688.8082137255451</v>
      </c>
      <c r="K144">
        <f>J143+'PC HKI$'!K143</f>
        <v>4388.9874448094324</v>
      </c>
      <c r="L144">
        <f>K143+'PC HKI$'!L143</f>
        <v>5045.273779685238</v>
      </c>
      <c r="M144">
        <f>L143+'PC HKI$'!M143</f>
        <v>5722.9302600955007</v>
      </c>
      <c r="N144">
        <f>M143+'PC HKI$'!N143</f>
        <v>6414.0726454251935</v>
      </c>
      <c r="O144">
        <f>N143+'PC HKI$'!O143</f>
        <v>7128.3224571099945</v>
      </c>
      <c r="P144">
        <f>O143+'PC HKI$'!P143</f>
        <v>7862.4337673312102</v>
      </c>
      <c r="Q144">
        <f>P143+'PC HKI$'!Q143</f>
        <v>8585.5970192676014</v>
      </c>
      <c r="R144">
        <f>Q143+'PC HKI$'!R143</f>
        <v>9282.6256409074686</v>
      </c>
      <c r="S144">
        <f>R143+'PC HKI$'!S143</f>
        <v>10044.838951751259</v>
      </c>
      <c r="T144">
        <f>S143+'PC HKI$'!T143</f>
        <v>10741.057363013326</v>
      </c>
      <c r="U144">
        <f>T143+'PC HKI$'!U143</f>
        <v>11168.85444528854</v>
      </c>
      <c r="V144">
        <f>U143+'PC HKI$'!V143</f>
        <v>11567.864004502018</v>
      </c>
      <c r="W144">
        <f>V143+'PC HKI$'!W143</f>
        <v>11886.221497637847</v>
      </c>
      <c r="X144">
        <f>W143+'PC HKI$'!X143</f>
        <v>12099.222311551952</v>
      </c>
      <c r="Y144">
        <f>X143+'PC HKI$'!Y143</f>
        <v>12187.524632504692</v>
      </c>
      <c r="Z144">
        <f>Y143+'PC HKI$'!Z143</f>
        <v>12121.891149091831</v>
      </c>
      <c r="AA144">
        <f>Z143+'PC HKI$'!AA143</f>
        <v>12011.603110908864</v>
      </c>
      <c r="AB144">
        <f>AA143+'PC HKI$'!AB143</f>
        <v>11870.722692691046</v>
      </c>
      <c r="AC144">
        <f>AB143+'PC HKI$'!AC143</f>
        <v>11675.812609865583</v>
      </c>
      <c r="AD144">
        <f>AC143+'PC HKI$'!AD143</f>
        <v>11353.10260050211</v>
      </c>
      <c r="AE144">
        <f>AD143+'PC HKI$'!AE143</f>
        <v>11043.049897591407</v>
      </c>
      <c r="AF144">
        <f>AE143+'PC HKI$'!AF143</f>
        <v>10743.580826374357</v>
      </c>
      <c r="AG144">
        <f>AF143+'PC HKI$'!AG143</f>
        <v>10451.285594696294</v>
      </c>
      <c r="AH144">
        <f>AG143+'PC HKI$'!AH143</f>
        <v>10163.792819782828</v>
      </c>
      <c r="AI144">
        <f>AH143+'PC HKI$'!AI143</f>
        <v>9880.2951770143536</v>
      </c>
      <c r="AJ144">
        <f>AI143+'PC HKI$'!AJ143</f>
        <v>9599.0047373362358</v>
      </c>
      <c r="AK144">
        <f>AJ143+'PC HKI$'!AK143</f>
        <v>9319.7016528345175</v>
      </c>
      <c r="AL144">
        <f>AK143+'PC HKI$'!AL143</f>
        <v>9041.202942299542</v>
      </c>
      <c r="AM144">
        <f>AL143+'PC HKI$'!AM143</f>
        <v>8762.209444419479</v>
      </c>
      <c r="AN144">
        <f>AM143+'PC HKI$'!AN143</f>
        <v>8482.7606759715691</v>
      </c>
      <c r="AO144">
        <f>AN143+'PC HKI$'!AO143</f>
        <v>8202.4381243736498</v>
      </c>
      <c r="AP144">
        <f>AO143+'PC HKI$'!AP143</f>
        <v>7921.1546237859147</v>
      </c>
      <c r="AQ144">
        <f>AP143+'PC HKI$'!AQ143</f>
        <v>7639.4882387042362</v>
      </c>
      <c r="AR144">
        <f>AQ143+'PC HKI$'!AR143</f>
        <v>7357.0214568890478</v>
      </c>
      <c r="AS144">
        <f>AR143+'PC HKI$'!AS143</f>
        <v>7072.4652859052121</v>
      </c>
      <c r="AT144">
        <f>AS143+'PC HKI$'!AT143</f>
        <v>6786.4687210786669</v>
      </c>
      <c r="AU144">
        <f>AT143+'PC HKI$'!AU143</f>
        <v>6501.4029943904961</v>
      </c>
      <c r="AV144">
        <f>AU143+'PC HKI$'!AV143</f>
        <v>6220.4543172122758</v>
      </c>
      <c r="AW144">
        <f>AV143+'PC HKI$'!AW143</f>
        <v>5946.1054601117385</v>
      </c>
      <c r="AX144">
        <f>AW143+'PC HKI$'!AX143</f>
        <v>5678.460605853541</v>
      </c>
      <c r="AY144">
        <f>AX143+'PC HKI$'!AY143</f>
        <v>5417.7275517865992</v>
      </c>
      <c r="AZ144">
        <f>AY143+'PC HKI$'!AZ143</f>
        <v>5164.7225993634156</v>
      </c>
      <c r="BA144">
        <f>AZ143+'PC HKI$'!BA143</f>
        <v>4920.6045674919105</v>
      </c>
      <c r="BB144">
        <f>BA143+'PC HKI$'!BB143</f>
        <v>4686.5370204404344</v>
      </c>
      <c r="BC144">
        <f>BB143+'PC HKI$'!BC143</f>
        <v>4464.3398419299556</v>
      </c>
      <c r="BD144">
        <f>BC143+'PC HKI$'!BD143</f>
        <v>4255.159552446089</v>
      </c>
      <c r="BE144">
        <f>BD143+'PC HKI$'!BE143</f>
        <v>4058.7425494480858</v>
      </c>
      <c r="BF144">
        <f>BE143+'PC HKI$'!BF143</f>
        <v>3874.0552574878016</v>
      </c>
      <c r="BG144">
        <f>BF143+'PC HKI$'!BG143</f>
        <v>3698.8029082316648</v>
      </c>
      <c r="BH144">
        <f>BG143+'PC HKI$'!BH143</f>
        <v>3532.1097492946938</v>
      </c>
      <c r="BI144">
        <f>BH143+'PC HKI$'!BI143</f>
        <v>3372.4517667727314</v>
      </c>
      <c r="BJ144">
        <f>BI143+'PC HKI$'!BJ143</f>
        <v>3218.4992085646068</v>
      </c>
      <c r="BK144">
        <f>BJ143+'PC HKI$'!BK143</f>
        <v>3069.1512768221864</v>
      </c>
      <c r="BL144">
        <f>BK143+'PC HKI$'!BL143</f>
        <v>2923.9549229526456</v>
      </c>
      <c r="BM144">
        <f>BL143+'PC HKI$'!BM143</f>
        <v>2783.3115121533065</v>
      </c>
      <c r="BN144">
        <f>BM143+'PC HKI$'!BN143</f>
        <v>2647.4006528259474</v>
      </c>
      <c r="BO144">
        <f>BN143+'PC HKI$'!BO143</f>
        <v>2516.492495476456</v>
      </c>
      <c r="BP144">
        <f>BO143+'PC HKI$'!BP143</f>
        <v>2391.9699980721889</v>
      </c>
      <c r="BQ144">
        <f>BP143+'PC HKI$'!BQ143</f>
        <v>2274.2035684665839</v>
      </c>
      <c r="BR144">
        <f>BQ143+'PC HKI$'!BR143</f>
        <v>2162.827332399117</v>
      </c>
      <c r="BS144">
        <f>BR143+'PC HKI$'!BS143</f>
        <v>2058.9665210813537</v>
      </c>
      <c r="BT144">
        <f>BS143+'PC HKI$'!BT143</f>
        <v>1962.4056040196681</v>
      </c>
      <c r="BU144">
        <f>BT143+'PC HKI$'!BU143</f>
        <v>1872.3497393437833</v>
      </c>
      <c r="BV144">
        <f>BU143+'PC HKI$'!BV143</f>
        <v>1787.9691043348628</v>
      </c>
      <c r="BW144">
        <f>BV143+'PC HKI$'!BW143</f>
        <v>1708.1750884581229</v>
      </c>
      <c r="BX144">
        <f>BW143+'PC HKI$'!BX143</f>
        <v>1633.2973882947183</v>
      </c>
      <c r="BY144">
        <f>BX143+'PC HKI$'!BY143</f>
        <v>1562.9865265712456</v>
      </c>
      <c r="BZ144">
        <f>BY143+'PC HKI$'!BZ143</f>
        <v>1496.1758692140243</v>
      </c>
      <c r="CA144">
        <f>BZ143+'PC HKI$'!CA143</f>
        <v>1432.9153203172814</v>
      </c>
      <c r="CB144">
        <f>CA143+'PC HKI$'!CB143</f>
        <v>1374.0500410121788</v>
      </c>
      <c r="CC144">
        <f>CB143+'PC HKI$'!CC143</f>
        <v>1319.3915779951933</v>
      </c>
      <c r="CD144">
        <f>CC143+'PC HKI$'!CD143</f>
        <v>1268.4184831235775</v>
      </c>
      <c r="CE144">
        <f>CD143+'PC HKI$'!CE143</f>
        <v>1221.7076356011228</v>
      </c>
      <c r="CF144">
        <f>CE143+'PC HKI$'!CF143</f>
        <v>1179.014216723707</v>
      </c>
      <c r="CG144">
        <f>CF143+'PC HKI$'!CG143</f>
        <v>1139.4971984117599</v>
      </c>
      <c r="CH144">
        <f>CG143+'PC HKI$'!CH143</f>
        <v>1102.5013548509223</v>
      </c>
      <c r="CI144">
        <f>CH143+'PC HKI$'!CI143</f>
        <v>1067.9273922151185</v>
      </c>
      <c r="CJ144">
        <f>CI143+'PC HKI$'!CJ143</f>
        <v>1036.0710724736516</v>
      </c>
      <c r="CK144">
        <f>CJ143+'PC HKI$'!CK143</f>
        <v>1006.8338704505381</v>
      </c>
      <c r="CL144">
        <f>CK143+'PC HKI$'!CL143</f>
        <v>979.35124335866522</v>
      </c>
      <c r="CM144">
        <f>CL143+'PC HKI$'!CM143</f>
        <v>953.29131063454349</v>
      </c>
      <c r="CN144">
        <f>CM143+'PC HKI$'!CN143</f>
        <v>929.19590768277544</v>
      </c>
      <c r="CO144">
        <f>CN143+'PC HKI$'!CO143</f>
        <v>906.81016057022157</v>
      </c>
      <c r="CP144">
        <f>CO143+'PC HKI$'!CP143</f>
        <v>886.02602772017406</v>
      </c>
      <c r="CQ144">
        <f>CP143+'PC HKI$'!CQ143</f>
        <v>866.95621120787609</v>
      </c>
      <c r="CR144">
        <f>CQ143+'PC HKI$'!CR143</f>
        <v>849.31383635680129</v>
      </c>
      <c r="CS144">
        <f>CR143+'PC HKI$'!CS143</f>
        <v>832.91089892935952</v>
      </c>
      <c r="CT144">
        <f>CS143+'PC HKI$'!CT143</f>
        <v>817.54187059277535</v>
      </c>
      <c r="CU144">
        <f>CT143+'PC HKI$'!CU143</f>
        <v>803.0933812290815</v>
      </c>
      <c r="CV144">
        <f>CU143+'PC HKI$'!CV143</f>
        <v>789.44723367353595</v>
      </c>
      <c r="CW144">
        <f>CV143+'PC HKI$'!CW143</f>
        <v>776.40105580311001</v>
      </c>
      <c r="CX144">
        <f>CW143+'PC HKI$'!CX143</f>
        <v>763.83951039779379</v>
      </c>
      <c r="CY144">
        <f>CX143+'PC HKI$'!CY143</f>
        <v>751.75277518064763</v>
      </c>
    </row>
    <row r="145" spans="1:103" x14ac:dyDescent="0.25">
      <c r="A145">
        <f>'HKFI(x)'!AE143</f>
        <v>2091</v>
      </c>
      <c r="B145">
        <f t="shared" si="4"/>
        <v>501578.06527557335</v>
      </c>
      <c r="C145">
        <f>'PC HKI$'!C144</f>
        <v>361.26162545879754</v>
      </c>
      <c r="D145">
        <f>C144+'PC HKI$'!D144</f>
        <v>636.64592770340892</v>
      </c>
      <c r="E145">
        <f>D144+'PC HKI$'!E144</f>
        <v>889.35488635654508</v>
      </c>
      <c r="F145">
        <f>E144+'PC HKI$'!F144</f>
        <v>1265.1801219421372</v>
      </c>
      <c r="G145">
        <f>F144+'PC HKI$'!G144</f>
        <v>1745.6690349804596</v>
      </c>
      <c r="H145">
        <f>G144+'PC HKI$'!H144</f>
        <v>2357.9711995549751</v>
      </c>
      <c r="I145">
        <f>H144+'PC HKI$'!I144</f>
        <v>3097.4545753217189</v>
      </c>
      <c r="J145">
        <f>I144+'PC HKI$'!J144</f>
        <v>3822.6968394106461</v>
      </c>
      <c r="K145">
        <f>J144+'PC HKI$'!K144</f>
        <v>4549.0797397655333</v>
      </c>
      <c r="L145">
        <f>K144+'PC HKI$'!L144</f>
        <v>5230.5070953758313</v>
      </c>
      <c r="M145">
        <f>L144+'PC HKI$'!M144</f>
        <v>5933.3564593859019</v>
      </c>
      <c r="N145">
        <f>M144+'PC HKI$'!N144</f>
        <v>6648.8790969747406</v>
      </c>
      <c r="O145">
        <f>N144+'PC HKI$'!O144</f>
        <v>7385.7871661577265</v>
      </c>
      <c r="P145">
        <f>O144+'PC HKI$'!P144</f>
        <v>8141.0587049842898</v>
      </c>
      <c r="Q145">
        <f>P144+'PC HKI$'!Q144</f>
        <v>8884.5961484505879</v>
      </c>
      <c r="R145">
        <f>Q144+'PC HKI$'!R144</f>
        <v>9600.7792114594758</v>
      </c>
      <c r="S145">
        <f>R144+'PC HKI$'!S144</f>
        <v>10383.312317097247</v>
      </c>
      <c r="T145">
        <f>S144+'PC HKI$'!T144</f>
        <v>11098.574853111119</v>
      </c>
      <c r="U145">
        <f>T144+'PC HKI$'!U144</f>
        <v>11536.424968118698</v>
      </c>
      <c r="V145">
        <f>U144+'PC HKI$'!V144</f>
        <v>11943.38695036768</v>
      </c>
      <c r="W145">
        <f>V144+'PC HKI$'!W144</f>
        <v>12265.738699151159</v>
      </c>
      <c r="X145">
        <f>W144+'PC HKI$'!X144</f>
        <v>12479.972412563415</v>
      </c>
      <c r="Y145">
        <f>X144+'PC HKI$'!Y144</f>
        <v>12565.283613593712</v>
      </c>
      <c r="Z145">
        <f>Y144+'PC HKI$'!Z144</f>
        <v>12491.875063800715</v>
      </c>
      <c r="AA145">
        <f>Z144+'PC HKI$'!AA144</f>
        <v>12371.455627954345</v>
      </c>
      <c r="AB145">
        <f>AA144+'PC HKI$'!AB144</f>
        <v>12219.581907222569</v>
      </c>
      <c r="AC145">
        <f>AB144+'PC HKI$'!AC144</f>
        <v>12013.025237240645</v>
      </c>
      <c r="AD145">
        <f>AC144+'PC HKI$'!AD144</f>
        <v>11675.812609865583</v>
      </c>
      <c r="AE145">
        <f>AD144+'PC HKI$'!AE144</f>
        <v>11353.10260050211</v>
      </c>
      <c r="AF145">
        <f>AE144+'PC HKI$'!AF144</f>
        <v>11043.049897591407</v>
      </c>
      <c r="AG145">
        <f>AF144+'PC HKI$'!AG144</f>
        <v>10743.580826374357</v>
      </c>
      <c r="AH145">
        <f>AG144+'PC HKI$'!AH144</f>
        <v>10451.285594696294</v>
      </c>
      <c r="AI145">
        <f>AH144+'PC HKI$'!AI144</f>
        <v>10163.792819782828</v>
      </c>
      <c r="AJ145">
        <f>AI144+'PC HKI$'!AJ144</f>
        <v>9880.2951770143536</v>
      </c>
      <c r="AK145">
        <f>AJ144+'PC HKI$'!AK144</f>
        <v>9599.0047373362358</v>
      </c>
      <c r="AL145">
        <f>AK144+'PC HKI$'!AL144</f>
        <v>9319.7016528345175</v>
      </c>
      <c r="AM145">
        <f>AL144+'PC HKI$'!AM144</f>
        <v>9041.202942299542</v>
      </c>
      <c r="AN145">
        <f>AM144+'PC HKI$'!AN144</f>
        <v>8762.209444419479</v>
      </c>
      <c r="AO145">
        <f>AN144+'PC HKI$'!AO144</f>
        <v>8482.7606759715691</v>
      </c>
      <c r="AP145">
        <f>AO144+'PC HKI$'!AP144</f>
        <v>8202.4381243736498</v>
      </c>
      <c r="AQ145">
        <f>AP144+'PC HKI$'!AQ144</f>
        <v>7921.1546237859147</v>
      </c>
      <c r="AR145">
        <f>AQ144+'PC HKI$'!AR144</f>
        <v>7639.4882387042362</v>
      </c>
      <c r="AS145">
        <f>AR144+'PC HKI$'!AS144</f>
        <v>7357.0214568890478</v>
      </c>
      <c r="AT145">
        <f>AS144+'PC HKI$'!AT144</f>
        <v>7072.4652859052121</v>
      </c>
      <c r="AU145">
        <f>AT144+'PC HKI$'!AU144</f>
        <v>6786.4687210786669</v>
      </c>
      <c r="AV145">
        <f>AU144+'PC HKI$'!AV144</f>
        <v>6501.4029943904961</v>
      </c>
      <c r="AW145">
        <f>AV144+'PC HKI$'!AW144</f>
        <v>6220.4543172122758</v>
      </c>
      <c r="AX145">
        <f>AW144+'PC HKI$'!AX144</f>
        <v>5946.1054601117385</v>
      </c>
      <c r="AY145">
        <f>AX144+'PC HKI$'!AY144</f>
        <v>5678.460605853541</v>
      </c>
      <c r="AZ145">
        <f>AY144+'PC HKI$'!AZ144</f>
        <v>5417.7275517865992</v>
      </c>
      <c r="BA145">
        <f>AZ144+'PC HKI$'!BA144</f>
        <v>5164.7225993634156</v>
      </c>
      <c r="BB145">
        <f>BA144+'PC HKI$'!BB144</f>
        <v>4920.6045674919105</v>
      </c>
      <c r="BC145">
        <f>BB144+'PC HKI$'!BC144</f>
        <v>4686.5370204404344</v>
      </c>
      <c r="BD145">
        <f>BC144+'PC HKI$'!BD144</f>
        <v>4464.3398419299556</v>
      </c>
      <c r="BE145">
        <f>BD144+'PC HKI$'!BE144</f>
        <v>4255.159552446089</v>
      </c>
      <c r="BF145">
        <f>BE144+'PC HKI$'!BF144</f>
        <v>4058.7425494480858</v>
      </c>
      <c r="BG145">
        <f>BF144+'PC HKI$'!BG144</f>
        <v>3874.0552574878016</v>
      </c>
      <c r="BH145">
        <f>BG144+'PC HKI$'!BH144</f>
        <v>3698.8029082316648</v>
      </c>
      <c r="BI145">
        <f>BH144+'PC HKI$'!BI144</f>
        <v>3532.1097492946938</v>
      </c>
      <c r="BJ145">
        <f>BI144+'PC HKI$'!BJ144</f>
        <v>3372.4517667727314</v>
      </c>
      <c r="BK145">
        <f>BJ144+'PC HKI$'!BK144</f>
        <v>3218.4992085646068</v>
      </c>
      <c r="BL145">
        <f>BK144+'PC HKI$'!BL144</f>
        <v>3069.1512768221864</v>
      </c>
      <c r="BM145">
        <f>BL144+'PC HKI$'!BM144</f>
        <v>2923.9549229526456</v>
      </c>
      <c r="BN145">
        <f>BM144+'PC HKI$'!BN144</f>
        <v>2783.3115121533065</v>
      </c>
      <c r="BO145">
        <f>BN144+'PC HKI$'!BO144</f>
        <v>2647.4006528259474</v>
      </c>
      <c r="BP145">
        <f>BO144+'PC HKI$'!BP144</f>
        <v>2516.492495476456</v>
      </c>
      <c r="BQ145">
        <f>BP144+'PC HKI$'!BQ144</f>
        <v>2391.9699980721889</v>
      </c>
      <c r="BR145">
        <f>BQ144+'PC HKI$'!BR144</f>
        <v>2274.2035684665839</v>
      </c>
      <c r="BS145">
        <f>BR144+'PC HKI$'!BS144</f>
        <v>2162.827332399117</v>
      </c>
      <c r="BT145">
        <f>BS144+'PC HKI$'!BT144</f>
        <v>2058.9665210813537</v>
      </c>
      <c r="BU145">
        <f>BT144+'PC HKI$'!BU144</f>
        <v>1962.4056040196681</v>
      </c>
      <c r="BV145">
        <f>BU144+'PC HKI$'!BV144</f>
        <v>1872.3497393437833</v>
      </c>
      <c r="BW145">
        <f>BV144+'PC HKI$'!BW144</f>
        <v>1787.9691043348628</v>
      </c>
      <c r="BX145">
        <f>BW144+'PC HKI$'!BX144</f>
        <v>1708.1750884581229</v>
      </c>
      <c r="BY145">
        <f>BX144+'PC HKI$'!BY144</f>
        <v>1633.2973882947183</v>
      </c>
      <c r="BZ145">
        <f>BY144+'PC HKI$'!BZ144</f>
        <v>1562.9865265712456</v>
      </c>
      <c r="CA145">
        <f>BZ144+'PC HKI$'!CA144</f>
        <v>1496.1758692140243</v>
      </c>
      <c r="CB145">
        <f>CA144+'PC HKI$'!CB144</f>
        <v>1432.9153203172814</v>
      </c>
      <c r="CC145">
        <f>CB144+'PC HKI$'!CC144</f>
        <v>1374.0500410121788</v>
      </c>
      <c r="CD145">
        <f>CC144+'PC HKI$'!CD144</f>
        <v>1319.3915779951933</v>
      </c>
      <c r="CE145">
        <f>CD144+'PC HKI$'!CE144</f>
        <v>1268.4184831235775</v>
      </c>
      <c r="CF145">
        <f>CE144+'PC HKI$'!CF144</f>
        <v>1221.7076356011228</v>
      </c>
      <c r="CG145">
        <f>CF144+'PC HKI$'!CG144</f>
        <v>1179.014216723707</v>
      </c>
      <c r="CH145">
        <f>CG144+'PC HKI$'!CH144</f>
        <v>1139.4971984117599</v>
      </c>
      <c r="CI145">
        <f>CH144+'PC HKI$'!CI144</f>
        <v>1102.5013548509223</v>
      </c>
      <c r="CJ145">
        <f>CI144+'PC HKI$'!CJ144</f>
        <v>1067.9273922151185</v>
      </c>
      <c r="CK145">
        <f>CJ144+'PC HKI$'!CK144</f>
        <v>1036.0710724736516</v>
      </c>
      <c r="CL145">
        <f>CK144+'PC HKI$'!CL144</f>
        <v>1006.8338704505381</v>
      </c>
      <c r="CM145">
        <f>CL144+'PC HKI$'!CM144</f>
        <v>979.35124335866522</v>
      </c>
      <c r="CN145">
        <f>CM144+'PC HKI$'!CN144</f>
        <v>953.29131063454349</v>
      </c>
      <c r="CO145">
        <f>CN144+'PC HKI$'!CO144</f>
        <v>929.19590768277544</v>
      </c>
      <c r="CP145">
        <f>CO144+'PC HKI$'!CP144</f>
        <v>906.81016057022157</v>
      </c>
      <c r="CQ145">
        <f>CP144+'PC HKI$'!CQ144</f>
        <v>886.02602772017406</v>
      </c>
      <c r="CR145">
        <f>CQ144+'PC HKI$'!CR144</f>
        <v>866.95621120787609</v>
      </c>
      <c r="CS145">
        <f>CR144+'PC HKI$'!CS144</f>
        <v>849.31383635680129</v>
      </c>
      <c r="CT145">
        <f>CS144+'PC HKI$'!CT144</f>
        <v>832.91089892935952</v>
      </c>
      <c r="CU145">
        <f>CT144+'PC HKI$'!CU144</f>
        <v>817.54187059277535</v>
      </c>
      <c r="CV145">
        <f>CU144+'PC HKI$'!CV144</f>
        <v>803.0933812290815</v>
      </c>
      <c r="CW145">
        <f>CV144+'PC HKI$'!CW144</f>
        <v>789.44723367353595</v>
      </c>
      <c r="CX145">
        <f>CW144+'PC HKI$'!CX144</f>
        <v>776.40105580311001</v>
      </c>
      <c r="CY145">
        <f>CX144+'PC HKI$'!CY144</f>
        <v>763.83951039779379</v>
      </c>
    </row>
    <row r="146" spans="1:103" x14ac:dyDescent="0.25">
      <c r="A146">
        <f>'HKFI(x)'!AE144</f>
        <v>2092</v>
      </c>
      <c r="B146">
        <f t="shared" si="4"/>
        <v>519369.50652039226</v>
      </c>
      <c r="C146">
        <f>'PC HKI$'!C145</f>
        <v>370.93013758254506</v>
      </c>
      <c r="D146">
        <f>C145+'PC HKI$'!D145</f>
        <v>654.91142988367255</v>
      </c>
      <c r="E146">
        <f>D145+'PC HKI$'!E145</f>
        <v>916.31498483664927</v>
      </c>
      <c r="F146">
        <f>E145+'PC HKI$'!F145</f>
        <v>1304.0871321104191</v>
      </c>
      <c r="G146">
        <f>F145+'PC HKI$'!G145</f>
        <v>1799.7671740058336</v>
      </c>
      <c r="H146">
        <f>G145+'PC HKI$'!H145</f>
        <v>2433.4179767928958</v>
      </c>
      <c r="I146">
        <f>H145+'PC HKI$'!I145</f>
        <v>3199.4843796324058</v>
      </c>
      <c r="J146">
        <f>I145+'PC HKI$'!J145</f>
        <v>3952.4293612356387</v>
      </c>
      <c r="K146">
        <f>J145+'PC HKI$'!K145</f>
        <v>4706.1253306068929</v>
      </c>
      <c r="L146">
        <f>K145+'PC HKI$'!L145</f>
        <v>5413.3574952894724</v>
      </c>
      <c r="M146">
        <f>L145+'PC HKI$'!M145</f>
        <v>6142.5432825899607</v>
      </c>
      <c r="N146">
        <f>M145+'PC HKI$'!N145</f>
        <v>6884.0679607989268</v>
      </c>
      <c r="O146">
        <f>N145+'PC HKI$'!O145</f>
        <v>7645.8510404950293</v>
      </c>
      <c r="P146">
        <f>O145+'PC HKI$'!P145</f>
        <v>8424.5101971512049</v>
      </c>
      <c r="Q146">
        <f>P145+'PC HKI$'!Q145</f>
        <v>9189.4545935725564</v>
      </c>
      <c r="R146">
        <f>Q145+'PC HKI$'!R145</f>
        <v>9925.9421341347661</v>
      </c>
      <c r="S146">
        <f>R145+'PC HKI$'!S145</f>
        <v>10729.189163496358</v>
      </c>
      <c r="T146">
        <f>S145+'PC HKI$'!T145</f>
        <v>11463.632154477269</v>
      </c>
      <c r="U146">
        <f>T145+'PC HKI$'!U145</f>
        <v>11913.185902564293</v>
      </c>
      <c r="V146">
        <f>U145+'PC HKI$'!V145</f>
        <v>12329.096104969904</v>
      </c>
      <c r="W146">
        <f>V145+'PC HKI$'!W145</f>
        <v>12657.326517717045</v>
      </c>
      <c r="X146">
        <f>W145+'PC HKI$'!X145</f>
        <v>12873.650587356964</v>
      </c>
      <c r="Y146">
        <f>X145+'PC HKI$'!Y145</f>
        <v>12956.904870035616</v>
      </c>
      <c r="Z146">
        <f>Y145+'PC HKI$'!Z145</f>
        <v>12877.129270991598</v>
      </c>
      <c r="AA146">
        <f>Z145+'PC HKI$'!AA145</f>
        <v>12747.682686434586</v>
      </c>
      <c r="AB146">
        <f>AA145+'PC HKI$'!AB145</f>
        <v>12584.632095542238</v>
      </c>
      <c r="AC146">
        <f>AB145+'PC HKI$'!AC145</f>
        <v>12365.541037175397</v>
      </c>
      <c r="AD146">
        <f>AC145+'PC HKI$'!AD145</f>
        <v>12013.025237240645</v>
      </c>
      <c r="AE146">
        <f>AD145+'PC HKI$'!AE145</f>
        <v>11675.812609865583</v>
      </c>
      <c r="AF146">
        <f>AE145+'PC HKI$'!AF145</f>
        <v>11353.10260050211</v>
      </c>
      <c r="AG146">
        <f>AF145+'PC HKI$'!AG145</f>
        <v>11043.049897591407</v>
      </c>
      <c r="AH146">
        <f>AG145+'PC HKI$'!AH145</f>
        <v>10743.580826374357</v>
      </c>
      <c r="AI146">
        <f>AH145+'PC HKI$'!AI145</f>
        <v>10451.285594696294</v>
      </c>
      <c r="AJ146">
        <f>AI145+'PC HKI$'!AJ145</f>
        <v>10163.792819782828</v>
      </c>
      <c r="AK146">
        <f>AJ145+'PC HKI$'!AK145</f>
        <v>9880.2951770143536</v>
      </c>
      <c r="AL146">
        <f>AK145+'PC HKI$'!AL145</f>
        <v>9599.0047373362358</v>
      </c>
      <c r="AM146">
        <f>AL145+'PC HKI$'!AM145</f>
        <v>9319.7016528345175</v>
      </c>
      <c r="AN146">
        <f>AM145+'PC HKI$'!AN145</f>
        <v>9041.202942299542</v>
      </c>
      <c r="AO146">
        <f>AN145+'PC HKI$'!AO145</f>
        <v>8762.209444419479</v>
      </c>
      <c r="AP146">
        <f>AO145+'PC HKI$'!AP145</f>
        <v>8482.7606759715691</v>
      </c>
      <c r="AQ146">
        <f>AP145+'PC HKI$'!AQ145</f>
        <v>8202.4381243736498</v>
      </c>
      <c r="AR146">
        <f>AQ145+'PC HKI$'!AR145</f>
        <v>7921.1546237859147</v>
      </c>
      <c r="AS146">
        <f>AR145+'PC HKI$'!AS145</f>
        <v>7639.4882387042362</v>
      </c>
      <c r="AT146">
        <f>AS145+'PC HKI$'!AT145</f>
        <v>7357.0214568890478</v>
      </c>
      <c r="AU146">
        <f>AT145+'PC HKI$'!AU145</f>
        <v>7072.4652859052121</v>
      </c>
      <c r="AV146">
        <f>AU145+'PC HKI$'!AV145</f>
        <v>6786.4687210786669</v>
      </c>
      <c r="AW146">
        <f>AV145+'PC HKI$'!AW145</f>
        <v>6501.4029943904961</v>
      </c>
      <c r="AX146">
        <f>AW145+'PC HKI$'!AX145</f>
        <v>6220.4543172122758</v>
      </c>
      <c r="AY146">
        <f>AX145+'PC HKI$'!AY145</f>
        <v>5946.1054601117385</v>
      </c>
      <c r="AZ146">
        <f>AY145+'PC HKI$'!AZ145</f>
        <v>5678.460605853541</v>
      </c>
      <c r="BA146">
        <f>AZ145+'PC HKI$'!BA145</f>
        <v>5417.7275517865992</v>
      </c>
      <c r="BB146">
        <f>BA145+'PC HKI$'!BB145</f>
        <v>5164.7225993634156</v>
      </c>
      <c r="BC146">
        <f>BB145+'PC HKI$'!BC145</f>
        <v>4920.6045674919105</v>
      </c>
      <c r="BD146">
        <f>BC145+'PC HKI$'!BD145</f>
        <v>4686.5370204404344</v>
      </c>
      <c r="BE146">
        <f>BD145+'PC HKI$'!BE145</f>
        <v>4464.3398419299556</v>
      </c>
      <c r="BF146">
        <f>BE145+'PC HKI$'!BF145</f>
        <v>4255.159552446089</v>
      </c>
      <c r="BG146">
        <f>BF145+'PC HKI$'!BG145</f>
        <v>4058.7425494480858</v>
      </c>
      <c r="BH146">
        <f>BG145+'PC HKI$'!BH145</f>
        <v>3874.0552574878016</v>
      </c>
      <c r="BI146">
        <f>BH145+'PC HKI$'!BI145</f>
        <v>3698.8029082316648</v>
      </c>
      <c r="BJ146">
        <f>BI145+'PC HKI$'!BJ145</f>
        <v>3532.1097492946938</v>
      </c>
      <c r="BK146">
        <f>BJ145+'PC HKI$'!BK145</f>
        <v>3372.4517667727314</v>
      </c>
      <c r="BL146">
        <f>BK145+'PC HKI$'!BL145</f>
        <v>3218.4992085646068</v>
      </c>
      <c r="BM146">
        <f>BL145+'PC HKI$'!BM145</f>
        <v>3069.1512768221864</v>
      </c>
      <c r="BN146">
        <f>BM145+'PC HKI$'!BN145</f>
        <v>2923.9549229526456</v>
      </c>
      <c r="BO146">
        <f>BN145+'PC HKI$'!BO145</f>
        <v>2783.3115121533065</v>
      </c>
      <c r="BP146">
        <f>BO145+'PC HKI$'!BP145</f>
        <v>2647.4006528259474</v>
      </c>
      <c r="BQ146">
        <f>BP145+'PC HKI$'!BQ145</f>
        <v>2516.492495476456</v>
      </c>
      <c r="BR146">
        <f>BQ145+'PC HKI$'!BR145</f>
        <v>2391.9699980721889</v>
      </c>
      <c r="BS146">
        <f>BR145+'PC HKI$'!BS145</f>
        <v>2274.2035684665839</v>
      </c>
      <c r="BT146">
        <f>BS145+'PC HKI$'!BT145</f>
        <v>2162.827332399117</v>
      </c>
      <c r="BU146">
        <f>BT145+'PC HKI$'!BU145</f>
        <v>2058.9665210813537</v>
      </c>
      <c r="BV146">
        <f>BU145+'PC HKI$'!BV145</f>
        <v>1962.4056040196681</v>
      </c>
      <c r="BW146">
        <f>BV145+'PC HKI$'!BW145</f>
        <v>1872.3497393437833</v>
      </c>
      <c r="BX146">
        <f>BW145+'PC HKI$'!BX145</f>
        <v>1787.9691043348628</v>
      </c>
      <c r="BY146">
        <f>BX145+'PC HKI$'!BY145</f>
        <v>1708.1750884581229</v>
      </c>
      <c r="BZ146">
        <f>BY145+'PC HKI$'!BZ145</f>
        <v>1633.2973882947183</v>
      </c>
      <c r="CA146">
        <f>BZ145+'PC HKI$'!CA145</f>
        <v>1562.9865265712456</v>
      </c>
      <c r="CB146">
        <f>CA145+'PC HKI$'!CB145</f>
        <v>1496.1758692140243</v>
      </c>
      <c r="CC146">
        <f>CB145+'PC HKI$'!CC145</f>
        <v>1432.9153203172814</v>
      </c>
      <c r="CD146">
        <f>CC145+'PC HKI$'!CD145</f>
        <v>1374.0500410121788</v>
      </c>
      <c r="CE146">
        <f>CD145+'PC HKI$'!CE145</f>
        <v>1319.3915779951933</v>
      </c>
      <c r="CF146">
        <f>CE145+'PC HKI$'!CF145</f>
        <v>1268.4184831235775</v>
      </c>
      <c r="CG146">
        <f>CF145+'PC HKI$'!CG145</f>
        <v>1221.7076356011228</v>
      </c>
      <c r="CH146">
        <f>CG145+'PC HKI$'!CH145</f>
        <v>1179.014216723707</v>
      </c>
      <c r="CI146">
        <f>CH145+'PC HKI$'!CI145</f>
        <v>1139.4971984117599</v>
      </c>
      <c r="CJ146">
        <f>CI145+'PC HKI$'!CJ145</f>
        <v>1102.5013548509223</v>
      </c>
      <c r="CK146">
        <f>CJ145+'PC HKI$'!CK145</f>
        <v>1067.9273922151185</v>
      </c>
      <c r="CL146">
        <f>CK145+'PC HKI$'!CL145</f>
        <v>1036.0710724736516</v>
      </c>
      <c r="CM146">
        <f>CL145+'PC HKI$'!CM145</f>
        <v>1006.8338704505381</v>
      </c>
      <c r="CN146">
        <f>CM145+'PC HKI$'!CN145</f>
        <v>979.35124335866522</v>
      </c>
      <c r="CO146">
        <f>CN145+'PC HKI$'!CO145</f>
        <v>953.29131063454349</v>
      </c>
      <c r="CP146">
        <f>CO145+'PC HKI$'!CP145</f>
        <v>929.19590768277544</v>
      </c>
      <c r="CQ146">
        <f>CP145+'PC HKI$'!CQ145</f>
        <v>906.81016057022157</v>
      </c>
      <c r="CR146">
        <f>CQ145+'PC HKI$'!CR145</f>
        <v>886.02602772017406</v>
      </c>
      <c r="CS146">
        <f>CR145+'PC HKI$'!CS145</f>
        <v>866.95621120787609</v>
      </c>
      <c r="CT146">
        <f>CS145+'PC HKI$'!CT145</f>
        <v>849.31383635680129</v>
      </c>
      <c r="CU146">
        <f>CT145+'PC HKI$'!CU145</f>
        <v>832.91089892935952</v>
      </c>
      <c r="CV146">
        <f>CU145+'PC HKI$'!CV145</f>
        <v>817.54187059277535</v>
      </c>
      <c r="CW146">
        <f>CV145+'PC HKI$'!CW145</f>
        <v>803.0933812290815</v>
      </c>
      <c r="CX146">
        <f>CW145+'PC HKI$'!CX145</f>
        <v>789.44723367353595</v>
      </c>
      <c r="CY146">
        <f>CX145+'PC HKI$'!CY145</f>
        <v>776.40105580311001</v>
      </c>
    </row>
    <row r="147" spans="1:103" x14ac:dyDescent="0.25">
      <c r="A147">
        <f>'HKFI(x)'!AE145</f>
        <v>2093</v>
      </c>
      <c r="B147">
        <f t="shared" si="4"/>
        <v>537548.77235040779</v>
      </c>
      <c r="C147">
        <f>'PC HKI$'!C146</f>
        <v>379.11641217478524</v>
      </c>
      <c r="D147">
        <f>C146+'PC HKI$'!D146</f>
        <v>671.03770216320731</v>
      </c>
      <c r="E147">
        <f>D146+'PC HKI$'!E146</f>
        <v>940.75691480364378</v>
      </c>
      <c r="F147">
        <f>E146+'PC HKI$'!F146</f>
        <v>1339.7740558670498</v>
      </c>
      <c r="G147">
        <f>F146+'PC HKI$'!G146</f>
        <v>1849.7416351276793</v>
      </c>
      <c r="H147">
        <f>G146+'PC HKI$'!H146</f>
        <v>2502.5322992324691</v>
      </c>
      <c r="I147">
        <f>H146+'PC HKI$'!I146</f>
        <v>3293.8264419328257</v>
      </c>
      <c r="J147">
        <f>I146+'PC HKI$'!J146</f>
        <v>4074.5953943016325</v>
      </c>
      <c r="K147">
        <f>J146+'PC HKI$'!K146</f>
        <v>4856.4261847639327</v>
      </c>
      <c r="L147">
        <f>K146+'PC HKI$'!L146</f>
        <v>5590.6774378801265</v>
      </c>
      <c r="M147">
        <f>L146+'PC HKI$'!M146</f>
        <v>6346.523680593009</v>
      </c>
      <c r="N147">
        <f>M146+'PC HKI$'!N146</f>
        <v>7114.9940929691566</v>
      </c>
      <c r="O147">
        <f>N146+'PC HKI$'!O146</f>
        <v>7903.5447908940832</v>
      </c>
      <c r="P147">
        <f>O146+'PC HKI$'!P146</f>
        <v>8707.7546685773741</v>
      </c>
      <c r="Q147">
        <f>P146+'PC HKI$'!Q146</f>
        <v>9496.1046712972111</v>
      </c>
      <c r="R147">
        <f>Q146+'PC HKI$'!R146</f>
        <v>10253.461420053733</v>
      </c>
      <c r="S147">
        <f>R146+'PC HKI$'!S146</f>
        <v>11077.879630272684</v>
      </c>
      <c r="T147">
        <f>S146+'PC HKI$'!T146</f>
        <v>11831.791539869835</v>
      </c>
      <c r="U147">
        <f>T146+'PC HKI$'!U146</f>
        <v>12294.591282765505</v>
      </c>
      <c r="V147">
        <f>U146+'PC HKI$'!V146</f>
        <v>12721.133220089199</v>
      </c>
      <c r="W147">
        <f>V146+'PC HKI$'!W146</f>
        <v>13056.745763746816</v>
      </c>
      <c r="X147">
        <f>W146+'PC HKI$'!X146</f>
        <v>13277.036902927592</v>
      </c>
      <c r="Y147">
        <f>X146+'PC HKI$'!Y146</f>
        <v>13359.804569480364</v>
      </c>
      <c r="Z147">
        <f>Y146+'PC HKI$'!Z146</f>
        <v>13274.99499625701</v>
      </c>
      <c r="AA147">
        <f>Z146+'PC HKI$'!AA146</f>
        <v>13137.932527596507</v>
      </c>
      <c r="AB147">
        <f>AA146+'PC HKI$'!AB146</f>
        <v>12964.98984537216</v>
      </c>
      <c r="AC147">
        <f>AB146+'PC HKI$'!AC146</f>
        <v>12733.522769113799</v>
      </c>
      <c r="AD147">
        <f>AC146+'PC HKI$'!AD146</f>
        <v>12365.541037175397</v>
      </c>
      <c r="AE147">
        <f>AD146+'PC HKI$'!AE146</f>
        <v>12013.025237240645</v>
      </c>
      <c r="AF147">
        <f>AE146+'PC HKI$'!AF146</f>
        <v>11675.812609865583</v>
      </c>
      <c r="AG147">
        <f>AF146+'PC HKI$'!AG146</f>
        <v>11353.10260050211</v>
      </c>
      <c r="AH147">
        <f>AG146+'PC HKI$'!AH146</f>
        <v>11043.049897591407</v>
      </c>
      <c r="AI147">
        <f>AH146+'PC HKI$'!AI146</f>
        <v>10743.580826374357</v>
      </c>
      <c r="AJ147">
        <f>AI146+'PC HKI$'!AJ146</f>
        <v>10451.285594696294</v>
      </c>
      <c r="AK147">
        <f>AJ146+'PC HKI$'!AK146</f>
        <v>10163.792819782828</v>
      </c>
      <c r="AL147">
        <f>AK146+'PC HKI$'!AL146</f>
        <v>9880.2951770143536</v>
      </c>
      <c r="AM147">
        <f>AL146+'PC HKI$'!AM146</f>
        <v>9599.0047373362358</v>
      </c>
      <c r="AN147">
        <f>AM146+'PC HKI$'!AN146</f>
        <v>9319.7016528345175</v>
      </c>
      <c r="AO147">
        <f>AN146+'PC HKI$'!AO146</f>
        <v>9041.202942299542</v>
      </c>
      <c r="AP147">
        <f>AO146+'PC HKI$'!AP146</f>
        <v>8762.209444419479</v>
      </c>
      <c r="AQ147">
        <f>AP146+'PC HKI$'!AQ146</f>
        <v>8482.7606759715691</v>
      </c>
      <c r="AR147">
        <f>AQ146+'PC HKI$'!AR146</f>
        <v>8202.4381243736498</v>
      </c>
      <c r="AS147">
        <f>AR146+'PC HKI$'!AS146</f>
        <v>7921.1546237859147</v>
      </c>
      <c r="AT147">
        <f>AS146+'PC HKI$'!AT146</f>
        <v>7639.4882387042362</v>
      </c>
      <c r="AU147">
        <f>AT146+'PC HKI$'!AU146</f>
        <v>7357.0214568890478</v>
      </c>
      <c r="AV147">
        <f>AU146+'PC HKI$'!AV146</f>
        <v>7072.4652859052121</v>
      </c>
      <c r="AW147">
        <f>AV146+'PC HKI$'!AW146</f>
        <v>6786.4687210786669</v>
      </c>
      <c r="AX147">
        <f>AW146+'PC HKI$'!AX146</f>
        <v>6501.4029943904961</v>
      </c>
      <c r="AY147">
        <f>AX146+'PC HKI$'!AY146</f>
        <v>6220.4543172122758</v>
      </c>
      <c r="AZ147">
        <f>AY146+'PC HKI$'!AZ146</f>
        <v>5946.1054601117385</v>
      </c>
      <c r="BA147">
        <f>AZ146+'PC HKI$'!BA146</f>
        <v>5678.460605853541</v>
      </c>
      <c r="BB147">
        <f>BA146+'PC HKI$'!BB146</f>
        <v>5417.7275517865992</v>
      </c>
      <c r="BC147">
        <f>BB146+'PC HKI$'!BC146</f>
        <v>5164.7225993634156</v>
      </c>
      <c r="BD147">
        <f>BC146+'PC HKI$'!BD146</f>
        <v>4920.6045674919105</v>
      </c>
      <c r="BE147">
        <f>BD146+'PC HKI$'!BE146</f>
        <v>4686.5370204404344</v>
      </c>
      <c r="BF147">
        <f>BE146+'PC HKI$'!BF146</f>
        <v>4464.3398419299556</v>
      </c>
      <c r="BG147">
        <f>BF146+'PC HKI$'!BG146</f>
        <v>4255.159552446089</v>
      </c>
      <c r="BH147">
        <f>BG146+'PC HKI$'!BH146</f>
        <v>4058.7425494480858</v>
      </c>
      <c r="BI147">
        <f>BH146+'PC HKI$'!BI146</f>
        <v>3874.0552574878016</v>
      </c>
      <c r="BJ147">
        <f>BI146+'PC HKI$'!BJ146</f>
        <v>3698.8029082316648</v>
      </c>
      <c r="BK147">
        <f>BJ146+'PC HKI$'!BK146</f>
        <v>3532.1097492946938</v>
      </c>
      <c r="BL147">
        <f>BK146+'PC HKI$'!BL146</f>
        <v>3372.4517667727314</v>
      </c>
      <c r="BM147">
        <f>BL146+'PC HKI$'!BM146</f>
        <v>3218.4992085646068</v>
      </c>
      <c r="BN147">
        <f>BM146+'PC HKI$'!BN146</f>
        <v>3069.1512768221864</v>
      </c>
      <c r="BO147">
        <f>BN146+'PC HKI$'!BO146</f>
        <v>2923.9549229526456</v>
      </c>
      <c r="BP147">
        <f>BO146+'PC HKI$'!BP146</f>
        <v>2783.3115121533065</v>
      </c>
      <c r="BQ147">
        <f>BP146+'PC HKI$'!BQ146</f>
        <v>2647.4006528259474</v>
      </c>
      <c r="BR147">
        <f>BQ146+'PC HKI$'!BR146</f>
        <v>2516.492495476456</v>
      </c>
      <c r="BS147">
        <f>BR146+'PC HKI$'!BS146</f>
        <v>2391.9699980721889</v>
      </c>
      <c r="BT147">
        <f>BS146+'PC HKI$'!BT146</f>
        <v>2274.2035684665839</v>
      </c>
      <c r="BU147">
        <f>BT146+'PC HKI$'!BU146</f>
        <v>2162.827332399117</v>
      </c>
      <c r="BV147">
        <f>BU146+'PC HKI$'!BV146</f>
        <v>2058.9665210813537</v>
      </c>
      <c r="BW147">
        <f>BV146+'PC HKI$'!BW146</f>
        <v>1962.4056040196681</v>
      </c>
      <c r="BX147">
        <f>BW146+'PC HKI$'!BX146</f>
        <v>1872.3497393437833</v>
      </c>
      <c r="BY147">
        <f>BX146+'PC HKI$'!BY146</f>
        <v>1787.9691043348628</v>
      </c>
      <c r="BZ147">
        <f>BY146+'PC HKI$'!BZ146</f>
        <v>1708.1750884581229</v>
      </c>
      <c r="CA147">
        <f>BZ146+'PC HKI$'!CA146</f>
        <v>1633.2973882947183</v>
      </c>
      <c r="CB147">
        <f>CA146+'PC HKI$'!CB146</f>
        <v>1562.9865265712456</v>
      </c>
      <c r="CC147">
        <f>CB146+'PC HKI$'!CC146</f>
        <v>1496.1758692140243</v>
      </c>
      <c r="CD147">
        <f>CC146+'PC HKI$'!CD146</f>
        <v>1432.9153203172814</v>
      </c>
      <c r="CE147">
        <f>CD146+'PC HKI$'!CE146</f>
        <v>1374.0500410121788</v>
      </c>
      <c r="CF147">
        <f>CE146+'PC HKI$'!CF146</f>
        <v>1319.3915779951933</v>
      </c>
      <c r="CG147">
        <f>CF146+'PC HKI$'!CG146</f>
        <v>1268.4184831235775</v>
      </c>
      <c r="CH147">
        <f>CG146+'PC HKI$'!CH146</f>
        <v>1221.7076356011228</v>
      </c>
      <c r="CI147">
        <f>CH146+'PC HKI$'!CI146</f>
        <v>1179.014216723707</v>
      </c>
      <c r="CJ147">
        <f>CI146+'PC HKI$'!CJ146</f>
        <v>1139.4971984117599</v>
      </c>
      <c r="CK147">
        <f>CJ146+'PC HKI$'!CK146</f>
        <v>1102.5013548509223</v>
      </c>
      <c r="CL147">
        <f>CK146+'PC HKI$'!CL146</f>
        <v>1067.9273922151185</v>
      </c>
      <c r="CM147">
        <f>CL146+'PC HKI$'!CM146</f>
        <v>1036.0710724736516</v>
      </c>
      <c r="CN147">
        <f>CM146+'PC HKI$'!CN146</f>
        <v>1006.8338704505381</v>
      </c>
      <c r="CO147">
        <f>CN146+'PC HKI$'!CO146</f>
        <v>979.35124335866522</v>
      </c>
      <c r="CP147">
        <f>CO146+'PC HKI$'!CP146</f>
        <v>953.29131063454349</v>
      </c>
      <c r="CQ147">
        <f>CP146+'PC HKI$'!CQ146</f>
        <v>929.19590768277544</v>
      </c>
      <c r="CR147">
        <f>CQ146+'PC HKI$'!CR146</f>
        <v>906.81016057022157</v>
      </c>
      <c r="CS147">
        <f>CR146+'PC HKI$'!CS146</f>
        <v>886.02602772017406</v>
      </c>
      <c r="CT147">
        <f>CS146+'PC HKI$'!CT146</f>
        <v>866.95621120787609</v>
      </c>
      <c r="CU147">
        <f>CT146+'PC HKI$'!CU146</f>
        <v>849.31383635680129</v>
      </c>
      <c r="CV147">
        <f>CU146+'PC HKI$'!CV146</f>
        <v>832.91089892935952</v>
      </c>
      <c r="CW147">
        <f>CV146+'PC HKI$'!CW146</f>
        <v>817.54187059277535</v>
      </c>
      <c r="CX147">
        <f>CW146+'PC HKI$'!CX146</f>
        <v>803.0933812290815</v>
      </c>
      <c r="CY147">
        <f>CX146+'PC HKI$'!CY146</f>
        <v>789.44723367353595</v>
      </c>
    </row>
    <row r="148" spans="1:103" x14ac:dyDescent="0.25">
      <c r="A148">
        <f>'HKFI(x)'!AE146</f>
        <v>2094</v>
      </c>
      <c r="B148">
        <f t="shared" si="4"/>
        <v>556041.09842578426</v>
      </c>
      <c r="C148">
        <f>'PC HKI$'!C147</f>
        <v>385.562570377768</v>
      </c>
      <c r="D148">
        <f>C147+'PC HKI$'!D147</f>
        <v>684.72820018523475</v>
      </c>
      <c r="E148">
        <f>D147+'PC HKI$'!E147</f>
        <v>962.09062830776361</v>
      </c>
      <c r="F148">
        <f>E147+'PC HKI$'!F147</f>
        <v>1371.2188192221897</v>
      </c>
      <c r="G148">
        <f>F147+'PC HKI$'!G147</f>
        <v>1894.2780752276535</v>
      </c>
      <c r="H148">
        <f>G147+'PC HKI$'!H147</f>
        <v>2563.8101077720335</v>
      </c>
      <c r="I148">
        <f>H147+'PC HKI$'!I147</f>
        <v>3378.4310700959941</v>
      </c>
      <c r="J148">
        <f>I147+'PC HKI$'!J147</f>
        <v>4186.1048090743616</v>
      </c>
      <c r="K148">
        <f>J147+'PC HKI$'!K147</f>
        <v>4996.0184774918398</v>
      </c>
      <c r="L148">
        <f>K147+'PC HKI$'!L147</f>
        <v>5758.2272910620613</v>
      </c>
      <c r="M148">
        <f>L147+'PC HKI$'!M147</f>
        <v>6541.5666935686158</v>
      </c>
      <c r="N148">
        <f>M147+'PC HKI$'!N147</f>
        <v>7337.0838173240809</v>
      </c>
      <c r="O148">
        <f>N147+'PC HKI$'!O147</f>
        <v>8153.6403943785199</v>
      </c>
      <c r="P148">
        <f>O147+'PC HKI$'!P147</f>
        <v>8985.2310573133145</v>
      </c>
      <c r="Q148">
        <f>P147+'PC HKI$'!Q147</f>
        <v>9798.9013334510582</v>
      </c>
      <c r="R148">
        <f>Q147+'PC HKI$'!R147</f>
        <v>10578.624552075446</v>
      </c>
      <c r="S148">
        <f>R147+'PC HKI$'!S147</f>
        <v>11424.025809043807</v>
      </c>
      <c r="T148">
        <f>S147+'PC HKI$'!T147</f>
        <v>12197.767130698261</v>
      </c>
      <c r="U148">
        <f>T147+'PC HKI$'!U147</f>
        <v>12675.73013048559</v>
      </c>
      <c r="V148">
        <f>U147+'PC HKI$'!V147</f>
        <v>13114.508798946437</v>
      </c>
      <c r="W148">
        <f>V147+'PC HKI$'!W147</f>
        <v>13459.763499718903</v>
      </c>
      <c r="X148">
        <f>W147+'PC HKI$'!X147</f>
        <v>13685.53187061373</v>
      </c>
      <c r="Y148">
        <f>X147+'PC HKI$'!Y147</f>
        <v>13770.502400144522</v>
      </c>
      <c r="Z148">
        <f>Y147+'PC HKI$'!Z147</f>
        <v>13682.69297889979</v>
      </c>
      <c r="AA148">
        <f>Z147+'PC HKI$'!AA147</f>
        <v>13539.367482637957</v>
      </c>
      <c r="AB148">
        <f>AA147+'PC HKI$'!AB147</f>
        <v>13358.152594207464</v>
      </c>
      <c r="AC148">
        <f>AB147+'PC HKI$'!AC147</f>
        <v>13115.980797735425</v>
      </c>
      <c r="AD148">
        <f>AC147+'PC HKI$'!AD147</f>
        <v>12733.522769113799</v>
      </c>
      <c r="AE148">
        <f>AD147+'PC HKI$'!AE147</f>
        <v>12365.541037175397</v>
      </c>
      <c r="AF148">
        <f>AE147+'PC HKI$'!AF147</f>
        <v>12013.025237240645</v>
      </c>
      <c r="AG148">
        <f>AF147+'PC HKI$'!AG147</f>
        <v>11675.812609865583</v>
      </c>
      <c r="AH148">
        <f>AG147+'PC HKI$'!AH147</f>
        <v>11353.10260050211</v>
      </c>
      <c r="AI148">
        <f>AH147+'PC HKI$'!AI147</f>
        <v>11043.049897591407</v>
      </c>
      <c r="AJ148">
        <f>AI147+'PC HKI$'!AJ147</f>
        <v>10743.580826374357</v>
      </c>
      <c r="AK148">
        <f>AJ147+'PC HKI$'!AK147</f>
        <v>10451.285594696294</v>
      </c>
      <c r="AL148">
        <f>AK147+'PC HKI$'!AL147</f>
        <v>10163.792819782828</v>
      </c>
      <c r="AM148">
        <f>AL147+'PC HKI$'!AM147</f>
        <v>9880.2951770143536</v>
      </c>
      <c r="AN148">
        <f>AM147+'PC HKI$'!AN147</f>
        <v>9599.0047373362358</v>
      </c>
      <c r="AO148">
        <f>AN147+'PC HKI$'!AO147</f>
        <v>9319.7016528345175</v>
      </c>
      <c r="AP148">
        <f>AO147+'PC HKI$'!AP147</f>
        <v>9041.202942299542</v>
      </c>
      <c r="AQ148">
        <f>AP147+'PC HKI$'!AQ147</f>
        <v>8762.209444419479</v>
      </c>
      <c r="AR148">
        <f>AQ147+'PC HKI$'!AR147</f>
        <v>8482.7606759715691</v>
      </c>
      <c r="AS148">
        <f>AR147+'PC HKI$'!AS147</f>
        <v>8202.4381243736498</v>
      </c>
      <c r="AT148">
        <f>AS147+'PC HKI$'!AT147</f>
        <v>7921.1546237859147</v>
      </c>
      <c r="AU148">
        <f>AT147+'PC HKI$'!AU147</f>
        <v>7639.4882387042362</v>
      </c>
      <c r="AV148">
        <f>AU147+'PC HKI$'!AV147</f>
        <v>7357.0214568890478</v>
      </c>
      <c r="AW148">
        <f>AV147+'PC HKI$'!AW147</f>
        <v>7072.4652859052121</v>
      </c>
      <c r="AX148">
        <f>AW147+'PC HKI$'!AX147</f>
        <v>6786.4687210786669</v>
      </c>
      <c r="AY148">
        <f>AX147+'PC HKI$'!AY147</f>
        <v>6501.4029943904961</v>
      </c>
      <c r="AZ148">
        <f>AY147+'PC HKI$'!AZ147</f>
        <v>6220.4543172122758</v>
      </c>
      <c r="BA148">
        <f>AZ147+'PC HKI$'!BA147</f>
        <v>5946.1054601117385</v>
      </c>
      <c r="BB148">
        <f>BA147+'PC HKI$'!BB147</f>
        <v>5678.460605853541</v>
      </c>
      <c r="BC148">
        <f>BB147+'PC HKI$'!BC147</f>
        <v>5417.7275517865992</v>
      </c>
      <c r="BD148">
        <f>BC147+'PC HKI$'!BD147</f>
        <v>5164.7225993634156</v>
      </c>
      <c r="BE148">
        <f>BD147+'PC HKI$'!BE147</f>
        <v>4920.6045674919105</v>
      </c>
      <c r="BF148">
        <f>BE147+'PC HKI$'!BF147</f>
        <v>4686.5370204404344</v>
      </c>
      <c r="BG148">
        <f>BF147+'PC HKI$'!BG147</f>
        <v>4464.3398419299556</v>
      </c>
      <c r="BH148">
        <f>BG147+'PC HKI$'!BH147</f>
        <v>4255.159552446089</v>
      </c>
      <c r="BI148">
        <f>BH147+'PC HKI$'!BI147</f>
        <v>4058.7425494480858</v>
      </c>
      <c r="BJ148">
        <f>BI147+'PC HKI$'!BJ147</f>
        <v>3874.0552574878016</v>
      </c>
      <c r="BK148">
        <f>BJ147+'PC HKI$'!BK147</f>
        <v>3698.8029082316648</v>
      </c>
      <c r="BL148">
        <f>BK147+'PC HKI$'!BL147</f>
        <v>3532.1097492946938</v>
      </c>
      <c r="BM148">
        <f>BL147+'PC HKI$'!BM147</f>
        <v>3372.4517667727314</v>
      </c>
      <c r="BN148">
        <f>BM147+'PC HKI$'!BN147</f>
        <v>3218.4992085646068</v>
      </c>
      <c r="BO148">
        <f>BN147+'PC HKI$'!BO147</f>
        <v>3069.1512768221864</v>
      </c>
      <c r="BP148">
        <f>BO147+'PC HKI$'!BP147</f>
        <v>2923.9549229526456</v>
      </c>
      <c r="BQ148">
        <f>BP147+'PC HKI$'!BQ147</f>
        <v>2783.3115121533065</v>
      </c>
      <c r="BR148">
        <f>BQ147+'PC HKI$'!BR147</f>
        <v>2647.4006528259474</v>
      </c>
      <c r="BS148">
        <f>BR147+'PC HKI$'!BS147</f>
        <v>2516.492495476456</v>
      </c>
      <c r="BT148">
        <f>BS147+'PC HKI$'!BT147</f>
        <v>2391.9699980721889</v>
      </c>
      <c r="BU148">
        <f>BT147+'PC HKI$'!BU147</f>
        <v>2274.2035684665839</v>
      </c>
      <c r="BV148">
        <f>BU147+'PC HKI$'!BV147</f>
        <v>2162.827332399117</v>
      </c>
      <c r="BW148">
        <f>BV147+'PC HKI$'!BW147</f>
        <v>2058.9665210813537</v>
      </c>
      <c r="BX148">
        <f>BW147+'PC HKI$'!BX147</f>
        <v>1962.4056040196681</v>
      </c>
      <c r="BY148">
        <f>BX147+'PC HKI$'!BY147</f>
        <v>1872.3497393437833</v>
      </c>
      <c r="BZ148">
        <f>BY147+'PC HKI$'!BZ147</f>
        <v>1787.9691043348628</v>
      </c>
      <c r="CA148">
        <f>BZ147+'PC HKI$'!CA147</f>
        <v>1708.1750884581229</v>
      </c>
      <c r="CB148">
        <f>CA147+'PC HKI$'!CB147</f>
        <v>1633.2973882947183</v>
      </c>
      <c r="CC148">
        <f>CB147+'PC HKI$'!CC147</f>
        <v>1562.9865265712456</v>
      </c>
      <c r="CD148">
        <f>CC147+'PC HKI$'!CD147</f>
        <v>1496.1758692140243</v>
      </c>
      <c r="CE148">
        <f>CD147+'PC HKI$'!CE147</f>
        <v>1432.9153203172814</v>
      </c>
      <c r="CF148">
        <f>CE147+'PC HKI$'!CF147</f>
        <v>1374.0500410121788</v>
      </c>
      <c r="CG148">
        <f>CF147+'PC HKI$'!CG147</f>
        <v>1319.3915779951933</v>
      </c>
      <c r="CH148">
        <f>CG147+'PC HKI$'!CH147</f>
        <v>1268.4184831235775</v>
      </c>
      <c r="CI148">
        <f>CH147+'PC HKI$'!CI147</f>
        <v>1221.7076356011228</v>
      </c>
      <c r="CJ148">
        <f>CI147+'PC HKI$'!CJ147</f>
        <v>1179.014216723707</v>
      </c>
      <c r="CK148">
        <f>CJ147+'PC HKI$'!CK147</f>
        <v>1139.4971984117599</v>
      </c>
      <c r="CL148">
        <f>CK147+'PC HKI$'!CL147</f>
        <v>1102.5013548509223</v>
      </c>
      <c r="CM148">
        <f>CL147+'PC HKI$'!CM147</f>
        <v>1067.9273922151185</v>
      </c>
      <c r="CN148">
        <f>CM147+'PC HKI$'!CN147</f>
        <v>1036.0710724736516</v>
      </c>
      <c r="CO148">
        <f>CN147+'PC HKI$'!CO147</f>
        <v>1006.8338704505381</v>
      </c>
      <c r="CP148">
        <f>CO147+'PC HKI$'!CP147</f>
        <v>979.35124335866522</v>
      </c>
      <c r="CQ148">
        <f>CP147+'PC HKI$'!CQ147</f>
        <v>953.29131063454349</v>
      </c>
      <c r="CR148">
        <f>CQ147+'PC HKI$'!CR147</f>
        <v>929.19590768277544</v>
      </c>
      <c r="CS148">
        <f>CR147+'PC HKI$'!CS147</f>
        <v>906.81016057022157</v>
      </c>
      <c r="CT148">
        <f>CS147+'PC HKI$'!CT147</f>
        <v>886.02602772017406</v>
      </c>
      <c r="CU148">
        <f>CT147+'PC HKI$'!CU147</f>
        <v>866.95621120787609</v>
      </c>
      <c r="CV148">
        <f>CU147+'PC HKI$'!CV147</f>
        <v>849.31383635680129</v>
      </c>
      <c r="CW148">
        <f>CV147+'PC HKI$'!CW147</f>
        <v>832.91089892935952</v>
      </c>
      <c r="CX148">
        <f>CW147+'PC HKI$'!CX147</f>
        <v>817.54187059277535</v>
      </c>
      <c r="CY148">
        <f>CX147+'PC HKI$'!CY147</f>
        <v>803.0933812290815</v>
      </c>
    </row>
    <row r="149" spans="1:103" x14ac:dyDescent="0.25">
      <c r="A149">
        <f>'HKFI(x)'!AE147</f>
        <v>2095</v>
      </c>
      <c r="B149">
        <f t="shared" si="4"/>
        <v>574796.32497727498</v>
      </c>
      <c r="C149">
        <f>'PC HKI$'!C148</f>
        <v>390.83465500619195</v>
      </c>
      <c r="D149">
        <f>C148+'PC HKI$'!D148</f>
        <v>696.05218889522223</v>
      </c>
      <c r="E149">
        <f>D148+'PC HKI$'!E148</f>
        <v>980.34838173465755</v>
      </c>
      <c r="F149">
        <f>E148+'PC HKI$'!F148</f>
        <v>1398.4033275843506</v>
      </c>
      <c r="G149">
        <f>F148+'PC HKI$'!G148</f>
        <v>1933.0914443310903</v>
      </c>
      <c r="H149">
        <f>G148+'PC HKI$'!H148</f>
        <v>2617.1263849570855</v>
      </c>
      <c r="I149">
        <f>H148+'PC HKI$'!I148</f>
        <v>3452.9215796352332</v>
      </c>
      <c r="J149">
        <f>I148+'PC HKI$'!J148</f>
        <v>4285.9080410527049</v>
      </c>
      <c r="K149">
        <f>J148+'PC HKI$'!K148</f>
        <v>5122.8680508634015</v>
      </c>
      <c r="L149">
        <f>K148+'PC HKI$'!L148</f>
        <v>5913.0615904675251</v>
      </c>
      <c r="M149">
        <f>L148+'PC HKI$'!M148</f>
        <v>6724.5700120932706</v>
      </c>
      <c r="N149">
        <f>M148+'PC HKI$'!N148</f>
        <v>7547.8157507438864</v>
      </c>
      <c r="O149">
        <f>N148+'PC HKI$'!O148</f>
        <v>8392.6996601434639</v>
      </c>
      <c r="P149">
        <f>O148+'PC HKI$'!P148</f>
        <v>9252.8738229323117</v>
      </c>
      <c r="Q149">
        <f>P148+'PC HKI$'!Q148</f>
        <v>10093.519830070083</v>
      </c>
      <c r="R149">
        <f>Q148+'PC HKI$'!R148</f>
        <v>10897.166777007873</v>
      </c>
      <c r="S149">
        <f>R148+'PC HKI$'!S148</f>
        <v>11764.532525818642</v>
      </c>
      <c r="T149">
        <f>S148+'PC HKI$'!T148</f>
        <v>12557.838050108468</v>
      </c>
      <c r="U149">
        <f>T148+'PC HKI$'!U148</f>
        <v>13052.439338309325</v>
      </c>
      <c r="V149">
        <f>U148+'PC HKI$'!V148</f>
        <v>13505.415906977732</v>
      </c>
      <c r="W149">
        <f>V148+'PC HKI$'!W148</f>
        <v>13862.314019058105</v>
      </c>
      <c r="X149">
        <f>W148+'PC HKI$'!X148</f>
        <v>14095.80231002542</v>
      </c>
      <c r="Y149">
        <f>X148+'PC HKI$'!Y148</f>
        <v>14185.04038855511</v>
      </c>
      <c r="Z149">
        <f>Y148+'PC HKI$'!Z148</f>
        <v>14097.217526526052</v>
      </c>
      <c r="AA149">
        <f>Z148+'PC HKI$'!AA148</f>
        <v>13949.666887465768</v>
      </c>
      <c r="AB149">
        <f>AA148+'PC HKI$'!AB148</f>
        <v>13761.673330907275</v>
      </c>
      <c r="AC149">
        <f>AB148+'PC HKI$'!AC148</f>
        <v>13510.678743773924</v>
      </c>
      <c r="AD149">
        <f>AC148+'PC HKI$'!AD148</f>
        <v>13115.980797735425</v>
      </c>
      <c r="AE149">
        <f>AD148+'PC HKI$'!AE148</f>
        <v>12733.522769113799</v>
      </c>
      <c r="AF149">
        <f>AE148+'PC HKI$'!AF148</f>
        <v>12365.541037175397</v>
      </c>
      <c r="AG149">
        <f>AF148+'PC HKI$'!AG148</f>
        <v>12013.025237240645</v>
      </c>
      <c r="AH149">
        <f>AG148+'PC HKI$'!AH148</f>
        <v>11675.812609865583</v>
      </c>
      <c r="AI149">
        <f>AH148+'PC HKI$'!AI148</f>
        <v>11353.10260050211</v>
      </c>
      <c r="AJ149">
        <f>AI148+'PC HKI$'!AJ148</f>
        <v>11043.049897591407</v>
      </c>
      <c r="AK149">
        <f>AJ148+'PC HKI$'!AK148</f>
        <v>10743.580826374357</v>
      </c>
      <c r="AL149">
        <f>AK148+'PC HKI$'!AL148</f>
        <v>10451.285594696294</v>
      </c>
      <c r="AM149">
        <f>AL148+'PC HKI$'!AM148</f>
        <v>10163.792819782828</v>
      </c>
      <c r="AN149">
        <f>AM148+'PC HKI$'!AN148</f>
        <v>9880.2951770143536</v>
      </c>
      <c r="AO149">
        <f>AN148+'PC HKI$'!AO148</f>
        <v>9599.0047373362358</v>
      </c>
      <c r="AP149">
        <f>AO148+'PC HKI$'!AP148</f>
        <v>9319.7016528345175</v>
      </c>
      <c r="AQ149">
        <f>AP148+'PC HKI$'!AQ148</f>
        <v>9041.202942299542</v>
      </c>
      <c r="AR149">
        <f>AQ148+'PC HKI$'!AR148</f>
        <v>8762.209444419479</v>
      </c>
      <c r="AS149">
        <f>AR148+'PC HKI$'!AS148</f>
        <v>8482.7606759715691</v>
      </c>
      <c r="AT149">
        <f>AS148+'PC HKI$'!AT148</f>
        <v>8202.4381243736498</v>
      </c>
      <c r="AU149">
        <f>AT148+'PC HKI$'!AU148</f>
        <v>7921.1546237859147</v>
      </c>
      <c r="AV149">
        <f>AU148+'PC HKI$'!AV148</f>
        <v>7639.4882387042362</v>
      </c>
      <c r="AW149">
        <f>AV148+'PC HKI$'!AW148</f>
        <v>7357.0214568890478</v>
      </c>
      <c r="AX149">
        <f>AW148+'PC HKI$'!AX148</f>
        <v>7072.4652859052121</v>
      </c>
      <c r="AY149">
        <f>AX148+'PC HKI$'!AY148</f>
        <v>6786.4687210786669</v>
      </c>
      <c r="AZ149">
        <f>AY148+'PC HKI$'!AZ148</f>
        <v>6501.4029943904961</v>
      </c>
      <c r="BA149">
        <f>AZ148+'PC HKI$'!BA148</f>
        <v>6220.4543172122758</v>
      </c>
      <c r="BB149">
        <f>BA148+'PC HKI$'!BB148</f>
        <v>5946.1054601117385</v>
      </c>
      <c r="BC149">
        <f>BB148+'PC HKI$'!BC148</f>
        <v>5678.460605853541</v>
      </c>
      <c r="BD149">
        <f>BC148+'PC HKI$'!BD148</f>
        <v>5417.7275517865992</v>
      </c>
      <c r="BE149">
        <f>BD148+'PC HKI$'!BE148</f>
        <v>5164.7225993634156</v>
      </c>
      <c r="BF149">
        <f>BE148+'PC HKI$'!BF148</f>
        <v>4920.6045674919105</v>
      </c>
      <c r="BG149">
        <f>BF148+'PC HKI$'!BG148</f>
        <v>4686.5370204404344</v>
      </c>
      <c r="BH149">
        <f>BG148+'PC HKI$'!BH148</f>
        <v>4464.3398419299556</v>
      </c>
      <c r="BI149">
        <f>BH148+'PC HKI$'!BI148</f>
        <v>4255.159552446089</v>
      </c>
      <c r="BJ149">
        <f>BI148+'PC HKI$'!BJ148</f>
        <v>4058.7425494480858</v>
      </c>
      <c r="BK149">
        <f>BJ148+'PC HKI$'!BK148</f>
        <v>3874.0552574878016</v>
      </c>
      <c r="BL149">
        <f>BK148+'PC HKI$'!BL148</f>
        <v>3698.8029082316648</v>
      </c>
      <c r="BM149">
        <f>BL148+'PC HKI$'!BM148</f>
        <v>3532.1097492946938</v>
      </c>
      <c r="BN149">
        <f>BM148+'PC HKI$'!BN148</f>
        <v>3372.4517667727314</v>
      </c>
      <c r="BO149">
        <f>BN148+'PC HKI$'!BO148</f>
        <v>3218.4992085646068</v>
      </c>
      <c r="BP149">
        <f>BO148+'PC HKI$'!BP148</f>
        <v>3069.1512768221864</v>
      </c>
      <c r="BQ149">
        <f>BP148+'PC HKI$'!BQ148</f>
        <v>2923.9549229526456</v>
      </c>
      <c r="BR149">
        <f>BQ148+'PC HKI$'!BR148</f>
        <v>2783.3115121533065</v>
      </c>
      <c r="BS149">
        <f>BR148+'PC HKI$'!BS148</f>
        <v>2647.4006528259474</v>
      </c>
      <c r="BT149">
        <f>BS148+'PC HKI$'!BT148</f>
        <v>2516.492495476456</v>
      </c>
      <c r="BU149">
        <f>BT148+'PC HKI$'!BU148</f>
        <v>2391.9699980721889</v>
      </c>
      <c r="BV149">
        <f>BU148+'PC HKI$'!BV148</f>
        <v>2274.2035684665839</v>
      </c>
      <c r="BW149">
        <f>BV148+'PC HKI$'!BW148</f>
        <v>2162.827332399117</v>
      </c>
      <c r="BX149">
        <f>BW148+'PC HKI$'!BX148</f>
        <v>2058.9665210813537</v>
      </c>
      <c r="BY149">
        <f>BX148+'PC HKI$'!BY148</f>
        <v>1962.4056040196681</v>
      </c>
      <c r="BZ149">
        <f>BY148+'PC HKI$'!BZ148</f>
        <v>1872.3497393437833</v>
      </c>
      <c r="CA149">
        <f>BZ148+'PC HKI$'!CA148</f>
        <v>1787.9691043348628</v>
      </c>
      <c r="CB149">
        <f>CA148+'PC HKI$'!CB148</f>
        <v>1708.1750884581229</v>
      </c>
      <c r="CC149">
        <f>CB148+'PC HKI$'!CC148</f>
        <v>1633.2973882947183</v>
      </c>
      <c r="CD149">
        <f>CC148+'PC HKI$'!CD148</f>
        <v>1562.9865265712456</v>
      </c>
      <c r="CE149">
        <f>CD148+'PC HKI$'!CE148</f>
        <v>1496.1758692140243</v>
      </c>
      <c r="CF149">
        <f>CE148+'PC HKI$'!CF148</f>
        <v>1432.9153203172814</v>
      </c>
      <c r="CG149">
        <f>CF148+'PC HKI$'!CG148</f>
        <v>1374.0500410121788</v>
      </c>
      <c r="CH149">
        <f>CG148+'PC HKI$'!CH148</f>
        <v>1319.3915779951933</v>
      </c>
      <c r="CI149">
        <f>CH148+'PC HKI$'!CI148</f>
        <v>1268.4184831235775</v>
      </c>
      <c r="CJ149">
        <f>CI148+'PC HKI$'!CJ148</f>
        <v>1221.7076356011228</v>
      </c>
      <c r="CK149">
        <f>CJ148+'PC HKI$'!CK148</f>
        <v>1179.014216723707</v>
      </c>
      <c r="CL149">
        <f>CK148+'PC HKI$'!CL148</f>
        <v>1139.4971984117599</v>
      </c>
      <c r="CM149">
        <f>CL148+'PC HKI$'!CM148</f>
        <v>1102.5013548509223</v>
      </c>
      <c r="CN149">
        <f>CM148+'PC HKI$'!CN148</f>
        <v>1067.9273922151185</v>
      </c>
      <c r="CO149">
        <f>CN148+'PC HKI$'!CO148</f>
        <v>1036.0710724736516</v>
      </c>
      <c r="CP149">
        <f>CO148+'PC HKI$'!CP148</f>
        <v>1006.8338704505381</v>
      </c>
      <c r="CQ149">
        <f>CP148+'PC HKI$'!CQ148</f>
        <v>979.35124335866522</v>
      </c>
      <c r="CR149">
        <f>CQ148+'PC HKI$'!CR148</f>
        <v>953.29131063454349</v>
      </c>
      <c r="CS149">
        <f>CR148+'PC HKI$'!CS148</f>
        <v>929.19590768277544</v>
      </c>
      <c r="CT149">
        <f>CS148+'PC HKI$'!CT148</f>
        <v>906.81016057022157</v>
      </c>
      <c r="CU149">
        <f>CT148+'PC HKI$'!CU148</f>
        <v>886.02602772017406</v>
      </c>
      <c r="CV149">
        <f>CU148+'PC HKI$'!CV148</f>
        <v>866.95621120787609</v>
      </c>
      <c r="CW149">
        <f>CV148+'PC HKI$'!CW148</f>
        <v>849.31383635680129</v>
      </c>
      <c r="CX149">
        <f>CW148+'PC HKI$'!CX148</f>
        <v>832.91089892935952</v>
      </c>
      <c r="CY149">
        <f>CX148+'PC HKI$'!CY148</f>
        <v>817.54187059277535</v>
      </c>
    </row>
    <row r="150" spans="1:103" x14ac:dyDescent="0.25">
      <c r="A150">
        <f>'HKFI(x)'!AE148</f>
        <v>2096</v>
      </c>
      <c r="B150">
        <f t="shared" si="4"/>
        <v>593808.63546049956</v>
      </c>
      <c r="C150">
        <f>'PC HKI$'!C149</f>
        <v>395.96852153282811</v>
      </c>
      <c r="D150">
        <f>C149+'PC HKI$'!D149</f>
        <v>706.15715070101282</v>
      </c>
      <c r="E150">
        <f>D149+'PC HKI$'!E149</f>
        <v>996.18767308812266</v>
      </c>
      <c r="F150">
        <f>E149+'PC HKI$'!F149</f>
        <v>1422.3890100365243</v>
      </c>
      <c r="G150">
        <f>F149+'PC HKI$'!G149</f>
        <v>1967.4859531802952</v>
      </c>
      <c r="H150">
        <f>G149+'PC HKI$'!H149</f>
        <v>2664.3884429901441</v>
      </c>
      <c r="I150">
        <f>H149+'PC HKI$'!I149</f>
        <v>3519.2212232117081</v>
      </c>
      <c r="J150">
        <f>I149+'PC HKI$'!J149</f>
        <v>4375.4434377197213</v>
      </c>
      <c r="K150">
        <f>J149+'PC HKI$'!K149</f>
        <v>5237.8401195392362</v>
      </c>
      <c r="L150">
        <f>K149+'PC HKI$'!L149</f>
        <v>6054.9937053091862</v>
      </c>
      <c r="M150">
        <f>L149+'PC HKI$'!M149</f>
        <v>6894.6555577890686</v>
      </c>
      <c r="N150">
        <f>M149+'PC HKI$'!N149</f>
        <v>7746.283830494318</v>
      </c>
      <c r="O150">
        <f>N149+'PC HKI$'!O149</f>
        <v>8620.2364064950871</v>
      </c>
      <c r="P150">
        <f>O149+'PC HKI$'!P149</f>
        <v>9509.3190717758571</v>
      </c>
      <c r="Q150">
        <f>P149+'PC HKI$'!Q149</f>
        <v>10378.108042405602</v>
      </c>
      <c r="R150">
        <f>Q149+'PC HKI$'!R149</f>
        <v>11207.25354277219</v>
      </c>
      <c r="S150">
        <f>R149+'PC HKI$'!S149</f>
        <v>12098.051004679002</v>
      </c>
      <c r="T150">
        <f>S149+'PC HKI$'!T149</f>
        <v>12911.87010606361</v>
      </c>
      <c r="U150">
        <f>T149+'PC HKI$'!U149</f>
        <v>13423.001363230109</v>
      </c>
      <c r="V150">
        <f>U149+'PC HKI$'!V149</f>
        <v>13891.650039214561</v>
      </c>
      <c r="W150">
        <f>V149+'PC HKI$'!W149</f>
        <v>14262.214455123332</v>
      </c>
      <c r="X150">
        <f>W149+'PC HKI$'!X149</f>
        <v>14505.390783632454</v>
      </c>
      <c r="Y150">
        <f>X149+'PC HKI$'!Y149</f>
        <v>14601.219636647167</v>
      </c>
      <c r="Z150">
        <f>Y149+'PC HKI$'!Z149</f>
        <v>14515.46547351861</v>
      </c>
      <c r="AA150">
        <f>Z149+'PC HKI$'!AA149</f>
        <v>14366.659896915227</v>
      </c>
      <c r="AB150">
        <f>AA149+'PC HKI$'!AB149</f>
        <v>14173.943126431137</v>
      </c>
      <c r="AC150">
        <f>AB149+'PC HKI$'!AC149</f>
        <v>13915.656560591402</v>
      </c>
      <c r="AD150">
        <f>AC149+'PC HKI$'!AD149</f>
        <v>13510.678743773924</v>
      </c>
      <c r="AE150">
        <f>AD149+'PC HKI$'!AE149</f>
        <v>13115.980797735425</v>
      </c>
      <c r="AF150">
        <f>AE149+'PC HKI$'!AF149</f>
        <v>12733.522769113799</v>
      </c>
      <c r="AG150">
        <f>AF149+'PC HKI$'!AG149</f>
        <v>12365.541037175397</v>
      </c>
      <c r="AH150">
        <f>AG149+'PC HKI$'!AH149</f>
        <v>12013.025237240645</v>
      </c>
      <c r="AI150">
        <f>AH149+'PC HKI$'!AI149</f>
        <v>11675.812609865583</v>
      </c>
      <c r="AJ150">
        <f>AI149+'PC HKI$'!AJ149</f>
        <v>11353.10260050211</v>
      </c>
      <c r="AK150">
        <f>AJ149+'PC HKI$'!AK149</f>
        <v>11043.049897591407</v>
      </c>
      <c r="AL150">
        <f>AK149+'PC HKI$'!AL149</f>
        <v>10743.580826374357</v>
      </c>
      <c r="AM150">
        <f>AL149+'PC HKI$'!AM149</f>
        <v>10451.285594696294</v>
      </c>
      <c r="AN150">
        <f>AM149+'PC HKI$'!AN149</f>
        <v>10163.792819782828</v>
      </c>
      <c r="AO150">
        <f>AN149+'PC HKI$'!AO149</f>
        <v>9880.2951770143536</v>
      </c>
      <c r="AP150">
        <f>AO149+'PC HKI$'!AP149</f>
        <v>9599.0047373362358</v>
      </c>
      <c r="AQ150">
        <f>AP149+'PC HKI$'!AQ149</f>
        <v>9319.7016528345175</v>
      </c>
      <c r="AR150">
        <f>AQ149+'PC HKI$'!AR149</f>
        <v>9041.202942299542</v>
      </c>
      <c r="AS150">
        <f>AR149+'PC HKI$'!AS149</f>
        <v>8762.209444419479</v>
      </c>
      <c r="AT150">
        <f>AS149+'PC HKI$'!AT149</f>
        <v>8482.7606759715691</v>
      </c>
      <c r="AU150">
        <f>AT149+'PC HKI$'!AU149</f>
        <v>8202.4381243736498</v>
      </c>
      <c r="AV150">
        <f>AU149+'PC HKI$'!AV149</f>
        <v>7921.1546237859147</v>
      </c>
      <c r="AW150">
        <f>AV149+'PC HKI$'!AW149</f>
        <v>7639.4882387042362</v>
      </c>
      <c r="AX150">
        <f>AW149+'PC HKI$'!AX149</f>
        <v>7357.0214568890478</v>
      </c>
      <c r="AY150">
        <f>AX149+'PC HKI$'!AY149</f>
        <v>7072.4652859052121</v>
      </c>
      <c r="AZ150">
        <f>AY149+'PC HKI$'!AZ149</f>
        <v>6786.4687210786669</v>
      </c>
      <c r="BA150">
        <f>AZ149+'PC HKI$'!BA149</f>
        <v>6501.4029943904961</v>
      </c>
      <c r="BB150">
        <f>BA149+'PC HKI$'!BB149</f>
        <v>6220.4543172122758</v>
      </c>
      <c r="BC150">
        <f>BB149+'PC HKI$'!BC149</f>
        <v>5946.1054601117385</v>
      </c>
      <c r="BD150">
        <f>BC149+'PC HKI$'!BD149</f>
        <v>5678.460605853541</v>
      </c>
      <c r="BE150">
        <f>BD149+'PC HKI$'!BE149</f>
        <v>5417.7275517865992</v>
      </c>
      <c r="BF150">
        <f>BE149+'PC HKI$'!BF149</f>
        <v>5164.7225993634156</v>
      </c>
      <c r="BG150">
        <f>BF149+'PC HKI$'!BG149</f>
        <v>4920.6045674919105</v>
      </c>
      <c r="BH150">
        <f>BG149+'PC HKI$'!BH149</f>
        <v>4686.5370204404344</v>
      </c>
      <c r="BI150">
        <f>BH149+'PC HKI$'!BI149</f>
        <v>4464.3398419299556</v>
      </c>
      <c r="BJ150">
        <f>BI149+'PC HKI$'!BJ149</f>
        <v>4255.159552446089</v>
      </c>
      <c r="BK150">
        <f>BJ149+'PC HKI$'!BK149</f>
        <v>4058.7425494480858</v>
      </c>
      <c r="BL150">
        <f>BK149+'PC HKI$'!BL149</f>
        <v>3874.0552574878016</v>
      </c>
      <c r="BM150">
        <f>BL149+'PC HKI$'!BM149</f>
        <v>3698.8029082316648</v>
      </c>
      <c r="BN150">
        <f>BM149+'PC HKI$'!BN149</f>
        <v>3532.1097492946938</v>
      </c>
      <c r="BO150">
        <f>BN149+'PC HKI$'!BO149</f>
        <v>3372.4517667727314</v>
      </c>
      <c r="BP150">
        <f>BO149+'PC HKI$'!BP149</f>
        <v>3218.4992085646068</v>
      </c>
      <c r="BQ150">
        <f>BP149+'PC HKI$'!BQ149</f>
        <v>3069.1512768221864</v>
      </c>
      <c r="BR150">
        <f>BQ149+'PC HKI$'!BR149</f>
        <v>2923.9549229526456</v>
      </c>
      <c r="BS150">
        <f>BR149+'PC HKI$'!BS149</f>
        <v>2783.3115121533065</v>
      </c>
      <c r="BT150">
        <f>BS149+'PC HKI$'!BT149</f>
        <v>2647.4006528259474</v>
      </c>
      <c r="BU150">
        <f>BT149+'PC HKI$'!BU149</f>
        <v>2516.492495476456</v>
      </c>
      <c r="BV150">
        <f>BU149+'PC HKI$'!BV149</f>
        <v>2391.9699980721889</v>
      </c>
      <c r="BW150">
        <f>BV149+'PC HKI$'!BW149</f>
        <v>2274.2035684665839</v>
      </c>
      <c r="BX150">
        <f>BW149+'PC HKI$'!BX149</f>
        <v>2162.827332399117</v>
      </c>
      <c r="BY150">
        <f>BX149+'PC HKI$'!BY149</f>
        <v>2058.9665210813537</v>
      </c>
      <c r="BZ150">
        <f>BY149+'PC HKI$'!BZ149</f>
        <v>1962.4056040196681</v>
      </c>
      <c r="CA150">
        <f>BZ149+'PC HKI$'!CA149</f>
        <v>1872.3497393437833</v>
      </c>
      <c r="CB150">
        <f>CA149+'PC HKI$'!CB149</f>
        <v>1787.9691043348628</v>
      </c>
      <c r="CC150">
        <f>CB149+'PC HKI$'!CC149</f>
        <v>1708.1750884581229</v>
      </c>
      <c r="CD150">
        <f>CC149+'PC HKI$'!CD149</f>
        <v>1633.2973882947183</v>
      </c>
      <c r="CE150">
        <f>CD149+'PC HKI$'!CE149</f>
        <v>1562.9865265712456</v>
      </c>
      <c r="CF150">
        <f>CE149+'PC HKI$'!CF149</f>
        <v>1496.1758692140243</v>
      </c>
      <c r="CG150">
        <f>CF149+'PC HKI$'!CG149</f>
        <v>1432.9153203172814</v>
      </c>
      <c r="CH150">
        <f>CG149+'PC HKI$'!CH149</f>
        <v>1374.0500410121788</v>
      </c>
      <c r="CI150">
        <f>CH149+'PC HKI$'!CI149</f>
        <v>1319.3915779951933</v>
      </c>
      <c r="CJ150">
        <f>CI149+'PC HKI$'!CJ149</f>
        <v>1268.4184831235775</v>
      </c>
      <c r="CK150">
        <f>CJ149+'PC HKI$'!CK149</f>
        <v>1221.7076356011228</v>
      </c>
      <c r="CL150">
        <f>CK149+'PC HKI$'!CL149</f>
        <v>1179.014216723707</v>
      </c>
      <c r="CM150">
        <f>CL149+'PC HKI$'!CM149</f>
        <v>1139.4971984117599</v>
      </c>
      <c r="CN150">
        <f>CM149+'PC HKI$'!CN149</f>
        <v>1102.5013548509223</v>
      </c>
      <c r="CO150">
        <f>CN149+'PC HKI$'!CO149</f>
        <v>1067.9273922151185</v>
      </c>
      <c r="CP150">
        <f>CO149+'PC HKI$'!CP149</f>
        <v>1036.0710724736516</v>
      </c>
      <c r="CQ150">
        <f>CP149+'PC HKI$'!CQ149</f>
        <v>1006.8338704505381</v>
      </c>
      <c r="CR150">
        <f>CQ149+'PC HKI$'!CR149</f>
        <v>979.35124335866522</v>
      </c>
      <c r="CS150">
        <f>CR149+'PC HKI$'!CS149</f>
        <v>953.29131063454349</v>
      </c>
      <c r="CT150">
        <f>CS149+'PC HKI$'!CT149</f>
        <v>929.19590768277544</v>
      </c>
      <c r="CU150">
        <f>CT149+'PC HKI$'!CU149</f>
        <v>906.81016057022157</v>
      </c>
      <c r="CV150">
        <f>CU149+'PC HKI$'!CV149</f>
        <v>886.02602772017406</v>
      </c>
      <c r="CW150">
        <f>CV149+'PC HKI$'!CW149</f>
        <v>866.95621120787609</v>
      </c>
      <c r="CX150">
        <f>CW149+'PC HKI$'!CX149</f>
        <v>849.31383635680129</v>
      </c>
      <c r="CY150">
        <f>CX149+'PC HKI$'!CY149</f>
        <v>832.91089892935952</v>
      </c>
    </row>
    <row r="151" spans="1:103" x14ac:dyDescent="0.25">
      <c r="A151">
        <f>'HKFI(x)'!AE149</f>
        <v>2097</v>
      </c>
      <c r="B151">
        <f t="shared" si="4"/>
        <v>613107.54131523031</v>
      </c>
      <c r="C151">
        <f>'PC HKI$'!C150</f>
        <v>401.78866428891854</v>
      </c>
      <c r="D151">
        <f>C150+'PC HKI$'!D150</f>
        <v>716.5455269180502</v>
      </c>
      <c r="E151">
        <f>D150+'PC HKI$'!E150</f>
        <v>1011.227590433585</v>
      </c>
      <c r="F151">
        <f>E150+'PC HKI$'!F150</f>
        <v>1444.6484213548179</v>
      </c>
      <c r="G151">
        <f>F150+'PC HKI$'!G150</f>
        <v>1999.5675893238986</v>
      </c>
      <c r="H151">
        <f>G150+'PC HKI$'!H150</f>
        <v>2708.6383957284893</v>
      </c>
      <c r="I151">
        <f>H150+'PC HKI$'!I150</f>
        <v>3580.8776843735022</v>
      </c>
      <c r="J151">
        <f>I150+'PC HKI$'!J150</f>
        <v>4458.1077273857145</v>
      </c>
      <c r="K151">
        <f>J150+'PC HKI$'!K150</f>
        <v>5343.922631208392</v>
      </c>
      <c r="L151">
        <f>K150+'PC HKI$'!L150</f>
        <v>6186.3870765836327</v>
      </c>
      <c r="M151">
        <f>L150+'PC HKI$'!M150</f>
        <v>7053.3054714739264</v>
      </c>
      <c r="N151">
        <f>M150+'PC HKI$'!N150</f>
        <v>7933.3773166058627</v>
      </c>
      <c r="O151">
        <f>N150+'PC HKI$'!O150</f>
        <v>8836.9849404335146</v>
      </c>
      <c r="P151">
        <f>O150+'PC HKI$'!P150</f>
        <v>9755.7497894848293</v>
      </c>
      <c r="Q151">
        <f>P150+'PC HKI$'!Q150</f>
        <v>10653.077128025498</v>
      </c>
      <c r="R151">
        <f>Q150+'PC HKI$'!R150</f>
        <v>11509.017258813845</v>
      </c>
      <c r="S151">
        <f>R150+'PC HKI$'!S150</f>
        <v>12425.051244605263</v>
      </c>
      <c r="T151">
        <f>S150+'PC HKI$'!T150</f>
        <v>13260.849055931003</v>
      </c>
      <c r="U151">
        <f>T150+'PC HKI$'!U150</f>
        <v>13788.856983880018</v>
      </c>
      <c r="V151">
        <f>U150+'PC HKI$'!V150</f>
        <v>14273.023975129785</v>
      </c>
      <c r="W151">
        <f>V150+'PC HKI$'!W150</f>
        <v>14658.528890520271</v>
      </c>
      <c r="X151">
        <f>W150+'PC HKI$'!X150</f>
        <v>14913.371971411852</v>
      </c>
      <c r="Y151">
        <f>X150+'PC HKI$'!Y150</f>
        <v>15017.46952841434</v>
      </c>
      <c r="Z151">
        <f>Y150+'PC HKI$'!Z150</f>
        <v>14935.90908297987</v>
      </c>
      <c r="AA151">
        <f>Z150+'PC HKI$'!AA150</f>
        <v>14787.896076188716</v>
      </c>
      <c r="AB151">
        <f>AA150+'PC HKI$'!AB150</f>
        <v>14593.347076153836</v>
      </c>
      <c r="AC151">
        <f>AB150+'PC HKI$'!AC150</f>
        <v>14329.687230504904</v>
      </c>
      <c r="AD151">
        <f>AC150+'PC HKI$'!AD150</f>
        <v>13915.656560591402</v>
      </c>
      <c r="AE151">
        <f>AD150+'PC HKI$'!AE150</f>
        <v>13510.678743773924</v>
      </c>
      <c r="AF151">
        <f>AE150+'PC HKI$'!AF150</f>
        <v>13115.980797735425</v>
      </c>
      <c r="AG151">
        <f>AF150+'PC HKI$'!AG150</f>
        <v>12733.522769113799</v>
      </c>
      <c r="AH151">
        <f>AG150+'PC HKI$'!AH150</f>
        <v>12365.541037175397</v>
      </c>
      <c r="AI151">
        <f>AH150+'PC HKI$'!AI150</f>
        <v>12013.025237240645</v>
      </c>
      <c r="AJ151">
        <f>AI150+'PC HKI$'!AJ150</f>
        <v>11675.812609865583</v>
      </c>
      <c r="AK151">
        <f>AJ150+'PC HKI$'!AK150</f>
        <v>11353.10260050211</v>
      </c>
      <c r="AL151">
        <f>AK150+'PC HKI$'!AL150</f>
        <v>11043.049897591407</v>
      </c>
      <c r="AM151">
        <f>AL150+'PC HKI$'!AM150</f>
        <v>10743.580826374357</v>
      </c>
      <c r="AN151">
        <f>AM150+'PC HKI$'!AN150</f>
        <v>10451.285594696294</v>
      </c>
      <c r="AO151">
        <f>AN150+'PC HKI$'!AO150</f>
        <v>10163.792819782828</v>
      </c>
      <c r="AP151">
        <f>AO150+'PC HKI$'!AP150</f>
        <v>9880.2951770143536</v>
      </c>
      <c r="AQ151">
        <f>AP150+'PC HKI$'!AQ150</f>
        <v>9599.0047373362358</v>
      </c>
      <c r="AR151">
        <f>AQ150+'PC HKI$'!AR150</f>
        <v>9319.7016528345175</v>
      </c>
      <c r="AS151">
        <f>AR150+'PC HKI$'!AS150</f>
        <v>9041.202942299542</v>
      </c>
      <c r="AT151">
        <f>AS150+'PC HKI$'!AT150</f>
        <v>8762.209444419479</v>
      </c>
      <c r="AU151">
        <f>AT150+'PC HKI$'!AU150</f>
        <v>8482.7606759715691</v>
      </c>
      <c r="AV151">
        <f>AU150+'PC HKI$'!AV150</f>
        <v>8202.4381243736498</v>
      </c>
      <c r="AW151">
        <f>AV150+'PC HKI$'!AW150</f>
        <v>7921.1546237859147</v>
      </c>
      <c r="AX151">
        <f>AW150+'PC HKI$'!AX150</f>
        <v>7639.4882387042362</v>
      </c>
      <c r="AY151">
        <f>AX150+'PC HKI$'!AY150</f>
        <v>7357.0214568890478</v>
      </c>
      <c r="AZ151">
        <f>AY150+'PC HKI$'!AZ150</f>
        <v>7072.4652859052121</v>
      </c>
      <c r="BA151">
        <f>AZ150+'PC HKI$'!BA150</f>
        <v>6786.4687210786669</v>
      </c>
      <c r="BB151">
        <f>BA150+'PC HKI$'!BB150</f>
        <v>6501.4029943904961</v>
      </c>
      <c r="BC151">
        <f>BB150+'PC HKI$'!BC150</f>
        <v>6220.4543172122758</v>
      </c>
      <c r="BD151">
        <f>BC150+'PC HKI$'!BD150</f>
        <v>5946.1054601117385</v>
      </c>
      <c r="BE151">
        <f>BD150+'PC HKI$'!BE150</f>
        <v>5678.460605853541</v>
      </c>
      <c r="BF151">
        <f>BE150+'PC HKI$'!BF150</f>
        <v>5417.7275517865992</v>
      </c>
      <c r="BG151">
        <f>BF150+'PC HKI$'!BG150</f>
        <v>5164.7225993634156</v>
      </c>
      <c r="BH151">
        <f>BG150+'PC HKI$'!BH150</f>
        <v>4920.6045674919105</v>
      </c>
      <c r="BI151">
        <f>BH150+'PC HKI$'!BI150</f>
        <v>4686.5370204404344</v>
      </c>
      <c r="BJ151">
        <f>BI150+'PC HKI$'!BJ150</f>
        <v>4464.3398419299556</v>
      </c>
      <c r="BK151">
        <f>BJ150+'PC HKI$'!BK150</f>
        <v>4255.159552446089</v>
      </c>
      <c r="BL151">
        <f>BK150+'PC HKI$'!BL150</f>
        <v>4058.7425494480858</v>
      </c>
      <c r="BM151">
        <f>BL150+'PC HKI$'!BM150</f>
        <v>3874.0552574878016</v>
      </c>
      <c r="BN151">
        <f>BM150+'PC HKI$'!BN150</f>
        <v>3698.8029082316648</v>
      </c>
      <c r="BO151">
        <f>BN150+'PC HKI$'!BO150</f>
        <v>3532.1097492946938</v>
      </c>
      <c r="BP151">
        <f>BO150+'PC HKI$'!BP150</f>
        <v>3372.4517667727314</v>
      </c>
      <c r="BQ151">
        <f>BP150+'PC HKI$'!BQ150</f>
        <v>3218.4992085646068</v>
      </c>
      <c r="BR151">
        <f>BQ150+'PC HKI$'!BR150</f>
        <v>3069.1512768221864</v>
      </c>
      <c r="BS151">
        <f>BR150+'PC HKI$'!BS150</f>
        <v>2923.9549229526456</v>
      </c>
      <c r="BT151">
        <f>BS150+'PC HKI$'!BT150</f>
        <v>2783.3115121533065</v>
      </c>
      <c r="BU151">
        <f>BT150+'PC HKI$'!BU150</f>
        <v>2647.4006528259474</v>
      </c>
      <c r="BV151">
        <f>BU150+'PC HKI$'!BV150</f>
        <v>2516.492495476456</v>
      </c>
      <c r="BW151">
        <f>BV150+'PC HKI$'!BW150</f>
        <v>2391.9699980721889</v>
      </c>
      <c r="BX151">
        <f>BW150+'PC HKI$'!BX150</f>
        <v>2274.2035684665839</v>
      </c>
      <c r="BY151">
        <f>BX150+'PC HKI$'!BY150</f>
        <v>2162.827332399117</v>
      </c>
      <c r="BZ151">
        <f>BY150+'PC HKI$'!BZ150</f>
        <v>2058.9665210813537</v>
      </c>
      <c r="CA151">
        <f>BZ150+'PC HKI$'!CA150</f>
        <v>1962.4056040196681</v>
      </c>
      <c r="CB151">
        <f>CA150+'PC HKI$'!CB150</f>
        <v>1872.3497393437833</v>
      </c>
      <c r="CC151">
        <f>CB150+'PC HKI$'!CC150</f>
        <v>1787.9691043348628</v>
      </c>
      <c r="CD151">
        <f>CC150+'PC HKI$'!CD150</f>
        <v>1708.1750884581229</v>
      </c>
      <c r="CE151">
        <f>CD150+'PC HKI$'!CE150</f>
        <v>1633.2973882947183</v>
      </c>
      <c r="CF151">
        <f>CE150+'PC HKI$'!CF150</f>
        <v>1562.9865265712456</v>
      </c>
      <c r="CG151">
        <f>CF150+'PC HKI$'!CG150</f>
        <v>1496.1758692140243</v>
      </c>
      <c r="CH151">
        <f>CG150+'PC HKI$'!CH150</f>
        <v>1432.9153203172814</v>
      </c>
      <c r="CI151">
        <f>CH150+'PC HKI$'!CI150</f>
        <v>1374.0500410121788</v>
      </c>
      <c r="CJ151">
        <f>CI150+'PC HKI$'!CJ150</f>
        <v>1319.3915779951933</v>
      </c>
      <c r="CK151">
        <f>CJ150+'PC HKI$'!CK150</f>
        <v>1268.4184831235775</v>
      </c>
      <c r="CL151">
        <f>CK150+'PC HKI$'!CL150</f>
        <v>1221.7076356011228</v>
      </c>
      <c r="CM151">
        <f>CL150+'PC HKI$'!CM150</f>
        <v>1179.014216723707</v>
      </c>
      <c r="CN151">
        <f>CM150+'PC HKI$'!CN150</f>
        <v>1139.4971984117599</v>
      </c>
      <c r="CO151">
        <f>CN150+'PC HKI$'!CO150</f>
        <v>1102.5013548509223</v>
      </c>
      <c r="CP151">
        <f>CO150+'PC HKI$'!CP150</f>
        <v>1067.9273922151185</v>
      </c>
      <c r="CQ151">
        <f>CP150+'PC HKI$'!CQ150</f>
        <v>1036.0710724736516</v>
      </c>
      <c r="CR151">
        <f>CQ150+'PC HKI$'!CR150</f>
        <v>1006.8338704505381</v>
      </c>
      <c r="CS151">
        <f>CR150+'PC HKI$'!CS150</f>
        <v>979.35124335866522</v>
      </c>
      <c r="CT151">
        <f>CS150+'PC HKI$'!CT150</f>
        <v>953.29131063454349</v>
      </c>
      <c r="CU151">
        <f>CT150+'PC HKI$'!CU150</f>
        <v>929.19590768277544</v>
      </c>
      <c r="CV151">
        <f>CU150+'PC HKI$'!CV150</f>
        <v>906.81016057022157</v>
      </c>
      <c r="CW151">
        <f>CV150+'PC HKI$'!CW150</f>
        <v>886.02602772017406</v>
      </c>
      <c r="CX151">
        <f>CW150+'PC HKI$'!CX150</f>
        <v>866.95621120787609</v>
      </c>
      <c r="CY151">
        <f>CX150+'PC HKI$'!CY150</f>
        <v>849.31383635680129</v>
      </c>
    </row>
    <row r="152" spans="1:103" x14ac:dyDescent="0.25">
      <c r="A152">
        <f>'HKFI(x)'!AE150</f>
        <v>2098</v>
      </c>
      <c r="B152">
        <f t="shared" si="4"/>
        <v>632723.39131007891</v>
      </c>
      <c r="C152">
        <f>'PC HKI$'!C151</f>
        <v>408.30166317001249</v>
      </c>
      <c r="D152">
        <f>C151+'PC HKI$'!D151</f>
        <v>728.07297907623786</v>
      </c>
      <c r="E152">
        <f>D151+'PC HKI$'!E151</f>
        <v>1026.9969668402605</v>
      </c>
      <c r="F152">
        <f>E151+'PC HKI$'!F151</f>
        <v>1466.8137112151962</v>
      </c>
      <c r="G152">
        <f>F151+'PC HKI$'!G151</f>
        <v>2030.8225674028649</v>
      </c>
      <c r="H152">
        <f>G151+'PC HKI$'!H151</f>
        <v>2751.9610736404911</v>
      </c>
      <c r="I152">
        <f>H151+'PC HKI$'!I151</f>
        <v>3640.9879272425615</v>
      </c>
      <c r="J152">
        <f>I151+'PC HKI$'!J151</f>
        <v>4537.5526752382775</v>
      </c>
      <c r="K152">
        <f>J151+'PC HKI$'!K151</f>
        <v>5444.6107107143116</v>
      </c>
      <c r="L152">
        <f>K151+'PC HKI$'!L151</f>
        <v>6310.3318243573904</v>
      </c>
      <c r="M152">
        <f>L151+'PC HKI$'!M151</f>
        <v>7202.9726429280709</v>
      </c>
      <c r="N152">
        <f>M151+'PC HKI$'!N151</f>
        <v>8110.6612578500344</v>
      </c>
      <c r="O152">
        <f>N151+'PC HKI$'!O151</f>
        <v>9043.9452463519265</v>
      </c>
      <c r="P152">
        <f>O151+'PC HKI$'!P151</f>
        <v>9993.015382125659</v>
      </c>
      <c r="Q152">
        <f>P151+'PC HKI$'!Q151</f>
        <v>10919.708993086049</v>
      </c>
      <c r="R152">
        <f>Q151+'PC HKI$'!R151</f>
        <v>11802.927356369533</v>
      </c>
      <c r="S152">
        <f>R151+'PC HKI$'!S151</f>
        <v>12745.684012270838</v>
      </c>
      <c r="T152">
        <f>S151+'PC HKI$'!T151</f>
        <v>13605.238850737462</v>
      </c>
      <c r="U152">
        <f>T151+'PC HKI$'!U151</f>
        <v>14151.003656371257</v>
      </c>
      <c r="V152">
        <f>U151+'PC HKI$'!V151</f>
        <v>14650.97613911933</v>
      </c>
      <c r="W152">
        <f>V151+'PC HKI$'!W151</f>
        <v>15051.08250390409</v>
      </c>
      <c r="X152">
        <f>W151+'PC HKI$'!X151</f>
        <v>15318.798062658319</v>
      </c>
      <c r="Y152">
        <f>X151+'PC HKI$'!Y151</f>
        <v>15432.86882555322</v>
      </c>
      <c r="Z152">
        <f>Y151+'PC HKI$'!Z151</f>
        <v>15356.97220568485</v>
      </c>
      <c r="AA152">
        <f>Z151+'PC HKI$'!AA151</f>
        <v>15211.825799462153</v>
      </c>
      <c r="AB152">
        <f>AA151+'PC HKI$'!AB151</f>
        <v>15017.414078133754</v>
      </c>
      <c r="AC152">
        <f>AB151+'PC HKI$'!AC151</f>
        <v>14751.143817352659</v>
      </c>
      <c r="AD152">
        <f>AC151+'PC HKI$'!AD151</f>
        <v>14329.687230504904</v>
      </c>
      <c r="AE152">
        <f>AD151+'PC HKI$'!AE151</f>
        <v>13915.656560591402</v>
      </c>
      <c r="AF152">
        <f>AE151+'PC HKI$'!AF151</f>
        <v>13510.678743773924</v>
      </c>
      <c r="AG152">
        <f>AF151+'PC HKI$'!AG151</f>
        <v>13115.980797735425</v>
      </c>
      <c r="AH152">
        <f>AG151+'PC HKI$'!AH151</f>
        <v>12733.522769113799</v>
      </c>
      <c r="AI152">
        <f>AH151+'PC HKI$'!AI151</f>
        <v>12365.541037175397</v>
      </c>
      <c r="AJ152">
        <f>AI151+'PC HKI$'!AJ151</f>
        <v>12013.025237240645</v>
      </c>
      <c r="AK152">
        <f>AJ151+'PC HKI$'!AK151</f>
        <v>11675.812609865583</v>
      </c>
      <c r="AL152">
        <f>AK151+'PC HKI$'!AL151</f>
        <v>11353.10260050211</v>
      </c>
      <c r="AM152">
        <f>AL151+'PC HKI$'!AM151</f>
        <v>11043.049897591407</v>
      </c>
      <c r="AN152">
        <f>AM151+'PC HKI$'!AN151</f>
        <v>10743.580826374357</v>
      </c>
      <c r="AO152">
        <f>AN151+'PC HKI$'!AO151</f>
        <v>10451.285594696294</v>
      </c>
      <c r="AP152">
        <f>AO151+'PC HKI$'!AP151</f>
        <v>10163.792819782828</v>
      </c>
      <c r="AQ152">
        <f>AP151+'PC HKI$'!AQ151</f>
        <v>9880.2951770143536</v>
      </c>
      <c r="AR152">
        <f>AQ151+'PC HKI$'!AR151</f>
        <v>9599.0047373362358</v>
      </c>
      <c r="AS152">
        <f>AR151+'PC HKI$'!AS151</f>
        <v>9319.7016528345175</v>
      </c>
      <c r="AT152">
        <f>AS151+'PC HKI$'!AT151</f>
        <v>9041.202942299542</v>
      </c>
      <c r="AU152">
        <f>AT151+'PC HKI$'!AU151</f>
        <v>8762.209444419479</v>
      </c>
      <c r="AV152">
        <f>AU151+'PC HKI$'!AV151</f>
        <v>8482.7606759715691</v>
      </c>
      <c r="AW152">
        <f>AV151+'PC HKI$'!AW151</f>
        <v>8202.4381243736498</v>
      </c>
      <c r="AX152">
        <f>AW151+'PC HKI$'!AX151</f>
        <v>7921.1546237859147</v>
      </c>
      <c r="AY152">
        <f>AX151+'PC HKI$'!AY151</f>
        <v>7639.4882387042362</v>
      </c>
      <c r="AZ152">
        <f>AY151+'PC HKI$'!AZ151</f>
        <v>7357.0214568890478</v>
      </c>
      <c r="BA152">
        <f>AZ151+'PC HKI$'!BA151</f>
        <v>7072.4652859052121</v>
      </c>
      <c r="BB152">
        <f>BA151+'PC HKI$'!BB151</f>
        <v>6786.4687210786669</v>
      </c>
      <c r="BC152">
        <f>BB151+'PC HKI$'!BC151</f>
        <v>6501.4029943904961</v>
      </c>
      <c r="BD152">
        <f>BC151+'PC HKI$'!BD151</f>
        <v>6220.4543172122758</v>
      </c>
      <c r="BE152">
        <f>BD151+'PC HKI$'!BE151</f>
        <v>5946.1054601117385</v>
      </c>
      <c r="BF152">
        <f>BE151+'PC HKI$'!BF151</f>
        <v>5678.460605853541</v>
      </c>
      <c r="BG152">
        <f>BF151+'PC HKI$'!BG151</f>
        <v>5417.7275517865992</v>
      </c>
      <c r="BH152">
        <f>BG151+'PC HKI$'!BH151</f>
        <v>5164.7225993634156</v>
      </c>
      <c r="BI152">
        <f>BH151+'PC HKI$'!BI151</f>
        <v>4920.6045674919105</v>
      </c>
      <c r="BJ152">
        <f>BI151+'PC HKI$'!BJ151</f>
        <v>4686.5370204404344</v>
      </c>
      <c r="BK152">
        <f>BJ151+'PC HKI$'!BK151</f>
        <v>4464.3398419299556</v>
      </c>
      <c r="BL152">
        <f>BK151+'PC HKI$'!BL151</f>
        <v>4255.159552446089</v>
      </c>
      <c r="BM152">
        <f>BL151+'PC HKI$'!BM151</f>
        <v>4058.7425494480858</v>
      </c>
      <c r="BN152">
        <f>BM151+'PC HKI$'!BN151</f>
        <v>3874.0552574878016</v>
      </c>
      <c r="BO152">
        <f>BN151+'PC HKI$'!BO151</f>
        <v>3698.8029082316648</v>
      </c>
      <c r="BP152">
        <f>BO151+'PC HKI$'!BP151</f>
        <v>3532.1097492946938</v>
      </c>
      <c r="BQ152">
        <f>BP151+'PC HKI$'!BQ151</f>
        <v>3372.4517667727314</v>
      </c>
      <c r="BR152">
        <f>BQ151+'PC HKI$'!BR151</f>
        <v>3218.4992085646068</v>
      </c>
      <c r="BS152">
        <f>BR151+'PC HKI$'!BS151</f>
        <v>3069.1512768221864</v>
      </c>
      <c r="BT152">
        <f>BS151+'PC HKI$'!BT151</f>
        <v>2923.9549229526456</v>
      </c>
      <c r="BU152">
        <f>BT151+'PC HKI$'!BU151</f>
        <v>2783.3115121533065</v>
      </c>
      <c r="BV152">
        <f>BU151+'PC HKI$'!BV151</f>
        <v>2647.4006528259474</v>
      </c>
      <c r="BW152">
        <f>BV151+'PC HKI$'!BW151</f>
        <v>2516.492495476456</v>
      </c>
      <c r="BX152">
        <f>BW151+'PC HKI$'!BX151</f>
        <v>2391.9699980721889</v>
      </c>
      <c r="BY152">
        <f>BX151+'PC HKI$'!BY151</f>
        <v>2274.2035684665839</v>
      </c>
      <c r="BZ152">
        <f>BY151+'PC HKI$'!BZ151</f>
        <v>2162.827332399117</v>
      </c>
      <c r="CA152">
        <f>BZ151+'PC HKI$'!CA151</f>
        <v>2058.9665210813537</v>
      </c>
      <c r="CB152">
        <f>CA151+'PC HKI$'!CB151</f>
        <v>1962.4056040196681</v>
      </c>
      <c r="CC152">
        <f>CB151+'PC HKI$'!CC151</f>
        <v>1872.3497393437833</v>
      </c>
      <c r="CD152">
        <f>CC151+'PC HKI$'!CD151</f>
        <v>1787.9691043348628</v>
      </c>
      <c r="CE152">
        <f>CD151+'PC HKI$'!CE151</f>
        <v>1708.1750884581229</v>
      </c>
      <c r="CF152">
        <f>CE151+'PC HKI$'!CF151</f>
        <v>1633.2973882947183</v>
      </c>
      <c r="CG152">
        <f>CF151+'PC HKI$'!CG151</f>
        <v>1562.9865265712456</v>
      </c>
      <c r="CH152">
        <f>CG151+'PC HKI$'!CH151</f>
        <v>1496.1758692140243</v>
      </c>
      <c r="CI152">
        <f>CH151+'PC HKI$'!CI151</f>
        <v>1432.9153203172814</v>
      </c>
      <c r="CJ152">
        <f>CI151+'PC HKI$'!CJ151</f>
        <v>1374.0500410121788</v>
      </c>
      <c r="CK152">
        <f>CJ151+'PC HKI$'!CK151</f>
        <v>1319.3915779951933</v>
      </c>
      <c r="CL152">
        <f>CK151+'PC HKI$'!CL151</f>
        <v>1268.4184831235775</v>
      </c>
      <c r="CM152">
        <f>CL151+'PC HKI$'!CM151</f>
        <v>1221.7076356011228</v>
      </c>
      <c r="CN152">
        <f>CM151+'PC HKI$'!CN151</f>
        <v>1179.014216723707</v>
      </c>
      <c r="CO152">
        <f>CN151+'PC HKI$'!CO151</f>
        <v>1139.4971984117599</v>
      </c>
      <c r="CP152">
        <f>CO151+'PC HKI$'!CP151</f>
        <v>1102.5013548509223</v>
      </c>
      <c r="CQ152">
        <f>CP151+'PC HKI$'!CQ151</f>
        <v>1067.9273922151185</v>
      </c>
      <c r="CR152">
        <f>CQ151+'PC HKI$'!CR151</f>
        <v>1036.0710724736516</v>
      </c>
      <c r="CS152">
        <f>CR151+'PC HKI$'!CS151</f>
        <v>1006.8338704505381</v>
      </c>
      <c r="CT152">
        <f>CS151+'PC HKI$'!CT151</f>
        <v>979.35124335866522</v>
      </c>
      <c r="CU152">
        <f>CT151+'PC HKI$'!CU151</f>
        <v>953.29131063454349</v>
      </c>
      <c r="CV152">
        <f>CU151+'PC HKI$'!CV151</f>
        <v>929.19590768277544</v>
      </c>
      <c r="CW152">
        <f>CV151+'PC HKI$'!CW151</f>
        <v>906.81016057022157</v>
      </c>
      <c r="CX152">
        <f>CW151+'PC HKI$'!CX151</f>
        <v>886.02602772017406</v>
      </c>
      <c r="CY152">
        <f>CX151+'PC HKI$'!CY151</f>
        <v>866.95621120787609</v>
      </c>
    </row>
    <row r="153" spans="1:103" x14ac:dyDescent="0.25">
      <c r="A153">
        <f>'HKFI(x)'!AE151</f>
        <v>2099</v>
      </c>
      <c r="B153">
        <f t="shared" si="4"/>
        <v>652686.98996317771</v>
      </c>
      <c r="C153">
        <f>'PC HKI$'!C152</f>
        <v>415.67336157581104</v>
      </c>
      <c r="D153">
        <f>C152+'PC HKI$'!D152</f>
        <v>740.808705532879</v>
      </c>
      <c r="E153">
        <f>D152+'PC HKI$'!E152</f>
        <v>1044.3826862700387</v>
      </c>
      <c r="F153">
        <f>E152+'PC HKI$'!F152</f>
        <v>1490.2501153531853</v>
      </c>
      <c r="G153">
        <f>F152+'PC HKI$'!G152</f>
        <v>2062.2900624779086</v>
      </c>
      <c r="H153">
        <f>G152+'PC HKI$'!H152</f>
        <v>2795.3805768713601</v>
      </c>
      <c r="I153">
        <f>H152+'PC HKI$'!I152</f>
        <v>3701.0793289254857</v>
      </c>
      <c r="J153">
        <f>I152+'PC HKI$'!J152</f>
        <v>4617.2512489021074</v>
      </c>
      <c r="K153">
        <f>J152+'PC HKI$'!K152</f>
        <v>5543.4300295413013</v>
      </c>
      <c r="L153">
        <f>K152+'PC HKI$'!L152</f>
        <v>6430.3102750046719</v>
      </c>
      <c r="M153">
        <f>L152+'PC HKI$'!M152</f>
        <v>7346.822828001591</v>
      </c>
      <c r="N153">
        <f>M152+'PC HKI$'!N152</f>
        <v>8280.3567989272578</v>
      </c>
      <c r="O153">
        <f>N152+'PC HKI$'!O152</f>
        <v>9242.4303789562946</v>
      </c>
      <c r="P153">
        <f>O152+'PC HKI$'!P152</f>
        <v>10221.632765341443</v>
      </c>
      <c r="Q153">
        <f>P152+'PC HKI$'!Q152</f>
        <v>11178.565650478105</v>
      </c>
      <c r="R153">
        <f>Q152+'PC HKI$'!R152</f>
        <v>12090.094142351754</v>
      </c>
      <c r="S153">
        <f>R152+'PC HKI$'!S152</f>
        <v>13059.584998575778</v>
      </c>
      <c r="T153">
        <f>S152+'PC HKI$'!T152</f>
        <v>13944.853901556437</v>
      </c>
      <c r="U153">
        <f>T152+'PC HKI$'!U152</f>
        <v>14510.169979401038</v>
      </c>
      <c r="V153">
        <f>U152+'PC HKI$'!V152</f>
        <v>15026.480211262971</v>
      </c>
      <c r="W153">
        <f>V152+'PC HKI$'!W152</f>
        <v>15441.425685725857</v>
      </c>
      <c r="X153">
        <f>W152+'PC HKI$'!X152</f>
        <v>15721.865024584142</v>
      </c>
      <c r="Y153">
        <f>X152+'PC HKI$'!Y152</f>
        <v>15846.997803422222</v>
      </c>
      <c r="Z153">
        <f>Y152+'PC HKI$'!Z152</f>
        <v>15779.149961902371</v>
      </c>
      <c r="AA153">
        <f>Z152+'PC HKI$'!AA152</f>
        <v>15637.796865937546</v>
      </c>
      <c r="AB153">
        <f>AA152+'PC HKI$'!AB152</f>
        <v>15444.836515537192</v>
      </c>
      <c r="AC153">
        <f>AB152+'PC HKI$'!AC152</f>
        <v>15178.182073394164</v>
      </c>
      <c r="AD153">
        <f>AC152+'PC HKI$'!AD152</f>
        <v>14751.143817352659</v>
      </c>
      <c r="AE153">
        <f>AD152+'PC HKI$'!AE152</f>
        <v>14329.687230504904</v>
      </c>
      <c r="AF153">
        <f>AE152+'PC HKI$'!AF152</f>
        <v>13915.656560591402</v>
      </c>
      <c r="AG153">
        <f>AF152+'PC HKI$'!AG152</f>
        <v>13510.678743773924</v>
      </c>
      <c r="AH153">
        <f>AG152+'PC HKI$'!AH152</f>
        <v>13115.980797735425</v>
      </c>
      <c r="AI153">
        <f>AH152+'PC HKI$'!AI152</f>
        <v>12733.522769113799</v>
      </c>
      <c r="AJ153">
        <f>AI152+'PC HKI$'!AJ152</f>
        <v>12365.541037175397</v>
      </c>
      <c r="AK153">
        <f>AJ152+'PC HKI$'!AK152</f>
        <v>12013.025237240645</v>
      </c>
      <c r="AL153">
        <f>AK152+'PC HKI$'!AL152</f>
        <v>11675.812609865583</v>
      </c>
      <c r="AM153">
        <f>AL152+'PC HKI$'!AM152</f>
        <v>11353.10260050211</v>
      </c>
      <c r="AN153">
        <f>AM152+'PC HKI$'!AN152</f>
        <v>11043.049897591407</v>
      </c>
      <c r="AO153">
        <f>AN152+'PC HKI$'!AO152</f>
        <v>10743.580826374357</v>
      </c>
      <c r="AP153">
        <f>AO152+'PC HKI$'!AP152</f>
        <v>10451.285594696294</v>
      </c>
      <c r="AQ153">
        <f>AP152+'PC HKI$'!AQ152</f>
        <v>10163.792819782828</v>
      </c>
      <c r="AR153">
        <f>AQ152+'PC HKI$'!AR152</f>
        <v>9880.2951770143536</v>
      </c>
      <c r="AS153">
        <f>AR152+'PC HKI$'!AS152</f>
        <v>9599.0047373362358</v>
      </c>
      <c r="AT153">
        <f>AS152+'PC HKI$'!AT152</f>
        <v>9319.7016528345175</v>
      </c>
      <c r="AU153">
        <f>AT152+'PC HKI$'!AU152</f>
        <v>9041.202942299542</v>
      </c>
      <c r="AV153">
        <f>AU152+'PC HKI$'!AV152</f>
        <v>8762.209444419479</v>
      </c>
      <c r="AW153">
        <f>AV152+'PC HKI$'!AW152</f>
        <v>8482.7606759715691</v>
      </c>
      <c r="AX153">
        <f>AW152+'PC HKI$'!AX152</f>
        <v>8202.4381243736498</v>
      </c>
      <c r="AY153">
        <f>AX152+'PC HKI$'!AY152</f>
        <v>7921.1546237859147</v>
      </c>
      <c r="AZ153">
        <f>AY152+'PC HKI$'!AZ152</f>
        <v>7639.4882387042362</v>
      </c>
      <c r="BA153">
        <f>AZ152+'PC HKI$'!BA152</f>
        <v>7357.0214568890478</v>
      </c>
      <c r="BB153">
        <f>BA152+'PC HKI$'!BB152</f>
        <v>7072.4652859052121</v>
      </c>
      <c r="BC153">
        <f>BB152+'PC HKI$'!BC152</f>
        <v>6786.4687210786669</v>
      </c>
      <c r="BD153">
        <f>BC152+'PC HKI$'!BD152</f>
        <v>6501.4029943904961</v>
      </c>
      <c r="BE153">
        <f>BD152+'PC HKI$'!BE152</f>
        <v>6220.4543172122758</v>
      </c>
      <c r="BF153">
        <f>BE152+'PC HKI$'!BF152</f>
        <v>5946.1054601117385</v>
      </c>
      <c r="BG153">
        <f>BF152+'PC HKI$'!BG152</f>
        <v>5678.460605853541</v>
      </c>
      <c r="BH153">
        <f>BG152+'PC HKI$'!BH152</f>
        <v>5417.7275517865992</v>
      </c>
      <c r="BI153">
        <f>BH152+'PC HKI$'!BI152</f>
        <v>5164.7225993634156</v>
      </c>
      <c r="BJ153">
        <f>BI152+'PC HKI$'!BJ152</f>
        <v>4920.6045674919105</v>
      </c>
      <c r="BK153">
        <f>BJ152+'PC HKI$'!BK152</f>
        <v>4686.5370204404344</v>
      </c>
      <c r="BL153">
        <f>BK152+'PC HKI$'!BL152</f>
        <v>4464.3398419299556</v>
      </c>
      <c r="BM153">
        <f>BL152+'PC HKI$'!BM152</f>
        <v>4255.159552446089</v>
      </c>
      <c r="BN153">
        <f>BM152+'PC HKI$'!BN152</f>
        <v>4058.7425494480858</v>
      </c>
      <c r="BO153">
        <f>BN152+'PC HKI$'!BO152</f>
        <v>3874.0552574878016</v>
      </c>
      <c r="BP153">
        <f>BO152+'PC HKI$'!BP152</f>
        <v>3698.8029082316648</v>
      </c>
      <c r="BQ153">
        <f>BP152+'PC HKI$'!BQ152</f>
        <v>3532.1097492946938</v>
      </c>
      <c r="BR153">
        <f>BQ152+'PC HKI$'!BR152</f>
        <v>3372.4517667727314</v>
      </c>
      <c r="BS153">
        <f>BR152+'PC HKI$'!BS152</f>
        <v>3218.4992085646068</v>
      </c>
      <c r="BT153">
        <f>BS152+'PC HKI$'!BT152</f>
        <v>3069.1512768221864</v>
      </c>
      <c r="BU153">
        <f>BT152+'PC HKI$'!BU152</f>
        <v>2923.9549229526456</v>
      </c>
      <c r="BV153">
        <f>BU152+'PC HKI$'!BV152</f>
        <v>2783.3115121533065</v>
      </c>
      <c r="BW153">
        <f>BV152+'PC HKI$'!BW152</f>
        <v>2647.4006528259474</v>
      </c>
      <c r="BX153">
        <f>BW152+'PC HKI$'!BX152</f>
        <v>2516.492495476456</v>
      </c>
      <c r="BY153">
        <f>BX152+'PC HKI$'!BY152</f>
        <v>2391.9699980721889</v>
      </c>
      <c r="BZ153">
        <f>BY152+'PC HKI$'!BZ152</f>
        <v>2274.2035684665839</v>
      </c>
      <c r="CA153">
        <f>BZ152+'PC HKI$'!CA152</f>
        <v>2162.827332399117</v>
      </c>
      <c r="CB153">
        <f>CA152+'PC HKI$'!CB152</f>
        <v>2058.9665210813537</v>
      </c>
      <c r="CC153">
        <f>CB152+'PC HKI$'!CC152</f>
        <v>1962.4056040196681</v>
      </c>
      <c r="CD153">
        <f>CC152+'PC HKI$'!CD152</f>
        <v>1872.3497393437833</v>
      </c>
      <c r="CE153">
        <f>CD152+'PC HKI$'!CE152</f>
        <v>1787.9691043348628</v>
      </c>
      <c r="CF153">
        <f>CE152+'PC HKI$'!CF152</f>
        <v>1708.1750884581229</v>
      </c>
      <c r="CG153">
        <f>CF152+'PC HKI$'!CG152</f>
        <v>1633.2973882947183</v>
      </c>
      <c r="CH153">
        <f>CG152+'PC HKI$'!CH152</f>
        <v>1562.9865265712456</v>
      </c>
      <c r="CI153">
        <f>CH152+'PC HKI$'!CI152</f>
        <v>1496.1758692140243</v>
      </c>
      <c r="CJ153">
        <f>CI152+'PC HKI$'!CJ152</f>
        <v>1432.9153203172814</v>
      </c>
      <c r="CK153">
        <f>CJ152+'PC HKI$'!CK152</f>
        <v>1374.0500410121788</v>
      </c>
      <c r="CL153">
        <f>CK152+'PC HKI$'!CL152</f>
        <v>1319.3915779951933</v>
      </c>
      <c r="CM153">
        <f>CL152+'PC HKI$'!CM152</f>
        <v>1268.4184831235775</v>
      </c>
      <c r="CN153">
        <f>CM152+'PC HKI$'!CN152</f>
        <v>1221.7076356011228</v>
      </c>
      <c r="CO153">
        <f>CN152+'PC HKI$'!CO152</f>
        <v>1179.014216723707</v>
      </c>
      <c r="CP153">
        <f>CO152+'PC HKI$'!CP152</f>
        <v>1139.4971984117599</v>
      </c>
      <c r="CQ153">
        <f>CP152+'PC HKI$'!CQ152</f>
        <v>1102.5013548509223</v>
      </c>
      <c r="CR153">
        <f>CQ152+'PC HKI$'!CR152</f>
        <v>1067.9273922151185</v>
      </c>
      <c r="CS153">
        <f>CR152+'PC HKI$'!CS152</f>
        <v>1036.0710724736516</v>
      </c>
      <c r="CT153">
        <f>CS152+'PC HKI$'!CT152</f>
        <v>1006.8338704505381</v>
      </c>
      <c r="CU153">
        <f>CT152+'PC HKI$'!CU152</f>
        <v>979.35124335866522</v>
      </c>
      <c r="CV153">
        <f>CU152+'PC HKI$'!CV152</f>
        <v>953.29131063454349</v>
      </c>
      <c r="CW153">
        <f>CV152+'PC HKI$'!CW152</f>
        <v>929.19590768277544</v>
      </c>
      <c r="CX153">
        <f>CW152+'PC HKI$'!CX152</f>
        <v>906.81016057022157</v>
      </c>
      <c r="CY153">
        <f>CX152+'PC HKI$'!CY152</f>
        <v>886.02602772017406</v>
      </c>
    </row>
    <row r="154" spans="1:103" x14ac:dyDescent="0.25">
      <c r="A154">
        <f>'HKFI(x)'!AE152</f>
        <v>2100</v>
      </c>
      <c r="B154">
        <f t="shared" si="4"/>
        <v>673036.28397167614</v>
      </c>
      <c r="C154">
        <f>'PC HKI$'!C153</f>
        <v>424.14021045129641</v>
      </c>
      <c r="D154">
        <f>C153+'PC HKI$'!D153</f>
        <v>755.06931421218098</v>
      </c>
      <c r="E154">
        <f>D153+'PC HKI$'!E153</f>
        <v>1063.5813369272441</v>
      </c>
      <c r="F154">
        <f>E153+'PC HKI$'!F153</f>
        <v>1515.8999974345502</v>
      </c>
      <c r="G154">
        <f>F153+'PC HKI$'!G153</f>
        <v>2095.1830388413218</v>
      </c>
      <c r="H154">
        <f>G153+'PC HKI$'!H153</f>
        <v>2839.9245068671298</v>
      </c>
      <c r="I154">
        <f>H153+'PC HKI$'!I153</f>
        <v>3762.1886333705779</v>
      </c>
      <c r="J154">
        <f>I153+'PC HKI$'!J153</f>
        <v>4699.3117178798802</v>
      </c>
      <c r="K154">
        <f>J153+'PC HKI$'!K153</f>
        <v>5644.1518633917804</v>
      </c>
      <c r="L154">
        <f>K153+'PC HKI$'!L153</f>
        <v>6550.2075228360372</v>
      </c>
      <c r="M154">
        <f>L153+'PC HKI$'!M153</f>
        <v>7488.7606096861045</v>
      </c>
      <c r="N154">
        <f>M153+'PC HKI$'!N153</f>
        <v>8445.8838896666821</v>
      </c>
      <c r="O154">
        <f>N153+'PC HKI$'!O153</f>
        <v>9434.9197780954692</v>
      </c>
      <c r="P154">
        <f>O153+'PC HKI$'!P153</f>
        <v>10443.051653792598</v>
      </c>
      <c r="Q154">
        <f>P153+'PC HKI$'!Q153</f>
        <v>11430.410281733914</v>
      </c>
      <c r="R154">
        <f>Q153+'PC HKI$'!R153</f>
        <v>12371.375949309975</v>
      </c>
      <c r="S154">
        <f>R153+'PC HKI$'!S153</f>
        <v>13367.785274211259</v>
      </c>
      <c r="T154">
        <f>S153+'PC HKI$'!T153</f>
        <v>14279.510821458407</v>
      </c>
      <c r="U154">
        <f>T153+'PC HKI$'!U153</f>
        <v>14866.596778195226</v>
      </c>
      <c r="V154">
        <f>U153+'PC HKI$'!V153</f>
        <v>15400.502640872779</v>
      </c>
      <c r="W154">
        <f>V153+'PC HKI$'!W153</f>
        <v>15830.823844377643</v>
      </c>
      <c r="X154">
        <f>W153+'PC HKI$'!X153</f>
        <v>16124.529493925573</v>
      </c>
      <c r="Y154">
        <f>X153+'PC HKI$'!Y153</f>
        <v>16260.508412265952</v>
      </c>
      <c r="Z154">
        <f>Y153+'PC HKI$'!Z153</f>
        <v>16202.939396297686</v>
      </c>
      <c r="AA154">
        <f>Z153+'PC HKI$'!AA153</f>
        <v>16066.914718558935</v>
      </c>
      <c r="AB154">
        <f>AA153+'PC HKI$'!AB153</f>
        <v>15875.166579069622</v>
      </c>
      <c r="AC154">
        <f>AB153+'PC HKI$'!AC153</f>
        <v>15609.901674905517</v>
      </c>
      <c r="AD154">
        <f>AC153+'PC HKI$'!AD153</f>
        <v>15178.182073394164</v>
      </c>
      <c r="AE154">
        <f>AD153+'PC HKI$'!AE153</f>
        <v>14751.143817352659</v>
      </c>
      <c r="AF154">
        <f>AE153+'PC HKI$'!AF153</f>
        <v>14329.687230504904</v>
      </c>
      <c r="AG154">
        <f>AF153+'PC HKI$'!AG153</f>
        <v>13915.656560591402</v>
      </c>
      <c r="AH154">
        <f>AG153+'PC HKI$'!AH153</f>
        <v>13510.678743773924</v>
      </c>
      <c r="AI154">
        <f>AH153+'PC HKI$'!AI153</f>
        <v>13115.980797735425</v>
      </c>
      <c r="AJ154">
        <f>AI153+'PC HKI$'!AJ153</f>
        <v>12733.522769113799</v>
      </c>
      <c r="AK154">
        <f>AJ153+'PC HKI$'!AK153</f>
        <v>12365.541037175397</v>
      </c>
      <c r="AL154">
        <f>AK153+'PC HKI$'!AL153</f>
        <v>12013.025237240645</v>
      </c>
      <c r="AM154">
        <f>AL153+'PC HKI$'!AM153</f>
        <v>11675.812609865583</v>
      </c>
      <c r="AN154">
        <f>AM153+'PC HKI$'!AN153</f>
        <v>11353.10260050211</v>
      </c>
      <c r="AO154">
        <f>AN153+'PC HKI$'!AO153</f>
        <v>11043.049897591407</v>
      </c>
      <c r="AP154">
        <f>AO153+'PC HKI$'!AP153</f>
        <v>10743.580826374357</v>
      </c>
      <c r="AQ154">
        <f>AP153+'PC HKI$'!AQ153</f>
        <v>10451.285594696294</v>
      </c>
      <c r="AR154">
        <f>AQ153+'PC HKI$'!AR153</f>
        <v>10163.792819782828</v>
      </c>
      <c r="AS154">
        <f>AR153+'PC HKI$'!AS153</f>
        <v>9880.2951770143536</v>
      </c>
      <c r="AT154">
        <f>AS153+'PC HKI$'!AT153</f>
        <v>9599.0047373362358</v>
      </c>
      <c r="AU154">
        <f>AT153+'PC HKI$'!AU153</f>
        <v>9319.7016528345175</v>
      </c>
      <c r="AV154">
        <f>AU153+'PC HKI$'!AV153</f>
        <v>9041.202942299542</v>
      </c>
      <c r="AW154">
        <f>AV153+'PC HKI$'!AW153</f>
        <v>8762.209444419479</v>
      </c>
      <c r="AX154">
        <f>AW153+'PC HKI$'!AX153</f>
        <v>8482.7606759715691</v>
      </c>
      <c r="AY154">
        <f>AX153+'PC HKI$'!AY153</f>
        <v>8202.4381243736498</v>
      </c>
      <c r="AZ154">
        <f>AY153+'PC HKI$'!AZ153</f>
        <v>7921.1546237859147</v>
      </c>
      <c r="BA154">
        <f>AZ153+'PC HKI$'!BA153</f>
        <v>7639.4882387042362</v>
      </c>
      <c r="BB154">
        <f>BA153+'PC HKI$'!BB153</f>
        <v>7357.0214568890478</v>
      </c>
      <c r="BC154">
        <f>BB153+'PC HKI$'!BC153</f>
        <v>7072.4652859052121</v>
      </c>
      <c r="BD154">
        <f>BC153+'PC HKI$'!BD153</f>
        <v>6786.4687210786669</v>
      </c>
      <c r="BE154">
        <f>BD153+'PC HKI$'!BE153</f>
        <v>6501.4029943904961</v>
      </c>
      <c r="BF154">
        <f>BE153+'PC HKI$'!BF153</f>
        <v>6220.4543172122758</v>
      </c>
      <c r="BG154">
        <f>BF153+'PC HKI$'!BG153</f>
        <v>5946.1054601117385</v>
      </c>
      <c r="BH154">
        <f>BG153+'PC HKI$'!BH153</f>
        <v>5678.460605853541</v>
      </c>
      <c r="BI154">
        <f>BH153+'PC HKI$'!BI153</f>
        <v>5417.7275517865992</v>
      </c>
      <c r="BJ154">
        <f>BI153+'PC HKI$'!BJ153</f>
        <v>5164.7225993634156</v>
      </c>
      <c r="BK154">
        <f>BJ153+'PC HKI$'!BK153</f>
        <v>4920.6045674919105</v>
      </c>
      <c r="BL154">
        <f>BK153+'PC HKI$'!BL153</f>
        <v>4686.5370204404344</v>
      </c>
      <c r="BM154">
        <f>BL153+'PC HKI$'!BM153</f>
        <v>4464.3398419299556</v>
      </c>
      <c r="BN154">
        <f>BM153+'PC HKI$'!BN153</f>
        <v>4255.159552446089</v>
      </c>
      <c r="BO154">
        <f>BN153+'PC HKI$'!BO153</f>
        <v>4058.7425494480858</v>
      </c>
      <c r="BP154">
        <f>BO153+'PC HKI$'!BP153</f>
        <v>3874.0552574878016</v>
      </c>
      <c r="BQ154">
        <f>BP153+'PC HKI$'!BQ153</f>
        <v>3698.8029082316648</v>
      </c>
      <c r="BR154">
        <f>BQ153+'PC HKI$'!BR153</f>
        <v>3532.1097492946938</v>
      </c>
      <c r="BS154">
        <f>BR153+'PC HKI$'!BS153</f>
        <v>3372.4517667727314</v>
      </c>
      <c r="BT154">
        <f>BS153+'PC HKI$'!BT153</f>
        <v>3218.4992085646068</v>
      </c>
      <c r="BU154">
        <f>BT153+'PC HKI$'!BU153</f>
        <v>3069.1512768221864</v>
      </c>
      <c r="BV154">
        <f>BU153+'PC HKI$'!BV153</f>
        <v>2923.9549229526456</v>
      </c>
      <c r="BW154">
        <f>BV153+'PC HKI$'!BW153</f>
        <v>2783.3115121533065</v>
      </c>
      <c r="BX154">
        <f>BW153+'PC HKI$'!BX153</f>
        <v>2647.4006528259474</v>
      </c>
      <c r="BY154">
        <f>BX153+'PC HKI$'!BY153</f>
        <v>2516.492495476456</v>
      </c>
      <c r="BZ154">
        <f>BY153+'PC HKI$'!BZ153</f>
        <v>2391.9699980721889</v>
      </c>
      <c r="CA154">
        <f>BZ153+'PC HKI$'!CA153</f>
        <v>2274.2035684665839</v>
      </c>
      <c r="CB154">
        <f>CA153+'PC HKI$'!CB153</f>
        <v>2162.827332399117</v>
      </c>
      <c r="CC154">
        <f>CB153+'PC HKI$'!CC153</f>
        <v>2058.9665210813537</v>
      </c>
      <c r="CD154">
        <f>CC153+'PC HKI$'!CD153</f>
        <v>1962.4056040196681</v>
      </c>
      <c r="CE154">
        <f>CD153+'PC HKI$'!CE153</f>
        <v>1872.3497393437833</v>
      </c>
      <c r="CF154">
        <f>CE153+'PC HKI$'!CF153</f>
        <v>1787.9691043348628</v>
      </c>
      <c r="CG154">
        <f>CF153+'PC HKI$'!CG153</f>
        <v>1708.1750884581229</v>
      </c>
      <c r="CH154">
        <f>CG153+'PC HKI$'!CH153</f>
        <v>1633.2973882947183</v>
      </c>
      <c r="CI154">
        <f>CH153+'PC HKI$'!CI153</f>
        <v>1562.9865265712456</v>
      </c>
      <c r="CJ154">
        <f>CI153+'PC HKI$'!CJ153</f>
        <v>1496.1758692140243</v>
      </c>
      <c r="CK154">
        <f>CJ153+'PC HKI$'!CK153</f>
        <v>1432.9153203172814</v>
      </c>
      <c r="CL154">
        <f>CK153+'PC HKI$'!CL153</f>
        <v>1374.0500410121788</v>
      </c>
      <c r="CM154">
        <f>CL153+'PC HKI$'!CM153</f>
        <v>1319.3915779951933</v>
      </c>
      <c r="CN154">
        <f>CM153+'PC HKI$'!CN153</f>
        <v>1268.4184831235775</v>
      </c>
      <c r="CO154">
        <f>CN153+'PC HKI$'!CO153</f>
        <v>1221.7076356011228</v>
      </c>
      <c r="CP154">
        <f>CO153+'PC HKI$'!CP153</f>
        <v>1179.014216723707</v>
      </c>
      <c r="CQ154">
        <f>CP153+'PC HKI$'!CQ153</f>
        <v>1139.4971984117599</v>
      </c>
      <c r="CR154">
        <f>CQ153+'PC HKI$'!CR153</f>
        <v>1102.5013548509223</v>
      </c>
      <c r="CS154">
        <f>CR153+'PC HKI$'!CS153</f>
        <v>1067.9273922151185</v>
      </c>
      <c r="CT154">
        <f>CS153+'PC HKI$'!CT153</f>
        <v>1036.0710724736516</v>
      </c>
      <c r="CU154">
        <f>CT153+'PC HKI$'!CU153</f>
        <v>1006.8338704505381</v>
      </c>
      <c r="CV154">
        <f>CU153+'PC HKI$'!CV153</f>
        <v>979.35124335866522</v>
      </c>
      <c r="CW154">
        <f>CV153+'PC HKI$'!CW153</f>
        <v>953.29131063454349</v>
      </c>
      <c r="CX154">
        <f>CW153+'PC HKI$'!CX153</f>
        <v>929.19590768277544</v>
      </c>
      <c r="CY154">
        <f>CX153+'PC HKI$'!CY153</f>
        <v>906.81016057022157</v>
      </c>
    </row>
    <row r="156" spans="1:103" x14ac:dyDescent="0.25">
      <c r="B156" s="1">
        <v>0</v>
      </c>
      <c r="C156" s="1">
        <v>1</v>
      </c>
      <c r="D156" s="1">
        <v>2</v>
      </c>
      <c r="E156" s="1">
        <v>3</v>
      </c>
      <c r="F156" s="1">
        <v>4</v>
      </c>
      <c r="G156" s="1">
        <v>5</v>
      </c>
      <c r="H156" s="1">
        <v>6</v>
      </c>
      <c r="I156" s="1">
        <v>7</v>
      </c>
      <c r="J156" s="1">
        <v>8</v>
      </c>
      <c r="K156" s="1">
        <v>9</v>
      </c>
      <c r="L156" s="1">
        <v>10</v>
      </c>
      <c r="M156" s="1">
        <v>11</v>
      </c>
      <c r="N156" s="1">
        <v>12</v>
      </c>
      <c r="O156" s="1">
        <v>13</v>
      </c>
      <c r="P156" s="1">
        <v>14</v>
      </c>
      <c r="Q156" s="1">
        <v>15</v>
      </c>
      <c r="R156" s="1">
        <v>16</v>
      </c>
      <c r="S156" s="1">
        <v>17</v>
      </c>
      <c r="T156" s="1">
        <v>18</v>
      </c>
      <c r="U156" s="1">
        <v>19</v>
      </c>
      <c r="V156" s="1">
        <v>20</v>
      </c>
      <c r="W156" s="1">
        <v>21</v>
      </c>
      <c r="X156" s="1">
        <v>22</v>
      </c>
      <c r="Y156" s="1">
        <v>23</v>
      </c>
      <c r="Z156" s="1">
        <v>24</v>
      </c>
      <c r="AA156" s="1">
        <v>25</v>
      </c>
      <c r="AB156" s="1">
        <v>26</v>
      </c>
      <c r="AC156" s="1">
        <v>27</v>
      </c>
      <c r="AD156" s="1">
        <v>28</v>
      </c>
      <c r="AE156" s="1">
        <v>29</v>
      </c>
      <c r="AF156" s="1">
        <v>30</v>
      </c>
      <c r="AG156" s="1">
        <v>31</v>
      </c>
      <c r="AH156" s="1">
        <v>32</v>
      </c>
      <c r="AI156" s="1">
        <v>33</v>
      </c>
      <c r="AJ156" s="1">
        <v>34</v>
      </c>
      <c r="AK156" s="1">
        <v>35</v>
      </c>
      <c r="AL156" s="1">
        <v>36</v>
      </c>
      <c r="AM156" s="1">
        <v>37</v>
      </c>
      <c r="AN156" s="1">
        <v>38</v>
      </c>
      <c r="AO156" s="1">
        <v>39</v>
      </c>
      <c r="AP156" s="1">
        <v>40</v>
      </c>
      <c r="AQ156" s="1">
        <v>41</v>
      </c>
      <c r="AR156" s="1">
        <v>42</v>
      </c>
      <c r="AS156" s="1">
        <v>43</v>
      </c>
      <c r="AT156" s="1">
        <v>44</v>
      </c>
      <c r="AU156" s="1">
        <v>45</v>
      </c>
      <c r="AV156" s="1">
        <v>46</v>
      </c>
      <c r="AW156" s="1">
        <v>47</v>
      </c>
      <c r="AX156" s="1">
        <v>48</v>
      </c>
      <c r="AY156" s="1">
        <v>49</v>
      </c>
      <c r="AZ156" s="1">
        <v>50</v>
      </c>
      <c r="BA156" s="1">
        <v>51</v>
      </c>
      <c r="BB156" s="1">
        <v>52</v>
      </c>
      <c r="BC156" s="1">
        <v>53</v>
      </c>
      <c r="BD156" s="1">
        <v>54</v>
      </c>
      <c r="BE156" s="1">
        <v>55</v>
      </c>
      <c r="BF156" s="1">
        <v>56</v>
      </c>
      <c r="BG156" s="1">
        <v>57</v>
      </c>
      <c r="BH156" s="1">
        <v>58</v>
      </c>
      <c r="BI156" s="1">
        <v>59</v>
      </c>
      <c r="BJ156" s="1">
        <v>60</v>
      </c>
      <c r="BK156" s="1">
        <v>61</v>
      </c>
      <c r="BL156" s="1">
        <v>62</v>
      </c>
      <c r="BM156" s="1">
        <v>63</v>
      </c>
      <c r="BN156" s="1">
        <v>64</v>
      </c>
      <c r="BO156" s="1">
        <v>65</v>
      </c>
      <c r="BP156" s="1">
        <v>66</v>
      </c>
      <c r="BQ156" s="1">
        <v>67</v>
      </c>
      <c r="BR156" s="1">
        <v>68</v>
      </c>
      <c r="BS156" s="1">
        <v>69</v>
      </c>
      <c r="BT156" s="1">
        <v>70</v>
      </c>
      <c r="BU156" s="1">
        <v>71</v>
      </c>
      <c r="BV156" s="1">
        <v>72</v>
      </c>
      <c r="BW156" s="1">
        <v>73</v>
      </c>
      <c r="BX156" s="1">
        <v>74</v>
      </c>
      <c r="BY156" s="1">
        <v>75</v>
      </c>
      <c r="BZ156" s="1">
        <v>76</v>
      </c>
      <c r="CA156" s="1">
        <v>77</v>
      </c>
      <c r="CB156" s="1">
        <v>78</v>
      </c>
      <c r="CC156" s="1">
        <v>79</v>
      </c>
      <c r="CD156" s="1">
        <v>80</v>
      </c>
      <c r="CE156" s="1">
        <v>81</v>
      </c>
      <c r="CF156" s="1">
        <v>82</v>
      </c>
      <c r="CG156" s="1">
        <v>83</v>
      </c>
      <c r="CH156" s="1">
        <v>84</v>
      </c>
      <c r="CI156" s="1">
        <v>85</v>
      </c>
      <c r="CJ156" s="1">
        <v>86</v>
      </c>
      <c r="CK156" s="1">
        <v>87</v>
      </c>
      <c r="CL156" s="1">
        <v>88</v>
      </c>
      <c r="CM156" s="1">
        <v>89</v>
      </c>
      <c r="CN156" s="1">
        <v>90</v>
      </c>
      <c r="CO156" s="1">
        <v>91</v>
      </c>
      <c r="CP156" s="1">
        <v>92</v>
      </c>
      <c r="CQ156" s="1">
        <v>93</v>
      </c>
      <c r="CR156" s="1">
        <v>94</v>
      </c>
      <c r="CS156" s="1">
        <v>95</v>
      </c>
      <c r="CT156" s="1">
        <v>96</v>
      </c>
      <c r="CU156" s="1">
        <v>97</v>
      </c>
      <c r="CV156" s="1">
        <v>98</v>
      </c>
      <c r="CW156" s="1">
        <v>99</v>
      </c>
      <c r="CX156" s="1">
        <v>100</v>
      </c>
    </row>
    <row r="157" spans="1:103" x14ac:dyDescent="0.25">
      <c r="A157">
        <v>1950</v>
      </c>
      <c r="B157" s="19">
        <f t="shared" ref="B157:AB157" si="5">C4</f>
        <v>7.5506045225072604</v>
      </c>
      <c r="C157" s="19">
        <f t="shared" si="5"/>
        <v>13.887683713047906</v>
      </c>
      <c r="D157" s="19">
        <f t="shared" si="5"/>
        <v>19.713352796373709</v>
      </c>
      <c r="E157" s="19">
        <f t="shared" si="5"/>
        <v>27.78751423101324</v>
      </c>
      <c r="F157" s="19">
        <f t="shared" si="5"/>
        <v>37.119775959081224</v>
      </c>
      <c r="G157" s="19">
        <f t="shared" si="5"/>
        <v>48.139869199265497</v>
      </c>
      <c r="H157" s="19">
        <f t="shared" si="5"/>
        <v>63.635774927442782</v>
      </c>
      <c r="I157" s="19">
        <f t="shared" si="5"/>
        <v>83.214353433594184</v>
      </c>
      <c r="J157" s="19">
        <f t="shared" si="5"/>
        <v>102.65626037970506</v>
      </c>
      <c r="K157" s="19">
        <f t="shared" si="5"/>
        <v>122.30334894961467</v>
      </c>
      <c r="L157" s="19">
        <f t="shared" si="5"/>
        <v>143.2154962790151</v>
      </c>
      <c r="M157" s="19">
        <f t="shared" si="5"/>
        <v>164.34298606155861</v>
      </c>
      <c r="N157" s="19">
        <f t="shared" si="5"/>
        <v>186.76289666241306</v>
      </c>
      <c r="O157" s="19">
        <f t="shared" si="5"/>
        <v>209.58952998472418</v>
      </c>
      <c r="P157" s="19">
        <f t="shared" si="5"/>
        <v>233.22872314386336</v>
      </c>
      <c r="Q157" s="19">
        <f t="shared" si="5"/>
        <v>257.14917282904071</v>
      </c>
      <c r="R157" s="19">
        <f t="shared" si="5"/>
        <v>281.71917012003189</v>
      </c>
      <c r="S157" s="19">
        <f t="shared" si="5"/>
        <v>306.8676303166194</v>
      </c>
      <c r="T157" s="19">
        <f t="shared" si="5"/>
        <v>328.14908813343425</v>
      </c>
      <c r="U157" s="19">
        <f t="shared" si="5"/>
        <v>348.70250828804706</v>
      </c>
      <c r="V157" s="19">
        <f t="shared" si="5"/>
        <v>367.33397110709711</v>
      </c>
      <c r="W157" s="19">
        <f t="shared" si="5"/>
        <v>383.8358265202657</v>
      </c>
      <c r="X157" s="19">
        <f t="shared" si="5"/>
        <v>397.76015190620626</v>
      </c>
      <c r="Y157" s="19">
        <f t="shared" si="5"/>
        <v>410.311634034267</v>
      </c>
      <c r="Z157" s="19">
        <f t="shared" si="5"/>
        <v>419.87679775827758</v>
      </c>
      <c r="AA157" s="19">
        <f t="shared" si="5"/>
        <v>426.13591367140486</v>
      </c>
      <c r="AB157" s="19">
        <f t="shared" si="5"/>
        <v>431.79499914458961</v>
      </c>
      <c r="AC157" s="19">
        <f t="shared" ref="AC157:CN157" si="6">AD4</f>
        <v>431.79499914458961</v>
      </c>
      <c r="AD157" s="19">
        <f t="shared" si="6"/>
        <v>427.51980113325703</v>
      </c>
      <c r="AE157" s="19">
        <f t="shared" si="6"/>
        <v>423.28693181510596</v>
      </c>
      <c r="AF157" s="19">
        <f t="shared" si="6"/>
        <v>419.09597209416432</v>
      </c>
      <c r="AG157" s="19">
        <f t="shared" si="6"/>
        <v>414.94650702392505</v>
      </c>
      <c r="AH157" s="19">
        <f t="shared" si="6"/>
        <v>410.83812576626241</v>
      </c>
      <c r="AI157" s="19">
        <f t="shared" si="6"/>
        <v>406.77042155075486</v>
      </c>
      <c r="AJ157" s="19">
        <f t="shared" si="6"/>
        <v>402.74299163441077</v>
      </c>
      <c r="AK157" s="19">
        <f t="shared" si="6"/>
        <v>398.75543726179285</v>
      </c>
      <c r="AL157" s="19">
        <f t="shared" si="6"/>
        <v>394.80736362553745</v>
      </c>
      <c r="AM157" s="19">
        <f t="shared" si="6"/>
        <v>390.89837982726482</v>
      </c>
      <c r="AN157" s="19">
        <f t="shared" si="6"/>
        <v>387.02809883887608</v>
      </c>
      <c r="AO157" s="19">
        <f t="shared" si="6"/>
        <v>383.19613746423374</v>
      </c>
      <c r="AP157" s="19">
        <f t="shared" si="6"/>
        <v>379.4021163012215</v>
      </c>
      <c r="AQ157" s="19">
        <f t="shared" si="6"/>
        <v>375.64565970417971</v>
      </c>
      <c r="AR157" s="19">
        <f t="shared" si="6"/>
        <v>371.92639574671256</v>
      </c>
      <c r="AS157" s="19">
        <f t="shared" si="6"/>
        <v>368.24395618486392</v>
      </c>
      <c r="AT157" s="19">
        <f t="shared" si="6"/>
        <v>364.59797642065735</v>
      </c>
      <c r="AU157" s="19">
        <f t="shared" si="6"/>
        <v>360.98809546599739</v>
      </c>
      <c r="AV157" s="19">
        <f t="shared" si="6"/>
        <v>357.41395590692809</v>
      </c>
      <c r="AW157" s="19">
        <f t="shared" si="6"/>
        <v>353.87520386824565</v>
      </c>
      <c r="AX157" s="19">
        <f t="shared" si="6"/>
        <v>350.37148897846106</v>
      </c>
      <c r="AY157" s="19">
        <f t="shared" si="6"/>
        <v>346.90246433510998</v>
      </c>
      <c r="AZ157" s="19">
        <f t="shared" si="6"/>
        <v>343.46778647040594</v>
      </c>
      <c r="BA157" s="19">
        <f t="shared" si="6"/>
        <v>340.06711531723363</v>
      </c>
      <c r="BB157" s="19">
        <f t="shared" si="6"/>
        <v>336.70011417547886</v>
      </c>
      <c r="BC157" s="19">
        <f t="shared" si="6"/>
        <v>333.36644967869194</v>
      </c>
      <c r="BD157" s="19">
        <f t="shared" si="6"/>
        <v>330.06579176108113</v>
      </c>
      <c r="BE157" s="19">
        <f t="shared" si="6"/>
        <v>326.79781362483283</v>
      </c>
      <c r="BF157" s="19">
        <f t="shared" si="6"/>
        <v>323.56219170775529</v>
      </c>
      <c r="BG157" s="19">
        <f t="shared" si="6"/>
        <v>320.35860565124284</v>
      </c>
      <c r="BH157" s="19">
        <f t="shared" si="6"/>
        <v>317.18673826855729</v>
      </c>
      <c r="BI157" s="19">
        <f t="shared" si="6"/>
        <v>314.04627551342304</v>
      </c>
      <c r="BJ157" s="19">
        <f t="shared" si="6"/>
        <v>310.93690644893371</v>
      </c>
      <c r="BK157" s="19">
        <f t="shared" si="6"/>
        <v>307.85832321676605</v>
      </c>
      <c r="BL157" s="19">
        <f t="shared" si="6"/>
        <v>304.81022100669907</v>
      </c>
      <c r="BM157" s="19">
        <f t="shared" si="6"/>
        <v>301.79229802643471</v>
      </c>
      <c r="BN157" s="19">
        <f t="shared" si="6"/>
        <v>298.80425547171751</v>
      </c>
      <c r="BO157" s="19">
        <f t="shared" si="6"/>
        <v>295.84579749674998</v>
      </c>
      <c r="BP157" s="19">
        <f t="shared" si="6"/>
        <v>292.91663118490095</v>
      </c>
      <c r="BQ157" s="19">
        <f t="shared" si="6"/>
        <v>290.0164665197039</v>
      </c>
      <c r="BR157" s="19">
        <f t="shared" si="6"/>
        <v>287.14501635614249</v>
      </c>
      <c r="BS157" s="19">
        <f t="shared" si="6"/>
        <v>284.3019963922203</v>
      </c>
      <c r="BT157" s="19">
        <f t="shared" si="6"/>
        <v>281.48712514081217</v>
      </c>
      <c r="BU157" s="19">
        <f t="shared" si="6"/>
        <v>278.7001239017942</v>
      </c>
      <c r="BV157" s="19">
        <f t="shared" si="6"/>
        <v>275.94071673444972</v>
      </c>
      <c r="BW157" s="19">
        <f t="shared" si="6"/>
        <v>273.20863043014822</v>
      </c>
      <c r="BX157" s="19">
        <f t="shared" si="6"/>
        <v>270.50359448529525</v>
      </c>
      <c r="BY157" s="19">
        <f t="shared" si="6"/>
        <v>267.82534107454973</v>
      </c>
      <c r="BZ157" s="19">
        <f t="shared" si="6"/>
        <v>265.17360502430665</v>
      </c>
      <c r="CA157" s="19">
        <f t="shared" si="6"/>
        <v>262.5481237864422</v>
      </c>
      <c r="CB157" s="19">
        <f t="shared" si="6"/>
        <v>259.94863741231899</v>
      </c>
      <c r="CC157" s="19">
        <f t="shared" si="6"/>
        <v>257.37488852704848</v>
      </c>
      <c r="CD157" s="19">
        <f t="shared" si="6"/>
        <v>254.8266223040084</v>
      </c>
      <c r="CE157" s="19">
        <f t="shared" si="6"/>
        <v>252.30358643961227</v>
      </c>
      <c r="CF157" s="19">
        <f t="shared" si="6"/>
        <v>249.80553112832899</v>
      </c>
      <c r="CG157" s="19">
        <f t="shared" si="6"/>
        <v>247.3322090379495</v>
      </c>
      <c r="CH157" s="19">
        <f t="shared" si="6"/>
        <v>244.88337528509851</v>
      </c>
      <c r="CI157" s="19">
        <f t="shared" si="6"/>
        <v>242.45878741098863</v>
      </c>
      <c r="CJ157" s="19">
        <f t="shared" si="6"/>
        <v>240.05820535741449</v>
      </c>
      <c r="CK157" s="19">
        <f t="shared" si="6"/>
        <v>237.68139144298465</v>
      </c>
      <c r="CL157" s="19">
        <f t="shared" si="6"/>
        <v>235.32811033958876</v>
      </c>
      <c r="CM157" s="19">
        <f t="shared" si="6"/>
        <v>232.99812904909777</v>
      </c>
      <c r="CN157" s="19">
        <f t="shared" si="6"/>
        <v>230.69121688029483</v>
      </c>
      <c r="CO157" s="19">
        <f t="shared" ref="CO157:CX157" si="7">CP4</f>
        <v>228.40714542603448</v>
      </c>
      <c r="CP157" s="19">
        <f t="shared" si="7"/>
        <v>226.14568854062819</v>
      </c>
      <c r="CQ157" s="19">
        <f t="shared" si="7"/>
        <v>223.90662231745364</v>
      </c>
      <c r="CR157" s="19">
        <f t="shared" si="7"/>
        <v>221.68972506678577</v>
      </c>
      <c r="CS157" s="19">
        <f t="shared" si="7"/>
        <v>219.49477729384731</v>
      </c>
      <c r="CT157" s="19">
        <f t="shared" si="7"/>
        <v>217.32156167707655</v>
      </c>
      <c r="CU157" s="19">
        <f t="shared" si="7"/>
        <v>215.16986304661043</v>
      </c>
      <c r="CV157" s="19">
        <f t="shared" si="7"/>
        <v>213.03946836298061</v>
      </c>
      <c r="CW157" s="19">
        <f t="shared" si="7"/>
        <v>210.93016669602042</v>
      </c>
      <c r="CX157" s="19">
        <f t="shared" si="7"/>
        <v>208.84174920398061</v>
      </c>
    </row>
    <row r="158" spans="1:103" x14ac:dyDescent="0.25">
      <c r="A158">
        <v>1975</v>
      </c>
      <c r="B158" s="19">
        <f t="shared" ref="B158:AB158" si="8">C29</f>
        <v>9.7303056999304101</v>
      </c>
      <c r="C158" s="19">
        <f t="shared" si="8"/>
        <v>17.989682614949281</v>
      </c>
      <c r="D158" s="19">
        <f t="shared" si="8"/>
        <v>25.427139040979355</v>
      </c>
      <c r="E158" s="19">
        <f t="shared" si="8"/>
        <v>35.336629338756438</v>
      </c>
      <c r="F158" s="19">
        <f t="shared" si="8"/>
        <v>46.394694190423948</v>
      </c>
      <c r="G158" s="19">
        <f t="shared" si="8"/>
        <v>59.519606863721783</v>
      </c>
      <c r="H158" s="19">
        <f t="shared" si="8"/>
        <v>78.630236292594788</v>
      </c>
      <c r="I158" s="19">
        <f t="shared" si="8"/>
        <v>103.9389035374531</v>
      </c>
      <c r="J158" s="19">
        <f t="shared" si="8"/>
        <v>128.57035758163858</v>
      </c>
      <c r="K158" s="19">
        <f t="shared" si="8"/>
        <v>153.68016508462713</v>
      </c>
      <c r="L158" s="19">
        <f t="shared" si="8"/>
        <v>179.91664993483428</v>
      </c>
      <c r="M158" s="19">
        <f t="shared" si="8"/>
        <v>205.99847760421454</v>
      </c>
      <c r="N158" s="19">
        <f t="shared" si="8"/>
        <v>233.35343393190382</v>
      </c>
      <c r="O158" s="19">
        <f t="shared" si="8"/>
        <v>260.7903367718522</v>
      </c>
      <c r="P158" s="19">
        <f t="shared" si="8"/>
        <v>288.93606254032426</v>
      </c>
      <c r="Q158" s="19">
        <f t="shared" si="8"/>
        <v>317.08179202923549</v>
      </c>
      <c r="R158" s="19">
        <f t="shared" si="8"/>
        <v>344.86638301068956</v>
      </c>
      <c r="S158" s="19">
        <f t="shared" si="8"/>
        <v>373.42775311113724</v>
      </c>
      <c r="T158" s="19">
        <f t="shared" si="8"/>
        <v>396.94941063844919</v>
      </c>
      <c r="U158" s="19">
        <f t="shared" si="8"/>
        <v>418.9145245182446</v>
      </c>
      <c r="V158" s="19">
        <f t="shared" si="8"/>
        <v>438.39863641296603</v>
      </c>
      <c r="W158" s="19">
        <f t="shared" si="8"/>
        <v>455.39800470573681</v>
      </c>
      <c r="X158" s="19">
        <f t="shared" si="8"/>
        <v>469.09217145345417</v>
      </c>
      <c r="Y158" s="19">
        <f t="shared" si="8"/>
        <v>481.53234598470931</v>
      </c>
      <c r="Z158" s="19">
        <f t="shared" si="8"/>
        <v>489.4969647032226</v>
      </c>
      <c r="AA158" s="19">
        <f t="shared" si="8"/>
        <v>492.81628858871534</v>
      </c>
      <c r="AB158" s="19">
        <f t="shared" si="8"/>
        <v>495.51957063724814</v>
      </c>
      <c r="AC158" s="19">
        <f t="shared" ref="AC158:CN158" si="9">AD29</f>
        <v>490.5408091050391</v>
      </c>
      <c r="AD158" s="19">
        <f t="shared" si="9"/>
        <v>485.49876720016124</v>
      </c>
      <c r="AE158" s="19">
        <f t="shared" si="9"/>
        <v>480.52432782357124</v>
      </c>
      <c r="AF158" s="19">
        <f t="shared" si="9"/>
        <v>475.71934855509932</v>
      </c>
      <c r="AG158" s="19">
        <f t="shared" si="9"/>
        <v>471.04082553263999</v>
      </c>
      <c r="AH158" s="19">
        <f t="shared" si="9"/>
        <v>466.54103893471705</v>
      </c>
      <c r="AI158" s="19">
        <f t="shared" si="9"/>
        <v>462.30438483661254</v>
      </c>
      <c r="AJ158" s="19">
        <f t="shared" si="9"/>
        <v>458.42324701989941</v>
      </c>
      <c r="AK158" s="19">
        <f t="shared" si="9"/>
        <v>454.85422333052469</v>
      </c>
      <c r="AL158" s="19">
        <f t="shared" si="9"/>
        <v>451.55443882407684</v>
      </c>
      <c r="AM158" s="19">
        <f t="shared" si="9"/>
        <v>448.4884608111708</v>
      </c>
      <c r="AN158" s="19">
        <f t="shared" si="9"/>
        <v>445.65892517603731</v>
      </c>
      <c r="AO158" s="19">
        <f t="shared" si="9"/>
        <v>443.17514107068217</v>
      </c>
      <c r="AP158" s="19">
        <f t="shared" si="9"/>
        <v>440.99140675591082</v>
      </c>
      <c r="AQ158" s="19">
        <f t="shared" si="9"/>
        <v>439.05964185910852</v>
      </c>
      <c r="AR158" s="19">
        <f t="shared" si="9"/>
        <v>437.38485077206735</v>
      </c>
      <c r="AS158" s="19">
        <f t="shared" si="9"/>
        <v>435.94214553506674</v>
      </c>
      <c r="AT158" s="19">
        <f t="shared" si="9"/>
        <v>434.79366123156518</v>
      </c>
      <c r="AU158" s="19">
        <f t="shared" si="9"/>
        <v>433.87834650942034</v>
      </c>
      <c r="AV158" s="19">
        <f t="shared" si="9"/>
        <v>433.13787078166547</v>
      </c>
      <c r="AW158" s="19">
        <f t="shared" si="9"/>
        <v>432.58336896027464</v>
      </c>
      <c r="AX158" s="19">
        <f t="shared" si="9"/>
        <v>432.17988506494737</v>
      </c>
      <c r="AY158" s="19">
        <f t="shared" si="9"/>
        <v>431.95142448373394</v>
      </c>
      <c r="AZ158" s="19">
        <f t="shared" si="9"/>
        <v>431.84321134551732</v>
      </c>
      <c r="BA158" s="19">
        <f t="shared" si="9"/>
        <v>431.79499914458961</v>
      </c>
      <c r="BB158" s="19">
        <f t="shared" si="9"/>
        <v>431.79499914458961</v>
      </c>
      <c r="BC158" s="19">
        <f t="shared" si="9"/>
        <v>427.51980113325703</v>
      </c>
      <c r="BD158" s="19">
        <f t="shared" si="9"/>
        <v>423.28693181510596</v>
      </c>
      <c r="BE158" s="19">
        <f t="shared" si="9"/>
        <v>419.09597209416432</v>
      </c>
      <c r="BF158" s="19">
        <f t="shared" si="9"/>
        <v>414.94650702392505</v>
      </c>
      <c r="BG158" s="19">
        <f t="shared" si="9"/>
        <v>410.83812576626241</v>
      </c>
      <c r="BH158" s="19">
        <f t="shared" si="9"/>
        <v>406.77042155075486</v>
      </c>
      <c r="BI158" s="19">
        <f t="shared" si="9"/>
        <v>402.74299163441077</v>
      </c>
      <c r="BJ158" s="19">
        <f t="shared" si="9"/>
        <v>398.75543726179285</v>
      </c>
      <c r="BK158" s="19">
        <f t="shared" si="9"/>
        <v>394.80736362553745</v>
      </c>
      <c r="BL158" s="19">
        <f t="shared" si="9"/>
        <v>390.89837982726482</v>
      </c>
      <c r="BM158" s="19">
        <f t="shared" si="9"/>
        <v>387.02809883887608</v>
      </c>
      <c r="BN158" s="19">
        <f t="shared" si="9"/>
        <v>383.19613746423374</v>
      </c>
      <c r="BO158" s="19">
        <f t="shared" si="9"/>
        <v>379.4021163012215</v>
      </c>
      <c r="BP158" s="19">
        <f t="shared" si="9"/>
        <v>375.64565970417971</v>
      </c>
      <c r="BQ158" s="19">
        <f t="shared" si="9"/>
        <v>371.92639574671256</v>
      </c>
      <c r="BR158" s="19">
        <f t="shared" si="9"/>
        <v>368.24395618486392</v>
      </c>
      <c r="BS158" s="19">
        <f t="shared" si="9"/>
        <v>364.59797642065735</v>
      </c>
      <c r="BT158" s="19">
        <f t="shared" si="9"/>
        <v>360.98809546599739</v>
      </c>
      <c r="BU158" s="19">
        <f t="shared" si="9"/>
        <v>357.41395590692809</v>
      </c>
      <c r="BV158" s="19">
        <f t="shared" si="9"/>
        <v>353.87520386824565</v>
      </c>
      <c r="BW158" s="19">
        <f t="shared" si="9"/>
        <v>350.37148897846106</v>
      </c>
      <c r="BX158" s="19">
        <f t="shared" si="9"/>
        <v>346.90246433510998</v>
      </c>
      <c r="BY158" s="19">
        <f t="shared" si="9"/>
        <v>343.46778647040594</v>
      </c>
      <c r="BZ158" s="19">
        <f t="shared" si="9"/>
        <v>340.06711531723363</v>
      </c>
      <c r="CA158" s="19">
        <f t="shared" si="9"/>
        <v>336.70011417547886</v>
      </c>
      <c r="CB158" s="19">
        <f t="shared" si="9"/>
        <v>333.36644967869194</v>
      </c>
      <c r="CC158" s="19">
        <f t="shared" si="9"/>
        <v>330.06579176108113</v>
      </c>
      <c r="CD158" s="19">
        <f t="shared" si="9"/>
        <v>326.79781362483283</v>
      </c>
      <c r="CE158" s="19">
        <f t="shared" si="9"/>
        <v>323.56219170775529</v>
      </c>
      <c r="CF158" s="19">
        <f t="shared" si="9"/>
        <v>320.35860565124284</v>
      </c>
      <c r="CG158" s="19">
        <f t="shared" si="9"/>
        <v>317.18673826855729</v>
      </c>
      <c r="CH158" s="19">
        <f t="shared" si="9"/>
        <v>314.04627551342304</v>
      </c>
      <c r="CI158" s="19">
        <f t="shared" si="9"/>
        <v>310.93690644893371</v>
      </c>
      <c r="CJ158" s="19">
        <f t="shared" si="9"/>
        <v>307.85832321676605</v>
      </c>
      <c r="CK158" s="19">
        <f t="shared" si="9"/>
        <v>304.81022100669907</v>
      </c>
      <c r="CL158" s="19">
        <f t="shared" si="9"/>
        <v>301.79229802643471</v>
      </c>
      <c r="CM158" s="19">
        <f t="shared" si="9"/>
        <v>298.80425547171751</v>
      </c>
      <c r="CN158" s="19">
        <f t="shared" si="9"/>
        <v>295.84579749674998</v>
      </c>
      <c r="CO158" s="19">
        <f t="shared" ref="CO158:CX158" si="10">CP29</f>
        <v>292.91663118490095</v>
      </c>
      <c r="CP158" s="19">
        <f t="shared" si="10"/>
        <v>290.0164665197039</v>
      </c>
      <c r="CQ158" s="19">
        <f t="shared" si="10"/>
        <v>287.14501635614249</v>
      </c>
      <c r="CR158" s="19">
        <f t="shared" si="10"/>
        <v>284.3019963922203</v>
      </c>
      <c r="CS158" s="19">
        <f t="shared" si="10"/>
        <v>281.48712514081217</v>
      </c>
      <c r="CT158" s="19">
        <f t="shared" si="10"/>
        <v>278.7001239017942</v>
      </c>
      <c r="CU158" s="19">
        <f t="shared" si="10"/>
        <v>275.94071673444972</v>
      </c>
      <c r="CV158" s="19">
        <f t="shared" si="10"/>
        <v>273.20863043014822</v>
      </c>
      <c r="CW158" s="19">
        <f t="shared" si="10"/>
        <v>270.50359448529525</v>
      </c>
      <c r="CX158" s="19">
        <f t="shared" si="10"/>
        <v>267.82534107454973</v>
      </c>
    </row>
    <row r="159" spans="1:103" x14ac:dyDescent="0.25">
      <c r="A159">
        <v>2000</v>
      </c>
      <c r="B159" s="19">
        <f t="shared" ref="B159:AB159" si="11">C54</f>
        <v>12.289747119424144</v>
      </c>
      <c r="C159" s="19">
        <f t="shared" si="11"/>
        <v>23.526874809554315</v>
      </c>
      <c r="D159" s="19">
        <f t="shared" si="11"/>
        <v>33.376965944867067</v>
      </c>
      <c r="E159" s="19">
        <f t="shared" si="11"/>
        <v>46.092684328352135</v>
      </c>
      <c r="F159" s="19">
        <f t="shared" si="11"/>
        <v>60.555222486697488</v>
      </c>
      <c r="G159" s="19">
        <f t="shared" si="11"/>
        <v>77.380753501710132</v>
      </c>
      <c r="H159" s="19">
        <f t="shared" si="11"/>
        <v>102.00490596140007</v>
      </c>
      <c r="I159" s="19">
        <f t="shared" si="11"/>
        <v>133.84076467428059</v>
      </c>
      <c r="J159" s="19">
        <f t="shared" si="11"/>
        <v>164.77522641971325</v>
      </c>
      <c r="K159" s="19">
        <f t="shared" si="11"/>
        <v>197.22300206253107</v>
      </c>
      <c r="L159" s="19">
        <f t="shared" si="11"/>
        <v>229.25665172725866</v>
      </c>
      <c r="M159" s="19">
        <f t="shared" si="11"/>
        <v>261.4859432091385</v>
      </c>
      <c r="N159" s="19">
        <f t="shared" si="11"/>
        <v>295.61423605225531</v>
      </c>
      <c r="O159" s="19">
        <f t="shared" si="11"/>
        <v>330.24066860723144</v>
      </c>
      <c r="P159" s="19">
        <f t="shared" si="11"/>
        <v>364.82752192282373</v>
      </c>
      <c r="Q159" s="19">
        <f t="shared" si="11"/>
        <v>399.7007121714073</v>
      </c>
      <c r="R159" s="19">
        <f t="shared" si="11"/>
        <v>433.78820155917492</v>
      </c>
      <c r="S159" s="19">
        <f t="shared" si="11"/>
        <v>469.17184302541347</v>
      </c>
      <c r="T159" s="19">
        <f t="shared" si="11"/>
        <v>496.04214738389385</v>
      </c>
      <c r="U159" s="19">
        <f t="shared" si="11"/>
        <v>520.56032805334405</v>
      </c>
      <c r="V159" s="19">
        <f t="shared" si="11"/>
        <v>542.4656254542233</v>
      </c>
      <c r="W159" s="19">
        <f t="shared" si="11"/>
        <v>562.03858747206414</v>
      </c>
      <c r="X159" s="19">
        <f t="shared" si="11"/>
        <v>578.02543495623593</v>
      </c>
      <c r="Y159" s="19">
        <f t="shared" si="11"/>
        <v>591.98376809943727</v>
      </c>
      <c r="Z159" s="19">
        <f t="shared" si="11"/>
        <v>600.28957808011887</v>
      </c>
      <c r="AA159" s="19">
        <f t="shared" si="11"/>
        <v>604.50416737997841</v>
      </c>
      <c r="AB159" s="19">
        <f t="shared" si="11"/>
        <v>607.06969706527025</v>
      </c>
      <c r="AC159" s="19">
        <f t="shared" ref="AC159:CN159" si="12">AD54</f>
        <v>601.1905926757579</v>
      </c>
      <c r="AD159" s="19">
        <f t="shared" si="12"/>
        <v>595.65481271862529</v>
      </c>
      <c r="AE159" s="19">
        <f t="shared" si="12"/>
        <v>590.40245418306006</v>
      </c>
      <c r="AF159" s="19">
        <f t="shared" si="12"/>
        <v>585.43784497377908</v>
      </c>
      <c r="AG159" s="19">
        <f t="shared" si="12"/>
        <v>580.73127295832558</v>
      </c>
      <c r="AH159" s="19">
        <f t="shared" si="12"/>
        <v>576.23773110953971</v>
      </c>
      <c r="AI159" s="19">
        <f t="shared" si="12"/>
        <v>571.99335064574484</v>
      </c>
      <c r="AJ159" s="19">
        <f t="shared" si="12"/>
        <v>567.97548930647429</v>
      </c>
      <c r="AK159" s="19">
        <f t="shared" si="12"/>
        <v>564.07924315638365</v>
      </c>
      <c r="AL159" s="19">
        <f t="shared" si="12"/>
        <v>560.24118963749186</v>
      </c>
      <c r="AM159" s="19">
        <f t="shared" si="12"/>
        <v>556.29846701163194</v>
      </c>
      <c r="AN159" s="19">
        <f t="shared" si="12"/>
        <v>552.43469878759686</v>
      </c>
      <c r="AO159" s="19">
        <f t="shared" si="12"/>
        <v>548.58863128122016</v>
      </c>
      <c r="AP159" s="19">
        <f t="shared" si="12"/>
        <v>544.595715569258</v>
      </c>
      <c r="AQ159" s="19">
        <f t="shared" si="12"/>
        <v>540.51803905682107</v>
      </c>
      <c r="AR159" s="19">
        <f t="shared" si="12"/>
        <v>536.32775872371883</v>
      </c>
      <c r="AS159" s="19">
        <f t="shared" si="12"/>
        <v>532.2107961988122</v>
      </c>
      <c r="AT159" s="19">
        <f t="shared" si="12"/>
        <v>527.98907554385789</v>
      </c>
      <c r="AU159" s="19">
        <f t="shared" si="12"/>
        <v>523.61808121295087</v>
      </c>
      <c r="AV159" s="19">
        <f t="shared" si="12"/>
        <v>519.22231725219956</v>
      </c>
      <c r="AW159" s="19">
        <f t="shared" si="12"/>
        <v>514.65545781821857</v>
      </c>
      <c r="AX159" s="19">
        <f t="shared" si="12"/>
        <v>510.00311316807745</v>
      </c>
      <c r="AY159" s="19">
        <f t="shared" si="12"/>
        <v>505.23767805663783</v>
      </c>
      <c r="AZ159" s="19">
        <f t="shared" si="12"/>
        <v>500.37444250459026</v>
      </c>
      <c r="BA159" s="19">
        <f t="shared" si="12"/>
        <v>495.51957063724814</v>
      </c>
      <c r="BB159" s="19">
        <f t="shared" si="12"/>
        <v>490.5408091050391</v>
      </c>
      <c r="BC159" s="19">
        <f t="shared" si="12"/>
        <v>485.49876720016124</v>
      </c>
      <c r="BD159" s="19">
        <f t="shared" si="12"/>
        <v>480.52432782357124</v>
      </c>
      <c r="BE159" s="19">
        <f t="shared" si="12"/>
        <v>475.71934855509932</v>
      </c>
      <c r="BF159" s="19">
        <f t="shared" si="12"/>
        <v>471.04082553263999</v>
      </c>
      <c r="BG159" s="19">
        <f t="shared" si="12"/>
        <v>466.54103893471705</v>
      </c>
      <c r="BH159" s="19">
        <f t="shared" si="12"/>
        <v>462.30438483661254</v>
      </c>
      <c r="BI159" s="19">
        <f t="shared" si="12"/>
        <v>458.42324701989941</v>
      </c>
      <c r="BJ159" s="19">
        <f t="shared" si="12"/>
        <v>454.85422333052469</v>
      </c>
      <c r="BK159" s="19">
        <f t="shared" si="12"/>
        <v>451.55443882407684</v>
      </c>
      <c r="BL159" s="19">
        <f t="shared" si="12"/>
        <v>448.4884608111708</v>
      </c>
      <c r="BM159" s="19">
        <f t="shared" si="12"/>
        <v>445.65892517603731</v>
      </c>
      <c r="BN159" s="19">
        <f t="shared" si="12"/>
        <v>443.17514107068217</v>
      </c>
      <c r="BO159" s="19">
        <f t="shared" si="12"/>
        <v>440.99140675591082</v>
      </c>
      <c r="BP159" s="19">
        <f t="shared" si="12"/>
        <v>439.05964185910852</v>
      </c>
      <c r="BQ159" s="19">
        <f t="shared" si="12"/>
        <v>437.38485077206735</v>
      </c>
      <c r="BR159" s="19">
        <f t="shared" si="12"/>
        <v>435.94214553506674</v>
      </c>
      <c r="BS159" s="19">
        <f t="shared" si="12"/>
        <v>434.79366123156518</v>
      </c>
      <c r="BT159" s="19">
        <f t="shared" si="12"/>
        <v>433.87834650942034</v>
      </c>
      <c r="BU159" s="19">
        <f t="shared" si="12"/>
        <v>433.13787078166547</v>
      </c>
      <c r="BV159" s="19">
        <f t="shared" si="12"/>
        <v>432.58336896027464</v>
      </c>
      <c r="BW159" s="19">
        <f t="shared" si="12"/>
        <v>432.17988506494737</v>
      </c>
      <c r="BX159" s="19">
        <f t="shared" si="12"/>
        <v>431.95142448373394</v>
      </c>
      <c r="BY159" s="19">
        <f t="shared" si="12"/>
        <v>431.84321134551732</v>
      </c>
      <c r="BZ159" s="19">
        <f t="shared" si="12"/>
        <v>431.79499914458961</v>
      </c>
      <c r="CA159" s="19">
        <f t="shared" si="12"/>
        <v>431.79499914458961</v>
      </c>
      <c r="CB159" s="19">
        <f t="shared" si="12"/>
        <v>427.51980113325703</v>
      </c>
      <c r="CC159" s="19">
        <f t="shared" si="12"/>
        <v>423.28693181510596</v>
      </c>
      <c r="CD159" s="19">
        <f t="shared" si="12"/>
        <v>419.09597209416432</v>
      </c>
      <c r="CE159" s="19">
        <f t="shared" si="12"/>
        <v>414.94650702392505</v>
      </c>
      <c r="CF159" s="19">
        <f t="shared" si="12"/>
        <v>410.83812576626241</v>
      </c>
      <c r="CG159" s="19">
        <f t="shared" si="12"/>
        <v>406.77042155075486</v>
      </c>
      <c r="CH159" s="19">
        <f t="shared" si="12"/>
        <v>402.74299163441077</v>
      </c>
      <c r="CI159" s="19">
        <f t="shared" si="12"/>
        <v>398.75543726179285</v>
      </c>
      <c r="CJ159" s="19">
        <f t="shared" si="12"/>
        <v>394.80736362553745</v>
      </c>
      <c r="CK159" s="19">
        <f t="shared" si="12"/>
        <v>390.89837982726482</v>
      </c>
      <c r="CL159" s="19">
        <f t="shared" si="12"/>
        <v>387.02809883887608</v>
      </c>
      <c r="CM159" s="19">
        <f t="shared" si="12"/>
        <v>383.19613746423374</v>
      </c>
      <c r="CN159" s="19">
        <f t="shared" si="12"/>
        <v>379.4021163012215</v>
      </c>
      <c r="CO159" s="19">
        <f t="shared" ref="CO159:CX159" si="13">CP54</f>
        <v>375.64565970417971</v>
      </c>
      <c r="CP159" s="19">
        <f t="shared" si="13"/>
        <v>371.92639574671256</v>
      </c>
      <c r="CQ159" s="19">
        <f t="shared" si="13"/>
        <v>368.24395618486392</v>
      </c>
      <c r="CR159" s="19">
        <f t="shared" si="13"/>
        <v>364.59797642065735</v>
      </c>
      <c r="CS159" s="19">
        <f t="shared" si="13"/>
        <v>360.98809546599739</v>
      </c>
      <c r="CT159" s="19">
        <f t="shared" si="13"/>
        <v>357.41395590692809</v>
      </c>
      <c r="CU159" s="19">
        <f t="shared" si="13"/>
        <v>353.87520386824565</v>
      </c>
      <c r="CV159" s="19">
        <f t="shared" si="13"/>
        <v>350.37148897846106</v>
      </c>
      <c r="CW159" s="19">
        <f t="shared" si="13"/>
        <v>346.90246433510998</v>
      </c>
      <c r="CX159" s="19">
        <f t="shared" si="13"/>
        <v>343.46778647040594</v>
      </c>
    </row>
    <row r="160" spans="1:103" x14ac:dyDescent="0.25">
      <c r="A160">
        <v>2025</v>
      </c>
      <c r="B160" s="19">
        <f t="shared" ref="B160:AB160" si="14">C79</f>
        <v>20.988639306436205</v>
      </c>
      <c r="C160" s="19">
        <f t="shared" si="14"/>
        <v>38.323454979254386</v>
      </c>
      <c r="D160" s="19">
        <f t="shared" si="14"/>
        <v>53.632691109588109</v>
      </c>
      <c r="E160" s="19">
        <f t="shared" si="14"/>
        <v>73.674252824163062</v>
      </c>
      <c r="F160" s="19">
        <f t="shared" si="14"/>
        <v>95.779644470272729</v>
      </c>
      <c r="G160" s="19">
        <f t="shared" si="14"/>
        <v>122.40663410175058</v>
      </c>
      <c r="H160" s="19">
        <f t="shared" si="14"/>
        <v>163.11396479344927</v>
      </c>
      <c r="I160" s="19">
        <f t="shared" si="14"/>
        <v>217.42203281123082</v>
      </c>
      <c r="J160" s="19">
        <f t="shared" si="14"/>
        <v>269.1528274560261</v>
      </c>
      <c r="K160" s="19">
        <f t="shared" si="14"/>
        <v>320.73830021014311</v>
      </c>
      <c r="L160" s="19">
        <f t="shared" si="14"/>
        <v>373.29276933789311</v>
      </c>
      <c r="M160" s="19">
        <f t="shared" si="14"/>
        <v>424.36908131195383</v>
      </c>
      <c r="N160" s="19">
        <f t="shared" si="14"/>
        <v>477.16314617193757</v>
      </c>
      <c r="O160" s="19">
        <f t="shared" si="14"/>
        <v>529.40364912464759</v>
      </c>
      <c r="P160" s="19">
        <f t="shared" si="14"/>
        <v>582.1632220060626</v>
      </c>
      <c r="Q160" s="19">
        <f t="shared" si="14"/>
        <v>633.94889300343664</v>
      </c>
      <c r="R160" s="19">
        <f t="shared" si="14"/>
        <v>684.00406999022539</v>
      </c>
      <c r="S160" s="19">
        <f t="shared" si="14"/>
        <v>734.83009815298556</v>
      </c>
      <c r="T160" s="19">
        <f t="shared" si="14"/>
        <v>772.64150202538792</v>
      </c>
      <c r="U160" s="19">
        <f t="shared" si="14"/>
        <v>806.2875743057225</v>
      </c>
      <c r="V160" s="19">
        <f t="shared" si="14"/>
        <v>833.92879629342985</v>
      </c>
      <c r="W160" s="19">
        <f t="shared" si="14"/>
        <v>856.6769134956894</v>
      </c>
      <c r="X160" s="19">
        <f t="shared" si="14"/>
        <v>872.95091390890366</v>
      </c>
      <c r="Y160" s="19">
        <f t="shared" si="14"/>
        <v>887.4232390490331</v>
      </c>
      <c r="Z160" s="19">
        <f t="shared" si="14"/>
        <v>893.00837989767206</v>
      </c>
      <c r="AA160" s="19">
        <f t="shared" si="14"/>
        <v>889.78618850660325</v>
      </c>
      <c r="AB160" s="19">
        <f t="shared" si="14"/>
        <v>886.02602772017406</v>
      </c>
      <c r="AC160" s="19">
        <f t="shared" ref="AC160:CN160" si="15">AD79</f>
        <v>866.95621120787609</v>
      </c>
      <c r="AD160" s="19">
        <f t="shared" si="15"/>
        <v>849.31383635680129</v>
      </c>
      <c r="AE160" s="19">
        <f t="shared" si="15"/>
        <v>832.91089892935952</v>
      </c>
      <c r="AF160" s="19">
        <f t="shared" si="15"/>
        <v>817.54187059277535</v>
      </c>
      <c r="AG160" s="19">
        <f t="shared" si="15"/>
        <v>803.0933812290815</v>
      </c>
      <c r="AH160" s="19">
        <f t="shared" si="15"/>
        <v>789.44723367353595</v>
      </c>
      <c r="AI160" s="19">
        <f t="shared" si="15"/>
        <v>776.40105580311001</v>
      </c>
      <c r="AJ160" s="19">
        <f t="shared" si="15"/>
        <v>763.83951039779379</v>
      </c>
      <c r="AK160" s="19">
        <f t="shared" si="15"/>
        <v>751.75277518064763</v>
      </c>
      <c r="AL160" s="19">
        <f t="shared" si="15"/>
        <v>740.06680178196461</v>
      </c>
      <c r="AM160" s="19">
        <f t="shared" si="15"/>
        <v>728.78231983500734</v>
      </c>
      <c r="AN160" s="19">
        <f t="shared" si="15"/>
        <v>717.82982463288567</v>
      </c>
      <c r="AO160" s="19">
        <f t="shared" si="15"/>
        <v>707.21551644169085</v>
      </c>
      <c r="AP160" s="19">
        <f t="shared" si="15"/>
        <v>696.90593205749713</v>
      </c>
      <c r="AQ160" s="19">
        <f t="shared" si="15"/>
        <v>686.86975434774638</v>
      </c>
      <c r="AR160" s="19">
        <f t="shared" si="15"/>
        <v>677.1505856638264</v>
      </c>
      <c r="AS160" s="19">
        <f t="shared" si="15"/>
        <v>667.81805834277748</v>
      </c>
      <c r="AT160" s="19">
        <f t="shared" si="15"/>
        <v>658.8538775229606</v>
      </c>
      <c r="AU160" s="19">
        <f t="shared" si="15"/>
        <v>650.25407497785147</v>
      </c>
      <c r="AV160" s="19">
        <f t="shared" si="15"/>
        <v>642.00157668171153</v>
      </c>
      <c r="AW160" s="19">
        <f t="shared" si="15"/>
        <v>634.16191979145742</v>
      </c>
      <c r="AX160" s="19">
        <f t="shared" si="15"/>
        <v>626.79972055329915</v>
      </c>
      <c r="AY160" s="19">
        <f t="shared" si="15"/>
        <v>619.84612336946122</v>
      </c>
      <c r="AZ160" s="19">
        <f t="shared" si="15"/>
        <v>613.27835019103736</v>
      </c>
      <c r="BA160" s="19">
        <f t="shared" si="15"/>
        <v>607.06969706527025</v>
      </c>
      <c r="BB160" s="19">
        <f t="shared" si="15"/>
        <v>601.1905926757579</v>
      </c>
      <c r="BC160" s="19">
        <f t="shared" si="15"/>
        <v>595.65481271862529</v>
      </c>
      <c r="BD160" s="19">
        <f t="shared" si="15"/>
        <v>590.40245418306006</v>
      </c>
      <c r="BE160" s="19">
        <f t="shared" si="15"/>
        <v>585.43784497377908</v>
      </c>
      <c r="BF160" s="19">
        <f t="shared" si="15"/>
        <v>580.73127295832558</v>
      </c>
      <c r="BG160" s="19">
        <f t="shared" si="15"/>
        <v>576.23773110953971</v>
      </c>
      <c r="BH160" s="19">
        <f t="shared" si="15"/>
        <v>571.99335064574484</v>
      </c>
      <c r="BI160" s="19">
        <f t="shared" si="15"/>
        <v>567.97548930647429</v>
      </c>
      <c r="BJ160" s="19">
        <f t="shared" si="15"/>
        <v>564.07924315638365</v>
      </c>
      <c r="BK160" s="19">
        <f t="shared" si="15"/>
        <v>560.24118963749186</v>
      </c>
      <c r="BL160" s="19">
        <f t="shared" si="15"/>
        <v>556.29846701163194</v>
      </c>
      <c r="BM160" s="19">
        <f t="shared" si="15"/>
        <v>552.43469878759686</v>
      </c>
      <c r="BN160" s="19">
        <f t="shared" si="15"/>
        <v>548.58863128122016</v>
      </c>
      <c r="BO160" s="19">
        <f t="shared" si="15"/>
        <v>544.595715569258</v>
      </c>
      <c r="BP160" s="19">
        <f t="shared" si="15"/>
        <v>540.51803905682107</v>
      </c>
      <c r="BQ160" s="19">
        <f t="shared" si="15"/>
        <v>536.32775872371883</v>
      </c>
      <c r="BR160" s="19">
        <f t="shared" si="15"/>
        <v>532.2107961988122</v>
      </c>
      <c r="BS160" s="19">
        <f t="shared" si="15"/>
        <v>527.98907554385789</v>
      </c>
      <c r="BT160" s="19">
        <f t="shared" si="15"/>
        <v>523.61808121295087</v>
      </c>
      <c r="BU160" s="19">
        <f t="shared" si="15"/>
        <v>519.22231725219956</v>
      </c>
      <c r="BV160" s="19">
        <f t="shared" si="15"/>
        <v>514.65545781821857</v>
      </c>
      <c r="BW160" s="19">
        <f t="shared" si="15"/>
        <v>510.00311316807745</v>
      </c>
      <c r="BX160" s="19">
        <f t="shared" si="15"/>
        <v>505.23767805663783</v>
      </c>
      <c r="BY160" s="19">
        <f t="shared" si="15"/>
        <v>500.37444250459026</v>
      </c>
      <c r="BZ160" s="19">
        <f t="shared" si="15"/>
        <v>495.51957063724814</v>
      </c>
      <c r="CA160" s="19">
        <f t="shared" si="15"/>
        <v>490.5408091050391</v>
      </c>
      <c r="CB160" s="19">
        <f t="shared" si="15"/>
        <v>485.49876720016124</v>
      </c>
      <c r="CC160" s="19">
        <f t="shared" si="15"/>
        <v>480.52432782357124</v>
      </c>
      <c r="CD160" s="19">
        <f t="shared" si="15"/>
        <v>475.71934855509932</v>
      </c>
      <c r="CE160" s="19">
        <f t="shared" si="15"/>
        <v>471.04082553263999</v>
      </c>
      <c r="CF160" s="19">
        <f t="shared" si="15"/>
        <v>466.54103893471705</v>
      </c>
      <c r="CG160" s="19">
        <f t="shared" si="15"/>
        <v>462.30438483661254</v>
      </c>
      <c r="CH160" s="19">
        <f t="shared" si="15"/>
        <v>458.42324701989941</v>
      </c>
      <c r="CI160" s="19">
        <f t="shared" si="15"/>
        <v>454.85422333052469</v>
      </c>
      <c r="CJ160" s="19">
        <f t="shared" si="15"/>
        <v>451.55443882407684</v>
      </c>
      <c r="CK160" s="19">
        <f t="shared" si="15"/>
        <v>448.4884608111708</v>
      </c>
      <c r="CL160" s="19">
        <f t="shared" si="15"/>
        <v>445.65892517603731</v>
      </c>
      <c r="CM160" s="19">
        <f t="shared" si="15"/>
        <v>443.17514107068217</v>
      </c>
      <c r="CN160" s="19">
        <f t="shared" si="15"/>
        <v>440.99140675591082</v>
      </c>
      <c r="CO160" s="19">
        <f t="shared" ref="CO160:CX160" si="16">CP79</f>
        <v>439.05964185910852</v>
      </c>
      <c r="CP160" s="19">
        <f t="shared" si="16"/>
        <v>437.38485077206735</v>
      </c>
      <c r="CQ160" s="19">
        <f t="shared" si="16"/>
        <v>435.94214553506674</v>
      </c>
      <c r="CR160" s="19">
        <f t="shared" si="16"/>
        <v>434.79366123156518</v>
      </c>
      <c r="CS160" s="19">
        <f t="shared" si="16"/>
        <v>433.87834650942034</v>
      </c>
      <c r="CT160" s="19">
        <f t="shared" si="16"/>
        <v>433.13787078166547</v>
      </c>
      <c r="CU160" s="19">
        <f t="shared" si="16"/>
        <v>432.58336896027464</v>
      </c>
      <c r="CV160" s="19">
        <f t="shared" si="16"/>
        <v>432.17988506494737</v>
      </c>
      <c r="CW160" s="19">
        <f t="shared" si="16"/>
        <v>431.95142448373394</v>
      </c>
      <c r="CX160" s="19">
        <f t="shared" si="16"/>
        <v>431.84321134551732</v>
      </c>
    </row>
    <row r="161" spans="1:103" x14ac:dyDescent="0.25">
      <c r="A161">
        <v>2050</v>
      </c>
      <c r="B161" s="19">
        <f t="shared" ref="B161:AB161" si="17">C104</f>
        <v>76.246744453499389</v>
      </c>
      <c r="C161" s="19">
        <f t="shared" si="17"/>
        <v>139.05893213177234</v>
      </c>
      <c r="D161" s="19">
        <f t="shared" si="17"/>
        <v>195.13174113269002</v>
      </c>
      <c r="E161" s="19">
        <f t="shared" si="17"/>
        <v>277.75405200649169</v>
      </c>
      <c r="F161" s="19">
        <f t="shared" si="17"/>
        <v>383.72266443777363</v>
      </c>
      <c r="G161" s="19">
        <f t="shared" si="17"/>
        <v>502.6202498653164</v>
      </c>
      <c r="H161" s="19">
        <f t="shared" si="17"/>
        <v>660.45813527368341</v>
      </c>
      <c r="I161" s="19">
        <f t="shared" si="17"/>
        <v>817.14070386802041</v>
      </c>
      <c r="J161" s="19">
        <f t="shared" si="17"/>
        <v>974.91457029852495</v>
      </c>
      <c r="K161" s="19">
        <f t="shared" si="17"/>
        <v>1121.0565831293229</v>
      </c>
      <c r="L161" s="19">
        <f t="shared" si="17"/>
        <v>1268.4759905201163</v>
      </c>
      <c r="M161" s="19">
        <f t="shared" si="17"/>
        <v>1417.8827933284954</v>
      </c>
      <c r="N161" s="19">
        <f t="shared" si="17"/>
        <v>1576.1736633492596</v>
      </c>
      <c r="O161" s="19">
        <f t="shared" si="17"/>
        <v>1738.654876052047</v>
      </c>
      <c r="P161" s="19">
        <f t="shared" si="17"/>
        <v>1894.5988631809382</v>
      </c>
      <c r="Q161" s="19">
        <f t="shared" si="17"/>
        <v>2039.2018628794681</v>
      </c>
      <c r="R161" s="19">
        <f t="shared" si="17"/>
        <v>2199.1128821462848</v>
      </c>
      <c r="S161" s="19">
        <f t="shared" si="17"/>
        <v>2339.8218219954888</v>
      </c>
      <c r="T161" s="19">
        <f t="shared" si="17"/>
        <v>2420.0860555443478</v>
      </c>
      <c r="U161" s="19">
        <f t="shared" si="17"/>
        <v>2494.7959418427977</v>
      </c>
      <c r="V161" s="19">
        <f t="shared" si="17"/>
        <v>2546.7963566115614</v>
      </c>
      <c r="W161" s="19">
        <f t="shared" si="17"/>
        <v>2564.6210905769735</v>
      </c>
      <c r="X161" s="19">
        <f t="shared" si="17"/>
        <v>2552.3842137301267</v>
      </c>
      <c r="Y161" s="19">
        <f t="shared" si="17"/>
        <v>2497.8337158797531</v>
      </c>
      <c r="Z161" s="19">
        <f t="shared" si="17"/>
        <v>2430.8243342057403</v>
      </c>
      <c r="AA161" s="19">
        <f t="shared" si="17"/>
        <v>2358.0471841374383</v>
      </c>
      <c r="AB161" s="19">
        <f t="shared" si="17"/>
        <v>2274.2035684665839</v>
      </c>
      <c r="AC161" s="19">
        <f t="shared" ref="AC161:CN161" si="18">AD104</f>
        <v>2162.827332399117</v>
      </c>
      <c r="AD161" s="19">
        <f t="shared" si="18"/>
        <v>2058.9665210813537</v>
      </c>
      <c r="AE161" s="19">
        <f t="shared" si="18"/>
        <v>1962.4056040196681</v>
      </c>
      <c r="AF161" s="19">
        <f t="shared" si="18"/>
        <v>1872.3497393437833</v>
      </c>
      <c r="AG161" s="19">
        <f t="shared" si="18"/>
        <v>1787.9691043348628</v>
      </c>
      <c r="AH161" s="19">
        <f t="shared" si="18"/>
        <v>1708.1750884581229</v>
      </c>
      <c r="AI161" s="19">
        <f t="shared" si="18"/>
        <v>1633.2973882947183</v>
      </c>
      <c r="AJ161" s="19">
        <f t="shared" si="18"/>
        <v>1562.9865265712456</v>
      </c>
      <c r="AK161" s="19">
        <f t="shared" si="18"/>
        <v>1496.1758692140243</v>
      </c>
      <c r="AL161" s="19">
        <f t="shared" si="18"/>
        <v>1432.9153203172814</v>
      </c>
      <c r="AM161" s="19">
        <f t="shared" si="18"/>
        <v>1374.0500410121788</v>
      </c>
      <c r="AN161" s="19">
        <f t="shared" si="18"/>
        <v>1319.3915779951933</v>
      </c>
      <c r="AO161" s="19">
        <f t="shared" si="18"/>
        <v>1268.4184831235775</v>
      </c>
      <c r="AP161" s="19">
        <f t="shared" si="18"/>
        <v>1221.7076356011228</v>
      </c>
      <c r="AQ161" s="19">
        <f t="shared" si="18"/>
        <v>1179.014216723707</v>
      </c>
      <c r="AR161" s="19">
        <f t="shared" si="18"/>
        <v>1139.4971984117599</v>
      </c>
      <c r="AS161" s="19">
        <f t="shared" si="18"/>
        <v>1102.5013548509223</v>
      </c>
      <c r="AT161" s="19">
        <f t="shared" si="18"/>
        <v>1067.9273922151185</v>
      </c>
      <c r="AU161" s="19">
        <f t="shared" si="18"/>
        <v>1036.0710724736516</v>
      </c>
      <c r="AV161" s="19">
        <f t="shared" si="18"/>
        <v>1006.8338704505381</v>
      </c>
      <c r="AW161" s="19">
        <f t="shared" si="18"/>
        <v>979.35124335866522</v>
      </c>
      <c r="AX161" s="19">
        <f t="shared" si="18"/>
        <v>953.29131063454349</v>
      </c>
      <c r="AY161" s="19">
        <f t="shared" si="18"/>
        <v>929.19590768277544</v>
      </c>
      <c r="AZ161" s="19">
        <f t="shared" si="18"/>
        <v>906.81016057022157</v>
      </c>
      <c r="BA161" s="19">
        <f t="shared" si="18"/>
        <v>886.02602772017406</v>
      </c>
      <c r="BB161" s="19">
        <f t="shared" si="18"/>
        <v>866.95621120787609</v>
      </c>
      <c r="BC161" s="19">
        <f t="shared" si="18"/>
        <v>849.31383635680129</v>
      </c>
      <c r="BD161" s="19">
        <f t="shared" si="18"/>
        <v>832.91089892935952</v>
      </c>
      <c r="BE161" s="19">
        <f t="shared" si="18"/>
        <v>817.54187059277535</v>
      </c>
      <c r="BF161" s="19">
        <f t="shared" si="18"/>
        <v>803.0933812290815</v>
      </c>
      <c r="BG161" s="19">
        <f t="shared" si="18"/>
        <v>789.44723367353595</v>
      </c>
      <c r="BH161" s="19">
        <f t="shared" si="18"/>
        <v>776.40105580311001</v>
      </c>
      <c r="BI161" s="19">
        <f t="shared" si="18"/>
        <v>763.83951039779379</v>
      </c>
      <c r="BJ161" s="19">
        <f t="shared" si="18"/>
        <v>751.75277518064763</v>
      </c>
      <c r="BK161" s="19">
        <f t="shared" si="18"/>
        <v>740.06680178196461</v>
      </c>
      <c r="BL161" s="19">
        <f t="shared" si="18"/>
        <v>728.78231983500734</v>
      </c>
      <c r="BM161" s="19">
        <f t="shared" si="18"/>
        <v>717.82982463288567</v>
      </c>
      <c r="BN161" s="19">
        <f t="shared" si="18"/>
        <v>707.21551644169085</v>
      </c>
      <c r="BO161" s="19">
        <f t="shared" si="18"/>
        <v>696.90593205749713</v>
      </c>
      <c r="BP161" s="19">
        <f t="shared" si="18"/>
        <v>686.86975434774638</v>
      </c>
      <c r="BQ161" s="19">
        <f t="shared" si="18"/>
        <v>677.1505856638264</v>
      </c>
      <c r="BR161" s="19">
        <f t="shared" si="18"/>
        <v>667.81805834277748</v>
      </c>
      <c r="BS161" s="19">
        <f t="shared" si="18"/>
        <v>658.8538775229606</v>
      </c>
      <c r="BT161" s="19">
        <f t="shared" si="18"/>
        <v>650.25407497785147</v>
      </c>
      <c r="BU161" s="19">
        <f t="shared" si="18"/>
        <v>642.00157668171153</v>
      </c>
      <c r="BV161" s="19">
        <f t="shared" si="18"/>
        <v>634.16191979145742</v>
      </c>
      <c r="BW161" s="19">
        <f t="shared" si="18"/>
        <v>626.79972055329915</v>
      </c>
      <c r="BX161" s="19">
        <f t="shared" si="18"/>
        <v>619.84612336946122</v>
      </c>
      <c r="BY161" s="19">
        <f t="shared" si="18"/>
        <v>613.27835019103736</v>
      </c>
      <c r="BZ161" s="19">
        <f t="shared" si="18"/>
        <v>607.06969706527025</v>
      </c>
      <c r="CA161" s="19">
        <f t="shared" si="18"/>
        <v>601.1905926757579</v>
      </c>
      <c r="CB161" s="19">
        <f t="shared" si="18"/>
        <v>595.65481271862529</v>
      </c>
      <c r="CC161" s="19">
        <f t="shared" si="18"/>
        <v>590.40245418306006</v>
      </c>
      <c r="CD161" s="19">
        <f t="shared" si="18"/>
        <v>585.43784497377908</v>
      </c>
      <c r="CE161" s="19">
        <f t="shared" si="18"/>
        <v>580.73127295832558</v>
      </c>
      <c r="CF161" s="19">
        <f t="shared" si="18"/>
        <v>576.23773110953971</v>
      </c>
      <c r="CG161" s="19">
        <f t="shared" si="18"/>
        <v>571.99335064574484</v>
      </c>
      <c r="CH161" s="19">
        <f t="shared" si="18"/>
        <v>567.97548930647429</v>
      </c>
      <c r="CI161" s="19">
        <f t="shared" si="18"/>
        <v>564.07924315638365</v>
      </c>
      <c r="CJ161" s="19">
        <f t="shared" si="18"/>
        <v>560.24118963749186</v>
      </c>
      <c r="CK161" s="19">
        <f t="shared" si="18"/>
        <v>556.29846701163194</v>
      </c>
      <c r="CL161" s="19">
        <f t="shared" si="18"/>
        <v>552.43469878759686</v>
      </c>
      <c r="CM161" s="19">
        <f t="shared" si="18"/>
        <v>548.58863128122016</v>
      </c>
      <c r="CN161" s="19">
        <f t="shared" si="18"/>
        <v>544.595715569258</v>
      </c>
      <c r="CO161" s="19">
        <f t="shared" ref="CO161:CX161" si="19">CP104</f>
        <v>540.51803905682107</v>
      </c>
      <c r="CP161" s="19">
        <f t="shared" si="19"/>
        <v>536.32775872371883</v>
      </c>
      <c r="CQ161" s="19">
        <f t="shared" si="19"/>
        <v>532.2107961988122</v>
      </c>
      <c r="CR161" s="19">
        <f t="shared" si="19"/>
        <v>527.98907554385789</v>
      </c>
      <c r="CS161" s="19">
        <f t="shared" si="19"/>
        <v>523.61808121295087</v>
      </c>
      <c r="CT161" s="19">
        <f t="shared" si="19"/>
        <v>519.22231725219956</v>
      </c>
      <c r="CU161" s="19">
        <f t="shared" si="19"/>
        <v>514.65545781821857</v>
      </c>
      <c r="CV161" s="19">
        <f t="shared" si="19"/>
        <v>510.00311316807745</v>
      </c>
      <c r="CW161" s="19">
        <f t="shared" si="19"/>
        <v>505.23767805663783</v>
      </c>
      <c r="CX161" s="19">
        <f t="shared" si="19"/>
        <v>500.37444250459026</v>
      </c>
    </row>
    <row r="162" spans="1:103" x14ac:dyDescent="0.25">
      <c r="A162">
        <v>2075</v>
      </c>
      <c r="B162" s="19">
        <f t="shared" ref="B162:AB162" si="20">C129</f>
        <v>211.27774539433631</v>
      </c>
      <c r="C162" s="19">
        <f t="shared" si="20"/>
        <v>383.93323033522324</v>
      </c>
      <c r="D162" s="19">
        <f t="shared" si="20"/>
        <v>543.14246962033837</v>
      </c>
      <c r="E162" s="19">
        <f t="shared" si="20"/>
        <v>777.70499163482521</v>
      </c>
      <c r="F162" s="19">
        <f t="shared" si="20"/>
        <v>1080.4035945444348</v>
      </c>
      <c r="G162" s="19">
        <f t="shared" si="20"/>
        <v>1442.1229591927345</v>
      </c>
      <c r="H162" s="19">
        <f t="shared" si="20"/>
        <v>1901.8511653604323</v>
      </c>
      <c r="I162" s="19">
        <f t="shared" si="20"/>
        <v>2360.1567779845063</v>
      </c>
      <c r="J162" s="19">
        <f t="shared" si="20"/>
        <v>2824.1502612054196</v>
      </c>
      <c r="K162" s="19">
        <f t="shared" si="20"/>
        <v>3264.5243134481552</v>
      </c>
      <c r="L162" s="19">
        <f t="shared" si="20"/>
        <v>3718.5035804900044</v>
      </c>
      <c r="M162" s="19">
        <f t="shared" si="20"/>
        <v>4182.737636658102</v>
      </c>
      <c r="N162" s="19">
        <f t="shared" si="20"/>
        <v>4672.2448041328171</v>
      </c>
      <c r="O162" s="19">
        <f t="shared" si="20"/>
        <v>5174.1384503555964</v>
      </c>
      <c r="P162" s="19">
        <f t="shared" si="20"/>
        <v>5661.0843021071751</v>
      </c>
      <c r="Q162" s="19">
        <f t="shared" si="20"/>
        <v>6116.8824893384926</v>
      </c>
      <c r="R162" s="19">
        <f t="shared" si="20"/>
        <v>6606.0871980704151</v>
      </c>
      <c r="S162" s="19">
        <f t="shared" si="20"/>
        <v>7043.4526364929243</v>
      </c>
      <c r="T162" s="19">
        <f t="shared" si="20"/>
        <v>7320.331202803045</v>
      </c>
      <c r="U162" s="19">
        <f t="shared" si="20"/>
        <v>7576.1527614090546</v>
      </c>
      <c r="V162" s="19">
        <f t="shared" si="20"/>
        <v>7777.2457554152898</v>
      </c>
      <c r="W162" s="19">
        <f t="shared" si="20"/>
        <v>7890.8630022572725</v>
      </c>
      <c r="X162" s="19">
        <f t="shared" si="20"/>
        <v>7921.5650145807085</v>
      </c>
      <c r="Y162" s="19">
        <f t="shared" si="20"/>
        <v>7837.0087700854074</v>
      </c>
      <c r="Z162" s="19">
        <f t="shared" si="20"/>
        <v>7710.1614794520283</v>
      </c>
      <c r="AA162" s="19">
        <f t="shared" si="20"/>
        <v>7555.021917922938</v>
      </c>
      <c r="AB162" s="19">
        <f t="shared" si="20"/>
        <v>7357.0214568890478</v>
      </c>
      <c r="AC162" s="19">
        <f t="shared" ref="AC162:CN162" si="21">AD129</f>
        <v>7072.4652859052121</v>
      </c>
      <c r="AD162" s="19">
        <f t="shared" si="21"/>
        <v>6786.4687210786669</v>
      </c>
      <c r="AE162" s="19">
        <f t="shared" si="21"/>
        <v>6501.4029943904961</v>
      </c>
      <c r="AF162" s="19">
        <f t="shared" si="21"/>
        <v>6220.4543172122758</v>
      </c>
      <c r="AG162" s="19">
        <f t="shared" si="21"/>
        <v>5946.1054601117385</v>
      </c>
      <c r="AH162" s="19">
        <f t="shared" si="21"/>
        <v>5678.460605853541</v>
      </c>
      <c r="AI162" s="19">
        <f t="shared" si="21"/>
        <v>5417.7275517865992</v>
      </c>
      <c r="AJ162" s="19">
        <f t="shared" si="21"/>
        <v>5164.7225993634156</v>
      </c>
      <c r="AK162" s="19">
        <f t="shared" si="21"/>
        <v>4920.6045674919105</v>
      </c>
      <c r="AL162" s="19">
        <f t="shared" si="21"/>
        <v>4686.5370204404344</v>
      </c>
      <c r="AM162" s="19">
        <f t="shared" si="21"/>
        <v>4464.3398419299556</v>
      </c>
      <c r="AN162" s="19">
        <f t="shared" si="21"/>
        <v>4255.159552446089</v>
      </c>
      <c r="AO162" s="19">
        <f t="shared" si="21"/>
        <v>4058.7425494480858</v>
      </c>
      <c r="AP162" s="19">
        <f t="shared" si="21"/>
        <v>3874.0552574878016</v>
      </c>
      <c r="AQ162" s="19">
        <f t="shared" si="21"/>
        <v>3698.8029082316648</v>
      </c>
      <c r="AR162" s="19">
        <f t="shared" si="21"/>
        <v>3532.1097492946938</v>
      </c>
      <c r="AS162" s="19">
        <f t="shared" si="21"/>
        <v>3372.4517667727314</v>
      </c>
      <c r="AT162" s="19">
        <f t="shared" si="21"/>
        <v>3218.4992085646068</v>
      </c>
      <c r="AU162" s="19">
        <f t="shared" si="21"/>
        <v>3069.1512768221864</v>
      </c>
      <c r="AV162" s="19">
        <f t="shared" si="21"/>
        <v>2923.9549229526456</v>
      </c>
      <c r="AW162" s="19">
        <f t="shared" si="21"/>
        <v>2783.3115121533065</v>
      </c>
      <c r="AX162" s="19">
        <f t="shared" si="21"/>
        <v>2647.4006528259474</v>
      </c>
      <c r="AY162" s="19">
        <f t="shared" si="21"/>
        <v>2516.492495476456</v>
      </c>
      <c r="AZ162" s="19">
        <f t="shared" si="21"/>
        <v>2391.9699980721889</v>
      </c>
      <c r="BA162" s="19">
        <f t="shared" si="21"/>
        <v>2274.2035684665839</v>
      </c>
      <c r="BB162" s="19">
        <f t="shared" si="21"/>
        <v>2162.827332399117</v>
      </c>
      <c r="BC162" s="19">
        <f t="shared" si="21"/>
        <v>2058.9665210813537</v>
      </c>
      <c r="BD162" s="19">
        <f t="shared" si="21"/>
        <v>1962.4056040196681</v>
      </c>
      <c r="BE162" s="19">
        <f t="shared" si="21"/>
        <v>1872.3497393437833</v>
      </c>
      <c r="BF162" s="19">
        <f t="shared" si="21"/>
        <v>1787.9691043348628</v>
      </c>
      <c r="BG162" s="19">
        <f t="shared" si="21"/>
        <v>1708.1750884581229</v>
      </c>
      <c r="BH162" s="19">
        <f t="shared" si="21"/>
        <v>1633.2973882947183</v>
      </c>
      <c r="BI162" s="19">
        <f t="shared" si="21"/>
        <v>1562.9865265712456</v>
      </c>
      <c r="BJ162" s="19">
        <f t="shared" si="21"/>
        <v>1496.1758692140243</v>
      </c>
      <c r="BK162" s="19">
        <f t="shared" si="21"/>
        <v>1432.9153203172814</v>
      </c>
      <c r="BL162" s="19">
        <f t="shared" si="21"/>
        <v>1374.0500410121788</v>
      </c>
      <c r="BM162" s="19">
        <f t="shared" si="21"/>
        <v>1319.3915779951933</v>
      </c>
      <c r="BN162" s="19">
        <f t="shared" si="21"/>
        <v>1268.4184831235775</v>
      </c>
      <c r="BO162" s="19">
        <f t="shared" si="21"/>
        <v>1221.7076356011228</v>
      </c>
      <c r="BP162" s="19">
        <f t="shared" si="21"/>
        <v>1179.014216723707</v>
      </c>
      <c r="BQ162" s="19">
        <f t="shared" si="21"/>
        <v>1139.4971984117599</v>
      </c>
      <c r="BR162" s="19">
        <f t="shared" si="21"/>
        <v>1102.5013548509223</v>
      </c>
      <c r="BS162" s="19">
        <f t="shared" si="21"/>
        <v>1067.9273922151185</v>
      </c>
      <c r="BT162" s="19">
        <f t="shared" si="21"/>
        <v>1036.0710724736516</v>
      </c>
      <c r="BU162" s="19">
        <f t="shared" si="21"/>
        <v>1006.8338704505381</v>
      </c>
      <c r="BV162" s="19">
        <f t="shared" si="21"/>
        <v>979.35124335866522</v>
      </c>
      <c r="BW162" s="19">
        <f t="shared" si="21"/>
        <v>953.29131063454349</v>
      </c>
      <c r="BX162" s="19">
        <f t="shared" si="21"/>
        <v>929.19590768277544</v>
      </c>
      <c r="BY162" s="19">
        <f t="shared" si="21"/>
        <v>906.81016057022157</v>
      </c>
      <c r="BZ162" s="19">
        <f t="shared" si="21"/>
        <v>886.02602772017406</v>
      </c>
      <c r="CA162" s="19">
        <f t="shared" si="21"/>
        <v>866.95621120787609</v>
      </c>
      <c r="CB162" s="19">
        <f t="shared" si="21"/>
        <v>849.31383635680129</v>
      </c>
      <c r="CC162" s="19">
        <f t="shared" si="21"/>
        <v>832.91089892935952</v>
      </c>
      <c r="CD162" s="19">
        <f t="shared" si="21"/>
        <v>817.54187059277535</v>
      </c>
      <c r="CE162" s="19">
        <f t="shared" si="21"/>
        <v>803.0933812290815</v>
      </c>
      <c r="CF162" s="19">
        <f t="shared" si="21"/>
        <v>789.44723367353595</v>
      </c>
      <c r="CG162" s="19">
        <f t="shared" si="21"/>
        <v>776.40105580311001</v>
      </c>
      <c r="CH162" s="19">
        <f t="shared" si="21"/>
        <v>763.83951039779379</v>
      </c>
      <c r="CI162" s="19">
        <f t="shared" si="21"/>
        <v>751.75277518064763</v>
      </c>
      <c r="CJ162" s="19">
        <f t="shared" si="21"/>
        <v>740.06680178196461</v>
      </c>
      <c r="CK162" s="19">
        <f t="shared" si="21"/>
        <v>728.78231983500734</v>
      </c>
      <c r="CL162" s="19">
        <f t="shared" si="21"/>
        <v>717.82982463288567</v>
      </c>
      <c r="CM162" s="19">
        <f t="shared" si="21"/>
        <v>707.21551644169085</v>
      </c>
      <c r="CN162" s="19">
        <f t="shared" si="21"/>
        <v>696.90593205749713</v>
      </c>
      <c r="CO162" s="19">
        <f t="shared" ref="CO162:CX162" si="22">CP129</f>
        <v>686.86975434774638</v>
      </c>
      <c r="CP162" s="19">
        <f t="shared" si="22"/>
        <v>677.1505856638264</v>
      </c>
      <c r="CQ162" s="19">
        <f t="shared" si="22"/>
        <v>667.81805834277748</v>
      </c>
      <c r="CR162" s="19">
        <f t="shared" si="22"/>
        <v>658.8538775229606</v>
      </c>
      <c r="CS162" s="19">
        <f t="shared" si="22"/>
        <v>650.25407497785147</v>
      </c>
      <c r="CT162" s="19">
        <f t="shared" si="22"/>
        <v>642.00157668171153</v>
      </c>
      <c r="CU162" s="19">
        <f t="shared" si="22"/>
        <v>634.16191979145742</v>
      </c>
      <c r="CV162" s="19">
        <f t="shared" si="22"/>
        <v>626.79972055329915</v>
      </c>
      <c r="CW162" s="19">
        <f t="shared" si="22"/>
        <v>619.84612336946122</v>
      </c>
      <c r="CX162" s="19">
        <f t="shared" si="22"/>
        <v>613.27835019103736</v>
      </c>
    </row>
    <row r="163" spans="1:103" x14ac:dyDescent="0.25">
      <c r="A163">
        <v>2100</v>
      </c>
      <c r="B163" s="20">
        <f t="shared" ref="B163:AB163" si="23">C154</f>
        <v>424.14021045129641</v>
      </c>
      <c r="C163" s="20">
        <f t="shared" si="23"/>
        <v>755.06931421218098</v>
      </c>
      <c r="D163" s="20">
        <f t="shared" si="23"/>
        <v>1063.5813369272441</v>
      </c>
      <c r="E163" s="20">
        <f t="shared" si="23"/>
        <v>1515.8999974345502</v>
      </c>
      <c r="F163" s="20">
        <f t="shared" si="23"/>
        <v>2095.1830388413218</v>
      </c>
      <c r="G163" s="20">
        <f t="shared" si="23"/>
        <v>2839.9245068671298</v>
      </c>
      <c r="H163" s="20">
        <f t="shared" si="23"/>
        <v>3762.1886333705779</v>
      </c>
      <c r="I163" s="20">
        <f t="shared" si="23"/>
        <v>4699.3117178798802</v>
      </c>
      <c r="J163" s="20">
        <f t="shared" si="23"/>
        <v>5644.1518633917804</v>
      </c>
      <c r="K163" s="20">
        <f t="shared" si="23"/>
        <v>6550.2075228360372</v>
      </c>
      <c r="L163" s="20">
        <f t="shared" si="23"/>
        <v>7488.7606096861045</v>
      </c>
      <c r="M163" s="20">
        <f t="shared" si="23"/>
        <v>8445.8838896666821</v>
      </c>
      <c r="N163" s="20">
        <f t="shared" si="23"/>
        <v>9434.9197780954692</v>
      </c>
      <c r="O163" s="20">
        <f t="shared" si="23"/>
        <v>10443.051653792598</v>
      </c>
      <c r="P163" s="20">
        <f t="shared" si="23"/>
        <v>11430.410281733914</v>
      </c>
      <c r="Q163" s="20">
        <f t="shared" si="23"/>
        <v>12371.375949309975</v>
      </c>
      <c r="R163" s="20">
        <f t="shared" si="23"/>
        <v>13367.785274211259</v>
      </c>
      <c r="S163" s="20">
        <f t="shared" si="23"/>
        <v>14279.510821458407</v>
      </c>
      <c r="T163" s="20">
        <f t="shared" si="23"/>
        <v>14866.596778195226</v>
      </c>
      <c r="U163" s="20">
        <f t="shared" si="23"/>
        <v>15400.502640872779</v>
      </c>
      <c r="V163" s="20">
        <f t="shared" si="23"/>
        <v>15830.823844377643</v>
      </c>
      <c r="W163" s="20">
        <f t="shared" si="23"/>
        <v>16124.529493925573</v>
      </c>
      <c r="X163" s="20">
        <f t="shared" si="23"/>
        <v>16260.508412265952</v>
      </c>
      <c r="Y163" s="20">
        <f t="shared" si="23"/>
        <v>16202.939396297686</v>
      </c>
      <c r="Z163" s="20">
        <f t="shared" si="23"/>
        <v>16066.914718558935</v>
      </c>
      <c r="AA163" s="20">
        <f t="shared" si="23"/>
        <v>15875.166579069622</v>
      </c>
      <c r="AB163" s="20">
        <f t="shared" si="23"/>
        <v>15609.901674905517</v>
      </c>
      <c r="AC163" s="20">
        <f t="shared" ref="AC163:CN163" si="24">AD154</f>
        <v>15178.182073394164</v>
      </c>
      <c r="AD163" s="20">
        <f t="shared" si="24"/>
        <v>14751.143817352659</v>
      </c>
      <c r="AE163" s="20">
        <f t="shared" si="24"/>
        <v>14329.687230504904</v>
      </c>
      <c r="AF163" s="20">
        <f t="shared" si="24"/>
        <v>13915.656560591402</v>
      </c>
      <c r="AG163" s="20">
        <f t="shared" si="24"/>
        <v>13510.678743773924</v>
      </c>
      <c r="AH163" s="20">
        <f t="shared" si="24"/>
        <v>13115.980797735425</v>
      </c>
      <c r="AI163" s="20">
        <f t="shared" si="24"/>
        <v>12733.522769113799</v>
      </c>
      <c r="AJ163" s="20">
        <f t="shared" si="24"/>
        <v>12365.541037175397</v>
      </c>
      <c r="AK163" s="20">
        <f t="shared" si="24"/>
        <v>12013.025237240645</v>
      </c>
      <c r="AL163" s="20">
        <f t="shared" si="24"/>
        <v>11675.812609865583</v>
      </c>
      <c r="AM163" s="20">
        <f t="shared" si="24"/>
        <v>11353.10260050211</v>
      </c>
      <c r="AN163" s="20">
        <f t="shared" si="24"/>
        <v>11043.049897591407</v>
      </c>
      <c r="AO163" s="20">
        <f t="shared" si="24"/>
        <v>10743.580826374357</v>
      </c>
      <c r="AP163" s="20">
        <f t="shared" si="24"/>
        <v>10451.285594696294</v>
      </c>
      <c r="AQ163" s="20">
        <f t="shared" si="24"/>
        <v>10163.792819782828</v>
      </c>
      <c r="AR163" s="20">
        <f t="shared" si="24"/>
        <v>9880.2951770143536</v>
      </c>
      <c r="AS163" s="20">
        <f t="shared" si="24"/>
        <v>9599.0047373362358</v>
      </c>
      <c r="AT163" s="20">
        <f t="shared" si="24"/>
        <v>9319.7016528345175</v>
      </c>
      <c r="AU163" s="20">
        <f t="shared" si="24"/>
        <v>9041.202942299542</v>
      </c>
      <c r="AV163" s="20">
        <f t="shared" si="24"/>
        <v>8762.209444419479</v>
      </c>
      <c r="AW163" s="20">
        <f t="shared" si="24"/>
        <v>8482.7606759715691</v>
      </c>
      <c r="AX163" s="20">
        <f t="shared" si="24"/>
        <v>8202.4381243736498</v>
      </c>
      <c r="AY163" s="20">
        <f t="shared" si="24"/>
        <v>7921.1546237859147</v>
      </c>
      <c r="AZ163" s="20">
        <f t="shared" si="24"/>
        <v>7639.4882387042362</v>
      </c>
      <c r="BA163" s="20">
        <f t="shared" si="24"/>
        <v>7357.0214568890478</v>
      </c>
      <c r="BB163" s="20">
        <f t="shared" si="24"/>
        <v>7072.4652859052121</v>
      </c>
      <c r="BC163" s="20">
        <f t="shared" si="24"/>
        <v>6786.4687210786669</v>
      </c>
      <c r="BD163" s="20">
        <f t="shared" si="24"/>
        <v>6501.4029943904961</v>
      </c>
      <c r="BE163" s="20">
        <f t="shared" si="24"/>
        <v>6220.4543172122758</v>
      </c>
      <c r="BF163" s="20">
        <f t="shared" si="24"/>
        <v>5946.1054601117385</v>
      </c>
      <c r="BG163" s="20">
        <f t="shared" si="24"/>
        <v>5678.460605853541</v>
      </c>
      <c r="BH163" s="20">
        <f t="shared" si="24"/>
        <v>5417.7275517865992</v>
      </c>
      <c r="BI163" s="20">
        <f t="shared" si="24"/>
        <v>5164.7225993634156</v>
      </c>
      <c r="BJ163" s="20">
        <f t="shared" si="24"/>
        <v>4920.6045674919105</v>
      </c>
      <c r="BK163" s="20">
        <f t="shared" si="24"/>
        <v>4686.5370204404344</v>
      </c>
      <c r="BL163" s="20">
        <f t="shared" si="24"/>
        <v>4464.3398419299556</v>
      </c>
      <c r="BM163" s="20">
        <f t="shared" si="24"/>
        <v>4255.159552446089</v>
      </c>
      <c r="BN163" s="20">
        <f t="shared" si="24"/>
        <v>4058.7425494480858</v>
      </c>
      <c r="BO163" s="20">
        <f t="shared" si="24"/>
        <v>3874.0552574878016</v>
      </c>
      <c r="BP163" s="20">
        <f t="shared" si="24"/>
        <v>3698.8029082316648</v>
      </c>
      <c r="BQ163" s="20">
        <f t="shared" si="24"/>
        <v>3532.1097492946938</v>
      </c>
      <c r="BR163" s="20">
        <f t="shared" si="24"/>
        <v>3372.4517667727314</v>
      </c>
      <c r="BS163" s="20">
        <f t="shared" si="24"/>
        <v>3218.4992085646068</v>
      </c>
      <c r="BT163" s="20">
        <f t="shared" si="24"/>
        <v>3069.1512768221864</v>
      </c>
      <c r="BU163" s="20">
        <f t="shared" si="24"/>
        <v>2923.9549229526456</v>
      </c>
      <c r="BV163" s="20">
        <f t="shared" si="24"/>
        <v>2783.3115121533065</v>
      </c>
      <c r="BW163" s="20">
        <f t="shared" si="24"/>
        <v>2647.4006528259474</v>
      </c>
      <c r="BX163" s="20">
        <f t="shared" si="24"/>
        <v>2516.492495476456</v>
      </c>
      <c r="BY163" s="20">
        <f t="shared" si="24"/>
        <v>2391.9699980721889</v>
      </c>
      <c r="BZ163" s="20">
        <f t="shared" si="24"/>
        <v>2274.2035684665839</v>
      </c>
      <c r="CA163" s="20">
        <f t="shared" si="24"/>
        <v>2162.827332399117</v>
      </c>
      <c r="CB163" s="20">
        <f t="shared" si="24"/>
        <v>2058.9665210813537</v>
      </c>
      <c r="CC163" s="20">
        <f t="shared" si="24"/>
        <v>1962.4056040196681</v>
      </c>
      <c r="CD163" s="20">
        <f t="shared" si="24"/>
        <v>1872.3497393437833</v>
      </c>
      <c r="CE163" s="20">
        <f t="shared" si="24"/>
        <v>1787.9691043348628</v>
      </c>
      <c r="CF163" s="20">
        <f t="shared" si="24"/>
        <v>1708.1750884581229</v>
      </c>
      <c r="CG163" s="20">
        <f t="shared" si="24"/>
        <v>1633.2973882947183</v>
      </c>
      <c r="CH163" s="20">
        <f t="shared" si="24"/>
        <v>1562.9865265712456</v>
      </c>
      <c r="CI163" s="20">
        <f t="shared" si="24"/>
        <v>1496.1758692140243</v>
      </c>
      <c r="CJ163" s="20">
        <f t="shared" si="24"/>
        <v>1432.9153203172814</v>
      </c>
      <c r="CK163" s="20">
        <f t="shared" si="24"/>
        <v>1374.0500410121788</v>
      </c>
      <c r="CL163" s="20">
        <f t="shared" si="24"/>
        <v>1319.3915779951933</v>
      </c>
      <c r="CM163" s="20">
        <f t="shared" si="24"/>
        <v>1268.4184831235775</v>
      </c>
      <c r="CN163" s="20">
        <f t="shared" si="24"/>
        <v>1221.7076356011228</v>
      </c>
      <c r="CO163" s="20">
        <f t="shared" ref="CO163:CX163" si="25">CP154</f>
        <v>1179.014216723707</v>
      </c>
      <c r="CP163" s="20">
        <f t="shared" si="25"/>
        <v>1139.4971984117599</v>
      </c>
      <c r="CQ163" s="20">
        <f t="shared" si="25"/>
        <v>1102.5013548509223</v>
      </c>
      <c r="CR163" s="20">
        <f t="shared" si="25"/>
        <v>1067.9273922151185</v>
      </c>
      <c r="CS163" s="20">
        <f t="shared" si="25"/>
        <v>1036.0710724736516</v>
      </c>
      <c r="CT163" s="20">
        <f t="shared" si="25"/>
        <v>1006.8338704505381</v>
      </c>
      <c r="CU163" s="20">
        <f t="shared" si="25"/>
        <v>979.35124335866522</v>
      </c>
      <c r="CV163" s="20">
        <f t="shared" si="25"/>
        <v>953.29131063454349</v>
      </c>
      <c r="CW163" s="20">
        <f t="shared" si="25"/>
        <v>929.19590768277544</v>
      </c>
      <c r="CX163" s="20">
        <f t="shared" si="25"/>
        <v>906.81016057022157</v>
      </c>
    </row>
    <row r="164" spans="1:103" x14ac:dyDescent="0.25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</row>
    <row r="165" spans="1:103" x14ac:dyDescent="0.25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</row>
    <row r="166" spans="1:103" x14ac:dyDescent="0.25">
      <c r="B166" s="18"/>
      <c r="C166" s="16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</row>
    <row r="167" spans="1:103" x14ac:dyDescent="0.25">
      <c r="B167" s="18"/>
      <c r="C167" s="16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</row>
    <row r="168" spans="1:103" x14ac:dyDescent="0.25">
      <c r="B168" s="18"/>
      <c r="C168" s="16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</row>
    <row r="169" spans="1:103" x14ac:dyDescent="0.25">
      <c r="B169" s="18"/>
      <c r="C169" s="16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</row>
    <row r="170" spans="1:103" x14ac:dyDescent="0.25">
      <c r="B170" s="18"/>
      <c r="C170" s="16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</row>
    <row r="171" spans="1:103" x14ac:dyDescent="0.25">
      <c r="B171" s="18"/>
      <c r="C171" s="16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</row>
    <row r="172" spans="1:103" x14ac:dyDescent="0.25">
      <c r="B172" s="15"/>
      <c r="C172" s="16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</row>
    <row r="173" spans="1:103" x14ac:dyDescent="0.25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</row>
    <row r="174" spans="1:103" x14ac:dyDescent="0.25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</row>
    <row r="175" spans="1:103" x14ac:dyDescent="0.25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</row>
    <row r="176" spans="1:103" x14ac:dyDescent="0.25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</row>
    <row r="177" spans="2:103" x14ac:dyDescent="0.25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</row>
    <row r="178" spans="2:103" x14ac:dyDescent="0.25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</row>
    <row r="179" spans="2:103" x14ac:dyDescent="0.25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54"/>
  <sheetViews>
    <sheetView workbookViewId="0">
      <selection activeCell="D12" sqref="D12"/>
    </sheetView>
  </sheetViews>
  <sheetFormatPr defaultRowHeight="15" x14ac:dyDescent="0.25"/>
  <cols>
    <col min="2" max="2" width="11" bestFit="1" customWidth="1"/>
    <col min="3" max="3" width="11" customWidth="1"/>
  </cols>
  <sheetData>
    <row r="1" spans="1:104" x14ac:dyDescent="0.25">
      <c r="A1" t="s">
        <v>152</v>
      </c>
    </row>
    <row r="2" spans="1:104" x14ac:dyDescent="0.25">
      <c r="B2" t="s">
        <v>118</v>
      </c>
      <c r="C2" t="s">
        <v>226</v>
      </c>
      <c r="D2" s="1">
        <v>0</v>
      </c>
      <c r="E2" s="1">
        <v>1</v>
      </c>
      <c r="F2" s="1">
        <v>2</v>
      </c>
      <c r="G2" s="1">
        <v>3</v>
      </c>
      <c r="H2" s="1">
        <v>4</v>
      </c>
      <c r="I2" s="1">
        <v>5</v>
      </c>
      <c r="J2" s="1">
        <v>6</v>
      </c>
      <c r="K2" s="1">
        <v>7</v>
      </c>
      <c r="L2" s="1">
        <v>8</v>
      </c>
      <c r="M2" s="1">
        <v>9</v>
      </c>
      <c r="N2" s="1">
        <v>10</v>
      </c>
      <c r="O2" s="1">
        <v>11</v>
      </c>
      <c r="P2" s="1">
        <v>12</v>
      </c>
      <c r="Q2" s="1">
        <v>13</v>
      </c>
      <c r="R2" s="1">
        <v>14</v>
      </c>
      <c r="S2" s="1">
        <v>15</v>
      </c>
      <c r="T2" s="1">
        <v>16</v>
      </c>
      <c r="U2" s="1">
        <v>17</v>
      </c>
      <c r="V2" s="1">
        <v>18</v>
      </c>
      <c r="W2" s="1">
        <v>19</v>
      </c>
      <c r="X2" s="1">
        <v>20</v>
      </c>
      <c r="Y2" s="1">
        <v>21</v>
      </c>
      <c r="Z2" s="1">
        <v>22</v>
      </c>
      <c r="AA2" s="1">
        <v>23</v>
      </c>
      <c r="AB2" s="1">
        <v>24</v>
      </c>
      <c r="AC2" s="1">
        <v>25</v>
      </c>
      <c r="AD2" s="1">
        <v>26</v>
      </c>
      <c r="AE2" s="1">
        <v>27</v>
      </c>
      <c r="AF2" s="1">
        <v>28</v>
      </c>
      <c r="AG2" s="1">
        <v>29</v>
      </c>
      <c r="AH2" s="1">
        <v>30</v>
      </c>
      <c r="AI2" s="1">
        <v>31</v>
      </c>
      <c r="AJ2" s="1">
        <v>32</v>
      </c>
      <c r="AK2" s="1">
        <v>33</v>
      </c>
      <c r="AL2" s="1">
        <v>34</v>
      </c>
      <c r="AM2" s="1">
        <v>35</v>
      </c>
      <c r="AN2" s="1">
        <v>36</v>
      </c>
      <c r="AO2" s="1">
        <v>37</v>
      </c>
      <c r="AP2" s="1">
        <v>38</v>
      </c>
      <c r="AQ2" s="1">
        <v>39</v>
      </c>
      <c r="AR2" s="1">
        <v>40</v>
      </c>
      <c r="AS2" s="1">
        <v>41</v>
      </c>
      <c r="AT2" s="1">
        <v>42</v>
      </c>
      <c r="AU2" s="1">
        <v>43</v>
      </c>
      <c r="AV2" s="1">
        <v>44</v>
      </c>
      <c r="AW2" s="1">
        <v>45</v>
      </c>
      <c r="AX2" s="1">
        <v>46</v>
      </c>
      <c r="AY2" s="1">
        <v>47</v>
      </c>
      <c r="AZ2" s="1">
        <v>48</v>
      </c>
      <c r="BA2" s="1">
        <v>49</v>
      </c>
      <c r="BB2" s="1">
        <v>50</v>
      </c>
      <c r="BC2" s="1">
        <v>51</v>
      </c>
      <c r="BD2" s="1">
        <v>52</v>
      </c>
      <c r="BE2" s="1">
        <v>53</v>
      </c>
      <c r="BF2" s="1">
        <v>54</v>
      </c>
      <c r="BG2" s="1">
        <v>55</v>
      </c>
      <c r="BH2" s="1">
        <v>56</v>
      </c>
      <c r="BI2" s="1">
        <v>57</v>
      </c>
      <c r="BJ2" s="1">
        <v>58</v>
      </c>
      <c r="BK2" s="1">
        <v>59</v>
      </c>
      <c r="BL2" s="1">
        <v>60</v>
      </c>
      <c r="BM2" s="1">
        <v>61</v>
      </c>
      <c r="BN2" s="1">
        <v>62</v>
      </c>
      <c r="BO2" s="1">
        <v>63</v>
      </c>
      <c r="BP2" s="1">
        <v>64</v>
      </c>
      <c r="BQ2" s="1">
        <v>65</v>
      </c>
      <c r="BR2" s="1">
        <v>66</v>
      </c>
      <c r="BS2" s="1">
        <v>67</v>
      </c>
      <c r="BT2" s="1">
        <v>68</v>
      </c>
      <c r="BU2" s="1">
        <v>69</v>
      </c>
      <c r="BV2" s="1">
        <v>70</v>
      </c>
      <c r="BW2" s="1">
        <v>71</v>
      </c>
      <c r="BX2" s="1">
        <v>72</v>
      </c>
      <c r="BY2" s="1">
        <v>73</v>
      </c>
      <c r="BZ2" s="1">
        <v>74</v>
      </c>
      <c r="CA2" s="1">
        <v>75</v>
      </c>
      <c r="CB2" s="1">
        <v>76</v>
      </c>
      <c r="CC2" s="1">
        <v>77</v>
      </c>
      <c r="CD2" s="1">
        <v>78</v>
      </c>
      <c r="CE2" s="1">
        <v>79</v>
      </c>
      <c r="CF2" s="1">
        <v>80</v>
      </c>
      <c r="CG2" s="1">
        <v>81</v>
      </c>
      <c r="CH2" s="1">
        <v>82</v>
      </c>
      <c r="CI2" s="1">
        <v>83</v>
      </c>
      <c r="CJ2" s="1">
        <v>84</v>
      </c>
      <c r="CK2" s="1">
        <v>85</v>
      </c>
      <c r="CL2" s="1">
        <v>86</v>
      </c>
      <c r="CM2" s="1">
        <v>87</v>
      </c>
      <c r="CN2" s="1">
        <v>88</v>
      </c>
      <c r="CO2" s="1">
        <v>89</v>
      </c>
      <c r="CP2" s="1">
        <v>90</v>
      </c>
      <c r="CQ2" s="1">
        <v>91</v>
      </c>
      <c r="CR2" s="1">
        <v>92</v>
      </c>
      <c r="CS2" s="1">
        <v>93</v>
      </c>
      <c r="CT2" s="1">
        <v>94</v>
      </c>
      <c r="CU2" s="1">
        <v>95</v>
      </c>
      <c r="CV2" s="1">
        <v>96</v>
      </c>
      <c r="CW2" s="1">
        <v>97</v>
      </c>
      <c r="CX2" s="1">
        <v>98</v>
      </c>
      <c r="CY2" s="1">
        <v>99</v>
      </c>
      <c r="CZ2" s="1">
        <v>100</v>
      </c>
    </row>
    <row r="3" spans="1:104" x14ac:dyDescent="0.25">
      <c r="A3">
        <f>A4-1</f>
        <v>1949</v>
      </c>
      <c r="B3">
        <f>SUM(D3:CZ3)</f>
        <v>4721164.4890757734</v>
      </c>
      <c r="D3" s="4">
        <f>CumHKI!C3*Inputs!F$15*Population!C3</f>
        <v>0</v>
      </c>
      <c r="E3" s="4">
        <f>CumHKI!D3*Inputs!G$15*Population!D3</f>
        <v>0</v>
      </c>
      <c r="F3" s="4">
        <f>CumHKI!E3*Inputs!H$15*Population!E3</f>
        <v>0</v>
      </c>
      <c r="G3" s="4">
        <f>CumHKI!F3*Inputs!I$15*Population!F3</f>
        <v>0</v>
      </c>
      <c r="H3" s="4">
        <f>CumHKI!G3*Inputs!J$15*Population!G3</f>
        <v>0</v>
      </c>
      <c r="I3" s="4">
        <f>CumHKI!H3*Inputs!K$15*Population!H3</f>
        <v>0</v>
      </c>
      <c r="J3" s="4">
        <f>CumHKI!I3*Inputs!L$15*Population!I3</f>
        <v>0</v>
      </c>
      <c r="K3" s="4">
        <f>CumHKI!J3*Inputs!M$15*Population!J3</f>
        <v>0</v>
      </c>
      <c r="L3" s="4">
        <f>CumHKI!K3*Inputs!N$15*Population!K3</f>
        <v>0</v>
      </c>
      <c r="M3" s="4">
        <f>CumHKI!L3*Inputs!O$15*Population!L3</f>
        <v>0</v>
      </c>
      <c r="N3" s="4">
        <f>CumHKI!M3*Inputs!P$15*Population!M3</f>
        <v>0</v>
      </c>
      <c r="O3" s="4">
        <f>CumHKI!N3*Inputs!Q$15*Population!N3</f>
        <v>0</v>
      </c>
      <c r="P3" s="4">
        <f>CumHKI!O3*Inputs!R$15*Population!O3</f>
        <v>0</v>
      </c>
      <c r="Q3" s="4">
        <f>CumHKI!P3*Inputs!S$15*Population!P3</f>
        <v>0</v>
      </c>
      <c r="R3" s="4">
        <f>CumHKI!Q3*Inputs!T$15*Population!Q3</f>
        <v>0</v>
      </c>
      <c r="S3" s="4">
        <f>CumHKI!R3*Inputs!U$15*Population!R3</f>
        <v>1334.6359813124648</v>
      </c>
      <c r="T3" s="4">
        <f>CumHKI!S3*Inputs!V$15*Population!S3</f>
        <v>1849.6114851986767</v>
      </c>
      <c r="U3" s="4">
        <f>CumHKI!T3*Inputs!W$15*Population!T3</f>
        <v>3492.4676030330215</v>
      </c>
      <c r="V3" s="4">
        <f>CumHKI!U3*Inputs!X$15*Population!U3</f>
        <v>5939.8028040860399</v>
      </c>
      <c r="W3" s="4">
        <f>CumHKI!V3*Inputs!Y$15*Population!V3</f>
        <v>10585.437612550479</v>
      </c>
      <c r="X3" s="4">
        <f>CumHKI!W3*Inputs!Z$15*Population!W3</f>
        <v>14946.840538235989</v>
      </c>
      <c r="Y3" s="4">
        <f>CumHKI!X3*Inputs!AA$15*Population!X3</f>
        <v>22624.100803776411</v>
      </c>
      <c r="Z3" s="4">
        <f>CumHKI!Y3*Inputs!AB$15*Population!Y3</f>
        <v>30637.641356154094</v>
      </c>
      <c r="AA3" s="4">
        <f>CumHKI!Z3*Inputs!AC$15*Population!Z3</f>
        <v>40361.027961725376</v>
      </c>
      <c r="AB3" s="4">
        <f>CumHKI!AA3*Inputs!AD$15*Population!AA3</f>
        <v>53218.213695677267</v>
      </c>
      <c r="AC3" s="4">
        <f>CumHKI!AB3*Inputs!AE$15*Population!AB3</f>
        <v>67329.112596176215</v>
      </c>
      <c r="AD3" s="4">
        <f>CumHKI!AC3*Inputs!AF$15*Population!AC3</f>
        <v>82849.418613689544</v>
      </c>
      <c r="AE3" s="4">
        <f>CumHKI!AD3*Inputs!AG$15*Population!AD3</f>
        <v>92655.142874934769</v>
      </c>
      <c r="AF3" s="4">
        <f>CumHKI!AE3*Inputs!AH$15*Population!AE3</f>
        <v>106249.72976239509</v>
      </c>
      <c r="AG3" s="4">
        <f>CumHKI!AF3*Inputs!AI$15*Population!AF3</f>
        <v>123274.77823698679</v>
      </c>
      <c r="AH3" s="4">
        <f>CumHKI!AG3*Inputs!AJ$15*Population!AG3</f>
        <v>132391.73914904703</v>
      </c>
      <c r="AI3" s="4">
        <f>CumHKI!AH3*Inputs!AK$15*Population!AH3</f>
        <v>147620.11750006967</v>
      </c>
      <c r="AJ3" s="4">
        <f>CumHKI!AI3*Inputs!AL$15*Population!AI3</f>
        <v>149999.88807989648</v>
      </c>
      <c r="AK3" s="4">
        <f>CumHKI!AJ3*Inputs!AM$15*Population!AJ3</f>
        <v>151923.6406332826</v>
      </c>
      <c r="AL3" s="4">
        <f>CumHKI!AK3*Inputs!AN$15*Population!AK3</f>
        <v>154986.74090993556</v>
      </c>
      <c r="AM3" s="4">
        <f>CumHKI!AL3*Inputs!AO$15*Population!AL3</f>
        <v>153686.839068581</v>
      </c>
      <c r="AN3" s="4">
        <f>CumHKI!AM3*Inputs!AP$15*Population!AM3</f>
        <v>154730.74698366362</v>
      </c>
      <c r="AO3" s="4">
        <f>CumHKI!AN3*Inputs!AQ$15*Population!AN3</f>
        <v>151284.01947818304</v>
      </c>
      <c r="AP3" s="4">
        <f>CumHKI!AO3*Inputs!AR$15*Population!AO3</f>
        <v>144233.16403691695</v>
      </c>
      <c r="AQ3" s="4">
        <f>CumHKI!AP3*Inputs!AS$15*Population!AP3</f>
        <v>145094.0505175367</v>
      </c>
      <c r="AR3" s="4">
        <f>CumHKI!AQ3*Inputs!AT$15*Population!AQ3</f>
        <v>147253.35589993035</v>
      </c>
      <c r="AS3" s="4">
        <f>CumHKI!AR3*Inputs!AU$15*Population!AR3</f>
        <v>150857.11314772617</v>
      </c>
      <c r="AT3" s="4">
        <f>CumHKI!AS3*Inputs!AV$15*Population!AS3</f>
        <v>146117.58439287223</v>
      </c>
      <c r="AU3" s="4">
        <f>CumHKI!AT3*Inputs!AW$15*Population!AT3</f>
        <v>142254.39248356174</v>
      </c>
      <c r="AV3" s="4">
        <f>CumHKI!AU3*Inputs!AX$15*Population!AU3</f>
        <v>140849.09265953911</v>
      </c>
      <c r="AW3" s="4">
        <f>CumHKI!AV3*Inputs!AY$15*Population!AV3</f>
        <v>134672.17387982982</v>
      </c>
      <c r="AX3" s="4">
        <f>CumHKI!AW3*Inputs!AZ$15*Population!AW3</f>
        <v>131745.20496840344</v>
      </c>
      <c r="AY3" s="4">
        <f>CumHKI!AX3*Inputs!BA$15*Population!AX3</f>
        <v>121037.69359802474</v>
      </c>
      <c r="AZ3" s="4">
        <f>CumHKI!AY3*Inputs!BB$15*Population!AY3</f>
        <v>113784.90172553272</v>
      </c>
      <c r="BA3" s="4">
        <f>CumHKI!AZ3*Inputs!BC$15*Population!AZ3</f>
        <v>114128.34436042549</v>
      </c>
      <c r="BB3" s="4">
        <f>CumHKI!BA3*Inputs!BD$15*Population!BA3</f>
        <v>107790.06242565537</v>
      </c>
      <c r="BC3" s="4">
        <f>CumHKI!BB3*Inputs!BE$15*Population!BB3</f>
        <v>106823.08014091205</v>
      </c>
      <c r="BD3" s="4">
        <f>CumHKI!BC3*Inputs!BF$15*Population!BC3</f>
        <v>102088.31880391845</v>
      </c>
      <c r="BE3" s="4">
        <f>CumHKI!BD3*Inputs!BG$15*Population!BD3</f>
        <v>96588.271333992176</v>
      </c>
      <c r="BF3" s="4">
        <f>CumHKI!BE3*Inputs!BH$15*Population!BE3</f>
        <v>95619.494659295029</v>
      </c>
      <c r="BG3" s="4">
        <f>CumHKI!BF3*Inputs!BI$15*Population!BF3</f>
        <v>91865.32723558991</v>
      </c>
      <c r="BH3" s="4">
        <f>CumHKI!BG3*Inputs!BJ$15*Population!BG3</f>
        <v>85948.935832567586</v>
      </c>
      <c r="BI3" s="4">
        <f>CumHKI!BH3*Inputs!BK$15*Population!BH3</f>
        <v>77356.295937727744</v>
      </c>
      <c r="BJ3" s="4">
        <f>CumHKI!BI3*Inputs!BL$15*Population!BI3</f>
        <v>67811.44897124893</v>
      </c>
      <c r="BK3" s="4">
        <f>CumHKI!BJ3*Inputs!BM$15*Population!BJ3</f>
        <v>59824.045428496087</v>
      </c>
      <c r="BL3" s="4">
        <f>CumHKI!BK3*Inputs!BN$15*Population!BK3</f>
        <v>49347.150629003576</v>
      </c>
      <c r="BM3" s="4">
        <f>CumHKI!BL3*Inputs!BO$15*Population!BL3</f>
        <v>41197.841239857065</v>
      </c>
      <c r="BN3" s="4">
        <f>CumHKI!BM3*Inputs!BP$15*Population!BM3</f>
        <v>34271.51119108704</v>
      </c>
      <c r="BO3" s="4">
        <f>CumHKI!BN3*Inputs!BQ$15*Population!BN3</f>
        <v>26764.688596225373</v>
      </c>
      <c r="BP3" s="4">
        <f>CumHKI!BO3*Inputs!BR$15*Population!BO3</f>
        <v>26321.301888167105</v>
      </c>
      <c r="BQ3" s="4">
        <f>CumHKI!BP3*Inputs!BS$15*Population!BP3</f>
        <v>22097.972272087482</v>
      </c>
      <c r="BR3" s="4">
        <f>CumHKI!BQ3*Inputs!BT$15*Population!BQ3</f>
        <v>19442.724634367798</v>
      </c>
      <c r="BS3" s="4">
        <f>CumHKI!BR3*Inputs!BU$15*Population!BR3</f>
        <v>17609.808280545727</v>
      </c>
      <c r="BT3" s="4">
        <f>CumHKI!BS3*Inputs!BV$15*Population!BS3</f>
        <v>16247.524892738355</v>
      </c>
      <c r="BU3" s="4">
        <f>CumHKI!BT3*Inputs!BW$15*Population!BT3</f>
        <v>14100.947670634601</v>
      </c>
      <c r="BV3" s="4">
        <f>CumHKI!BU3*Inputs!BX$15*Population!BU3</f>
        <v>12612.260909555709</v>
      </c>
      <c r="BW3" s="4">
        <f>CumHKI!BV3*Inputs!BY$15*Population!BV3</f>
        <v>10286.226615144264</v>
      </c>
      <c r="BX3" s="4">
        <f>CumHKI!BW3*Inputs!BZ$15*Population!BW3</f>
        <v>8868.1316657957177</v>
      </c>
      <c r="BY3" s="4">
        <f>CumHKI!BX3*Inputs!CA$15*Population!BX3</f>
        <v>8046.1386200984171</v>
      </c>
      <c r="BZ3" s="4">
        <f>CumHKI!BY3*Inputs!CB$15*Population!BY3</f>
        <v>7222.1746056302054</v>
      </c>
      <c r="CA3" s="4">
        <f>CumHKI!BZ3*Inputs!CC$15*Population!BZ3</f>
        <v>5631.2439260835145</v>
      </c>
      <c r="CB3" s="4">
        <f>CumHKI!CA3*Inputs!CD$15*Population!CA3</f>
        <v>5504.7438516527573</v>
      </c>
      <c r="CC3" s="4">
        <f>CumHKI!CB3*Inputs!CE$15*Population!CB3</f>
        <v>4529.0164806244729</v>
      </c>
      <c r="CD3" s="4">
        <f>CumHKI!CC3*Inputs!CF$15*Population!CC3</f>
        <v>3366.2092337564563</v>
      </c>
      <c r="CE3" s="4">
        <f>CumHKI!CD3*Inputs!CG$15*Population!CD3</f>
        <v>2756.6874687534041</v>
      </c>
      <c r="CF3" s="4">
        <f>CumHKI!CE3*Inputs!CH$15*Population!CE3</f>
        <v>1835.8799220343474</v>
      </c>
      <c r="CG3" s="4">
        <f>CumHKI!CF3*Inputs!CI$15*Population!CF3</f>
        <v>1437.1942780272702</v>
      </c>
      <c r="CH3" s="4">
        <f>CumHKI!CG3*Inputs!CJ$15*Population!CG3</f>
        <v>1103.6143673377039</v>
      </c>
      <c r="CI3" s="4">
        <f>CumHKI!CH3*Inputs!CK$15*Population!CH3</f>
        <v>839.55751191543629</v>
      </c>
      <c r="CJ3" s="4">
        <f>CumHKI!CI3*Inputs!CL$15*Population!CI3</f>
        <v>632.52107719195703</v>
      </c>
      <c r="CK3" s="4">
        <f>CumHKI!CJ3*Inputs!CM$15*Population!CJ3</f>
        <v>460.67745850309853</v>
      </c>
      <c r="CL3" s="4">
        <f>CumHKI!CK3*Inputs!CN$15*Population!CK3</f>
        <v>322.39834026806972</v>
      </c>
      <c r="CM3" s="4">
        <f>CumHKI!CL3*Inputs!CO$15*Population!CL3</f>
        <v>216.77413283236947</v>
      </c>
      <c r="CN3" s="4">
        <f>CumHKI!CM3*Inputs!CP$15*Population!CM3</f>
        <v>139.31528136930831</v>
      </c>
      <c r="CO3" s="4">
        <f>CumHKI!CN3*Inputs!CQ$15*Population!CN3</f>
        <v>85.434360084642108</v>
      </c>
      <c r="CP3" s="4">
        <f>CumHKI!CO3*Inputs!CR$15*Population!CO3</f>
        <v>52.999568987141132</v>
      </c>
      <c r="CQ3" s="4">
        <f>CumHKI!CP3*Inputs!CS$15*Population!CP3</f>
        <v>40.057939319213951</v>
      </c>
      <c r="CR3" s="4">
        <f>CumHKI!CQ3*Inputs!CT$15*Population!CQ3</f>
        <v>30.9664800942924</v>
      </c>
      <c r="CS3" s="4">
        <f>CumHKI!CR3*Inputs!CU$15*Population!CR3</f>
        <v>17.32336215098448</v>
      </c>
      <c r="CT3" s="4">
        <f>CumHKI!CS3*Inputs!CV$15*Population!CS3</f>
        <v>2.8644626976280527</v>
      </c>
      <c r="CU3" s="4">
        <f>CumHKI!CT3*Inputs!CW$15*Population!CT3</f>
        <v>2.8361016808198536</v>
      </c>
      <c r="CV3" s="4">
        <f>CumHKI!CU3*Inputs!CX$15*Population!CU3</f>
        <v>2.2258706743937515</v>
      </c>
      <c r="CW3" s="4">
        <f>CumHKI!CV3*Inputs!CY$15*Population!CV3</f>
        <v>1.6613505414363112</v>
      </c>
      <c r="CX3" s="4">
        <f>CumHKI!CW3*Inputs!CZ$15*Population!CW3</f>
        <v>1.0742214048486958</v>
      </c>
      <c r="CY3" s="4">
        <f>CumHKI!CX3*Inputs!DA$15*Population!CX3</f>
        <v>0.53179277467757213</v>
      </c>
      <c r="CZ3" s="4">
        <f>CumHKI!CY3*Inputs!DB$15*Population!CY3</f>
        <v>0.23035578111033453</v>
      </c>
    </row>
    <row r="4" spans="1:104" x14ac:dyDescent="0.25">
      <c r="A4">
        <f>'HKFI(x)'!AE2</f>
        <v>1950</v>
      </c>
      <c r="B4">
        <f>SUM(D4:CZ4)</f>
        <v>4765024.4508560142</v>
      </c>
      <c r="C4">
        <f>100*(B4/B3-1)</f>
        <v>0.92900727949063455</v>
      </c>
      <c r="D4" s="4">
        <f>CumHKI!C4*Inputs!F$15*Population!C3</f>
        <v>0</v>
      </c>
      <c r="E4" s="4">
        <f>CumHKI!D4*Inputs!G$15*Population!D3</f>
        <v>0</v>
      </c>
      <c r="F4" s="4">
        <f>CumHKI!E4*Inputs!H$15*Population!E3</f>
        <v>0</v>
      </c>
      <c r="G4" s="4">
        <f>CumHKI!F4*Inputs!I$15*Population!F3</f>
        <v>0</v>
      </c>
      <c r="H4" s="4">
        <f>CumHKI!G4*Inputs!J$15*Population!G3</f>
        <v>0</v>
      </c>
      <c r="I4" s="4">
        <f>CumHKI!H4*Inputs!K$15*Population!H3</f>
        <v>0</v>
      </c>
      <c r="J4" s="4">
        <f>CumHKI!I4*Inputs!L$15*Population!I3</f>
        <v>0</v>
      </c>
      <c r="K4" s="4">
        <f>CumHKI!J4*Inputs!M$15*Population!J3</f>
        <v>0</v>
      </c>
      <c r="L4" s="4">
        <f>CumHKI!K4*Inputs!N$15*Population!K3</f>
        <v>0</v>
      </c>
      <c r="M4" s="4">
        <f>CumHKI!L4*Inputs!O$15*Population!L3</f>
        <v>0</v>
      </c>
      <c r="N4" s="4">
        <f>CumHKI!M4*Inputs!P$15*Population!M3</f>
        <v>0</v>
      </c>
      <c r="O4" s="4">
        <f>CumHKI!N4*Inputs!Q$15*Population!N3</f>
        <v>0</v>
      </c>
      <c r="P4" s="4">
        <f>CumHKI!O4*Inputs!R$15*Population!O3</f>
        <v>0</v>
      </c>
      <c r="Q4" s="4">
        <f>CumHKI!P4*Inputs!S$15*Population!P3</f>
        <v>0</v>
      </c>
      <c r="R4" s="4">
        <f>CumHKI!Q4*Inputs!T$15*Population!Q3</f>
        <v>0</v>
      </c>
      <c r="S4" s="4">
        <f>CumHKI!R4*Inputs!U$15*Population!R3</f>
        <v>1334.6359813124648</v>
      </c>
      <c r="T4" s="4">
        <f>CumHKI!S4*Inputs!V$15*Population!S3</f>
        <v>1849.6114851986767</v>
      </c>
      <c r="U4" s="4">
        <f>CumHKI!T4*Inputs!W$15*Population!T3</f>
        <v>3492.4676030330215</v>
      </c>
      <c r="V4" s="4">
        <f>CumHKI!U4*Inputs!X$15*Population!U3</f>
        <v>5939.8028040860399</v>
      </c>
      <c r="W4" s="4">
        <f>CumHKI!V4*Inputs!Y$15*Population!V3</f>
        <v>10585.437612550479</v>
      </c>
      <c r="X4" s="4">
        <f>CumHKI!W4*Inputs!Z$15*Population!W3</f>
        <v>14946.840538235989</v>
      </c>
      <c r="Y4" s="4">
        <f>CumHKI!X4*Inputs!AA$15*Population!X3</f>
        <v>22624.100803776411</v>
      </c>
      <c r="Z4" s="4">
        <f>CumHKI!Y4*Inputs!AB$15*Population!Y3</f>
        <v>30637.641356154094</v>
      </c>
      <c r="AA4" s="4">
        <f>CumHKI!Z4*Inputs!AC$15*Population!Z3</f>
        <v>40361.027961725376</v>
      </c>
      <c r="AB4" s="4">
        <f>CumHKI!AA4*Inputs!AD$15*Population!AA3</f>
        <v>53218.213695677267</v>
      </c>
      <c r="AC4" s="4">
        <f>CumHKI!AB4*Inputs!AE$15*Population!AB3</f>
        <v>67329.112596176215</v>
      </c>
      <c r="AD4" s="4">
        <f>CumHKI!AC4*Inputs!AF$15*Population!AC3</f>
        <v>82849.418613689544</v>
      </c>
      <c r="AE4" s="4">
        <f>CumHKI!AD4*Inputs!AG$15*Population!AD3</f>
        <v>93581.694303684126</v>
      </c>
      <c r="AF4" s="4">
        <f>CumHKI!AE4*Inputs!AH$15*Population!AE3</f>
        <v>107312.22706001905</v>
      </c>
      <c r="AG4" s="4">
        <f>CumHKI!AF4*Inputs!AI$15*Population!AF3</f>
        <v>124507.52601935665</v>
      </c>
      <c r="AH4" s="4">
        <f>CumHKI!AG4*Inputs!AJ$15*Population!AG3</f>
        <v>133715.65654053751</v>
      </c>
      <c r="AI4" s="4">
        <f>CumHKI!AH4*Inputs!AK$15*Population!AH3</f>
        <v>149096.31867507039</v>
      </c>
      <c r="AJ4" s="4">
        <f>CumHKI!AI4*Inputs!AL$15*Population!AI3</f>
        <v>151499.88696069544</v>
      </c>
      <c r="AK4" s="4">
        <f>CumHKI!AJ4*Inputs!AM$15*Population!AJ3</f>
        <v>153442.87703961541</v>
      </c>
      <c r="AL4" s="4">
        <f>CumHKI!AK4*Inputs!AN$15*Population!AK3</f>
        <v>156536.60831903492</v>
      </c>
      <c r="AM4" s="4">
        <f>CumHKI!AL4*Inputs!AO$15*Population!AL3</f>
        <v>155223.70745926679</v>
      </c>
      <c r="AN4" s="4">
        <f>CumHKI!AM4*Inputs!AP$15*Population!AM3</f>
        <v>156278.05445350026</v>
      </c>
      <c r="AO4" s="4">
        <f>CumHKI!AN4*Inputs!AQ$15*Population!AN3</f>
        <v>152796.85967296487</v>
      </c>
      <c r="AP4" s="4">
        <f>CumHKI!AO4*Inputs!AR$15*Population!AO3</f>
        <v>145675.49567728612</v>
      </c>
      <c r="AQ4" s="4">
        <f>CumHKI!AP4*Inputs!AS$15*Population!AP3</f>
        <v>146544.99102271209</v>
      </c>
      <c r="AR4" s="4">
        <f>CumHKI!AQ4*Inputs!AT$15*Population!AQ3</f>
        <v>148725.88945892963</v>
      </c>
      <c r="AS4" s="4">
        <f>CumHKI!AR4*Inputs!AU$15*Population!AR3</f>
        <v>152365.68427920344</v>
      </c>
      <c r="AT4" s="4">
        <f>CumHKI!AS4*Inputs!AV$15*Population!AS3</f>
        <v>147578.76023680097</v>
      </c>
      <c r="AU4" s="4">
        <f>CumHKI!AT4*Inputs!AW$15*Population!AT3</f>
        <v>143676.93640839733</v>
      </c>
      <c r="AV4" s="4">
        <f>CumHKI!AU4*Inputs!AX$15*Population!AU3</f>
        <v>142257.58358613451</v>
      </c>
      <c r="AW4" s="4">
        <f>CumHKI!AV4*Inputs!AY$15*Population!AV3</f>
        <v>136018.89561862813</v>
      </c>
      <c r="AX4" s="4">
        <f>CumHKI!AW4*Inputs!AZ$15*Population!AW3</f>
        <v>133062.65701808748</v>
      </c>
      <c r="AY4" s="4">
        <f>CumHKI!AX4*Inputs!BA$15*Population!AX3</f>
        <v>122248.07053400498</v>
      </c>
      <c r="AZ4" s="4">
        <f>CumHKI!AY4*Inputs!BB$15*Population!AY3</f>
        <v>114922.75074278803</v>
      </c>
      <c r="BA4" s="4">
        <f>CumHKI!AZ4*Inputs!BC$15*Population!AZ3</f>
        <v>115269.62780402973</v>
      </c>
      <c r="BB4" s="4">
        <f>CumHKI!BA4*Inputs!BD$15*Population!BA3</f>
        <v>108867.96304991194</v>
      </c>
      <c r="BC4" s="4">
        <f>CumHKI!BB4*Inputs!BE$15*Population!BB3</f>
        <v>107891.31094232116</v>
      </c>
      <c r="BD4" s="4">
        <f>CumHKI!BC4*Inputs!BF$15*Population!BC3</f>
        <v>103109.20199195764</v>
      </c>
      <c r="BE4" s="4">
        <f>CumHKI!BD4*Inputs!BG$15*Population!BD3</f>
        <v>97554.154047332093</v>
      </c>
      <c r="BF4" s="4">
        <f>CumHKI!BE4*Inputs!BH$15*Population!BE3</f>
        <v>96575.689605887979</v>
      </c>
      <c r="BG4" s="4">
        <f>CumHKI!BF4*Inputs!BI$15*Population!BF3</f>
        <v>92783.980507945802</v>
      </c>
      <c r="BH4" s="4">
        <f>CumHKI!BG4*Inputs!BJ$15*Population!BG3</f>
        <v>86808.425190893278</v>
      </c>
      <c r="BI4" s="4">
        <f>CumHKI!BH4*Inputs!BK$15*Population!BH3</f>
        <v>78129.858897105019</v>
      </c>
      <c r="BJ4" s="4">
        <f>CumHKI!BI4*Inputs!BL$15*Population!BI3</f>
        <v>68489.563460961421</v>
      </c>
      <c r="BK4" s="4">
        <f>CumHKI!BJ4*Inputs!BM$15*Population!BJ3</f>
        <v>60422.285882781049</v>
      </c>
      <c r="BL4" s="4">
        <f>CumHKI!BK4*Inputs!BN$15*Population!BK3</f>
        <v>49840.622135293612</v>
      </c>
      <c r="BM4" s="4">
        <f>CumHKI!BL4*Inputs!BO$15*Population!BL3</f>
        <v>41609.819652255632</v>
      </c>
      <c r="BN4" s="4">
        <f>CumHKI!BM4*Inputs!BP$15*Population!BM3</f>
        <v>34614.226302997915</v>
      </c>
      <c r="BO4" s="4">
        <f>CumHKI!BN4*Inputs!BQ$15*Population!BN3</f>
        <v>27032.335482187631</v>
      </c>
      <c r="BP4" s="4">
        <f>CumHKI!BO4*Inputs!BR$15*Population!BO3</f>
        <v>26584.514907048779</v>
      </c>
      <c r="BQ4" s="4">
        <f>CumHKI!BP4*Inputs!BS$15*Population!BP3</f>
        <v>22318.951994808358</v>
      </c>
      <c r="BR4" s="4">
        <f>CumHKI!BQ4*Inputs!BT$15*Population!BQ3</f>
        <v>19637.151880711473</v>
      </c>
      <c r="BS4" s="4">
        <f>CumHKI!BR4*Inputs!BU$15*Population!BR3</f>
        <v>17785.90636335118</v>
      </c>
      <c r="BT4" s="4">
        <f>CumHKI!BS4*Inputs!BV$15*Population!BS3</f>
        <v>16410.000141665736</v>
      </c>
      <c r="BU4" s="4">
        <f>CumHKI!BT4*Inputs!BW$15*Population!BT3</f>
        <v>14241.957147340949</v>
      </c>
      <c r="BV4" s="4">
        <f>CumHKI!BU4*Inputs!BX$15*Population!BU3</f>
        <v>12738.383518651266</v>
      </c>
      <c r="BW4" s="4">
        <f>CumHKI!BV4*Inputs!BY$15*Population!BV3</f>
        <v>10389.088881295706</v>
      </c>
      <c r="BX4" s="4">
        <f>CumHKI!BW4*Inputs!BZ$15*Population!BW3</f>
        <v>8956.8129824536773</v>
      </c>
      <c r="BY4" s="4">
        <f>CumHKI!BX4*Inputs!CA$15*Population!BX3</f>
        <v>8126.6000062994017</v>
      </c>
      <c r="BZ4" s="4">
        <f>CumHKI!BY4*Inputs!CB$15*Population!BY3</f>
        <v>7294.3963516865088</v>
      </c>
      <c r="CA4" s="4">
        <f>CumHKI!BZ4*Inputs!CC$15*Population!BZ3</f>
        <v>5687.5563653443496</v>
      </c>
      <c r="CB4" s="4">
        <f>CumHKI!CA4*Inputs!CD$15*Population!CA3</f>
        <v>5559.7912901692853</v>
      </c>
      <c r="CC4" s="4">
        <f>CumHKI!CB4*Inputs!CE$15*Population!CB3</f>
        <v>4574.3066454307182</v>
      </c>
      <c r="CD4" s="4">
        <f>CumHKI!CC4*Inputs!CF$15*Population!CC3</f>
        <v>3399.8713260940212</v>
      </c>
      <c r="CE4" s="4">
        <f>CumHKI!CD4*Inputs!CG$15*Population!CD3</f>
        <v>2784.2543434409386</v>
      </c>
      <c r="CF4" s="4">
        <f>CumHKI!CE4*Inputs!CH$15*Population!CE3</f>
        <v>1854.238721254691</v>
      </c>
      <c r="CG4" s="4">
        <f>CumHKI!CF4*Inputs!CI$15*Population!CF3</f>
        <v>1451.5662208075428</v>
      </c>
      <c r="CH4" s="4">
        <f>CumHKI!CG4*Inputs!CJ$15*Population!CG3</f>
        <v>1114.6505110110809</v>
      </c>
      <c r="CI4" s="4">
        <f>CumHKI!CH4*Inputs!CK$15*Population!CH3</f>
        <v>847.95308703459068</v>
      </c>
      <c r="CJ4" s="4">
        <f>CumHKI!CI4*Inputs!CL$15*Population!CI3</f>
        <v>638.84628796387653</v>
      </c>
      <c r="CK4" s="4">
        <f>CumHKI!CJ4*Inputs!CM$15*Population!CJ3</f>
        <v>465.2842330881295</v>
      </c>
      <c r="CL4" s="4">
        <f>CumHKI!CK4*Inputs!CN$15*Population!CK3</f>
        <v>325.6223236707504</v>
      </c>
      <c r="CM4" s="4">
        <f>CumHKI!CL4*Inputs!CO$15*Population!CL3</f>
        <v>218.94187416069315</v>
      </c>
      <c r="CN4" s="4">
        <f>CumHKI!CM4*Inputs!CP$15*Population!CM3</f>
        <v>140.7084341830014</v>
      </c>
      <c r="CO4" s="4">
        <f>CumHKI!CN4*Inputs!CQ$15*Population!CN3</f>
        <v>86.288703685488514</v>
      </c>
      <c r="CP4" s="4">
        <f>CumHKI!CO4*Inputs!CR$15*Population!CO3</f>
        <v>53.529564677012544</v>
      </c>
      <c r="CQ4" s="4">
        <f>CumHKI!CP4*Inputs!CS$15*Population!CP3</f>
        <v>40.458518712406089</v>
      </c>
      <c r="CR4" s="4">
        <f>CumHKI!CQ4*Inputs!CT$15*Population!CQ3</f>
        <v>31.27614489523533</v>
      </c>
      <c r="CS4" s="4">
        <f>CumHKI!CR4*Inputs!CU$15*Population!CR3</f>
        <v>17.496595772494324</v>
      </c>
      <c r="CT4" s="4">
        <f>CumHKI!CS4*Inputs!CV$15*Population!CS3</f>
        <v>2.8931073246043324</v>
      </c>
      <c r="CU4" s="4">
        <f>CumHKI!CT4*Inputs!CW$15*Population!CT3</f>
        <v>2.8644626976280527</v>
      </c>
      <c r="CV4" s="4">
        <f>CumHKI!CU4*Inputs!CX$15*Population!CU3</f>
        <v>2.248129381137689</v>
      </c>
      <c r="CW4" s="4">
        <f>CumHKI!CV4*Inputs!CY$15*Population!CV3</f>
        <v>1.6779640468506745</v>
      </c>
      <c r="CX4" s="4">
        <f>CumHKI!CW4*Inputs!CZ$15*Population!CW3</f>
        <v>1.0849636188971827</v>
      </c>
      <c r="CY4" s="4">
        <f>CumHKI!CX4*Inputs!DA$15*Population!CX3</f>
        <v>0.53711070242434789</v>
      </c>
      <c r="CZ4" s="4">
        <f>CumHKI!CY4*Inputs!DB$15*Population!CY3</f>
        <v>0.23265933892143784</v>
      </c>
    </row>
    <row r="5" spans="1:104" x14ac:dyDescent="0.25">
      <c r="A5">
        <f>'HKFI(x)'!AE3</f>
        <v>1951</v>
      </c>
      <c r="B5">
        <f t="shared" ref="B5:B68" si="0">SUM(D5:CZ5)</f>
        <v>4867087.8813051917</v>
      </c>
      <c r="C5">
        <f t="shared" ref="C5:C68" si="1">100*(B5/B4-1)</f>
        <v>2.1419287876023763</v>
      </c>
      <c r="D5" s="4">
        <f>CumHKI!C5*Inputs!F$15*Population!C4</f>
        <v>0</v>
      </c>
      <c r="E5" s="4">
        <f>CumHKI!D5*Inputs!G$15*Population!D4</f>
        <v>0</v>
      </c>
      <c r="F5" s="4">
        <f>CumHKI!E5*Inputs!H$15*Population!E4</f>
        <v>0</v>
      </c>
      <c r="G5" s="4">
        <f>CumHKI!F5*Inputs!I$15*Population!F4</f>
        <v>0</v>
      </c>
      <c r="H5" s="4">
        <f>CumHKI!G5*Inputs!J$15*Population!G4</f>
        <v>0</v>
      </c>
      <c r="I5" s="4">
        <f>CumHKI!H5*Inputs!K$15*Population!H4</f>
        <v>0</v>
      </c>
      <c r="J5" s="4">
        <f>CumHKI!I5*Inputs!L$15*Population!I4</f>
        <v>0</v>
      </c>
      <c r="K5" s="4">
        <f>CumHKI!J5*Inputs!M$15*Population!J4</f>
        <v>0</v>
      </c>
      <c r="L5" s="4">
        <f>CumHKI!K5*Inputs!N$15*Population!K4</f>
        <v>0</v>
      </c>
      <c r="M5" s="4">
        <f>CumHKI!L5*Inputs!O$15*Population!L4</f>
        <v>0</v>
      </c>
      <c r="N5" s="4">
        <f>CumHKI!M5*Inputs!P$15*Population!M4</f>
        <v>0</v>
      </c>
      <c r="O5" s="4">
        <f>CumHKI!N5*Inputs!Q$15*Population!N4</f>
        <v>0</v>
      </c>
      <c r="P5" s="4">
        <f>CumHKI!O5*Inputs!R$15*Population!O4</f>
        <v>0</v>
      </c>
      <c r="Q5" s="4">
        <f>CumHKI!P5*Inputs!S$15*Population!P4</f>
        <v>0</v>
      </c>
      <c r="R5" s="4">
        <f>CumHKI!Q5*Inputs!T$15*Population!Q4</f>
        <v>0</v>
      </c>
      <c r="S5" s="4">
        <f>CumHKI!R5*Inputs!U$15*Population!R4</f>
        <v>1358.54079169393</v>
      </c>
      <c r="T5" s="4">
        <f>CumHKI!S5*Inputs!V$15*Population!S4</f>
        <v>1879.194659913403</v>
      </c>
      <c r="U5" s="4">
        <f>CumHKI!T5*Inputs!W$15*Population!T4</f>
        <v>3544.7986574123247</v>
      </c>
      <c r="V5" s="4">
        <f>CumHKI!U5*Inputs!X$15*Population!U4</f>
        <v>6024.3287891427271</v>
      </c>
      <c r="W5" s="4">
        <f>CumHKI!V5*Inputs!Y$15*Population!V4</f>
        <v>10730.452178517917</v>
      </c>
      <c r="X5" s="4">
        <f>CumHKI!W5*Inputs!Z$15*Population!W4</f>
        <v>15146.694074854478</v>
      </c>
      <c r="Y5" s="4">
        <f>CumHKI!X5*Inputs!AA$15*Population!X4</f>
        <v>22919.515307880567</v>
      </c>
      <c r="Z5" s="4">
        <f>CumHKI!Y5*Inputs!AB$15*Population!Y4</f>
        <v>31023.715140019794</v>
      </c>
      <c r="AA5" s="4">
        <f>CumHKI!Z5*Inputs!AC$15*Population!Z4</f>
        <v>40857.46569634664</v>
      </c>
      <c r="AB5" s="4">
        <f>CumHKI!AA5*Inputs!AD$15*Population!AA4</f>
        <v>53861.883095851357</v>
      </c>
      <c r="AC5" s="4">
        <f>CumHKI!AB5*Inputs!AE$15*Population!AB4</f>
        <v>68152.59206265476</v>
      </c>
      <c r="AD5" s="4">
        <f>CumHKI!AC5*Inputs!AF$15*Population!AC4</f>
        <v>83890.53219349838</v>
      </c>
      <c r="AE5" s="4">
        <f>CumHKI!AD5*Inputs!AG$15*Population!AD4</f>
        <v>94799.031191024653</v>
      </c>
      <c r="AF5" s="4">
        <f>CumHKI!AE5*Inputs!AH$15*Population!AE4</f>
        <v>109867.80245914312</v>
      </c>
      <c r="AG5" s="4">
        <f>CumHKI!AF5*Inputs!AI$15*Population!AF4</f>
        <v>127546.1872418275</v>
      </c>
      <c r="AH5" s="4">
        <f>CumHKI!AG5*Inputs!AJ$15*Population!AG4</f>
        <v>136989.17209954484</v>
      </c>
      <c r="AI5" s="4">
        <f>CumHKI!AH5*Inputs!AK$15*Population!AH4</f>
        <v>152722.01228457427</v>
      </c>
      <c r="AJ5" s="4">
        <f>CumHKI!AI5*Inputs!AL$15*Population!AI4</f>
        <v>155466.8347933178</v>
      </c>
      <c r="AK5" s="4">
        <f>CumHKI!AJ5*Inputs!AM$15*Population!AJ4</f>
        <v>157907.23667668365</v>
      </c>
      <c r="AL5" s="4">
        <f>CumHKI!AK5*Inputs!AN$15*Population!AK4</f>
        <v>161400.78212786734</v>
      </c>
      <c r="AM5" s="4">
        <f>CumHKI!AL5*Inputs!AO$15*Population!AL4</f>
        <v>160070.45261725964</v>
      </c>
      <c r="AN5" s="4">
        <f>CumHKI!AM5*Inputs!AP$15*Population!AM4</f>
        <v>161278.16257872185</v>
      </c>
      <c r="AO5" s="4">
        <f>CumHKI!AN5*Inputs!AQ$15*Population!AN4</f>
        <v>157363.88733447637</v>
      </c>
      <c r="AP5" s="4">
        <f>CumHKI!AO5*Inputs!AR$15*Population!AO4</f>
        <v>149449.89640801225</v>
      </c>
      <c r="AQ5" s="4">
        <f>CumHKI!AP5*Inputs!AS$15*Population!AP4</f>
        <v>149926.32268726605</v>
      </c>
      <c r="AR5" s="4">
        <f>CumHKI!AQ5*Inputs!AT$15*Population!AQ4</f>
        <v>152144.48332026068</v>
      </c>
      <c r="AS5" s="4">
        <f>CumHKI!AR5*Inputs!AU$15*Population!AR4</f>
        <v>155696.71049601832</v>
      </c>
      <c r="AT5" s="4">
        <f>CumHKI!AS5*Inputs!AV$15*Population!AS4</f>
        <v>150960.00815309081</v>
      </c>
      <c r="AU5" s="4">
        <f>CumHKI!AT5*Inputs!AW$15*Population!AT4</f>
        <v>147326.88108733602</v>
      </c>
      <c r="AV5" s="4">
        <f>CumHKI!AU5*Inputs!AX$15*Population!AU4</f>
        <v>146041.30280207092</v>
      </c>
      <c r="AW5" s="4">
        <f>CumHKI!AV5*Inputs!AY$15*Population!AV4</f>
        <v>139516.49840744911</v>
      </c>
      <c r="AX5" s="4">
        <f>CumHKI!AW5*Inputs!AZ$15*Population!AW4</f>
        <v>136567.85035940498</v>
      </c>
      <c r="AY5" s="4">
        <f>CumHKI!AX5*Inputs!BA$15*Population!AX4</f>
        <v>124724.48229193746</v>
      </c>
      <c r="AZ5" s="4">
        <f>CumHKI!AY5*Inputs!BB$15*Population!AY4</f>
        <v>116107.19303497738</v>
      </c>
      <c r="BA5" s="4">
        <f>CumHKI!AZ5*Inputs!BC$15*Population!AZ4</f>
        <v>115685.80596072382</v>
      </c>
      <c r="BB5" s="4">
        <f>CumHKI!BA5*Inputs!BD$15*Population!BA4</f>
        <v>109243.06678066752</v>
      </c>
      <c r="BC5" s="4">
        <f>CumHKI!BB5*Inputs!BE$15*Population!BB4</f>
        <v>108046.71362289197</v>
      </c>
      <c r="BD5" s="4">
        <f>CumHKI!BC5*Inputs!BF$15*Population!BC4</f>
        <v>103760.06830220476</v>
      </c>
      <c r="BE5" s="4">
        <f>CumHKI!BD5*Inputs!BG$15*Population!BD4</f>
        <v>99086.148057161816</v>
      </c>
      <c r="BF5" s="4">
        <f>CumHKI!BE5*Inputs!BH$15*Population!BE4</f>
        <v>98736.569336241417</v>
      </c>
      <c r="BG5" s="4">
        <f>CumHKI!BF5*Inputs!BI$15*Population!BF4</f>
        <v>94727.323945313416</v>
      </c>
      <c r="BH5" s="4">
        <f>CumHKI!BG5*Inputs!BJ$15*Population!BG4</f>
        <v>88614.902561455689</v>
      </c>
      <c r="BI5" s="4">
        <f>CumHKI!BH5*Inputs!BK$15*Population!BH4</f>
        <v>79823.063874862317</v>
      </c>
      <c r="BJ5" s="4">
        <f>CumHKI!BI5*Inputs!BL$15*Population!BI4</f>
        <v>69998.792789381798</v>
      </c>
      <c r="BK5" s="4">
        <f>CumHKI!BJ5*Inputs!BM$15*Population!BJ4</f>
        <v>61770.298667663592</v>
      </c>
      <c r="BL5" s="4">
        <f>CumHKI!BK5*Inputs!BN$15*Population!BK4</f>
        <v>50990.184646322647</v>
      </c>
      <c r="BM5" s="4">
        <f>CumHKI!BL5*Inputs!BO$15*Population!BL4</f>
        <v>42598.681077734022</v>
      </c>
      <c r="BN5" s="4">
        <f>CumHKI!BM5*Inputs!BP$15*Population!BM4</f>
        <v>35398.19519040575</v>
      </c>
      <c r="BO5" s="4">
        <f>CumHKI!BN5*Inputs!BQ$15*Population!BN4</f>
        <v>27585.104542340177</v>
      </c>
      <c r="BP5" s="4">
        <f>CumHKI!BO5*Inputs!BR$15*Population!BO4</f>
        <v>27080.941900688842</v>
      </c>
      <c r="BQ5" s="4">
        <f>CumHKI!BP5*Inputs!BS$15*Population!BP4</f>
        <v>22734.031801582125</v>
      </c>
      <c r="BR5" s="4">
        <f>CumHKI!BQ5*Inputs!BT$15*Population!BQ4</f>
        <v>19995.732629139882</v>
      </c>
      <c r="BS5" s="4">
        <f>CumHKI!BR5*Inputs!BU$15*Population!BR4</f>
        <v>18087.688416761215</v>
      </c>
      <c r="BT5" s="4">
        <f>CumHKI!BS5*Inputs!BV$15*Population!BS4</f>
        <v>16662.20243802257</v>
      </c>
      <c r="BU5" s="4">
        <f>CumHKI!BT5*Inputs!BW$15*Population!BT4</f>
        <v>14441.756196962911</v>
      </c>
      <c r="BV5" s="4">
        <f>CumHKI!BU5*Inputs!BX$15*Population!BU4</f>
        <v>12908.154601844219</v>
      </c>
      <c r="BW5" s="4">
        <f>CumHKI!BV5*Inputs!BY$15*Population!BV4</f>
        <v>10517.484954134194</v>
      </c>
      <c r="BX5" s="4">
        <f>CumHKI!BW5*Inputs!BZ$15*Population!BW4</f>
        <v>9065.6864667687423</v>
      </c>
      <c r="BY5" s="4">
        <f>CumHKI!BX5*Inputs!CA$15*Population!BX4</f>
        <v>8236.0636565417117</v>
      </c>
      <c r="BZ5" s="4">
        <f>CumHKI!BY5*Inputs!CB$15*Population!BY4</f>
        <v>7412.5873000963793</v>
      </c>
      <c r="CA5" s="4">
        <f>CumHKI!BZ5*Inputs!CC$15*Population!BZ4</f>
        <v>5802.216606387562</v>
      </c>
      <c r="CB5" s="4">
        <f>CumHKI!CA5*Inputs!CD$15*Population!CA4</f>
        <v>5706.2732771630144</v>
      </c>
      <c r="CC5" s="4">
        <f>CumHKI!CB5*Inputs!CE$15*Population!CB4</f>
        <v>4702.3170567683765</v>
      </c>
      <c r="CD5" s="4">
        <f>CumHKI!CC5*Inputs!CF$15*Population!CC4</f>
        <v>3488.194791115327</v>
      </c>
      <c r="CE5" s="4">
        <f>CumHKI!CD5*Inputs!CG$15*Population!CD4</f>
        <v>2858.8861734239031</v>
      </c>
      <c r="CF5" s="4">
        <f>CumHKI!CE5*Inputs!CH$15*Population!CE4</f>
        <v>2047.6911757547844</v>
      </c>
      <c r="CG5" s="4">
        <f>CumHKI!CF5*Inputs!CI$15*Population!CF4</f>
        <v>1603.0079122498569</v>
      </c>
      <c r="CH5" s="4">
        <f>CumHKI!CG5*Inputs!CJ$15*Population!CG4</f>
        <v>1230.941835743512</v>
      </c>
      <c r="CI5" s="4">
        <f>CumHKI!CH5*Inputs!CK$15*Population!CH4</f>
        <v>936.41990854329833</v>
      </c>
      <c r="CJ5" s="4">
        <f>CumHKI!CI5*Inputs!CL$15*Population!CI4</f>
        <v>705.49702771935938</v>
      </c>
      <c r="CK5" s="4">
        <f>CumHKI!CJ5*Inputs!CM$15*Population!CJ4</f>
        <v>513.82726905179743</v>
      </c>
      <c r="CL5" s="4">
        <f>CumHKI!CK5*Inputs!CN$15*Population!CK4</f>
        <v>359.59445305844116</v>
      </c>
      <c r="CM5" s="4">
        <f>CumHKI!CL5*Inputs!CO$15*Population!CL4</f>
        <v>241.7840478591136</v>
      </c>
      <c r="CN5" s="4">
        <f>CumHKI!CM5*Inputs!CP$15*Population!CM4</f>
        <v>155.388524534662</v>
      </c>
      <c r="CO5" s="4">
        <f>CumHKI!CN5*Inputs!CQ$15*Population!CN4</f>
        <v>95.291191516340049</v>
      </c>
      <c r="CP5" s="4">
        <f>CumHKI!CO5*Inputs!CR$15*Population!CO4</f>
        <v>59.114296328006475</v>
      </c>
      <c r="CQ5" s="4">
        <f>CumHKI!CP5*Inputs!CS$15*Population!CP4</f>
        <v>44.6795500503003</v>
      </c>
      <c r="CR5" s="4">
        <f>CumHKI!CQ5*Inputs!CT$15*Population!CQ4</f>
        <v>34.539180516231177</v>
      </c>
      <c r="CS5" s="4">
        <f>CumHKI!CR5*Inputs!CU$15*Population!CR4</f>
        <v>19.322013049561356</v>
      </c>
      <c r="CT5" s="4">
        <f>CumHKI!CS5*Inputs!CV$15*Population!CS4</f>
        <v>3.1949447884979758</v>
      </c>
      <c r="CU5" s="4">
        <f>CumHKI!CT5*Inputs!CW$15*Population!CT4</f>
        <v>3.1633116717801744</v>
      </c>
      <c r="CV5" s="4">
        <f>CumHKI!CU5*Inputs!CX$15*Population!CU4</f>
        <v>2.4826763905543507</v>
      </c>
      <c r="CW5" s="4">
        <f>CumHKI!CV5*Inputs!CY$15*Population!CV4</f>
        <v>1.8530257903604448</v>
      </c>
      <c r="CX5" s="4">
        <f>CumHKI!CW5*Inputs!CZ$15*Population!CW4</f>
        <v>1.1981577145187761</v>
      </c>
      <c r="CY5" s="4">
        <f>CumHKI!CX5*Inputs!DA$15*Population!CX4</f>
        <v>0.59314738342513662</v>
      </c>
      <c r="CZ5" s="4">
        <f>CumHKI!CY5*Inputs!DB$15*Population!CY4</f>
        <v>0.25693265371138346</v>
      </c>
    </row>
    <row r="6" spans="1:104" x14ac:dyDescent="0.25">
      <c r="A6">
        <f>'HKFI(x)'!AE4</f>
        <v>1952</v>
      </c>
      <c r="B6">
        <f t="shared" si="0"/>
        <v>4985420.4031770322</v>
      </c>
      <c r="C6">
        <f t="shared" si="1"/>
        <v>2.4312797458694746</v>
      </c>
      <c r="D6" s="4">
        <f>CumHKI!C6*Inputs!F$15*Population!C5</f>
        <v>0</v>
      </c>
      <c r="E6" s="4">
        <f>CumHKI!D6*Inputs!G$15*Population!D5</f>
        <v>0</v>
      </c>
      <c r="F6" s="4">
        <f>CumHKI!E6*Inputs!H$15*Population!E5</f>
        <v>0</v>
      </c>
      <c r="G6" s="4">
        <f>CumHKI!F6*Inputs!I$15*Population!F5</f>
        <v>0</v>
      </c>
      <c r="H6" s="4">
        <f>CumHKI!G6*Inputs!J$15*Population!G5</f>
        <v>0</v>
      </c>
      <c r="I6" s="4">
        <f>CumHKI!H6*Inputs!K$15*Population!H5</f>
        <v>0</v>
      </c>
      <c r="J6" s="4">
        <f>CumHKI!I6*Inputs!L$15*Population!I5</f>
        <v>0</v>
      </c>
      <c r="K6" s="4">
        <f>CumHKI!J6*Inputs!M$15*Population!J5</f>
        <v>0</v>
      </c>
      <c r="L6" s="4">
        <f>CumHKI!K6*Inputs!N$15*Population!K5</f>
        <v>0</v>
      </c>
      <c r="M6" s="4">
        <f>CumHKI!L6*Inputs!O$15*Population!L5</f>
        <v>0</v>
      </c>
      <c r="N6" s="4">
        <f>CumHKI!M6*Inputs!P$15*Population!M5</f>
        <v>0</v>
      </c>
      <c r="O6" s="4">
        <f>CumHKI!N6*Inputs!Q$15*Population!N5</f>
        <v>0</v>
      </c>
      <c r="P6" s="4">
        <f>CumHKI!O6*Inputs!R$15*Population!O5</f>
        <v>0</v>
      </c>
      <c r="Q6" s="4">
        <f>CumHKI!P6*Inputs!S$15*Population!P5</f>
        <v>0</v>
      </c>
      <c r="R6" s="4">
        <f>CumHKI!Q6*Inputs!T$15*Population!Q5</f>
        <v>0</v>
      </c>
      <c r="S6" s="4">
        <f>CumHKI!R6*Inputs!U$15*Population!R5</f>
        <v>1391.2219631744349</v>
      </c>
      <c r="T6" s="4">
        <f>CumHKI!S6*Inputs!V$15*Population!S5</f>
        <v>1920.873942168216</v>
      </c>
      <c r="U6" s="4">
        <f>CumHKI!T6*Inputs!W$15*Population!T5</f>
        <v>3617.6903924957869</v>
      </c>
      <c r="V6" s="4">
        <f>CumHKI!U6*Inputs!X$15*Population!U5</f>
        <v>6140.207469825983</v>
      </c>
      <c r="W6" s="4">
        <f>CumHKI!V6*Inputs!Y$15*Population!V5</f>
        <v>10923.402715743523</v>
      </c>
      <c r="X6" s="4">
        <f>CumHKI!W6*Inputs!Z$15*Population!W5</f>
        <v>15405.682043203837</v>
      </c>
      <c r="Y6" s="4">
        <f>CumHKI!X6*Inputs!AA$15*Population!X5</f>
        <v>23304.315675010868</v>
      </c>
      <c r="Z6" s="4">
        <f>CumHKI!Y6*Inputs!AB$15*Population!Y5</f>
        <v>31533.61472965774</v>
      </c>
      <c r="AA6" s="4">
        <f>CumHKI!Z6*Inputs!AC$15*Population!Z5</f>
        <v>41506.390370322792</v>
      </c>
      <c r="AB6" s="4">
        <f>CumHKI!AA6*Inputs!AD$15*Population!AA5</f>
        <v>54685.454350461674</v>
      </c>
      <c r="AC6" s="4">
        <f>CumHKI!AB6*Inputs!AE$15*Population!AB5</f>
        <v>69163.600302033781</v>
      </c>
      <c r="AD6" s="4">
        <f>CumHKI!AC6*Inputs!AF$15*Population!AC5</f>
        <v>85144.494183354866</v>
      </c>
      <c r="AE6" s="4">
        <f>CumHKI!AD6*Inputs!AG$15*Population!AD5</f>
        <v>96225.304789379763</v>
      </c>
      <c r="AF6" s="4">
        <f>CumHKI!AE6*Inputs!AH$15*Population!AE5</f>
        <v>111575.96451525406</v>
      </c>
      <c r="AG6" s="4">
        <f>CumHKI!AF6*Inputs!AI$15*Population!AF5</f>
        <v>130927.78072616347</v>
      </c>
      <c r="AH6" s="4">
        <f>CumHKI!AG6*Inputs!AJ$15*Population!AG5</f>
        <v>140714.91498894716</v>
      </c>
      <c r="AI6" s="4">
        <f>CumHKI!AH6*Inputs!AK$15*Population!AH5</f>
        <v>156881.88537730568</v>
      </c>
      <c r="AJ6" s="4">
        <f>CumHKI!AI6*Inputs!AL$15*Population!AI5</f>
        <v>159674.28061499412</v>
      </c>
      <c r="AK6" s="4">
        <f>CumHKI!AJ6*Inputs!AM$15*Population!AJ5</f>
        <v>162481.6794785081</v>
      </c>
      <c r="AL6" s="4">
        <f>CumHKI!AK6*Inputs!AN$15*Population!AK5</f>
        <v>166554.64902377941</v>
      </c>
      <c r="AM6" s="4">
        <f>CumHKI!AL6*Inputs!AO$15*Population!AL5</f>
        <v>165504.87619773456</v>
      </c>
      <c r="AN6" s="4">
        <f>CumHKI!AM6*Inputs!AP$15*Population!AM5</f>
        <v>166781.88912641187</v>
      </c>
      <c r="AO6" s="4">
        <f>CumHKI!AN6*Inputs!AQ$15*Population!AN5</f>
        <v>162861.94715068731</v>
      </c>
      <c r="AP6" s="4">
        <f>CumHKI!AO6*Inputs!AR$15*Population!AO5</f>
        <v>154351.71721992339</v>
      </c>
      <c r="AQ6" s="4">
        <f>CumHKI!AP6*Inputs!AS$15*Population!AP5</f>
        <v>154236.86392863194</v>
      </c>
      <c r="AR6" s="4">
        <f>CumHKI!AQ6*Inputs!AT$15*Population!AQ5</f>
        <v>156080.39548033493</v>
      </c>
      <c r="AS6" s="4">
        <f>CumHKI!AR6*Inputs!AU$15*Population!AR5</f>
        <v>159717.01423781127</v>
      </c>
      <c r="AT6" s="4">
        <f>CumHKI!AS6*Inputs!AV$15*Population!AS5</f>
        <v>154693.64515129692</v>
      </c>
      <c r="AU6" s="4">
        <f>CumHKI!AT6*Inputs!AW$15*Population!AT5</f>
        <v>151133.04022005448</v>
      </c>
      <c r="AV6" s="4">
        <f>CumHKI!AU6*Inputs!AX$15*Population!AU5</f>
        <v>150190.57586015065</v>
      </c>
      <c r="AW6" s="4">
        <f>CumHKI!AV6*Inputs!AY$15*Population!AV5</f>
        <v>143657.80761541778</v>
      </c>
      <c r="AX6" s="4">
        <f>CumHKI!AW6*Inputs!AZ$15*Population!AW5</f>
        <v>140507.99056712395</v>
      </c>
      <c r="AY6" s="4">
        <f>CumHKI!AX6*Inputs!BA$15*Population!AX5</f>
        <v>128409.04507877756</v>
      </c>
      <c r="AZ6" s="4">
        <f>CumHKI!AY6*Inputs!BB$15*Population!AY5</f>
        <v>118840.56867583912</v>
      </c>
      <c r="BA6" s="4">
        <f>CumHKI!AZ6*Inputs!BC$15*Population!AZ5</f>
        <v>117264.87933283266</v>
      </c>
      <c r="BB6" s="4">
        <f>CumHKI!BA6*Inputs!BD$15*Population!BA5</f>
        <v>110008.04716254288</v>
      </c>
      <c r="BC6" s="4">
        <f>CumHKI!BB6*Inputs!BE$15*Population!BB5</f>
        <v>108788.47880196734</v>
      </c>
      <c r="BD6" s="4">
        <f>CumHKI!BC6*Inputs!BF$15*Population!BC5</f>
        <v>104264.38478807414</v>
      </c>
      <c r="BE6" s="4">
        <f>CumHKI!BD6*Inputs!BG$15*Population!BD5</f>
        <v>100067.70718748709</v>
      </c>
      <c r="BF6" s="4">
        <f>CumHKI!BE6*Inputs!BH$15*Population!BE5</f>
        <v>100669.9768239695</v>
      </c>
      <c r="BG6" s="4">
        <f>CumHKI!BF6*Inputs!BI$15*Population!BF5</f>
        <v>97237.98371448573</v>
      </c>
      <c r="BH6" s="4">
        <f>CumHKI!BG6*Inputs!BJ$15*Population!BG5</f>
        <v>90839.575375832283</v>
      </c>
      <c r="BI6" s="4">
        <f>CumHKI!BH6*Inputs!BK$15*Population!BH5</f>
        <v>81821.227270703675</v>
      </c>
      <c r="BJ6" s="4">
        <f>CumHKI!BI6*Inputs!BL$15*Population!BI5</f>
        <v>71817.909579109735</v>
      </c>
      <c r="BK6" s="4">
        <f>CumHKI!BJ6*Inputs!BM$15*Population!BJ5</f>
        <v>63403.05353735551</v>
      </c>
      <c r="BL6" s="4">
        <f>CumHKI!BK6*Inputs!BN$15*Population!BK5</f>
        <v>52353.881292047838</v>
      </c>
      <c r="BM6" s="4">
        <f>CumHKI!BL6*Inputs!BO$15*Population!BL5</f>
        <v>43772.061190996283</v>
      </c>
      <c r="BN6" s="4">
        <f>CumHKI!BM6*Inputs!BP$15*Population!BM5</f>
        <v>36399.596877381591</v>
      </c>
      <c r="BO6" s="4">
        <f>CumHKI!BN6*Inputs!BQ$15*Population!BN5</f>
        <v>28330.443521460802</v>
      </c>
      <c r="BP6" s="4">
        <f>CumHKI!BO6*Inputs!BR$15*Population!BO5</f>
        <v>27744.761410999701</v>
      </c>
      <c r="BQ6" s="4">
        <f>CumHKI!BP6*Inputs!BS$15*Population!BP5</f>
        <v>23243.196381814108</v>
      </c>
      <c r="BR6" s="4">
        <f>CumHKI!BQ6*Inputs!BT$15*Population!BQ5</f>
        <v>20438.334707544513</v>
      </c>
      <c r="BS6" s="4">
        <f>CumHKI!BR6*Inputs!BU$15*Population!BR5</f>
        <v>18476.783716508347</v>
      </c>
      <c r="BT6" s="4">
        <f>CumHKI!BS6*Inputs!BV$15*Population!BS5</f>
        <v>16990.158702314744</v>
      </c>
      <c r="BU6" s="4">
        <f>CumHKI!BT6*Inputs!BW$15*Population!BT5</f>
        <v>14692.738110522474</v>
      </c>
      <c r="BV6" s="4">
        <f>CumHKI!BU6*Inputs!BX$15*Population!BU5</f>
        <v>13104.890217828559</v>
      </c>
      <c r="BW6" s="4">
        <f>CumHKI!BV6*Inputs!BY$15*Population!BV5</f>
        <v>10662.684470818489</v>
      </c>
      <c r="BX6" s="4">
        <f>CumHKI!BW6*Inputs!BZ$15*Population!BW5</f>
        <v>9174.750919441909</v>
      </c>
      <c r="BY6" s="4">
        <f>CumHKI!BX6*Inputs!CA$15*Population!BX5</f>
        <v>8318.1450810808437</v>
      </c>
      <c r="BZ6" s="4">
        <f>CumHKI!BY6*Inputs!CB$15*Population!BY5</f>
        <v>7476.8592281686133</v>
      </c>
      <c r="CA6" s="4">
        <f>CumHKI!BZ6*Inputs!CC$15*Population!BZ5</f>
        <v>5853.8253082576284</v>
      </c>
      <c r="CB6" s="4">
        <f>CumHKI!CA6*Inputs!CD$15*Population!CA5</f>
        <v>5771.0952196414191</v>
      </c>
      <c r="CC6" s="4">
        <f>CumHKI!CB6*Inputs!CE$15*Population!CB5</f>
        <v>4777.036900113455</v>
      </c>
      <c r="CD6" s="4">
        <f>CumHKI!CC6*Inputs!CF$15*Population!CC5</f>
        <v>3538.7354146195084</v>
      </c>
      <c r="CE6" s="4">
        <f>CumHKI!CD6*Inputs!CG$15*Population!CD5</f>
        <v>2883.4244197797957</v>
      </c>
      <c r="CF6" s="4">
        <f>CumHKI!CE6*Inputs!CH$15*Population!CE5</f>
        <v>2157.7381477696654</v>
      </c>
      <c r="CG6" s="4">
        <f>CumHKI!CF6*Inputs!CI$15*Population!CF5</f>
        <v>1689.1567265572526</v>
      </c>
      <c r="CH6" s="4">
        <f>CumHKI!CG6*Inputs!CJ$15*Population!CG5</f>
        <v>1297.0950835349329</v>
      </c>
      <c r="CI6" s="4">
        <f>CumHKI!CH6*Inputs!CK$15*Population!CH5</f>
        <v>986.74496570513168</v>
      </c>
      <c r="CJ6" s="4">
        <f>CumHKI!CI6*Inputs!CL$15*Population!CI5</f>
        <v>743.4118327374531</v>
      </c>
      <c r="CK6" s="4">
        <f>CumHKI!CJ6*Inputs!CM$15*Population!CJ5</f>
        <v>541.44136231319123</v>
      </c>
      <c r="CL6" s="4">
        <f>CumHKI!CK6*Inputs!CN$15*Population!CK5</f>
        <v>378.91976987426523</v>
      </c>
      <c r="CM6" s="4">
        <f>CumHKI!CL6*Inputs!CO$15*Population!CL5</f>
        <v>254.77800059155567</v>
      </c>
      <c r="CN6" s="4">
        <f>CumHKI!CM6*Inputs!CP$15*Population!CM5</f>
        <v>163.73941104204582</v>
      </c>
      <c r="CO6" s="4">
        <f>CumHKI!CN6*Inputs!CQ$15*Population!CN5</f>
        <v>100.4123285365247</v>
      </c>
      <c r="CP6" s="4">
        <f>CumHKI!CO6*Inputs!CR$15*Population!CO5</f>
        <v>62.291215480031248</v>
      </c>
      <c r="CQ6" s="4">
        <f>CumHKI!CP6*Inputs!CS$15*Population!CP5</f>
        <v>47.080717400259935</v>
      </c>
      <c r="CR6" s="4">
        <f>CumHKI!CQ6*Inputs!CT$15*Population!CQ5</f>
        <v>36.395384360194889</v>
      </c>
      <c r="CS6" s="4">
        <f>CumHKI!CR6*Inputs!CU$15*Population!CR5</f>
        <v>20.360416229939602</v>
      </c>
      <c r="CT6" s="4">
        <f>CumHKI!CS6*Inputs!CV$15*Population!CS5</f>
        <v>3.3666474377508973</v>
      </c>
      <c r="CU6" s="4">
        <f>CumHKI!CT6*Inputs!CW$15*Population!CT5</f>
        <v>3.333314294802868</v>
      </c>
      <c r="CV6" s="4">
        <f>CumHKI!CU6*Inputs!CX$15*Population!CU5</f>
        <v>2.6161003279665107</v>
      </c>
      <c r="CW6" s="4">
        <f>CumHKI!CV6*Inputs!CY$15*Population!CV5</f>
        <v>1.952611059716056</v>
      </c>
      <c r="CX6" s="4">
        <f>CumHKI!CW6*Inputs!CZ$15*Population!CW5</f>
        <v>1.2625490788222624</v>
      </c>
      <c r="CY6" s="4">
        <f>CumHKI!CX6*Inputs!DA$15*Population!CX5</f>
        <v>0.62502429644666457</v>
      </c>
      <c r="CZ6" s="4">
        <f>CumHKI!CY6*Inputs!DB$15*Population!CY5</f>
        <v>0.27074072247070868</v>
      </c>
    </row>
    <row r="7" spans="1:104" x14ac:dyDescent="0.25">
      <c r="A7">
        <f>'HKFI(x)'!AE5</f>
        <v>1953</v>
      </c>
      <c r="B7">
        <f t="shared" si="0"/>
        <v>5114152.0842782287</v>
      </c>
      <c r="C7">
        <f t="shared" si="1"/>
        <v>2.5821630011214403</v>
      </c>
      <c r="D7" s="4">
        <f>CumHKI!C7*Inputs!F$15*Population!C6</f>
        <v>0</v>
      </c>
      <c r="E7" s="4">
        <f>CumHKI!D7*Inputs!G$15*Population!D6</f>
        <v>0</v>
      </c>
      <c r="F7" s="4">
        <f>CumHKI!E7*Inputs!H$15*Population!E6</f>
        <v>0</v>
      </c>
      <c r="G7" s="4">
        <f>CumHKI!F7*Inputs!I$15*Population!F6</f>
        <v>0</v>
      </c>
      <c r="H7" s="4">
        <f>CumHKI!G7*Inputs!J$15*Population!G6</f>
        <v>0</v>
      </c>
      <c r="I7" s="4">
        <f>CumHKI!H7*Inputs!K$15*Population!H6</f>
        <v>0</v>
      </c>
      <c r="J7" s="4">
        <f>CumHKI!I7*Inputs!L$15*Population!I6</f>
        <v>0</v>
      </c>
      <c r="K7" s="4">
        <f>CumHKI!J7*Inputs!M$15*Population!J6</f>
        <v>0</v>
      </c>
      <c r="L7" s="4">
        <f>CumHKI!K7*Inputs!N$15*Population!K6</f>
        <v>0</v>
      </c>
      <c r="M7" s="4">
        <f>CumHKI!L7*Inputs!O$15*Population!L6</f>
        <v>0</v>
      </c>
      <c r="N7" s="4">
        <f>CumHKI!M7*Inputs!P$15*Population!M6</f>
        <v>0</v>
      </c>
      <c r="O7" s="4">
        <f>CumHKI!N7*Inputs!Q$15*Population!N6</f>
        <v>0</v>
      </c>
      <c r="P7" s="4">
        <f>CumHKI!O7*Inputs!R$15*Population!O6</f>
        <v>0</v>
      </c>
      <c r="Q7" s="4">
        <f>CumHKI!P7*Inputs!S$15*Population!P6</f>
        <v>0</v>
      </c>
      <c r="R7" s="4">
        <f>CumHKI!Q7*Inputs!T$15*Population!Q6</f>
        <v>0</v>
      </c>
      <c r="S7" s="4">
        <f>CumHKI!R7*Inputs!U$15*Population!R6</f>
        <v>1426.8040587367382</v>
      </c>
      <c r="T7" s="4">
        <f>CumHKI!S7*Inputs!V$15*Population!S6</f>
        <v>1972.2515349685157</v>
      </c>
      <c r="U7" s="4">
        <f>CumHKI!T7*Inputs!W$15*Population!T6</f>
        <v>3709.0193611641571</v>
      </c>
      <c r="V7" s="4">
        <f>CumHKI!U7*Inputs!X$15*Population!U6</f>
        <v>6286.2321290169957</v>
      </c>
      <c r="W7" s="4">
        <f>CumHKI!V7*Inputs!Y$15*Population!V6</f>
        <v>11165.592813576137</v>
      </c>
      <c r="X7" s="4">
        <f>CumHKI!W7*Inputs!Z$15*Population!W6</f>
        <v>15720.398352286362</v>
      </c>
      <c r="Y7" s="4">
        <f>CumHKI!X7*Inputs!AA$15*Population!X6</f>
        <v>23751.630762954646</v>
      </c>
      <c r="Z7" s="4">
        <f>CumHKI!Y7*Inputs!AB$15*Population!Y6</f>
        <v>32129.173738012705</v>
      </c>
      <c r="AA7" s="4">
        <f>CumHKI!Z7*Inputs!AC$15*Population!Z6</f>
        <v>42277.008694451106</v>
      </c>
      <c r="AB7" s="4">
        <f>CumHKI!AA7*Inputs!AD$15*Population!AA6</f>
        <v>55656.55679932161</v>
      </c>
      <c r="AC7" s="4">
        <f>CumHKI!AB7*Inputs!AE$15*Population!AB6</f>
        <v>70330.012229558168</v>
      </c>
      <c r="AD7" s="4">
        <f>CumHKI!AC7*Inputs!AF$15*Population!AC6</f>
        <v>86531.924993795197</v>
      </c>
      <c r="AE7" s="4">
        <f>CumHKI!AD7*Inputs!AG$15*Population!AD6</f>
        <v>97782.10689131156</v>
      </c>
      <c r="AF7" s="4">
        <f>CumHKI!AE7*Inputs!AH$15*Population!AE6</f>
        <v>113385.74800491444</v>
      </c>
      <c r="AG7" s="4">
        <f>CumHKI!AF7*Inputs!AI$15*Population!AF6</f>
        <v>133124.21868295124</v>
      </c>
      <c r="AH7" s="4">
        <f>CumHKI!AG7*Inputs!AJ$15*Population!AG6</f>
        <v>144640.20496857684</v>
      </c>
      <c r="AI7" s="4">
        <f>CumHKI!AH7*Inputs!AK$15*Population!AH6</f>
        <v>161380.34385202196</v>
      </c>
      <c r="AJ7" s="4">
        <f>CumHKI!AI7*Inputs!AL$15*Population!AI6</f>
        <v>164254.284795677</v>
      </c>
      <c r="AK7" s="4">
        <f>CumHKI!AJ7*Inputs!AM$15*Population!AJ6</f>
        <v>167111.57858178066</v>
      </c>
      <c r="AL7" s="4">
        <f>CumHKI!AK7*Inputs!AN$15*Population!AK6</f>
        <v>171623.96450820513</v>
      </c>
      <c r="AM7" s="4">
        <f>CumHKI!AL7*Inputs!AO$15*Population!AL6</f>
        <v>171040.30431611155</v>
      </c>
      <c r="AN7" s="4">
        <f>CumHKI!AM7*Inputs!AP$15*Population!AM6</f>
        <v>172703.38905488391</v>
      </c>
      <c r="AO7" s="4">
        <f>CumHKI!AN7*Inputs!AQ$15*Population!AN6</f>
        <v>168676.74119112457</v>
      </c>
      <c r="AP7" s="4">
        <f>CumHKI!AO7*Inputs!AR$15*Population!AO6</f>
        <v>159995.50714425297</v>
      </c>
      <c r="AQ7" s="4">
        <f>CumHKI!AP7*Inputs!AS$15*Population!AP6</f>
        <v>159541.75955555149</v>
      </c>
      <c r="AR7" s="4">
        <f>CumHKI!AQ7*Inputs!AT$15*Population!AQ6</f>
        <v>160805.1379619916</v>
      </c>
      <c r="AS7" s="4">
        <f>CumHKI!AR7*Inputs!AU$15*Population!AR6</f>
        <v>164086.90370229611</v>
      </c>
      <c r="AT7" s="4">
        <f>CumHKI!AS7*Inputs!AV$15*Population!AS6</f>
        <v>158923.68332214086</v>
      </c>
      <c r="AU7" s="4">
        <f>CumHKI!AT7*Inputs!AW$15*Population!AT6</f>
        <v>155106.59562022527</v>
      </c>
      <c r="AV7" s="4">
        <f>CumHKI!AU7*Inputs!AX$15*Population!AU6</f>
        <v>154312.89348646294</v>
      </c>
      <c r="AW7" s="4">
        <f>CumHKI!AV7*Inputs!AY$15*Population!AV6</f>
        <v>147983.42826394463</v>
      </c>
      <c r="AX7" s="4">
        <f>CumHKI!AW7*Inputs!AZ$15*Population!AW6</f>
        <v>144929.59942108858</v>
      </c>
      <c r="AY7" s="4">
        <f>CumHKI!AX7*Inputs!BA$15*Population!AX6</f>
        <v>132349.70161282466</v>
      </c>
      <c r="AZ7" s="4">
        <f>CumHKI!AY7*Inputs!BB$15*Population!AY6</f>
        <v>122577.0016791719</v>
      </c>
      <c r="BA7" s="4">
        <f>CumHKI!AZ7*Inputs!BC$15*Population!AZ6</f>
        <v>120258.73635386679</v>
      </c>
      <c r="BB7" s="4">
        <f>CumHKI!BA7*Inputs!BD$15*Population!BA6</f>
        <v>111737.96381282104</v>
      </c>
      <c r="BC7" s="4">
        <f>CumHKI!BB7*Inputs!BE$15*Population!BB6</f>
        <v>109782.36064536721</v>
      </c>
      <c r="BD7" s="4">
        <f>CumHKI!BC7*Inputs!BF$15*Population!BC6</f>
        <v>105206.66272888717</v>
      </c>
      <c r="BE7" s="4">
        <f>CumHKI!BD7*Inputs!BG$15*Population!BD6</f>
        <v>100771.25556455592</v>
      </c>
      <c r="BF7" s="4">
        <f>CumHKI!BE7*Inputs!BH$15*Population!BE6</f>
        <v>101903.11808137262</v>
      </c>
      <c r="BG7" s="4">
        <f>CumHKI!BF7*Inputs!BI$15*Population!BF6</f>
        <v>99398.786299485175</v>
      </c>
      <c r="BH7" s="4">
        <f>CumHKI!BG7*Inputs!BJ$15*Population!BG6</f>
        <v>93510.812855970769</v>
      </c>
      <c r="BI7" s="4">
        <f>CumHKI!BH7*Inputs!BK$15*Population!BH6</f>
        <v>84116.938918678468</v>
      </c>
      <c r="BJ7" s="4">
        <f>CumHKI!BI7*Inputs!BL$15*Population!BI6</f>
        <v>73832.235273153201</v>
      </c>
      <c r="BK7" s="4">
        <f>CumHKI!BJ7*Inputs!BM$15*Population!BJ6</f>
        <v>65249.068158233582</v>
      </c>
      <c r="BL7" s="4">
        <f>CumHKI!BK7*Inputs!BN$15*Population!BK6</f>
        <v>53906.237250416678</v>
      </c>
      <c r="BM7" s="4">
        <f>CumHKI!BL7*Inputs!BO$15*Population!BL6</f>
        <v>45086.320892594231</v>
      </c>
      <c r="BN7" s="4">
        <f>CumHKI!BM7*Inputs!BP$15*Population!BM6</f>
        <v>37524.017555571088</v>
      </c>
      <c r="BO7" s="4">
        <f>CumHKI!BN7*Inputs!BQ$15*Population!BN6</f>
        <v>29228.174154711469</v>
      </c>
      <c r="BP7" s="4">
        <f>CumHKI!BO7*Inputs!BR$15*Population!BO6</f>
        <v>28584.409960720019</v>
      </c>
      <c r="BQ7" s="4">
        <f>CumHKI!BP7*Inputs!BS$15*Population!BP6</f>
        <v>23880.812773194113</v>
      </c>
      <c r="BR7" s="4">
        <f>CumHKI!BQ7*Inputs!BT$15*Population!BQ6</f>
        <v>20948.591300328088</v>
      </c>
      <c r="BS7" s="4">
        <f>CumHKI!BR7*Inputs!BU$15*Population!BR6</f>
        <v>18928.888477841323</v>
      </c>
      <c r="BT7" s="4">
        <f>CumHKI!BS7*Inputs!BV$15*Population!BS6</f>
        <v>17389.698789357713</v>
      </c>
      <c r="BU7" s="4">
        <f>CumHKI!BT7*Inputs!BW$15*Population!BT6</f>
        <v>15002.789704120943</v>
      </c>
      <c r="BV7" s="4">
        <f>CumHKI!BU7*Inputs!BX$15*Population!BU6</f>
        <v>13340.249821276895</v>
      </c>
      <c r="BW7" s="4">
        <f>CumHKI!BV7*Inputs!BY$15*Population!BV6</f>
        <v>10820.592389941388</v>
      </c>
      <c r="BX7" s="4">
        <f>CumHKI!BW7*Inputs!BZ$15*Population!BW6</f>
        <v>9288.8084252989665</v>
      </c>
      <c r="BY7" s="4">
        <f>CumHKI!BX7*Inputs!CA$15*Population!BX6</f>
        <v>8398.3654883528943</v>
      </c>
      <c r="BZ7" s="4">
        <f>CumHKI!BY7*Inputs!CB$15*Population!BY6</f>
        <v>7514.9911388268747</v>
      </c>
      <c r="CA7" s="4">
        <f>CumHKI!BZ7*Inputs!CC$15*Population!BZ6</f>
        <v>5855.4902435623426</v>
      </c>
      <c r="CB7" s="4">
        <f>CumHKI!CA7*Inputs!CD$15*Population!CA6</f>
        <v>5754.2826226088555</v>
      </c>
      <c r="CC7" s="4">
        <f>CumHKI!CB7*Inputs!CE$15*Population!CB6</f>
        <v>4764.2694441341737</v>
      </c>
      <c r="CD7" s="4">
        <f>CumHKI!CC7*Inputs!CF$15*Population!CC6</f>
        <v>3535.7865728318297</v>
      </c>
      <c r="CE7" s="4">
        <f>CumHKI!CD7*Inputs!CG$15*Population!CD6</f>
        <v>2864.0330192503675</v>
      </c>
      <c r="CF7" s="4">
        <f>CumHKI!CE7*Inputs!CH$15*Population!CE6</f>
        <v>2153.3279348941164</v>
      </c>
      <c r="CG7" s="4">
        <f>CumHKI!CF7*Inputs!CI$15*Population!CF6</f>
        <v>1685.7042498274038</v>
      </c>
      <c r="CH7" s="4">
        <f>CumHKI!CG7*Inputs!CJ$15*Population!CG6</f>
        <v>1294.4439437550063</v>
      </c>
      <c r="CI7" s="4">
        <f>CumHKI!CH7*Inputs!CK$15*Population!CH6</f>
        <v>984.72815223907969</v>
      </c>
      <c r="CJ7" s="4">
        <f>CumHKI!CI7*Inputs!CL$15*Population!CI6</f>
        <v>741.89236920108146</v>
      </c>
      <c r="CK7" s="4">
        <f>CumHKI!CJ7*Inputs!CM$15*Population!CJ6</f>
        <v>540.33470733288402</v>
      </c>
      <c r="CL7" s="4">
        <f>CumHKI!CK7*Inputs!CN$15*Population!CK6</f>
        <v>378.14529367119735</v>
      </c>
      <c r="CM7" s="4">
        <f>CumHKI!CL7*Inputs!CO$15*Population!CL6</f>
        <v>254.25725843395102</v>
      </c>
      <c r="CN7" s="4">
        <f>CumHKI!CM7*Inputs!CP$15*Population!CM6</f>
        <v>163.40474315866115</v>
      </c>
      <c r="CO7" s="4">
        <f>CumHKI!CN7*Inputs!CQ$15*Population!CN6</f>
        <v>100.20709522559986</v>
      </c>
      <c r="CP7" s="4">
        <f>CumHKI!CO7*Inputs!CR$15*Population!CO6</f>
        <v>62.163898121885822</v>
      </c>
      <c r="CQ7" s="4">
        <f>CumHKI!CP7*Inputs!CS$15*Population!CP6</f>
        <v>46.984488862852224</v>
      </c>
      <c r="CR7" s="4">
        <f>CumHKI!CQ7*Inputs!CT$15*Population!CQ6</f>
        <v>36.32099563379554</v>
      </c>
      <c r="CS7" s="4">
        <f>CumHKI!CR7*Inputs!CU$15*Population!CR6</f>
        <v>20.318801463151694</v>
      </c>
      <c r="CT7" s="4">
        <f>CumHKI!CS7*Inputs!CV$15*Population!CS6</f>
        <v>3.3597663285242061</v>
      </c>
      <c r="CU7" s="4">
        <f>CumHKI!CT7*Inputs!CW$15*Population!CT6</f>
        <v>3.3265013153705012</v>
      </c>
      <c r="CV7" s="4">
        <f>CumHKI!CU7*Inputs!CX$15*Population!CU6</f>
        <v>2.6107532661082167</v>
      </c>
      <c r="CW7" s="4">
        <f>CumHKI!CV7*Inputs!CY$15*Population!CV6</f>
        <v>1.9486201072247162</v>
      </c>
      <c r="CX7" s="4">
        <f>CumHKI!CW7*Inputs!CZ$15*Population!CW6</f>
        <v>1.2599685478114957</v>
      </c>
      <c r="CY7" s="4">
        <f>CumHKI!CX7*Inputs!DA$15*Population!CX6</f>
        <v>0.62374680584727504</v>
      </c>
      <c r="CZ7" s="4">
        <f>CumHKI!CY7*Inputs!DB$15*Population!CY6</f>
        <v>0.27018735401800287</v>
      </c>
    </row>
    <row r="8" spans="1:104" x14ac:dyDescent="0.25">
      <c r="A8">
        <f>'HKFI(x)'!AE6</f>
        <v>1954</v>
      </c>
      <c r="B8">
        <f t="shared" si="0"/>
        <v>5250459.3186625615</v>
      </c>
      <c r="C8">
        <f t="shared" si="1"/>
        <v>2.6652948942086585</v>
      </c>
      <c r="D8" s="4">
        <f>CumHKI!C8*Inputs!F$15*Population!C7</f>
        <v>0</v>
      </c>
      <c r="E8" s="4">
        <f>CumHKI!D8*Inputs!G$15*Population!D7</f>
        <v>0</v>
      </c>
      <c r="F8" s="4">
        <f>CumHKI!E8*Inputs!H$15*Population!E7</f>
        <v>0</v>
      </c>
      <c r="G8" s="4">
        <f>CumHKI!F8*Inputs!I$15*Population!F7</f>
        <v>0</v>
      </c>
      <c r="H8" s="4">
        <f>CumHKI!G8*Inputs!J$15*Population!G7</f>
        <v>0</v>
      </c>
      <c r="I8" s="4">
        <f>CumHKI!H8*Inputs!K$15*Population!H7</f>
        <v>0</v>
      </c>
      <c r="J8" s="4">
        <f>CumHKI!I8*Inputs!L$15*Population!I7</f>
        <v>0</v>
      </c>
      <c r="K8" s="4">
        <f>CumHKI!J8*Inputs!M$15*Population!J7</f>
        <v>0</v>
      </c>
      <c r="L8" s="4">
        <f>CumHKI!K8*Inputs!N$15*Population!K7</f>
        <v>0</v>
      </c>
      <c r="M8" s="4">
        <f>CumHKI!L8*Inputs!O$15*Population!L7</f>
        <v>0</v>
      </c>
      <c r="N8" s="4">
        <f>CumHKI!M8*Inputs!P$15*Population!M7</f>
        <v>0</v>
      </c>
      <c r="O8" s="4">
        <f>CumHKI!N8*Inputs!Q$15*Population!N7</f>
        <v>0</v>
      </c>
      <c r="P8" s="4">
        <f>CumHKI!O8*Inputs!R$15*Population!O7</f>
        <v>0</v>
      </c>
      <c r="Q8" s="4">
        <f>CumHKI!P8*Inputs!S$15*Population!P7</f>
        <v>0</v>
      </c>
      <c r="R8" s="4">
        <f>CumHKI!Q8*Inputs!T$15*Population!Q7</f>
        <v>0</v>
      </c>
      <c r="S8" s="4">
        <f>CumHKI!R8*Inputs!U$15*Population!R7</f>
        <v>1464.2432969685633</v>
      </c>
      <c r="T8" s="4">
        <f>CumHKI!S8*Inputs!V$15*Population!S7</f>
        <v>2026.9696654995621</v>
      </c>
      <c r="U8" s="4">
        <f>CumHKI!T8*Inputs!W$15*Population!T7</f>
        <v>3815.7347066753596</v>
      </c>
      <c r="V8" s="4">
        <f>CumHKI!U8*Inputs!X$15*Population!U7</f>
        <v>6459.197451027122</v>
      </c>
      <c r="W8" s="4">
        <f>CumHKI!V8*Inputs!Y$15*Population!V7</f>
        <v>11459.132892690588</v>
      </c>
      <c r="X8" s="4">
        <f>CumHKI!W8*Inputs!Z$15*Population!W7</f>
        <v>16104.140354900193</v>
      </c>
      <c r="Y8" s="4">
        <f>CumHKI!X8*Inputs!AA$15*Population!X7</f>
        <v>24278.648787432918</v>
      </c>
      <c r="Z8" s="4">
        <f>CumHKI!Y8*Inputs!AB$15*Population!Y7</f>
        <v>32790.539639029841</v>
      </c>
      <c r="AA8" s="4">
        <f>CumHKI!Z8*Inputs!AC$15*Population!Z7</f>
        <v>43137.752397700038</v>
      </c>
      <c r="AB8" s="4">
        <f>CumHKI!AA8*Inputs!AD$15*Population!AA7</f>
        <v>56766.982322027732</v>
      </c>
      <c r="AC8" s="4">
        <f>CumHKI!AB8*Inputs!AE$15*Population!AB7</f>
        <v>71657.767285910799</v>
      </c>
      <c r="AD8" s="4">
        <f>CumHKI!AC8*Inputs!AF$15*Population!AC7</f>
        <v>88073.408881982439</v>
      </c>
      <c r="AE8" s="4">
        <f>CumHKI!AD8*Inputs!AG$15*Population!AD7</f>
        <v>99437.088201823412</v>
      </c>
      <c r="AF8" s="4">
        <f>CumHKI!AE8*Inputs!AH$15*Population!AE7</f>
        <v>115287.32962521705</v>
      </c>
      <c r="AG8" s="4">
        <f>CumHKI!AF8*Inputs!AI$15*Population!AF7</f>
        <v>135354.53295847532</v>
      </c>
      <c r="AH8" s="4">
        <f>CumHKI!AG8*Inputs!AJ$15*Population!AG7</f>
        <v>147152.31400920186</v>
      </c>
      <c r="AI8" s="4">
        <f>CumHKI!AH8*Inputs!AK$15*Population!AH7</f>
        <v>166001.48565612367</v>
      </c>
      <c r="AJ8" s="4">
        <f>CumHKI!AI8*Inputs!AL$15*Population!AI7</f>
        <v>169101.59427747683</v>
      </c>
      <c r="AK8" s="4">
        <f>CumHKI!AJ8*Inputs!AM$15*Population!AJ7</f>
        <v>172039.02757280573</v>
      </c>
      <c r="AL8" s="4">
        <f>CumHKI!AK8*Inputs!AN$15*Population!AK7</f>
        <v>176649.52787028352</v>
      </c>
      <c r="AM8" s="4">
        <f>CumHKI!AL8*Inputs!AO$15*Population!AL7</f>
        <v>176387.72979005592</v>
      </c>
      <c r="AN8" s="4">
        <f>CumHKI!AM8*Inputs!AP$15*Population!AM7</f>
        <v>178630.62523965663</v>
      </c>
      <c r="AO8" s="4">
        <f>CumHKI!AN8*Inputs!AQ$15*Population!AN7</f>
        <v>174819.77271100867</v>
      </c>
      <c r="AP8" s="4">
        <f>CumHKI!AO8*Inputs!AR$15*Population!AO7</f>
        <v>165858.42736477329</v>
      </c>
      <c r="AQ8" s="4">
        <f>CumHKI!AP8*Inputs!AS$15*Population!AP7</f>
        <v>165531.77328839627</v>
      </c>
      <c r="AR8" s="4">
        <f>CumHKI!AQ8*Inputs!AT$15*Population!AQ7</f>
        <v>166489.35976191369</v>
      </c>
      <c r="AS8" s="4">
        <f>CumHKI!AR8*Inputs!AU$15*Population!AR7</f>
        <v>169199.1321231669</v>
      </c>
      <c r="AT8" s="4">
        <f>CumHKI!AS8*Inputs!AV$15*Population!AS7</f>
        <v>163405.91492835677</v>
      </c>
      <c r="AU8" s="4">
        <f>CumHKI!AT8*Inputs!AW$15*Population!AT7</f>
        <v>159486.50009330924</v>
      </c>
      <c r="AV8" s="4">
        <f>CumHKI!AU8*Inputs!AX$15*Population!AU7</f>
        <v>158512.63077972518</v>
      </c>
      <c r="AW8" s="4">
        <f>CumHKI!AV8*Inputs!AY$15*Population!AV7</f>
        <v>152190.32797430208</v>
      </c>
      <c r="AX8" s="4">
        <f>CumHKI!AW8*Inputs!AZ$15*Population!AW7</f>
        <v>149447.52804542703</v>
      </c>
      <c r="AY8" s="4">
        <f>CumHKI!AX8*Inputs!BA$15*Population!AX7</f>
        <v>136666.73953910882</v>
      </c>
      <c r="AZ8" s="4">
        <f>CumHKI!AY8*Inputs!BB$15*Population!AY7</f>
        <v>126486.79289958822</v>
      </c>
      <c r="BA8" s="4">
        <f>CumHKI!AZ8*Inputs!BC$15*Population!AZ7</f>
        <v>124193.64171603802</v>
      </c>
      <c r="BB8" s="4">
        <f>CumHKI!BA8*Inputs!BD$15*Population!BA7</f>
        <v>114744.50748191905</v>
      </c>
      <c r="BC8" s="4">
        <f>CumHKI!BB8*Inputs!BE$15*Population!BB7</f>
        <v>111670.27491426571</v>
      </c>
      <c r="BD8" s="4">
        <f>CumHKI!BC8*Inputs!BF$15*Population!BC7</f>
        <v>106329.4053485036</v>
      </c>
      <c r="BE8" s="4">
        <f>CumHKI!BD8*Inputs!BG$15*Population!BD7</f>
        <v>101841.04413750765</v>
      </c>
      <c r="BF8" s="4">
        <f>CumHKI!BE8*Inputs!BH$15*Population!BE7</f>
        <v>102780.84168575233</v>
      </c>
      <c r="BG8" s="4">
        <f>CumHKI!BF8*Inputs!BI$15*Population!BF7</f>
        <v>100791.78405803446</v>
      </c>
      <c r="BH8" s="4">
        <f>CumHKI!BG8*Inputs!BJ$15*Population!BG7</f>
        <v>95782.877619419887</v>
      </c>
      <c r="BI8" s="4">
        <f>CumHKI!BH8*Inputs!BK$15*Population!BH7</f>
        <v>86788.692149222654</v>
      </c>
      <c r="BJ8" s="4">
        <f>CumHKI!BI8*Inputs!BL$15*Population!BI7</f>
        <v>76082.11589556621</v>
      </c>
      <c r="BK8" s="4">
        <f>CumHKI!BJ8*Inputs!BM$15*Population!BJ7</f>
        <v>67241.980333838583</v>
      </c>
      <c r="BL8" s="4">
        <f>CumHKI!BK8*Inputs!BN$15*Population!BK7</f>
        <v>55616.929342555413</v>
      </c>
      <c r="BM8" s="4">
        <f>CumHKI!BL8*Inputs!BO$15*Population!BL7</f>
        <v>46546.644047327296</v>
      </c>
      <c r="BN8" s="4">
        <f>CumHKI!BM8*Inputs!BP$15*Population!BM7</f>
        <v>38756.4248666454</v>
      </c>
      <c r="BO8" s="4">
        <f>CumHKI!BN8*Inputs!BQ$15*Population!BN7</f>
        <v>30215.705493173013</v>
      </c>
      <c r="BP8" s="4">
        <f>CumHKI!BO8*Inputs!BR$15*Population!BO7</f>
        <v>29575.418311800728</v>
      </c>
      <c r="BQ8" s="4">
        <f>CumHKI!BP8*Inputs!BS$15*Population!BP7</f>
        <v>24671.434443425653</v>
      </c>
      <c r="BR8" s="4">
        <f>CumHKI!BQ8*Inputs!BT$15*Population!BQ7</f>
        <v>21575.28933666744</v>
      </c>
      <c r="BS8" s="4">
        <f>CumHKI!BR8*Inputs!BU$15*Population!BR7</f>
        <v>19441.078006703421</v>
      </c>
      <c r="BT8" s="4">
        <f>CumHKI!BS8*Inputs!BV$15*Population!BS7</f>
        <v>17847.279118694947</v>
      </c>
      <c r="BU8" s="4">
        <f>CumHKI!BT8*Inputs!BW$15*Population!BT7</f>
        <v>15377.821864184811</v>
      </c>
      <c r="BV8" s="4">
        <f>CumHKI!BU8*Inputs!BX$15*Population!BU7</f>
        <v>13631.922110147423</v>
      </c>
      <c r="BW8" s="4">
        <f>CumHKI!BV8*Inputs!BY$15*Population!BV7</f>
        <v>11012.187911673172</v>
      </c>
      <c r="BX8" s="4">
        <f>CumHKI!BW8*Inputs!BZ$15*Population!BW7</f>
        <v>9412.4361043363278</v>
      </c>
      <c r="BY8" s="4">
        <f>CumHKI!BX8*Inputs!CA$15*Population!BX7</f>
        <v>8479.7857255443014</v>
      </c>
      <c r="BZ8" s="4">
        <f>CumHKI!BY8*Inputs!CB$15*Population!BY7</f>
        <v>7556.1973089299463</v>
      </c>
      <c r="CA8" s="4">
        <f>CumHKI!BZ8*Inputs!CC$15*Population!BZ7</f>
        <v>5841.4247854504001</v>
      </c>
      <c r="CB8" s="4">
        <f>CumHKI!CA8*Inputs!CD$15*Population!CA7</f>
        <v>5684.5853603775658</v>
      </c>
      <c r="CC8" s="4">
        <f>CumHKI!CB8*Inputs!CE$15*Population!CB7</f>
        <v>4667.0230313948969</v>
      </c>
      <c r="CD8" s="4">
        <f>CumHKI!CC8*Inputs!CF$15*Population!CC7</f>
        <v>3452.0466565255797</v>
      </c>
      <c r="CE8" s="4">
        <f>CumHKI!CD8*Inputs!CG$15*Population!CD7</f>
        <v>2788.6212520752397</v>
      </c>
      <c r="CF8" s="4">
        <f>CumHKI!CE8*Inputs!CH$15*Population!CE7</f>
        <v>2004.8527485832121</v>
      </c>
      <c r="CG8" s="4">
        <f>CumHKI!CF8*Inputs!CI$15*Population!CF7</f>
        <v>1569.4724169967419</v>
      </c>
      <c r="CH8" s="4">
        <f>CumHKI!CG8*Inputs!CJ$15*Population!CG7</f>
        <v>1205.1900950477973</v>
      </c>
      <c r="CI8" s="4">
        <f>CumHKI!CH8*Inputs!CK$15*Population!CH7</f>
        <v>916.82967124134939</v>
      </c>
      <c r="CJ8" s="4">
        <f>CumHKI!CI8*Inputs!CL$15*Population!CI7</f>
        <v>690.7377791570965</v>
      </c>
      <c r="CK8" s="4">
        <f>CumHKI!CJ8*Inputs!CM$15*Population!CJ7</f>
        <v>503.07781996266414</v>
      </c>
      <c r="CL8" s="4">
        <f>CumHKI!CK8*Inputs!CN$15*Population!CK7</f>
        <v>352.0716092961402</v>
      </c>
      <c r="CM8" s="4">
        <f>CumHKI!CL8*Inputs!CO$15*Population!CL7</f>
        <v>236.72583964485844</v>
      </c>
      <c r="CN8" s="4">
        <f>CumHKI!CM8*Inputs!CP$15*Population!CM7</f>
        <v>152.13774137439239</v>
      </c>
      <c r="CO8" s="4">
        <f>CumHKI!CN8*Inputs!CQ$15*Population!CN7</f>
        <v>93.297665922149548</v>
      </c>
      <c r="CP8" s="4">
        <f>CumHKI!CO8*Inputs!CR$15*Population!CO7</f>
        <v>57.877604238872152</v>
      </c>
      <c r="CQ8" s="4">
        <f>CumHKI!CP8*Inputs!CS$15*Population!CP7</f>
        <v>43.744837983583039</v>
      </c>
      <c r="CR8" s="4">
        <f>CumHKI!CQ8*Inputs!CT$15*Population!CQ7</f>
        <v>33.816608584179463</v>
      </c>
      <c r="CS8" s="4">
        <f>CumHKI!CR8*Inputs!CU$15*Population!CR7</f>
        <v>18.917789669281998</v>
      </c>
      <c r="CT8" s="4">
        <f>CumHKI!CS8*Inputs!CV$15*Population!CS7</f>
        <v>3.1281054079996857</v>
      </c>
      <c r="CU8" s="4">
        <f>CumHKI!CT8*Inputs!CW$15*Population!CT7</f>
        <v>3.0971340673264214</v>
      </c>
      <c r="CV8" s="4">
        <f>CumHKI!CU8*Inputs!CX$15*Population!CU7</f>
        <v>2.4307379180900428</v>
      </c>
      <c r="CW8" s="4">
        <f>CumHKI!CV8*Inputs!CY$15*Population!CV7</f>
        <v>1.8142598322378081</v>
      </c>
      <c r="CX8" s="4">
        <f>CumHKI!CW8*Inputs!CZ$15*Population!CW7</f>
        <v>1.1730918292909649</v>
      </c>
      <c r="CY8" s="4">
        <f>CumHKI!CX8*Inputs!DA$15*Population!CX7</f>
        <v>0.58073852935196291</v>
      </c>
      <c r="CZ8" s="4">
        <f>CumHKI!CY8*Inputs!DB$15*Population!CY7</f>
        <v>0.25155753127869679</v>
      </c>
    </row>
    <row r="9" spans="1:104" x14ac:dyDescent="0.25">
      <c r="A9">
        <f>'HKFI(x)'!AE7</f>
        <v>1955</v>
      </c>
      <c r="B9">
        <f t="shared" si="0"/>
        <v>5393593.9648720874</v>
      </c>
      <c r="C9">
        <f t="shared" si="1"/>
        <v>2.7261357058945057</v>
      </c>
      <c r="D9" s="4">
        <f>CumHKI!C9*Inputs!F$15*Population!C8</f>
        <v>0</v>
      </c>
      <c r="E9" s="4">
        <f>CumHKI!D9*Inputs!G$15*Population!D8</f>
        <v>0</v>
      </c>
      <c r="F9" s="4">
        <f>CumHKI!E9*Inputs!H$15*Population!E8</f>
        <v>0</v>
      </c>
      <c r="G9" s="4">
        <f>CumHKI!F9*Inputs!I$15*Population!F8</f>
        <v>0</v>
      </c>
      <c r="H9" s="4">
        <f>CumHKI!G9*Inputs!J$15*Population!G8</f>
        <v>0</v>
      </c>
      <c r="I9" s="4">
        <f>CumHKI!H9*Inputs!K$15*Population!H8</f>
        <v>0</v>
      </c>
      <c r="J9" s="4">
        <f>CumHKI!I9*Inputs!L$15*Population!I8</f>
        <v>0</v>
      </c>
      <c r="K9" s="4">
        <f>CumHKI!J9*Inputs!M$15*Population!J8</f>
        <v>0</v>
      </c>
      <c r="L9" s="4">
        <f>CumHKI!K9*Inputs!N$15*Population!K8</f>
        <v>0</v>
      </c>
      <c r="M9" s="4">
        <f>CumHKI!L9*Inputs!O$15*Population!L8</f>
        <v>0</v>
      </c>
      <c r="N9" s="4">
        <f>CumHKI!M9*Inputs!P$15*Population!M8</f>
        <v>0</v>
      </c>
      <c r="O9" s="4">
        <f>CumHKI!N9*Inputs!Q$15*Population!N8</f>
        <v>0</v>
      </c>
      <c r="P9" s="4">
        <f>CumHKI!O9*Inputs!R$15*Population!O8</f>
        <v>0</v>
      </c>
      <c r="Q9" s="4">
        <f>CumHKI!P9*Inputs!S$15*Population!P8</f>
        <v>0</v>
      </c>
      <c r="R9" s="4">
        <f>CumHKI!Q9*Inputs!T$15*Population!Q8</f>
        <v>0</v>
      </c>
      <c r="S9" s="4">
        <f>CumHKI!R9*Inputs!U$15*Population!R8</f>
        <v>1505.5031833809426</v>
      </c>
      <c r="T9" s="4">
        <f>CumHKI!S9*Inputs!V$15*Population!S8</f>
        <v>2084.6114960259169</v>
      </c>
      <c r="U9" s="4">
        <f>CumHKI!T9*Inputs!W$15*Population!T8</f>
        <v>3928.9495417210082</v>
      </c>
      <c r="V9" s="4">
        <f>CumHKI!U9*Inputs!X$15*Population!U8</f>
        <v>6655.6455942163439</v>
      </c>
      <c r="W9" s="4">
        <f>CumHKI!V9*Inputs!Y$15*Population!V8</f>
        <v>11797.17293856608</v>
      </c>
      <c r="X9" s="4">
        <f>CumHKI!W9*Inputs!Z$15*Population!W8</f>
        <v>16563.596119337744</v>
      </c>
      <c r="Y9" s="4">
        <f>CumHKI!X9*Inputs!AA$15*Population!X8</f>
        <v>24919.69445249053</v>
      </c>
      <c r="Z9" s="4">
        <f>CumHKI!Y9*Inputs!AB$15*Population!Y8</f>
        <v>33567.10262030537</v>
      </c>
      <c r="AA9" s="4">
        <f>CumHKI!Z9*Inputs!AC$15*Population!Z8</f>
        <v>44077.313145554413</v>
      </c>
      <c r="AB9" s="4">
        <f>CumHKI!AA9*Inputs!AD$15*Population!AA8</f>
        <v>57988.771501815376</v>
      </c>
      <c r="AC9" s="4">
        <f>CumHKI!AB9*Inputs!AE$15*Population!AB8</f>
        <v>73164.164626368554</v>
      </c>
      <c r="AD9" s="4">
        <f>CumHKI!AC9*Inputs!AF$15*Population!AC8</f>
        <v>89818.346132258986</v>
      </c>
      <c r="AE9" s="4">
        <f>CumHKI!AD9*Inputs!AG$15*Population!AD8</f>
        <v>101264.87878603478</v>
      </c>
      <c r="AF9" s="4">
        <f>CumHKI!AE9*Inputs!AH$15*Population!AE8</f>
        <v>117288.76062349335</v>
      </c>
      <c r="AG9" s="4">
        <f>CumHKI!AF9*Inputs!AI$15*Population!AF8</f>
        <v>137678.60451334403</v>
      </c>
      <c r="AH9" s="4">
        <f>CumHKI!AG9*Inputs!AJ$15*Population!AG8</f>
        <v>149666.97070309267</v>
      </c>
      <c r="AI9" s="4">
        <f>CumHKI!AH9*Inputs!AK$15*Population!AH8</f>
        <v>168950.68032013346</v>
      </c>
      <c r="AJ9" s="4">
        <f>CumHKI!AI9*Inputs!AL$15*Population!AI8</f>
        <v>174035.87749950041</v>
      </c>
      <c r="AK9" s="4">
        <f>CumHKI!AJ9*Inputs!AM$15*Population!AJ8</f>
        <v>177227.04404529018</v>
      </c>
      <c r="AL9" s="4">
        <f>CumHKI!AK9*Inputs!AN$15*Population!AK8</f>
        <v>181966.3553577018</v>
      </c>
      <c r="AM9" s="4">
        <f>CumHKI!AL9*Inputs!AO$15*Population!AL8</f>
        <v>181658.14480584514</v>
      </c>
      <c r="AN9" s="4">
        <f>CumHKI!AM9*Inputs!AP$15*Population!AM8</f>
        <v>184328.41386973899</v>
      </c>
      <c r="AO9" s="4">
        <f>CumHKI!AN9*Inputs!AQ$15*Population!AN8</f>
        <v>180939.0372660899</v>
      </c>
      <c r="AP9" s="4">
        <f>CumHKI!AO9*Inputs!AR$15*Population!AO8</f>
        <v>172018.56124723802</v>
      </c>
      <c r="AQ9" s="4">
        <f>CumHKI!AP9*Inputs!AS$15*Population!AP8</f>
        <v>171721.48669919424</v>
      </c>
      <c r="AR9" s="4">
        <f>CumHKI!AQ9*Inputs!AT$15*Population!AQ8</f>
        <v>172873.35609466027</v>
      </c>
      <c r="AS9" s="4">
        <f>CumHKI!AR9*Inputs!AU$15*Population!AR8</f>
        <v>175308.97052303638</v>
      </c>
      <c r="AT9" s="4">
        <f>CumHKI!AS9*Inputs!AV$15*Population!AS8</f>
        <v>168610.5749541189</v>
      </c>
      <c r="AU9" s="4">
        <f>CumHKI!AT9*Inputs!AW$15*Population!AT8</f>
        <v>164089.07875981976</v>
      </c>
      <c r="AV9" s="4">
        <f>CumHKI!AU9*Inputs!AX$15*Population!AU8</f>
        <v>163099.29758570768</v>
      </c>
      <c r="AW9" s="4">
        <f>CumHKI!AV9*Inputs!AY$15*Population!AV8</f>
        <v>156444.74361006869</v>
      </c>
      <c r="AX9" s="4">
        <f>CumHKI!AW9*Inputs!AZ$15*Population!AW8</f>
        <v>153814.66669583315</v>
      </c>
      <c r="AY9" s="4">
        <f>CumHKI!AX9*Inputs!BA$15*Population!AX8</f>
        <v>141048.12590018965</v>
      </c>
      <c r="AZ9" s="4">
        <f>CumHKI!AY9*Inputs!BB$15*Population!AY8</f>
        <v>130735.46167826426</v>
      </c>
      <c r="BA9" s="4">
        <f>CumHKI!AZ9*Inputs!BC$15*Population!AZ8</f>
        <v>128282.90884459582</v>
      </c>
      <c r="BB9" s="4">
        <f>CumHKI!BA9*Inputs!BD$15*Population!BA8</f>
        <v>118625.24747392761</v>
      </c>
      <c r="BC9" s="4">
        <f>CumHKI!BB9*Inputs!BE$15*Population!BB8</f>
        <v>114810.3073837288</v>
      </c>
      <c r="BD9" s="4">
        <f>CumHKI!BC9*Inputs!BF$15*Population!BC8</f>
        <v>108297.42479908759</v>
      </c>
      <c r="BE9" s="4">
        <f>CumHKI!BD9*Inputs!BG$15*Population!BD8</f>
        <v>103068.71006550135</v>
      </c>
      <c r="BF9" s="4">
        <f>CumHKI!BE9*Inputs!BH$15*Population!BE8</f>
        <v>104019.01869400051</v>
      </c>
      <c r="BG9" s="4">
        <f>CumHKI!BF9*Inputs!BI$15*Population!BF8</f>
        <v>101805.08074864419</v>
      </c>
      <c r="BH9" s="4">
        <f>CumHKI!BG9*Inputs!BJ$15*Population!BG8</f>
        <v>97281.403899709199</v>
      </c>
      <c r="BI9" s="4">
        <f>CumHKI!BH9*Inputs!BK$15*Population!BH8</f>
        <v>89067.352301119608</v>
      </c>
      <c r="BJ9" s="4">
        <f>CumHKI!BI9*Inputs!BL$15*Population!BI8</f>
        <v>78670.495968715186</v>
      </c>
      <c r="BK9" s="4">
        <f>CumHKI!BJ9*Inputs!BM$15*Population!BJ8</f>
        <v>69448.231354842515</v>
      </c>
      <c r="BL9" s="4">
        <f>CumHKI!BK9*Inputs!BN$15*Population!BK8</f>
        <v>57451.146876002662</v>
      </c>
      <c r="BM9" s="4">
        <f>CumHKI!BL9*Inputs!BO$15*Population!BL8</f>
        <v>48144.010526381884</v>
      </c>
      <c r="BN9" s="4">
        <f>CumHKI!BM9*Inputs!BP$15*Population!BM8</f>
        <v>40117.035883541845</v>
      </c>
      <c r="BO9" s="4">
        <f>CumHKI!BN9*Inputs!BQ$15*Population!BN8</f>
        <v>31293.400682074101</v>
      </c>
      <c r="BP9" s="4">
        <f>CumHKI!BO9*Inputs!BR$15*Population!BO8</f>
        <v>30661.565759764118</v>
      </c>
      <c r="BQ9" s="4">
        <f>CumHKI!BP9*Inputs!BS$15*Population!BP8</f>
        <v>25602.072561844168</v>
      </c>
      <c r="BR9" s="4">
        <f>CumHKI!BQ9*Inputs!BT$15*Population!BQ8</f>
        <v>22352.369581656123</v>
      </c>
      <c r="BS9" s="4">
        <f>CumHKI!BR9*Inputs!BU$15*Population!BR8</f>
        <v>20072.029570936294</v>
      </c>
      <c r="BT9" s="4">
        <f>CumHKI!BS9*Inputs!BV$15*Population!BS8</f>
        <v>18367.965300546737</v>
      </c>
      <c r="BU9" s="4">
        <f>CumHKI!BT9*Inputs!BW$15*Population!BT8</f>
        <v>15810.896113894676</v>
      </c>
      <c r="BV9" s="4">
        <f>CumHKI!BU9*Inputs!BX$15*Population!BU8</f>
        <v>13991.841640026196</v>
      </c>
      <c r="BW9" s="4">
        <f>CumHKI!BV9*Inputs!BY$15*Population!BV8</f>
        <v>11259.136539385481</v>
      </c>
      <c r="BX9" s="4">
        <f>CumHKI!BW9*Inputs!BZ$15*Population!BW8</f>
        <v>9572.5880022310048</v>
      </c>
      <c r="BY9" s="4">
        <f>CumHKI!BX9*Inputs!CA$15*Population!BX8</f>
        <v>8573.0699194816134</v>
      </c>
      <c r="BZ9" s="4">
        <f>CumHKI!BY9*Inputs!CB$15*Population!BY8</f>
        <v>7599.2417605931978</v>
      </c>
      <c r="CA9" s="4">
        <f>CumHKI!BZ9*Inputs!CC$15*Population!BZ8</f>
        <v>5838.3865065820855</v>
      </c>
      <c r="CB9" s="4">
        <f>CumHKI!CA9*Inputs!CD$15*Population!CA8</f>
        <v>5609.147818261983</v>
      </c>
      <c r="CC9" s="4">
        <f>CumHKI!CB9*Inputs!CE$15*Population!CB8</f>
        <v>4525.6489339544814</v>
      </c>
      <c r="CD9" s="4">
        <f>CumHKI!CC9*Inputs!CF$15*Population!CC8</f>
        <v>3291.5496165020199</v>
      </c>
      <c r="CE9" s="4">
        <f>CumHKI!CD9*Inputs!CG$15*Population!CD8</f>
        <v>2631.9946725864038</v>
      </c>
      <c r="CF9" s="4">
        <f>CumHKI!CE9*Inputs!CH$15*Population!CE8</f>
        <v>1680.0348245663886</v>
      </c>
      <c r="CG9" s="4">
        <f>CumHKI!CF9*Inputs!CI$15*Population!CF8</f>
        <v>1315.1930078726514</v>
      </c>
      <c r="CH9" s="4">
        <f>CumHKI!CG9*Inputs!CJ$15*Population!CG8</f>
        <v>1009.9301962868008</v>
      </c>
      <c r="CI9" s="4">
        <f>CumHKI!CH9*Inputs!CK$15*Population!CH8</f>
        <v>768.28873191296577</v>
      </c>
      <c r="CJ9" s="4">
        <f>CumHKI!CI9*Inputs!CL$15*Population!CI8</f>
        <v>578.82731010925613</v>
      </c>
      <c r="CK9" s="4">
        <f>CumHKI!CJ9*Inputs!CM$15*Population!CJ8</f>
        <v>421.57123888599426</v>
      </c>
      <c r="CL9" s="4">
        <f>CumHKI!CK9*Inputs!CN$15*Population!CK8</f>
        <v>295.03042793374345</v>
      </c>
      <c r="CM9" s="4">
        <f>CumHKI!CL9*Inputs!CO$15*Population!CL8</f>
        <v>198.37250130172026</v>
      </c>
      <c r="CN9" s="4">
        <f>CumHKI!CM9*Inputs!CP$15*Population!CM8</f>
        <v>127.48901574964987</v>
      </c>
      <c r="CO9" s="4">
        <f>CumHKI!CN9*Inputs!CQ$15*Population!CN8</f>
        <v>78.181965189582783</v>
      </c>
      <c r="CP9" s="4">
        <f>CumHKI!CO9*Inputs!CR$15*Population!CO8</f>
        <v>48.500514939309816</v>
      </c>
      <c r="CQ9" s="4">
        <f>CumHKI!CP9*Inputs!CS$15*Population!CP8</f>
        <v>36.657480834624835</v>
      </c>
      <c r="CR9" s="4">
        <f>CumHKI!CQ9*Inputs!CT$15*Population!CQ8</f>
        <v>28.337781969424338</v>
      </c>
      <c r="CS9" s="4">
        <f>CumHKI!CR9*Inputs!CU$15*Population!CR8</f>
        <v>15.852807878621551</v>
      </c>
      <c r="CT9" s="4">
        <f>CumHKI!CS9*Inputs!CV$15*Population!CS8</f>
        <v>2.6213027485772971</v>
      </c>
      <c r="CU9" s="4">
        <f>CumHKI!CT9*Inputs!CW$15*Population!CT8</f>
        <v>2.5953492560171258</v>
      </c>
      <c r="CV9" s="4">
        <f>CumHKI!CU9*Inputs!CX$15*Population!CU8</f>
        <v>2.0369198459443751</v>
      </c>
      <c r="CW9" s="4">
        <f>CumHKI!CV9*Inputs!CY$15*Population!CV8</f>
        <v>1.5203209817406611</v>
      </c>
      <c r="CX9" s="4">
        <f>CumHKI!CW9*Inputs!CZ$15*Population!CW8</f>
        <v>0.98303235836939062</v>
      </c>
      <c r="CY9" s="4">
        <f>CumHKI!CX9*Inputs!DA$15*Population!CX8</f>
        <v>0.48664968236108447</v>
      </c>
      <c r="CZ9" s="4">
        <f>CumHKI!CY9*Inputs!DB$15*Population!CY8</f>
        <v>0.21080122379502425</v>
      </c>
    </row>
    <row r="10" spans="1:104" x14ac:dyDescent="0.25">
      <c r="A10">
        <f>'HKFI(x)'!AE8</f>
        <v>1956</v>
      </c>
      <c r="B10">
        <f t="shared" si="0"/>
        <v>5520012.2163871517</v>
      </c>
      <c r="C10">
        <f t="shared" si="1"/>
        <v>2.3438592585651286</v>
      </c>
      <c r="D10" s="4">
        <f>CumHKI!C10*Inputs!F$15*Population!C9</f>
        <v>0</v>
      </c>
      <c r="E10" s="4">
        <f>CumHKI!D10*Inputs!G$15*Population!D9</f>
        <v>0</v>
      </c>
      <c r="F10" s="4">
        <f>CumHKI!E10*Inputs!H$15*Population!E9</f>
        <v>0</v>
      </c>
      <c r="G10" s="4">
        <f>CumHKI!F10*Inputs!I$15*Population!F9</f>
        <v>0</v>
      </c>
      <c r="H10" s="4">
        <f>CumHKI!G10*Inputs!J$15*Population!G9</f>
        <v>0</v>
      </c>
      <c r="I10" s="4">
        <f>CumHKI!H10*Inputs!K$15*Population!H9</f>
        <v>0</v>
      </c>
      <c r="J10" s="4">
        <f>CumHKI!I10*Inputs!L$15*Population!I9</f>
        <v>0</v>
      </c>
      <c r="K10" s="4">
        <f>CumHKI!J10*Inputs!M$15*Population!J9</f>
        <v>0</v>
      </c>
      <c r="L10" s="4">
        <f>CumHKI!K10*Inputs!N$15*Population!K9</f>
        <v>0</v>
      </c>
      <c r="M10" s="4">
        <f>CumHKI!L10*Inputs!O$15*Population!L9</f>
        <v>0</v>
      </c>
      <c r="N10" s="4">
        <f>CumHKI!M10*Inputs!P$15*Population!M9</f>
        <v>0</v>
      </c>
      <c r="O10" s="4">
        <f>CumHKI!N10*Inputs!Q$15*Population!N9</f>
        <v>0</v>
      </c>
      <c r="P10" s="4">
        <f>CumHKI!O10*Inputs!R$15*Population!O9</f>
        <v>0</v>
      </c>
      <c r="Q10" s="4">
        <f>CumHKI!P10*Inputs!S$15*Population!P9</f>
        <v>0</v>
      </c>
      <c r="R10" s="4">
        <f>CumHKI!Q10*Inputs!T$15*Population!Q9</f>
        <v>0</v>
      </c>
      <c r="S10" s="4">
        <f>CumHKI!R10*Inputs!U$15*Population!R9</f>
        <v>1542.7978261203866</v>
      </c>
      <c r="T10" s="4">
        <f>CumHKI!S10*Inputs!V$15*Population!S9</f>
        <v>2131.6752515472913</v>
      </c>
      <c r="U10" s="4">
        <f>CumHKI!T10*Inputs!W$15*Population!T9</f>
        <v>4018.2748051724534</v>
      </c>
      <c r="V10" s="4">
        <f>CumHKI!U10*Inputs!X$15*Population!U9</f>
        <v>6813.3645962172686</v>
      </c>
      <c r="W10" s="4">
        <f>CumHKI!V10*Inputs!Y$15*Population!V9</f>
        <v>12083.084329240102</v>
      </c>
      <c r="X10" s="4">
        <f>CumHKI!W10*Inputs!Z$15*Population!W9</f>
        <v>16959.208791220084</v>
      </c>
      <c r="Y10" s="4">
        <f>CumHKI!X10*Inputs!AA$15*Population!X9</f>
        <v>25511.92554187011</v>
      </c>
      <c r="Z10" s="4">
        <f>CumHKI!Y10*Inputs!AB$15*Population!Y9</f>
        <v>34314.634688336453</v>
      </c>
      <c r="AA10" s="4">
        <f>CumHKI!Z10*Inputs!AC$15*Population!Z9</f>
        <v>44959.891541568926</v>
      </c>
      <c r="AB10" s="4">
        <f>CumHKI!AA10*Inputs!AD$15*Population!AA9</f>
        <v>59042.225524904337</v>
      </c>
      <c r="AC10" s="4">
        <f>CumHKI!AB10*Inputs!AE$15*Population!AB9</f>
        <v>74490.195248057091</v>
      </c>
      <c r="AD10" s="4">
        <f>CumHKI!AC10*Inputs!AF$15*Population!AC9</f>
        <v>91448.086705456342</v>
      </c>
      <c r="AE10" s="4">
        <f>CumHKI!AD10*Inputs!AG$15*Population!AD9</f>
        <v>102998.72469956589</v>
      </c>
      <c r="AF10" s="4">
        <f>CumHKI!AE10*Inputs!AH$15*Population!AE9</f>
        <v>119148.46170930559</v>
      </c>
      <c r="AG10" s="4">
        <f>CumHKI!AF10*Inputs!AI$15*Population!AF9</f>
        <v>139709.17868635076</v>
      </c>
      <c r="AH10" s="4">
        <f>CumHKI!AG10*Inputs!AJ$15*Population!AG9</f>
        <v>151813.2177219021</v>
      </c>
      <c r="AI10" s="4">
        <f>CumHKI!AH10*Inputs!AK$15*Population!AH9</f>
        <v>171316.86389358007</v>
      </c>
      <c r="AJ10" s="4">
        <f>CumHKI!AI10*Inputs!AL$15*Population!AI9</f>
        <v>176558.66966587989</v>
      </c>
      <c r="AK10" s="4">
        <f>CumHKI!AJ10*Inputs!AM$15*Population!AJ9</f>
        <v>181797.66919334314</v>
      </c>
      <c r="AL10" s="4">
        <f>CumHKI!AK10*Inputs!AN$15*Population!AK9</f>
        <v>186832.02399211912</v>
      </c>
      <c r="AM10" s="4">
        <f>CumHKI!AL10*Inputs!AO$15*Population!AL9</f>
        <v>186486.89715663553</v>
      </c>
      <c r="AN10" s="4">
        <f>CumHKI!AM10*Inputs!AP$15*Population!AM9</f>
        <v>189164.30270401289</v>
      </c>
      <c r="AO10" s="4">
        <f>CumHKI!AN10*Inputs!AQ$15*Population!AN9</f>
        <v>186025.65753439814</v>
      </c>
      <c r="AP10" s="4">
        <f>CumHKI!AO10*Inputs!AR$15*Population!AO9</f>
        <v>177376.15508908333</v>
      </c>
      <c r="AQ10" s="4">
        <f>CumHKI!AP10*Inputs!AS$15*Population!AP9</f>
        <v>177441.61922672376</v>
      </c>
      <c r="AR10" s="4">
        <f>CumHKI!AQ10*Inputs!AT$15*Population!AQ9</f>
        <v>178689.78669091291</v>
      </c>
      <c r="AS10" s="4">
        <f>CumHKI!AR10*Inputs!AU$15*Population!AR9</f>
        <v>181391.05811375013</v>
      </c>
      <c r="AT10" s="4">
        <f>CumHKI!AS10*Inputs!AV$15*Population!AS9</f>
        <v>174092.4161015643</v>
      </c>
      <c r="AU10" s="4">
        <f>CumHKI!AT10*Inputs!AW$15*Population!AT9</f>
        <v>168711.34616895302</v>
      </c>
      <c r="AV10" s="4">
        <f>CumHKI!AU10*Inputs!AX$15*Population!AU9</f>
        <v>167173.8830777352</v>
      </c>
      <c r="AW10" s="4">
        <f>CumHKI!AV10*Inputs!AY$15*Population!AV9</f>
        <v>160325.43401572359</v>
      </c>
      <c r="AX10" s="4">
        <f>CumHKI!AW10*Inputs!AZ$15*Population!AW9</f>
        <v>157439.68812678687</v>
      </c>
      <c r="AY10" s="4">
        <f>CumHKI!AX10*Inputs!BA$15*Population!AX9</f>
        <v>144510.18800082599</v>
      </c>
      <c r="AZ10" s="4">
        <f>CumHKI!AY10*Inputs!BB$15*Population!AY9</f>
        <v>134281.34928089206</v>
      </c>
      <c r="BA10" s="4">
        <f>CumHKI!AZ10*Inputs!BC$15*Population!AZ9</f>
        <v>131931.85084078441</v>
      </c>
      <c r="BB10" s="4">
        <f>CumHKI!BA10*Inputs!BD$15*Population!BA9</f>
        <v>121894.39388262692</v>
      </c>
      <c r="BC10" s="4">
        <f>CumHKI!BB10*Inputs!BE$15*Population!BB9</f>
        <v>118048.29367536328</v>
      </c>
      <c r="BD10" s="4">
        <f>CumHKI!BC10*Inputs!BF$15*Population!BC9</f>
        <v>110716.0396849363</v>
      </c>
      <c r="BE10" s="4">
        <f>CumHKI!BD10*Inputs!BG$15*Population!BD9</f>
        <v>104354.70882695766</v>
      </c>
      <c r="BF10" s="4">
        <f>CumHKI!BE10*Inputs!BH$15*Population!BE9</f>
        <v>104599.26889242238</v>
      </c>
      <c r="BG10" s="4">
        <f>CumHKI!BF10*Inputs!BI$15*Population!BF9</f>
        <v>102308.28458162483</v>
      </c>
      <c r="BH10" s="4">
        <f>CumHKI!BG10*Inputs!BJ$15*Population!BG9</f>
        <v>97511.352220271001</v>
      </c>
      <c r="BI10" s="4">
        <f>CumHKI!BH10*Inputs!BK$15*Population!BH9</f>
        <v>89734.265022012987</v>
      </c>
      <c r="BJ10" s="4">
        <f>CumHKI!BI10*Inputs!BL$15*Population!BI9</f>
        <v>80070.338998205872</v>
      </c>
      <c r="BK10" s="4">
        <f>CumHKI!BJ10*Inputs!BM$15*Population!BJ9</f>
        <v>71205.960466495468</v>
      </c>
      <c r="BL10" s="4">
        <f>CumHKI!BK10*Inputs!BN$15*Population!BK9</f>
        <v>58817.889936789652</v>
      </c>
      <c r="BM10" s="4">
        <f>CumHKI!BL10*Inputs!BO$15*Population!BL9</f>
        <v>49285.328137068056</v>
      </c>
      <c r="BN10" s="4">
        <f>CumHKI!BM10*Inputs!BP$15*Population!BM9</f>
        <v>41115.450071958534</v>
      </c>
      <c r="BO10" s="4">
        <f>CumHKI!BN10*Inputs!BQ$15*Population!BN9</f>
        <v>32100.066735658722</v>
      </c>
      <c r="BP10" s="4">
        <f>CumHKI!BO10*Inputs!BR$15*Population!BO9</f>
        <v>31483.845369179366</v>
      </c>
      <c r="BQ10" s="4">
        <f>CumHKI!BP10*Inputs!BS$15*Population!BP9</f>
        <v>26338.751506174904</v>
      </c>
      <c r="BR10" s="4">
        <f>CumHKI!BQ10*Inputs!BT$15*Population!BQ9</f>
        <v>23044.592113767321</v>
      </c>
      <c r="BS10" s="4">
        <f>CumHKI!BR10*Inputs!BU$15*Population!BR9</f>
        <v>20685.820203974588</v>
      </c>
      <c r="BT10" s="4">
        <f>CumHKI!BS10*Inputs!BV$15*Population!BS9</f>
        <v>18893.818930556623</v>
      </c>
      <c r="BU10" s="4">
        <f>CumHKI!BT10*Inputs!BW$15*Population!BT9</f>
        <v>16245.821374984682</v>
      </c>
      <c r="BV10" s="4">
        <f>CumHKI!BU10*Inputs!BX$15*Population!BU9</f>
        <v>14407.023466064731</v>
      </c>
      <c r="BW10" s="4">
        <f>CumHKI!BV10*Inputs!BY$15*Population!BV9</f>
        <v>11616.62301314959</v>
      </c>
      <c r="BX10" s="4">
        <f>CumHKI!BW10*Inputs!BZ$15*Population!BW9</f>
        <v>9880.0122138107254</v>
      </c>
      <c r="BY10" s="4">
        <f>CumHKI!BX10*Inputs!CA$15*Population!BX9</f>
        <v>8851.4347079062481</v>
      </c>
      <c r="BZ10" s="4">
        <f>CumHKI!BY10*Inputs!CB$15*Population!BY9</f>
        <v>7863.6710077914877</v>
      </c>
      <c r="CA10" s="4">
        <f>CumHKI!BZ10*Inputs!CC$15*Population!BZ9</f>
        <v>6079.5011118078492</v>
      </c>
      <c r="CB10" s="4">
        <f>CumHKI!CA10*Inputs!CD$15*Population!CA9</f>
        <v>5891.6233982682706</v>
      </c>
      <c r="CC10" s="4">
        <f>CumHKI!CB10*Inputs!CE$15*Population!CB9</f>
        <v>4771.7674963153204</v>
      </c>
      <c r="CD10" s="4">
        <f>CumHKI!CC10*Inputs!CF$15*Population!CC9</f>
        <v>3470.7243706528629</v>
      </c>
      <c r="CE10" s="4">
        <f>CumHKI!CD10*Inputs!CG$15*Population!CD9</f>
        <v>2782.7235391282466</v>
      </c>
      <c r="CF10" s="4">
        <f>CumHKI!CE10*Inputs!CH$15*Population!CE9</f>
        <v>1882.8498702864608</v>
      </c>
      <c r="CG10" s="4">
        <f>CumHKI!CF10*Inputs!CI$15*Population!CF9</f>
        <v>1473.9640798301962</v>
      </c>
      <c r="CH10" s="4">
        <f>CumHKI!CG10*Inputs!CJ$15*Population!CG9</f>
        <v>1131.8497160127415</v>
      </c>
      <c r="CI10" s="4">
        <f>CumHKI!CH10*Inputs!CK$15*Population!CH9</f>
        <v>861.03711546469447</v>
      </c>
      <c r="CJ10" s="4">
        <f>CumHKI!CI10*Inputs!CL$15*Population!CI9</f>
        <v>648.703770791632</v>
      </c>
      <c r="CK10" s="4">
        <f>CumHKI!CJ10*Inputs!CM$15*Population!CJ9</f>
        <v>472.46363042376964</v>
      </c>
      <c r="CL10" s="4">
        <f>CumHKI!CK10*Inputs!CN$15*Population!CK9</f>
        <v>330.64671924820379</v>
      </c>
      <c r="CM10" s="4">
        <f>CumHKI!CL10*Inputs!CO$15*Population!CL9</f>
        <v>222.32017627417056</v>
      </c>
      <c r="CN10" s="4">
        <f>CumHKI!CM10*Inputs!CP$15*Population!CM9</f>
        <v>142.87958395691649</v>
      </c>
      <c r="CO10" s="4">
        <f>CumHKI!CN10*Inputs!CQ$15*Population!CN9</f>
        <v>87.620149810846712</v>
      </c>
      <c r="CP10" s="4">
        <f>CumHKI!CO10*Inputs!CR$15*Population!CO9</f>
        <v>54.355532949071588</v>
      </c>
      <c r="CQ10" s="4">
        <f>CumHKI!CP10*Inputs!CS$15*Population!CP9</f>
        <v>41.082799014190527</v>
      </c>
      <c r="CR10" s="4">
        <f>CumHKI!CQ10*Inputs!CT$15*Population!CQ9</f>
        <v>31.758739952969471</v>
      </c>
      <c r="CS10" s="4">
        <f>CumHKI!CR10*Inputs!CU$15*Population!CR9</f>
        <v>17.766570562394477</v>
      </c>
      <c r="CT10" s="4">
        <f>CumHKI!CS10*Inputs!CV$15*Population!CS9</f>
        <v>2.937748353766505</v>
      </c>
      <c r="CU10" s="4">
        <f>CumHKI!CT10*Inputs!CW$15*Population!CT9</f>
        <v>2.9086617364024798</v>
      </c>
      <c r="CV10" s="4">
        <f>CumHKI!CU10*Inputs!CX$15*Population!CU9</f>
        <v>2.2828183152156627</v>
      </c>
      <c r="CW10" s="4">
        <f>CumHKI!CV10*Inputs!CY$15*Population!CV9</f>
        <v>1.7038552543117669</v>
      </c>
      <c r="CX10" s="4">
        <f>CumHKI!CW10*Inputs!CZ$15*Population!CW9</f>
        <v>1.1017047512219948</v>
      </c>
      <c r="CY10" s="4">
        <f>CumHKI!CX10*Inputs!DA$15*Population!CX9</f>
        <v>0.54539839169405668</v>
      </c>
      <c r="CZ10" s="4">
        <f>CumHKI!CY10*Inputs!DB$15*Population!CY9</f>
        <v>0.23624930333282165</v>
      </c>
    </row>
    <row r="11" spans="1:104" x14ac:dyDescent="0.25">
      <c r="A11">
        <f>'HKFI(x)'!AE9</f>
        <v>1957</v>
      </c>
      <c r="B11">
        <f t="shared" si="0"/>
        <v>5655606.6525084805</v>
      </c>
      <c r="C11">
        <f t="shared" si="1"/>
        <v>2.4564155079003669</v>
      </c>
      <c r="D11" s="4">
        <f>CumHKI!C11*Inputs!F$15*Population!C10</f>
        <v>0</v>
      </c>
      <c r="E11" s="4">
        <f>CumHKI!D11*Inputs!G$15*Population!D10</f>
        <v>0</v>
      </c>
      <c r="F11" s="4">
        <f>CumHKI!E11*Inputs!H$15*Population!E10</f>
        <v>0</v>
      </c>
      <c r="G11" s="4">
        <f>CumHKI!F11*Inputs!I$15*Population!F10</f>
        <v>0</v>
      </c>
      <c r="H11" s="4">
        <f>CumHKI!G11*Inputs!J$15*Population!G10</f>
        <v>0</v>
      </c>
      <c r="I11" s="4">
        <f>CumHKI!H11*Inputs!K$15*Population!H10</f>
        <v>0</v>
      </c>
      <c r="J11" s="4">
        <f>CumHKI!I11*Inputs!L$15*Population!I10</f>
        <v>0</v>
      </c>
      <c r="K11" s="4">
        <f>CumHKI!J11*Inputs!M$15*Population!J10</f>
        <v>0</v>
      </c>
      <c r="L11" s="4">
        <f>CumHKI!K11*Inputs!N$15*Population!K10</f>
        <v>0</v>
      </c>
      <c r="M11" s="4">
        <f>CumHKI!L11*Inputs!O$15*Population!L10</f>
        <v>0</v>
      </c>
      <c r="N11" s="4">
        <f>CumHKI!M11*Inputs!P$15*Population!M10</f>
        <v>0</v>
      </c>
      <c r="O11" s="4">
        <f>CumHKI!N11*Inputs!Q$15*Population!N10</f>
        <v>0</v>
      </c>
      <c r="P11" s="4">
        <f>CumHKI!O11*Inputs!R$15*Population!O10</f>
        <v>0</v>
      </c>
      <c r="Q11" s="4">
        <f>CumHKI!P11*Inputs!S$15*Population!P10</f>
        <v>0</v>
      </c>
      <c r="R11" s="4">
        <f>CumHKI!Q11*Inputs!T$15*Population!Q10</f>
        <v>0</v>
      </c>
      <c r="S11" s="4">
        <f>CumHKI!R11*Inputs!U$15*Population!R10</f>
        <v>1587.0126251594747</v>
      </c>
      <c r="T11" s="4">
        <f>CumHKI!S11*Inputs!V$15*Population!S10</f>
        <v>2188.1568989412931</v>
      </c>
      <c r="U11" s="4">
        <f>CumHKI!T11*Inputs!W$15*Population!T10</f>
        <v>4117.53879277125</v>
      </c>
      <c r="V11" s="4">
        <f>CumHKI!U11*Inputs!X$15*Population!U10</f>
        <v>6982.0426456472196</v>
      </c>
      <c r="W11" s="4">
        <f>CumHKI!V11*Inputs!Y$15*Population!V10</f>
        <v>12388.643921368535</v>
      </c>
      <c r="X11" s="4">
        <f>CumHKI!W11*Inputs!Z$15*Population!W10</f>
        <v>17393.113517069938</v>
      </c>
      <c r="Y11" s="4">
        <f>CumHKI!X11*Inputs!AA$15*Population!X10</f>
        <v>26158.268439993706</v>
      </c>
      <c r="Z11" s="4">
        <f>CumHKI!Y11*Inputs!AB$15*Population!Y10</f>
        <v>35181.280232871461</v>
      </c>
      <c r="AA11" s="4">
        <f>CumHKI!Z11*Inputs!AC$15*Population!Z10</f>
        <v>46028.022408770776</v>
      </c>
      <c r="AB11" s="4">
        <f>CumHKI!AA11*Inputs!AD$15*Population!AA10</f>
        <v>60296.206527280301</v>
      </c>
      <c r="AC11" s="4">
        <f>CumHKI!AB11*Inputs!AE$15*Population!AB10</f>
        <v>75915.470339166553</v>
      </c>
      <c r="AD11" s="4">
        <f>CumHKI!AC11*Inputs!AF$15*Population!AC10</f>
        <v>93195.63790782234</v>
      </c>
      <c r="AE11" s="4">
        <f>CumHKI!AD11*Inputs!AG$15*Population!AD10</f>
        <v>104946.37593792158</v>
      </c>
      <c r="AF11" s="4">
        <f>CumHKI!AE11*Inputs!AH$15*Population!AE10</f>
        <v>121286.08540611291</v>
      </c>
      <c r="AG11" s="4">
        <f>CumHKI!AF11*Inputs!AI$15*Population!AF10</f>
        <v>142055.80396833533</v>
      </c>
      <c r="AH11" s="4">
        <f>CumHKI!AG11*Inputs!AJ$15*Population!AG10</f>
        <v>154208.37153996155</v>
      </c>
      <c r="AI11" s="4">
        <f>CumHKI!AH11*Inputs!AK$15*Population!AH10</f>
        <v>173944.01414079801</v>
      </c>
      <c r="AJ11" s="4">
        <f>CumHKI!AI11*Inputs!AL$15*Population!AI10</f>
        <v>179204.71642014655</v>
      </c>
      <c r="AK11" s="4">
        <f>CumHKI!AJ11*Inputs!AM$15*Population!AJ10</f>
        <v>184617.90474410588</v>
      </c>
      <c r="AL11" s="4">
        <f>CumHKI!AK11*Inputs!AN$15*Population!AK10</f>
        <v>191850.67670668117</v>
      </c>
      <c r="AM11" s="4">
        <f>CumHKI!AL11*Inputs!AO$15*Population!AL10</f>
        <v>191680.62696344781</v>
      </c>
      <c r="AN11" s="4">
        <f>CumHKI!AM11*Inputs!AP$15*Population!AM10</f>
        <v>194405.99284430439</v>
      </c>
      <c r="AO11" s="4">
        <f>CumHKI!AN11*Inputs!AQ$15*Population!AN10</f>
        <v>191121.93413616894</v>
      </c>
      <c r="AP11" s="4">
        <f>CumHKI!AO11*Inputs!AR$15*Population!AO10</f>
        <v>182564.66536302041</v>
      </c>
      <c r="AQ11" s="4">
        <f>CumHKI!AP11*Inputs!AS$15*Population!AP10</f>
        <v>183160.79289761197</v>
      </c>
      <c r="AR11" s="4">
        <f>CumHKI!AQ11*Inputs!AT$15*Population!AQ10</f>
        <v>184831.43485264786</v>
      </c>
      <c r="AS11" s="4">
        <f>CumHKI!AR11*Inputs!AU$15*Population!AR10</f>
        <v>187693.97153791171</v>
      </c>
      <c r="AT11" s="4">
        <f>CumHKI!AS11*Inputs!AV$15*Population!AS10</f>
        <v>180328.74756094802</v>
      </c>
      <c r="AU11" s="4">
        <f>CumHKI!AT11*Inputs!AW$15*Population!AT10</f>
        <v>174398.33787050174</v>
      </c>
      <c r="AV11" s="4">
        <f>CumHKI!AU11*Inputs!AX$15*Population!AU10</f>
        <v>172095.6138548629</v>
      </c>
      <c r="AW11" s="4">
        <f>CumHKI!AV11*Inputs!AY$15*Population!AV10</f>
        <v>164545.90974128258</v>
      </c>
      <c r="AX11" s="4">
        <f>CumHKI!AW11*Inputs!AZ$15*Population!AW10</f>
        <v>161564.00259418198</v>
      </c>
      <c r="AY11" s="4">
        <f>CumHKI!AX11*Inputs!BA$15*Population!AX10</f>
        <v>148125.65367100382</v>
      </c>
      <c r="AZ11" s="4">
        <f>CumHKI!AY11*Inputs!BB$15*Population!AY10</f>
        <v>137779.38251364193</v>
      </c>
      <c r="BA11" s="4">
        <f>CumHKI!AZ11*Inputs!BC$15*Population!AZ10</f>
        <v>135713.73283373931</v>
      </c>
      <c r="BB11" s="4">
        <f>CumHKI!BA11*Inputs!BD$15*Population!BA10</f>
        <v>125558.683695429</v>
      </c>
      <c r="BC11" s="4">
        <f>CumHKI!BB11*Inputs!BE$15*Population!BB10</f>
        <v>121502.02465908793</v>
      </c>
      <c r="BD11" s="4">
        <f>CumHKI!BC11*Inputs!BF$15*Population!BC10</f>
        <v>114033.94076532309</v>
      </c>
      <c r="BE11" s="4">
        <f>CumHKI!BD11*Inputs!BG$15*Population!BD10</f>
        <v>106890.44972194191</v>
      </c>
      <c r="BF11" s="4">
        <f>CumHKI!BE11*Inputs!BH$15*Population!BE10</f>
        <v>106135.04767564138</v>
      </c>
      <c r="BG11" s="4">
        <f>CumHKI!BF11*Inputs!BI$15*Population!BF10</f>
        <v>103118.64201842934</v>
      </c>
      <c r="BH11" s="4">
        <f>CumHKI!BG11*Inputs!BJ$15*Population!BG10</f>
        <v>98218.739555578592</v>
      </c>
      <c r="BI11" s="4">
        <f>CumHKI!BH11*Inputs!BK$15*Population!BH10</f>
        <v>90148.38481946614</v>
      </c>
      <c r="BJ11" s="4">
        <f>CumHKI!BI11*Inputs!BL$15*Population!BI10</f>
        <v>80859.154143937456</v>
      </c>
      <c r="BK11" s="4">
        <f>CumHKI!BJ11*Inputs!BM$15*Population!BJ10</f>
        <v>72658.892700185403</v>
      </c>
      <c r="BL11" s="4">
        <f>CumHKI!BK11*Inputs!BN$15*Population!BK10</f>
        <v>60473.136469728284</v>
      </c>
      <c r="BM11" s="4">
        <f>CumHKI!BL11*Inputs!BO$15*Population!BL10</f>
        <v>50596.592362149691</v>
      </c>
      <c r="BN11" s="4">
        <f>CumHKI!BM11*Inputs!BP$15*Population!BM10</f>
        <v>42206.121552639626</v>
      </c>
      <c r="BO11" s="4">
        <f>CumHKI!BN11*Inputs!BQ$15*Population!BN10</f>
        <v>32985.0502474163</v>
      </c>
      <c r="BP11" s="4">
        <f>CumHKI!BO11*Inputs!BR$15*Population!BO10</f>
        <v>32370.829882768099</v>
      </c>
      <c r="BQ11" s="4">
        <f>CumHKI!BP11*Inputs!BS$15*Population!BP10</f>
        <v>27101.109512100116</v>
      </c>
      <c r="BR11" s="4">
        <f>CumHKI!BQ11*Inputs!BT$15*Population!BQ10</f>
        <v>23755.121052912171</v>
      </c>
      <c r="BS11" s="4">
        <f>CumHKI!BR11*Inputs!BU$15*Population!BR10</f>
        <v>21366.975595797674</v>
      </c>
      <c r="BT11" s="4">
        <f>CumHKI!BS11*Inputs!BV$15*Population!BS10</f>
        <v>19499.324946404195</v>
      </c>
      <c r="BU11" s="4">
        <f>CumHKI!BT11*Inputs!BW$15*Population!BT10</f>
        <v>16721.813593614806</v>
      </c>
      <c r="BV11" s="4">
        <f>CumHKI!BU11*Inputs!BX$15*Population!BU10</f>
        <v>14800.864759508851</v>
      </c>
      <c r="BW11" s="4">
        <f>CumHKI!BV11*Inputs!BY$15*Population!BV10</f>
        <v>11953.674623298264</v>
      </c>
      <c r="BX11" s="4">
        <f>CumHKI!BW11*Inputs!BZ$15*Population!BW10</f>
        <v>10182.166177641036</v>
      </c>
      <c r="BY11" s="4">
        <f>CumHKI!BX11*Inputs!CA$15*Population!BX10</f>
        <v>9110.1527495114478</v>
      </c>
      <c r="BZ11" s="4">
        <f>CumHKI!BY11*Inputs!CB$15*Population!BY10</f>
        <v>8075.4424990420393</v>
      </c>
      <c r="CA11" s="4">
        <f>CumHKI!BZ11*Inputs!CC$15*Population!BZ10</f>
        <v>6241.8097897000998</v>
      </c>
      <c r="CB11" s="4">
        <f>CumHKI!CA11*Inputs!CD$15*Population!CA10</f>
        <v>6079.7888058627959</v>
      </c>
      <c r="CC11" s="4">
        <f>CumHKI!CB11*Inputs!CE$15*Population!CB10</f>
        <v>4959.6585203827171</v>
      </c>
      <c r="CD11" s="4">
        <f>CumHKI!CC11*Inputs!CF$15*Population!CC10</f>
        <v>3611.4174340611494</v>
      </c>
      <c r="CE11" s="4">
        <f>CumHKI!CD11*Inputs!CG$15*Population!CD10</f>
        <v>2885.2459410690008</v>
      </c>
      <c r="CF11" s="4">
        <f>CumHKI!CE11*Inputs!CH$15*Population!CE10</f>
        <v>2019.8494687458679</v>
      </c>
      <c r="CG11" s="4">
        <f>CumHKI!CF11*Inputs!CI$15*Population!CF10</f>
        <v>1581.2124007223999</v>
      </c>
      <c r="CH11" s="4">
        <f>CumHKI!CG11*Inputs!CJ$15*Population!CG10</f>
        <v>1214.2051703998443</v>
      </c>
      <c r="CI11" s="4">
        <f>CumHKI!CH11*Inputs!CK$15*Population!CH10</f>
        <v>923.68774998361243</v>
      </c>
      <c r="CJ11" s="4">
        <f>CumHKI!CI11*Inputs!CL$15*Population!CI10</f>
        <v>695.9046430013932</v>
      </c>
      <c r="CK11" s="4">
        <f>CumHKI!CJ11*Inputs!CM$15*Population!CJ10</f>
        <v>506.84094784891442</v>
      </c>
      <c r="CL11" s="4">
        <f>CumHKI!CK11*Inputs!CN$15*Population!CK10</f>
        <v>354.7051789713002</v>
      </c>
      <c r="CM11" s="4">
        <f>CumHKI!CL11*Inputs!CO$15*Population!CL10</f>
        <v>238.49659870680566</v>
      </c>
      <c r="CN11" s="4">
        <f>CumHKI!CM11*Inputs!CP$15*Population!CM10</f>
        <v>153.27576367312858</v>
      </c>
      <c r="CO11" s="4">
        <f>CumHKI!CN11*Inputs!CQ$15*Population!CN10</f>
        <v>93.99555208294224</v>
      </c>
      <c r="CP11" s="4">
        <f>CumHKI!CO11*Inputs!CR$15*Population!CO10</f>
        <v>58.310540889740238</v>
      </c>
      <c r="CQ11" s="4">
        <f>CumHKI!CP11*Inputs!CS$15*Population!CP10</f>
        <v>44.072058570862623</v>
      </c>
      <c r="CR11" s="4">
        <f>CumHKI!CQ11*Inputs!CT$15*Population!CQ10</f>
        <v>34.069563927730442</v>
      </c>
      <c r="CS11" s="4">
        <f>CumHKI!CR11*Inputs!CU$15*Population!CR10</f>
        <v>19.059298714256339</v>
      </c>
      <c r="CT11" s="4">
        <f>CumHKI!CS11*Inputs!CV$15*Population!CS10</f>
        <v>3.1515042942651288</v>
      </c>
      <c r="CU11" s="4">
        <f>CumHKI!CT11*Inputs!CW$15*Population!CT10</f>
        <v>3.1203012814506228</v>
      </c>
      <c r="CV11" s="4">
        <f>CumHKI!CU11*Inputs!CX$15*Population!CU10</f>
        <v>2.44892034888059</v>
      </c>
      <c r="CW11" s="4">
        <f>CumHKI!CV11*Inputs!CY$15*Population!CV10</f>
        <v>1.8278308773061529</v>
      </c>
      <c r="CX11" s="4">
        <f>CumHKI!CW11*Inputs!CZ$15*Population!CW10</f>
        <v>1.181866802865162</v>
      </c>
      <c r="CY11" s="4">
        <f>CumHKI!CX11*Inputs!DA$15*Population!CX10</f>
        <v>0.58508257567582278</v>
      </c>
      <c r="CZ11" s="4">
        <f>CumHKI!CY11*Inputs!DB$15*Population!CY10</f>
        <v>0.25343923451304207</v>
      </c>
    </row>
    <row r="12" spans="1:104" x14ac:dyDescent="0.25">
      <c r="A12">
        <f>'HKFI(x)'!AE10</f>
        <v>1958</v>
      </c>
      <c r="B12">
        <f t="shared" si="0"/>
        <v>5801862.4092686065</v>
      </c>
      <c r="C12">
        <f t="shared" si="1"/>
        <v>2.5860312738555713</v>
      </c>
      <c r="D12" s="4">
        <f>CumHKI!C12*Inputs!F$15*Population!C11</f>
        <v>0</v>
      </c>
      <c r="E12" s="4">
        <f>CumHKI!D12*Inputs!G$15*Population!D11</f>
        <v>0</v>
      </c>
      <c r="F12" s="4">
        <f>CumHKI!E12*Inputs!H$15*Population!E11</f>
        <v>0</v>
      </c>
      <c r="G12" s="4">
        <f>CumHKI!F12*Inputs!I$15*Population!F11</f>
        <v>0</v>
      </c>
      <c r="H12" s="4">
        <f>CumHKI!G12*Inputs!J$15*Population!G11</f>
        <v>0</v>
      </c>
      <c r="I12" s="4">
        <f>CumHKI!H12*Inputs!K$15*Population!H11</f>
        <v>0</v>
      </c>
      <c r="J12" s="4">
        <f>CumHKI!I12*Inputs!L$15*Population!I11</f>
        <v>0</v>
      </c>
      <c r="K12" s="4">
        <f>CumHKI!J12*Inputs!M$15*Population!J11</f>
        <v>0</v>
      </c>
      <c r="L12" s="4">
        <f>CumHKI!K12*Inputs!N$15*Population!K11</f>
        <v>0</v>
      </c>
      <c r="M12" s="4">
        <f>CumHKI!L12*Inputs!O$15*Population!L11</f>
        <v>0</v>
      </c>
      <c r="N12" s="4">
        <f>CumHKI!M12*Inputs!P$15*Population!M11</f>
        <v>0</v>
      </c>
      <c r="O12" s="4">
        <f>CumHKI!N12*Inputs!Q$15*Population!N11</f>
        <v>0</v>
      </c>
      <c r="P12" s="4">
        <f>CumHKI!O12*Inputs!R$15*Population!O11</f>
        <v>0</v>
      </c>
      <c r="Q12" s="4">
        <f>CumHKI!P12*Inputs!S$15*Population!P11</f>
        <v>0</v>
      </c>
      <c r="R12" s="4">
        <f>CumHKI!Q12*Inputs!T$15*Population!Q11</f>
        <v>0</v>
      </c>
      <c r="S12" s="4">
        <f>CumHKI!R12*Inputs!U$15*Population!R11</f>
        <v>1631.4789081937342</v>
      </c>
      <c r="T12" s="4">
        <f>CumHKI!S12*Inputs!V$15*Population!S11</f>
        <v>2254.5051959012067</v>
      </c>
      <c r="U12" s="4">
        <f>CumHKI!T12*Inputs!W$15*Population!T11</f>
        <v>4235.3010590038266</v>
      </c>
      <c r="V12" s="4">
        <f>CumHKI!U12*Inputs!X$15*Population!U11</f>
        <v>7171.4122494053099</v>
      </c>
      <c r="W12" s="4">
        <f>CumHKI!V12*Inputs!Y$15*Population!V11</f>
        <v>12722.465516201444</v>
      </c>
      <c r="X12" s="4">
        <f>CumHKI!W12*Inputs!Z$15*Population!W11</f>
        <v>17864.462758138416</v>
      </c>
      <c r="Y12" s="4">
        <f>CumHKI!X12*Inputs!AA$15*Population!X11</f>
        <v>26868.406490331105</v>
      </c>
      <c r="Z12" s="4">
        <f>CumHKI!Y12*Inputs!AB$15*Population!Y11</f>
        <v>36129.922563215718</v>
      </c>
      <c r="AA12" s="4">
        <f>CumHKI!Z12*Inputs!AC$15*Population!Z11</f>
        <v>47271.148548202531</v>
      </c>
      <c r="AB12" s="4">
        <f>CumHKI!AA12*Inputs!AD$15*Population!AA11</f>
        <v>61820.692273664739</v>
      </c>
      <c r="AC12" s="4">
        <f>CumHKI!AB12*Inputs!AE$15*Population!AB11</f>
        <v>77622.614187548432</v>
      </c>
      <c r="AD12" s="4">
        <f>CumHKI!AC12*Inputs!AF$15*Population!AC11</f>
        <v>95087.669959389794</v>
      </c>
      <c r="AE12" s="4">
        <f>CumHKI!AD12*Inputs!AG$15*Population!AD11</f>
        <v>107053.76808651487</v>
      </c>
      <c r="AF12" s="4">
        <f>CumHKI!AE12*Inputs!AH$15*Population!AE11</f>
        <v>123690.56084091196</v>
      </c>
      <c r="AG12" s="4">
        <f>CumHKI!AF12*Inputs!AI$15*Population!AF11</f>
        <v>144742.33833977074</v>
      </c>
      <c r="AH12" s="4">
        <f>CumHKI!AG12*Inputs!AJ$15*Population!AG11</f>
        <v>156967.29759958756</v>
      </c>
      <c r="AI12" s="4">
        <f>CumHKI!AH12*Inputs!AK$15*Population!AH11</f>
        <v>176894.29777885412</v>
      </c>
      <c r="AJ12" s="4">
        <f>CumHKI!AI12*Inputs!AL$15*Population!AI11</f>
        <v>182159.35634771586</v>
      </c>
      <c r="AK12" s="4">
        <f>CumHKI!AJ12*Inputs!AM$15*Population!AJ11</f>
        <v>187594.81351715789</v>
      </c>
      <c r="AL12" s="4">
        <f>CumHKI!AK12*Inputs!AN$15*Population!AK11</f>
        <v>195052.20436953445</v>
      </c>
      <c r="AM12" s="4">
        <f>CumHKI!AL12*Inputs!AO$15*Population!AL11</f>
        <v>197066.07609797109</v>
      </c>
      <c r="AN12" s="4">
        <f>CumHKI!AM12*Inputs!AP$15*Population!AM11</f>
        <v>200067.1783425094</v>
      </c>
      <c r="AO12" s="4">
        <f>CumHKI!AN12*Inputs!AQ$15*Population!AN11</f>
        <v>196665.04608731877</v>
      </c>
      <c r="AP12" s="4">
        <f>CumHKI!AO12*Inputs!AR$15*Population!AO11</f>
        <v>187807.35143246688</v>
      </c>
      <c r="AQ12" s="4">
        <f>CumHKI!AP12*Inputs!AS$15*Population!AP11</f>
        <v>188756.36305760714</v>
      </c>
      <c r="AR12" s="4">
        <f>CumHKI!AQ12*Inputs!AT$15*Population!AQ11</f>
        <v>191019.2068946303</v>
      </c>
      <c r="AS12" s="4">
        <f>CumHKI!AR12*Inputs!AU$15*Population!AR11</f>
        <v>194373.92262734383</v>
      </c>
      <c r="AT12" s="4">
        <f>CumHKI!AS12*Inputs!AV$15*Population!AS11</f>
        <v>186822.69109461564</v>
      </c>
      <c r="AU12" s="4">
        <f>CumHKI!AT12*Inputs!AW$15*Population!AT11</f>
        <v>180871.8547705349</v>
      </c>
      <c r="AV12" s="4">
        <f>CumHKI!AU12*Inputs!AX$15*Population!AU11</f>
        <v>178129.89191816567</v>
      </c>
      <c r="AW12" s="4">
        <f>CumHKI!AV12*Inputs!AY$15*Population!AV11</f>
        <v>169627.8273614918</v>
      </c>
      <c r="AX12" s="4">
        <f>CumHKI!AW12*Inputs!AZ$15*Population!AW11</f>
        <v>166060.87525985163</v>
      </c>
      <c r="AY12" s="4">
        <f>CumHKI!AX12*Inputs!BA$15*Population!AX11</f>
        <v>152237.93248400767</v>
      </c>
      <c r="AZ12" s="4">
        <f>CumHKI!AY12*Inputs!BB$15*Population!AY11</f>
        <v>141450.68504867546</v>
      </c>
      <c r="BA12" s="4">
        <f>CumHKI!AZ12*Inputs!BC$15*Population!AZ11</f>
        <v>139476.57017926691</v>
      </c>
      <c r="BB12" s="4">
        <f>CumHKI!BA12*Inputs!BD$15*Population!BA11</f>
        <v>129374.37642917885</v>
      </c>
      <c r="BC12" s="4">
        <f>CumHKI!BB12*Inputs!BE$15*Population!BB11</f>
        <v>125373.42349907329</v>
      </c>
      <c r="BD12" s="4">
        <f>CumHKI!BC12*Inputs!BF$15*Population!BC11</f>
        <v>117585.73930012841</v>
      </c>
      <c r="BE12" s="4">
        <f>CumHKI!BD12*Inputs!BG$15*Population!BD11</f>
        <v>110303.75648882192</v>
      </c>
      <c r="BF12" s="4">
        <f>CumHKI!BE12*Inputs!BH$15*Population!BE11</f>
        <v>108944.36645814765</v>
      </c>
      <c r="BG12" s="4">
        <f>CumHKI!BF12*Inputs!BI$15*Population!BF11</f>
        <v>104883.48207591174</v>
      </c>
      <c r="BH12" s="4">
        <f>CumHKI!BG12*Inputs!BJ$15*Population!BG11</f>
        <v>99248.915217504546</v>
      </c>
      <c r="BI12" s="4">
        <f>CumHKI!BH12*Inputs!BK$15*Population!BH11</f>
        <v>91032.128377953006</v>
      </c>
      <c r="BJ12" s="4">
        <f>CumHKI!BI12*Inputs!BL$15*Population!BI11</f>
        <v>81434.152493349931</v>
      </c>
      <c r="BK12" s="4">
        <f>CumHKI!BJ12*Inputs!BM$15*Population!BJ11</f>
        <v>73565.516697269893</v>
      </c>
      <c r="BL12" s="4">
        <f>CumHKI!BK12*Inputs!BN$15*Population!BK11</f>
        <v>61882.464431777305</v>
      </c>
      <c r="BM12" s="4">
        <f>CumHKI!BL12*Inputs!BO$15*Population!BL11</f>
        <v>52179.373021674437</v>
      </c>
      <c r="BN12" s="4">
        <f>CumHKI!BM12*Inputs!BP$15*Population!BM11</f>
        <v>43461.595269480029</v>
      </c>
      <c r="BO12" s="4">
        <f>CumHKI!BN12*Inputs!BQ$15*Population!BN11</f>
        <v>33964.583791530509</v>
      </c>
      <c r="BP12" s="4">
        <f>CumHKI!BO12*Inputs!BR$15*Population!BO11</f>
        <v>33361.419605356066</v>
      </c>
      <c r="BQ12" s="4">
        <f>CumHKI!BP12*Inputs!BS$15*Population!BP11</f>
        <v>27938.491891383223</v>
      </c>
      <c r="BR12" s="4">
        <f>CumHKI!BQ12*Inputs!BT$15*Population!BQ11</f>
        <v>24500.696677070657</v>
      </c>
      <c r="BS12" s="4">
        <f>CumHKI!BR12*Inputs!BU$15*Population!BR11</f>
        <v>22076.512390685781</v>
      </c>
      <c r="BT12" s="4">
        <f>CumHKI!BS12*Inputs!BV$15*Population!BS11</f>
        <v>20185.497637905271</v>
      </c>
      <c r="BU12" s="4">
        <f>CumHKI!BT12*Inputs!BW$15*Population!BT11</f>
        <v>17286.381162360052</v>
      </c>
      <c r="BV12" s="4">
        <f>CumHKI!BU12*Inputs!BX$15*Population!BU11</f>
        <v>15245.591900467034</v>
      </c>
      <c r="BW12" s="4">
        <f>CumHKI!BV12*Inputs!BY$15*Population!BV11</f>
        <v>12277.239003284798</v>
      </c>
      <c r="BX12" s="4">
        <f>CumHKI!BW12*Inputs!BZ$15*Population!BW11</f>
        <v>10468.822007422626</v>
      </c>
      <c r="BY12" s="4">
        <f>CumHKI!BX12*Inputs!CA$15*Population!BX11</f>
        <v>9374.6419544389209</v>
      </c>
      <c r="BZ12" s="4">
        <f>CumHKI!BY12*Inputs!CB$15*Population!BY11</f>
        <v>8281.1124711385655</v>
      </c>
      <c r="CA12" s="4">
        <f>CumHKI!BZ12*Inputs!CC$15*Population!BZ11</f>
        <v>6364.8192787413918</v>
      </c>
      <c r="CB12" s="4">
        <f>CumHKI!CA12*Inputs!CD$15*Population!CA11</f>
        <v>6176.951872125499</v>
      </c>
      <c r="CC12" s="4">
        <f>CumHKI!CB12*Inputs!CE$15*Population!CB11</f>
        <v>5055.2406222974741</v>
      </c>
      <c r="CD12" s="4">
        <f>CumHKI!CC12*Inputs!CF$15*Population!CC11</f>
        <v>3699.2592713863869</v>
      </c>
      <c r="CE12" s="4">
        <f>CumHKI!CD12*Inputs!CG$15*Population!CD11</f>
        <v>2946.5424202301697</v>
      </c>
      <c r="CF12" s="4">
        <f>CumHKI!CE12*Inputs!CH$15*Population!CE11</f>
        <v>2063.2614878179406</v>
      </c>
      <c r="CG12" s="4">
        <f>CumHKI!CF12*Inputs!CI$15*Population!CF11</f>
        <v>1615.1969247967506</v>
      </c>
      <c r="CH12" s="4">
        <f>CumHKI!CG12*Inputs!CJ$15*Population!CG11</f>
        <v>1240.3017181032415</v>
      </c>
      <c r="CI12" s="4">
        <f>CumHKI!CH12*Inputs!CK$15*Population!CH11</f>
        <v>943.54029386839341</v>
      </c>
      <c r="CJ12" s="4">
        <f>CumHKI!CI12*Inputs!CL$15*Population!CI11</f>
        <v>710.86151285817436</v>
      </c>
      <c r="CK12" s="4">
        <f>CumHKI!CJ12*Inputs!CM$15*Population!CJ11</f>
        <v>517.73432838790393</v>
      </c>
      <c r="CL12" s="4">
        <f>CumHKI!CK12*Inputs!CN$15*Population!CK11</f>
        <v>362.32875104077033</v>
      </c>
      <c r="CM12" s="4">
        <f>CumHKI!CL12*Inputs!CO$15*Population!CL11</f>
        <v>243.6225346004903</v>
      </c>
      <c r="CN12" s="4">
        <f>CumHKI!CM12*Inputs!CP$15*Population!CM11</f>
        <v>156.57007370901252</v>
      </c>
      <c r="CO12" s="4">
        <f>CumHKI!CN12*Inputs!CQ$15*Population!CN11</f>
        <v>96.015770303584347</v>
      </c>
      <c r="CP12" s="4">
        <f>CumHKI!CO12*Inputs!CR$15*Population!CO11</f>
        <v>59.563791863328888</v>
      </c>
      <c r="CQ12" s="4">
        <f>CumHKI!CP12*Inputs!CS$15*Population!CP11</f>
        <v>45.019286112730754</v>
      </c>
      <c r="CR12" s="4">
        <f>CumHKI!CQ12*Inputs!CT$15*Population!CQ11</f>
        <v>34.801810851025259</v>
      </c>
      <c r="CS12" s="4">
        <f>CumHKI!CR12*Inputs!CU$15*Population!CR11</f>
        <v>19.468934507460951</v>
      </c>
      <c r="CT12" s="4">
        <f>CumHKI!CS12*Inputs!CV$15*Population!CS11</f>
        <v>3.2192386312270331</v>
      </c>
      <c r="CU12" s="4">
        <f>CumHKI!CT12*Inputs!CW$15*Population!CT11</f>
        <v>3.1873649814129039</v>
      </c>
      <c r="CV12" s="4">
        <f>CumHKI!CU12*Inputs!CX$15*Population!CU11</f>
        <v>2.5015542597420768</v>
      </c>
      <c r="CW12" s="4">
        <f>CumHKI!CV12*Inputs!CY$15*Population!CV11</f>
        <v>1.867115898360423</v>
      </c>
      <c r="CX12" s="4">
        <f>CumHKI!CW12*Inputs!CZ$15*Population!CW11</f>
        <v>1.2072683117303198</v>
      </c>
      <c r="CY12" s="4">
        <f>CumHKI!CX12*Inputs!DA$15*Population!CX11</f>
        <v>0.59765758006451475</v>
      </c>
      <c r="CZ12" s="4">
        <f>CumHKI!CY12*Inputs!DB$15*Population!CY11</f>
        <v>0.25888632799824279</v>
      </c>
    </row>
    <row r="13" spans="1:104" x14ac:dyDescent="0.25">
      <c r="A13">
        <f>'HKFI(x)'!AE11</f>
        <v>1959</v>
      </c>
      <c r="B13">
        <f t="shared" si="0"/>
        <v>5959909.4991296465</v>
      </c>
      <c r="C13">
        <f t="shared" si="1"/>
        <v>2.7240751109256944</v>
      </c>
      <c r="D13" s="4">
        <f>CumHKI!C13*Inputs!F$15*Population!C12</f>
        <v>0</v>
      </c>
      <c r="E13" s="4">
        <f>CumHKI!D13*Inputs!G$15*Population!D12</f>
        <v>0</v>
      </c>
      <c r="F13" s="4">
        <f>CumHKI!E13*Inputs!H$15*Population!E12</f>
        <v>0</v>
      </c>
      <c r="G13" s="4">
        <f>CumHKI!F13*Inputs!I$15*Population!F12</f>
        <v>0</v>
      </c>
      <c r="H13" s="4">
        <f>CumHKI!G13*Inputs!J$15*Population!G12</f>
        <v>0</v>
      </c>
      <c r="I13" s="4">
        <f>CumHKI!H13*Inputs!K$15*Population!H12</f>
        <v>0</v>
      </c>
      <c r="J13" s="4">
        <f>CumHKI!I13*Inputs!L$15*Population!I12</f>
        <v>0</v>
      </c>
      <c r="K13" s="4">
        <f>CumHKI!J13*Inputs!M$15*Population!J12</f>
        <v>0</v>
      </c>
      <c r="L13" s="4">
        <f>CumHKI!K13*Inputs!N$15*Population!K12</f>
        <v>0</v>
      </c>
      <c r="M13" s="4">
        <f>CumHKI!L13*Inputs!O$15*Population!L12</f>
        <v>0</v>
      </c>
      <c r="N13" s="4">
        <f>CumHKI!M13*Inputs!P$15*Population!M12</f>
        <v>0</v>
      </c>
      <c r="O13" s="4">
        <f>CumHKI!N13*Inputs!Q$15*Population!N12</f>
        <v>0</v>
      </c>
      <c r="P13" s="4">
        <f>CumHKI!O13*Inputs!R$15*Population!O12</f>
        <v>0</v>
      </c>
      <c r="Q13" s="4">
        <f>CumHKI!P13*Inputs!S$15*Population!P12</f>
        <v>0</v>
      </c>
      <c r="R13" s="4">
        <f>CumHKI!Q13*Inputs!T$15*Population!Q12</f>
        <v>0</v>
      </c>
      <c r="S13" s="4">
        <f>CumHKI!R13*Inputs!U$15*Population!R12</f>
        <v>1675.3953528470304</v>
      </c>
      <c r="T13" s="4">
        <f>CumHKI!S13*Inputs!V$15*Population!S12</f>
        <v>2322.1207159987512</v>
      </c>
      <c r="U13" s="4">
        <f>CumHKI!T13*Inputs!W$15*Population!T12</f>
        <v>4371.9494713113691</v>
      </c>
      <c r="V13" s="4">
        <f>CumHKI!U13*Inputs!X$15*Population!U12</f>
        <v>7392.8290312977606</v>
      </c>
      <c r="W13" s="4">
        <f>CumHKI!V13*Inputs!Y$15*Population!V12</f>
        <v>13099.639279609697</v>
      </c>
      <c r="X13" s="4">
        <f>CumHKI!W13*Inputs!Z$15*Population!W12</f>
        <v>18387.336216864755</v>
      </c>
      <c r="Y13" s="4">
        <f>CumHKI!X13*Inputs!AA$15*Population!X12</f>
        <v>27648.589935993157</v>
      </c>
      <c r="Z13" s="4">
        <f>CumHKI!Y13*Inputs!AB$15*Population!Y12</f>
        <v>37170.2139656785</v>
      </c>
      <c r="AA13" s="4">
        <f>CumHKI!Z13*Inputs!AC$15*Population!Z12</f>
        <v>48629.518103387767</v>
      </c>
      <c r="AB13" s="4">
        <f>CumHKI!AA13*Inputs!AD$15*Population!AA12</f>
        <v>63596.691036271062</v>
      </c>
      <c r="AC13" s="4">
        <f>CumHKI!AB13*Inputs!AE$15*Population!AB12</f>
        <v>79700.863433237304</v>
      </c>
      <c r="AD13" s="4">
        <f>CumHKI!AC13*Inputs!AF$15*Population!AC12</f>
        <v>97353.781899111942</v>
      </c>
      <c r="AE13" s="4">
        <f>CumHKI!AD13*Inputs!AG$15*Population!AD12</f>
        <v>109341.46480662374</v>
      </c>
      <c r="AF13" s="4">
        <f>CumHKI!AE13*Inputs!AH$15*Population!AE12</f>
        <v>126302.30450770112</v>
      </c>
      <c r="AG13" s="4">
        <f>CumHKI!AF13*Inputs!AI$15*Population!AF12</f>
        <v>147752.82102981015</v>
      </c>
      <c r="AH13" s="4">
        <f>CumHKI!AG13*Inputs!AJ$15*Population!AG12</f>
        <v>160098.02167208504</v>
      </c>
      <c r="AI13" s="4">
        <f>CumHKI!AH13*Inputs!AK$15*Population!AH12</f>
        <v>180264.71377732934</v>
      </c>
      <c r="AJ13" s="4">
        <f>CumHKI!AI13*Inputs!AL$15*Population!AI12</f>
        <v>185476.34727134995</v>
      </c>
      <c r="AK13" s="4">
        <f>CumHKI!AJ13*Inputs!AM$15*Population!AJ12</f>
        <v>190916.58701801981</v>
      </c>
      <c r="AL13" s="4">
        <f>CumHKI!AK13*Inputs!AN$15*Population!AK12</f>
        <v>198432.03087116376</v>
      </c>
      <c r="AM13" s="4">
        <f>CumHKI!AL13*Inputs!AO$15*Population!AL12</f>
        <v>200598.61501563419</v>
      </c>
      <c r="AN13" s="4">
        <f>CumHKI!AM13*Inputs!AP$15*Population!AM12</f>
        <v>205949.19319222134</v>
      </c>
      <c r="AO13" s="4">
        <f>CumHKI!AN13*Inputs!AQ$15*Population!AN12</f>
        <v>202655.63322412389</v>
      </c>
      <c r="AP13" s="4">
        <f>CumHKI!AO13*Inputs!AR$15*Population!AO12</f>
        <v>193510.27115269488</v>
      </c>
      <c r="AQ13" s="4">
        <f>CumHKI!AP13*Inputs!AS$15*Population!AP12</f>
        <v>194440.10304759513</v>
      </c>
      <c r="AR13" s="4">
        <f>CumHKI!AQ13*Inputs!AT$15*Population!AQ12</f>
        <v>197116.48674571843</v>
      </c>
      <c r="AS13" s="4">
        <f>CumHKI!AR13*Inputs!AU$15*Population!AR12</f>
        <v>201136.39998294949</v>
      </c>
      <c r="AT13" s="4">
        <f>CumHKI!AS13*Inputs!AV$15*Population!AS12</f>
        <v>193713.15886102366</v>
      </c>
      <c r="AU13" s="4">
        <f>CumHKI!AT13*Inputs!AW$15*Population!AT12</f>
        <v>187626.1930708125</v>
      </c>
      <c r="AV13" s="4">
        <f>CumHKI!AU13*Inputs!AX$15*Population!AU12</f>
        <v>184985.60659241391</v>
      </c>
      <c r="AW13" s="4">
        <f>CumHKI!AV13*Inputs!AY$15*Population!AV12</f>
        <v>175818.29166334058</v>
      </c>
      <c r="AX13" s="4">
        <f>CumHKI!AW13*Inputs!AZ$15*Population!AW12</f>
        <v>171441.90300595286</v>
      </c>
      <c r="AY13" s="4">
        <f>CumHKI!AX13*Inputs!BA$15*Population!AX12</f>
        <v>156717.00429622422</v>
      </c>
      <c r="AZ13" s="4">
        <f>CumHKI!AY13*Inputs!BB$15*Population!AY12</f>
        <v>145610.29833257498</v>
      </c>
      <c r="BA13" s="4">
        <f>CumHKI!AZ13*Inputs!BC$15*Population!AZ12</f>
        <v>143432.15306154522</v>
      </c>
      <c r="BB13" s="4">
        <f>CumHKI!BA13*Inputs!BD$15*Population!BA12</f>
        <v>133189.72226796814</v>
      </c>
      <c r="BC13" s="4">
        <f>CumHKI!BB13*Inputs!BE$15*Population!BB12</f>
        <v>129411.62154236448</v>
      </c>
      <c r="BD13" s="4">
        <f>CumHKI!BC13*Inputs!BF$15*Population!BC12</f>
        <v>121555.41792259367</v>
      </c>
      <c r="BE13" s="4">
        <f>CumHKI!BD13*Inputs!BG$15*Population!BD12</f>
        <v>113958.31673448817</v>
      </c>
      <c r="BF13" s="4">
        <f>CumHKI!BE13*Inputs!BH$15*Population!BE12</f>
        <v>112648.28707381726</v>
      </c>
      <c r="BG13" s="4">
        <f>CumHKI!BF13*Inputs!BI$15*Population!BF12</f>
        <v>107899.96657341518</v>
      </c>
      <c r="BH13" s="4">
        <f>CumHKI!BG13*Inputs!BJ$15*Population!BG12</f>
        <v>101202.75956921221</v>
      </c>
      <c r="BI13" s="4">
        <f>CumHKI!BH13*Inputs!BK$15*Population!BH12</f>
        <v>92235.901649505773</v>
      </c>
      <c r="BJ13" s="4">
        <f>CumHKI!BI13*Inputs!BL$15*Population!BI12</f>
        <v>82452.8189293654</v>
      </c>
      <c r="BK13" s="4">
        <f>CumHKI!BJ13*Inputs!BM$15*Population!BJ12</f>
        <v>74283.707445297274</v>
      </c>
      <c r="BL13" s="4">
        <f>CumHKI!BK13*Inputs!BN$15*Population!BK12</f>
        <v>62827.783876693866</v>
      </c>
      <c r="BM13" s="4">
        <f>CumHKI!BL13*Inputs!BO$15*Population!BL12</f>
        <v>53557.598326957668</v>
      </c>
      <c r="BN13" s="4">
        <f>CumHKI!BM13*Inputs!BP$15*Population!BM12</f>
        <v>44969.09513178518</v>
      </c>
      <c r="BO13" s="4">
        <f>CumHKI!BN13*Inputs!BQ$15*Population!BN12</f>
        <v>35090.498792196187</v>
      </c>
      <c r="BP13" s="4">
        <f>CumHKI!BO13*Inputs!BR$15*Population!BO12</f>
        <v>34467.457626527677</v>
      </c>
      <c r="BQ13" s="4">
        <f>CumHKI!BP13*Inputs!BS$15*Population!BP12</f>
        <v>28886.351887627057</v>
      </c>
      <c r="BR13" s="4">
        <f>CumHKI!BQ13*Inputs!BT$15*Population!BQ12</f>
        <v>25331.081627613254</v>
      </c>
      <c r="BS13" s="4">
        <f>CumHKI!BR13*Inputs!BU$15*Population!BR12</f>
        <v>22828.55286053383</v>
      </c>
      <c r="BT13" s="4">
        <f>CumHKI!BS13*Inputs!BV$15*Population!BS12</f>
        <v>20909.122189364978</v>
      </c>
      <c r="BU13" s="4">
        <f>CumHKI!BT13*Inputs!BW$15*Population!BT12</f>
        <v>17937.980445441728</v>
      </c>
      <c r="BV13" s="4">
        <f>CumHKI!BU13*Inputs!BX$15*Population!BU12</f>
        <v>15788.862066238757</v>
      </c>
      <c r="BW13" s="4">
        <f>CumHKI!BV13*Inputs!BY$15*Population!BV12</f>
        <v>12655.511340707992</v>
      </c>
      <c r="BX13" s="4">
        <f>CumHKI!BW13*Inputs!BZ$15*Population!BW12</f>
        <v>10746.597221598118</v>
      </c>
      <c r="BY13" s="4">
        <f>CumHKI!BX13*Inputs!CA$15*Population!BX12</f>
        <v>9626.4468023954942</v>
      </c>
      <c r="BZ13" s="4">
        <f>CumHKI!BY13*Inputs!CB$15*Population!BY12</f>
        <v>8503.1028611929687</v>
      </c>
      <c r="CA13" s="4">
        <f>CumHKI!BZ13*Inputs!CC$15*Population!BZ12</f>
        <v>6493.7904375995349</v>
      </c>
      <c r="CB13" s="4">
        <f>CumHKI!CA13*Inputs!CD$15*Population!CA12</f>
        <v>6236.9948219157823</v>
      </c>
      <c r="CC13" s="4">
        <f>CumHKI!CB13*Inputs!CE$15*Population!CB12</f>
        <v>5060.7181758125816</v>
      </c>
      <c r="CD13" s="4">
        <f>CumHKI!CC13*Inputs!CF$15*Population!CC12</f>
        <v>3704.1527880903309</v>
      </c>
      <c r="CE13" s="4">
        <f>CumHKI!CD13*Inputs!CG$15*Population!CD12</f>
        <v>2953.2410027818646</v>
      </c>
      <c r="CF13" s="4">
        <f>CumHKI!CE13*Inputs!CH$15*Population!CE12</f>
        <v>1984.5996775327828</v>
      </c>
      <c r="CG13" s="4">
        <f>CumHKI!CF13*Inputs!CI$15*Population!CF12</f>
        <v>1553.6175686067111</v>
      </c>
      <c r="CH13" s="4">
        <f>CumHKI!CG13*Inputs!CJ$15*Population!CG12</f>
        <v>1193.0152355018654</v>
      </c>
      <c r="CI13" s="4">
        <f>CumHKI!CH13*Inputs!CK$15*Population!CH12</f>
        <v>907.56783568464107</v>
      </c>
      <c r="CJ13" s="4">
        <f>CumHKI!CI13*Inputs!CL$15*Population!CI12</f>
        <v>683.75992937318074</v>
      </c>
      <c r="CK13" s="4">
        <f>CumHKI!CJ13*Inputs!CM$15*Population!CJ12</f>
        <v>497.99571563415469</v>
      </c>
      <c r="CL13" s="4">
        <f>CumHKI!CK13*Inputs!CN$15*Population!CK12</f>
        <v>348.51497336716602</v>
      </c>
      <c r="CM13" s="4">
        <f>CumHKI!CL13*Inputs!CO$15*Population!CL12</f>
        <v>234.33442947611258</v>
      </c>
      <c r="CN13" s="4">
        <f>CumHKI!CM13*Inputs!CP$15*Population!CM12</f>
        <v>150.60084222422543</v>
      </c>
      <c r="CO13" s="4">
        <f>CumHKI!CN13*Inputs!CQ$15*Population!CN12</f>
        <v>92.355170640091629</v>
      </c>
      <c r="CP13" s="4">
        <f>CumHKI!CO13*Inputs!CR$15*Population!CO12</f>
        <v>57.292923278284448</v>
      </c>
      <c r="CQ13" s="4">
        <f>CumHKI!CP13*Inputs!CS$15*Population!CP12</f>
        <v>43.302926570190145</v>
      </c>
      <c r="CR13" s="4">
        <f>CumHKI!CQ13*Inputs!CT$15*Population!CQ12</f>
        <v>33.474992384773323</v>
      </c>
      <c r="CS13" s="4">
        <f>CumHKI!CR13*Inputs!CU$15*Population!CR12</f>
        <v>18.726681699602022</v>
      </c>
      <c r="CT13" s="4">
        <f>CumHKI!CS13*Inputs!CV$15*Population!CS12</f>
        <v>3.0965052113636871</v>
      </c>
      <c r="CU13" s="4">
        <f>CumHKI!CT13*Inputs!CW$15*Population!CT12</f>
        <v>3.0658467439244426</v>
      </c>
      <c r="CV13" s="4">
        <f>CumHKI!CU13*Inputs!CX$15*Population!CU12</f>
        <v>2.4061825447366427</v>
      </c>
      <c r="CW13" s="4">
        <f>CumHKI!CV13*Inputs!CY$15*Population!CV12</f>
        <v>1.7959321354469997</v>
      </c>
      <c r="CX13" s="4">
        <f>CumHKI!CW13*Inputs!CZ$15*Population!CW12</f>
        <v>1.1612412272035559</v>
      </c>
      <c r="CY13" s="4">
        <f>CumHKI!CX13*Inputs!DA$15*Population!CX12</f>
        <v>0.5748718946552257</v>
      </c>
      <c r="CZ13" s="4">
        <f>CumHKI!CY13*Inputs!DB$15*Population!CY12</f>
        <v>0.2490162910016448</v>
      </c>
    </row>
    <row r="14" spans="1:104" x14ac:dyDescent="0.25">
      <c r="A14">
        <f>'HKFI(x)'!AE12</f>
        <v>1960</v>
      </c>
      <c r="B14">
        <f t="shared" si="0"/>
        <v>6129478.3330856478</v>
      </c>
      <c r="C14">
        <f t="shared" si="1"/>
        <v>2.8451578665878108</v>
      </c>
      <c r="D14" s="4">
        <f>CumHKI!C14*Inputs!F$15*Population!C13</f>
        <v>0</v>
      </c>
      <c r="E14" s="4">
        <f>CumHKI!D14*Inputs!G$15*Population!D13</f>
        <v>0</v>
      </c>
      <c r="F14" s="4">
        <f>CumHKI!E14*Inputs!H$15*Population!E13</f>
        <v>0</v>
      </c>
      <c r="G14" s="4">
        <f>CumHKI!F14*Inputs!I$15*Population!F13</f>
        <v>0</v>
      </c>
      <c r="H14" s="4">
        <f>CumHKI!G14*Inputs!J$15*Population!G13</f>
        <v>0</v>
      </c>
      <c r="I14" s="4">
        <f>CumHKI!H14*Inputs!K$15*Population!H13</f>
        <v>0</v>
      </c>
      <c r="J14" s="4">
        <f>CumHKI!I14*Inputs!L$15*Population!I13</f>
        <v>0</v>
      </c>
      <c r="K14" s="4">
        <f>CumHKI!J14*Inputs!M$15*Population!J13</f>
        <v>0</v>
      </c>
      <c r="L14" s="4">
        <f>CumHKI!K14*Inputs!N$15*Population!K13</f>
        <v>0</v>
      </c>
      <c r="M14" s="4">
        <f>CumHKI!L14*Inputs!O$15*Population!L13</f>
        <v>0</v>
      </c>
      <c r="N14" s="4">
        <f>CumHKI!M14*Inputs!P$15*Population!M13</f>
        <v>0</v>
      </c>
      <c r="O14" s="4">
        <f>CumHKI!N14*Inputs!Q$15*Population!N13</f>
        <v>0</v>
      </c>
      <c r="P14" s="4">
        <f>CumHKI!O14*Inputs!R$15*Population!O13</f>
        <v>0</v>
      </c>
      <c r="Q14" s="4">
        <f>CumHKI!P14*Inputs!S$15*Population!P13</f>
        <v>0</v>
      </c>
      <c r="R14" s="4">
        <f>CumHKI!Q14*Inputs!T$15*Population!Q13</f>
        <v>0</v>
      </c>
      <c r="S14" s="4">
        <f>CumHKI!R14*Inputs!U$15*Population!R13</f>
        <v>1721.754838356653</v>
      </c>
      <c r="T14" s="4">
        <f>CumHKI!S14*Inputs!V$15*Population!S13</f>
        <v>2389.5489125706426</v>
      </c>
      <c r="U14" s="4">
        <f>CumHKI!T14*Inputs!W$15*Population!T13</f>
        <v>4511.63492647975</v>
      </c>
      <c r="V14" s="4">
        <f>CumHKI!U14*Inputs!X$15*Population!U13</f>
        <v>7644.6880967230236</v>
      </c>
      <c r="W14" s="4">
        <f>CumHKI!V14*Inputs!Y$15*Population!V13</f>
        <v>13532.086800377543</v>
      </c>
      <c r="X14" s="4">
        <f>CumHKI!W14*Inputs!Z$15*Population!W13</f>
        <v>18976.587608229725</v>
      </c>
      <c r="Y14" s="4">
        <f>CumHKI!X14*Inputs!AA$15*Population!X13</f>
        <v>28518.612938997419</v>
      </c>
      <c r="Z14" s="4">
        <f>CumHKI!Y14*Inputs!AB$15*Population!Y13</f>
        <v>38315.364521781317</v>
      </c>
      <c r="AA14" s="4">
        <f>CumHKI!Z14*Inputs!AC$15*Population!Z13</f>
        <v>50103.117095621092</v>
      </c>
      <c r="AB14" s="4">
        <f>CumHKI!AA14*Inputs!AD$15*Population!AA13</f>
        <v>65520.555999907432</v>
      </c>
      <c r="AC14" s="4">
        <f>CumHKI!AB14*Inputs!AE$15*Population!AB13</f>
        <v>82107.197403497179</v>
      </c>
      <c r="AD14" s="4">
        <f>CumHKI!AC14*Inputs!AF$15*Population!AC13</f>
        <v>100090.71639050033</v>
      </c>
      <c r="AE14" s="4">
        <f>CumHKI!AD14*Inputs!AG$15*Population!AD13</f>
        <v>112058.98614880219</v>
      </c>
      <c r="AF14" s="4">
        <f>CumHKI!AE14*Inputs!AH$15*Population!AE13</f>
        <v>129114.52604317277</v>
      </c>
      <c r="AG14" s="4">
        <f>CumHKI!AF14*Inputs!AI$15*Population!AF13</f>
        <v>150999.6661815347</v>
      </c>
      <c r="AH14" s="4">
        <f>CumHKI!AG14*Inputs!AJ$15*Population!AG13</f>
        <v>163556.05879785432</v>
      </c>
      <c r="AI14" s="4">
        <f>CumHKI!AH14*Inputs!AK$15*Population!AH13</f>
        <v>184014.4935008827</v>
      </c>
      <c r="AJ14" s="4">
        <f>CumHKI!AI14*Inputs!AL$15*Population!AI13</f>
        <v>189194.13671131601</v>
      </c>
      <c r="AK14" s="4">
        <f>CumHKI!AJ14*Inputs!AM$15*Population!AJ13</f>
        <v>194599.98113923077</v>
      </c>
      <c r="AL14" s="4">
        <f>CumHKI!AK14*Inputs!AN$15*Population!AK13</f>
        <v>202153.77959573653</v>
      </c>
      <c r="AM14" s="4">
        <f>CumHKI!AL14*Inputs!AO$15*Population!AL13</f>
        <v>204282.5133853303</v>
      </c>
      <c r="AN14" s="4">
        <f>CumHKI!AM14*Inputs!AP$15*Population!AM13</f>
        <v>209861.8957736491</v>
      </c>
      <c r="AO14" s="4">
        <f>CumHKI!AN14*Inputs!AQ$15*Population!AN13</f>
        <v>208843.1905554668</v>
      </c>
      <c r="AP14" s="4">
        <f>CumHKI!AO14*Inputs!AR$15*Population!AO13</f>
        <v>199631.81483667402</v>
      </c>
      <c r="AQ14" s="4">
        <f>CumHKI!AP14*Inputs!AS$15*Population!AP13</f>
        <v>200576.51195332335</v>
      </c>
      <c r="AR14" s="4">
        <f>CumHKI!AQ14*Inputs!AT$15*Population!AQ13</f>
        <v>203294.54307078043</v>
      </c>
      <c r="AS14" s="4">
        <f>CumHKI!AR14*Inputs!AU$15*Population!AR13</f>
        <v>207799.35530590126</v>
      </c>
      <c r="AT14" s="4">
        <f>CumHKI!AS14*Inputs!AV$15*Population!AS13</f>
        <v>200674.75520963626</v>
      </c>
      <c r="AU14" s="4">
        <f>CumHKI!AT14*Inputs!AW$15*Population!AT13</f>
        <v>194756.30180988333</v>
      </c>
      <c r="AV14" s="4">
        <f>CumHKI!AU14*Inputs!AX$15*Population!AU13</f>
        <v>192109.12203032366</v>
      </c>
      <c r="AW14" s="4">
        <f>CumHKI!AV14*Inputs!AY$15*Population!AV13</f>
        <v>182795.58762328108</v>
      </c>
      <c r="AX14" s="4">
        <f>CumHKI!AW14*Inputs!AZ$15*Population!AW13</f>
        <v>177915.81634582824</v>
      </c>
      <c r="AY14" s="4">
        <f>CumHKI!AX14*Inputs!BA$15*Population!AX13</f>
        <v>162007.67948705459</v>
      </c>
      <c r="AZ14" s="4">
        <f>CumHKI!AY14*Inputs!BB$15*Population!AY13</f>
        <v>150103.24379307518</v>
      </c>
      <c r="BA14" s="4">
        <f>CumHKI!AZ14*Inputs!BC$15*Population!AZ13</f>
        <v>147863.56555933887</v>
      </c>
      <c r="BB14" s="4">
        <f>CumHKI!BA14*Inputs!BD$15*Population!BA13</f>
        <v>137175.33355098663</v>
      </c>
      <c r="BC14" s="4">
        <f>CumHKI!BB14*Inputs!BE$15*Population!BB13</f>
        <v>133436.98090928514</v>
      </c>
      <c r="BD14" s="4">
        <f>CumHKI!BC14*Inputs!BF$15*Population!BC13</f>
        <v>125673.32874428475</v>
      </c>
      <c r="BE14" s="4">
        <f>CumHKI!BD14*Inputs!BG$15*Population!BD13</f>
        <v>118005.67166465952</v>
      </c>
      <c r="BF14" s="4">
        <f>CumHKI!BE14*Inputs!BH$15*Population!BE13</f>
        <v>116589.67009754335</v>
      </c>
      <c r="BG14" s="4">
        <f>CumHKI!BF14*Inputs!BI$15*Population!BF13</f>
        <v>111777.31283139183</v>
      </c>
      <c r="BH14" s="4">
        <f>CumHKI!BG14*Inputs!BJ$15*Population!BG13</f>
        <v>104334.23188820887</v>
      </c>
      <c r="BI14" s="4">
        <f>CumHKI!BH14*Inputs!BK$15*Population!BH13</f>
        <v>94279.864424262152</v>
      </c>
      <c r="BJ14" s="4">
        <f>CumHKI!BI14*Inputs!BL$15*Population!BI13</f>
        <v>83762.460761414375</v>
      </c>
      <c r="BK14" s="4">
        <f>CumHKI!BJ14*Inputs!BM$15*Population!BJ13</f>
        <v>75409.415948969399</v>
      </c>
      <c r="BL14" s="4">
        <f>CumHKI!BK14*Inputs!BN$15*Population!BK13</f>
        <v>63604.302336393215</v>
      </c>
      <c r="BM14" s="4">
        <f>CumHKI!BL14*Inputs!BO$15*Population!BL13</f>
        <v>54523.520524564134</v>
      </c>
      <c r="BN14" s="4">
        <f>CumHKI!BM14*Inputs!BP$15*Population!BM13</f>
        <v>46296.428779023394</v>
      </c>
      <c r="BO14" s="4">
        <f>CumHKI!BN14*Inputs!BQ$15*Population!BN13</f>
        <v>36428.028243905203</v>
      </c>
      <c r="BP14" s="4">
        <f>CumHKI!BO14*Inputs!BR$15*Population!BO13</f>
        <v>35729.432950270588</v>
      </c>
      <c r="BQ14" s="4">
        <f>CumHKI!BP14*Inputs!BS$15*Population!BP13</f>
        <v>29946.254792352524</v>
      </c>
      <c r="BR14" s="4">
        <f>CumHKI!BQ14*Inputs!BT$15*Population!BQ13</f>
        <v>26276.947095734315</v>
      </c>
      <c r="BS14" s="4">
        <f>CumHKI!BR14*Inputs!BU$15*Population!BR13</f>
        <v>23672.457458194902</v>
      </c>
      <c r="BT14" s="4">
        <f>CumHKI!BS14*Inputs!BV$15*Population!BS13</f>
        <v>21678.52010967171</v>
      </c>
      <c r="BU14" s="4">
        <f>CumHKI!BT14*Inputs!BW$15*Population!BT13</f>
        <v>18629.345767254847</v>
      </c>
      <c r="BV14" s="4">
        <f>CumHKI!BU14*Inputs!BX$15*Population!BU13</f>
        <v>16425.053384872237</v>
      </c>
      <c r="BW14" s="4">
        <f>CumHKI!BV14*Inputs!BY$15*Population!BV13</f>
        <v>13129.560029447401</v>
      </c>
      <c r="BX14" s="4">
        <f>CumHKI!BW14*Inputs!BZ$15*Population!BW13</f>
        <v>11082.773389254548</v>
      </c>
      <c r="BY14" s="4">
        <f>CumHKI!BX14*Inputs!CA$15*Population!BX13</f>
        <v>9870.8611117474629</v>
      </c>
      <c r="BZ14" s="4">
        <f>CumHKI!BY14*Inputs!CB$15*Population!BY13</f>
        <v>8712.7766541009805</v>
      </c>
      <c r="CA14" s="4">
        <f>CumHKI!BZ14*Inputs!CC$15*Population!BZ13</f>
        <v>6645.261331324341</v>
      </c>
      <c r="CB14" s="4">
        <f>CumHKI!CA14*Inputs!CD$15*Population!CA13</f>
        <v>6315.3763425575198</v>
      </c>
      <c r="CC14" s="4">
        <f>CumHKI!CB14*Inputs!CE$15*Population!CB13</f>
        <v>5036.1158339089234</v>
      </c>
      <c r="CD14" s="4">
        <f>CumHKI!CC14*Inputs!CF$15*Population!CC13</f>
        <v>3626.1641209043887</v>
      </c>
      <c r="CE14" s="4">
        <f>CumHKI!CD14*Inputs!CG$15*Population!CD13</f>
        <v>2876.1745857933574</v>
      </c>
      <c r="CF14" s="4">
        <f>CumHKI!CE14*Inputs!CH$15*Population!CE13</f>
        <v>1750.3067895382212</v>
      </c>
      <c r="CG14" s="4">
        <f>CumHKI!CF14*Inputs!CI$15*Population!CF13</f>
        <v>1370.2044847950299</v>
      </c>
      <c r="CH14" s="4">
        <f>CumHKI!CG14*Inputs!CJ$15*Population!CG13</f>
        <v>1052.1732369307824</v>
      </c>
      <c r="CI14" s="4">
        <f>CumHKI!CH14*Inputs!CK$15*Population!CH13</f>
        <v>800.4244698558839</v>
      </c>
      <c r="CJ14" s="4">
        <f>CumHKI!CI14*Inputs!CL$15*Population!CI13</f>
        <v>603.03831565864186</v>
      </c>
      <c r="CK14" s="4">
        <f>CumHKI!CJ14*Inputs!CM$15*Population!CJ13</f>
        <v>439.2045872541002</v>
      </c>
      <c r="CL14" s="4">
        <f>CumHKI!CK14*Inputs!CN$15*Population!CK13</f>
        <v>307.37086730691885</v>
      </c>
      <c r="CM14" s="4">
        <f>CumHKI!CL14*Inputs!CO$15*Population!CL13</f>
        <v>206.66996350846179</v>
      </c>
      <c r="CN14" s="4">
        <f>CumHKI!CM14*Inputs!CP$15*Population!CM13</f>
        <v>132.82158595477344</v>
      </c>
      <c r="CO14" s="4">
        <f>CumHKI!CN14*Inputs!CQ$15*Population!CN13</f>
        <v>81.452135687774302</v>
      </c>
      <c r="CP14" s="4">
        <f>CumHKI!CO14*Inputs!CR$15*Population!CO13</f>
        <v>50.529179129536153</v>
      </c>
      <c r="CQ14" s="4">
        <f>CumHKI!CP14*Inputs!CS$15*Population!CP13</f>
        <v>38.190778342211445</v>
      </c>
      <c r="CR14" s="4">
        <f>CumHKI!CQ14*Inputs!CT$15*Population!CQ13</f>
        <v>29.5230857457605</v>
      </c>
      <c r="CS14" s="4">
        <f>CumHKI!CR14*Inputs!CU$15*Population!CR13</f>
        <v>16.515894109729409</v>
      </c>
      <c r="CT14" s="4">
        <f>CumHKI!CS14*Inputs!CV$15*Population!CS13</f>
        <v>2.7309457703974744</v>
      </c>
      <c r="CU14" s="4">
        <f>CumHKI!CT14*Inputs!CW$15*Population!CT13</f>
        <v>2.7039067033638364</v>
      </c>
      <c r="CV14" s="4">
        <f>CumHKI!CU14*Inputs!CX$15*Population!CU13</f>
        <v>2.1221194846492319</v>
      </c>
      <c r="CW14" s="4">
        <f>CumHKI!CV14*Inputs!CY$15*Population!CV13</f>
        <v>1.5839124866384213</v>
      </c>
      <c r="CX14" s="4">
        <f>CumHKI!CW14*Inputs!CZ$15*Population!CW13</f>
        <v>1.0241503247611534</v>
      </c>
      <c r="CY14" s="4">
        <f>CumHKI!CX14*Inputs!DA$15*Population!CX13</f>
        <v>0.50700511126789771</v>
      </c>
      <c r="CZ14" s="4">
        <f>CumHKI!CY14*Inputs!DB$15*Population!CY13</f>
        <v>0.21961855067297553</v>
      </c>
    </row>
    <row r="15" spans="1:104" x14ac:dyDescent="0.25">
      <c r="A15">
        <f>'HKFI(x)'!AE13</f>
        <v>1961</v>
      </c>
      <c r="B15">
        <f t="shared" si="0"/>
        <v>6276541.544693145</v>
      </c>
      <c r="C15">
        <f t="shared" si="1"/>
        <v>2.3992777788883091</v>
      </c>
      <c r="D15" s="4">
        <f>CumHKI!C15*Inputs!F$15*Population!C14</f>
        <v>0</v>
      </c>
      <c r="E15" s="4">
        <f>CumHKI!D15*Inputs!G$15*Population!D14</f>
        <v>0</v>
      </c>
      <c r="F15" s="4">
        <f>CumHKI!E15*Inputs!H$15*Population!E14</f>
        <v>0</v>
      </c>
      <c r="G15" s="4">
        <f>CumHKI!F15*Inputs!I$15*Population!F14</f>
        <v>0</v>
      </c>
      <c r="H15" s="4">
        <f>CumHKI!G15*Inputs!J$15*Population!G14</f>
        <v>0</v>
      </c>
      <c r="I15" s="4">
        <f>CumHKI!H15*Inputs!K$15*Population!H14</f>
        <v>0</v>
      </c>
      <c r="J15" s="4">
        <f>CumHKI!I15*Inputs!L$15*Population!I14</f>
        <v>0</v>
      </c>
      <c r="K15" s="4">
        <f>CumHKI!J15*Inputs!M$15*Population!J14</f>
        <v>0</v>
      </c>
      <c r="L15" s="4">
        <f>CumHKI!K15*Inputs!N$15*Population!K14</f>
        <v>0</v>
      </c>
      <c r="M15" s="4">
        <f>CumHKI!L15*Inputs!O$15*Population!L14</f>
        <v>0</v>
      </c>
      <c r="N15" s="4">
        <f>CumHKI!M15*Inputs!P$15*Population!M14</f>
        <v>0</v>
      </c>
      <c r="O15" s="4">
        <f>CumHKI!N15*Inputs!Q$15*Population!N14</f>
        <v>0</v>
      </c>
      <c r="P15" s="4">
        <f>CumHKI!O15*Inputs!R$15*Population!O14</f>
        <v>0</v>
      </c>
      <c r="Q15" s="4">
        <f>CumHKI!P15*Inputs!S$15*Population!P14</f>
        <v>0</v>
      </c>
      <c r="R15" s="4">
        <f>CumHKI!Q15*Inputs!T$15*Population!Q14</f>
        <v>0</v>
      </c>
      <c r="S15" s="4">
        <f>CumHKI!R15*Inputs!U$15*Population!R14</f>
        <v>1762.884319361933</v>
      </c>
      <c r="T15" s="4">
        <f>CumHKI!S15*Inputs!V$15*Population!S14</f>
        <v>2440.0630042630301</v>
      </c>
      <c r="U15" s="4">
        <f>CumHKI!T15*Inputs!W$15*Population!T14</f>
        <v>4612.8953797394797</v>
      </c>
      <c r="V15" s="4">
        <f>CumHKI!U15*Inputs!X$15*Population!U14</f>
        <v>7837.7033233359307</v>
      </c>
      <c r="W15" s="4">
        <f>CumHKI!V15*Inputs!Y$15*Population!V14</f>
        <v>13900.606803731409</v>
      </c>
      <c r="X15" s="4">
        <f>CumHKI!W15*Inputs!Z$15*Population!W14</f>
        <v>19484.320876852955</v>
      </c>
      <c r="Y15" s="4">
        <f>CumHKI!X15*Inputs!AA$15*Population!X14</f>
        <v>29277.724179092318</v>
      </c>
      <c r="Z15" s="4">
        <f>CumHKI!Y15*Inputs!AB$15*Population!Y14</f>
        <v>39336.419898292828</v>
      </c>
      <c r="AA15" s="4">
        <f>CumHKI!Z15*Inputs!AC$15*Population!Z14</f>
        <v>51429.052070341</v>
      </c>
      <c r="AB15" s="4">
        <f>CumHKI!AA15*Inputs!AD$15*Population!AA14</f>
        <v>67224.619722335148</v>
      </c>
      <c r="AC15" s="4">
        <f>CumHKI!AB15*Inputs!AE$15*Population!AB14</f>
        <v>84255.527783551617</v>
      </c>
      <c r="AD15" s="4">
        <f>CumHKI!AC15*Inputs!AF$15*Population!AC14</f>
        <v>102754.28231912068</v>
      </c>
      <c r="AE15" s="4">
        <f>CumHKI!AD15*Inputs!AG$15*Population!AD14</f>
        <v>114829.90660063771</v>
      </c>
      <c r="AF15" s="4">
        <f>CumHKI!AE15*Inputs!AH$15*Population!AE14</f>
        <v>131907.02512877868</v>
      </c>
      <c r="AG15" s="4">
        <f>CumHKI!AF15*Inputs!AI$15*Population!AF14</f>
        <v>153863.76550696048</v>
      </c>
      <c r="AH15" s="4">
        <f>CumHKI!AG15*Inputs!AJ$15*Population!AG14</f>
        <v>166577.21375554168</v>
      </c>
      <c r="AI15" s="4">
        <f>CumHKI!AH15*Inputs!AK$15*Population!AH14</f>
        <v>187301.06645582546</v>
      </c>
      <c r="AJ15" s="4">
        <f>CumHKI!AI15*Inputs!AL$15*Population!AI14</f>
        <v>192389.00999686882</v>
      </c>
      <c r="AK15" s="4">
        <f>CumHKI!AJ15*Inputs!AM$15*Population!AJ14</f>
        <v>197724.869011565</v>
      </c>
      <c r="AL15" s="4">
        <f>CumHKI!AK15*Inputs!AN$15*Population!AK14</f>
        <v>205244.01325896484</v>
      </c>
      <c r="AM15" s="4">
        <f>CumHKI!AL15*Inputs!AO$15*Population!AL14</f>
        <v>207277.79130592183</v>
      </c>
      <c r="AN15" s="4">
        <f>CumHKI!AM15*Inputs!AP$15*Population!AM14</f>
        <v>212831.03898733296</v>
      </c>
      <c r="AO15" s="4">
        <f>CumHKI!AN15*Inputs!AQ$15*Population!AN14</f>
        <v>211906.1553467651</v>
      </c>
      <c r="AP15" s="4">
        <f>CumHKI!AO15*Inputs!AR$15*Population!AO14</f>
        <v>204841.82559697458</v>
      </c>
      <c r="AQ15" s="4">
        <f>CumHKI!AP15*Inputs!AS$15*Population!AP14</f>
        <v>206037.11119520443</v>
      </c>
      <c r="AR15" s="4">
        <f>CumHKI!AQ15*Inputs!AT$15*Population!AQ14</f>
        <v>208828.02205192219</v>
      </c>
      <c r="AS15" s="4">
        <f>CumHKI!AR15*Inputs!AU$15*Population!AR14</f>
        <v>213425.40840208615</v>
      </c>
      <c r="AT15" s="4">
        <f>CumHKI!AS15*Inputs!AV$15*Population!AS14</f>
        <v>206468.94355221456</v>
      </c>
      <c r="AU15" s="4">
        <f>CumHKI!AT15*Inputs!AW$15*Population!AT14</f>
        <v>200907.89564099224</v>
      </c>
      <c r="AV15" s="4">
        <f>CumHKI!AU15*Inputs!AX$15*Population!AU14</f>
        <v>198534.61649461812</v>
      </c>
      <c r="AW15" s="4">
        <f>CumHKI!AV15*Inputs!AY$15*Population!AV14</f>
        <v>188959.98993799175</v>
      </c>
      <c r="AX15" s="4">
        <f>CumHKI!AW15*Inputs!AZ$15*Population!AW14</f>
        <v>184079.17711334582</v>
      </c>
      <c r="AY15" s="4">
        <f>CumHKI!AX15*Inputs!BA$15*Population!AX14</f>
        <v>167270.90072420423</v>
      </c>
      <c r="AZ15" s="4">
        <f>CumHKI!AY15*Inputs!BB$15*Population!AY14</f>
        <v>154346.88143108436</v>
      </c>
      <c r="BA15" s="4">
        <f>CumHKI!AZ15*Inputs!BC$15*Population!AZ14</f>
        <v>151587.17324298501</v>
      </c>
      <c r="BB15" s="4">
        <f>CumHKI!BA15*Inputs!BD$15*Population!BA14</f>
        <v>140605.00368381399</v>
      </c>
      <c r="BC15" s="4">
        <f>CumHKI!BB15*Inputs!BE$15*Population!BB14</f>
        <v>136613.78083101701</v>
      </c>
      <c r="BD15" s="4">
        <f>CumHKI!BC15*Inputs!BF$15*Population!BC14</f>
        <v>128780.6852241641</v>
      </c>
      <c r="BE15" s="4">
        <f>CumHKI!BD15*Inputs!BG$15*Population!BD14</f>
        <v>121208.20368027397</v>
      </c>
      <c r="BF15" s="4">
        <f>CumHKI!BE15*Inputs!BH$15*Population!BE14</f>
        <v>119894.09322246225</v>
      </c>
      <c r="BG15" s="4">
        <f>CumHKI!BF15*Inputs!BI$15*Population!BF14</f>
        <v>114830.69381772168</v>
      </c>
      <c r="BH15" s="4">
        <f>CumHKI!BG15*Inputs!BJ$15*Population!BG14</f>
        <v>107228.00822797747</v>
      </c>
      <c r="BI15" s="4">
        <f>CumHKI!BH15*Inputs!BK$15*Population!BH14</f>
        <v>96396.912630994833</v>
      </c>
      <c r="BJ15" s="4">
        <f>CumHKI!BI15*Inputs!BL$15*Population!BI14</f>
        <v>84893.6143836423</v>
      </c>
      <c r="BK15" s="4">
        <f>CumHKI!BJ15*Inputs!BM$15*Population!BJ14</f>
        <v>75936.450403596958</v>
      </c>
      <c r="BL15" s="4">
        <f>CumHKI!BK15*Inputs!BN$15*Population!BK14</f>
        <v>63975.732826073967</v>
      </c>
      <c r="BM15" s="4">
        <f>CumHKI!BL15*Inputs!BO$15*Population!BL14</f>
        <v>54669.421339543536</v>
      </c>
      <c r="BN15" s="4">
        <f>CumHKI!BM15*Inputs!BP$15*Population!BM14</f>
        <v>46673.719560518432</v>
      </c>
      <c r="BO15" s="4">
        <f>CumHKI!BN15*Inputs!BQ$15*Population!BN14</f>
        <v>37149.076804669217</v>
      </c>
      <c r="BP15" s="4">
        <f>CumHKI!BO15*Inputs!BR$15*Population!BO14</f>
        <v>36761.899816398</v>
      </c>
      <c r="BQ15" s="4">
        <f>CumHKI!BP15*Inputs!BS$15*Population!BP14</f>
        <v>30786.317929007611</v>
      </c>
      <c r="BR15" s="4">
        <f>CumHKI!BQ15*Inputs!BT$15*Population!BQ14</f>
        <v>27040.39326871893</v>
      </c>
      <c r="BS15" s="4">
        <f>CumHKI!BR15*Inputs!BU$15*Population!BR14</f>
        <v>24398.583994412769</v>
      </c>
      <c r="BT15" s="4">
        <f>CumHKI!BS15*Inputs!BV$15*Population!BS14</f>
        <v>22361.530553041986</v>
      </c>
      <c r="BU15" s="4">
        <f>CumHKI!BT15*Inputs!BW$15*Population!BT14</f>
        <v>19246.848996396046</v>
      </c>
      <c r="BV15" s="4">
        <f>CumHKI!BU15*Inputs!BX$15*Population!BU14</f>
        <v>17045.048392878653</v>
      </c>
      <c r="BW15" s="4">
        <f>CumHKI!BV15*Inputs!BY$15*Population!BV14</f>
        <v>13695.660603149447</v>
      </c>
      <c r="BX15" s="4">
        <f>CumHKI!BW15*Inputs!BZ$15*Population!BW14</f>
        <v>11570.742611275933</v>
      </c>
      <c r="BY15" s="4">
        <f>CumHKI!BX15*Inputs!CA$15*Population!BX14</f>
        <v>10291.582473389819</v>
      </c>
      <c r="BZ15" s="4">
        <f>CumHKI!BY15*Inputs!CB$15*Population!BY14</f>
        <v>9093.3855517256816</v>
      </c>
      <c r="CA15" s="4">
        <f>CumHKI!BZ15*Inputs!CC$15*Population!BZ14</f>
        <v>7002.5272926139578</v>
      </c>
      <c r="CB15" s="4">
        <f>CumHKI!CA15*Inputs!CD$15*Population!CA14</f>
        <v>6737.5095596973342</v>
      </c>
      <c r="CC15" s="4">
        <f>CumHKI!CB15*Inputs!CE$15*Population!CB14</f>
        <v>5397.4691416030246</v>
      </c>
      <c r="CD15" s="4">
        <f>CumHKI!CC15*Inputs!CF$15*Population!CC14</f>
        <v>3879.1681515965774</v>
      </c>
      <c r="CE15" s="4">
        <f>CumHKI!CD15*Inputs!CG$15*Population!CD14</f>
        <v>3078.2471502733079</v>
      </c>
      <c r="CF15" s="4">
        <f>CumHKI!CE15*Inputs!CH$15*Population!CE14</f>
        <v>1992.6848268769115</v>
      </c>
      <c r="CG15" s="4">
        <f>CumHKI!CF15*Inputs!CI$15*Population!CF14</f>
        <v>1559.9469206710341</v>
      </c>
      <c r="CH15" s="4">
        <f>CumHKI!CG15*Inputs!CJ$15*Population!CG14</f>
        <v>1197.8755136012976</v>
      </c>
      <c r="CI15" s="4">
        <f>CumHKI!CH15*Inputs!CK$15*Population!CH14</f>
        <v>911.26521686156445</v>
      </c>
      <c r="CJ15" s="4">
        <f>CumHKI!CI15*Inputs!CL$15*Population!CI14</f>
        <v>686.54552951566677</v>
      </c>
      <c r="CK15" s="4">
        <f>CumHKI!CJ15*Inputs!CM$15*Population!CJ14</f>
        <v>500.02452264204658</v>
      </c>
      <c r="CL15" s="4">
        <f>CumHKI!CK15*Inputs!CN$15*Population!CK14</f>
        <v>349.93480409687851</v>
      </c>
      <c r="CM15" s="4">
        <f>CumHKI!CL15*Inputs!CO$15*Population!CL14</f>
        <v>235.28909498383902</v>
      </c>
      <c r="CN15" s="4">
        <f>CumHKI!CM15*Inputs!CP$15*Population!CM14</f>
        <v>151.21438172769251</v>
      </c>
      <c r="CO15" s="4">
        <f>CumHKI!CN15*Inputs!CQ$15*Population!CN14</f>
        <v>92.731420498327992</v>
      </c>
      <c r="CP15" s="4">
        <f>CumHKI!CO15*Inputs!CR$15*Population!CO14</f>
        <v>57.52633147960114</v>
      </c>
      <c r="CQ15" s="4">
        <f>CumHKI!CP15*Inputs!CS$15*Population!CP14</f>
        <v>43.479340298521016</v>
      </c>
      <c r="CR15" s="4">
        <f>CumHKI!CQ15*Inputs!CT$15*Population!CQ14</f>
        <v>33.611367652686752</v>
      </c>
      <c r="CS15" s="4">
        <f>CumHKI!CR15*Inputs!CU$15*Population!CR14</f>
        <v>18.802973165319415</v>
      </c>
      <c r="CT15" s="4">
        <f>CumHKI!CS15*Inputs!CV$15*Population!CS14</f>
        <v>3.1091202023677527</v>
      </c>
      <c r="CU15" s="4">
        <f>CumHKI!CT15*Inputs!CW$15*Population!CT14</f>
        <v>3.0783368340274775</v>
      </c>
      <c r="CV15" s="4">
        <f>CumHKI!CU15*Inputs!CX$15*Population!CU14</f>
        <v>2.4159851993695489</v>
      </c>
      <c r="CW15" s="4">
        <f>CumHKI!CV15*Inputs!CY$15*Population!CV14</f>
        <v>1.8032486636573939</v>
      </c>
      <c r="CX15" s="4">
        <f>CumHKI!CW15*Inputs!CZ$15*Population!CW14</f>
        <v>1.1659720597501839</v>
      </c>
      <c r="CY15" s="4">
        <f>CumHKI!CX15*Inputs!DA$15*Population!CX14</f>
        <v>0.57721389096543763</v>
      </c>
      <c r="CZ15" s="4">
        <f>CumHKI!CY15*Inputs!DB$15*Population!CY14</f>
        <v>0.25003076960136533</v>
      </c>
    </row>
    <row r="16" spans="1:104" x14ac:dyDescent="0.25">
      <c r="A16">
        <f>'HKFI(x)'!AE14</f>
        <v>1962</v>
      </c>
      <c r="B16">
        <f t="shared" si="0"/>
        <v>6441161.9174334379</v>
      </c>
      <c r="C16">
        <f t="shared" si="1"/>
        <v>2.6227879090433337</v>
      </c>
      <c r="D16" s="4">
        <f>CumHKI!C16*Inputs!F$15*Population!C15</f>
        <v>0</v>
      </c>
      <c r="E16" s="4">
        <f>CumHKI!D16*Inputs!G$15*Population!D15</f>
        <v>0</v>
      </c>
      <c r="F16" s="4">
        <f>CumHKI!E16*Inputs!H$15*Population!E15</f>
        <v>0</v>
      </c>
      <c r="G16" s="4">
        <f>CumHKI!F16*Inputs!I$15*Population!F15</f>
        <v>0</v>
      </c>
      <c r="H16" s="4">
        <f>CumHKI!G16*Inputs!J$15*Population!G15</f>
        <v>0</v>
      </c>
      <c r="I16" s="4">
        <f>CumHKI!H16*Inputs!K$15*Population!H15</f>
        <v>0</v>
      </c>
      <c r="J16" s="4">
        <f>CumHKI!I16*Inputs!L$15*Population!I15</f>
        <v>0</v>
      </c>
      <c r="K16" s="4">
        <f>CumHKI!J16*Inputs!M$15*Population!J15</f>
        <v>0</v>
      </c>
      <c r="L16" s="4">
        <f>CumHKI!K16*Inputs!N$15*Population!K15</f>
        <v>0</v>
      </c>
      <c r="M16" s="4">
        <f>CumHKI!L16*Inputs!O$15*Population!L15</f>
        <v>0</v>
      </c>
      <c r="N16" s="4">
        <f>CumHKI!M16*Inputs!P$15*Population!M15</f>
        <v>0</v>
      </c>
      <c r="O16" s="4">
        <f>CumHKI!N16*Inputs!Q$15*Population!N15</f>
        <v>0</v>
      </c>
      <c r="P16" s="4">
        <f>CumHKI!O16*Inputs!R$15*Population!O15</f>
        <v>0</v>
      </c>
      <c r="Q16" s="4">
        <f>CumHKI!P16*Inputs!S$15*Population!P15</f>
        <v>0</v>
      </c>
      <c r="R16" s="4">
        <f>CumHKI!Q16*Inputs!T$15*Population!Q15</f>
        <v>0</v>
      </c>
      <c r="S16" s="4">
        <f>CumHKI!R16*Inputs!U$15*Population!R15</f>
        <v>1813.9858778050182</v>
      </c>
      <c r="T16" s="4">
        <f>CumHKI!S16*Inputs!V$15*Population!S15</f>
        <v>2504.1546832207673</v>
      </c>
      <c r="U16" s="4">
        <f>CumHKI!T16*Inputs!W$15*Population!T15</f>
        <v>4723.0078864721254</v>
      </c>
      <c r="V16" s="4">
        <f>CumHKI!U16*Inputs!X$15*Population!U15</f>
        <v>8034.5899612463772</v>
      </c>
      <c r="W16" s="4">
        <f>CumHKI!V16*Inputs!Y$15*Population!V15</f>
        <v>14284.153015605285</v>
      </c>
      <c r="X16" s="4">
        <f>CumHKI!W16*Inputs!Z$15*Population!W15</f>
        <v>20057.121935196657</v>
      </c>
      <c r="Y16" s="4">
        <f>CumHKI!X16*Inputs!AA$15*Population!X15</f>
        <v>30127.751873423982</v>
      </c>
      <c r="Z16" s="4">
        <f>CumHKI!Y16*Inputs!AB$15*Population!Y15</f>
        <v>40475.362083179461</v>
      </c>
      <c r="AA16" s="4">
        <f>CumHKI!Z16*Inputs!AC$15*Population!Z15</f>
        <v>52919.514583591401</v>
      </c>
      <c r="AB16" s="4">
        <f>CumHKI!AA16*Inputs!AD$15*Population!AA15</f>
        <v>69145.843437438511</v>
      </c>
      <c r="AC16" s="4">
        <f>CumHKI!AB16*Inputs!AE$15*Population!AB15</f>
        <v>86609.073687910932</v>
      </c>
      <c r="AD16" s="4">
        <f>CumHKI!AC16*Inputs!AF$15*Population!AC15</f>
        <v>105642.23691784999</v>
      </c>
      <c r="AE16" s="4">
        <f>CumHKI!AD16*Inputs!AG$15*Population!AD15</f>
        <v>118089.60657795612</v>
      </c>
      <c r="AF16" s="4">
        <f>CumHKI!AE16*Inputs!AH$15*Population!AE15</f>
        <v>135409.12335862173</v>
      </c>
      <c r="AG16" s="4">
        <f>CumHKI!AF16*Inputs!AI$15*Population!AF15</f>
        <v>157488.11536496956</v>
      </c>
      <c r="AH16" s="4">
        <f>CumHKI!AG16*Inputs!AJ$15*Population!AG15</f>
        <v>170070.55176740029</v>
      </c>
      <c r="AI16" s="4">
        <f>CumHKI!AH16*Inputs!AK$15*Population!AH15</f>
        <v>191131.18929268318</v>
      </c>
      <c r="AJ16" s="4">
        <f>CumHKI!AI16*Inputs!AL$15*Population!AI15</f>
        <v>196203.44613898237</v>
      </c>
      <c r="AK16" s="4">
        <f>CumHKI!AJ16*Inputs!AM$15*Population!AJ15</f>
        <v>201458.24851395166</v>
      </c>
      <c r="AL16" s="4">
        <f>CumHKI!AK16*Inputs!AN$15*Population!AK15</f>
        <v>208957.69499425043</v>
      </c>
      <c r="AM16" s="4">
        <f>CumHKI!AL16*Inputs!AO$15*Population!AL15</f>
        <v>210874.38282646469</v>
      </c>
      <c r="AN16" s="4">
        <f>CumHKI!AM16*Inputs!AP$15*Population!AM15</f>
        <v>216394.69165902957</v>
      </c>
      <c r="AO16" s="4">
        <f>CumHKI!AN16*Inputs!AQ$15*Population!AN15</f>
        <v>215350.79681888982</v>
      </c>
      <c r="AP16" s="4">
        <f>CumHKI!AO16*Inputs!AR$15*Population!AO15</f>
        <v>208275.01591698767</v>
      </c>
      <c r="AQ16" s="4">
        <f>CumHKI!AP16*Inputs!AS$15*Population!AP15</f>
        <v>211842.27982721099</v>
      </c>
      <c r="AR16" s="4">
        <f>CumHKI!AQ16*Inputs!AT$15*Population!AQ15</f>
        <v>214943.02579158469</v>
      </c>
      <c r="AS16" s="4">
        <f>CumHKI!AR16*Inputs!AU$15*Population!AR15</f>
        <v>219681.42306208579</v>
      </c>
      <c r="AT16" s="4">
        <f>CumHKI!AS16*Inputs!AV$15*Population!AS15</f>
        <v>212496.33057612399</v>
      </c>
      <c r="AU16" s="4">
        <f>CumHKI!AT16*Inputs!AW$15*Population!AT15</f>
        <v>207144.36166419004</v>
      </c>
      <c r="AV16" s="4">
        <f>CumHKI!AU16*Inputs!AX$15*Population!AU15</f>
        <v>205252.37149132864</v>
      </c>
      <c r="AW16" s="4">
        <f>CumHKI!AV16*Inputs!AY$15*Population!AV15</f>
        <v>195720.27103285343</v>
      </c>
      <c r="AX16" s="4">
        <f>CumHKI!AW16*Inputs!AZ$15*Population!AW15</f>
        <v>190725.14216196223</v>
      </c>
      <c r="AY16" s="4">
        <f>CumHKI!AX16*Inputs!BA$15*Population!AX15</f>
        <v>173474.30466415361</v>
      </c>
      <c r="AZ16" s="4">
        <f>CumHKI!AY16*Inputs!BB$15*Population!AY15</f>
        <v>159747.80165642558</v>
      </c>
      <c r="BA16" s="4">
        <f>CumHKI!AZ16*Inputs!BC$15*Population!AZ15</f>
        <v>156259.92281608208</v>
      </c>
      <c r="BB16" s="4">
        <f>CumHKI!BA16*Inputs!BD$15*Population!BA15</f>
        <v>144512.87313376804</v>
      </c>
      <c r="BC16" s="4">
        <f>CumHKI!BB16*Inputs!BE$15*Population!BB15</f>
        <v>140396.39208655653</v>
      </c>
      <c r="BD16" s="4">
        <f>CumHKI!BC16*Inputs!BF$15*Population!BC15</f>
        <v>132201.76613631035</v>
      </c>
      <c r="BE16" s="4">
        <f>CumHKI!BD16*Inputs!BG$15*Population!BD15</f>
        <v>124554.18155840065</v>
      </c>
      <c r="BF16" s="4">
        <f>CumHKI!BE16*Inputs!BH$15*Population!BE15</f>
        <v>123512.98435078371</v>
      </c>
      <c r="BG16" s="4">
        <f>CumHKI!BF16*Inputs!BI$15*Population!BF15</f>
        <v>118452.98166681259</v>
      </c>
      <c r="BH16" s="4">
        <f>CumHKI!BG16*Inputs!BJ$15*Population!BG15</f>
        <v>110507.92832601206</v>
      </c>
      <c r="BI16" s="4">
        <f>CumHKI!BH16*Inputs!BK$15*Population!BH15</f>
        <v>99389.908640541267</v>
      </c>
      <c r="BJ16" s="4">
        <f>CumHKI!BI16*Inputs!BL$15*Population!BI15</f>
        <v>87098.789530863141</v>
      </c>
      <c r="BK16" s="4">
        <f>CumHKI!BJ16*Inputs!BM$15*Population!BJ15</f>
        <v>77244.443552973244</v>
      </c>
      <c r="BL16" s="4">
        <f>CumHKI!BK16*Inputs!BN$15*Population!BK15</f>
        <v>64665.176810341894</v>
      </c>
      <c r="BM16" s="4">
        <f>CumHKI!BL16*Inputs!BO$15*Population!BL15</f>
        <v>55189.227037327706</v>
      </c>
      <c r="BN16" s="4">
        <f>CumHKI!BM16*Inputs!BP$15*Population!BM15</f>
        <v>46962.277583073468</v>
      </c>
      <c r="BO16" s="4">
        <f>CumHKI!BN16*Inputs!BQ$15*Population!BN15</f>
        <v>37579.027957587627</v>
      </c>
      <c r="BP16" s="4">
        <f>CumHKI!BO16*Inputs!BR$15*Population!BO15</f>
        <v>37616.945296186779</v>
      </c>
      <c r="BQ16" s="4">
        <f>CumHKI!BP16*Inputs!BS$15*Population!BP15</f>
        <v>31784.46722328951</v>
      </c>
      <c r="BR16" s="4">
        <f>CumHKI!BQ16*Inputs!BT$15*Population!BQ15</f>
        <v>27890.573486431316</v>
      </c>
      <c r="BS16" s="4">
        <f>CumHKI!BR16*Inputs!BU$15*Population!BR15</f>
        <v>25187.75459006281</v>
      </c>
      <c r="BT16" s="4">
        <f>CumHKI!BS16*Inputs!BV$15*Population!BS15</f>
        <v>23110.783440439791</v>
      </c>
      <c r="BU16" s="4">
        <f>CumHKI!BT16*Inputs!BW$15*Population!BT15</f>
        <v>19892.680010425556</v>
      </c>
      <c r="BV16" s="4">
        <f>CumHKI!BU16*Inputs!BX$15*Population!BU15</f>
        <v>17631.789926070673</v>
      </c>
      <c r="BW16" s="4">
        <f>CumHKI!BV16*Inputs!BY$15*Population!BV15</f>
        <v>14226.93319296234</v>
      </c>
      <c r="BX16" s="4">
        <f>CumHKI!BW16*Inputs!BZ$15*Population!BW15</f>
        <v>12079.864233775588</v>
      </c>
      <c r="BY16" s="4">
        <f>CumHKI!BX16*Inputs!CA$15*Population!BX15</f>
        <v>10737.311331723044</v>
      </c>
      <c r="BZ16" s="4">
        <f>CumHKI!BY16*Inputs!CB$15*Population!BY15</f>
        <v>9449.5004605506583</v>
      </c>
      <c r="CA16" s="4">
        <f>CumHKI!BZ16*Inputs!CC$15*Population!BZ15</f>
        <v>7265.9581719981925</v>
      </c>
      <c r="CB16" s="4">
        <f>CumHKI!CA16*Inputs!CD$15*Population!CA15</f>
        <v>7052.3114839404325</v>
      </c>
      <c r="CC16" s="4">
        <f>CumHKI!CB16*Inputs!CE$15*Population!CB15</f>
        <v>5713.6139431029451</v>
      </c>
      <c r="CD16" s="4">
        <f>CumHKI!CC16*Inputs!CF$15*Population!CC15</f>
        <v>4115.0063402239466</v>
      </c>
      <c r="CE16" s="4">
        <f>CumHKI!CD16*Inputs!CG$15*Population!CD15</f>
        <v>3247.6004143384098</v>
      </c>
      <c r="CF16" s="4">
        <f>CumHKI!CE16*Inputs!CH$15*Population!CE15</f>
        <v>2175.7712071795718</v>
      </c>
      <c r="CG16" s="4">
        <f>CumHKI!CF16*Inputs!CI$15*Population!CF15</f>
        <v>1703.2736682418295</v>
      </c>
      <c r="CH16" s="4">
        <f>CumHKI!CG16*Inputs!CJ$15*Population!CG15</f>
        <v>1307.9354131300051</v>
      </c>
      <c r="CI16" s="4">
        <f>CumHKI!CH16*Inputs!CK$15*Population!CH15</f>
        <v>994.99157830146532</v>
      </c>
      <c r="CJ16" s="4">
        <f>CumHKI!CI16*Inputs!CL$15*Population!CI15</f>
        <v>749.62481542010119</v>
      </c>
      <c r="CK16" s="4">
        <f>CumHKI!CJ16*Inputs!CM$15*Population!CJ15</f>
        <v>545.96639898813112</v>
      </c>
      <c r="CL16" s="4">
        <f>CumHKI!CK16*Inputs!CN$15*Population!CK15</f>
        <v>382.08655020337687</v>
      </c>
      <c r="CM16" s="4">
        <f>CumHKI!CL16*Inputs!CO$15*Population!CL15</f>
        <v>256.907279728486</v>
      </c>
      <c r="CN16" s="4">
        <f>CumHKI!CM16*Inputs!CP$15*Population!CM15</f>
        <v>165.1078451729974</v>
      </c>
      <c r="CO16" s="4">
        <f>CumHKI!CN16*Inputs!CQ$15*Population!CN15</f>
        <v>101.25151353580638</v>
      </c>
      <c r="CP16" s="4">
        <f>CumHKI!CO16*Inputs!CR$15*Population!CO15</f>
        <v>62.811807466889206</v>
      </c>
      <c r="CQ16" s="4">
        <f>CumHKI!CP16*Inputs!CS$15*Population!CP15</f>
        <v>47.474189321223761</v>
      </c>
      <c r="CR16" s="4">
        <f>CumHKI!CQ16*Inputs!CT$15*Population!CQ15</f>
        <v>36.699554784716575</v>
      </c>
      <c r="CS16" s="4">
        <f>CumHKI!CR16*Inputs!CU$15*Population!CR15</f>
        <v>20.530576170738914</v>
      </c>
      <c r="CT16" s="4">
        <f>CumHKI!CS16*Inputs!CV$15*Population!CS15</f>
        <v>3.3947838236788757</v>
      </c>
      <c r="CU16" s="4">
        <f>CumHKI!CT16*Inputs!CW$15*Population!CT15</f>
        <v>3.3611721026523522</v>
      </c>
      <c r="CV16" s="4">
        <f>CumHKI!CU16*Inputs!CX$15*Population!CU15</f>
        <v>2.6379640989181703</v>
      </c>
      <c r="CW16" s="4">
        <f>CumHKI!CV16*Inputs!CY$15*Population!CV15</f>
        <v>1.9689297920333644</v>
      </c>
      <c r="CX16" s="4">
        <f>CumHKI!CW16*Inputs!CZ$15*Population!CW15</f>
        <v>1.2731006939799485</v>
      </c>
      <c r="CY16" s="4">
        <f>CumHKI!CX16*Inputs!DA$15*Population!CX15</f>
        <v>0.63024786830690527</v>
      </c>
      <c r="CZ16" s="4">
        <f>CumHKI!CY16*Inputs!DB$15*Population!CY15</f>
        <v>0.27300340830125852</v>
      </c>
    </row>
    <row r="17" spans="1:104" x14ac:dyDescent="0.25">
      <c r="A17">
        <f>'HKFI(x)'!AE15</f>
        <v>1963</v>
      </c>
      <c r="B17">
        <f t="shared" si="0"/>
        <v>6620183.2541792607</v>
      </c>
      <c r="C17">
        <f t="shared" si="1"/>
        <v>2.7793329688124979</v>
      </c>
      <c r="D17" s="4">
        <f>CumHKI!C17*Inputs!F$15*Population!C16</f>
        <v>0</v>
      </c>
      <c r="E17" s="4">
        <f>CumHKI!D17*Inputs!G$15*Population!D16</f>
        <v>0</v>
      </c>
      <c r="F17" s="4">
        <f>CumHKI!E17*Inputs!H$15*Population!E16</f>
        <v>0</v>
      </c>
      <c r="G17" s="4">
        <f>CumHKI!F17*Inputs!I$15*Population!F16</f>
        <v>0</v>
      </c>
      <c r="H17" s="4">
        <f>CumHKI!G17*Inputs!J$15*Population!G16</f>
        <v>0</v>
      </c>
      <c r="I17" s="4">
        <f>CumHKI!H17*Inputs!K$15*Population!H16</f>
        <v>0</v>
      </c>
      <c r="J17" s="4">
        <f>CumHKI!I17*Inputs!L$15*Population!I16</f>
        <v>0</v>
      </c>
      <c r="K17" s="4">
        <f>CumHKI!J17*Inputs!M$15*Population!J16</f>
        <v>0</v>
      </c>
      <c r="L17" s="4">
        <f>CumHKI!K17*Inputs!N$15*Population!K16</f>
        <v>0</v>
      </c>
      <c r="M17" s="4">
        <f>CumHKI!L17*Inputs!O$15*Population!L16</f>
        <v>0</v>
      </c>
      <c r="N17" s="4">
        <f>CumHKI!M17*Inputs!P$15*Population!M16</f>
        <v>0</v>
      </c>
      <c r="O17" s="4">
        <f>CumHKI!N17*Inputs!Q$15*Population!N16</f>
        <v>0</v>
      </c>
      <c r="P17" s="4">
        <f>CumHKI!O17*Inputs!R$15*Population!O16</f>
        <v>0</v>
      </c>
      <c r="Q17" s="4">
        <f>CumHKI!P17*Inputs!S$15*Population!P16</f>
        <v>0</v>
      </c>
      <c r="R17" s="4">
        <f>CumHKI!Q17*Inputs!T$15*Population!Q16</f>
        <v>0</v>
      </c>
      <c r="S17" s="4">
        <f>CumHKI!R17*Inputs!U$15*Population!R16</f>
        <v>1864.5877863765179</v>
      </c>
      <c r="T17" s="4">
        <f>CumHKI!S17*Inputs!V$15*Population!S16</f>
        <v>2581.035166116867</v>
      </c>
      <c r="U17" s="4">
        <f>CumHKI!T17*Inputs!W$15*Population!T16</f>
        <v>4856.8571933098583</v>
      </c>
      <c r="V17" s="4">
        <f>CumHKI!U17*Inputs!X$15*Population!U16</f>
        <v>8245.2187203641224</v>
      </c>
      <c r="W17" s="4">
        <f>CumHKI!V17*Inputs!Y$15*Population!V16</f>
        <v>14673.837427668426</v>
      </c>
      <c r="X17" s="4">
        <f>CumHKI!W17*Inputs!Z$15*Population!W16</f>
        <v>20647.68839586508</v>
      </c>
      <c r="Y17" s="4">
        <f>CumHKI!X17*Inputs!AA$15*Population!X16</f>
        <v>31063.176205600823</v>
      </c>
      <c r="Z17" s="4">
        <f>CumHKI!Y17*Inputs!AB$15*Population!Y16</f>
        <v>41720.078813421824</v>
      </c>
      <c r="AA17" s="4">
        <f>CumHKI!Z17*Inputs!AC$15*Population!Z16</f>
        <v>54547.467490815448</v>
      </c>
      <c r="AB17" s="4">
        <f>CumHKI!AA17*Inputs!AD$15*Population!AA16</f>
        <v>71262.969105011114</v>
      </c>
      <c r="AC17" s="4">
        <f>CumHKI!AB17*Inputs!AE$15*Population!AB16</f>
        <v>89206.978892727886</v>
      </c>
      <c r="AD17" s="4">
        <f>CumHKI!AC17*Inputs!AF$15*Population!AC16</f>
        <v>108733.91121508931</v>
      </c>
      <c r="AE17" s="4">
        <f>CumHKI!AD17*Inputs!AG$15*Population!AD16</f>
        <v>121548.79044600888</v>
      </c>
      <c r="AF17" s="4">
        <f>CumHKI!AE17*Inputs!AH$15*Population!AE16</f>
        <v>139406.49368045674</v>
      </c>
      <c r="AG17" s="4">
        <f>CumHKI!AF17*Inputs!AI$15*Population!AF16</f>
        <v>161856.00645107502</v>
      </c>
      <c r="AH17" s="4">
        <f>CumHKI!AG17*Inputs!AJ$15*Population!AG16</f>
        <v>174297.44766076707</v>
      </c>
      <c r="AI17" s="4">
        <f>CumHKI!AH17*Inputs!AK$15*Population!AH16</f>
        <v>195401.90193077762</v>
      </c>
      <c r="AJ17" s="4">
        <f>CumHKI!AI17*Inputs!AL$15*Population!AI16</f>
        <v>200479.97204514616</v>
      </c>
      <c r="AK17" s="4">
        <f>CumHKI!AJ17*Inputs!AM$15*Population!AJ16</f>
        <v>205721.73220883909</v>
      </c>
      <c r="AL17" s="4">
        <f>CumHKI!AK17*Inputs!AN$15*Population!AK16</f>
        <v>213189.00445284063</v>
      </c>
      <c r="AM17" s="4">
        <f>CumHKI!AL17*Inputs!AO$15*Population!AL16</f>
        <v>214987.0808841495</v>
      </c>
      <c r="AN17" s="4">
        <f>CumHKI!AM17*Inputs!AP$15*Population!AM16</f>
        <v>220461.55007656469</v>
      </c>
      <c r="AO17" s="4">
        <f>CumHKI!AN17*Inputs!AQ$15*Population!AN16</f>
        <v>219270.91826339878</v>
      </c>
      <c r="AP17" s="4">
        <f>CumHKI!AO17*Inputs!AR$15*Population!AO16</f>
        <v>211969.83128228673</v>
      </c>
      <c r="AQ17" s="4">
        <f>CumHKI!AP17*Inputs!AS$15*Population!AP16</f>
        <v>215703.17510021242</v>
      </c>
      <c r="AR17" s="4">
        <f>CumHKI!AQ17*Inputs!AT$15*Population!AQ16</f>
        <v>221309.50348417182</v>
      </c>
      <c r="AS17" s="4">
        <f>CumHKI!AR17*Inputs!AU$15*Population!AR16</f>
        <v>226427.3078101376</v>
      </c>
      <c r="AT17" s="4">
        <f>CumHKI!AS17*Inputs!AV$15*Population!AS16</f>
        <v>219035.56596008921</v>
      </c>
      <c r="AU17" s="4">
        <f>CumHKI!AT17*Inputs!AW$15*Population!AT16</f>
        <v>213499.98229128451</v>
      </c>
      <c r="AV17" s="4">
        <f>CumHKI!AU17*Inputs!AX$15*Population!AU16</f>
        <v>211940.57049310594</v>
      </c>
      <c r="AW17" s="4">
        <f>CumHKI!AV17*Inputs!AY$15*Population!AV16</f>
        <v>202659.88033197881</v>
      </c>
      <c r="AX17" s="4">
        <f>CumHKI!AW17*Inputs!AZ$15*Population!AW16</f>
        <v>197872.51695185169</v>
      </c>
      <c r="AY17" s="4">
        <f>CumHKI!AX17*Inputs!BA$15*Population!AX16</f>
        <v>180041.56363470922</v>
      </c>
      <c r="AZ17" s="4">
        <f>CumHKI!AY17*Inputs!BB$15*Population!AY16</f>
        <v>165963.31555358571</v>
      </c>
      <c r="BA17" s="4">
        <f>CumHKI!AZ17*Inputs!BC$15*Population!AZ16</f>
        <v>162022.89318154557</v>
      </c>
      <c r="BB17" s="4">
        <f>CumHKI!BA17*Inputs!BD$15*Population!BA16</f>
        <v>149247.72595051531</v>
      </c>
      <c r="BC17" s="4">
        <f>CumHKI!BB17*Inputs!BE$15*Population!BB16</f>
        <v>144579.59549069169</v>
      </c>
      <c r="BD17" s="4">
        <f>CumHKI!BC17*Inputs!BF$15*Population!BC16</f>
        <v>136138.19906052321</v>
      </c>
      <c r="BE17" s="4">
        <f>CumHKI!BD17*Inputs!BG$15*Population!BD16</f>
        <v>128132.25477642895</v>
      </c>
      <c r="BF17" s="4">
        <f>CumHKI!BE17*Inputs!BH$15*Population!BE16</f>
        <v>127204.77050630139</v>
      </c>
      <c r="BG17" s="4">
        <f>CumHKI!BF17*Inputs!BI$15*Population!BF16</f>
        <v>122320.37676436588</v>
      </c>
      <c r="BH17" s="4">
        <f>CumHKI!BG17*Inputs!BJ$15*Population!BG16</f>
        <v>114284.36927121597</v>
      </c>
      <c r="BI17" s="4">
        <f>CumHKI!BH17*Inputs!BK$15*Population!BH16</f>
        <v>102700.3730721179</v>
      </c>
      <c r="BJ17" s="4">
        <f>CumHKI!BI17*Inputs!BL$15*Population!BI16</f>
        <v>90043.982551213878</v>
      </c>
      <c r="BK17" s="4">
        <f>CumHKI!BJ17*Inputs!BM$15*Population!BJ16</f>
        <v>79482.174547689967</v>
      </c>
      <c r="BL17" s="4">
        <f>CumHKI!BK17*Inputs!BN$15*Population!BK16</f>
        <v>65988.215186960471</v>
      </c>
      <c r="BM17" s="4">
        <f>CumHKI!BL17*Inputs!BO$15*Population!BL16</f>
        <v>55967.246236539504</v>
      </c>
      <c r="BN17" s="4">
        <f>CumHKI!BM17*Inputs!BP$15*Population!BM16</f>
        <v>47558.931628161125</v>
      </c>
      <c r="BO17" s="4">
        <f>CumHKI!BN17*Inputs!BQ$15*Population!BN16</f>
        <v>37925.192876969275</v>
      </c>
      <c r="BP17" s="4">
        <f>CumHKI!BO17*Inputs!BR$15*Population!BO16</f>
        <v>38163.509848776601</v>
      </c>
      <c r="BQ17" s="4">
        <f>CumHKI!BP17*Inputs!BS$15*Population!BP16</f>
        <v>32619.410085432595</v>
      </c>
      <c r="BR17" s="4">
        <f>CumHKI!BQ17*Inputs!BT$15*Population!BQ16</f>
        <v>28880.773959321981</v>
      </c>
      <c r="BS17" s="4">
        <f>CumHKI!BR17*Inputs!BU$15*Population!BR16</f>
        <v>26054.193430204086</v>
      </c>
      <c r="BT17" s="4">
        <f>CumHKI!BS17*Inputs!BV$15*Population!BS16</f>
        <v>23924.371573053395</v>
      </c>
      <c r="BU17" s="4">
        <f>CumHKI!BT17*Inputs!BW$15*Population!BT16</f>
        <v>20605.503376244225</v>
      </c>
      <c r="BV17" s="4">
        <f>CumHKI!BU17*Inputs!BX$15*Population!BU16</f>
        <v>18248.259669603165</v>
      </c>
      <c r="BW17" s="4">
        <f>CumHKI!BV17*Inputs!BY$15*Population!BV16</f>
        <v>14723.911936483086</v>
      </c>
      <c r="BX17" s="4">
        <f>CumHKI!BW17*Inputs!BZ$15*Population!BW16</f>
        <v>12550.852721015128</v>
      </c>
      <c r="BY17" s="4">
        <f>CumHKI!BX17*Inputs!CA$15*Population!BX16</f>
        <v>11209.460336149818</v>
      </c>
      <c r="BZ17" s="4">
        <f>CumHKI!BY17*Inputs!CB$15*Population!BY16</f>
        <v>9839.5516593409793</v>
      </c>
      <c r="CA17" s="4">
        <f>CumHKI!BZ17*Inputs!CC$15*Population!BZ16</f>
        <v>7509.9156116226759</v>
      </c>
      <c r="CB17" s="4">
        <f>CumHKI!CA17*Inputs!CD$15*Population!CA16</f>
        <v>7253.828507106593</v>
      </c>
      <c r="CC17" s="4">
        <f>CumHKI!CB17*Inputs!CE$15*Population!CB16</f>
        <v>5920.0223064334459</v>
      </c>
      <c r="CD17" s="4">
        <f>CumHKI!CC17*Inputs!CF$15*Population!CC16</f>
        <v>4304.8600963243589</v>
      </c>
      <c r="CE17" s="4">
        <f>CumHKI!CD17*Inputs!CG$15*Population!CD16</f>
        <v>3392.2333401057331</v>
      </c>
      <c r="CF17" s="4">
        <f>CumHKI!CE17*Inputs!CH$15*Population!CE16</f>
        <v>2270.8930730916663</v>
      </c>
      <c r="CG17" s="4">
        <f>CumHKI!CF17*Inputs!CI$15*Population!CF16</f>
        <v>1777.7385609417029</v>
      </c>
      <c r="CH17" s="4">
        <f>CumHKI!CG17*Inputs!CJ$15*Population!CG16</f>
        <v>1365.1166353922058</v>
      </c>
      <c r="CI17" s="4">
        <f>CumHKI!CH17*Inputs!CK$15*Population!CH16</f>
        <v>1038.4913062060107</v>
      </c>
      <c r="CJ17" s="4">
        <f>CumHKI!CI17*Inputs!CL$15*Population!CI16</f>
        <v>782.39742999532689</v>
      </c>
      <c r="CK17" s="4">
        <f>CumHKI!CJ17*Inputs!CM$15*Population!CJ16</f>
        <v>569.83533448359572</v>
      </c>
      <c r="CL17" s="4">
        <f>CumHKI!CK17*Inputs!CN$15*Population!CK16</f>
        <v>398.7908734683096</v>
      </c>
      <c r="CM17" s="4">
        <f>CumHKI!CL17*Inputs!CO$15*Population!CL16</f>
        <v>268.13892933095144</v>
      </c>
      <c r="CN17" s="4">
        <f>CumHKI!CM17*Inputs!CP$15*Population!CM16</f>
        <v>172.32614379638045</v>
      </c>
      <c r="CO17" s="4">
        <f>CumHKI!CN17*Inputs!CQ$15*Population!CN16</f>
        <v>105.67809702131656</v>
      </c>
      <c r="CP17" s="4">
        <f>CumHKI!CO17*Inputs!CR$15*Population!CO16</f>
        <v>65.55785737684586</v>
      </c>
      <c r="CQ17" s="4">
        <f>CumHKI!CP17*Inputs!CS$15*Population!CP16</f>
        <v>49.549698665219843</v>
      </c>
      <c r="CR17" s="4">
        <f>CumHKI!CQ17*Inputs!CT$15*Population!CQ16</f>
        <v>38.304011226527216</v>
      </c>
      <c r="CS17" s="4">
        <f>CumHKI!CR17*Inputs!CU$15*Population!CR16</f>
        <v>21.4281460563808</v>
      </c>
      <c r="CT17" s="4">
        <f>CumHKI!CS17*Inputs!CV$15*Population!CS16</f>
        <v>3.5431993237144352</v>
      </c>
      <c r="CU17" s="4">
        <f>CumHKI!CT17*Inputs!CW$15*Population!CT16</f>
        <v>3.50811814229152</v>
      </c>
      <c r="CV17" s="4">
        <f>CumHKI!CU17*Inputs!CX$15*Population!CU16</f>
        <v>2.7532924323707899</v>
      </c>
      <c r="CW17" s="4">
        <f>CumHKI!CV17*Inputs!CY$15*Population!CV16</f>
        <v>2.0550088223331109</v>
      </c>
      <c r="CX17" s="4">
        <f>CumHKI!CW17*Inputs!CZ$15*Population!CW16</f>
        <v>1.3287589879704895</v>
      </c>
      <c r="CY17" s="4">
        <f>CumHKI!CX17*Inputs!DA$15*Population!CX16</f>
        <v>0.65780147919331178</v>
      </c>
      <c r="CZ17" s="4">
        <f>CumHKI!CY17*Inputs!DB$15*Population!CY16</f>
        <v>0.28493875955155834</v>
      </c>
    </row>
    <row r="18" spans="1:104" x14ac:dyDescent="0.25">
      <c r="A18">
        <f>'HKFI(x)'!AE16</f>
        <v>1964</v>
      </c>
      <c r="B18">
        <f t="shared" si="0"/>
        <v>6810086.2641595937</v>
      </c>
      <c r="C18">
        <f t="shared" si="1"/>
        <v>2.8685461215963937</v>
      </c>
      <c r="D18" s="4">
        <f>CumHKI!C18*Inputs!F$15*Population!C17</f>
        <v>0</v>
      </c>
      <c r="E18" s="4">
        <f>CumHKI!D18*Inputs!G$15*Population!D17</f>
        <v>0</v>
      </c>
      <c r="F18" s="4">
        <f>CumHKI!E18*Inputs!H$15*Population!E17</f>
        <v>0</v>
      </c>
      <c r="G18" s="4">
        <f>CumHKI!F18*Inputs!I$15*Population!F17</f>
        <v>0</v>
      </c>
      <c r="H18" s="4">
        <f>CumHKI!G18*Inputs!J$15*Population!G17</f>
        <v>0</v>
      </c>
      <c r="I18" s="4">
        <f>CumHKI!H18*Inputs!K$15*Population!H17</f>
        <v>0</v>
      </c>
      <c r="J18" s="4">
        <f>CumHKI!I18*Inputs!L$15*Population!I17</f>
        <v>0</v>
      </c>
      <c r="K18" s="4">
        <f>CumHKI!J18*Inputs!M$15*Population!J17</f>
        <v>0</v>
      </c>
      <c r="L18" s="4">
        <f>CumHKI!K18*Inputs!N$15*Population!K17</f>
        <v>0</v>
      </c>
      <c r="M18" s="4">
        <f>CumHKI!L18*Inputs!O$15*Population!L17</f>
        <v>0</v>
      </c>
      <c r="N18" s="4">
        <f>CumHKI!M18*Inputs!P$15*Population!M17</f>
        <v>0</v>
      </c>
      <c r="O18" s="4">
        <f>CumHKI!N18*Inputs!Q$15*Population!N17</f>
        <v>0</v>
      </c>
      <c r="P18" s="4">
        <f>CumHKI!O18*Inputs!R$15*Population!O17</f>
        <v>0</v>
      </c>
      <c r="Q18" s="4">
        <f>CumHKI!P18*Inputs!S$15*Population!P17</f>
        <v>0</v>
      </c>
      <c r="R18" s="4">
        <f>CumHKI!Q18*Inputs!T$15*Population!Q17</f>
        <v>0</v>
      </c>
      <c r="S18" s="4">
        <f>CumHKI!R18*Inputs!U$15*Population!R17</f>
        <v>1911.9369217497353</v>
      </c>
      <c r="T18" s="4">
        <f>CumHKI!S18*Inputs!V$15*Population!S17</f>
        <v>2656.4366042521347</v>
      </c>
      <c r="U18" s="4">
        <f>CumHKI!T18*Inputs!W$15*Population!T17</f>
        <v>5012.0120439227348</v>
      </c>
      <c r="V18" s="4">
        <f>CumHKI!U18*Inputs!X$15*Population!U17</f>
        <v>8491.5469374642435</v>
      </c>
      <c r="W18" s="4">
        <f>CumHKI!V18*Inputs!Y$15*Population!V17</f>
        <v>15084.48518657402</v>
      </c>
      <c r="X18" s="4">
        <f>CumHKI!W18*Inputs!Z$15*Population!W17</f>
        <v>21243.972047979289</v>
      </c>
      <c r="Y18" s="4">
        <f>CumHKI!X18*Inputs!AA$15*Population!X17</f>
        <v>32017.495059034241</v>
      </c>
      <c r="Z18" s="4">
        <f>CumHKI!Y18*Inputs!AB$15*Population!Y17</f>
        <v>43058.831866681532</v>
      </c>
      <c r="AA18" s="4">
        <f>CumHKI!Z18*Inputs!AC$15*Population!Z17</f>
        <v>56287.27148819578</v>
      </c>
      <c r="AB18" s="4">
        <f>CumHKI!AA18*Inputs!AD$15*Population!AA17</f>
        <v>73535.099822488453</v>
      </c>
      <c r="AC18" s="4">
        <f>CumHKI!AB18*Inputs!AE$15*Population!AB17</f>
        <v>92022.305388868888</v>
      </c>
      <c r="AD18" s="4">
        <f>CumHKI!AC18*Inputs!AF$15*Population!AC17</f>
        <v>112082.77504707413</v>
      </c>
      <c r="AE18" s="4">
        <f>CumHKI!AD18*Inputs!AG$15*Population!AD17</f>
        <v>125176.34541480315</v>
      </c>
      <c r="AF18" s="4">
        <f>CumHKI!AE18*Inputs!AH$15*Population!AE17</f>
        <v>143566.49756469563</v>
      </c>
      <c r="AG18" s="4">
        <f>CumHKI!AF18*Inputs!AI$15*Population!AF17</f>
        <v>166714.64038237956</v>
      </c>
      <c r="AH18" s="4">
        <f>CumHKI!AG18*Inputs!AJ$15*Population!AG17</f>
        <v>179226.93940611</v>
      </c>
      <c r="AI18" s="4">
        <f>CumHKI!AH18*Inputs!AK$15*Population!AH17</f>
        <v>200388.08853243332</v>
      </c>
      <c r="AJ18" s="4">
        <f>CumHKI!AI18*Inputs!AL$15*Population!AI17</f>
        <v>205109.71694823221</v>
      </c>
      <c r="AK18" s="4">
        <f>CumHKI!AJ18*Inputs!AM$15*Population!AJ17</f>
        <v>210352.97310991067</v>
      </c>
      <c r="AL18" s="4">
        <f>CumHKI!AK18*Inputs!AN$15*Population!AK17</f>
        <v>217851.827160249</v>
      </c>
      <c r="AM18" s="4">
        <f>CumHKI!AL18*Inputs!AO$15*Population!AL17</f>
        <v>219499.78148219359</v>
      </c>
      <c r="AN18" s="4">
        <f>CumHKI!AM18*Inputs!AP$15*Population!AM17</f>
        <v>224933.60978675375</v>
      </c>
      <c r="AO18" s="4">
        <f>CumHKI!AN18*Inputs!AQ$15*Population!AN17</f>
        <v>223570.98361205787</v>
      </c>
      <c r="AP18" s="4">
        <f>CumHKI!AO18*Inputs!AR$15*Population!AO17</f>
        <v>216004.88822827986</v>
      </c>
      <c r="AQ18" s="4">
        <f>CumHKI!AP18*Inputs!AS$15*Population!AP17</f>
        <v>219716.30765321114</v>
      </c>
      <c r="AR18" s="4">
        <f>CumHKI!AQ18*Inputs!AT$15*Population!AQ17</f>
        <v>225530.18865654821</v>
      </c>
      <c r="AS18" s="4">
        <f>CumHKI!AR18*Inputs!AU$15*Population!AR17</f>
        <v>233317.66818278233</v>
      </c>
      <c r="AT18" s="4">
        <f>CumHKI!AS18*Inputs!AV$15*Population!AS17</f>
        <v>225935.52837711369</v>
      </c>
      <c r="AU18" s="4">
        <f>CumHKI!AT18*Inputs!AW$15*Population!AT17</f>
        <v>220247.40624463532</v>
      </c>
      <c r="AV18" s="4">
        <f>CumHKI!AU18*Inputs!AX$15*Population!AU17</f>
        <v>218624.10451623757</v>
      </c>
      <c r="AW18" s="4">
        <f>CumHKI!AV18*Inputs!AY$15*Population!AV17</f>
        <v>209448.69978548799</v>
      </c>
      <c r="AX18" s="4">
        <f>CumHKI!AW18*Inputs!AZ$15*Population!AW17</f>
        <v>205085.20210882061</v>
      </c>
      <c r="AY18" s="4">
        <f>CumHKI!AX18*Inputs!BA$15*Population!AX17</f>
        <v>186981.42064707674</v>
      </c>
      <c r="AZ18" s="4">
        <f>CumHKI!AY18*Inputs!BB$15*Population!AY17</f>
        <v>172433.19522485824</v>
      </c>
      <c r="BA18" s="4">
        <f>CumHKI!AZ18*Inputs!BC$15*Population!AZ17</f>
        <v>168521.10099521597</v>
      </c>
      <c r="BB18" s="4">
        <f>CumHKI!BA18*Inputs!BD$15*Population!BA17</f>
        <v>154941.41098660123</v>
      </c>
      <c r="BC18" s="4">
        <f>CumHKI!BB18*Inputs!BE$15*Population!BB17</f>
        <v>149508.6462404042</v>
      </c>
      <c r="BD18" s="4">
        <f>CumHKI!BC18*Inputs!BF$15*Population!BC17</f>
        <v>140384.16580877034</v>
      </c>
      <c r="BE18" s="4">
        <f>CumHKI!BD18*Inputs!BG$15*Population!BD17</f>
        <v>132137.18178913559</v>
      </c>
      <c r="BF18" s="4">
        <f>CumHKI!BE18*Inputs!BH$15*Population!BE17</f>
        <v>131058.64339579508</v>
      </c>
      <c r="BG18" s="4">
        <f>CumHKI!BF18*Inputs!BI$15*Population!BF17</f>
        <v>126184.49131975812</v>
      </c>
      <c r="BH18" s="4">
        <f>CumHKI!BG18*Inputs!BJ$15*Population!BG17</f>
        <v>118231.59887569692</v>
      </c>
      <c r="BI18" s="4">
        <f>CumHKI!BH18*Inputs!BK$15*Population!BH17</f>
        <v>106422.81721817271</v>
      </c>
      <c r="BJ18" s="4">
        <f>CumHKI!BI18*Inputs!BL$15*Population!BI17</f>
        <v>93237.508915378043</v>
      </c>
      <c r="BK18" s="4">
        <f>CumHKI!BJ18*Inputs!BM$15*Population!BJ17</f>
        <v>82346.824024660877</v>
      </c>
      <c r="BL18" s="4">
        <f>CumHKI!BK18*Inputs!BN$15*Population!BK17</f>
        <v>68063.194750502167</v>
      </c>
      <c r="BM18" s="4">
        <f>CumHKI!BL18*Inputs!BO$15*Population!BL17</f>
        <v>57266.381467840336</v>
      </c>
      <c r="BN18" s="4">
        <f>CumHKI!BM18*Inputs!BP$15*Population!BM17</f>
        <v>48365.718051335636</v>
      </c>
      <c r="BO18" s="4">
        <f>CumHKI!BN18*Inputs!BQ$15*Population!BN17</f>
        <v>38511.610423480473</v>
      </c>
      <c r="BP18" s="4">
        <f>CumHKI!BO18*Inputs!BR$15*Population!BO17</f>
        <v>38613.546098595274</v>
      </c>
      <c r="BQ18" s="4">
        <f>CumHKI!BP18*Inputs!BS$15*Population!BP17</f>
        <v>33175.101122019303</v>
      </c>
      <c r="BR18" s="4">
        <f>CumHKI!BQ18*Inputs!BT$15*Population!BQ17</f>
        <v>29714.150596690553</v>
      </c>
      <c r="BS18" s="4">
        <f>CumHKI!BR18*Inputs!BU$15*Population!BR17</f>
        <v>27048.940836851558</v>
      </c>
      <c r="BT18" s="4">
        <f>CumHKI!BS18*Inputs!BV$15*Population!BS17</f>
        <v>24808.145789897935</v>
      </c>
      <c r="BU18" s="4">
        <f>CumHKI!BT18*Inputs!BW$15*Population!BT17</f>
        <v>21381.444792681374</v>
      </c>
      <c r="BV18" s="4">
        <f>CumHKI!BU18*Inputs!BX$15*Population!BU17</f>
        <v>18936.38870499863</v>
      </c>
      <c r="BW18" s="4">
        <f>CumHKI!BV18*Inputs!BY$15*Population!BV17</f>
        <v>15250.284608818125</v>
      </c>
      <c r="BX18" s="4">
        <f>CumHKI!BW18*Inputs!BZ$15*Population!BW17</f>
        <v>12985.495821475419</v>
      </c>
      <c r="BY18" s="4">
        <f>CumHKI!BX18*Inputs!CA$15*Population!BX17</f>
        <v>11638.537712693038</v>
      </c>
      <c r="BZ18" s="4">
        <f>CumHKI!BY18*Inputs!CB$15*Population!BY17</f>
        <v>10262.045654014768</v>
      </c>
      <c r="CA18" s="4">
        <f>CumHKI!BZ18*Inputs!CC$15*Population!BZ17</f>
        <v>7792.4254196636193</v>
      </c>
      <c r="CB18" s="4">
        <f>CumHKI!CA18*Inputs!CD$15*Population!CA17</f>
        <v>7436.565009222415</v>
      </c>
      <c r="CC18" s="4">
        <f>CumHKI!CB18*Inputs!CE$15*Population!CB17</f>
        <v>6011.0720244888153</v>
      </c>
      <c r="CD18" s="4">
        <f>CumHKI!CC18*Inputs!CF$15*Population!CC17</f>
        <v>4393.3611549373209</v>
      </c>
      <c r="CE18" s="4">
        <f>CumHKI!CD18*Inputs!CG$15*Population!CD17</f>
        <v>3485.353712676017</v>
      </c>
      <c r="CF18" s="4">
        <f>CumHKI!CE18*Inputs!CH$15*Population!CE17</f>
        <v>2248.9300540610166</v>
      </c>
      <c r="CG18" s="4">
        <f>CumHKI!CF18*Inputs!CI$15*Population!CF17</f>
        <v>1760.545102426139</v>
      </c>
      <c r="CH18" s="4">
        <f>CumHKI!CG18*Inputs!CJ$15*Population!CG17</f>
        <v>1351.9138637613262</v>
      </c>
      <c r="CI18" s="4">
        <f>CumHKI!CH18*Inputs!CK$15*Population!CH17</f>
        <v>1028.4475024745057</v>
      </c>
      <c r="CJ18" s="4">
        <f>CumHKI!CI18*Inputs!CL$15*Population!CI17</f>
        <v>774.8304468343257</v>
      </c>
      <c r="CK18" s="4">
        <f>CumHKI!CJ18*Inputs!CM$15*Population!CJ17</f>
        <v>564.32415280626492</v>
      </c>
      <c r="CL18" s="4">
        <f>CumHKI!CK18*Inputs!CN$15*Population!CK17</f>
        <v>394.93395407081914</v>
      </c>
      <c r="CM18" s="4">
        <f>CumHKI!CL18*Inputs!CO$15*Population!CL17</f>
        <v>265.54561462250672</v>
      </c>
      <c r="CN18" s="4">
        <f>CumHKI!CM18*Inputs!CP$15*Population!CM17</f>
        <v>170.65948567824825</v>
      </c>
      <c r="CO18" s="4">
        <f>CumHKI!CN18*Inputs!CQ$15*Population!CN17</f>
        <v>104.65602773786847</v>
      </c>
      <c r="CP18" s="4">
        <f>CumHKI!CO18*Inputs!CR$15*Population!CO17</f>
        <v>64.923812345735683</v>
      </c>
      <c r="CQ18" s="4">
        <f>CumHKI!CP18*Inputs!CS$15*Population!CP17</f>
        <v>49.070477081587292</v>
      </c>
      <c r="CR18" s="4">
        <f>CumHKI!CQ18*Inputs!CT$15*Population!CQ17</f>
        <v>37.933552688656427</v>
      </c>
      <c r="CS18" s="4">
        <f>CumHKI!CR18*Inputs!CU$15*Population!CR17</f>
        <v>21.22090301829838</v>
      </c>
      <c r="CT18" s="4">
        <f>CumHKI!CS18*Inputs!CV$15*Population!CS17</f>
        <v>3.5089311518228454</v>
      </c>
      <c r="CU18" s="4">
        <f>CumHKI!CT18*Inputs!CW$15*Population!CT17</f>
        <v>3.4741892592305397</v>
      </c>
      <c r="CV18" s="4">
        <f>CumHKI!CU18*Inputs!CX$15*Population!CU17</f>
        <v>2.7266638716491802</v>
      </c>
      <c r="CW18" s="4">
        <f>CumHKI!CV18*Inputs!CY$15*Population!CV17</f>
        <v>2.0351337351227698</v>
      </c>
      <c r="CX18" s="4">
        <f>CumHKI!CW18*Inputs!CZ$15*Population!CW17</f>
        <v>1.3159078505542254</v>
      </c>
      <c r="CY18" s="4">
        <f>CumHKI!CX18*Inputs!DA$15*Population!CX17</f>
        <v>0.65143952997733934</v>
      </c>
      <c r="CZ18" s="4">
        <f>CumHKI!CY18*Inputs!DB$15*Population!CY17</f>
        <v>0.28218296471790699</v>
      </c>
    </row>
    <row r="19" spans="1:104" x14ac:dyDescent="0.25">
      <c r="A19">
        <f>'HKFI(x)'!AE17</f>
        <v>1965</v>
      </c>
      <c r="B19">
        <f t="shared" si="0"/>
        <v>7009041.8264057059</v>
      </c>
      <c r="C19">
        <f t="shared" si="1"/>
        <v>2.9214837305833186</v>
      </c>
      <c r="D19" s="4">
        <f>CumHKI!C19*Inputs!F$15*Population!C18</f>
        <v>0</v>
      </c>
      <c r="E19" s="4">
        <f>CumHKI!D19*Inputs!G$15*Population!D18</f>
        <v>0</v>
      </c>
      <c r="F19" s="4">
        <f>CumHKI!E19*Inputs!H$15*Population!E18</f>
        <v>0</v>
      </c>
      <c r="G19" s="4">
        <f>CumHKI!F19*Inputs!I$15*Population!F18</f>
        <v>0</v>
      </c>
      <c r="H19" s="4">
        <f>CumHKI!G19*Inputs!J$15*Population!G18</f>
        <v>0</v>
      </c>
      <c r="I19" s="4">
        <f>CumHKI!H19*Inputs!K$15*Population!H18</f>
        <v>0</v>
      </c>
      <c r="J19" s="4">
        <f>CumHKI!I19*Inputs!L$15*Population!I18</f>
        <v>0</v>
      </c>
      <c r="K19" s="4">
        <f>CumHKI!J19*Inputs!M$15*Population!J18</f>
        <v>0</v>
      </c>
      <c r="L19" s="4">
        <f>CumHKI!K19*Inputs!N$15*Population!K18</f>
        <v>0</v>
      </c>
      <c r="M19" s="4">
        <f>CumHKI!L19*Inputs!O$15*Population!L18</f>
        <v>0</v>
      </c>
      <c r="N19" s="4">
        <f>CumHKI!M19*Inputs!P$15*Population!M18</f>
        <v>0</v>
      </c>
      <c r="O19" s="4">
        <f>CumHKI!N19*Inputs!Q$15*Population!N18</f>
        <v>0</v>
      </c>
      <c r="P19" s="4">
        <f>CumHKI!O19*Inputs!R$15*Population!O18</f>
        <v>0</v>
      </c>
      <c r="Q19" s="4">
        <f>CumHKI!P19*Inputs!S$15*Population!P18</f>
        <v>0</v>
      </c>
      <c r="R19" s="4">
        <f>CumHKI!Q19*Inputs!T$15*Population!Q18</f>
        <v>0</v>
      </c>
      <c r="S19" s="4">
        <f>CumHKI!R19*Inputs!U$15*Population!R18</f>
        <v>1960.3915832543512</v>
      </c>
      <c r="T19" s="4">
        <f>CumHKI!S19*Inputs!V$15*Population!S18</f>
        <v>2727.1921719632028</v>
      </c>
      <c r="U19" s="4">
        <f>CumHKI!T19*Inputs!W$15*Population!T18</f>
        <v>5163.7370728703709</v>
      </c>
      <c r="V19" s="4">
        <f>CumHKI!U19*Inputs!X$15*Population!U18</f>
        <v>8770.5859090775884</v>
      </c>
      <c r="W19" s="4">
        <f>CumHKI!V19*Inputs!Y$15*Population!V18</f>
        <v>15553.501877491533</v>
      </c>
      <c r="X19" s="4">
        <f>CumHKI!W19*Inputs!Z$15*Population!W18</f>
        <v>21869.50458959052</v>
      </c>
      <c r="Y19" s="4">
        <f>CumHKI!X19*Inputs!AA$15*Population!X18</f>
        <v>32983.58128071612</v>
      </c>
      <c r="Z19" s="4">
        <f>CumHKI!Y19*Inputs!AB$15*Population!Y18</f>
        <v>44422.313598435067</v>
      </c>
      <c r="AA19" s="4">
        <f>CumHKI!Z19*Inputs!AC$15*Population!Z18</f>
        <v>58134.409868543131</v>
      </c>
      <c r="AB19" s="4">
        <f>CumHKI!AA19*Inputs!AD$15*Population!AA18</f>
        <v>75935.974142950115</v>
      </c>
      <c r="AC19" s="4">
        <f>CumHKI!AB19*Inputs!AE$15*Population!AB18</f>
        <v>95023.533211576592</v>
      </c>
      <c r="AD19" s="4">
        <f>CumHKI!AC19*Inputs!AF$15*Population!AC18</f>
        <v>115689.75388249679</v>
      </c>
      <c r="AE19" s="4">
        <f>CumHKI!AD19*Inputs!AG$15*Population!AD18</f>
        <v>129076.19874132253</v>
      </c>
      <c r="AF19" s="4">
        <f>CumHKI!AE19*Inputs!AH$15*Population!AE18</f>
        <v>147886.50784635535</v>
      </c>
      <c r="AG19" s="4">
        <f>CumHKI!AF19*Inputs!AI$15*Population!AF18</f>
        <v>171725.04191144183</v>
      </c>
      <c r="AH19" s="4">
        <f>CumHKI!AG19*Inputs!AJ$15*Population!AG18</f>
        <v>184635.42130604319</v>
      </c>
      <c r="AI19" s="4">
        <f>CumHKI!AH19*Inputs!AK$15*Population!AH18</f>
        <v>206098.42143139587</v>
      </c>
      <c r="AJ19" s="4">
        <f>CumHKI!AI19*Inputs!AL$15*Population!AI18</f>
        <v>210411.45778604102</v>
      </c>
      <c r="AK19" s="4">
        <f>CumHKI!AJ19*Inputs!AM$15*Population!AJ18</f>
        <v>215298.84962350121</v>
      </c>
      <c r="AL19" s="4">
        <f>CumHKI!AK19*Inputs!AN$15*Population!AK18</f>
        <v>222840.87710246982</v>
      </c>
      <c r="AM19" s="4">
        <f>CumHKI!AL19*Inputs!AO$15*Population!AL18</f>
        <v>224383.47397718288</v>
      </c>
      <c r="AN19" s="4">
        <f>CumHKI!AM19*Inputs!AP$15*Population!AM18</f>
        <v>229747.71940445472</v>
      </c>
      <c r="AO19" s="4">
        <f>CumHKI!AN19*Inputs!AQ$15*Population!AN18</f>
        <v>228208.35522847567</v>
      </c>
      <c r="AP19" s="4">
        <f>CumHKI!AO19*Inputs!AR$15*Population!AO18</f>
        <v>220347.10186774563</v>
      </c>
      <c r="AQ19" s="4">
        <f>CumHKI!AP19*Inputs!AS$15*Population!AP18</f>
        <v>224010.46823129783</v>
      </c>
      <c r="AR19" s="4">
        <f>CumHKI!AQ19*Inputs!AT$15*Population!AQ18</f>
        <v>229847.47053768919</v>
      </c>
      <c r="AS19" s="4">
        <f>CumHKI!AR19*Inputs!AU$15*Population!AR18</f>
        <v>237889.43363029393</v>
      </c>
      <c r="AT19" s="4">
        <f>CumHKI!AS19*Inputs!AV$15*Population!AS18</f>
        <v>232919.75105717336</v>
      </c>
      <c r="AU19" s="4">
        <f>CumHKI!AT19*Inputs!AW$15*Population!AT18</f>
        <v>227287.60361619873</v>
      </c>
      <c r="AV19" s="4">
        <f>CumHKI!AU19*Inputs!AX$15*Population!AU18</f>
        <v>225643.07862596909</v>
      </c>
      <c r="AW19" s="4">
        <f>CumHKI!AV19*Inputs!AY$15*Population!AV18</f>
        <v>216164.69393247864</v>
      </c>
      <c r="AX19" s="4">
        <f>CumHKI!AW19*Inputs!AZ$15*Population!AW18</f>
        <v>212074.59097791128</v>
      </c>
      <c r="AY19" s="4">
        <f>CumHKI!AX19*Inputs!BA$15*Population!AX18</f>
        <v>193921.63474026672</v>
      </c>
      <c r="AZ19" s="4">
        <f>CumHKI!AY19*Inputs!BB$15*Population!AY18</f>
        <v>179209.42846369438</v>
      </c>
      <c r="BA19" s="4">
        <f>CumHKI!AZ19*Inputs!BC$15*Population!AZ18</f>
        <v>175226.61071613868</v>
      </c>
      <c r="BB19" s="4">
        <f>CumHKI!BA19*Inputs!BD$15*Population!BA18</f>
        <v>161292.13500161693</v>
      </c>
      <c r="BC19" s="4">
        <f>CumHKI!BB19*Inputs!BE$15*Population!BB18</f>
        <v>155354.94218236528</v>
      </c>
      <c r="BD19" s="4">
        <f>CumHKI!BC19*Inputs!BF$15*Population!BC18</f>
        <v>145313.32157994621</v>
      </c>
      <c r="BE19" s="4">
        <f>CumHKI!BD19*Inputs!BG$15*Population!BD18</f>
        <v>136402.60581373243</v>
      </c>
      <c r="BF19" s="4">
        <f>CumHKI!BE19*Inputs!BH$15*Population!BE18</f>
        <v>135309.94811347109</v>
      </c>
      <c r="BG19" s="4">
        <f>CumHKI!BF19*Inputs!BI$15*Population!BF18</f>
        <v>130168.04459115531</v>
      </c>
      <c r="BH19" s="4">
        <f>CumHKI!BG19*Inputs!BJ$15*Population!BG18</f>
        <v>122134.49698998871</v>
      </c>
      <c r="BI19" s="4">
        <f>CumHKI!BH19*Inputs!BK$15*Population!BH18</f>
        <v>110270.30418344894</v>
      </c>
      <c r="BJ19" s="4">
        <f>CumHKI!BI19*Inputs!BL$15*Population!BI18</f>
        <v>96785.887493075265</v>
      </c>
      <c r="BK19" s="4">
        <f>CumHKI!BJ19*Inputs!BM$15*Population!BJ18</f>
        <v>85425.123221722242</v>
      </c>
      <c r="BL19" s="4">
        <f>CumHKI!BK19*Inputs!BN$15*Population!BK18</f>
        <v>70651.928936743279</v>
      </c>
      <c r="BM19" s="4">
        <f>CumHKI!BL19*Inputs!BO$15*Population!BL18</f>
        <v>59197.353303253818</v>
      </c>
      <c r="BN19" s="4">
        <f>CumHKI!BM19*Inputs!BP$15*Population!BM18</f>
        <v>49613.823905509496</v>
      </c>
      <c r="BO19" s="4">
        <f>CumHKI!BN19*Inputs!BQ$15*Population!BN18</f>
        <v>39269.869830651915</v>
      </c>
      <c r="BP19" s="4">
        <f>CumHKI!BO19*Inputs!BR$15*Population!BO18</f>
        <v>39312.114780008123</v>
      </c>
      <c r="BQ19" s="4">
        <f>CumHKI!BP19*Inputs!BS$15*Population!BP18</f>
        <v>33648.090934525782</v>
      </c>
      <c r="BR19" s="4">
        <f>CumHKI!BQ19*Inputs!BT$15*Population!BQ18</f>
        <v>30291.452204445643</v>
      </c>
      <c r="BS19" s="4">
        <f>CumHKI!BR19*Inputs!BU$15*Population!BR18</f>
        <v>27896.5444002197</v>
      </c>
      <c r="BT19" s="4">
        <f>CumHKI!BS19*Inputs!BV$15*Population!BS18</f>
        <v>25820.210485226715</v>
      </c>
      <c r="BU19" s="4">
        <f>CumHKI!BT19*Inputs!BW$15*Population!BT18</f>
        <v>22224.906971126693</v>
      </c>
      <c r="BV19" s="4">
        <f>CumHKI!BU19*Inputs!BX$15*Population!BU18</f>
        <v>19695.492181703532</v>
      </c>
      <c r="BW19" s="4">
        <f>CumHKI!BV19*Inputs!BY$15*Population!BV18</f>
        <v>15852.028044987543</v>
      </c>
      <c r="BX19" s="4">
        <f>CumHKI!BW19*Inputs!BZ$15*Population!BW18</f>
        <v>13455.819798700064</v>
      </c>
      <c r="BY19" s="4">
        <f>CumHKI!BX19*Inputs!CA$15*Population!BX18</f>
        <v>12031.382407730422</v>
      </c>
      <c r="BZ19" s="4">
        <f>CumHKI!BY19*Inputs!CB$15*Population!BY18</f>
        <v>10640.482927076975</v>
      </c>
      <c r="CA19" s="4">
        <f>CumHKI!BZ19*Inputs!CC$15*Population!BZ18</f>
        <v>8112.3885097488219</v>
      </c>
      <c r="CB19" s="4">
        <f>CumHKI!CA19*Inputs!CD$15*Population!CA18</f>
        <v>7675.548319231737</v>
      </c>
      <c r="CC19" s="4">
        <f>CumHKI!CB19*Inputs!CE$15*Population!CB18</f>
        <v>6089.9339348500325</v>
      </c>
      <c r="CD19" s="4">
        <f>CumHKI!CC19*Inputs!CF$15*Population!CC18</f>
        <v>4376.7032526788016</v>
      </c>
      <c r="CE19" s="4">
        <f>CumHKI!CD19*Inputs!CG$15*Population!CD18</f>
        <v>3476.0632166690148</v>
      </c>
      <c r="CF19" s="4">
        <f>CumHKI!CE19*Inputs!CH$15*Population!CE18</f>
        <v>2074.2071067106845</v>
      </c>
      <c r="CG19" s="4">
        <f>CumHKI!CF19*Inputs!CI$15*Population!CF18</f>
        <v>1623.7655575560693</v>
      </c>
      <c r="CH19" s="4">
        <f>CumHKI!CG19*Inputs!CJ$15*Population!CG18</f>
        <v>1246.8815287566797</v>
      </c>
      <c r="CI19" s="4">
        <f>CumHKI!CH19*Inputs!CK$15*Population!CH18</f>
        <v>948.54578276430334</v>
      </c>
      <c r="CJ19" s="4">
        <f>CumHKI!CI19*Inputs!CL$15*Population!CI18</f>
        <v>714.6326389375422</v>
      </c>
      <c r="CK19" s="4">
        <f>CumHKI!CJ19*Inputs!CM$15*Population!CJ18</f>
        <v>520.48091319050127</v>
      </c>
      <c r="CL19" s="4">
        <f>CumHKI!CK19*Inputs!CN$15*Population!CK18</f>
        <v>364.25090799770101</v>
      </c>
      <c r="CM19" s="4">
        <f>CumHKI!CL19*Inputs!CO$15*Population!CL18</f>
        <v>244.91495411840688</v>
      </c>
      <c r="CN19" s="4">
        <f>CumHKI!CM19*Inputs!CP$15*Population!CM18</f>
        <v>157.40067921730426</v>
      </c>
      <c r="CO19" s="4">
        <f>CumHKI!CN19*Inputs!CQ$15*Population!CN18</f>
        <v>96.525134742188683</v>
      </c>
      <c r="CP19" s="4">
        <f>CumHKI!CO19*Inputs!CR$15*Population!CO18</f>
        <v>59.879778261268321</v>
      </c>
      <c r="CQ19" s="4">
        <f>CumHKI!CP19*Inputs!CS$15*Population!CP18</f>
        <v>45.25811378994122</v>
      </c>
      <c r="CR19" s="4">
        <f>CumHKI!CQ19*Inputs!CT$15*Population!CQ18</f>
        <v>34.986434739272958</v>
      </c>
      <c r="CS19" s="4">
        <f>CumHKI!CR19*Inputs!CU$15*Population!CR18</f>
        <v>19.572217362602995</v>
      </c>
      <c r="CT19" s="4">
        <f>CumHKI!CS19*Inputs!CV$15*Population!CS18</f>
        <v>3.2363167182219463</v>
      </c>
      <c r="CU19" s="4">
        <f>CumHKI!CT19*Inputs!CW$15*Population!CT18</f>
        <v>3.2042739784375711</v>
      </c>
      <c r="CV19" s="4">
        <f>CumHKI!CU19*Inputs!CX$15*Population!CU18</f>
        <v>2.5148250253373834</v>
      </c>
      <c r="CW19" s="4">
        <f>CumHKI!CV19*Inputs!CY$15*Population!CV18</f>
        <v>1.8770209633135082</v>
      </c>
      <c r="CX19" s="4">
        <f>CumHKI!CW19*Inputs!CZ$15*Population!CW18</f>
        <v>1.21367287989558</v>
      </c>
      <c r="CY19" s="4">
        <f>CumHKI!CX19*Inputs!DA$15*Population!CX18</f>
        <v>0.60082815836414849</v>
      </c>
      <c r="CZ19" s="4">
        <f>CumHKI!CY19*Inputs!DB$15*Population!CY18</f>
        <v>0.2602597220636782</v>
      </c>
    </row>
    <row r="20" spans="1:104" x14ac:dyDescent="0.25">
      <c r="A20">
        <f>'HKFI(x)'!AE18</f>
        <v>1966</v>
      </c>
      <c r="B20">
        <f t="shared" si="0"/>
        <v>7187713.9111056151</v>
      </c>
      <c r="C20">
        <f t="shared" si="1"/>
        <v>2.5491656224219339</v>
      </c>
      <c r="D20" s="4">
        <f>CumHKI!C20*Inputs!F$15*Population!C19</f>
        <v>0</v>
      </c>
      <c r="E20" s="4">
        <f>CumHKI!D20*Inputs!G$15*Population!D19</f>
        <v>0</v>
      </c>
      <c r="F20" s="4">
        <f>CumHKI!E20*Inputs!H$15*Population!E19</f>
        <v>0</v>
      </c>
      <c r="G20" s="4">
        <f>CumHKI!F20*Inputs!I$15*Population!F19</f>
        <v>0</v>
      </c>
      <c r="H20" s="4">
        <f>CumHKI!G20*Inputs!J$15*Population!G19</f>
        <v>0</v>
      </c>
      <c r="I20" s="4">
        <f>CumHKI!H20*Inputs!K$15*Population!H19</f>
        <v>0</v>
      </c>
      <c r="J20" s="4">
        <f>CumHKI!I20*Inputs!L$15*Population!I19</f>
        <v>0</v>
      </c>
      <c r="K20" s="4">
        <f>CumHKI!J20*Inputs!M$15*Population!J19</f>
        <v>0</v>
      </c>
      <c r="L20" s="4">
        <f>CumHKI!K20*Inputs!N$15*Population!K19</f>
        <v>0</v>
      </c>
      <c r="M20" s="4">
        <f>CumHKI!L20*Inputs!O$15*Population!L19</f>
        <v>0</v>
      </c>
      <c r="N20" s="4">
        <f>CumHKI!M20*Inputs!P$15*Population!M19</f>
        <v>0</v>
      </c>
      <c r="O20" s="4">
        <f>CumHKI!N20*Inputs!Q$15*Population!N19</f>
        <v>0</v>
      </c>
      <c r="P20" s="4">
        <f>CumHKI!O20*Inputs!R$15*Population!O19</f>
        <v>0</v>
      </c>
      <c r="Q20" s="4">
        <f>CumHKI!P20*Inputs!S$15*Population!P19</f>
        <v>0</v>
      </c>
      <c r="R20" s="4">
        <f>CumHKI!Q20*Inputs!T$15*Population!Q19</f>
        <v>0</v>
      </c>
      <c r="S20" s="4">
        <f>CumHKI!R20*Inputs!U$15*Population!R19</f>
        <v>2005.5728884937214</v>
      </c>
      <c r="T20" s="4">
        <f>CumHKI!S20*Inputs!V$15*Population!S19</f>
        <v>2781.8236141220905</v>
      </c>
      <c r="U20" s="4">
        <f>CumHKI!T20*Inputs!W$15*Population!T19</f>
        <v>5273.2396761552473</v>
      </c>
      <c r="V20" s="4">
        <f>CumHKI!U20*Inputs!X$15*Population!U19</f>
        <v>8987.1060703701514</v>
      </c>
      <c r="W20" s="4">
        <f>CumHKI!V20*Inputs!Y$15*Population!V19</f>
        <v>15975.502743535822</v>
      </c>
      <c r="X20" s="4">
        <f>CumHKI!W20*Inputs!Z$15*Population!W19</f>
        <v>22435.066292607044</v>
      </c>
      <c r="Y20" s="4">
        <f>CumHKI!X20*Inputs!AA$15*Population!X19</f>
        <v>33806.224084401932</v>
      </c>
      <c r="Z20" s="4">
        <f>CumHKI!Y20*Inputs!AB$15*Population!Y19</f>
        <v>45585.822836873471</v>
      </c>
      <c r="AA20" s="4">
        <f>CumHKI!Z20*Inputs!AC$15*Population!Z19</f>
        <v>59766.999268858337</v>
      </c>
      <c r="AB20" s="4">
        <f>CumHKI!AA20*Inputs!AD$15*Population!AA19</f>
        <v>78160.75882904364</v>
      </c>
      <c r="AC20" s="4">
        <f>CumHKI!AB20*Inputs!AE$15*Population!AB19</f>
        <v>97811.956101659205</v>
      </c>
      <c r="AD20" s="4">
        <f>CumHKI!AC20*Inputs!AF$15*Population!AC19</f>
        <v>119132.23825132176</v>
      </c>
      <c r="AE20" s="4">
        <f>CumHKI!AD20*Inputs!AG$15*Population!AD19</f>
        <v>132886.85137110396</v>
      </c>
      <c r="AF20" s="4">
        <f>CumHKI!AE20*Inputs!AH$15*Population!AE19</f>
        <v>152120.86014446206</v>
      </c>
      <c r="AG20" s="4">
        <f>CumHKI!AF20*Inputs!AI$15*Population!AF19</f>
        <v>176447.42741511081</v>
      </c>
      <c r="AH20" s="4">
        <f>CumHKI!AG20*Inputs!AJ$15*Population!AG19</f>
        <v>189674.91196290572</v>
      </c>
      <c r="AI20" s="4">
        <f>CumHKI!AH20*Inputs!AK$15*Population!AH19</f>
        <v>211706.02867537562</v>
      </c>
      <c r="AJ20" s="4">
        <f>CumHKI!AI20*Inputs!AL$15*Population!AI19</f>
        <v>215752.81322071148</v>
      </c>
      <c r="AK20" s="4">
        <f>CumHKI!AJ20*Inputs!AM$15*Population!AJ19</f>
        <v>220184.44402683232</v>
      </c>
      <c r="AL20" s="4">
        <f>CumHKI!AK20*Inputs!AN$15*Population!AK19</f>
        <v>227377.63934838719</v>
      </c>
      <c r="AM20" s="4">
        <f>CumHKI!AL20*Inputs!AO$15*Population!AL19</f>
        <v>228802.24363712003</v>
      </c>
      <c r="AN20" s="4">
        <f>CumHKI!AM20*Inputs!AP$15*Population!AM19</f>
        <v>234102.36686853701</v>
      </c>
      <c r="AO20" s="4">
        <f>CumHKI!AN20*Inputs!AQ$15*Population!AN19</f>
        <v>232322.27598535328</v>
      </c>
      <c r="AP20" s="4">
        <f>CumHKI!AO20*Inputs!AR$15*Population!AO19</f>
        <v>224167.37365646783</v>
      </c>
      <c r="AQ20" s="4">
        <f>CumHKI!AP20*Inputs!AS$15*Population!AP19</f>
        <v>227757.43938652193</v>
      </c>
      <c r="AR20" s="4">
        <f>CumHKI!AQ20*Inputs!AT$15*Population!AQ19</f>
        <v>233576.87374970294</v>
      </c>
      <c r="AS20" s="4">
        <f>CumHKI!AR20*Inputs!AU$15*Population!AR19</f>
        <v>241666.5614817997</v>
      </c>
      <c r="AT20" s="4">
        <f>CumHKI!AS20*Inputs!AV$15*Population!AS19</f>
        <v>236727.75810663361</v>
      </c>
      <c r="AU20" s="4">
        <f>CumHKI!AT20*Inputs!AW$15*Population!AT19</f>
        <v>233548.22766145403</v>
      </c>
      <c r="AV20" s="4">
        <f>CumHKI!AU20*Inputs!AX$15*Population!AU19</f>
        <v>232053.81026448405</v>
      </c>
      <c r="AW20" s="4">
        <f>CumHKI!AV20*Inputs!AY$15*Population!AV19</f>
        <v>222287.46267368094</v>
      </c>
      <c r="AX20" s="4">
        <f>CumHKI!AW20*Inputs!AZ$15*Population!AW19</f>
        <v>218021.89982712924</v>
      </c>
      <c r="AY20" s="4">
        <f>CumHKI!AX20*Inputs!BA$15*Population!AX19</f>
        <v>199700.57984286436</v>
      </c>
      <c r="AZ20" s="4">
        <f>CumHKI!AY20*Inputs!BB$15*Population!AY19</f>
        <v>185052.7260455857</v>
      </c>
      <c r="BA20" s="4">
        <f>CumHKI!AZ20*Inputs!BC$15*Population!AZ19</f>
        <v>181286.38143430516</v>
      </c>
      <c r="BB20" s="4">
        <f>CumHKI!BA20*Inputs!BD$15*Population!BA19</f>
        <v>166916.71450511331</v>
      </c>
      <c r="BC20" s="4">
        <f>CumHKI!BB20*Inputs!BE$15*Population!BB19</f>
        <v>160923.18697974333</v>
      </c>
      <c r="BD20" s="4">
        <f>CumHKI!BC20*Inputs!BF$15*Population!BC19</f>
        <v>150214.61661645345</v>
      </c>
      <c r="BE20" s="4">
        <f>CumHKI!BD20*Inputs!BG$15*Population!BD19</f>
        <v>140418.89471489986</v>
      </c>
      <c r="BF20" s="4">
        <f>CumHKI!BE20*Inputs!BH$15*Population!BE19</f>
        <v>138854.51605939295</v>
      </c>
      <c r="BG20" s="4">
        <f>CumHKI!BF20*Inputs!BI$15*Population!BF19</f>
        <v>133534.07341249046</v>
      </c>
      <c r="BH20" s="4">
        <f>CumHKI!BG20*Inputs!BJ$15*Population!BG19</f>
        <v>125126.24702081998</v>
      </c>
      <c r="BI20" s="4">
        <f>CumHKI!BH20*Inputs!BK$15*Population!BH19</f>
        <v>113080.57981816147</v>
      </c>
      <c r="BJ20" s="4">
        <f>CumHKI!BI20*Inputs!BL$15*Population!BI19</f>
        <v>99518.078049770804</v>
      </c>
      <c r="BK20" s="4">
        <f>CumHKI!BJ20*Inputs!BM$15*Population!BJ19</f>
        <v>87969.694322136624</v>
      </c>
      <c r="BL20" s="4">
        <f>CumHKI!BK20*Inputs!BN$15*Population!BK19</f>
        <v>72682.202500790067</v>
      </c>
      <c r="BM20" s="4">
        <f>CumHKI!BL20*Inputs!BO$15*Population!BL19</f>
        <v>60915.105527444757</v>
      </c>
      <c r="BN20" s="4">
        <f>CumHKI!BM20*Inputs!BP$15*Population!BM19</f>
        <v>50835.892047671216</v>
      </c>
      <c r="BO20" s="4">
        <f>CumHKI!BN20*Inputs!BQ$15*Population!BN19</f>
        <v>39934.308355453613</v>
      </c>
      <c r="BP20" s="4">
        <f>CumHKI!BO20*Inputs!BR$15*Population!BO19</f>
        <v>39747.727731493476</v>
      </c>
      <c r="BQ20" s="4">
        <f>CumHKI!BP20*Inputs!BS$15*Population!BP19</f>
        <v>33975.264106696908</v>
      </c>
      <c r="BR20" s="4">
        <f>CumHKI!BQ20*Inputs!BT$15*Population!BQ19</f>
        <v>30480.642336397737</v>
      </c>
      <c r="BS20" s="4">
        <f>CumHKI!BR20*Inputs!BU$15*Population!BR19</f>
        <v>28231.501756459649</v>
      </c>
      <c r="BT20" s="4">
        <f>CumHKI!BS20*Inputs!BV$15*Population!BS19</f>
        <v>26465.371235590261</v>
      </c>
      <c r="BU20" s="4">
        <f>CumHKI!BT20*Inputs!BW$15*Population!BT19</f>
        <v>23028.861160530152</v>
      </c>
      <c r="BV20" s="4">
        <f>CumHKI!BU20*Inputs!BX$15*Population!BU19</f>
        <v>20424.959794581762</v>
      </c>
      <c r="BW20" s="4">
        <f>CumHKI!BV20*Inputs!BY$15*Population!BV19</f>
        <v>16495.007059950673</v>
      </c>
      <c r="BX20" s="4">
        <f>CumHKI!BW20*Inputs!BZ$15*Population!BW19</f>
        <v>14032.053526552874</v>
      </c>
      <c r="BY20" s="4">
        <f>CumHKI!BX20*Inputs!CA$15*Population!BX19</f>
        <v>12551.435750499724</v>
      </c>
      <c r="BZ20" s="4">
        <f>CumHKI!BY20*Inputs!CB$15*Population!BY19</f>
        <v>11136.104779738163</v>
      </c>
      <c r="CA20" s="4">
        <f>CumHKI!BZ20*Inputs!CC$15*Population!BZ19</f>
        <v>8594.7027140123664</v>
      </c>
      <c r="CB20" s="4">
        <f>CumHKI!CA20*Inputs!CD$15*Population!CA19</f>
        <v>8266.5773696241722</v>
      </c>
      <c r="CC20" s="4">
        <f>CumHKI!CB20*Inputs!CE$15*Population!CB19</f>
        <v>6590.8315667601164</v>
      </c>
      <c r="CD20" s="4">
        <f>CumHKI!CC20*Inputs!CF$15*Population!CC19</f>
        <v>4710.6180953847252</v>
      </c>
      <c r="CE20" s="4">
        <f>CumHKI!CD20*Inputs!CG$15*Population!CD19</f>
        <v>3730.5060709406439</v>
      </c>
      <c r="CF20" s="4">
        <f>CumHKI!CE20*Inputs!CH$15*Population!CE19</f>
        <v>2383.18586664953</v>
      </c>
      <c r="CG20" s="4">
        <f>CumHKI!CF20*Inputs!CI$15*Population!CF19</f>
        <v>1865.6454868948042</v>
      </c>
      <c r="CH20" s="4">
        <f>CumHKI!CG20*Inputs!CJ$15*Population!CG19</f>
        <v>1432.6199284080258</v>
      </c>
      <c r="CI20" s="4">
        <f>CumHKI!CH20*Inputs!CK$15*Population!CH19</f>
        <v>1089.8433893319079</v>
      </c>
      <c r="CJ20" s="4">
        <f>CumHKI!CI20*Inputs!CL$15*Population!CI19</f>
        <v>821.08599447584459</v>
      </c>
      <c r="CK20" s="4">
        <f>CumHKI!CJ20*Inputs!CM$15*Population!CJ19</f>
        <v>598.01297187892521</v>
      </c>
      <c r="CL20" s="4">
        <f>CumHKI!CK20*Inputs!CN$15*Population!CK19</f>
        <v>418.51057835347638</v>
      </c>
      <c r="CM20" s="4">
        <f>CumHKI!CL20*Inputs!CO$15*Population!CL19</f>
        <v>281.39806063614947</v>
      </c>
      <c r="CN20" s="4">
        <f>CumHKI!CM20*Inputs!CP$15*Population!CM19</f>
        <v>180.84745390086925</v>
      </c>
      <c r="CO20" s="4">
        <f>CumHKI!CN20*Inputs!CQ$15*Population!CN19</f>
        <v>110.90374541181811</v>
      </c>
      <c r="CP20" s="4">
        <f>CumHKI!CO20*Inputs!CR$15*Population!CO19</f>
        <v>68.799610602369427</v>
      </c>
      <c r="CQ20" s="4">
        <f>CumHKI!CP20*Inputs!CS$15*Population!CP19</f>
        <v>51.999868666175814</v>
      </c>
      <c r="CR20" s="4">
        <f>CumHKI!CQ20*Inputs!CT$15*Population!CQ19</f>
        <v>40.198096190749091</v>
      </c>
      <c r="CS20" s="4">
        <f>CumHKI!CR20*Inputs!CU$15*Population!CR19</f>
        <v>22.487740807868157</v>
      </c>
      <c r="CT20" s="4">
        <f>CumHKI!CS20*Inputs!CV$15*Population!CS19</f>
        <v>3.7184060540121973</v>
      </c>
      <c r="CU20" s="4">
        <f>CumHKI!CT20*Inputs!CW$15*Population!CT19</f>
        <v>3.6815901524873236</v>
      </c>
      <c r="CV20" s="4">
        <f>CumHKI!CU20*Inputs!CX$15*Population!CU19</f>
        <v>2.88943926481135</v>
      </c>
      <c r="CW20" s="4">
        <f>CumHKI!CV20*Inputs!CY$15*Population!CV19</f>
        <v>2.1566264124258367</v>
      </c>
      <c r="CX20" s="4">
        <f>CumHKI!CW20*Inputs!CZ$15*Population!CW19</f>
        <v>1.3944644412533191</v>
      </c>
      <c r="CY20" s="4">
        <f>CumHKI!CX20*Inputs!DA$15*Population!CX19</f>
        <v>0.69032893131352435</v>
      </c>
      <c r="CZ20" s="4">
        <f>CumHKI!CY20*Inputs!DB$15*Population!CY19</f>
        <v>0.29902862123729396</v>
      </c>
    </row>
    <row r="21" spans="1:104" x14ac:dyDescent="0.25">
      <c r="A21">
        <f>'HKFI(x)'!AE19</f>
        <v>1967</v>
      </c>
      <c r="B21">
        <f t="shared" si="0"/>
        <v>7381367.6271539032</v>
      </c>
      <c r="C21">
        <f t="shared" si="1"/>
        <v>2.6942323865878581</v>
      </c>
      <c r="D21" s="4">
        <f>CumHKI!C21*Inputs!F$15*Population!C20</f>
        <v>0</v>
      </c>
      <c r="E21" s="4">
        <f>CumHKI!D21*Inputs!G$15*Population!D20</f>
        <v>0</v>
      </c>
      <c r="F21" s="4">
        <f>CumHKI!E21*Inputs!H$15*Population!E20</f>
        <v>0</v>
      </c>
      <c r="G21" s="4">
        <f>CumHKI!F21*Inputs!I$15*Population!F20</f>
        <v>0</v>
      </c>
      <c r="H21" s="4">
        <f>CumHKI!G21*Inputs!J$15*Population!G20</f>
        <v>0</v>
      </c>
      <c r="I21" s="4">
        <f>CumHKI!H21*Inputs!K$15*Population!H20</f>
        <v>0</v>
      </c>
      <c r="J21" s="4">
        <f>CumHKI!I21*Inputs!L$15*Population!I20</f>
        <v>0</v>
      </c>
      <c r="K21" s="4">
        <f>CumHKI!J21*Inputs!M$15*Population!J20</f>
        <v>0</v>
      </c>
      <c r="L21" s="4">
        <f>CumHKI!K21*Inputs!N$15*Population!K20</f>
        <v>0</v>
      </c>
      <c r="M21" s="4">
        <f>CumHKI!L21*Inputs!O$15*Population!L20</f>
        <v>0</v>
      </c>
      <c r="N21" s="4">
        <f>CumHKI!M21*Inputs!P$15*Population!M20</f>
        <v>0</v>
      </c>
      <c r="O21" s="4">
        <f>CumHKI!N21*Inputs!Q$15*Population!N20</f>
        <v>0</v>
      </c>
      <c r="P21" s="4">
        <f>CumHKI!O21*Inputs!R$15*Population!O20</f>
        <v>0</v>
      </c>
      <c r="Q21" s="4">
        <f>CumHKI!P21*Inputs!S$15*Population!P20</f>
        <v>0</v>
      </c>
      <c r="R21" s="4">
        <f>CumHKI!Q21*Inputs!T$15*Population!Q20</f>
        <v>0</v>
      </c>
      <c r="S21" s="4">
        <f>CumHKI!R21*Inputs!U$15*Population!R20</f>
        <v>2058.8069329472023</v>
      </c>
      <c r="T21" s="4">
        <f>CumHKI!S21*Inputs!V$15*Population!S20</f>
        <v>2850.2826817797854</v>
      </c>
      <c r="U21" s="4">
        <f>CumHKI!T21*Inputs!W$15*Population!T20</f>
        <v>5388.7435313679034</v>
      </c>
      <c r="V21" s="4">
        <f>CumHKI!U21*Inputs!X$15*Population!U20</f>
        <v>9193.8941827157341</v>
      </c>
      <c r="W21" s="4">
        <f>CumHKI!V21*Inputs!Y$15*Population!V20</f>
        <v>16393.667828685891</v>
      </c>
      <c r="X21" s="4">
        <f>CumHKI!W21*Inputs!Z$15*Population!W20</f>
        <v>23073.448266127332</v>
      </c>
      <c r="Y21" s="4">
        <f>CumHKI!X21*Inputs!AA$15*Population!X20</f>
        <v>34728.643584627614</v>
      </c>
      <c r="Z21" s="4">
        <f>CumHKI!Y21*Inputs!AB$15*Population!Y20</f>
        <v>46790.233409894172</v>
      </c>
      <c r="AA21" s="4">
        <f>CumHKI!Z21*Inputs!AC$15*Population!Z20</f>
        <v>61420.827730481134</v>
      </c>
      <c r="AB21" s="4">
        <f>CumHKI!AA21*Inputs!AD$15*Population!AA20</f>
        <v>80458.176503104682</v>
      </c>
      <c r="AC21" s="4">
        <f>CumHKI!AB21*Inputs!AE$15*Population!AB20</f>
        <v>100791.44169293156</v>
      </c>
      <c r="AD21" s="4">
        <f>CumHKI!AC21*Inputs!AF$15*Population!AC20</f>
        <v>122768.6379923268</v>
      </c>
      <c r="AE21" s="4">
        <f>CumHKI!AD21*Inputs!AG$15*Population!AD20</f>
        <v>136981.02970077615</v>
      </c>
      <c r="AF21" s="4">
        <f>CumHKI!AE21*Inputs!AH$15*Population!AE20</f>
        <v>156778.14372986311</v>
      </c>
      <c r="AG21" s="4">
        <f>CumHKI!AF21*Inputs!AI$15*Population!AF20</f>
        <v>181708.93767774207</v>
      </c>
      <c r="AH21" s="4">
        <f>CumHKI!AG21*Inputs!AJ$15*Population!AG20</f>
        <v>195128.51919599375</v>
      </c>
      <c r="AI21" s="4">
        <f>CumHKI!AH21*Inputs!AK$15*Population!AH20</f>
        <v>217744.04258866902</v>
      </c>
      <c r="AJ21" s="4">
        <f>CumHKI!AI21*Inputs!AL$15*Population!AI20</f>
        <v>221886.75729566871</v>
      </c>
      <c r="AK21" s="4">
        <f>CumHKI!AJ21*Inputs!AM$15*Population!AJ20</f>
        <v>226047.82477477632</v>
      </c>
      <c r="AL21" s="4">
        <f>CumHKI!AK21*Inputs!AN$15*Population!AK20</f>
        <v>232828.08109738925</v>
      </c>
      <c r="AM21" s="4">
        <f>CumHKI!AL21*Inputs!AO$15*Population!AL20</f>
        <v>233758.33200070317</v>
      </c>
      <c r="AN21" s="4">
        <f>CumHKI!AM21*Inputs!AP$15*Population!AM20</f>
        <v>239020.69684191674</v>
      </c>
      <c r="AO21" s="4">
        <f>CumHKI!AN21*Inputs!AQ$15*Population!AN20</f>
        <v>237037.55935678681</v>
      </c>
      <c r="AP21" s="4">
        <f>CumHKI!AO21*Inputs!AR$15*Population!AO20</f>
        <v>228508.09594978925</v>
      </c>
      <c r="AQ21" s="4">
        <f>CumHKI!AP21*Inputs!AS$15*Population!AP20</f>
        <v>232004.7292160014</v>
      </c>
      <c r="AR21" s="4">
        <f>CumHKI!AQ21*Inputs!AT$15*Population!AQ20</f>
        <v>237788.32392868146</v>
      </c>
      <c r="AS21" s="4">
        <f>CumHKI!AR21*Inputs!AU$15*Population!AR20</f>
        <v>245909.9612645389</v>
      </c>
      <c r="AT21" s="4">
        <f>CumHKI!AS21*Inputs!AV$15*Population!AS20</f>
        <v>240807.04767520638</v>
      </c>
      <c r="AU21" s="4">
        <f>CumHKI!AT21*Inputs!AW$15*Population!AT20</f>
        <v>237695.50553214375</v>
      </c>
      <c r="AV21" s="4">
        <f>CumHKI!AU21*Inputs!AX$15*Population!AU20</f>
        <v>238795.56957462349</v>
      </c>
      <c r="AW21" s="4">
        <f>CumHKI!AV21*Inputs!AY$15*Population!AV20</f>
        <v>228953.20536912576</v>
      </c>
      <c r="AX21" s="4">
        <f>CumHKI!AW21*Inputs!AZ$15*Population!AW20</f>
        <v>224550.18100667596</v>
      </c>
      <c r="AY21" s="4">
        <f>CumHKI!AX21*Inputs!BA$15*Population!AX20</f>
        <v>205635.41311548682</v>
      </c>
      <c r="AZ21" s="4">
        <f>CumHKI!AY21*Inputs!BB$15*Population!AY20</f>
        <v>190886.28022301922</v>
      </c>
      <c r="BA21" s="4">
        <f>CumHKI!AZ21*Inputs!BC$15*Population!AZ20</f>
        <v>187519.08931134868</v>
      </c>
      <c r="BB21" s="4">
        <f>CumHKI!BA21*Inputs!BD$15*Population!BA20</f>
        <v>172995.9195530795</v>
      </c>
      <c r="BC21" s="4">
        <f>CumHKI!BB21*Inputs!BE$15*Population!BB20</f>
        <v>166845.18128530314</v>
      </c>
      <c r="BD21" s="4">
        <f>CumHKI!BC21*Inputs!BF$15*Population!BC20</f>
        <v>155899.88775788053</v>
      </c>
      <c r="BE21" s="4">
        <f>CumHKI!BD21*Inputs!BG$15*Population!BD20</f>
        <v>145457.1961208955</v>
      </c>
      <c r="BF21" s="4">
        <f>CumHKI!BE21*Inputs!BH$15*Population!BE20</f>
        <v>143264.73359597955</v>
      </c>
      <c r="BG21" s="4">
        <f>CumHKI!BF21*Inputs!BI$15*Population!BF20</f>
        <v>137358.16337387188</v>
      </c>
      <c r="BH21" s="4">
        <f>CumHKI!BG21*Inputs!BJ$15*Population!BG20</f>
        <v>128676.76771051317</v>
      </c>
      <c r="BI21" s="4">
        <f>CumHKI!BH21*Inputs!BK$15*Population!BH20</f>
        <v>116141.26708508789</v>
      </c>
      <c r="BJ21" s="4">
        <f>CumHKI!BI21*Inputs!BL$15*Population!BI20</f>
        <v>102319.90610440077</v>
      </c>
      <c r="BK21" s="4">
        <f>CumHKI!BJ21*Inputs!BM$15*Population!BJ20</f>
        <v>90700.118964487832</v>
      </c>
      <c r="BL21" s="4">
        <f>CumHKI!BK21*Inputs!BN$15*Population!BK20</f>
        <v>75059.992102386808</v>
      </c>
      <c r="BM21" s="4">
        <f>CumHKI!BL21*Inputs!BO$15*Population!BL20</f>
        <v>62845.560448434786</v>
      </c>
      <c r="BN21" s="4">
        <f>CumHKI!BM21*Inputs!BP$15*Population!BM20</f>
        <v>52460.686517734248</v>
      </c>
      <c r="BO21" s="4">
        <f>CumHKI!BN21*Inputs!BQ$15*Population!BN20</f>
        <v>41038.848083594632</v>
      </c>
      <c r="BP21" s="4">
        <f>CumHKI!BO21*Inputs!BR$15*Population!BO20</f>
        <v>40541.845868513963</v>
      </c>
      <c r="BQ21" s="4">
        <f>CumHKI!BP21*Inputs!BS$15*Population!BP20</f>
        <v>34451.328558679001</v>
      </c>
      <c r="BR21" s="4">
        <f>CumHKI!BQ21*Inputs!BT$15*Population!BQ20</f>
        <v>30857.480631926992</v>
      </c>
      <c r="BS21" s="4">
        <f>CumHKI!BR21*Inputs!BU$15*Population!BR20</f>
        <v>28471.834228031465</v>
      </c>
      <c r="BT21" s="4">
        <f>CumHKI!BS21*Inputs!BV$15*Population!BS20</f>
        <v>26832.752526704127</v>
      </c>
      <c r="BU21" s="4">
        <f>CumHKI!BT21*Inputs!BW$15*Population!BT20</f>
        <v>23640.597990093811</v>
      </c>
      <c r="BV21" s="4">
        <f>CumHKI!BU21*Inputs!BX$15*Population!BU20</f>
        <v>21190.628632535252</v>
      </c>
      <c r="BW21" s="4">
        <f>CumHKI!BV21*Inputs!BY$15*Population!BV20</f>
        <v>17122.496545877388</v>
      </c>
      <c r="BX21" s="4">
        <f>CumHKI!BW21*Inputs!BZ$15*Population!BW20</f>
        <v>14612.925811148674</v>
      </c>
      <c r="BY21" s="4">
        <f>CumHKI!BX21*Inputs!CA$15*Population!BX20</f>
        <v>13079.876630647434</v>
      </c>
      <c r="BZ21" s="4">
        <f>CumHKI!BY21*Inputs!CB$15*Population!BY20</f>
        <v>11578.23463448642</v>
      </c>
      <c r="CA21" s="4">
        <f>CumHKI!BZ21*Inputs!CC$15*Population!BZ20</f>
        <v>8942.5941399497042</v>
      </c>
      <c r="CB21" s="4">
        <f>CumHKI!CA21*Inputs!CD$15*Population!CA20</f>
        <v>8702.9425301911233</v>
      </c>
      <c r="CC21" s="4">
        <f>CumHKI!CB21*Inputs!CE$15*Population!CB20</f>
        <v>7049.3603996577795</v>
      </c>
      <c r="CD21" s="4">
        <f>CumHKI!CC21*Inputs!CF$15*Population!CC20</f>
        <v>5051.2098662893959</v>
      </c>
      <c r="CE21" s="4">
        <f>CumHKI!CD21*Inputs!CG$15*Population!CD20</f>
        <v>3962.4718731717589</v>
      </c>
      <c r="CF21" s="4">
        <f>CumHKI!CE21*Inputs!CH$15*Population!CE20</f>
        <v>2623.1002802700068</v>
      </c>
      <c r="CG21" s="4">
        <f>CumHKI!CF21*Inputs!CI$15*Population!CF20</f>
        <v>2053.4593075773346</v>
      </c>
      <c r="CH21" s="4">
        <f>CumHKI!CG21*Inputs!CJ$15*Population!CG20</f>
        <v>1576.8412310243548</v>
      </c>
      <c r="CI21" s="4">
        <f>CumHKI!CH21*Inputs!CK$15*Population!CH20</f>
        <v>1199.5575082970861</v>
      </c>
      <c r="CJ21" s="4">
        <f>CumHKI!CI21*Inputs!CL$15*Population!CI20</f>
        <v>903.7444088502142</v>
      </c>
      <c r="CK21" s="4">
        <f>CumHKI!CJ21*Inputs!CM$15*Population!CJ20</f>
        <v>658.21471002009469</v>
      </c>
      <c r="CL21" s="4">
        <f>CumHKI!CK21*Inputs!CN$15*Population!CK20</f>
        <v>460.64187889731539</v>
      </c>
      <c r="CM21" s="4">
        <f>CumHKI!CL21*Inputs!CO$15*Population!CL20</f>
        <v>309.72629623716625</v>
      </c>
      <c r="CN21" s="4">
        <f>CumHKI!CM21*Inputs!CP$15*Population!CM20</f>
        <v>199.05329821396154</v>
      </c>
      <c r="CO21" s="4">
        <f>CumHKI!CN21*Inputs!CQ$15*Population!CN20</f>
        <v>122.06838322758267</v>
      </c>
      <c r="CP21" s="4">
        <f>CumHKI!CO21*Inputs!CR$15*Population!CO20</f>
        <v>75.725641201145208</v>
      </c>
      <c r="CQ21" s="4">
        <f>CumHKI!CP21*Inputs!CS$15*Population!CP20</f>
        <v>57.234675641985227</v>
      </c>
      <c r="CR21" s="4">
        <f>CumHKI!CQ21*Inputs!CT$15*Population!CQ20</f>
        <v>44.24482322585925</v>
      </c>
      <c r="CS21" s="4">
        <f>CumHKI!CR21*Inputs!CU$15*Population!CR20</f>
        <v>24.751573111117697</v>
      </c>
      <c r="CT21" s="4">
        <f>CumHKI!CS21*Inputs!CV$15*Population!CS20</f>
        <v>4.0927365754101572</v>
      </c>
      <c r="CU21" s="4">
        <f>CumHKI!CT21*Inputs!CW$15*Population!CT20</f>
        <v>4.0522144310991655</v>
      </c>
      <c r="CV21" s="4">
        <f>CumHKI!CU21*Inputs!CX$15*Population!CU20</f>
        <v>3.1803180152311725</v>
      </c>
      <c r="CW21" s="4">
        <f>CumHKI!CV21*Inputs!CY$15*Population!CV20</f>
        <v>2.3737331720689636</v>
      </c>
      <c r="CX21" s="4">
        <f>CumHKI!CW21*Inputs!CZ$15*Population!CW20</f>
        <v>1.5348446455083213</v>
      </c>
      <c r="CY21" s="4">
        <f>CumHKI!CX21*Inputs!DA$15*Population!CX20</f>
        <v>0.75982408193481266</v>
      </c>
      <c r="CZ21" s="4">
        <f>CumHKI!CY21*Inputs!DB$15*Population!CY20</f>
        <v>0.32913171865988178</v>
      </c>
    </row>
    <row r="22" spans="1:104" x14ac:dyDescent="0.25">
      <c r="A22">
        <f>'HKFI(x)'!AE20</f>
        <v>1968</v>
      </c>
      <c r="B22">
        <f t="shared" si="0"/>
        <v>7588591.7721770508</v>
      </c>
      <c r="C22">
        <f t="shared" si="1"/>
        <v>2.8073949908798745</v>
      </c>
      <c r="D22" s="4">
        <f>CumHKI!C22*Inputs!F$15*Population!C21</f>
        <v>0</v>
      </c>
      <c r="E22" s="4">
        <f>CumHKI!D22*Inputs!G$15*Population!D21</f>
        <v>0</v>
      </c>
      <c r="F22" s="4">
        <f>CumHKI!E22*Inputs!H$15*Population!E21</f>
        <v>0</v>
      </c>
      <c r="G22" s="4">
        <f>CumHKI!F22*Inputs!I$15*Population!F21</f>
        <v>0</v>
      </c>
      <c r="H22" s="4">
        <f>CumHKI!G22*Inputs!J$15*Population!G21</f>
        <v>0</v>
      </c>
      <c r="I22" s="4">
        <f>CumHKI!H22*Inputs!K$15*Population!H21</f>
        <v>0</v>
      </c>
      <c r="J22" s="4">
        <f>CumHKI!I22*Inputs!L$15*Population!I21</f>
        <v>0</v>
      </c>
      <c r="K22" s="4">
        <f>CumHKI!J22*Inputs!M$15*Population!J21</f>
        <v>0</v>
      </c>
      <c r="L22" s="4">
        <f>CumHKI!K22*Inputs!N$15*Population!K21</f>
        <v>0</v>
      </c>
      <c r="M22" s="4">
        <f>CumHKI!L22*Inputs!O$15*Population!L21</f>
        <v>0</v>
      </c>
      <c r="N22" s="4">
        <f>CumHKI!M22*Inputs!P$15*Population!M21</f>
        <v>0</v>
      </c>
      <c r="O22" s="4">
        <f>CumHKI!N22*Inputs!Q$15*Population!N21</f>
        <v>0</v>
      </c>
      <c r="P22" s="4">
        <f>CumHKI!O22*Inputs!R$15*Population!O21</f>
        <v>0</v>
      </c>
      <c r="Q22" s="4">
        <f>CumHKI!P22*Inputs!S$15*Population!P21</f>
        <v>0</v>
      </c>
      <c r="R22" s="4">
        <f>CumHKI!Q22*Inputs!T$15*Population!Q21</f>
        <v>0</v>
      </c>
      <c r="S22" s="4">
        <f>CumHKI!R22*Inputs!U$15*Population!R21</f>
        <v>2122.927085913891</v>
      </c>
      <c r="T22" s="4">
        <f>CumHKI!S22*Inputs!V$15*Population!S21</f>
        <v>2929.1501271754241</v>
      </c>
      <c r="U22" s="4">
        <f>CumHKI!T22*Inputs!W$15*Population!T21</f>
        <v>5529.341360827495</v>
      </c>
      <c r="V22" s="4">
        <f>CumHKI!U22*Inputs!X$15*Population!U21</f>
        <v>9411.455537935044</v>
      </c>
      <c r="W22" s="4">
        <f>CumHKI!V22*Inputs!Y$15*Population!V21</f>
        <v>16796.66916332355</v>
      </c>
      <c r="X22" s="4">
        <f>CumHKI!W22*Inputs!Z$15*Population!W21</f>
        <v>23707.243677996918</v>
      </c>
      <c r="Y22" s="4">
        <f>CumHKI!X22*Inputs!AA$15*Population!X21</f>
        <v>35755.56868325056</v>
      </c>
      <c r="Z22" s="4">
        <f>CumHKI!Y22*Inputs!AB$15*Population!Y21</f>
        <v>48122.775028681936</v>
      </c>
      <c r="AA22" s="4">
        <f>CumHKI!Z22*Inputs!AC$15*Population!Z21</f>
        <v>63122.468119924059</v>
      </c>
      <c r="AB22" s="4">
        <f>CumHKI!AA22*Inputs!AD$15*Population!AA21</f>
        <v>82776.57630818231</v>
      </c>
      <c r="AC22" s="4">
        <f>CumHKI!AB22*Inputs!AE$15*Population!AB21</f>
        <v>103851.25221129724</v>
      </c>
      <c r="AD22" s="4">
        <f>CumHKI!AC22*Inputs!AF$15*Population!AC21</f>
        <v>126619.07192561268</v>
      </c>
      <c r="AE22" s="4">
        <f>CumHKI!AD22*Inputs!AG$15*Population!AD21</f>
        <v>141271.57420305541</v>
      </c>
      <c r="AF22" s="4">
        <f>CumHKI!AE22*Inputs!AH$15*Population!AE21</f>
        <v>161726.5852426858</v>
      </c>
      <c r="AG22" s="4">
        <f>CumHKI!AF22*Inputs!AI$15*Population!AF21</f>
        <v>187415.7730471848</v>
      </c>
      <c r="AH22" s="4">
        <f>CumHKI!AG22*Inputs!AJ$15*Population!AG21</f>
        <v>201120.08047594549</v>
      </c>
      <c r="AI22" s="4">
        <f>CumHKI!AH22*Inputs!AK$15*Population!AH21</f>
        <v>224212.96104353946</v>
      </c>
      <c r="AJ22" s="4">
        <f>CumHKI!AI22*Inputs!AL$15*Population!AI21</f>
        <v>228422.04344557467</v>
      </c>
      <c r="AK22" s="4">
        <f>CumHKI!AJ22*Inputs!AM$15*Population!AJ21</f>
        <v>232682.87294995086</v>
      </c>
      <c r="AL22" s="4">
        <f>CumHKI!AK22*Inputs!AN$15*Population!AK21</f>
        <v>239248.74860740441</v>
      </c>
      <c r="AM22" s="4">
        <f>CumHKI!AL22*Inputs!AO$15*Population!AL21</f>
        <v>239591.12978050974</v>
      </c>
      <c r="AN22" s="4">
        <f>CumHKI!AM22*Inputs!AP$15*Population!AM21</f>
        <v>244439.3183222457</v>
      </c>
      <c r="AO22" s="4">
        <f>CumHKI!AN22*Inputs!AQ$15*Population!AN21</f>
        <v>242260.63809145795</v>
      </c>
      <c r="AP22" s="4">
        <f>CumHKI!AO22*Inputs!AR$15*Population!AO21</f>
        <v>233386.55912866778</v>
      </c>
      <c r="AQ22" s="4">
        <f>CumHKI!AP22*Inputs!AS$15*Population!AP21</f>
        <v>236739.63384961599</v>
      </c>
      <c r="AR22" s="4">
        <f>CumHKI!AQ22*Inputs!AT$15*Population!AQ21</f>
        <v>242464.6663352582</v>
      </c>
      <c r="AS22" s="4">
        <f>CumHKI!AR22*Inputs!AU$15*Population!AR21</f>
        <v>250592.562886631</v>
      </c>
      <c r="AT22" s="4">
        <f>CumHKI!AS22*Inputs!AV$15*Population!AS21</f>
        <v>245285.78861043588</v>
      </c>
      <c r="AU22" s="4">
        <f>CumHKI!AT22*Inputs!AW$15*Population!AT21</f>
        <v>242044.79028665801</v>
      </c>
      <c r="AV22" s="4">
        <f>CumHKI!AU22*Inputs!AX$15*Population!AU21</f>
        <v>243303.63342947667</v>
      </c>
      <c r="AW22" s="4">
        <f>CumHKI!AV22*Inputs!AY$15*Population!AV21</f>
        <v>235883.71580673361</v>
      </c>
      <c r="AX22" s="4">
        <f>CumHKI!AW22*Inputs!AZ$15*Population!AW21</f>
        <v>231574.42110324715</v>
      </c>
      <c r="AY22" s="4">
        <f>CumHKI!AX22*Inputs!BA$15*Population!AX21</f>
        <v>212067.14207130726</v>
      </c>
      <c r="AZ22" s="4">
        <f>CumHKI!AY22*Inputs!BB$15*Population!AY21</f>
        <v>196824.23199683777</v>
      </c>
      <c r="BA22" s="4">
        <f>CumHKI!AZ22*Inputs!BC$15*Population!AZ21</f>
        <v>193700.79704356269</v>
      </c>
      <c r="BB22" s="4">
        <f>CumHKI!BA22*Inputs!BD$15*Population!BA21</f>
        <v>179202.1324435327</v>
      </c>
      <c r="BC22" s="4">
        <f>CumHKI!BB22*Inputs!BE$15*Population!BB21</f>
        <v>173182.69172468997</v>
      </c>
      <c r="BD22" s="4">
        <f>CumHKI!BC22*Inputs!BF$15*Population!BC21</f>
        <v>161895.06746023073</v>
      </c>
      <c r="BE22" s="4">
        <f>CumHKI!BD22*Inputs!BG$15*Population!BD21</f>
        <v>151214.87042583452</v>
      </c>
      <c r="BF22" s="4">
        <f>CumHKI!BE22*Inputs!BH$15*Population!BE21</f>
        <v>148676.43215628984</v>
      </c>
      <c r="BG22" s="4">
        <f>CumHKI!BF22*Inputs!BI$15*Population!BF21</f>
        <v>142005.87691298447</v>
      </c>
      <c r="BH22" s="4">
        <f>CumHKI!BG22*Inputs!BJ$15*Population!BG21</f>
        <v>132646.24671468785</v>
      </c>
      <c r="BI22" s="4">
        <f>CumHKI!BH22*Inputs!BK$15*Population!BH21</f>
        <v>119702.57531938722</v>
      </c>
      <c r="BJ22" s="4">
        <f>CumHKI!BI22*Inputs!BL$15*Population!BI21</f>
        <v>105330.99815928543</v>
      </c>
      <c r="BK22" s="4">
        <f>CumHKI!BJ22*Inputs!BM$15*Population!BJ21</f>
        <v>93477.47869365364</v>
      </c>
      <c r="BL22" s="4">
        <f>CumHKI!BK22*Inputs!BN$15*Population!BK21</f>
        <v>77586.504436969582</v>
      </c>
      <c r="BM22" s="4">
        <f>CumHKI!BL22*Inputs!BO$15*Population!BL21</f>
        <v>65075.028585292988</v>
      </c>
      <c r="BN22" s="4">
        <f>CumHKI!BM22*Inputs!BP$15*Population!BM21</f>
        <v>54270.208740561451</v>
      </c>
      <c r="BO22" s="4">
        <f>CumHKI!BN22*Inputs!BQ$15*Population!BN21</f>
        <v>42465.71522880916</v>
      </c>
      <c r="BP22" s="4">
        <f>CumHKI!BO22*Inputs!BR$15*Population!BO21</f>
        <v>41781.330484895188</v>
      </c>
      <c r="BQ22" s="4">
        <f>CumHKI!BP22*Inputs!BS$15*Population!BP21</f>
        <v>35241.892101569327</v>
      </c>
      <c r="BR22" s="4">
        <f>CumHKI!BQ22*Inputs!BT$15*Population!BQ21</f>
        <v>31377.430046904235</v>
      </c>
      <c r="BS22" s="4">
        <f>CumHKI!BR22*Inputs!BU$15*Population!BR21</f>
        <v>28896.151245277069</v>
      </c>
      <c r="BT22" s="4">
        <f>CumHKI!BS22*Inputs!BV$15*Population!BS21</f>
        <v>27118.242509114032</v>
      </c>
      <c r="BU22" s="4">
        <f>CumHKI!BT22*Inputs!BW$15*Population!BT21</f>
        <v>24008.457459969522</v>
      </c>
      <c r="BV22" s="4">
        <f>CumHKI!BU22*Inputs!BX$15*Population!BU21</f>
        <v>21781.961813373193</v>
      </c>
      <c r="BW22" s="4">
        <f>CumHKI!BV22*Inputs!BY$15*Population!BV21</f>
        <v>17781.947709103475</v>
      </c>
      <c r="BX22" s="4">
        <f>CumHKI!BW22*Inputs!BZ$15*Population!BW21</f>
        <v>15178.271006598075</v>
      </c>
      <c r="BY22" s="4">
        <f>CumHKI!BX22*Inputs!CA$15*Population!BX21</f>
        <v>13627.125728546462</v>
      </c>
      <c r="BZ22" s="4">
        <f>CumHKI!BY22*Inputs!CB$15*Population!BY21</f>
        <v>12048.18830261981</v>
      </c>
      <c r="CA22" s="4">
        <f>CumHKI!BZ22*Inputs!CC$15*Population!BZ21</f>
        <v>9252.81582962018</v>
      </c>
      <c r="CB22" s="4">
        <f>CumHKI!CA22*Inputs!CD$15*Population!CA21</f>
        <v>8981.7225740831</v>
      </c>
      <c r="CC22" s="4">
        <f>CumHKI!CB22*Inputs!CE$15*Population!CB21</f>
        <v>7355.350461225521</v>
      </c>
      <c r="CD22" s="4">
        <f>CumHKI!CC22*Inputs!CF$15*Population!CC21</f>
        <v>5349.3755188193163</v>
      </c>
      <c r="CE22" s="4">
        <f>CumHKI!CD22*Inputs!CG$15*Population!CD21</f>
        <v>4192.5149832970001</v>
      </c>
      <c r="CF22" s="4">
        <f>CumHKI!CE22*Inputs!CH$15*Population!CE21</f>
        <v>2764.9459913097658</v>
      </c>
      <c r="CG22" s="4">
        <f>CumHKI!CF22*Inputs!CI$15*Population!CF21</f>
        <v>2164.5013435091587</v>
      </c>
      <c r="CH22" s="4">
        <f>CumHKI!CG22*Inputs!CJ$15*Population!CG21</f>
        <v>1662.1098603992241</v>
      </c>
      <c r="CI22" s="4">
        <f>CumHKI!CH22*Inputs!CK$15*Population!CH21</f>
        <v>1264.4242955020216</v>
      </c>
      <c r="CJ22" s="4">
        <f>CumHKI!CI22*Inputs!CL$15*Population!CI21</f>
        <v>952.61492639610469</v>
      </c>
      <c r="CK22" s="4">
        <f>CumHKI!CJ22*Inputs!CM$15*Population!CJ21</f>
        <v>693.80806276451131</v>
      </c>
      <c r="CL22" s="4">
        <f>CumHKI!CK22*Inputs!CN$15*Population!CK21</f>
        <v>485.55136304412594</v>
      </c>
      <c r="CM22" s="4">
        <f>CumHKI!CL22*Inputs!CO$15*Population!CL21</f>
        <v>326.47493030499896</v>
      </c>
      <c r="CN22" s="4">
        <f>CumHKI!CM22*Inputs!CP$15*Population!CM21</f>
        <v>209.81722395189109</v>
      </c>
      <c r="CO22" s="4">
        <f>CumHKI!CN22*Inputs!CQ$15*Population!CN21</f>
        <v>128.66930380413339</v>
      </c>
      <c r="CP22" s="4">
        <f>CumHKI!CO22*Inputs!CR$15*Population!CO21</f>
        <v>79.820550382052488</v>
      </c>
      <c r="CQ22" s="4">
        <f>CumHKI!CP22*Inputs!CS$15*Population!CP21</f>
        <v>60.329674839549916</v>
      </c>
      <c r="CR22" s="4">
        <f>CumHKI!CQ22*Inputs!CT$15*Population!CQ21</f>
        <v>46.637388411988709</v>
      </c>
      <c r="CS22" s="4">
        <f>CumHKI!CR22*Inputs!CU$15*Population!CR21</f>
        <v>26.090029179193628</v>
      </c>
      <c r="CT22" s="4">
        <f>CumHKI!CS22*Inputs!CV$15*Population!CS21</f>
        <v>4.3140537450220355</v>
      </c>
      <c r="CU22" s="4">
        <f>CumHKI!CT22*Inputs!CW$15*Population!CT21</f>
        <v>4.271340341605975</v>
      </c>
      <c r="CV22" s="4">
        <f>CumHKI!CU22*Inputs!CX$15*Population!CU21</f>
        <v>3.3522956073942085</v>
      </c>
      <c r="CW22" s="4">
        <f>CumHKI!CV22*Inputs!CY$15*Population!CV21</f>
        <v>2.5020942081083963</v>
      </c>
      <c r="CX22" s="4">
        <f>CumHKI!CW22*Inputs!CZ$15*Population!CW21</f>
        <v>1.6178422844911835</v>
      </c>
      <c r="CY22" s="4">
        <f>CumHKI!CX22*Inputs!DA$15*Population!CX21</f>
        <v>0.80091202202533829</v>
      </c>
      <c r="CZ22" s="4">
        <f>CumHKI!CY22*Inputs!DB$15*Population!CY21</f>
        <v>0.34692971251097582</v>
      </c>
    </row>
    <row r="23" spans="1:104" x14ac:dyDescent="0.25">
      <c r="A23">
        <f>'HKFI(x)'!AE21</f>
        <v>1969</v>
      </c>
      <c r="B23">
        <f t="shared" si="0"/>
        <v>7807885.178013212</v>
      </c>
      <c r="C23">
        <f t="shared" si="1"/>
        <v>2.8897773449901853</v>
      </c>
      <c r="D23" s="4">
        <f>CumHKI!C23*Inputs!F$15*Population!C22</f>
        <v>0</v>
      </c>
      <c r="E23" s="4">
        <f>CumHKI!D23*Inputs!G$15*Population!D22</f>
        <v>0</v>
      </c>
      <c r="F23" s="4">
        <f>CumHKI!E23*Inputs!H$15*Population!E22</f>
        <v>0</v>
      </c>
      <c r="G23" s="4">
        <f>CumHKI!F23*Inputs!I$15*Population!F22</f>
        <v>0</v>
      </c>
      <c r="H23" s="4">
        <f>CumHKI!G23*Inputs!J$15*Population!G22</f>
        <v>0</v>
      </c>
      <c r="I23" s="4">
        <f>CumHKI!H23*Inputs!K$15*Population!H22</f>
        <v>0</v>
      </c>
      <c r="J23" s="4">
        <f>CumHKI!I23*Inputs!L$15*Population!I22</f>
        <v>0</v>
      </c>
      <c r="K23" s="4">
        <f>CumHKI!J23*Inputs!M$15*Population!J22</f>
        <v>0</v>
      </c>
      <c r="L23" s="4">
        <f>CumHKI!K23*Inputs!N$15*Population!K22</f>
        <v>0</v>
      </c>
      <c r="M23" s="4">
        <f>CumHKI!L23*Inputs!O$15*Population!L22</f>
        <v>0</v>
      </c>
      <c r="N23" s="4">
        <f>CumHKI!M23*Inputs!P$15*Population!M22</f>
        <v>0</v>
      </c>
      <c r="O23" s="4">
        <f>CumHKI!N23*Inputs!Q$15*Population!N22</f>
        <v>0</v>
      </c>
      <c r="P23" s="4">
        <f>CumHKI!O23*Inputs!R$15*Population!O22</f>
        <v>0</v>
      </c>
      <c r="Q23" s="4">
        <f>CumHKI!P23*Inputs!S$15*Population!P22</f>
        <v>0</v>
      </c>
      <c r="R23" s="4">
        <f>CumHKI!Q23*Inputs!T$15*Population!Q22</f>
        <v>0</v>
      </c>
      <c r="S23" s="4">
        <f>CumHKI!R23*Inputs!U$15*Population!R22</f>
        <v>2202.208146267606</v>
      </c>
      <c r="T23" s="4">
        <f>CumHKI!S23*Inputs!V$15*Population!S22</f>
        <v>3023.3162170329697</v>
      </c>
      <c r="U23" s="4">
        <f>CumHKI!T23*Inputs!W$15*Population!T22</f>
        <v>5687.4462914699579</v>
      </c>
      <c r="V23" s="4">
        <f>CumHKI!U23*Inputs!X$15*Population!U22</f>
        <v>9668.8725098349132</v>
      </c>
      <c r="W23" s="4">
        <f>CumHKI!V23*Inputs!Y$15*Population!V22</f>
        <v>17218.852092441095</v>
      </c>
      <c r="X23" s="4">
        <f>CumHKI!W23*Inputs!Z$15*Population!W22</f>
        <v>24321.324655105171</v>
      </c>
      <c r="Y23" s="4">
        <f>CumHKI!X23*Inputs!AA$15*Population!X22</f>
        <v>36774.927411826058</v>
      </c>
      <c r="Z23" s="4">
        <f>CumHKI!Y23*Inputs!AB$15*Population!Y22</f>
        <v>49586.321656904423</v>
      </c>
      <c r="AA23" s="4">
        <f>CumHKI!Z23*Inputs!AC$15*Population!Z22</f>
        <v>64980.718382984131</v>
      </c>
      <c r="AB23" s="4">
        <f>CumHKI!AA23*Inputs!AD$15*Population!AA22</f>
        <v>85148.186418912563</v>
      </c>
      <c r="AC23" s="4">
        <f>CumHKI!AB23*Inputs!AE$15*Population!AB22</f>
        <v>106926.76777066723</v>
      </c>
      <c r="AD23" s="4">
        <f>CumHKI!AC23*Inputs!AF$15*Population!AC22</f>
        <v>130550.24404027239</v>
      </c>
      <c r="AE23" s="4">
        <f>CumHKI!AD23*Inputs!AG$15*Population!AD22</f>
        <v>145776.29756588329</v>
      </c>
      <c r="AF23" s="4">
        <f>CumHKI!AE23*Inputs!AH$15*Population!AE22</f>
        <v>166872.31383909198</v>
      </c>
      <c r="AG23" s="4">
        <f>CumHKI!AF23*Inputs!AI$15*Population!AF22</f>
        <v>193415.02797780273</v>
      </c>
      <c r="AH23" s="4">
        <f>CumHKI!AG23*Inputs!AJ$15*Population!AG22</f>
        <v>207534.37938117635</v>
      </c>
      <c r="AI23" s="4">
        <f>CumHKI!AH23*Inputs!AK$15*Population!AH22</f>
        <v>231229.21516216156</v>
      </c>
      <c r="AJ23" s="4">
        <f>CumHKI!AI23*Inputs!AL$15*Population!AI22</f>
        <v>235357.05602409583</v>
      </c>
      <c r="AK23" s="4">
        <f>CumHKI!AJ23*Inputs!AM$15*Population!AJ22</f>
        <v>239683.16857350487</v>
      </c>
      <c r="AL23" s="4">
        <f>CumHKI!AK23*Inputs!AN$15*Population!AK22</f>
        <v>246420.29292322218</v>
      </c>
      <c r="AM23" s="4">
        <f>CumHKI!AL23*Inputs!AO$15*Population!AL22</f>
        <v>246353.23670538049</v>
      </c>
      <c r="AN23" s="4">
        <f>CumHKI!AM23*Inputs!AP$15*Population!AM22</f>
        <v>250705.81923651841</v>
      </c>
      <c r="AO23" s="4">
        <f>CumHKI!AN23*Inputs!AQ$15*Population!AN22</f>
        <v>247925.15879771681</v>
      </c>
      <c r="AP23" s="4">
        <f>CumHKI!AO23*Inputs!AR$15*Population!AO22</f>
        <v>238699.26020966456</v>
      </c>
      <c r="AQ23" s="4">
        <f>CumHKI!AP23*Inputs!AS$15*Population!AP22</f>
        <v>241972.69593109857</v>
      </c>
      <c r="AR23" s="4">
        <f>CumHKI!AQ23*Inputs!AT$15*Population!AQ22</f>
        <v>247594.49471817561</v>
      </c>
      <c r="AS23" s="4">
        <f>CumHKI!AR23*Inputs!AU$15*Population!AR22</f>
        <v>255702.5434399198</v>
      </c>
      <c r="AT23" s="4">
        <f>CumHKI!AS23*Inputs!AV$15*Population!AS22</f>
        <v>250131.85454457786</v>
      </c>
      <c r="AU23" s="4">
        <f>CumHKI!AT23*Inputs!AW$15*Population!AT22</f>
        <v>246727.50034804709</v>
      </c>
      <c r="AV23" s="4">
        <f>CumHKI!AU23*Inputs!AX$15*Population!AU22</f>
        <v>247942.76242155154</v>
      </c>
      <c r="AW23" s="4">
        <f>CumHKI!AV23*Inputs!AY$15*Population!AV22</f>
        <v>240532.45588936339</v>
      </c>
      <c r="AX23" s="4">
        <f>CumHKI!AW23*Inputs!AZ$15*Population!AW22</f>
        <v>238798.40656776112</v>
      </c>
      <c r="AY23" s="4">
        <f>CumHKI!AX23*Inputs!BA$15*Population!AX22</f>
        <v>218912.95916884264</v>
      </c>
      <c r="AZ23" s="4">
        <f>CumHKI!AY23*Inputs!BB$15*Population!AY22</f>
        <v>203186.72674050595</v>
      </c>
      <c r="BA23" s="4">
        <f>CumHKI!AZ23*Inputs!BC$15*Population!AZ22</f>
        <v>199939.95320657227</v>
      </c>
      <c r="BB23" s="4">
        <f>CumHKI!BA23*Inputs!BD$15*Population!BA22</f>
        <v>185317.46761862881</v>
      </c>
      <c r="BC23" s="4">
        <f>CumHKI!BB23*Inputs!BE$15*Population!BB22</f>
        <v>179604.38874320243</v>
      </c>
      <c r="BD23" s="4">
        <f>CumHKI!BC23*Inputs!BF$15*Population!BC22</f>
        <v>168252.90934369917</v>
      </c>
      <c r="BE23" s="4">
        <f>CumHKI!BD23*Inputs!BG$15*Population!BD22</f>
        <v>157239.32278442907</v>
      </c>
      <c r="BF23" s="4">
        <f>CumHKI!BE23*Inputs!BH$15*Population!BE22</f>
        <v>154779.93338078057</v>
      </c>
      <c r="BG23" s="4">
        <f>CumHKI!BF23*Inputs!BI$15*Population!BF22</f>
        <v>147601.73704993751</v>
      </c>
      <c r="BH23" s="4">
        <f>CumHKI!BG23*Inputs!BJ$15*Population!BG22</f>
        <v>137376.85782028286</v>
      </c>
      <c r="BI23" s="4">
        <f>CumHKI!BH23*Inputs!BK$15*Population!BH22</f>
        <v>123631.8153263541</v>
      </c>
      <c r="BJ23" s="4">
        <f>CumHKI!BI23*Inputs!BL$15*Population!BI22</f>
        <v>108778.93947496096</v>
      </c>
      <c r="BK23" s="4">
        <f>CumHKI!BJ23*Inputs!BM$15*Population!BJ22</f>
        <v>96429.169629979995</v>
      </c>
      <c r="BL23" s="4">
        <f>CumHKI!BK23*Inputs!BN$15*Population!BK22</f>
        <v>80138.835536657818</v>
      </c>
      <c r="BM23" s="4">
        <f>CumHKI!BL23*Inputs!BO$15*Population!BL22</f>
        <v>67424.285115560313</v>
      </c>
      <c r="BN23" s="4">
        <f>CumHKI!BM23*Inputs!BP$15*Population!BM22</f>
        <v>56336.725742377239</v>
      </c>
      <c r="BO23" s="4">
        <f>CumHKI!BN23*Inputs!BQ$15*Population!BN22</f>
        <v>44043.462664313185</v>
      </c>
      <c r="BP23" s="4">
        <f>CumHKI!BO23*Inputs!BR$15*Population!BO22</f>
        <v>43345.932285237017</v>
      </c>
      <c r="BQ23" s="4">
        <f>CumHKI!BP23*Inputs!BS$15*Population!BP22</f>
        <v>36418.822848273056</v>
      </c>
      <c r="BR23" s="4">
        <f>CumHKI!BQ23*Inputs!BT$15*Population!BQ22</f>
        <v>32188.681862382673</v>
      </c>
      <c r="BS23" s="4">
        <f>CumHKI!BR23*Inputs!BU$15*Population!BR22</f>
        <v>29463.582103474746</v>
      </c>
      <c r="BT23" s="4">
        <f>CumHKI!BS23*Inputs!BV$15*Population!BS22</f>
        <v>27589.160830322231</v>
      </c>
      <c r="BU23" s="4">
        <f>CumHKI!BT23*Inputs!BW$15*Population!BT22</f>
        <v>24312.300690582404</v>
      </c>
      <c r="BV23" s="4">
        <f>CumHKI!BU23*Inputs!BX$15*Population!BU22</f>
        <v>22153.921088271905</v>
      </c>
      <c r="BW23" s="4">
        <f>CumHKI!BV23*Inputs!BY$15*Population!BV22</f>
        <v>18297.606779708662</v>
      </c>
      <c r="BX23" s="4">
        <f>CumHKI!BW23*Inputs!BZ$15*Population!BW22</f>
        <v>15774.293104174641</v>
      </c>
      <c r="BY23" s="4">
        <f>CumHKI!BX23*Inputs!CA$15*Population!BX22</f>
        <v>14158.219401618657</v>
      </c>
      <c r="BZ23" s="4">
        <f>CumHKI!BY23*Inputs!CB$15*Population!BY22</f>
        <v>12552.598596740361</v>
      </c>
      <c r="CA23" s="4">
        <f>CumHKI!BZ23*Inputs!CC$15*Population!BZ22</f>
        <v>9605.4137047081513</v>
      </c>
      <c r="CB23" s="4">
        <f>CumHKI!CA23*Inputs!CD$15*Population!CA22</f>
        <v>9229.1443883837801</v>
      </c>
      <c r="CC23" s="4">
        <f>CumHKI!CB23*Inputs!CE$15*Population!CB22</f>
        <v>7504.9356792821809</v>
      </c>
      <c r="CD23" s="4">
        <f>CumHKI!CC23*Inputs!CF$15*Population!CC22</f>
        <v>5510.4281795941824</v>
      </c>
      <c r="CE23" s="4">
        <f>CumHKI!CD23*Inputs!CG$15*Population!CD22</f>
        <v>4375.5929831855565</v>
      </c>
      <c r="CF23" s="4">
        <f>CumHKI!CE23*Inputs!CH$15*Population!CE22</f>
        <v>2780.9335110677453</v>
      </c>
      <c r="CG23" s="4">
        <f>CumHKI!CF23*Inputs!CI$15*Population!CF22</f>
        <v>2177.0169615734135</v>
      </c>
      <c r="CH23" s="4">
        <f>CumHKI!CG23*Inputs!CJ$15*Population!CG22</f>
        <v>1671.7205415179819</v>
      </c>
      <c r="CI23" s="4">
        <f>CumHKI!CH23*Inputs!CK$15*Population!CH22</f>
        <v>1271.7354720929368</v>
      </c>
      <c r="CJ23" s="4">
        <f>CumHKI!CI23*Inputs!CL$15*Population!CI22</f>
        <v>958.12315332182823</v>
      </c>
      <c r="CK23" s="4">
        <f>CumHKI!CJ23*Inputs!CM$15*Population!CJ22</f>
        <v>697.8198120524022</v>
      </c>
      <c r="CL23" s="4">
        <f>CumHKI!CK23*Inputs!CN$15*Population!CK22</f>
        <v>488.35892674865414</v>
      </c>
      <c r="CM23" s="4">
        <f>CumHKI!CL23*Inputs!CO$15*Population!CL22</f>
        <v>328.36267943830615</v>
      </c>
      <c r="CN23" s="4">
        <f>CumHKI!CM23*Inputs!CP$15*Population!CM22</f>
        <v>211.03043282614701</v>
      </c>
      <c r="CO23" s="4">
        <f>CumHKI!CN23*Inputs!CQ$15*Population!CN22</f>
        <v>129.41329773503824</v>
      </c>
      <c r="CP23" s="4">
        <f>CumHKI!CO23*Inputs!CR$15*Population!CO22</f>
        <v>80.282090184398271</v>
      </c>
      <c r="CQ23" s="4">
        <f>CumHKI!CP23*Inputs!CS$15*Population!CP22</f>
        <v>60.678514155587671</v>
      </c>
      <c r="CR23" s="4">
        <f>CumHKI!CQ23*Inputs!CT$15*Population!CQ22</f>
        <v>46.907055946559268</v>
      </c>
      <c r="CS23" s="4">
        <f>CumHKI!CR23*Inputs!CU$15*Population!CR22</f>
        <v>26.240887408721303</v>
      </c>
      <c r="CT23" s="4">
        <f>CumHKI!CS23*Inputs!CV$15*Population!CS22</f>
        <v>4.3389985431129574</v>
      </c>
      <c r="CU23" s="4">
        <f>CumHKI!CT23*Inputs!CW$15*Population!CT22</f>
        <v>4.2960381614979779</v>
      </c>
      <c r="CV23" s="4">
        <f>CumHKI!CU23*Inputs!CX$15*Population!CU22</f>
        <v>3.371679310521233</v>
      </c>
      <c r="CW23" s="4">
        <f>CumHKI!CV23*Inputs!CY$15*Population!CV22</f>
        <v>2.5165618616228547</v>
      </c>
      <c r="CX23" s="4">
        <f>CumHKI!CW23*Inputs!CZ$15*Population!CW22</f>
        <v>1.6271970008472689</v>
      </c>
      <c r="CY23" s="4">
        <f>CumHKI!CX23*Inputs!DA$15*Population!CX22</f>
        <v>0.80554306972637069</v>
      </c>
      <c r="CZ23" s="4">
        <f>CumHKI!CY23*Inputs!DB$15*Population!CY22</f>
        <v>0.34893573564879926</v>
      </c>
    </row>
    <row r="24" spans="1:104" x14ac:dyDescent="0.25">
      <c r="A24">
        <f>'HKFI(x)'!AE22</f>
        <v>1970</v>
      </c>
      <c r="B24">
        <f t="shared" si="0"/>
        <v>8037980.5410097754</v>
      </c>
      <c r="C24">
        <f t="shared" si="1"/>
        <v>2.946961408250548</v>
      </c>
      <c r="D24" s="4">
        <f>CumHKI!C24*Inputs!F$15*Population!C23</f>
        <v>0</v>
      </c>
      <c r="E24" s="4">
        <f>CumHKI!D24*Inputs!G$15*Population!D23</f>
        <v>0</v>
      </c>
      <c r="F24" s="4">
        <f>CumHKI!E24*Inputs!H$15*Population!E23</f>
        <v>0</v>
      </c>
      <c r="G24" s="4">
        <f>CumHKI!F24*Inputs!I$15*Population!F23</f>
        <v>0</v>
      </c>
      <c r="H24" s="4">
        <f>CumHKI!G24*Inputs!J$15*Population!G23</f>
        <v>0</v>
      </c>
      <c r="I24" s="4">
        <f>CumHKI!H24*Inputs!K$15*Population!H23</f>
        <v>0</v>
      </c>
      <c r="J24" s="4">
        <f>CumHKI!I24*Inputs!L$15*Population!I23</f>
        <v>0</v>
      </c>
      <c r="K24" s="4">
        <f>CumHKI!J24*Inputs!M$15*Population!J23</f>
        <v>0</v>
      </c>
      <c r="L24" s="4">
        <f>CumHKI!K24*Inputs!N$15*Population!K23</f>
        <v>0</v>
      </c>
      <c r="M24" s="4">
        <f>CumHKI!L24*Inputs!O$15*Population!L23</f>
        <v>0</v>
      </c>
      <c r="N24" s="4">
        <f>CumHKI!M24*Inputs!P$15*Population!M23</f>
        <v>0</v>
      </c>
      <c r="O24" s="4">
        <f>CumHKI!N24*Inputs!Q$15*Population!N23</f>
        <v>0</v>
      </c>
      <c r="P24" s="4">
        <f>CumHKI!O24*Inputs!R$15*Population!O23</f>
        <v>0</v>
      </c>
      <c r="Q24" s="4">
        <f>CumHKI!P24*Inputs!S$15*Population!P23</f>
        <v>0</v>
      </c>
      <c r="R24" s="4">
        <f>CumHKI!Q24*Inputs!T$15*Population!Q23</f>
        <v>0</v>
      </c>
      <c r="S24" s="4">
        <f>CumHKI!R24*Inputs!U$15*Population!R23</f>
        <v>2294.2756506780715</v>
      </c>
      <c r="T24" s="4">
        <f>CumHKI!S24*Inputs!V$15*Population!S23</f>
        <v>3139.0922688512983</v>
      </c>
      <c r="U24" s="4">
        <f>CumHKI!T24*Inputs!W$15*Population!T23</f>
        <v>5874.7689933996735</v>
      </c>
      <c r="V24" s="4">
        <f>CumHKI!U24*Inputs!X$15*Population!U23</f>
        <v>9952.1557958110789</v>
      </c>
      <c r="W24" s="4">
        <f>CumHKI!V24*Inputs!Y$15*Population!V23</f>
        <v>17706.891246979816</v>
      </c>
      <c r="X24" s="4">
        <f>CumHKI!W24*Inputs!Z$15*Population!W23</f>
        <v>24962.828745068015</v>
      </c>
      <c r="Y24" s="4">
        <f>CumHKI!X24*Inputs!AA$15*Population!X23</f>
        <v>37768.232394725208</v>
      </c>
      <c r="Z24" s="4">
        <f>CumHKI!Y24*Inputs!AB$15*Population!Y23</f>
        <v>51040.354131847969</v>
      </c>
      <c r="AA24" s="4">
        <f>CumHKI!Z24*Inputs!AC$15*Population!Z23</f>
        <v>67000.123474940425</v>
      </c>
      <c r="AB24" s="4">
        <f>CumHKI!AA24*Inputs!AD$15*Population!AA23</f>
        <v>87713.4704604164</v>
      </c>
      <c r="AC24" s="4">
        <f>CumHKI!AB24*Inputs!AE$15*Population!AB23</f>
        <v>110061.28703400529</v>
      </c>
      <c r="AD24" s="4">
        <f>CumHKI!AC24*Inputs!AF$15*Population!AC23</f>
        <v>134492.77660298481</v>
      </c>
      <c r="AE24" s="4">
        <f>CumHKI!AD24*Inputs!AG$15*Population!AD23</f>
        <v>150358.84413305117</v>
      </c>
      <c r="AF24" s="4">
        <f>CumHKI!AE24*Inputs!AH$15*Population!AE23</f>
        <v>172240.82836846239</v>
      </c>
      <c r="AG24" s="4">
        <f>CumHKI!AF24*Inputs!AI$15*Population!AF23</f>
        <v>199618.3566189055</v>
      </c>
      <c r="AH24" s="4">
        <f>CumHKI!AG24*Inputs!AJ$15*Population!AG23</f>
        <v>214220.55306030903</v>
      </c>
      <c r="AI24" s="4">
        <f>CumHKI!AH24*Inputs!AK$15*Population!AH23</f>
        <v>238660.8689821203</v>
      </c>
      <c r="AJ24" s="4">
        <f>CumHKI!AI24*Inputs!AL$15*Population!AI23</f>
        <v>242804.14846791746</v>
      </c>
      <c r="AK24" s="4">
        <f>CumHKI!AJ24*Inputs!AM$15*Population!AJ23</f>
        <v>247060.82902888017</v>
      </c>
      <c r="AL24" s="4">
        <f>CumHKI!AK24*Inputs!AN$15*Population!AK23</f>
        <v>253930.48250270259</v>
      </c>
      <c r="AM24" s="4">
        <f>CumHKI!AL24*Inputs!AO$15*Population!AL23</f>
        <v>253833.0909088357</v>
      </c>
      <c r="AN24" s="4">
        <f>CumHKI!AM24*Inputs!AP$15*Population!AM23</f>
        <v>257885.42029617113</v>
      </c>
      <c r="AO24" s="4">
        <f>CumHKI!AN24*Inputs!AQ$15*Population!AN23</f>
        <v>254392.45392461846</v>
      </c>
      <c r="AP24" s="4">
        <f>CumHKI!AO24*Inputs!AR$15*Population!AO23</f>
        <v>244394.81168224424</v>
      </c>
      <c r="AQ24" s="4">
        <f>CumHKI!AP24*Inputs!AS$15*Population!AP23</f>
        <v>247601.39506374038</v>
      </c>
      <c r="AR24" s="4">
        <f>CumHKI!AQ24*Inputs!AT$15*Population!AQ23</f>
        <v>253197.77446144613</v>
      </c>
      <c r="AS24" s="4">
        <f>CumHKI!AR24*Inputs!AU$15*Population!AR23</f>
        <v>261244.88635834839</v>
      </c>
      <c r="AT24" s="4">
        <f>CumHKI!AS24*Inputs!AV$15*Population!AS23</f>
        <v>255355.4925635434</v>
      </c>
      <c r="AU24" s="4">
        <f>CumHKI!AT24*Inputs!AW$15*Population!AT23</f>
        <v>251722.00550878071</v>
      </c>
      <c r="AV24" s="4">
        <f>CumHKI!AU24*Inputs!AX$15*Population!AU23</f>
        <v>252867.77458700805</v>
      </c>
      <c r="AW24" s="4">
        <f>CumHKI!AV24*Inputs!AY$15*Population!AV23</f>
        <v>245248.93709222483</v>
      </c>
      <c r="AX24" s="4">
        <f>CumHKI!AW24*Inputs!AZ$15*Population!AW23</f>
        <v>243647.74892620082</v>
      </c>
      <c r="AY24" s="4">
        <f>CumHKI!AX24*Inputs!BA$15*Population!AX23</f>
        <v>225894.81992536827</v>
      </c>
      <c r="AZ24" s="4">
        <f>CumHKI!AY24*Inputs!BB$15*Population!AY23</f>
        <v>209903.24667441993</v>
      </c>
      <c r="BA24" s="4">
        <f>CumHKI!AZ24*Inputs!BC$15*Population!AZ23</f>
        <v>206567.97898544912</v>
      </c>
      <c r="BB24" s="4">
        <f>CumHKI!BA24*Inputs!BD$15*Population!BA23</f>
        <v>191450.78954142454</v>
      </c>
      <c r="BC24" s="4">
        <f>CumHKI!BB24*Inputs!BE$15*Population!BB23</f>
        <v>185902.44434430596</v>
      </c>
      <c r="BD24" s="4">
        <f>CumHKI!BC24*Inputs!BF$15*Population!BC23</f>
        <v>174659.68207883445</v>
      </c>
      <c r="BE24" s="4">
        <f>CumHKI!BD24*Inputs!BG$15*Population!BD23</f>
        <v>163582.40987281766</v>
      </c>
      <c r="BF24" s="4">
        <f>CumHKI!BE24*Inputs!BH$15*Population!BE23</f>
        <v>161127.59812670978</v>
      </c>
      <c r="BG24" s="4">
        <f>CumHKI!BF24*Inputs!BI$15*Population!BF23</f>
        <v>153848.68833582095</v>
      </c>
      <c r="BH24" s="4">
        <f>CumHKI!BG24*Inputs!BJ$15*Population!BG23</f>
        <v>142988.17691886195</v>
      </c>
      <c r="BI24" s="4">
        <f>CumHKI!BH24*Inputs!BK$15*Population!BH23</f>
        <v>128245.14501933983</v>
      </c>
      <c r="BJ24" s="4">
        <f>CumHKI!BI24*Inputs!BL$15*Population!BI23</f>
        <v>112546.8851811544</v>
      </c>
      <c r="BK24" s="4">
        <f>CumHKI!BJ24*Inputs!BM$15*Population!BJ23</f>
        <v>99770.18820531349</v>
      </c>
      <c r="BL24" s="4">
        <f>CumHKI!BK24*Inputs!BN$15*Population!BK23</f>
        <v>82830.3652459023</v>
      </c>
      <c r="BM24" s="4">
        <f>CumHKI!BL24*Inputs!BO$15*Population!BL23</f>
        <v>69787.57682010885</v>
      </c>
      <c r="BN24" s="4">
        <f>CumHKI!BM24*Inputs!BP$15*Population!BM23</f>
        <v>58502.492442235925</v>
      </c>
      <c r="BO24" s="4">
        <f>CumHKI!BN24*Inputs!BQ$15*Population!BN23</f>
        <v>45832.03454268472</v>
      </c>
      <c r="BP24" s="4">
        <f>CumHKI!BO24*Inputs!BR$15*Population!BO23</f>
        <v>45069.601247069222</v>
      </c>
      <c r="BQ24" s="4">
        <f>CumHKI!BP24*Inputs!BS$15*Population!BP23</f>
        <v>37878.965537750293</v>
      </c>
      <c r="BR24" s="4">
        <f>CumHKI!BQ24*Inputs!BT$15*Population!BQ23</f>
        <v>33354.407716815273</v>
      </c>
      <c r="BS24" s="4">
        <f>CumHKI!BR24*Inputs!BU$15*Population!BR23</f>
        <v>30312.035569118627</v>
      </c>
      <c r="BT24" s="4">
        <f>CumHKI!BS24*Inputs!BV$15*Population!BS23</f>
        <v>28209.630345721587</v>
      </c>
      <c r="BU24" s="4">
        <f>CumHKI!BT24*Inputs!BW$15*Population!BT23</f>
        <v>24795.394401430574</v>
      </c>
      <c r="BV24" s="4">
        <f>CumHKI!BU24*Inputs!BX$15*Population!BU23</f>
        <v>22478.811586661155</v>
      </c>
      <c r="BW24" s="4">
        <f>CumHKI!BV24*Inputs!BY$15*Population!BV23</f>
        <v>18636.558547194512</v>
      </c>
      <c r="BX24" s="4">
        <f>CumHKI!BW24*Inputs!BZ$15*Population!BW23</f>
        <v>16246.977700013109</v>
      </c>
      <c r="BY24" s="4">
        <f>CumHKI!BX24*Inputs!CA$15*Population!BX23</f>
        <v>14721.616770048608</v>
      </c>
      <c r="BZ24" s="4">
        <f>CumHKI!BY24*Inputs!CB$15*Population!BY23</f>
        <v>13041.464621342857</v>
      </c>
      <c r="CA24" s="4">
        <f>CumHKI!BZ24*Inputs!CC$15*Population!BZ23</f>
        <v>10003.569503604896</v>
      </c>
      <c r="CB24" s="4">
        <f>CumHKI!CA24*Inputs!CD$15*Population!CA23</f>
        <v>9546.9855101177181</v>
      </c>
      <c r="CC24" s="4">
        <f>CumHKI!CB24*Inputs!CE$15*Population!CB23</f>
        <v>7635.8801202795175</v>
      </c>
      <c r="CD24" s="4">
        <f>CumHKI!CC24*Inputs!CF$15*Population!CC23</f>
        <v>5530.4697417399802</v>
      </c>
      <c r="CE24" s="4">
        <f>CumHKI!CD24*Inputs!CG$15*Population!CD23</f>
        <v>4422.4321797009125</v>
      </c>
      <c r="CF24" s="4">
        <f>CumHKI!CE24*Inputs!CH$15*Population!CE23</f>
        <v>2632.6457323909208</v>
      </c>
      <c r="CG24" s="4">
        <f>CumHKI!CF24*Inputs!CI$15*Population!CF23</f>
        <v>2060.9318383266004</v>
      </c>
      <c r="CH24" s="4">
        <f>CumHKI!CG24*Inputs!CJ$15*Population!CG23</f>
        <v>1582.5793503735235</v>
      </c>
      <c r="CI24" s="4">
        <f>CumHKI!CH24*Inputs!CK$15*Population!CH23</f>
        <v>1203.9226935886506</v>
      </c>
      <c r="CJ24" s="4">
        <f>CumHKI!CI24*Inputs!CL$15*Population!CI23</f>
        <v>907.03313137794623</v>
      </c>
      <c r="CK24" s="4">
        <f>CumHKI!CJ24*Inputs!CM$15*Population!CJ23</f>
        <v>660.60995089099697</v>
      </c>
      <c r="CL24" s="4">
        <f>CumHKI!CK24*Inputs!CN$15*Population!CK23</f>
        <v>462.31815297382514</v>
      </c>
      <c r="CM24" s="4">
        <f>CumHKI!CL24*Inputs!CO$15*Population!CL23</f>
        <v>310.85338907214367</v>
      </c>
      <c r="CN24" s="4">
        <f>CumHKI!CM24*Inputs!CP$15*Population!CM23</f>
        <v>199.77765242256837</v>
      </c>
      <c r="CO24" s="4">
        <f>CumHKI!CN24*Inputs!CQ$15*Population!CN23</f>
        <v>122.51258961814291</v>
      </c>
      <c r="CP24" s="4">
        <f>CumHKI!CO24*Inputs!CR$15*Population!CO23</f>
        <v>76.001206526591574</v>
      </c>
      <c r="CQ24" s="4">
        <f>CumHKI!CP24*Inputs!CS$15*Population!CP23</f>
        <v>57.44295241283762</v>
      </c>
      <c r="CR24" s="4">
        <f>CumHKI!CQ24*Inputs!CT$15*Population!CQ23</f>
        <v>44.405829972294917</v>
      </c>
      <c r="CS24" s="4">
        <f>CumHKI!CR24*Inputs!CU$15*Population!CR23</f>
        <v>24.841643993205803</v>
      </c>
      <c r="CT24" s="4">
        <f>CumHKI!CS24*Inputs!CV$15*Population!CS23</f>
        <v>4.1076300285190381</v>
      </c>
      <c r="CU24" s="4">
        <f>CumHKI!CT24*Inputs!CW$15*Population!CT23</f>
        <v>4.0669604242762754</v>
      </c>
      <c r="CV24" s="4">
        <f>CumHKI!CU24*Inputs!CX$15*Population!CU23</f>
        <v>3.1918911806080397</v>
      </c>
      <c r="CW24" s="4">
        <f>CumHKI!CV24*Inputs!CY$15*Population!CV23</f>
        <v>2.382371178214683</v>
      </c>
      <c r="CX24" s="4">
        <f>CumHKI!CW24*Inputs!CZ$15*Population!CW23</f>
        <v>1.5404299394396817</v>
      </c>
      <c r="CY24" s="4">
        <f>CumHKI!CX24*Inputs!DA$15*Population!CX23</f>
        <v>0.7625890789305354</v>
      </c>
      <c r="CZ24" s="4">
        <f>CumHKI!CY24*Inputs!DB$15*Population!CY23</f>
        <v>0.33032942775456359</v>
      </c>
    </row>
    <row r="25" spans="1:104" x14ac:dyDescent="0.25">
      <c r="A25">
        <f>'HKFI(x)'!AE23</f>
        <v>1971</v>
      </c>
      <c r="B25">
        <f t="shared" si="0"/>
        <v>8249117.2699030843</v>
      </c>
      <c r="C25">
        <f t="shared" si="1"/>
        <v>2.626738492536651</v>
      </c>
      <c r="D25" s="4">
        <f>CumHKI!C25*Inputs!F$15*Population!C24</f>
        <v>0</v>
      </c>
      <c r="E25" s="4">
        <f>CumHKI!D25*Inputs!G$15*Population!D24</f>
        <v>0</v>
      </c>
      <c r="F25" s="4">
        <f>CumHKI!E25*Inputs!H$15*Population!E24</f>
        <v>0</v>
      </c>
      <c r="G25" s="4">
        <f>CumHKI!F25*Inputs!I$15*Population!F24</f>
        <v>0</v>
      </c>
      <c r="H25" s="4">
        <f>CumHKI!G25*Inputs!J$15*Population!G24</f>
        <v>0</v>
      </c>
      <c r="I25" s="4">
        <f>CumHKI!H25*Inputs!K$15*Population!H24</f>
        <v>0</v>
      </c>
      <c r="J25" s="4">
        <f>CumHKI!I25*Inputs!L$15*Population!I24</f>
        <v>0</v>
      </c>
      <c r="K25" s="4">
        <f>CumHKI!J25*Inputs!M$15*Population!J24</f>
        <v>0</v>
      </c>
      <c r="L25" s="4">
        <f>CumHKI!K25*Inputs!N$15*Population!K24</f>
        <v>0</v>
      </c>
      <c r="M25" s="4">
        <f>CumHKI!L25*Inputs!O$15*Population!L24</f>
        <v>0</v>
      </c>
      <c r="N25" s="4">
        <f>CumHKI!M25*Inputs!P$15*Population!M24</f>
        <v>0</v>
      </c>
      <c r="O25" s="4">
        <f>CumHKI!N25*Inputs!Q$15*Population!N24</f>
        <v>0</v>
      </c>
      <c r="P25" s="4">
        <f>CumHKI!O25*Inputs!R$15*Population!O24</f>
        <v>0</v>
      </c>
      <c r="Q25" s="4">
        <f>CumHKI!P25*Inputs!S$15*Population!P24</f>
        <v>0</v>
      </c>
      <c r="R25" s="4">
        <f>CumHKI!Q25*Inputs!T$15*Population!Q24</f>
        <v>0</v>
      </c>
      <c r="S25" s="4">
        <f>CumHKI!R25*Inputs!U$15*Population!R24</f>
        <v>2381.3684920541023</v>
      </c>
      <c r="T25" s="4">
        <f>CumHKI!S25*Inputs!V$15*Population!S24</f>
        <v>3254.431710873283</v>
      </c>
      <c r="U25" s="4">
        <f>CumHKI!T25*Inputs!W$15*Population!T24</f>
        <v>6069.8901080016394</v>
      </c>
      <c r="V25" s="4">
        <f>CumHKI!U25*Inputs!X$15*Population!U24</f>
        <v>10229.2233002303</v>
      </c>
      <c r="W25" s="4">
        <f>CumHKI!V25*Inputs!Y$15*Population!V24</f>
        <v>18133.340427095663</v>
      </c>
      <c r="X25" s="4">
        <f>CumHKI!W25*Inputs!Z$15*Population!W24</f>
        <v>25553.142343215102</v>
      </c>
      <c r="Y25" s="4">
        <f>CumHKI!X25*Inputs!AA$15*Population!X24</f>
        <v>38614.963725796326</v>
      </c>
      <c r="Z25" s="4">
        <f>CumHKI!Y25*Inputs!AB$15*Population!Y24</f>
        <v>52244.767884806177</v>
      </c>
      <c r="AA25" s="4">
        <f>CumHKI!Z25*Inputs!AC$15*Population!Z24</f>
        <v>68766.385843844822</v>
      </c>
      <c r="AB25" s="4">
        <f>CumHKI!AA25*Inputs!AD$15*Population!AA24</f>
        <v>90186.973970804684</v>
      </c>
      <c r="AC25" s="4">
        <f>CumHKI!AB25*Inputs!AE$15*Population!AB24</f>
        <v>113083.64103757033</v>
      </c>
      <c r="AD25" s="4">
        <f>CumHKI!AC25*Inputs!AF$15*Population!AC24</f>
        <v>138137.03994524569</v>
      </c>
      <c r="AE25" s="4">
        <f>CumHKI!AD25*Inputs!AG$15*Population!AD24</f>
        <v>154599.85688952683</v>
      </c>
      <c r="AF25" s="4">
        <f>CumHKI!AE25*Inputs!AH$15*Population!AE24</f>
        <v>177334.21845763255</v>
      </c>
      <c r="AG25" s="4">
        <f>CumHKI!AF25*Inputs!AI$15*Population!AF24</f>
        <v>205656.79025228138</v>
      </c>
      <c r="AH25" s="4">
        <f>CumHKI!AG25*Inputs!AJ$15*Population!AG24</f>
        <v>220646.6268980614</v>
      </c>
      <c r="AI25" s="4">
        <f>CumHKI!AH25*Inputs!AK$15*Population!AH24</f>
        <v>245810.19317178518</v>
      </c>
      <c r="AJ25" s="4">
        <f>CumHKI!AI25*Inputs!AL$15*Population!AI24</f>
        <v>250024.93356963838</v>
      </c>
      <c r="AK25" s="4">
        <f>CumHKI!AJ25*Inputs!AM$15*Population!AJ24</f>
        <v>254268.87928813777</v>
      </c>
      <c r="AL25" s="4">
        <f>CumHKI!AK25*Inputs!AN$15*Population!AK24</f>
        <v>261114.9732608074</v>
      </c>
      <c r="AM25" s="4">
        <f>CumHKI!AL25*Inputs!AO$15*Population!AL24</f>
        <v>260918.46852558784</v>
      </c>
      <c r="AN25" s="4">
        <f>CumHKI!AM25*Inputs!AP$15*Population!AM24</f>
        <v>265026.01998398965</v>
      </c>
      <c r="AO25" s="4">
        <f>CumHKI!AN25*Inputs!AQ$15*Population!AN24</f>
        <v>260970.88348472334</v>
      </c>
      <c r="AP25" s="4">
        <f>CumHKI!AO25*Inputs!AR$15*Population!AO24</f>
        <v>250076.37278553355</v>
      </c>
      <c r="AQ25" s="4">
        <f>CumHKI!AP25*Inputs!AS$15*Population!AP24</f>
        <v>252805.44844845758</v>
      </c>
      <c r="AR25" s="4">
        <f>CumHKI!AQ25*Inputs!AT$15*Population!AQ24</f>
        <v>258372.48713386105</v>
      </c>
      <c r="AS25" s="4">
        <f>CumHKI!AR25*Inputs!AU$15*Population!AR24</f>
        <v>266422.75860916841</v>
      </c>
      <c r="AT25" s="4">
        <f>CumHKI!AS25*Inputs!AV$15*Population!AS24</f>
        <v>260170.34216970549</v>
      </c>
      <c r="AU25" s="4">
        <f>CumHKI!AT25*Inputs!AW$15*Population!AT24</f>
        <v>256245.7137658679</v>
      </c>
      <c r="AV25" s="4">
        <f>CumHKI!AU25*Inputs!AX$15*Population!AU24</f>
        <v>257205.24014458846</v>
      </c>
      <c r="AW25" s="4">
        <f>CumHKI!AV25*Inputs!AY$15*Population!AV24</f>
        <v>249310.66845336411</v>
      </c>
      <c r="AX25" s="4">
        <f>CumHKI!AW25*Inputs!AZ$15*Population!AW24</f>
        <v>247564.83732225548</v>
      </c>
      <c r="AY25" s="4">
        <f>CumHKI!AX25*Inputs!BA$15*Population!AX24</f>
        <v>229633.73992084744</v>
      </c>
      <c r="AZ25" s="4">
        <f>CumHKI!AY25*Inputs!BB$15*Population!AY24</f>
        <v>215759.82046284134</v>
      </c>
      <c r="BA25" s="4">
        <f>CumHKI!AZ25*Inputs!BC$15*Population!AZ24</f>
        <v>212531.85536255597</v>
      </c>
      <c r="BB25" s="4">
        <f>CumHKI!BA25*Inputs!BD$15*Population!BA24</f>
        <v>196954.26114294122</v>
      </c>
      <c r="BC25" s="4">
        <f>CumHKI!BB25*Inputs!BE$15*Population!BB24</f>
        <v>191195.33090790783</v>
      </c>
      <c r="BD25" s="4">
        <f>CumHKI!BC25*Inputs!BF$15*Population!BC24</f>
        <v>179931.32424802997</v>
      </c>
      <c r="BE25" s="4">
        <f>CumHKI!BD25*Inputs!BG$15*Population!BD24</f>
        <v>168959.16730336385</v>
      </c>
      <c r="BF25" s="4">
        <f>CumHKI!BE25*Inputs!BH$15*Population!BE24</f>
        <v>166721.44546599759</v>
      </c>
      <c r="BG25" s="4">
        <f>CumHKI!BF25*Inputs!BI$15*Population!BF24</f>
        <v>159219.96637009026</v>
      </c>
      <c r="BH25" s="4">
        <f>CumHKI!BG25*Inputs!BJ$15*Population!BG24</f>
        <v>148097.69326929716</v>
      </c>
      <c r="BI25" s="4">
        <f>CumHKI!BH25*Inputs!BK$15*Population!BH24</f>
        <v>132586.17296821109</v>
      </c>
      <c r="BJ25" s="4">
        <f>CumHKI!BI25*Inputs!BL$15*Population!BI24</f>
        <v>115920.07735300611</v>
      </c>
      <c r="BK25" s="4">
        <f>CumHKI!BJ25*Inputs!BM$15*Population!BJ24</f>
        <v>102459.92783663659</v>
      </c>
      <c r="BL25" s="4">
        <f>CumHKI!BK25*Inputs!BN$15*Population!BK24</f>
        <v>85032.396632340446</v>
      </c>
      <c r="BM25" s="4">
        <f>CumHKI!BL25*Inputs!BO$15*Population!BL24</f>
        <v>71544.72538989337</v>
      </c>
      <c r="BN25" s="4">
        <f>CumHKI!BM25*Inputs!BP$15*Population!BM24</f>
        <v>60044.815762599908</v>
      </c>
      <c r="BO25" s="4">
        <f>CumHKI!BN25*Inputs!BQ$15*Population!BN24</f>
        <v>47190.377669844638</v>
      </c>
      <c r="BP25" s="4">
        <f>CumHKI!BO25*Inputs!BR$15*Population!BO24</f>
        <v>46507.973217697057</v>
      </c>
      <c r="BQ25" s="4">
        <f>CumHKI!BP25*Inputs!BS$15*Population!BP24</f>
        <v>39064.600867914218</v>
      </c>
      <c r="BR25" s="4">
        <f>CumHKI!BQ25*Inputs!BT$15*Population!BQ24</f>
        <v>34421.31149988409</v>
      </c>
      <c r="BS25" s="4">
        <f>CumHKI!BR25*Inputs!BU$15*Population!BR24</f>
        <v>31187.47826810776</v>
      </c>
      <c r="BT25" s="4">
        <f>CumHKI!BS25*Inputs!BV$15*Population!BS24</f>
        <v>28846.381271629682</v>
      </c>
      <c r="BU25" s="4">
        <f>CumHKI!BT25*Inputs!BW$15*Population!BT24</f>
        <v>25232.156234662725</v>
      </c>
      <c r="BV25" s="4">
        <f>CumHKI!BU25*Inputs!BX$15*Population!BU24</f>
        <v>22851.021997460917</v>
      </c>
      <c r="BW25" s="4">
        <f>CumHKI!BV25*Inputs!BY$15*Population!BV24</f>
        <v>18882.38437011397</v>
      </c>
      <c r="BX25" s="4">
        <f>CumHKI!BW25*Inputs!BZ$15*Population!BW24</f>
        <v>16557.703289183213</v>
      </c>
      <c r="BY25" s="4">
        <f>CumHKI!BX25*Inputs!CA$15*Population!BX24</f>
        <v>15224.19802809537</v>
      </c>
      <c r="BZ25" s="4">
        <f>CumHKI!BY25*Inputs!CB$15*Population!BY24</f>
        <v>13693.440483429264</v>
      </c>
      <c r="CA25" s="4">
        <f>CumHKI!BZ25*Inputs!CC$15*Population!BZ24</f>
        <v>10582.596665956882</v>
      </c>
      <c r="CB25" s="4">
        <f>CumHKI!CA25*Inputs!CD$15*Population!CA24</f>
        <v>10238.144672788087</v>
      </c>
      <c r="CC25" s="4">
        <f>CumHKI!CB25*Inputs!CE$15*Population!CB24</f>
        <v>8230.2776199794789</v>
      </c>
      <c r="CD25" s="4">
        <f>CumHKI!CC25*Inputs!CF$15*Population!CC24</f>
        <v>5928.1034586749493</v>
      </c>
      <c r="CE25" s="4">
        <f>CumHKI!CD25*Inputs!CG$15*Population!CD24</f>
        <v>4731.9481080574578</v>
      </c>
      <c r="CF25" s="4">
        <f>CumHKI!CE25*Inputs!CH$15*Population!CE24</f>
        <v>3036.9360699801559</v>
      </c>
      <c r="CG25" s="4">
        <f>CumHKI!CF25*Inputs!CI$15*Population!CF24</f>
        <v>2377.4251736865212</v>
      </c>
      <c r="CH25" s="4">
        <f>CumHKI!CG25*Inputs!CJ$15*Population!CG24</f>
        <v>1825.6130149308847</v>
      </c>
      <c r="CI25" s="4">
        <f>CumHKI!CH25*Inputs!CK$15*Population!CH24</f>
        <v>1388.80678423318</v>
      </c>
      <c r="CJ25" s="4">
        <f>CumHKI!CI25*Inputs!CL$15*Population!CI24</f>
        <v>1046.3244634313389</v>
      </c>
      <c r="CK25" s="4">
        <f>CumHKI!CJ25*Inputs!CM$15*Population!CJ24</f>
        <v>762.05854945270835</v>
      </c>
      <c r="CL25" s="4">
        <f>CumHKI!CK25*Inputs!CN$15*Population!CK24</f>
        <v>533.31546181783369</v>
      </c>
      <c r="CM25" s="4">
        <f>CumHKI!CL25*Inputs!CO$15*Population!CL24</f>
        <v>358.59054567566403</v>
      </c>
      <c r="CN25" s="4">
        <f>CumHKI!CM25*Inputs!CP$15*Population!CM24</f>
        <v>230.45712195656938</v>
      </c>
      <c r="CO25" s="4">
        <f>CumHKI!CN25*Inputs!CQ$15*Population!CN24</f>
        <v>141.32661218344552</v>
      </c>
      <c r="CP25" s="4">
        <f>CumHKI!CO25*Inputs!CR$15*Population!CO24</f>
        <v>87.672565519477999</v>
      </c>
      <c r="CQ25" s="4">
        <f>CumHKI!CP25*Inputs!CS$15*Population!CP24</f>
        <v>66.264356043935834</v>
      </c>
      <c r="CR25" s="4">
        <f>CumHKI!CQ25*Inputs!CT$15*Population!CQ24</f>
        <v>51.225147805129495</v>
      </c>
      <c r="CS25" s="4">
        <f>CumHKI!CR25*Inputs!CU$15*Population!CR24</f>
        <v>28.656527443993422</v>
      </c>
      <c r="CT25" s="4">
        <f>CumHKI!CS25*Inputs!CV$15*Population!CS24</f>
        <v>4.7384308652930178</v>
      </c>
      <c r="CU25" s="4">
        <f>CumHKI!CT25*Inputs!CW$15*Population!CT24</f>
        <v>4.6915157082109094</v>
      </c>
      <c r="CV25" s="4">
        <f>CumHKI!CU25*Inputs!CX$15*Population!CU24</f>
        <v>3.6820637651981287</v>
      </c>
      <c r="CW25" s="4">
        <f>CumHKI!CV25*Inputs!CY$15*Population!CV24</f>
        <v>2.7482273342682153</v>
      </c>
      <c r="CX25" s="4">
        <f>CumHKI!CW25*Inputs!CZ$15*Population!CW24</f>
        <v>1.7769908000926018</v>
      </c>
      <c r="CY25" s="4">
        <f>CumHKI!CX25*Inputs!DA$15*Population!CX24</f>
        <v>0.87969841588742659</v>
      </c>
      <c r="CZ25" s="4">
        <f>CumHKI!CY25*Inputs!DB$15*Population!CY24</f>
        <v>0.38105748212945456</v>
      </c>
    </row>
    <row r="26" spans="1:104" x14ac:dyDescent="0.25">
      <c r="A26">
        <f>'HKFI(x)'!AE24</f>
        <v>1972</v>
      </c>
      <c r="B26">
        <f t="shared" si="0"/>
        <v>8472303.0381750148</v>
      </c>
      <c r="C26">
        <f t="shared" si="1"/>
        <v>2.7055715292862104</v>
      </c>
      <c r="D26" s="4">
        <f>CumHKI!C26*Inputs!F$15*Population!C25</f>
        <v>0</v>
      </c>
      <c r="E26" s="4">
        <f>CumHKI!D26*Inputs!G$15*Population!D25</f>
        <v>0</v>
      </c>
      <c r="F26" s="4">
        <f>CumHKI!E26*Inputs!H$15*Population!E25</f>
        <v>0</v>
      </c>
      <c r="G26" s="4">
        <f>CumHKI!F26*Inputs!I$15*Population!F25</f>
        <v>0</v>
      </c>
      <c r="H26" s="4">
        <f>CumHKI!G26*Inputs!J$15*Population!G25</f>
        <v>0</v>
      </c>
      <c r="I26" s="4">
        <f>CumHKI!H26*Inputs!K$15*Population!H25</f>
        <v>0</v>
      </c>
      <c r="J26" s="4">
        <f>CumHKI!I26*Inputs!L$15*Population!I25</f>
        <v>0</v>
      </c>
      <c r="K26" s="4">
        <f>CumHKI!J26*Inputs!M$15*Population!J25</f>
        <v>0</v>
      </c>
      <c r="L26" s="4">
        <f>CumHKI!K26*Inputs!N$15*Population!K25</f>
        <v>0</v>
      </c>
      <c r="M26" s="4">
        <f>CumHKI!L26*Inputs!O$15*Population!L25</f>
        <v>0</v>
      </c>
      <c r="N26" s="4">
        <f>CumHKI!M26*Inputs!P$15*Population!M25</f>
        <v>0</v>
      </c>
      <c r="O26" s="4">
        <f>CumHKI!N26*Inputs!Q$15*Population!N25</f>
        <v>0</v>
      </c>
      <c r="P26" s="4">
        <f>CumHKI!O26*Inputs!R$15*Population!O25</f>
        <v>0</v>
      </c>
      <c r="Q26" s="4">
        <f>CumHKI!P26*Inputs!S$15*Population!P25</f>
        <v>0</v>
      </c>
      <c r="R26" s="4">
        <f>CumHKI!Q26*Inputs!T$15*Population!Q25</f>
        <v>0</v>
      </c>
      <c r="S26" s="4">
        <f>CumHKI!R26*Inputs!U$15*Population!R25</f>
        <v>2477.391963403918</v>
      </c>
      <c r="T26" s="4">
        <f>CumHKI!S26*Inputs!V$15*Population!S25</f>
        <v>3380.2233785481253</v>
      </c>
      <c r="U26" s="4">
        <f>CumHKI!T26*Inputs!W$15*Population!T25</f>
        <v>6298.9040963854204</v>
      </c>
      <c r="V26" s="4">
        <f>CumHKI!U26*Inputs!X$15*Population!U25</f>
        <v>10576.353813471962</v>
      </c>
      <c r="W26" s="4">
        <f>CumHKI!V26*Inputs!Y$15*Population!V25</f>
        <v>18645.850412469434</v>
      </c>
      <c r="X26" s="4">
        <f>CumHKI!W26*Inputs!Z$15*Population!W25</f>
        <v>26176.177199391834</v>
      </c>
      <c r="Y26" s="4">
        <f>CumHKI!X26*Inputs!AA$15*Population!X25</f>
        <v>39545.788541771872</v>
      </c>
      <c r="Z26" s="4">
        <f>CumHKI!Y26*Inputs!AB$15*Population!Y25</f>
        <v>53444.201048263945</v>
      </c>
      <c r="AA26" s="4">
        <f>CumHKI!Z26*Inputs!AC$15*Population!Z25</f>
        <v>70416.278698787472</v>
      </c>
      <c r="AB26" s="4">
        <f>CumHKI!AA26*Inputs!AD$15*Population!AA25</f>
        <v>92591.600733329993</v>
      </c>
      <c r="AC26" s="4">
        <f>CumHKI!AB26*Inputs!AE$15*Population!AB25</f>
        <v>116315.89829879142</v>
      </c>
      <c r="AD26" s="4">
        <f>CumHKI!AC26*Inputs!AF$15*Population!AC25</f>
        <v>141968.493137015</v>
      </c>
      <c r="AE26" s="4">
        <f>CumHKI!AD26*Inputs!AG$15*Population!AD25</f>
        <v>158845.00338061084</v>
      </c>
      <c r="AF26" s="4">
        <f>CumHKI!AE26*Inputs!AH$15*Population!AE25</f>
        <v>182406.7663028627</v>
      </c>
      <c r="AG26" s="4">
        <f>CumHKI!AF26*Inputs!AI$15*Population!AF25</f>
        <v>211838.49406250258</v>
      </c>
      <c r="AH26" s="4">
        <f>CumHKI!AG26*Inputs!AJ$15*Population!AG25</f>
        <v>227442.68087099082</v>
      </c>
      <c r="AI26" s="4">
        <f>CumHKI!AH26*Inputs!AK$15*Population!AH25</f>
        <v>253314.30434594696</v>
      </c>
      <c r="AJ26" s="4">
        <f>CumHKI!AI26*Inputs!AL$15*Population!AI25</f>
        <v>257645.94338185331</v>
      </c>
      <c r="AK26" s="4">
        <f>CumHKI!AJ26*Inputs!AM$15*Population!AJ25</f>
        <v>261970.06582292297</v>
      </c>
      <c r="AL26" s="4">
        <f>CumHKI!AK26*Inputs!AN$15*Population!AK25</f>
        <v>268884.46044977743</v>
      </c>
      <c r="AM26" s="4">
        <f>CumHKI!AL26*Inputs!AO$15*Population!AL25</f>
        <v>268458.56981311401</v>
      </c>
      <c r="AN26" s="4">
        <f>CumHKI!AM26*Inputs!AP$15*Population!AM25</f>
        <v>272589.49626562773</v>
      </c>
      <c r="AO26" s="4">
        <f>CumHKI!AN26*Inputs!AQ$15*Population!AN25</f>
        <v>268367.92323478998</v>
      </c>
      <c r="AP26" s="4">
        <f>CumHKI!AO26*Inputs!AR$15*Population!AO25</f>
        <v>256705.0677992077</v>
      </c>
      <c r="AQ26" s="4">
        <f>CumHKI!AP26*Inputs!AS$15*Population!AP25</f>
        <v>258839.16206675582</v>
      </c>
      <c r="AR26" s="4">
        <f>CumHKI!AQ26*Inputs!AT$15*Population!AQ25</f>
        <v>263960.28233687079</v>
      </c>
      <c r="AS26" s="4">
        <f>CumHKI!AR26*Inputs!AU$15*Population!AR25</f>
        <v>272039.10096530931</v>
      </c>
      <c r="AT26" s="4">
        <f>CumHKI!AS26*Inputs!AV$15*Population!AS25</f>
        <v>265500.09025583923</v>
      </c>
      <c r="AU26" s="4">
        <f>CumHKI!AT26*Inputs!AW$15*Population!AT25</f>
        <v>261259.94045140062</v>
      </c>
      <c r="AV26" s="4">
        <f>CumHKI!AU26*Inputs!AX$15*Population!AU25</f>
        <v>262031.05588590491</v>
      </c>
      <c r="AW26" s="4">
        <f>CumHKI!AV26*Inputs!AY$15*Population!AV25</f>
        <v>253800.72396589105</v>
      </c>
      <c r="AX26" s="4">
        <f>CumHKI!AW26*Inputs!AZ$15*Population!AW25</f>
        <v>251885.05429482265</v>
      </c>
      <c r="AY26" s="4">
        <f>CumHKI!AX26*Inputs!BA$15*Population!AX25</f>
        <v>233540.05450755285</v>
      </c>
      <c r="AZ26" s="4">
        <f>CumHKI!AY26*Inputs!BB$15*Population!AY25</f>
        <v>219545.01981738053</v>
      </c>
      <c r="BA26" s="4">
        <f>CumHKI!AZ26*Inputs!BC$15*Population!AZ25</f>
        <v>218688.53116497857</v>
      </c>
      <c r="BB26" s="4">
        <f>CumHKI!BA26*Inputs!BD$15*Population!BA25</f>
        <v>202864.96876303243</v>
      </c>
      <c r="BC26" s="4">
        <f>CumHKI!BB26*Inputs!BE$15*Population!BB25</f>
        <v>196922.10752674635</v>
      </c>
      <c r="BD26" s="4">
        <f>CumHKI!BC26*Inputs!BF$15*Population!BC25</f>
        <v>185282.72094116241</v>
      </c>
      <c r="BE26" s="4">
        <f>CumHKI!BD26*Inputs!BG$15*Population!BD25</f>
        <v>174292.78579262915</v>
      </c>
      <c r="BF26" s="4">
        <f>CumHKI!BE26*Inputs!BH$15*Population!BE25</f>
        <v>172457.46550838696</v>
      </c>
      <c r="BG26" s="4">
        <f>CumHKI!BF26*Inputs!BI$15*Population!BF25</f>
        <v>165016.49534462226</v>
      </c>
      <c r="BH26" s="4">
        <f>CumHKI!BG26*Inputs!BJ$15*Population!BG25</f>
        <v>153531.09545224396</v>
      </c>
      <c r="BI26" s="4">
        <f>CumHKI!BH26*Inputs!BK$15*Population!BH25</f>
        <v>137571.71996140439</v>
      </c>
      <c r="BJ26" s="4">
        <f>CumHKI!BI26*Inputs!BL$15*Population!BI25</f>
        <v>120076.79606409602</v>
      </c>
      <c r="BK26" s="4">
        <f>CumHKI!BJ26*Inputs!BM$15*Population!BJ25</f>
        <v>105749.62737332555</v>
      </c>
      <c r="BL26" s="4">
        <f>CumHKI!BK26*Inputs!BN$15*Population!BK25</f>
        <v>87513.92946332258</v>
      </c>
      <c r="BM26" s="4">
        <f>CumHKI!BL26*Inputs!BO$15*Population!BL25</f>
        <v>73607.960748644415</v>
      </c>
      <c r="BN26" s="4">
        <f>CumHKI!BM26*Inputs!BP$15*Population!BM25</f>
        <v>61692.909851497127</v>
      </c>
      <c r="BO26" s="4">
        <f>CumHKI!BN26*Inputs!BQ$15*Population!BN25</f>
        <v>48540.478675819133</v>
      </c>
      <c r="BP26" s="4">
        <f>CumHKI!BO26*Inputs!BR$15*Population!BO25</f>
        <v>47989.122828960579</v>
      </c>
      <c r="BQ26" s="4">
        <f>CumHKI!BP26*Inputs!BS$15*Population!BP25</f>
        <v>40396.028082739947</v>
      </c>
      <c r="BR26" s="4">
        <f>CumHKI!BQ26*Inputs!BT$15*Population!BQ25</f>
        <v>35570.465900474999</v>
      </c>
      <c r="BS26" s="4">
        <f>CumHKI!BR26*Inputs!BU$15*Population!BR25</f>
        <v>32244.828337266506</v>
      </c>
      <c r="BT26" s="4">
        <f>CumHKI!BS26*Inputs!BV$15*Population!BS25</f>
        <v>29731.508787408671</v>
      </c>
      <c r="BU26" s="4">
        <f>CumHKI!BT26*Inputs!BW$15*Population!BT25</f>
        <v>25841.718774755485</v>
      </c>
      <c r="BV26" s="4">
        <f>CumHKI!BU26*Inputs!BX$15*Population!BU25</f>
        <v>23279.713195382519</v>
      </c>
      <c r="BW26" s="4">
        <f>CumHKI!BV26*Inputs!BY$15*Population!BV25</f>
        <v>19206.159032035786</v>
      </c>
      <c r="BX26" s="4">
        <f>CumHKI!BW26*Inputs!BZ$15*Population!BW25</f>
        <v>16776.187879578101</v>
      </c>
      <c r="BY26" s="4">
        <f>CumHKI!BX26*Inputs!CA$15*Population!BX25</f>
        <v>15492.445543635493</v>
      </c>
      <c r="BZ26" s="4">
        <f>CumHKI!BY26*Inputs!CB$15*Population!BY25</f>
        <v>14113.367137262399</v>
      </c>
      <c r="CA26" s="4">
        <f>CumHKI!BZ26*Inputs!CC$15*Population!BZ25</f>
        <v>11057.010518279449</v>
      </c>
      <c r="CB26" s="4">
        <f>CumHKI!CA26*Inputs!CD$15*Population!CA25</f>
        <v>10771.217624787587</v>
      </c>
      <c r="CC26" s="4">
        <f>CumHKI!CB26*Inputs!CE$15*Population!CB25</f>
        <v>8773.7549528099353</v>
      </c>
      <c r="CD26" s="4">
        <f>CumHKI!CC26*Inputs!CF$15*Population!CC25</f>
        <v>6336.6524100139659</v>
      </c>
      <c r="CE26" s="4">
        <f>CumHKI!CD26*Inputs!CG$15*Population!CD25</f>
        <v>5007.6719474406173</v>
      </c>
      <c r="CF26" s="4">
        <f>CumHKI!CE26*Inputs!CH$15*Population!CE25</f>
        <v>3353.3946098245096</v>
      </c>
      <c r="CG26" s="4">
        <f>CumHKI!CF26*Inputs!CI$15*Population!CF25</f>
        <v>2625.1605496435664</v>
      </c>
      <c r="CH26" s="4">
        <f>CumHKI!CG26*Inputs!CJ$15*Population!CG25</f>
        <v>2015.8477830370339</v>
      </c>
      <c r="CI26" s="4">
        <f>CumHKI!CH26*Inputs!CK$15*Population!CH25</f>
        <v>1533.5249333601175</v>
      </c>
      <c r="CJ26" s="4">
        <f>CumHKI!CI26*Inputs!CL$15*Population!CI25</f>
        <v>1155.3548494094907</v>
      </c>
      <c r="CK26" s="4">
        <f>CumHKI!CJ26*Inputs!CM$15*Population!CJ25</f>
        <v>841.46750975962914</v>
      </c>
      <c r="CL26" s="4">
        <f>CumHKI!CK26*Inputs!CN$15*Population!CK25</f>
        <v>588.88865415190594</v>
      </c>
      <c r="CM26" s="4">
        <f>CumHKI!CL26*Inputs!CO$15*Population!CL25</f>
        <v>395.9568378436951</v>
      </c>
      <c r="CN26" s="4">
        <f>CumHKI!CM26*Inputs!CP$15*Population!CM25</f>
        <v>254.47149783758175</v>
      </c>
      <c r="CO26" s="4">
        <f>CumHKI!CN26*Inputs!CQ$15*Population!CN25</f>
        <v>156.05330128790681</v>
      </c>
      <c r="CP26" s="4">
        <f>CumHKI!CO26*Inputs!CR$15*Population!CO25</f>
        <v>96.808329799456317</v>
      </c>
      <c r="CQ26" s="4">
        <f>CumHKI!CP26*Inputs!CS$15*Population!CP25</f>
        <v>73.169315804095447</v>
      </c>
      <c r="CR26" s="4">
        <f>CumHKI!CQ26*Inputs!CT$15*Population!CQ25</f>
        <v>56.562973529537459</v>
      </c>
      <c r="CS26" s="4">
        <f>CumHKI!CR26*Inputs!CU$15*Population!CR25</f>
        <v>31.642630089214748</v>
      </c>
      <c r="CT26" s="4">
        <f>CumHKI!CS26*Inputs!CV$15*Population!CS25</f>
        <v>5.232190654182431</v>
      </c>
      <c r="CU26" s="4">
        <f>CumHKI!CT26*Inputs!CW$15*Population!CT25</f>
        <v>5.1803867863192377</v>
      </c>
      <c r="CV26" s="4">
        <f>CumHKI!CU26*Inputs!CX$15*Population!CU25</f>
        <v>4.0657466929576245</v>
      </c>
      <c r="CW26" s="4">
        <f>CumHKI!CV26*Inputs!CY$15*Population!CV25</f>
        <v>3.034601492078044</v>
      </c>
      <c r="CX26" s="4">
        <f>CumHKI!CW26*Inputs!CZ$15*Population!CW25</f>
        <v>1.9621589764901475</v>
      </c>
      <c r="CY26" s="4">
        <f>CumHKI!CX26*Inputs!DA$15*Population!CX25</f>
        <v>0.97136582994561749</v>
      </c>
      <c r="CZ26" s="4">
        <f>CumHKI!CY26*Inputs!DB$15*Population!CY25</f>
        <v>0.42076490158535418</v>
      </c>
    </row>
    <row r="27" spans="1:104" x14ac:dyDescent="0.25">
      <c r="A27">
        <f>'HKFI(x)'!AE25</f>
        <v>1973</v>
      </c>
      <c r="B27">
        <f t="shared" si="0"/>
        <v>8711751.9852572531</v>
      </c>
      <c r="C27">
        <f t="shared" si="1"/>
        <v>2.8262556946241801</v>
      </c>
      <c r="D27" s="4">
        <f>CumHKI!C27*Inputs!F$15*Population!C26</f>
        <v>0</v>
      </c>
      <c r="E27" s="4">
        <f>CumHKI!D27*Inputs!G$15*Population!D26</f>
        <v>0</v>
      </c>
      <c r="F27" s="4">
        <f>CumHKI!E27*Inputs!H$15*Population!E26</f>
        <v>0</v>
      </c>
      <c r="G27" s="4">
        <f>CumHKI!F27*Inputs!I$15*Population!F26</f>
        <v>0</v>
      </c>
      <c r="H27" s="4">
        <f>CumHKI!G27*Inputs!J$15*Population!G26</f>
        <v>0</v>
      </c>
      <c r="I27" s="4">
        <f>CumHKI!H27*Inputs!K$15*Population!H26</f>
        <v>0</v>
      </c>
      <c r="J27" s="4">
        <f>CumHKI!I27*Inputs!L$15*Population!I26</f>
        <v>0</v>
      </c>
      <c r="K27" s="4">
        <f>CumHKI!J27*Inputs!M$15*Population!J26</f>
        <v>0</v>
      </c>
      <c r="L27" s="4">
        <f>CumHKI!K27*Inputs!N$15*Population!K26</f>
        <v>0</v>
      </c>
      <c r="M27" s="4">
        <f>CumHKI!L27*Inputs!O$15*Population!L26</f>
        <v>0</v>
      </c>
      <c r="N27" s="4">
        <f>CumHKI!M27*Inputs!P$15*Population!M26</f>
        <v>0</v>
      </c>
      <c r="O27" s="4">
        <f>CumHKI!N27*Inputs!Q$15*Population!N26</f>
        <v>0</v>
      </c>
      <c r="P27" s="4">
        <f>CumHKI!O27*Inputs!R$15*Population!O26</f>
        <v>0</v>
      </c>
      <c r="Q27" s="4">
        <f>CumHKI!P27*Inputs!S$15*Population!P26</f>
        <v>0</v>
      </c>
      <c r="R27" s="4">
        <f>CumHKI!Q27*Inputs!T$15*Population!Q26</f>
        <v>0</v>
      </c>
      <c r="S27" s="4">
        <f>CumHKI!R27*Inputs!U$15*Population!R26</f>
        <v>2574.9540859215749</v>
      </c>
      <c r="T27" s="4">
        <f>CumHKI!S27*Inputs!V$15*Population!S26</f>
        <v>3519.6353324597731</v>
      </c>
      <c r="U27" s="4">
        <f>CumHKI!T27*Inputs!W$15*Population!T26</f>
        <v>6550.2664291711772</v>
      </c>
      <c r="V27" s="4">
        <f>CumHKI!U27*Inputs!X$15*Population!U26</f>
        <v>10989.889000315668</v>
      </c>
      <c r="W27" s="4">
        <f>CumHKI!V27*Inputs!Y$15*Population!V26</f>
        <v>19301.515179715207</v>
      </c>
      <c r="X27" s="4">
        <f>CumHKI!W27*Inputs!Z$15*Population!W26</f>
        <v>26942.335335960241</v>
      </c>
      <c r="Y27" s="4">
        <f>CumHKI!X27*Inputs!AA$15*Population!X26</f>
        <v>40545.005663129225</v>
      </c>
      <c r="Z27" s="4">
        <f>CumHKI!Y27*Inputs!AB$15*Population!Y26</f>
        <v>54785.622268372943</v>
      </c>
      <c r="AA27" s="4">
        <f>CumHKI!Z27*Inputs!AC$15*Population!Z26</f>
        <v>72100.358560766006</v>
      </c>
      <c r="AB27" s="4">
        <f>CumHKI!AA27*Inputs!AD$15*Population!AA26</f>
        <v>94894.782069720633</v>
      </c>
      <c r="AC27" s="4">
        <f>CumHKI!AB27*Inputs!AE$15*Population!AB26</f>
        <v>119525.27941338453</v>
      </c>
      <c r="AD27" s="4">
        <f>CumHKI!AC27*Inputs!AF$15*Population!AC26</f>
        <v>146135.38727568244</v>
      </c>
      <c r="AE27" s="4">
        <f>CumHKI!AD27*Inputs!AG$15*Population!AD26</f>
        <v>163388.64663623742</v>
      </c>
      <c r="AF27" s="4">
        <f>CumHKI!AE27*Inputs!AH$15*Population!AE26</f>
        <v>187565.890414291</v>
      </c>
      <c r="AG27" s="4">
        <f>CumHKI!AF27*Inputs!AI$15*Population!AF26</f>
        <v>218080.94287275022</v>
      </c>
      <c r="AH27" s="4">
        <f>CumHKI!AG27*Inputs!AJ$15*Population!AG26</f>
        <v>234496.77282504589</v>
      </c>
      <c r="AI27" s="4">
        <f>CumHKI!AH27*Inputs!AK$15*Population!AH26</f>
        <v>261374.8256640599</v>
      </c>
      <c r="AJ27" s="4">
        <f>CumHKI!AI27*Inputs!AL$15*Population!AI26</f>
        <v>265768.66016830294</v>
      </c>
      <c r="AK27" s="4">
        <f>CumHKI!AJ27*Inputs!AM$15*Population!AJ26</f>
        <v>270215.44943688763</v>
      </c>
      <c r="AL27" s="4">
        <f>CumHKI!AK27*Inputs!AN$15*Population!AK26</f>
        <v>277302.05144122074</v>
      </c>
      <c r="AM27" s="4">
        <f>CumHKI!AL27*Inputs!AO$15*Population!AL26</f>
        <v>276728.56626057572</v>
      </c>
      <c r="AN27" s="4">
        <f>CumHKI!AM27*Inputs!AP$15*Population!AM26</f>
        <v>280760.63984813355</v>
      </c>
      <c r="AO27" s="4">
        <f>CumHKI!AN27*Inputs!AQ$15*Population!AN26</f>
        <v>276321.26414383529</v>
      </c>
      <c r="AP27" s="4">
        <f>CumHKI!AO27*Inputs!AR$15*Population!AO26</f>
        <v>264270.15195694659</v>
      </c>
      <c r="AQ27" s="4">
        <f>CumHKI!AP27*Inputs!AS$15*Population!AP26</f>
        <v>265989.92316505982</v>
      </c>
      <c r="AR27" s="4">
        <f>CumHKI!AQ27*Inputs!AT$15*Population!AQ26</f>
        <v>270547.62169103179</v>
      </c>
      <c r="AS27" s="4">
        <f>CumHKI!AR27*Inputs!AU$15*Population!AR26</f>
        <v>278214.61373606481</v>
      </c>
      <c r="AT27" s="4">
        <f>CumHKI!AS27*Inputs!AV$15*Population!AS26</f>
        <v>271390.94403799204</v>
      </c>
      <c r="AU27" s="4">
        <f>CumHKI!AT27*Inputs!AW$15*Population!AT26</f>
        <v>266908.30136385391</v>
      </c>
      <c r="AV27" s="4">
        <f>CumHKI!AU27*Inputs!AX$15*Population!AU26</f>
        <v>267469.25406107504</v>
      </c>
      <c r="AW27" s="4">
        <f>CumHKI!AV27*Inputs!AY$15*Population!AV26</f>
        <v>258882.55816370551</v>
      </c>
      <c r="AX27" s="4">
        <f>CumHKI!AW27*Inputs!AZ$15*Population!AW26</f>
        <v>256756.16362378959</v>
      </c>
      <c r="AY27" s="4">
        <f>CumHKI!AX27*Inputs!BA$15*Population!AX26</f>
        <v>237934.85341867188</v>
      </c>
      <c r="AZ27" s="4">
        <f>CumHKI!AY27*Inputs!BB$15*Population!AY26</f>
        <v>223589.28680649161</v>
      </c>
      <c r="BA27" s="4">
        <f>CumHKI!AZ27*Inputs!BC$15*Population!AZ26</f>
        <v>222846.13877337927</v>
      </c>
      <c r="BB27" s="4">
        <f>CumHKI!BA27*Inputs!BD$15*Population!BA26</f>
        <v>209057.17602178993</v>
      </c>
      <c r="BC27" s="4">
        <f>CumHKI!BB27*Inputs!BE$15*Population!BB26</f>
        <v>203153.23577328696</v>
      </c>
      <c r="BD27" s="4">
        <f>CumHKI!BC27*Inputs!BF$15*Population!BC26</f>
        <v>191147.14646861758</v>
      </c>
      <c r="BE27" s="4">
        <f>CumHKI!BD27*Inputs!BG$15*Population!BD26</f>
        <v>179784.48791120743</v>
      </c>
      <c r="BF27" s="4">
        <f>CumHKI!BE27*Inputs!BH$15*Population!BE26</f>
        <v>178227.88574848408</v>
      </c>
      <c r="BG27" s="4">
        <f>CumHKI!BF27*Inputs!BI$15*Population!BF26</f>
        <v>171033.79221615256</v>
      </c>
      <c r="BH27" s="4">
        <f>CumHKI!BG27*Inputs!BJ$15*Population!BG26</f>
        <v>159460.94207903612</v>
      </c>
      <c r="BI27" s="4">
        <f>CumHKI!BH27*Inputs!BK$15*Population!BH26</f>
        <v>142936.6391080629</v>
      </c>
      <c r="BJ27" s="4">
        <f>CumHKI!BI27*Inputs!BL$15*Population!BI26</f>
        <v>124882.08457263855</v>
      </c>
      <c r="BK27" s="4">
        <f>CumHKI!BJ27*Inputs!BM$15*Population!BJ26</f>
        <v>109813.63502537929</v>
      </c>
      <c r="BL27" s="4">
        <f>CumHKI!BK27*Inputs!BN$15*Population!BK26</f>
        <v>90561.661697424235</v>
      </c>
      <c r="BM27" s="4">
        <f>CumHKI!BL27*Inputs!BO$15*Population!BL26</f>
        <v>75963.356089302513</v>
      </c>
      <c r="BN27" s="4">
        <f>CumHKI!BM27*Inputs!BP$15*Population!BM26</f>
        <v>63648.604441876603</v>
      </c>
      <c r="BO27" s="4">
        <f>CumHKI!BN27*Inputs!BQ$15*Population!BN26</f>
        <v>50013.536962453843</v>
      </c>
      <c r="BP27" s="4">
        <f>CumHKI!BO27*Inputs!BR$15*Population!BO26</f>
        <v>49499.800331618178</v>
      </c>
      <c r="BQ27" s="4">
        <f>CumHKI!BP27*Inputs!BS$15*Population!BP26</f>
        <v>41797.469894553789</v>
      </c>
      <c r="BR27" s="4">
        <f>CumHKI!BQ27*Inputs!BT$15*Population!BQ26</f>
        <v>36883.614867031749</v>
      </c>
      <c r="BS27" s="4">
        <f>CumHKI!BR27*Inputs!BU$15*Population!BR26</f>
        <v>33409.744286281799</v>
      </c>
      <c r="BT27" s="4">
        <f>CumHKI!BS27*Inputs!BV$15*Population!BS26</f>
        <v>30816.137867221008</v>
      </c>
      <c r="BU27" s="4">
        <f>CumHKI!BT27*Inputs!BW$15*Population!BT26</f>
        <v>26698.239279301204</v>
      </c>
      <c r="BV27" s="4">
        <f>CumHKI!BU27*Inputs!BX$15*Population!BU26</f>
        <v>23893.769298477673</v>
      </c>
      <c r="BW27" s="4">
        <f>CumHKI!BV27*Inputs!BY$15*Population!BV26</f>
        <v>19599.185170108733</v>
      </c>
      <c r="BX27" s="4">
        <f>CumHKI!BW27*Inputs!BZ$15*Population!BW26</f>
        <v>17081.910373962281</v>
      </c>
      <c r="BY27" s="4">
        <f>CumHKI!BX27*Inputs!CA$15*Population!BX26</f>
        <v>15702.769881857439</v>
      </c>
      <c r="BZ27" s="4">
        <f>CumHKI!BY27*Inputs!CB$15*Population!BY26</f>
        <v>14341.092254677204</v>
      </c>
      <c r="CA27" s="4">
        <f>CumHKI!BZ27*Inputs!CC$15*Population!BZ26</f>
        <v>11352.057686389804</v>
      </c>
      <c r="CB27" s="4">
        <f>CumHKI!CA27*Inputs!CD$15*Population!CA26</f>
        <v>11187.271692505512</v>
      </c>
      <c r="CC27" s="4">
        <f>CumHKI!CB27*Inputs!CE$15*Population!CB26</f>
        <v>9167.9907417769246</v>
      </c>
      <c r="CD27" s="4">
        <f>CumHKI!CC27*Inputs!CF$15*Population!CC26</f>
        <v>6704.1495135285395</v>
      </c>
      <c r="CE27" s="4">
        <f>CumHKI!CD27*Inputs!CG$15*Population!CD26</f>
        <v>5294.1853699623744</v>
      </c>
      <c r="CF27" s="4">
        <f>CumHKI!CE27*Inputs!CH$15*Population!CE26</f>
        <v>3549.1970150891684</v>
      </c>
      <c r="CG27" s="4">
        <f>CumHKI!CF27*Inputs!CI$15*Population!CF26</f>
        <v>2778.4418689133568</v>
      </c>
      <c r="CH27" s="4">
        <f>CumHKI!CG27*Inputs!CJ$15*Population!CG26</f>
        <v>2133.5517488660776</v>
      </c>
      <c r="CI27" s="4">
        <f>CumHKI!CH27*Inputs!CK$15*Population!CH26</f>
        <v>1623.0663996717576</v>
      </c>
      <c r="CJ27" s="4">
        <f>CumHKI!CI27*Inputs!CL$15*Population!CI26</f>
        <v>1222.8152245725573</v>
      </c>
      <c r="CK27" s="4">
        <f>CumHKI!CJ27*Inputs!CM$15*Population!CJ26</f>
        <v>890.60021900902495</v>
      </c>
      <c r="CL27" s="4">
        <f>CumHKI!CK27*Inputs!CN$15*Population!CK26</f>
        <v>623.27345771131934</v>
      </c>
      <c r="CM27" s="4">
        <f>CumHKI!CL27*Inputs!CO$15*Population!CL26</f>
        <v>419.07648532080538</v>
      </c>
      <c r="CN27" s="4">
        <f>CumHKI!CM27*Inputs!CP$15*Population!CM26</f>
        <v>269.32991360586698</v>
      </c>
      <c r="CO27" s="4">
        <f>CumHKI!CN27*Inputs!CQ$15*Population!CN26</f>
        <v>165.16514623813828</v>
      </c>
      <c r="CP27" s="4">
        <f>CumHKI!CO27*Inputs!CR$15*Population!CO26</f>
        <v>102.46090160500945</v>
      </c>
      <c r="CQ27" s="4">
        <f>CumHKI!CP27*Inputs!CS$15*Population!CP26</f>
        <v>77.441621838117811</v>
      </c>
      <c r="CR27" s="4">
        <f>CumHKI!CQ27*Inputs!CT$15*Population!CQ26</f>
        <v>59.865646657703628</v>
      </c>
      <c r="CS27" s="4">
        <f>CumHKI!CR27*Inputs!CU$15*Population!CR26</f>
        <v>33.490221500680747</v>
      </c>
      <c r="CT27" s="4">
        <f>CumHKI!CS27*Inputs!CV$15*Population!CS26</f>
        <v>5.5376946684999711</v>
      </c>
      <c r="CU27" s="4">
        <f>CumHKI!CT27*Inputs!CW$15*Population!CT26</f>
        <v>5.4828660084158134</v>
      </c>
      <c r="CV27" s="4">
        <f>CumHKI!CU27*Inputs!CX$15*Population!CU26</f>
        <v>4.3031428464987664</v>
      </c>
      <c r="CW27" s="4">
        <f>CumHKI!CV27*Inputs!CY$15*Population!CV26</f>
        <v>3.2117897864194913</v>
      </c>
      <c r="CX27" s="4">
        <f>CumHKI!CW27*Inputs!CZ$15*Population!CW26</f>
        <v>2.0767280898246856</v>
      </c>
      <c r="CY27" s="4">
        <f>CumHKI!CX27*Inputs!DA$15*Population!CX26</f>
        <v>1.0280832127844979</v>
      </c>
      <c r="CZ27" s="4">
        <f>CumHKI!CY27*Inputs!DB$15*Population!CY26</f>
        <v>0.44533307484477014</v>
      </c>
    </row>
    <row r="28" spans="1:104" x14ac:dyDescent="0.25">
      <c r="A28">
        <f>'HKFI(x)'!AE26</f>
        <v>1974</v>
      </c>
      <c r="B28">
        <f t="shared" si="0"/>
        <v>8973562.918344751</v>
      </c>
      <c r="C28">
        <f t="shared" si="1"/>
        <v>3.0052615539394978</v>
      </c>
      <c r="D28" s="4">
        <f>CumHKI!C28*Inputs!F$15*Population!C27</f>
        <v>0</v>
      </c>
      <c r="E28" s="4">
        <f>CumHKI!D28*Inputs!G$15*Population!D27</f>
        <v>0</v>
      </c>
      <c r="F28" s="4">
        <f>CumHKI!E28*Inputs!H$15*Population!E27</f>
        <v>0</v>
      </c>
      <c r="G28" s="4">
        <f>CumHKI!F28*Inputs!I$15*Population!F27</f>
        <v>0</v>
      </c>
      <c r="H28" s="4">
        <f>CumHKI!G28*Inputs!J$15*Population!G27</f>
        <v>0</v>
      </c>
      <c r="I28" s="4">
        <f>CumHKI!H28*Inputs!K$15*Population!H27</f>
        <v>0</v>
      </c>
      <c r="J28" s="4">
        <f>CumHKI!I28*Inputs!L$15*Population!I27</f>
        <v>0</v>
      </c>
      <c r="K28" s="4">
        <f>CumHKI!J28*Inputs!M$15*Population!J27</f>
        <v>0</v>
      </c>
      <c r="L28" s="4">
        <f>CumHKI!K28*Inputs!N$15*Population!K27</f>
        <v>0</v>
      </c>
      <c r="M28" s="4">
        <f>CumHKI!L28*Inputs!O$15*Population!L27</f>
        <v>0</v>
      </c>
      <c r="N28" s="4">
        <f>CumHKI!M28*Inputs!P$15*Population!M27</f>
        <v>0</v>
      </c>
      <c r="O28" s="4">
        <f>CumHKI!N28*Inputs!Q$15*Population!N27</f>
        <v>0</v>
      </c>
      <c r="P28" s="4">
        <f>CumHKI!O28*Inputs!R$15*Population!O27</f>
        <v>0</v>
      </c>
      <c r="Q28" s="4">
        <f>CumHKI!P28*Inputs!S$15*Population!P27</f>
        <v>0</v>
      </c>
      <c r="R28" s="4">
        <f>CumHKI!Q28*Inputs!T$15*Population!Q27</f>
        <v>0</v>
      </c>
      <c r="S28" s="4">
        <f>CumHKI!R28*Inputs!U$15*Population!R27</f>
        <v>2673.7455725317513</v>
      </c>
      <c r="T28" s="4">
        <f>CumHKI!S28*Inputs!V$15*Population!S27</f>
        <v>3664.04159194045</v>
      </c>
      <c r="U28" s="4">
        <f>CumHKI!T28*Inputs!W$15*Population!T27</f>
        <v>6830.8964379302815</v>
      </c>
      <c r="V28" s="4">
        <f>CumHKI!U28*Inputs!X$15*Population!U27</f>
        <v>11447.788714046565</v>
      </c>
      <c r="W28" s="4">
        <f>CumHKI!V28*Inputs!Y$15*Population!V27</f>
        <v>20095.032195945896</v>
      </c>
      <c r="X28" s="4">
        <f>CumHKI!W28*Inputs!Z$15*Population!W27</f>
        <v>27942.348484983842</v>
      </c>
      <c r="Y28" s="4">
        <f>CumHKI!X28*Inputs!AA$15*Population!X27</f>
        <v>41801.861505166911</v>
      </c>
      <c r="Z28" s="4">
        <f>CumHKI!Y28*Inputs!AB$15*Population!Y27</f>
        <v>56255.098078778559</v>
      </c>
      <c r="AA28" s="4">
        <f>CumHKI!Z28*Inputs!AC$15*Population!Z27</f>
        <v>74022.285882240627</v>
      </c>
      <c r="AB28" s="4">
        <f>CumHKI!AA28*Inputs!AD$15*Population!AA27</f>
        <v>97314.964357046643</v>
      </c>
      <c r="AC28" s="4">
        <f>CumHKI!AB28*Inputs!AE$15*Population!AB27</f>
        <v>122695.21153999337</v>
      </c>
      <c r="AD28" s="4">
        <f>CumHKI!AC28*Inputs!AF$15*Population!AC27</f>
        <v>150380.18681061093</v>
      </c>
      <c r="AE28" s="4">
        <f>CumHKI!AD28*Inputs!AG$15*Population!AD27</f>
        <v>168430.96135016423</v>
      </c>
      <c r="AF28" s="4">
        <f>CumHKI!AE28*Inputs!AH$15*Population!AE27</f>
        <v>193207.7835510805</v>
      </c>
      <c r="AG28" s="4">
        <f>CumHKI!AF28*Inputs!AI$15*Population!AF27</f>
        <v>224561.61640171771</v>
      </c>
      <c r="AH28" s="4">
        <f>CumHKI!AG28*Inputs!AJ$15*Population!AG27</f>
        <v>241751.86883308401</v>
      </c>
      <c r="AI28" s="4">
        <f>CumHKI!AH28*Inputs!AK$15*Population!AH27</f>
        <v>269891.1974258463</v>
      </c>
      <c r="AJ28" s="4">
        <f>CumHKI!AI28*Inputs!AL$15*Population!AI27</f>
        <v>274659.93799238332</v>
      </c>
      <c r="AK28" s="4">
        <f>CumHKI!AJ28*Inputs!AM$15*Population!AJ27</f>
        <v>279170.1003825505</v>
      </c>
      <c r="AL28" s="4">
        <f>CumHKI!AK28*Inputs!AN$15*Population!AK27</f>
        <v>286475.23831962439</v>
      </c>
      <c r="AM28" s="4">
        <f>CumHKI!AL28*Inputs!AO$15*Population!AL27</f>
        <v>285843.27607809036</v>
      </c>
      <c r="AN28" s="4">
        <f>CumHKI!AM28*Inputs!AP$15*Population!AM27</f>
        <v>289876.48831944593</v>
      </c>
      <c r="AO28" s="4">
        <f>CumHKI!AN28*Inputs!AQ$15*Population!AN27</f>
        <v>285071.09788467153</v>
      </c>
      <c r="AP28" s="4">
        <f>CumHKI!AO28*Inputs!AR$15*Population!AO27</f>
        <v>272554.1255157119</v>
      </c>
      <c r="AQ28" s="4">
        <f>CumHKI!AP28*Inputs!AS$15*Population!AP27</f>
        <v>274291.57136250753</v>
      </c>
      <c r="AR28" s="4">
        <f>CumHKI!AQ28*Inputs!AT$15*Population!AQ27</f>
        <v>278489.95948958641</v>
      </c>
      <c r="AS28" s="4">
        <f>CumHKI!AR28*Inputs!AU$15*Population!AR27</f>
        <v>285630.75162445515</v>
      </c>
      <c r="AT28" s="4">
        <f>CumHKI!AS28*Inputs!AV$15*Population!AS27</f>
        <v>278009.92020334443</v>
      </c>
      <c r="AU28" s="4">
        <f>CumHKI!AT28*Inputs!AW$15*Population!AT27</f>
        <v>273288.97030445031</v>
      </c>
      <c r="AV28" s="4">
        <f>CumHKI!AU28*Inputs!AX$15*Population!AU27</f>
        <v>273717.98176635063</v>
      </c>
      <c r="AW28" s="4">
        <f>CumHKI!AV28*Inputs!AY$15*Population!AV27</f>
        <v>264720.54788741184</v>
      </c>
      <c r="AX28" s="4">
        <f>CumHKI!AW28*Inputs!AZ$15*Population!AW27</f>
        <v>262378.74671560136</v>
      </c>
      <c r="AY28" s="4">
        <f>CumHKI!AX28*Inputs!BA$15*Population!AX27</f>
        <v>242998.63988212551</v>
      </c>
      <c r="AZ28" s="4">
        <f>CumHKI!AY28*Inputs!BB$15*Population!AY27</f>
        <v>228239.69370359779</v>
      </c>
      <c r="BA28" s="4">
        <f>CumHKI!AZ28*Inputs!BC$15*Population!AZ27</f>
        <v>227404.32200585949</v>
      </c>
      <c r="BB28" s="4">
        <f>CumHKI!BA28*Inputs!BD$15*Population!BA27</f>
        <v>213468.99418214455</v>
      </c>
      <c r="BC28" s="4">
        <f>CumHKI!BB28*Inputs!BE$15*Population!BB27</f>
        <v>209798.05573451944</v>
      </c>
      <c r="BD28" s="4">
        <f>CumHKI!BC28*Inputs!BF$15*Population!BC27</f>
        <v>197629.23945408367</v>
      </c>
      <c r="BE28" s="4">
        <f>CumHKI!BD28*Inputs!BG$15*Population!BD27</f>
        <v>185895.4294148265</v>
      </c>
      <c r="BF28" s="4">
        <f>CumHKI!BE28*Inputs!BH$15*Population!BE27</f>
        <v>184274.37237153813</v>
      </c>
      <c r="BG28" s="4">
        <f>CumHKI!BF28*Inputs!BI$15*Population!BF27</f>
        <v>177191.42347489001</v>
      </c>
      <c r="BH28" s="4">
        <f>CumHKI!BG28*Inputs!BJ$15*Population!BG27</f>
        <v>165709.81580891879</v>
      </c>
      <c r="BI28" s="4">
        <f>CumHKI!BH28*Inputs!BK$15*Population!BH27</f>
        <v>148871.69376114677</v>
      </c>
      <c r="BJ28" s="4">
        <f>CumHKI!BI28*Inputs!BL$15*Population!BI27</f>
        <v>130127.72013507289</v>
      </c>
      <c r="BK28" s="4">
        <f>CumHKI!BJ28*Inputs!BM$15*Population!BJ27</f>
        <v>114550.65388836218</v>
      </c>
      <c r="BL28" s="4">
        <f>CumHKI!BK28*Inputs!BN$15*Population!BK27</f>
        <v>94339.71474178505</v>
      </c>
      <c r="BM28" s="4">
        <f>CumHKI!BL28*Inputs!BO$15*Population!BL27</f>
        <v>78871.102272353834</v>
      </c>
      <c r="BN28" s="4">
        <f>CumHKI!BM28*Inputs!BP$15*Population!BM27</f>
        <v>65912.72801378608</v>
      </c>
      <c r="BO28" s="4">
        <f>CumHKI!BN28*Inputs!BQ$15*Population!BN27</f>
        <v>51780.668602789745</v>
      </c>
      <c r="BP28" s="4">
        <f>CumHKI!BO28*Inputs!BR$15*Population!BO27</f>
        <v>51183.859096325003</v>
      </c>
      <c r="BQ28" s="4">
        <f>CumHKI!BP28*Inputs!BS$15*Population!BP27</f>
        <v>43267.160657488515</v>
      </c>
      <c r="BR28" s="4">
        <f>CumHKI!BQ28*Inputs!BT$15*Population!BQ27</f>
        <v>38298.576199847361</v>
      </c>
      <c r="BS28" s="4">
        <f>CumHKI!BR28*Inputs!BU$15*Population!BR27</f>
        <v>34765.323599006042</v>
      </c>
      <c r="BT28" s="4">
        <f>CumHKI!BS28*Inputs!BV$15*Population!BS27</f>
        <v>32039.9755500344</v>
      </c>
      <c r="BU28" s="4">
        <f>CumHKI!BT28*Inputs!BW$15*Population!BT27</f>
        <v>27763.637887987486</v>
      </c>
      <c r="BV28" s="4">
        <f>CumHKI!BU28*Inputs!BX$15*Population!BU27</f>
        <v>24764.768896902562</v>
      </c>
      <c r="BW28" s="4">
        <f>CumHKI!BV28*Inputs!BY$15*Population!BV27</f>
        <v>20176.127719251246</v>
      </c>
      <c r="BX28" s="4">
        <f>CumHKI!BW28*Inputs!BZ$15*Population!BW27</f>
        <v>17473.535358931269</v>
      </c>
      <c r="BY28" s="4">
        <f>CumHKI!BX28*Inputs!CA$15*Population!BX27</f>
        <v>16015.321568390405</v>
      </c>
      <c r="BZ28" s="4">
        <f>CumHKI!BY28*Inputs!CB$15*Population!BY27</f>
        <v>14547.607573521585</v>
      </c>
      <c r="CA28" s="4">
        <f>CumHKI!BZ28*Inputs!CC$15*Population!BZ27</f>
        <v>11517.946353576446</v>
      </c>
      <c r="CB28" s="4">
        <f>CumHKI!CA28*Inputs!CD$15*Population!CA27</f>
        <v>11432.716529098221</v>
      </c>
      <c r="CC28" s="4">
        <f>CumHKI!CB28*Inputs!CE$15*Population!CB27</f>
        <v>9450.9598588026947</v>
      </c>
      <c r="CD28" s="4">
        <f>CumHKI!CC28*Inputs!CF$15*Population!CC27</f>
        <v>6943.3320042324885</v>
      </c>
      <c r="CE28" s="4">
        <f>CumHKI!CD28*Inputs!CG$15*Population!CD27</f>
        <v>5544.3711017621081</v>
      </c>
      <c r="CF28" s="4">
        <f>CumHKI!CE28*Inputs!CH$15*Population!CE27</f>
        <v>3599.4926724676252</v>
      </c>
      <c r="CG28" s="4">
        <f>CumHKI!CF28*Inputs!CI$15*Population!CF27</f>
        <v>2817.8151580519179</v>
      </c>
      <c r="CH28" s="4">
        <f>CumHKI!CG28*Inputs!CJ$15*Population!CG27</f>
        <v>2163.7863025704678</v>
      </c>
      <c r="CI28" s="4">
        <f>CumHKI!CH28*Inputs!CK$15*Population!CH27</f>
        <v>1646.0668674376545</v>
      </c>
      <c r="CJ28" s="4">
        <f>CumHKI!CI28*Inputs!CL$15*Population!CI27</f>
        <v>1240.1437344610727</v>
      </c>
      <c r="CK28" s="4">
        <f>CumHKI!CJ28*Inputs!CM$15*Population!CJ27</f>
        <v>903.22091131943216</v>
      </c>
      <c r="CL28" s="4">
        <f>CumHKI!CK28*Inputs!CN$15*Population!CK27</f>
        <v>632.10586350588665</v>
      </c>
      <c r="CM28" s="4">
        <f>CumHKI!CL28*Inputs!CO$15*Population!CL27</f>
        <v>425.01521659761323</v>
      </c>
      <c r="CN28" s="4">
        <f>CumHKI!CM28*Inputs!CP$15*Population!CM27</f>
        <v>273.14658678543401</v>
      </c>
      <c r="CO28" s="4">
        <f>CumHKI!CN28*Inputs!CQ$15*Population!CN27</f>
        <v>167.50570089620291</v>
      </c>
      <c r="CP28" s="4">
        <f>CumHKI!CO28*Inputs!CR$15*Population!CO27</f>
        <v>103.91287465127999</v>
      </c>
      <c r="CQ28" s="4">
        <f>CumHKI!CP28*Inputs!CS$15*Population!CP27</f>
        <v>78.539046766134703</v>
      </c>
      <c r="CR28" s="4">
        <f>CumHKI!CQ28*Inputs!CT$15*Population!CQ27</f>
        <v>60.714002508402992</v>
      </c>
      <c r="CS28" s="4">
        <f>CumHKI!CR28*Inputs!CU$15*Population!CR27</f>
        <v>33.964811301969796</v>
      </c>
      <c r="CT28" s="4">
        <f>CumHKI!CS28*Inputs!CV$15*Population!CS27</f>
        <v>5.616169318548776</v>
      </c>
      <c r="CU28" s="4">
        <f>CumHKI!CT28*Inputs!CW$15*Population!CT27</f>
        <v>5.5605636817314608</v>
      </c>
      <c r="CV28" s="4">
        <f>CumHKI!CU28*Inputs!CX$15*Population!CU27</f>
        <v>4.3641226673816096</v>
      </c>
      <c r="CW28" s="4">
        <f>CumHKI!CV28*Inputs!CY$15*Population!CV27</f>
        <v>3.2573040472459849</v>
      </c>
      <c r="CX28" s="4">
        <f>CumHKI!CW28*Inputs!CZ$15*Population!CW27</f>
        <v>2.1061573956732977</v>
      </c>
      <c r="CY28" s="4">
        <f>CumHKI!CX28*Inputs!DA$15*Population!CX27</f>
        <v>1.0426521760758898</v>
      </c>
      <c r="CZ28" s="4">
        <f>CumHKI!CY28*Inputs!DB$15*Population!CY27</f>
        <v>0.45164388815168494</v>
      </c>
    </row>
    <row r="29" spans="1:104" x14ac:dyDescent="0.25">
      <c r="A29">
        <f>'HKFI(x)'!AE27</f>
        <v>1975</v>
      </c>
      <c r="B29">
        <f t="shared" si="0"/>
        <v>9260365.1032902971</v>
      </c>
      <c r="C29">
        <f t="shared" si="1"/>
        <v>3.1960792781564384</v>
      </c>
      <c r="D29" s="4">
        <f>CumHKI!C29*Inputs!F$15*Population!C28</f>
        <v>0</v>
      </c>
      <c r="E29" s="4">
        <f>CumHKI!D29*Inputs!G$15*Population!D28</f>
        <v>0</v>
      </c>
      <c r="F29" s="4">
        <f>CumHKI!E29*Inputs!H$15*Population!E28</f>
        <v>0</v>
      </c>
      <c r="G29" s="4">
        <f>CumHKI!F29*Inputs!I$15*Population!F28</f>
        <v>0</v>
      </c>
      <c r="H29" s="4">
        <f>CumHKI!G29*Inputs!J$15*Population!G28</f>
        <v>0</v>
      </c>
      <c r="I29" s="4">
        <f>CumHKI!H29*Inputs!K$15*Population!H28</f>
        <v>0</v>
      </c>
      <c r="J29" s="4">
        <f>CumHKI!I29*Inputs!L$15*Population!I28</f>
        <v>0</v>
      </c>
      <c r="K29" s="4">
        <f>CumHKI!J29*Inputs!M$15*Population!J28</f>
        <v>0</v>
      </c>
      <c r="L29" s="4">
        <f>CumHKI!K29*Inputs!N$15*Population!K28</f>
        <v>0</v>
      </c>
      <c r="M29" s="4">
        <f>CumHKI!L29*Inputs!O$15*Population!L28</f>
        <v>0</v>
      </c>
      <c r="N29" s="4">
        <f>CumHKI!M29*Inputs!P$15*Population!M28</f>
        <v>0</v>
      </c>
      <c r="O29" s="4">
        <f>CumHKI!N29*Inputs!Q$15*Population!N28</f>
        <v>0</v>
      </c>
      <c r="P29" s="4">
        <f>CumHKI!O29*Inputs!R$15*Population!O28</f>
        <v>0</v>
      </c>
      <c r="Q29" s="4">
        <f>CumHKI!P29*Inputs!S$15*Population!P28</f>
        <v>0</v>
      </c>
      <c r="R29" s="4">
        <f>CumHKI!Q29*Inputs!T$15*Population!Q28</f>
        <v>0</v>
      </c>
      <c r="S29" s="4">
        <f>CumHKI!R29*Inputs!U$15*Population!R28</f>
        <v>2777.8462890619044</v>
      </c>
      <c r="T29" s="4">
        <f>CumHKI!S29*Inputs!V$15*Population!S28</f>
        <v>3811.8403823770509</v>
      </c>
      <c r="U29" s="4">
        <f>CumHKI!T29*Inputs!W$15*Population!T28</f>
        <v>7123.8066341219683</v>
      </c>
      <c r="V29" s="4">
        <f>CumHKI!U29*Inputs!X$15*Population!U28</f>
        <v>11956.80302473112</v>
      </c>
      <c r="W29" s="4">
        <f>CumHKI!V29*Inputs!Y$15*Population!V28</f>
        <v>20970.874516230186</v>
      </c>
      <c r="X29" s="4">
        <f>CumHKI!W29*Inputs!Z$15*Population!W28</f>
        <v>29154.16063958775</v>
      </c>
      <c r="Y29" s="4">
        <f>CumHKI!X29*Inputs!AA$15*Population!X28</f>
        <v>43445.737475013055</v>
      </c>
      <c r="Z29" s="4">
        <f>CumHKI!Y29*Inputs!AB$15*Population!Y28</f>
        <v>58107.849540050847</v>
      </c>
      <c r="AA29" s="4">
        <f>CumHKI!Z29*Inputs!AC$15*Population!Z28</f>
        <v>76129.405645277322</v>
      </c>
      <c r="AB29" s="4">
        <f>CumHKI!AA29*Inputs!AD$15*Population!AA28</f>
        <v>100075.72360239926</v>
      </c>
      <c r="AC29" s="4">
        <f>CumHKI!AB29*Inputs!AE$15*Population!AB28</f>
        <v>126055.89171811086</v>
      </c>
      <c r="AD29" s="4">
        <f>CumHKI!AC29*Inputs!AF$15*Population!AC28</f>
        <v>154625.28663745295</v>
      </c>
      <c r="AE29" s="4">
        <f>CumHKI!AD29*Inputs!AG$15*Population!AD28</f>
        <v>173614.5202719146</v>
      </c>
      <c r="AF29" s="4">
        <f>CumHKI!AE29*Inputs!AH$15*Population!AE28</f>
        <v>199488.97296098206</v>
      </c>
      <c r="AG29" s="4">
        <f>CumHKI!AF29*Inputs!AI$15*Population!AF28</f>
        <v>231678.9985102191</v>
      </c>
      <c r="AH29" s="4">
        <f>CumHKI!AG29*Inputs!AJ$15*Population!AG28</f>
        <v>249315.61105199577</v>
      </c>
      <c r="AI29" s="4">
        <f>CumHKI!AH29*Inputs!AK$15*Population!AH28</f>
        <v>278676.07341273356</v>
      </c>
      <c r="AJ29" s="4">
        <f>CumHKI!AI29*Inputs!AL$15*Population!AI28</f>
        <v>284078.10501160449</v>
      </c>
      <c r="AK29" s="4">
        <f>CumHKI!AJ29*Inputs!AM$15*Population!AJ28</f>
        <v>289005.70821877162</v>
      </c>
      <c r="AL29" s="4">
        <f>CumHKI!AK29*Inputs!AN$15*Population!AK28</f>
        <v>296471.38550577266</v>
      </c>
      <c r="AM29" s="4">
        <f>CumHKI!AL29*Inputs!AO$15*Population!AL28</f>
        <v>295798.36524159723</v>
      </c>
      <c r="AN29" s="4">
        <f>CumHKI!AM29*Inputs!AP$15*Population!AM28</f>
        <v>299938.23143736186</v>
      </c>
      <c r="AO29" s="4">
        <f>CumHKI!AN29*Inputs!AQ$15*Population!AN28</f>
        <v>294842.19978723337</v>
      </c>
      <c r="AP29" s="4">
        <f>CumHKI!AO29*Inputs!AR$15*Population!AO28</f>
        <v>281684.68914896727</v>
      </c>
      <c r="AQ29" s="4">
        <f>CumHKI!AP29*Inputs!AS$15*Population!AP28</f>
        <v>283398.15953083249</v>
      </c>
      <c r="AR29" s="4">
        <f>CumHKI!AQ29*Inputs!AT$15*Population!AQ28</f>
        <v>287707.14437252248</v>
      </c>
      <c r="AS29" s="4">
        <f>CumHKI!AR29*Inputs!AU$15*Population!AR28</f>
        <v>294552.15899352817</v>
      </c>
      <c r="AT29" s="4">
        <f>CumHKI!AS29*Inputs!AV$15*Population!AS28</f>
        <v>285932.6463762729</v>
      </c>
      <c r="AU29" s="4">
        <f>CumHKI!AT29*Inputs!AW$15*Population!AT28</f>
        <v>280454.33742705651</v>
      </c>
      <c r="AV29" s="4">
        <f>CumHKI!AU29*Inputs!AX$15*Population!AU28</f>
        <v>280771.61010636087</v>
      </c>
      <c r="AW29" s="4">
        <f>CumHKI!AV29*Inputs!AY$15*Population!AV28</f>
        <v>271405.1428927994</v>
      </c>
      <c r="AX29" s="4">
        <f>CumHKI!AW29*Inputs!AZ$15*Population!AW28</f>
        <v>268805.84960560576</v>
      </c>
      <c r="AY29" s="4">
        <f>CumHKI!AX29*Inputs!BA$15*Population!AX28</f>
        <v>248811.78437881108</v>
      </c>
      <c r="AZ29" s="4">
        <f>CumHKI!AY29*Inputs!BB$15*Population!AY28</f>
        <v>233575.6308021447</v>
      </c>
      <c r="BA29" s="4">
        <f>CumHKI!AZ29*Inputs!BC$15*Population!AZ28</f>
        <v>232619.0755623549</v>
      </c>
      <c r="BB29" s="4">
        <f>CumHKI!BA29*Inputs!BD$15*Population!BA28</f>
        <v>218301.80766662065</v>
      </c>
      <c r="BC29" s="4">
        <f>CumHKI!BB29*Inputs!BE$15*Population!BB28</f>
        <v>214697.94238228054</v>
      </c>
      <c r="BD29" s="4">
        <f>CumHKI!BC29*Inputs!BF$15*Population!BC28</f>
        <v>204557.81874599145</v>
      </c>
      <c r="BE29" s="4">
        <f>CumHKI!BD29*Inputs!BG$15*Population!BD28</f>
        <v>192652.4597427824</v>
      </c>
      <c r="BF29" s="4">
        <f>CumHKI!BE29*Inputs!BH$15*Population!BE28</f>
        <v>191000.76270373916</v>
      </c>
      <c r="BG29" s="4">
        <f>CumHKI!BF29*Inputs!BI$15*Population!BF28</f>
        <v>183661.59295388727</v>
      </c>
      <c r="BH29" s="4">
        <f>CumHKI!BG29*Inputs!BJ$15*Population!BG28</f>
        <v>172129.00141352162</v>
      </c>
      <c r="BI29" s="4">
        <f>CumHKI!BH29*Inputs!BK$15*Population!BH28</f>
        <v>155140.86412399661</v>
      </c>
      <c r="BJ29" s="4">
        <f>CumHKI!BI29*Inputs!BL$15*Population!BI28</f>
        <v>135935.04328086655</v>
      </c>
      <c r="BK29" s="4">
        <f>CumHKI!BJ29*Inputs!BM$15*Population!BJ28</f>
        <v>119731.61076543624</v>
      </c>
      <c r="BL29" s="4">
        <f>CumHKI!BK29*Inputs!BN$15*Population!BK28</f>
        <v>98726.220756109396</v>
      </c>
      <c r="BM29" s="4">
        <f>CumHKI!BL29*Inputs!BO$15*Population!BL28</f>
        <v>82441.127560595443</v>
      </c>
      <c r="BN29" s="4">
        <f>CumHKI!BM29*Inputs!BP$15*Population!BM28</f>
        <v>68682.090369580066</v>
      </c>
      <c r="BO29" s="4">
        <f>CumHKI!BN29*Inputs!BQ$15*Population!BN28</f>
        <v>53822.947236455293</v>
      </c>
      <c r="BP29" s="4">
        <f>CumHKI!BO29*Inputs!BR$15*Population!BO28</f>
        <v>53194.807858495747</v>
      </c>
      <c r="BQ29" s="4">
        <f>CumHKI!BP29*Inputs!BS$15*Population!BP28</f>
        <v>44913.433723202128</v>
      </c>
      <c r="BR29" s="4">
        <f>CumHKI!BQ29*Inputs!BT$15*Population!BQ28</f>
        <v>39799.705309107143</v>
      </c>
      <c r="BS29" s="4">
        <f>CumHKI!BR29*Inputs!BU$15*Population!BR28</f>
        <v>36239.954968234022</v>
      </c>
      <c r="BT29" s="4">
        <f>CumHKI!BS29*Inputs!BV$15*Population!BS28</f>
        <v>33470.467721015732</v>
      </c>
      <c r="BU29" s="4">
        <f>CumHKI!BT29*Inputs!BW$15*Population!BT28</f>
        <v>28977.463103692713</v>
      </c>
      <c r="BV29" s="4">
        <f>CumHKI!BU29*Inputs!BX$15*Population!BU28</f>
        <v>25848.206629479027</v>
      </c>
      <c r="BW29" s="4">
        <f>CumHKI!BV29*Inputs!BY$15*Population!BV28</f>
        <v>20987.03338661413</v>
      </c>
      <c r="BX29" s="4">
        <f>CumHKI!BW29*Inputs!BZ$15*Population!BW28</f>
        <v>18048.53016678444</v>
      </c>
      <c r="BY29" s="4">
        <f>CumHKI!BX29*Inputs!CA$15*Population!BX28</f>
        <v>16427.152563254491</v>
      </c>
      <c r="BZ29" s="4">
        <f>CumHKI!BY29*Inputs!CB$15*Population!BY28</f>
        <v>14864.361423928913</v>
      </c>
      <c r="CA29" s="4">
        <f>CumHKI!BZ29*Inputs!CC$15*Population!BZ28</f>
        <v>11692.790315141505</v>
      </c>
      <c r="CB29" s="4">
        <f>CumHKI!CA29*Inputs!CD$15*Population!CA28</f>
        <v>11573.54673543213</v>
      </c>
      <c r="CC29" s="4">
        <f>CumHKI!CB29*Inputs!CE$15*Population!CB28</f>
        <v>9594.9306239083107</v>
      </c>
      <c r="CD29" s="4">
        <f>CumHKI!CC29*Inputs!CF$15*Population!CC28</f>
        <v>7081.5858597948691</v>
      </c>
      <c r="CE29" s="4">
        <f>CumHKI!CD29*Inputs!CG$15*Population!CD28</f>
        <v>5667.7119308492011</v>
      </c>
      <c r="CF29" s="4">
        <f>CumHKI!CE29*Inputs!CH$15*Population!CE28</f>
        <v>3465.5202581347548</v>
      </c>
      <c r="CG29" s="4">
        <f>CumHKI!CF29*Inputs!CI$15*Population!CF28</f>
        <v>2712.936628153655</v>
      </c>
      <c r="CH29" s="4">
        <f>CumHKI!CG29*Inputs!CJ$15*Population!CG28</f>
        <v>2083.2505989494825</v>
      </c>
      <c r="CI29" s="4">
        <f>CumHKI!CH29*Inputs!CK$15*Population!CH28</f>
        <v>1584.800580088114</v>
      </c>
      <c r="CJ29" s="4">
        <f>CumHKI!CI29*Inputs!CL$15*Population!CI28</f>
        <v>1193.9858268491557</v>
      </c>
      <c r="CK29" s="4">
        <f>CumHKI!CJ29*Inputs!CM$15*Population!CJ28</f>
        <v>869.60320538798942</v>
      </c>
      <c r="CL29" s="4">
        <f>CumHKI!CK29*Inputs!CN$15*Population!CK28</f>
        <v>608.57900670865024</v>
      </c>
      <c r="CM29" s="4">
        <f>CumHKI!CL29*Inputs!CO$15*Population!CL28</f>
        <v>409.1962332360622</v>
      </c>
      <c r="CN29" s="4">
        <f>CumHKI!CM29*Inputs!CP$15*Population!CM28</f>
        <v>262.9801241674283</v>
      </c>
      <c r="CO29" s="4">
        <f>CumHKI!CN29*Inputs!CQ$15*Population!CN28</f>
        <v>161.27117142063673</v>
      </c>
      <c r="CP29" s="4">
        <f>CumHKI!CO29*Inputs!CR$15*Population!CO28</f>
        <v>100.04525774965784</v>
      </c>
      <c r="CQ29" s="4">
        <f>CumHKI!CP29*Inputs!CS$15*Population!CP28</f>
        <v>75.615838783203074</v>
      </c>
      <c r="CR29" s="4">
        <f>CumHKI!CQ29*Inputs!CT$15*Population!CQ28</f>
        <v>58.454239191733578</v>
      </c>
      <c r="CS29" s="4">
        <f>CumHKI!CR29*Inputs!CU$15*Population!CR28</f>
        <v>32.700647658217804</v>
      </c>
      <c r="CT29" s="4">
        <f>CumHKI!CS29*Inputs!CV$15*Population!CS28</f>
        <v>5.4071365932807574</v>
      </c>
      <c r="CU29" s="4">
        <f>CumHKI!CT29*Inputs!CW$15*Population!CT28</f>
        <v>5.3536005874066905</v>
      </c>
      <c r="CV29" s="4">
        <f>CumHKI!CU29*Inputs!CX$15*Population!CU28</f>
        <v>4.2016908739608168</v>
      </c>
      <c r="CW29" s="4">
        <f>CumHKI!CV29*Inputs!CY$15*Population!CV28</f>
        <v>3.1360678267186604</v>
      </c>
      <c r="CX29" s="4">
        <f>CumHKI!CW29*Inputs!CZ$15*Population!CW28</f>
        <v>2.0277666287128127</v>
      </c>
      <c r="CY29" s="4">
        <f>CumHKI!CX29*Inputs!DA$15*Population!CX28</f>
        <v>1.0038448656994121</v>
      </c>
      <c r="CZ29" s="4">
        <f>CumHKI!CY29*Inputs!DB$15*Population!CY28</f>
        <v>0.43483379083514151</v>
      </c>
    </row>
    <row r="30" spans="1:104" x14ac:dyDescent="0.25">
      <c r="A30">
        <f>'HKFI(x)'!AE28</f>
        <v>1976</v>
      </c>
      <c r="B30">
        <f t="shared" si="0"/>
        <v>9536183.4785944056</v>
      </c>
      <c r="C30">
        <f t="shared" si="1"/>
        <v>2.9784827296507776</v>
      </c>
      <c r="D30" s="4">
        <f>CumHKI!C30*Inputs!F$15*Population!C29</f>
        <v>0</v>
      </c>
      <c r="E30" s="4">
        <f>CumHKI!D30*Inputs!G$15*Population!D29</f>
        <v>0</v>
      </c>
      <c r="F30" s="4">
        <f>CumHKI!E30*Inputs!H$15*Population!E29</f>
        <v>0</v>
      </c>
      <c r="G30" s="4">
        <f>CumHKI!F30*Inputs!I$15*Population!F29</f>
        <v>0</v>
      </c>
      <c r="H30" s="4">
        <f>CumHKI!G30*Inputs!J$15*Population!G29</f>
        <v>0</v>
      </c>
      <c r="I30" s="4">
        <f>CumHKI!H30*Inputs!K$15*Population!H29</f>
        <v>0</v>
      </c>
      <c r="J30" s="4">
        <f>CumHKI!I30*Inputs!L$15*Population!I29</f>
        <v>0</v>
      </c>
      <c r="K30" s="4">
        <f>CumHKI!J30*Inputs!M$15*Population!J29</f>
        <v>0</v>
      </c>
      <c r="L30" s="4">
        <f>CumHKI!K30*Inputs!N$15*Population!K29</f>
        <v>0</v>
      </c>
      <c r="M30" s="4">
        <f>CumHKI!L30*Inputs!O$15*Population!L29</f>
        <v>0</v>
      </c>
      <c r="N30" s="4">
        <f>CumHKI!M30*Inputs!P$15*Population!M29</f>
        <v>0</v>
      </c>
      <c r="O30" s="4">
        <f>CumHKI!N30*Inputs!Q$15*Population!N29</f>
        <v>0</v>
      </c>
      <c r="P30" s="4">
        <f>CumHKI!O30*Inputs!R$15*Population!O29</f>
        <v>0</v>
      </c>
      <c r="Q30" s="4">
        <f>CumHKI!P30*Inputs!S$15*Population!P29</f>
        <v>0</v>
      </c>
      <c r="R30" s="4">
        <f>CumHKI!Q30*Inputs!T$15*Population!Q29</f>
        <v>0</v>
      </c>
      <c r="S30" s="4">
        <f>CumHKI!R30*Inputs!U$15*Population!R29</f>
        <v>2882.2601929216503</v>
      </c>
      <c r="T30" s="4">
        <f>CumHKI!S30*Inputs!V$15*Population!S29</f>
        <v>3948.6044208590019</v>
      </c>
      <c r="U30" s="4">
        <f>CumHKI!T30*Inputs!W$15*Population!T29</f>
        <v>7392.1852513554441</v>
      </c>
      <c r="V30" s="4">
        <f>CumHKI!U30*Inputs!X$15*Population!U29</f>
        <v>12437.638204835803</v>
      </c>
      <c r="W30" s="4">
        <f>CumHKI!V30*Inputs!Y$15*Population!V29</f>
        <v>21853.076367547208</v>
      </c>
      <c r="X30" s="4">
        <f>CumHKI!W30*Inputs!Z$15*Population!W29</f>
        <v>30379.450023205252</v>
      </c>
      <c r="Y30" s="4">
        <f>CumHKI!X30*Inputs!AA$15*Population!X29</f>
        <v>45308.234752422963</v>
      </c>
      <c r="Z30" s="4">
        <f>CumHKI!Y30*Inputs!AB$15*Population!Y29</f>
        <v>60411.173364696086</v>
      </c>
      <c r="AA30" s="4">
        <f>CumHKI!Z30*Inputs!AC$15*Population!Z29</f>
        <v>78687.538334955316</v>
      </c>
      <c r="AB30" s="4">
        <f>CumHKI!AA30*Inputs!AD$15*Population!AA29</f>
        <v>103022.24123147773</v>
      </c>
      <c r="AC30" s="4">
        <f>CumHKI!AB30*Inputs!AE$15*Population!AB29</f>
        <v>129836.45182683947</v>
      </c>
      <c r="AD30" s="4">
        <f>CumHKI!AC30*Inputs!AF$15*Population!AC29</f>
        <v>159149.80493637265</v>
      </c>
      <c r="AE30" s="4">
        <f>CumHKI!AD30*Inputs!AG$15*Population!AD29</f>
        <v>178932.36939323731</v>
      </c>
      <c r="AF30" s="4">
        <f>CumHKI!AE30*Inputs!AH$15*Population!AE29</f>
        <v>206121.05545661051</v>
      </c>
      <c r="AG30" s="4">
        <f>CumHKI!AF30*Inputs!AI$15*Population!AF29</f>
        <v>239730.00037929325</v>
      </c>
      <c r="AH30" s="4">
        <f>CumHKI!AG30*Inputs!AJ$15*Population!AG29</f>
        <v>257669.88669830115</v>
      </c>
      <c r="AI30" s="4">
        <f>CumHKI!AH30*Inputs!AK$15*Population!AH29</f>
        <v>287764.61971266236</v>
      </c>
      <c r="AJ30" s="4">
        <f>CumHKI!AI30*Inputs!AL$15*Population!AI29</f>
        <v>293566.09241841402</v>
      </c>
      <c r="AK30" s="4">
        <f>CumHKI!AJ30*Inputs!AM$15*Population!AJ29</f>
        <v>299034.08053874545</v>
      </c>
      <c r="AL30" s="4">
        <f>CumHKI!AK30*Inputs!AN$15*Population!AK29</f>
        <v>306912.37022865994</v>
      </c>
      <c r="AM30" s="4">
        <f>CumHKI!AL30*Inputs!AO$15*Population!AL29</f>
        <v>305971.82546887646</v>
      </c>
      <c r="AN30" s="4">
        <f>CumHKI!AM30*Inputs!AP$15*Population!AM29</f>
        <v>310071.82714906282</v>
      </c>
      <c r="AO30" s="4">
        <f>CumHKI!AN30*Inputs!AQ$15*Population!AN29</f>
        <v>304595.04808458878</v>
      </c>
      <c r="AP30" s="4">
        <f>CumHKI!AO30*Inputs!AR$15*Population!AO29</f>
        <v>290756.67917579442</v>
      </c>
      <c r="AQ30" s="4">
        <f>CumHKI!AP30*Inputs!AS$15*Population!AP29</f>
        <v>292251.4386896569</v>
      </c>
      <c r="AR30" s="4">
        <f>CumHKI!AQ30*Inputs!AT$15*Population!AQ29</f>
        <v>296603.72487510333</v>
      </c>
      <c r="AS30" s="4">
        <f>CumHKI!AR30*Inputs!AU$15*Population!AR29</f>
        <v>303624.56643326202</v>
      </c>
      <c r="AT30" s="4">
        <f>CumHKI!AS30*Inputs!AV$15*Population!AS29</f>
        <v>294199.93735069304</v>
      </c>
      <c r="AU30" s="4">
        <f>CumHKI!AT30*Inputs!AW$15*Population!AT29</f>
        <v>287768.50723663979</v>
      </c>
      <c r="AV30" s="4">
        <f>CumHKI!AU30*Inputs!AX$15*Population!AU29</f>
        <v>287395.94388785219</v>
      </c>
      <c r="AW30" s="4">
        <f>CumHKI!AV30*Inputs!AY$15*Population!AV29</f>
        <v>277615.35576389276</v>
      </c>
      <c r="AX30" s="4">
        <f>CumHKI!AW30*Inputs!AZ$15*Population!AW29</f>
        <v>274750.75418525509</v>
      </c>
      <c r="AY30" s="4">
        <f>CumHKI!AX30*Inputs!BA$15*Population!AX29</f>
        <v>254074.50900407307</v>
      </c>
      <c r="AZ30" s="4">
        <f>CumHKI!AY30*Inputs!BB$15*Population!AY29</f>
        <v>238325.52659072832</v>
      </c>
      <c r="BA30" s="4">
        <f>CumHKI!AZ30*Inputs!BC$15*Population!AZ29</f>
        <v>237145.95736187283</v>
      </c>
      <c r="BB30" s="4">
        <f>CumHKI!BA30*Inputs!BD$15*Population!BA29</f>
        <v>222357.3288119495</v>
      </c>
      <c r="BC30" s="4">
        <f>CumHKI!BB30*Inputs!BE$15*Population!BB29</f>
        <v>218528.71736440496</v>
      </c>
      <c r="BD30" s="4">
        <f>CumHKI!BC30*Inputs!BF$15*Population!BC29</f>
        <v>208262.32843213232</v>
      </c>
      <c r="BE30" s="4">
        <f>CumHKI!BD30*Inputs!BG$15*Population!BD29</f>
        <v>198290.26122885456</v>
      </c>
      <c r="BF30" s="4">
        <f>CumHKI!BE30*Inputs!BH$15*Population!BE29</f>
        <v>196730.48359701611</v>
      </c>
      <c r="BG30" s="4">
        <f>CumHKI!BF30*Inputs!BI$15*Population!BF29</f>
        <v>189090.02653224304</v>
      </c>
      <c r="BH30" s="4">
        <f>CumHKI!BG30*Inputs!BJ$15*Population!BG29</f>
        <v>177113.16640630338</v>
      </c>
      <c r="BI30" s="4">
        <f>CumHKI!BH30*Inputs!BK$15*Population!BH29</f>
        <v>159886.11895721144</v>
      </c>
      <c r="BJ30" s="4">
        <f>CumHKI!BI30*Inputs!BL$15*Population!BI29</f>
        <v>140482.82304473373</v>
      </c>
      <c r="BK30" s="4">
        <f>CumHKI!BJ30*Inputs!BM$15*Population!BJ29</f>
        <v>123991.25546599731</v>
      </c>
      <c r="BL30" s="4">
        <f>CumHKI!BK30*Inputs!BN$15*Population!BK29</f>
        <v>102261.24303313326</v>
      </c>
      <c r="BM30" s="4">
        <f>CumHKI!BL30*Inputs!BO$15*Population!BL29</f>
        <v>85469.443891586459</v>
      </c>
      <c r="BN30" s="4">
        <f>CumHKI!BM30*Inputs!BP$15*Population!BM29</f>
        <v>71106.874472439507</v>
      </c>
      <c r="BO30" s="4">
        <f>CumHKI!BN30*Inputs!BQ$15*Population!BN29</f>
        <v>55543.82708679932</v>
      </c>
      <c r="BP30" s="4">
        <f>CumHKI!BO30*Inputs!BR$15*Population!BO29</f>
        <v>54758.39028456188</v>
      </c>
      <c r="BQ30" s="4">
        <f>CumHKI!BP30*Inputs!BS$15*Population!BP29</f>
        <v>46229.345945759706</v>
      </c>
      <c r="BR30" s="4">
        <f>CumHKI!BQ30*Inputs!BT$15*Population!BQ29</f>
        <v>40925.035214948417</v>
      </c>
      <c r="BS30" s="4">
        <f>CumHKI!BR30*Inputs!BU$15*Population!BR29</f>
        <v>37318.555452926885</v>
      </c>
      <c r="BT30" s="4">
        <f>CumHKI!BS30*Inputs!BV$15*Population!BS29</f>
        <v>34592.901001887876</v>
      </c>
      <c r="BU30" s="4">
        <f>CumHKI!BT30*Inputs!BW$15*Population!BT29</f>
        <v>30041.089476441361</v>
      </c>
      <c r="BV30" s="4">
        <f>CumHKI!BU30*Inputs!BX$15*Population!BU29</f>
        <v>26807.004146413907</v>
      </c>
      <c r="BW30" s="4">
        <f>CumHKI!BV30*Inputs!BY$15*Population!BV29</f>
        <v>21800.287375612254</v>
      </c>
      <c r="BX30" s="4">
        <f>CumHKI!BW30*Inputs!BZ$15*Population!BW29</f>
        <v>18721.920844448901</v>
      </c>
      <c r="BY30" s="4">
        <f>CumHKI!BX30*Inputs!CA$15*Population!BX29</f>
        <v>16975.906651001565</v>
      </c>
      <c r="BZ30" s="4">
        <f>CumHKI!BY30*Inputs!CB$15*Population!BY29</f>
        <v>15330.698379717254</v>
      </c>
      <c r="CA30" s="4">
        <f>CumHKI!BZ30*Inputs!CC$15*Population!BZ29</f>
        <v>12098.808836784872</v>
      </c>
      <c r="CB30" s="4">
        <f>CumHKI!CA30*Inputs!CD$15*Population!CA29</f>
        <v>12004.364710518636</v>
      </c>
      <c r="CC30" s="4">
        <f>CumHKI!CB30*Inputs!CE$15*Population!CB29</f>
        <v>10015.141623911328</v>
      </c>
      <c r="CD30" s="4">
        <f>CumHKI!CC30*Inputs!CF$15*Population!CC29</f>
        <v>7485.9482392518867</v>
      </c>
      <c r="CE30" s="4">
        <f>CumHKI!CD30*Inputs!CG$15*Population!CD29</f>
        <v>6093.4530941222283</v>
      </c>
      <c r="CF30" s="4">
        <f>CumHKI!CE30*Inputs!CH$15*Population!CE29</f>
        <v>3983.6749899256001</v>
      </c>
      <c r="CG30" s="4">
        <f>CumHKI!CF30*Inputs!CI$15*Population!CF29</f>
        <v>3118.5671962124661</v>
      </c>
      <c r="CH30" s="4">
        <f>CumHKI!CG30*Inputs!CJ$15*Population!CG29</f>
        <v>2394.7323029787581</v>
      </c>
      <c r="CI30" s="4">
        <f>CumHKI!CH30*Inputs!CK$15*Population!CH29</f>
        <v>1821.7554550711598</v>
      </c>
      <c r="CJ30" s="4">
        <f>CumHKI!CI30*Inputs!CL$15*Population!CI29</f>
        <v>1372.5071915478234</v>
      </c>
      <c r="CK30" s="4">
        <f>CumHKI!CJ30*Inputs!CM$15*Population!CJ29</f>
        <v>999.623803188446</v>
      </c>
      <c r="CL30" s="4">
        <f>CumHKI!CK30*Inputs!CN$15*Population!CK29</f>
        <v>699.57200877073717</v>
      </c>
      <c r="CM30" s="4">
        <f>CumHKI!CL30*Inputs!CO$15*Population!CL29</f>
        <v>470.37809012596404</v>
      </c>
      <c r="CN30" s="4">
        <f>CumHKI!CM30*Inputs!CP$15*Population!CM29</f>
        <v>302.30016432141048</v>
      </c>
      <c r="CO30" s="4">
        <f>CumHKI!CN30*Inputs!CQ$15*Population!CN29</f>
        <v>185.38397825733139</v>
      </c>
      <c r="CP30" s="4">
        <f>CumHKI!CO30*Inputs!CR$15*Population!CO29</f>
        <v>115.00374012313019</v>
      </c>
      <c r="CQ30" s="4">
        <f>CumHKI!CP30*Inputs!CS$15*Population!CP29</f>
        <v>86.921703919001928</v>
      </c>
      <c r="CR30" s="4">
        <f>CumHKI!CQ30*Inputs!CT$15*Population!CQ29</f>
        <v>67.194150770473769</v>
      </c>
      <c r="CS30" s="4">
        <f>CumHKI!CR30*Inputs!CU$15*Population!CR29</f>
        <v>37.58995548348804</v>
      </c>
      <c r="CT30" s="4">
        <f>CumHKI!CS30*Inputs!CV$15*Population!CS29</f>
        <v>6.2155962768365622</v>
      </c>
      <c r="CU30" s="4">
        <f>CumHKI!CT30*Inputs!CW$15*Population!CT29</f>
        <v>6.1540557196401613</v>
      </c>
      <c r="CV30" s="4">
        <f>CumHKI!CU30*Inputs!CX$15*Population!CU29</f>
        <v>4.8299157422918437</v>
      </c>
      <c r="CW30" s="4">
        <f>CumHKI!CV30*Inputs!CY$15*Population!CV29</f>
        <v>3.6049637680472251</v>
      </c>
      <c r="CX30" s="4">
        <f>CumHKI!CW30*Inputs!CZ$15*Population!CW29</f>
        <v>2.3309525273289795</v>
      </c>
      <c r="CY30" s="4">
        <f>CumHKI!CX30*Inputs!DA$15*Population!CX29</f>
        <v>1.1539368947173165</v>
      </c>
      <c r="CZ30" s="4">
        <f>CumHKI!CY30*Inputs!DB$15*Population!CY29</f>
        <v>0.49984890241467927</v>
      </c>
    </row>
    <row r="31" spans="1:104" x14ac:dyDescent="0.25">
      <c r="A31">
        <f>'HKFI(x)'!AE29</f>
        <v>1977</v>
      </c>
      <c r="B31">
        <f t="shared" si="0"/>
        <v>9848802.501411302</v>
      </c>
      <c r="C31">
        <f t="shared" si="1"/>
        <v>3.2782404356902717</v>
      </c>
      <c r="D31" s="4">
        <f>CumHKI!C31*Inputs!F$15*Population!C30</f>
        <v>0</v>
      </c>
      <c r="E31" s="4">
        <f>CumHKI!D31*Inputs!G$15*Population!D30</f>
        <v>0</v>
      </c>
      <c r="F31" s="4">
        <f>CumHKI!E31*Inputs!H$15*Population!E30</f>
        <v>0</v>
      </c>
      <c r="G31" s="4">
        <f>CumHKI!F31*Inputs!I$15*Population!F30</f>
        <v>0</v>
      </c>
      <c r="H31" s="4">
        <f>CumHKI!G31*Inputs!J$15*Population!G30</f>
        <v>0</v>
      </c>
      <c r="I31" s="4">
        <f>CumHKI!H31*Inputs!K$15*Population!H30</f>
        <v>0</v>
      </c>
      <c r="J31" s="4">
        <f>CumHKI!I31*Inputs!L$15*Population!I30</f>
        <v>0</v>
      </c>
      <c r="K31" s="4">
        <f>CumHKI!J31*Inputs!M$15*Population!J30</f>
        <v>0</v>
      </c>
      <c r="L31" s="4">
        <f>CumHKI!K31*Inputs!N$15*Population!K30</f>
        <v>0</v>
      </c>
      <c r="M31" s="4">
        <f>CumHKI!L31*Inputs!O$15*Population!L30</f>
        <v>0</v>
      </c>
      <c r="N31" s="4">
        <f>CumHKI!M31*Inputs!P$15*Population!M30</f>
        <v>0</v>
      </c>
      <c r="O31" s="4">
        <f>CumHKI!N31*Inputs!Q$15*Population!N30</f>
        <v>0</v>
      </c>
      <c r="P31" s="4">
        <f>CumHKI!O31*Inputs!R$15*Population!O30</f>
        <v>0</v>
      </c>
      <c r="Q31" s="4">
        <f>CumHKI!P31*Inputs!S$15*Population!P30</f>
        <v>0</v>
      </c>
      <c r="R31" s="4">
        <f>CumHKI!Q31*Inputs!T$15*Population!Q30</f>
        <v>0</v>
      </c>
      <c r="S31" s="4">
        <f>CumHKI!R31*Inputs!U$15*Population!R30</f>
        <v>3000.8951386218978</v>
      </c>
      <c r="T31" s="4">
        <f>CumHKI!S31*Inputs!V$15*Population!S30</f>
        <v>4104.5558842215423</v>
      </c>
      <c r="U31" s="4">
        <f>CumHKI!T31*Inputs!W$15*Population!T30</f>
        <v>7673.2802834807699</v>
      </c>
      <c r="V31" s="4">
        <f>CumHKI!U31*Inputs!X$15*Population!U30</f>
        <v>12930.041488781308</v>
      </c>
      <c r="W31" s="4">
        <f>CumHKI!V31*Inputs!Y$15*Population!V30</f>
        <v>22770.92480666998</v>
      </c>
      <c r="X31" s="4">
        <f>CumHKI!W31*Inputs!Z$15*Population!W30</f>
        <v>31712.238843541229</v>
      </c>
      <c r="Y31" s="4">
        <f>CumHKI!X31*Inputs!AA$15*Population!X30</f>
        <v>47303.040851283644</v>
      </c>
      <c r="Z31" s="4">
        <f>CumHKI!Y31*Inputs!AB$15*Population!Y30</f>
        <v>63129.492792589335</v>
      </c>
      <c r="AA31" s="4">
        <f>CumHKI!Z31*Inputs!AC$15*Population!Z30</f>
        <v>81963.974780082674</v>
      </c>
      <c r="AB31" s="4">
        <f>CumHKI!AA31*Inputs!AD$15*Population!AA30</f>
        <v>106685.02863287613</v>
      </c>
      <c r="AC31" s="4">
        <f>CumHKI!AB31*Inputs!AE$15*Population!AB30</f>
        <v>133936.60259989655</v>
      </c>
      <c r="AD31" s="4">
        <f>CumHKI!AC31*Inputs!AF$15*Population!AC30</f>
        <v>164247.50502568536</v>
      </c>
      <c r="AE31" s="4">
        <f>CumHKI!AD31*Inputs!AG$15*Population!AD30</f>
        <v>184567.61778240214</v>
      </c>
      <c r="AF31" s="4">
        <f>CumHKI!AE31*Inputs!AH$15*Population!AE30</f>
        <v>212922.6904317874</v>
      </c>
      <c r="AG31" s="4">
        <f>CumHKI!AF31*Inputs!AI$15*Population!AF30</f>
        <v>248319.52373264835</v>
      </c>
      <c r="AH31" s="4">
        <f>CumHKI!AG31*Inputs!AJ$15*Population!AG30</f>
        <v>267332.19089992164</v>
      </c>
      <c r="AI31" s="4">
        <f>CumHKI!AH31*Inputs!AK$15*Population!AH30</f>
        <v>298200.7107966792</v>
      </c>
      <c r="AJ31" s="4">
        <f>CumHKI!AI31*Inputs!AL$15*Population!AI30</f>
        <v>303957.42449776933</v>
      </c>
      <c r="AK31" s="4">
        <f>CumHKI!AJ31*Inputs!AM$15*Population!AJ30</f>
        <v>309871.31280236453</v>
      </c>
      <c r="AL31" s="4">
        <f>CumHKI!AK31*Inputs!AN$15*Population!AK30</f>
        <v>318449.70461154025</v>
      </c>
      <c r="AM31" s="4">
        <f>CumHKI!AL31*Inputs!AO$15*Population!AL30</f>
        <v>317643.79624113772</v>
      </c>
      <c r="AN31" s="4">
        <f>CumHKI!AM31*Inputs!AP$15*Population!AM30</f>
        <v>321658.36792388873</v>
      </c>
      <c r="AO31" s="4">
        <f>CumHKI!AN31*Inputs!AQ$15*Population!AN30</f>
        <v>315812.59238365892</v>
      </c>
      <c r="AP31" s="4">
        <f>CumHKI!AO31*Inputs!AR$15*Population!AO30</f>
        <v>301223.26562419831</v>
      </c>
      <c r="AQ31" s="4">
        <f>CumHKI!AP31*Inputs!AS$15*Population!AP30</f>
        <v>302450.19666659832</v>
      </c>
      <c r="AR31" s="4">
        <f>CumHKI!AQ31*Inputs!AT$15*Population!AQ30</f>
        <v>306621.76845765329</v>
      </c>
      <c r="AS31" s="4">
        <f>CumHKI!AR31*Inputs!AU$15*Population!AR30</f>
        <v>313793.26989061717</v>
      </c>
      <c r="AT31" s="4">
        <f>CumHKI!AS31*Inputs!AV$15*Population!AS30</f>
        <v>304017.88095833082</v>
      </c>
      <c r="AU31" s="4">
        <f>CumHKI!AT31*Inputs!AW$15*Population!AT30</f>
        <v>296842.19840944465</v>
      </c>
      <c r="AV31" s="4">
        <f>CumHKI!AU31*Inputs!AX$15*Population!AU30</f>
        <v>295669.24633944436</v>
      </c>
      <c r="AW31" s="4">
        <f>CumHKI!AV31*Inputs!AY$15*Population!AV30</f>
        <v>284938.42193597963</v>
      </c>
      <c r="AX31" s="4">
        <f>CumHKI!AW31*Inputs!AZ$15*Population!AW30</f>
        <v>281804.55304550705</v>
      </c>
      <c r="AY31" s="4">
        <f>CumHKI!AX31*Inputs!BA$15*Population!AX30</f>
        <v>260407.62374947747</v>
      </c>
      <c r="AZ31" s="4">
        <f>CumHKI!AY31*Inputs!BB$15*Population!AY30</f>
        <v>244062.41427160971</v>
      </c>
      <c r="BA31" s="4">
        <f>CumHKI!AZ31*Inputs!BC$15*Population!AZ30</f>
        <v>242698.42378819626</v>
      </c>
      <c r="BB31" s="4">
        <f>CumHKI!BA31*Inputs!BD$15*Population!BA30</f>
        <v>227398.53845444461</v>
      </c>
      <c r="BC31" s="4">
        <f>CumHKI!BB31*Inputs!BE$15*Population!BB30</f>
        <v>223300.72199258392</v>
      </c>
      <c r="BD31" s="4">
        <f>CumHKI!BC31*Inputs!BF$15*Population!BC30</f>
        <v>212668.47195973436</v>
      </c>
      <c r="BE31" s="4">
        <f>CumHKI!BD31*Inputs!BG$15*Population!BD30</f>
        <v>202558.64797533542</v>
      </c>
      <c r="BF31" s="4">
        <f>CumHKI!BE31*Inputs!BH$15*Population!BE30</f>
        <v>203191.32474003843</v>
      </c>
      <c r="BG31" s="4">
        <f>CumHKI!BF31*Inputs!BI$15*Population!BF30</f>
        <v>195460.49042739277</v>
      </c>
      <c r="BH31" s="4">
        <f>CumHKI!BG31*Inputs!BJ$15*Population!BG30</f>
        <v>183013.63431628884</v>
      </c>
      <c r="BI31" s="4">
        <f>CumHKI!BH31*Inputs!BK$15*Population!BH30</f>
        <v>165127.02580577254</v>
      </c>
      <c r="BJ31" s="4">
        <f>CumHKI!BI31*Inputs!BL$15*Population!BI30</f>
        <v>145326.43280445205</v>
      </c>
      <c r="BK31" s="4">
        <f>CumHKI!BJ31*Inputs!BM$15*Population!BJ30</f>
        <v>128630.0972605698</v>
      </c>
      <c r="BL31" s="4">
        <f>CumHKI!BK31*Inputs!BN$15*Population!BK30</f>
        <v>106311.76294752199</v>
      </c>
      <c r="BM31" s="4">
        <f>CumHKI!BL31*Inputs!BO$15*Population!BL30</f>
        <v>88880.724963911824</v>
      </c>
      <c r="BN31" s="4">
        <f>CumHKI!BM31*Inputs!BP$15*Population!BM30</f>
        <v>74014.173382018998</v>
      </c>
      <c r="BO31" s="4">
        <f>CumHKI!BN31*Inputs!BQ$15*Population!BN30</f>
        <v>57739.513160455317</v>
      </c>
      <c r="BP31" s="4">
        <f>CumHKI!BO31*Inputs!BR$15*Population!BO30</f>
        <v>56742.898044978276</v>
      </c>
      <c r="BQ31" s="4">
        <f>CumHKI!BP31*Inputs!BS$15*Population!BP30</f>
        <v>47783.801891884941</v>
      </c>
      <c r="BR31" s="4">
        <f>CumHKI!BQ31*Inputs!BT$15*Population!BQ30</f>
        <v>42293.832634094717</v>
      </c>
      <c r="BS31" s="4">
        <f>CumHKI!BR31*Inputs!BU$15*Population!BR30</f>
        <v>38523.31193324778</v>
      </c>
      <c r="BT31" s="4">
        <f>CumHKI!BS31*Inputs!BV$15*Population!BS30</f>
        <v>35753.206228225608</v>
      </c>
      <c r="BU31" s="4">
        <f>CumHKI!BT31*Inputs!BW$15*Population!BT30</f>
        <v>31153.75317362597</v>
      </c>
      <c r="BV31" s="4">
        <f>CumHKI!BU31*Inputs!BX$15*Population!BU30</f>
        <v>27876.969105100783</v>
      </c>
      <c r="BW31" s="4">
        <f>CumHKI!BV31*Inputs!BY$15*Population!BV30</f>
        <v>22672.507181660538</v>
      </c>
      <c r="BX31" s="4">
        <f>CumHKI!BW31*Inputs!BZ$15*Population!BW30</f>
        <v>19496.679105925396</v>
      </c>
      <c r="BY31" s="4">
        <f>CumHKI!BX31*Inputs!CA$15*Population!BX30</f>
        <v>17635.327038607516</v>
      </c>
      <c r="BZ31" s="4">
        <f>CumHKI!BY31*Inputs!CB$15*Population!BY30</f>
        <v>15838.391198021498</v>
      </c>
      <c r="CA31" s="4">
        <f>CumHKI!BZ31*Inputs!CC$15*Population!BZ30</f>
        <v>12452.888654993356</v>
      </c>
      <c r="CB31" s="4">
        <f>CumHKI!CA31*Inputs!CD$15*Population!CA30</f>
        <v>12384.815220518682</v>
      </c>
      <c r="CC31" s="4">
        <f>CumHKI!CB31*Inputs!CE$15*Population!CB30</f>
        <v>10347.16900651479</v>
      </c>
      <c r="CD31" s="4">
        <f>CumHKI!CC31*Inputs!CF$15*Population!CC30</f>
        <v>7763.5473813570352</v>
      </c>
      <c r="CE31" s="4">
        <f>CumHKI!CD31*Inputs!CG$15*Population!CD30</f>
        <v>6377.2848518862202</v>
      </c>
      <c r="CF31" s="4">
        <f>CumHKI!CE31*Inputs!CH$15*Population!CE30</f>
        <v>4410.9517857284582</v>
      </c>
      <c r="CG31" s="4">
        <f>CumHKI!CF31*Inputs!CI$15*Population!CF30</f>
        <v>3453.0551758953798</v>
      </c>
      <c r="CH31" s="4">
        <f>CumHKI!CG31*Inputs!CJ$15*Population!CG30</f>
        <v>2651.583965780063</v>
      </c>
      <c r="CI31" s="4">
        <f>CumHKI!CH31*Inputs!CK$15*Population!CH30</f>
        <v>2017.1513735503731</v>
      </c>
      <c r="CJ31" s="4">
        <f>CumHKI!CI31*Inputs!CL$15*Population!CI30</f>
        <v>1519.7181152562071</v>
      </c>
      <c r="CK31" s="4">
        <f>CumHKI!CJ31*Inputs!CM$15*Population!CJ30</f>
        <v>1106.8403950828072</v>
      </c>
      <c r="CL31" s="4">
        <f>CumHKI!CK31*Inputs!CN$15*Population!CK30</f>
        <v>774.60596287011833</v>
      </c>
      <c r="CM31" s="4">
        <f>CumHKI!CL31*Inputs!CO$15*Population!CL30</f>
        <v>520.82940547502153</v>
      </c>
      <c r="CN31" s="4">
        <f>CumHKI!CM31*Inputs!CP$15*Population!CM30</f>
        <v>334.72395539587808</v>
      </c>
      <c r="CO31" s="4">
        <f>CumHKI!CN31*Inputs!CQ$15*Population!CN30</f>
        <v>205.26769678941443</v>
      </c>
      <c r="CP31" s="4">
        <f>CumHKI!CO31*Inputs!CR$15*Population!CO30</f>
        <v>127.33868956288691</v>
      </c>
      <c r="CQ31" s="4">
        <f>CumHKI!CP31*Inputs!CS$15*Population!CP30</f>
        <v>96.244660041215496</v>
      </c>
      <c r="CR31" s="4">
        <f>CumHKI!CQ31*Inputs!CT$15*Population!CQ30</f>
        <v>74.401189876452236</v>
      </c>
      <c r="CS31" s="4">
        <f>CumHKI!CR31*Inputs!CU$15*Population!CR30</f>
        <v>41.621739144046366</v>
      </c>
      <c r="CT31" s="4">
        <f>CumHKI!CS31*Inputs!CV$15*Population!CS30</f>
        <v>6.8822621237962558</v>
      </c>
      <c r="CU31" s="4">
        <f>CumHKI!CT31*Inputs!CW$15*Population!CT30</f>
        <v>6.8141209146497594</v>
      </c>
      <c r="CV31" s="4">
        <f>CumHKI!CU31*Inputs!CX$15*Population!CU30</f>
        <v>5.3479577330624775</v>
      </c>
      <c r="CW31" s="4">
        <f>CumHKI!CV31*Inputs!CY$15*Population!CV30</f>
        <v>3.9916211564365796</v>
      </c>
      <c r="CX31" s="4">
        <f>CumHKI!CW31*Inputs!CZ$15*Population!CW30</f>
        <v>2.580963366457274</v>
      </c>
      <c r="CY31" s="4">
        <f>CumHKI!CX31*Inputs!DA$15*Population!CX30</f>
        <v>1.2777046368600367</v>
      </c>
      <c r="CZ31" s="4">
        <f>CumHKI!CY31*Inputs!DB$15*Population!CY30</f>
        <v>0.55346116695669911</v>
      </c>
    </row>
    <row r="32" spans="1:104" x14ac:dyDescent="0.25">
      <c r="A32">
        <f>'HKFI(x)'!AE30</f>
        <v>1978</v>
      </c>
      <c r="B32">
        <f t="shared" si="0"/>
        <v>10188990.781754257</v>
      </c>
      <c r="C32">
        <f t="shared" si="1"/>
        <v>3.4541080531791168</v>
      </c>
      <c r="D32" s="4">
        <f>CumHKI!C32*Inputs!F$15*Population!C31</f>
        <v>0</v>
      </c>
      <c r="E32" s="4">
        <f>CumHKI!D32*Inputs!G$15*Population!D31</f>
        <v>0</v>
      </c>
      <c r="F32" s="4">
        <f>CumHKI!E32*Inputs!H$15*Population!E31</f>
        <v>0</v>
      </c>
      <c r="G32" s="4">
        <f>CumHKI!F32*Inputs!I$15*Population!F31</f>
        <v>0</v>
      </c>
      <c r="H32" s="4">
        <f>CumHKI!G32*Inputs!J$15*Population!G31</f>
        <v>0</v>
      </c>
      <c r="I32" s="4">
        <f>CumHKI!H32*Inputs!K$15*Population!H31</f>
        <v>0</v>
      </c>
      <c r="J32" s="4">
        <f>CumHKI!I32*Inputs!L$15*Population!I31</f>
        <v>0</v>
      </c>
      <c r="K32" s="4">
        <f>CumHKI!J32*Inputs!M$15*Population!J31</f>
        <v>0</v>
      </c>
      <c r="L32" s="4">
        <f>CumHKI!K32*Inputs!N$15*Population!K31</f>
        <v>0</v>
      </c>
      <c r="M32" s="4">
        <f>CumHKI!L32*Inputs!O$15*Population!L31</f>
        <v>0</v>
      </c>
      <c r="N32" s="4">
        <f>CumHKI!M32*Inputs!P$15*Population!M31</f>
        <v>0</v>
      </c>
      <c r="O32" s="4">
        <f>CumHKI!N32*Inputs!Q$15*Population!N31</f>
        <v>0</v>
      </c>
      <c r="P32" s="4">
        <f>CumHKI!O32*Inputs!R$15*Population!O31</f>
        <v>0</v>
      </c>
      <c r="Q32" s="4">
        <f>CumHKI!P32*Inputs!S$15*Population!P31</f>
        <v>0</v>
      </c>
      <c r="R32" s="4">
        <f>CumHKI!Q32*Inputs!T$15*Population!Q31</f>
        <v>0</v>
      </c>
      <c r="S32" s="4">
        <f>CumHKI!R32*Inputs!U$15*Population!R31</f>
        <v>3116.9714889802904</v>
      </c>
      <c r="T32" s="4">
        <f>CumHKI!S32*Inputs!V$15*Population!S31</f>
        <v>4276.4011181981232</v>
      </c>
      <c r="U32" s="4">
        <f>CumHKI!T32*Inputs!W$15*Population!T31</f>
        <v>7983.8343072339758</v>
      </c>
      <c r="V32" s="4">
        <f>CumHKI!U32*Inputs!X$15*Population!U31</f>
        <v>13434.398863193555</v>
      </c>
      <c r="W32" s="4">
        <f>CumHKI!V32*Inputs!Y$15*Population!V31</f>
        <v>23692.955169169127</v>
      </c>
      <c r="X32" s="4">
        <f>CumHKI!W32*Inputs!Z$15*Population!W31</f>
        <v>33071.051645262225</v>
      </c>
      <c r="Y32" s="4">
        <f>CumHKI!X32*Inputs!AA$15*Population!X31</f>
        <v>49417.964012242148</v>
      </c>
      <c r="Z32" s="4">
        <f>CumHKI!Y32*Inputs!AB$15*Population!Y31</f>
        <v>65968.820221590926</v>
      </c>
      <c r="AA32" s="4">
        <f>CumHKI!Z32*Inputs!AC$15*Population!Z31</f>
        <v>85727.772353194654</v>
      </c>
      <c r="AB32" s="4">
        <f>CumHKI!AA32*Inputs!AD$15*Population!AA31</f>
        <v>111221.59482681549</v>
      </c>
      <c r="AC32" s="4">
        <f>CumHKI!AB32*Inputs!AE$15*Population!AB31</f>
        <v>138830.82868567895</v>
      </c>
      <c r="AD32" s="4">
        <f>CumHKI!AC32*Inputs!AF$15*Population!AC31</f>
        <v>169574.8380712232</v>
      </c>
      <c r="AE32" s="4">
        <f>CumHKI!AD32*Inputs!AG$15*Population!AD31</f>
        <v>190667.60169762734</v>
      </c>
      <c r="AF32" s="4">
        <f>CumHKI!AE32*Inputs!AH$15*Population!AE31</f>
        <v>219844.46070834919</v>
      </c>
      <c r="AG32" s="4">
        <f>CumHKI!AF32*Inputs!AI$15*Population!AF31</f>
        <v>256798.66117352596</v>
      </c>
      <c r="AH32" s="4">
        <f>CumHKI!AG32*Inputs!AJ$15*Population!AG31</f>
        <v>277275.2439956055</v>
      </c>
      <c r="AI32" s="4">
        <f>CumHKI!AH32*Inputs!AK$15*Population!AH31</f>
        <v>309838.86448558798</v>
      </c>
      <c r="AJ32" s="4">
        <f>CumHKI!AI32*Inputs!AL$15*Population!AI31</f>
        <v>315448.58480354794</v>
      </c>
      <c r="AK32" s="4">
        <f>CumHKI!AJ32*Inputs!AM$15*Population!AJ31</f>
        <v>321324.9889774457</v>
      </c>
      <c r="AL32" s="4">
        <f>CumHKI!AK32*Inputs!AN$15*Population!AK31</f>
        <v>330507.54385706002</v>
      </c>
      <c r="AM32" s="4">
        <f>CumHKI!AL32*Inputs!AO$15*Population!AL31</f>
        <v>330116.88194295135</v>
      </c>
      <c r="AN32" s="4">
        <f>CumHKI!AM32*Inputs!AP$15*Population!AM31</f>
        <v>334480.02997929655</v>
      </c>
      <c r="AO32" s="4">
        <f>CumHKI!AN32*Inputs!AQ$15*Population!AN31</f>
        <v>328169.97730624216</v>
      </c>
      <c r="AP32" s="4">
        <f>CumHKI!AO32*Inputs!AR$15*Population!AO31</f>
        <v>312867.32317308802</v>
      </c>
      <c r="AQ32" s="4">
        <f>CumHKI!AP32*Inputs!AS$15*Population!AP31</f>
        <v>313854.29003751889</v>
      </c>
      <c r="AR32" s="4">
        <f>CumHKI!AQ32*Inputs!AT$15*Population!AQ31</f>
        <v>317774.55291419919</v>
      </c>
      <c r="AS32" s="4">
        <f>CumHKI!AR32*Inputs!AU$15*Population!AR31</f>
        <v>324805.82325877663</v>
      </c>
      <c r="AT32" s="4">
        <f>CumHKI!AS32*Inputs!AV$15*Population!AS31</f>
        <v>314612.37030677765</v>
      </c>
      <c r="AU32" s="4">
        <f>CumHKI!AT32*Inputs!AW$15*Population!AT31</f>
        <v>307151.00316714257</v>
      </c>
      <c r="AV32" s="4">
        <f>CumHKI!AU32*Inputs!AX$15*Population!AU31</f>
        <v>305407.32664987212</v>
      </c>
      <c r="AW32" s="4">
        <f>CumHKI!AV32*Inputs!AY$15*Population!AV31</f>
        <v>293569.55849053344</v>
      </c>
      <c r="AX32" s="4">
        <f>CumHKI!AW32*Inputs!AZ$15*Population!AW31</f>
        <v>289684.67503443628</v>
      </c>
      <c r="AY32" s="4">
        <f>CumHKI!AX32*Inputs!BA$15*Population!AX31</f>
        <v>267508.0369152209</v>
      </c>
      <c r="AZ32" s="4">
        <f>CumHKI!AY32*Inputs!BB$15*Population!AY31</f>
        <v>250538.19630111291</v>
      </c>
      <c r="BA32" s="4">
        <f>CumHKI!AZ32*Inputs!BC$15*Population!AZ31</f>
        <v>248960.21265823487</v>
      </c>
      <c r="BB32" s="4">
        <f>CumHKI!BA32*Inputs!BD$15*Population!BA31</f>
        <v>233153.88731871312</v>
      </c>
      <c r="BC32" s="4">
        <f>CumHKI!BB32*Inputs!BE$15*Population!BB31</f>
        <v>228817.13594514556</v>
      </c>
      <c r="BD32" s="4">
        <f>CumHKI!BC32*Inputs!BF$15*Population!BC31</f>
        <v>217756.00580586295</v>
      </c>
      <c r="BE32" s="4">
        <f>CumHKI!BD32*Inputs!BG$15*Population!BD31</f>
        <v>207278.34333420364</v>
      </c>
      <c r="BF32" s="4">
        <f>CumHKI!BE32*Inputs!BH$15*Population!BE31</f>
        <v>208024.23804651492</v>
      </c>
      <c r="BG32" s="4">
        <f>CumHKI!BF32*Inputs!BI$15*Population!BF31</f>
        <v>202350.38168680569</v>
      </c>
      <c r="BH32" s="4">
        <f>CumHKI!BG32*Inputs!BJ$15*Population!BG31</f>
        <v>189642.7187804378</v>
      </c>
      <c r="BI32" s="4">
        <f>CumHKI!BH32*Inputs!BK$15*Population!BH31</f>
        <v>171059.4976368199</v>
      </c>
      <c r="BJ32" s="4">
        <f>CumHKI!BI32*Inputs!BL$15*Population!BI31</f>
        <v>150481.51050268352</v>
      </c>
      <c r="BK32" s="4">
        <f>CumHKI!BJ32*Inputs!BM$15*Population!BJ31</f>
        <v>133420.06020595779</v>
      </c>
      <c r="BL32" s="4">
        <f>CumHKI!BK32*Inputs!BN$15*Population!BK31</f>
        <v>110590.48177950189</v>
      </c>
      <c r="BM32" s="4">
        <f>CumHKI!BL32*Inputs!BO$15*Population!BL31</f>
        <v>92661.826129909663</v>
      </c>
      <c r="BN32" s="4">
        <f>CumHKI!BM32*Inputs!BP$15*Population!BM31</f>
        <v>77190.582682451364</v>
      </c>
      <c r="BO32" s="4">
        <f>CumHKI!BN32*Inputs!BQ$15*Population!BN31</f>
        <v>60278.089874496334</v>
      </c>
      <c r="BP32" s="4">
        <f>CumHKI!BO32*Inputs!BR$15*Population!BO31</f>
        <v>59165.583107009988</v>
      </c>
      <c r="BQ32" s="4">
        <f>CumHKI!BP32*Inputs!BS$15*Population!BP31</f>
        <v>49670.021588552343</v>
      </c>
      <c r="BR32" s="4">
        <f>CumHKI!BQ32*Inputs!BT$15*Population!BQ31</f>
        <v>43851.85363677959</v>
      </c>
      <c r="BS32" s="4">
        <f>CumHKI!BR32*Inputs!BU$15*Population!BR31</f>
        <v>39932.364080332271</v>
      </c>
      <c r="BT32" s="4">
        <f>CumHKI!BS32*Inputs!BV$15*Population!BS31</f>
        <v>37015.122488954068</v>
      </c>
      <c r="BU32" s="4">
        <f>CumHKI!BT32*Inputs!BW$15*Population!BT31</f>
        <v>32284.845660476178</v>
      </c>
      <c r="BV32" s="4">
        <f>CumHKI!BU32*Inputs!BX$15*Population!BU31</f>
        <v>28977.795299224348</v>
      </c>
      <c r="BW32" s="4">
        <f>CumHKI!BV32*Inputs!BY$15*Population!BV31</f>
        <v>23625.572657664503</v>
      </c>
      <c r="BX32" s="4">
        <f>CumHKI!BW32*Inputs!BZ$15*Population!BW31</f>
        <v>20311.552056777433</v>
      </c>
      <c r="BY32" s="4">
        <f>CumHKI!BX32*Inputs!CA$15*Population!BX31</f>
        <v>18390.864610121553</v>
      </c>
      <c r="BZ32" s="4">
        <f>CumHKI!BY32*Inputs!CB$15*Population!BY31</f>
        <v>16455.886995096811</v>
      </c>
      <c r="CA32" s="4">
        <f>CumHKI!BZ32*Inputs!CC$15*Population!BZ31</f>
        <v>12838.592136675661</v>
      </c>
      <c r="CB32" s="4">
        <f>CumHKI!CA32*Inputs!CD$15*Population!CA31</f>
        <v>12691.841858558038</v>
      </c>
      <c r="CC32" s="4">
        <f>CumHKI!CB32*Inputs!CE$15*Population!CB31</f>
        <v>10616.030373484233</v>
      </c>
      <c r="CD32" s="4">
        <f>CumHKI!CC32*Inputs!CF$15*Population!CC31</f>
        <v>7964.6596617092155</v>
      </c>
      <c r="CE32" s="4">
        <f>CumHKI!CD32*Inputs!CG$15*Population!CD31</f>
        <v>6543.9225667976498</v>
      </c>
      <c r="CF32" s="4">
        <f>CumHKI!CE32*Inputs!CH$15*Population!CE31</f>
        <v>4681.2961794924859</v>
      </c>
      <c r="CG32" s="4">
        <f>CumHKI!CF32*Inputs!CI$15*Population!CF31</f>
        <v>3664.6907034433202</v>
      </c>
      <c r="CH32" s="4">
        <f>CumHKI!CG32*Inputs!CJ$15*Population!CG31</f>
        <v>2814.0978391038543</v>
      </c>
      <c r="CI32" s="4">
        <f>CumHKI!CH32*Inputs!CK$15*Population!CH31</f>
        <v>2140.7812819472724</v>
      </c>
      <c r="CJ32" s="4">
        <f>CumHKI!CI32*Inputs!CL$15*Population!CI31</f>
        <v>1612.8606596590812</v>
      </c>
      <c r="CK32" s="4">
        <f>CumHKI!CJ32*Inputs!CM$15*Population!CJ31</f>
        <v>1174.6779299591446</v>
      </c>
      <c r="CL32" s="4">
        <f>CumHKI!CK32*Inputs!CN$15*Population!CK31</f>
        <v>822.08106339505832</v>
      </c>
      <c r="CM32" s="4">
        <f>CumHKI!CL32*Inputs!CO$15*Population!CL31</f>
        <v>552.75070425983017</v>
      </c>
      <c r="CN32" s="4">
        <f>CumHKI!CM32*Inputs!CP$15*Population!CM31</f>
        <v>355.23897101962103</v>
      </c>
      <c r="CO32" s="4">
        <f>CumHKI!CN32*Inputs!CQ$15*Population!CN31</f>
        <v>217.84842170856197</v>
      </c>
      <c r="CP32" s="4">
        <f>CumHKI!CO32*Inputs!CR$15*Population!CO31</f>
        <v>135.14319582477049</v>
      </c>
      <c r="CQ32" s="4">
        <f>CumHKI!CP32*Inputs!CS$15*Population!CP31</f>
        <v>102.14343326200924</v>
      </c>
      <c r="CR32" s="4">
        <f>CumHKI!CQ32*Inputs!CT$15*Population!CQ31</f>
        <v>78.961190880668624</v>
      </c>
      <c r="CS32" s="4">
        <f>CumHKI!CR32*Inputs!CU$15*Population!CR31</f>
        <v>44.172708726780854</v>
      </c>
      <c r="CT32" s="4">
        <f>CumHKI!CS32*Inputs!CV$15*Population!CS31</f>
        <v>7.3040715363594817</v>
      </c>
      <c r="CU32" s="4">
        <f>CumHKI!CT32*Inputs!CW$15*Population!CT31</f>
        <v>7.2317539963955255</v>
      </c>
      <c r="CV32" s="4">
        <f>CumHKI!CU32*Inputs!CX$15*Population!CU31</f>
        <v>5.6757306177941222</v>
      </c>
      <c r="CW32" s="4">
        <f>CumHKI!CV32*Inputs!CY$15*Population!CV31</f>
        <v>4.2362650460306481</v>
      </c>
      <c r="CX32" s="4">
        <f>CumHKI!CW32*Inputs!CZ$15*Population!CW31</f>
        <v>2.7391489487367289</v>
      </c>
      <c r="CY32" s="4">
        <f>CumHKI!CX32*Inputs!DA$15*Population!CX31</f>
        <v>1.3560143310577863</v>
      </c>
      <c r="CZ32" s="4">
        <f>CumHKI!CY32*Inputs!DB$15*Population!CY31</f>
        <v>0.58738244538394224</v>
      </c>
    </row>
    <row r="33" spans="1:104" x14ac:dyDescent="0.25">
      <c r="A33">
        <f>'HKFI(x)'!AE31</f>
        <v>1979</v>
      </c>
      <c r="B33">
        <f t="shared" si="0"/>
        <v>10544977.588837065</v>
      </c>
      <c r="C33">
        <f t="shared" si="1"/>
        <v>3.4938377579091018</v>
      </c>
      <c r="D33" s="4">
        <f>CumHKI!C33*Inputs!F$15*Population!C32</f>
        <v>0</v>
      </c>
      <c r="E33" s="4">
        <f>CumHKI!D33*Inputs!G$15*Population!D32</f>
        <v>0</v>
      </c>
      <c r="F33" s="4">
        <f>CumHKI!E33*Inputs!H$15*Population!E32</f>
        <v>0</v>
      </c>
      <c r="G33" s="4">
        <f>CumHKI!F33*Inputs!I$15*Population!F32</f>
        <v>0</v>
      </c>
      <c r="H33" s="4">
        <f>CumHKI!G33*Inputs!J$15*Population!G32</f>
        <v>0</v>
      </c>
      <c r="I33" s="4">
        <f>CumHKI!H33*Inputs!K$15*Population!H32</f>
        <v>0</v>
      </c>
      <c r="J33" s="4">
        <f>CumHKI!I33*Inputs!L$15*Population!I32</f>
        <v>0</v>
      </c>
      <c r="K33" s="4">
        <f>CumHKI!J33*Inputs!M$15*Population!J32</f>
        <v>0</v>
      </c>
      <c r="L33" s="4">
        <f>CumHKI!K33*Inputs!N$15*Population!K32</f>
        <v>0</v>
      </c>
      <c r="M33" s="4">
        <f>CumHKI!L33*Inputs!O$15*Population!L32</f>
        <v>0</v>
      </c>
      <c r="N33" s="4">
        <f>CumHKI!M33*Inputs!P$15*Population!M32</f>
        <v>0</v>
      </c>
      <c r="O33" s="4">
        <f>CumHKI!N33*Inputs!Q$15*Population!N32</f>
        <v>0</v>
      </c>
      <c r="P33" s="4">
        <f>CumHKI!O33*Inputs!R$15*Population!O32</f>
        <v>0</v>
      </c>
      <c r="Q33" s="4">
        <f>CumHKI!P33*Inputs!S$15*Population!P32</f>
        <v>0</v>
      </c>
      <c r="R33" s="4">
        <f>CumHKI!Q33*Inputs!T$15*Population!Q32</f>
        <v>0</v>
      </c>
      <c r="S33" s="4">
        <f>CumHKI!R33*Inputs!U$15*Population!R32</f>
        <v>3223.669437053763</v>
      </c>
      <c r="T33" s="4">
        <f>CumHKI!S33*Inputs!V$15*Population!S32</f>
        <v>4440.6813543963808</v>
      </c>
      <c r="U33" s="4">
        <f>CumHKI!T33*Inputs!W$15*Population!T32</f>
        <v>8314.8880599887943</v>
      </c>
      <c r="V33" s="4">
        <f>CumHKI!U33*Inputs!X$15*Population!U32</f>
        <v>13973.317898001467</v>
      </c>
      <c r="W33" s="4">
        <f>CumHKI!V33*Inputs!Y$15*Population!V32</f>
        <v>24612.557459342977</v>
      </c>
      <c r="X33" s="4">
        <f>CumHKI!W33*Inputs!Z$15*Population!W32</f>
        <v>34403.32046490514</v>
      </c>
      <c r="Y33" s="4">
        <f>CumHKI!X33*Inputs!AA$15*Population!X32</f>
        <v>51521.356147555845</v>
      </c>
      <c r="Z33" s="4">
        <f>CumHKI!Y33*Inputs!AB$15*Population!Y32</f>
        <v>68893.762402512468</v>
      </c>
      <c r="AA33" s="4">
        <f>CumHKI!Z33*Inputs!AC$15*Population!Z32</f>
        <v>89550.778445290984</v>
      </c>
      <c r="AB33" s="4">
        <f>CumHKI!AA33*Inputs!AD$15*Population!AA32</f>
        <v>116290.04403282214</v>
      </c>
      <c r="AC33" s="4">
        <f>CumHKI!AB33*Inputs!AE$15*Population!AB32</f>
        <v>144697.79709587479</v>
      </c>
      <c r="AD33" s="4">
        <f>CumHKI!AC33*Inputs!AF$15*Population!AC32</f>
        <v>175701.89983226199</v>
      </c>
      <c r="AE33" s="4">
        <f>CumHKI!AD33*Inputs!AG$15*Population!AD32</f>
        <v>196787.35219911765</v>
      </c>
      <c r="AF33" s="4">
        <f>CumHKI!AE33*Inputs!AH$15*Population!AE32</f>
        <v>227039.05477577986</v>
      </c>
      <c r="AG33" s="4">
        <f>CumHKI!AF33*Inputs!AI$15*Population!AF32</f>
        <v>265062.4773573468</v>
      </c>
      <c r="AH33" s="4">
        <f>CumHKI!AG33*Inputs!AJ$15*Population!AG32</f>
        <v>286688.79956356296</v>
      </c>
      <c r="AI33" s="4">
        <f>CumHKI!AH33*Inputs!AK$15*Population!AH32</f>
        <v>321368.04103313183</v>
      </c>
      <c r="AJ33" s="4">
        <f>CumHKI!AI33*Inputs!AL$15*Population!AI32</f>
        <v>327816.60186437709</v>
      </c>
      <c r="AK33" s="4">
        <f>CumHKI!AJ33*Inputs!AM$15*Population!AJ32</f>
        <v>333534.79904765019</v>
      </c>
      <c r="AL33" s="4">
        <f>CumHKI!AK33*Inputs!AN$15*Population!AK32</f>
        <v>342797.40617574635</v>
      </c>
      <c r="AM33" s="4">
        <f>CumHKI!AL33*Inputs!AO$15*Population!AL32</f>
        <v>342708.34949275624</v>
      </c>
      <c r="AN33" s="4">
        <f>CumHKI!AM33*Inputs!AP$15*Population!AM32</f>
        <v>347725.37246976793</v>
      </c>
      <c r="AO33" s="4">
        <f>CumHKI!AN33*Inputs!AQ$15*Population!AN32</f>
        <v>341372.33507529239</v>
      </c>
      <c r="AP33" s="4">
        <f>CumHKI!AO33*Inputs!AR$15*Population!AO32</f>
        <v>325239.90292783949</v>
      </c>
      <c r="AQ33" s="4">
        <f>CumHKI!AP33*Inputs!AS$15*Population!AP32</f>
        <v>326140.44672497385</v>
      </c>
      <c r="AR33" s="4">
        <f>CumHKI!AQ33*Inputs!AT$15*Population!AQ32</f>
        <v>329873.53522993869</v>
      </c>
      <c r="AS33" s="4">
        <f>CumHKI!AR33*Inputs!AU$15*Population!AR32</f>
        <v>336664.31313755718</v>
      </c>
      <c r="AT33" s="4">
        <f>CumHKI!AS33*Inputs!AV$15*Population!AS32</f>
        <v>325646.01156859967</v>
      </c>
      <c r="AU33" s="4">
        <f>CumHKI!AT33*Inputs!AW$15*Population!AT32</f>
        <v>317858.4963126363</v>
      </c>
      <c r="AV33" s="4">
        <f>CumHKI!AU33*Inputs!AX$15*Population!AU32</f>
        <v>316019.38904590538</v>
      </c>
      <c r="AW33" s="4">
        <f>CumHKI!AV33*Inputs!AY$15*Population!AV32</f>
        <v>303258.37252459157</v>
      </c>
      <c r="AX33" s="4">
        <f>CumHKI!AW33*Inputs!AZ$15*Population!AW32</f>
        <v>298508.98337216803</v>
      </c>
      <c r="AY33" s="4">
        <f>CumHKI!AX33*Inputs!BA$15*Population!AX32</f>
        <v>275057.58343867894</v>
      </c>
      <c r="AZ33" s="4">
        <f>CumHKI!AY33*Inputs!BB$15*Population!AY32</f>
        <v>257437.44675603716</v>
      </c>
      <c r="BA33" s="4">
        <f>CumHKI!AZ33*Inputs!BC$15*Population!AZ32</f>
        <v>255637.74796382888</v>
      </c>
      <c r="BB33" s="4">
        <f>CumHKI!BA33*Inputs!BD$15*Population!BA32</f>
        <v>239264.83810568595</v>
      </c>
      <c r="BC33" s="4">
        <f>CumHKI!BB33*Inputs!BE$15*Population!BB32</f>
        <v>234741.41599462301</v>
      </c>
      <c r="BD33" s="4">
        <f>CumHKI!BC33*Inputs!BF$15*Population!BC32</f>
        <v>223294.65566514211</v>
      </c>
      <c r="BE33" s="4">
        <f>CumHKI!BD33*Inputs!BG$15*Population!BD32</f>
        <v>212400.24489217202</v>
      </c>
      <c r="BF33" s="4">
        <f>CumHKI!BE33*Inputs!BH$15*Population!BE32</f>
        <v>213047.28776343109</v>
      </c>
      <c r="BG33" s="4">
        <f>CumHKI!BF33*Inputs!BI$15*Population!BF32</f>
        <v>207359.53088579272</v>
      </c>
      <c r="BH33" s="4">
        <f>CumHKI!BG33*Inputs!BJ$15*Population!BG32</f>
        <v>196540.36275140988</v>
      </c>
      <c r="BI33" s="4">
        <f>CumHKI!BH33*Inputs!BK$15*Population!BH32</f>
        <v>177469.17794241227</v>
      </c>
      <c r="BJ33" s="4">
        <f>CumHKI!BI33*Inputs!BL$15*Population!BI32</f>
        <v>156088.81654427529</v>
      </c>
      <c r="BK33" s="4">
        <f>CumHKI!BJ33*Inputs!BM$15*Population!BJ32</f>
        <v>138343.10036535226</v>
      </c>
      <c r="BL33" s="4">
        <f>CumHKI!BK33*Inputs!BN$15*Population!BK32</f>
        <v>114875.79690668183</v>
      </c>
      <c r="BM33" s="4">
        <f>CumHKI!BL33*Inputs!BO$15*Population!BL32</f>
        <v>96538.256027964206</v>
      </c>
      <c r="BN33" s="4">
        <f>CumHKI!BM33*Inputs!BP$15*Population!BM32</f>
        <v>80605.558722591231</v>
      </c>
      <c r="BO33" s="4">
        <f>CumHKI!BN33*Inputs!BQ$15*Population!BN32</f>
        <v>62973.115462452864</v>
      </c>
      <c r="BP33" s="4">
        <f>CumHKI!BO33*Inputs!BR$15*Population!BO32</f>
        <v>61878.445298545041</v>
      </c>
      <c r="BQ33" s="4">
        <f>CumHKI!BP33*Inputs!BS$15*Population!BP32</f>
        <v>51889.938462287675</v>
      </c>
      <c r="BR33" s="4">
        <f>CumHKI!BQ33*Inputs!BT$15*Population!BQ32</f>
        <v>45674.603976554863</v>
      </c>
      <c r="BS33" s="4">
        <f>CumHKI!BR33*Inputs!BU$15*Population!BR32</f>
        <v>41487.144595846265</v>
      </c>
      <c r="BT33" s="4">
        <f>CumHKI!BS33*Inputs!BV$15*Population!BS32</f>
        <v>38444.267108978442</v>
      </c>
      <c r="BU33" s="4">
        <f>CumHKI!BT33*Inputs!BW$15*Population!BT32</f>
        <v>33485.780801083776</v>
      </c>
      <c r="BV33" s="4">
        <f>CumHKI!BU33*Inputs!BX$15*Population!BU32</f>
        <v>30078.227819448883</v>
      </c>
      <c r="BW33" s="4">
        <f>CumHKI!BV33*Inputs!BY$15*Population!BV32</f>
        <v>24589.696576315248</v>
      </c>
      <c r="BX33" s="4">
        <f>CumHKI!BW33*Inputs!BZ$15*Population!BW32</f>
        <v>21184.653677500057</v>
      </c>
      <c r="BY33" s="4">
        <f>CumHKI!BX33*Inputs!CA$15*Population!BX32</f>
        <v>19169.794260782757</v>
      </c>
      <c r="BZ33" s="4">
        <f>CumHKI!BY33*Inputs!CB$15*Population!BY32</f>
        <v>17163.73689465097</v>
      </c>
      <c r="CA33" s="4">
        <f>CumHKI!BZ33*Inputs!CC$15*Population!BZ32</f>
        <v>13320.53901266287</v>
      </c>
      <c r="CB33" s="4">
        <f>CumHKI!CA33*Inputs!CD$15*Population!CA32</f>
        <v>13029.817542467794</v>
      </c>
      <c r="CC33" s="4">
        <f>CumHKI!CB33*Inputs!CE$15*Population!CB32</f>
        <v>10800.416866892574</v>
      </c>
      <c r="CD33" s="4">
        <f>CumHKI!CC33*Inputs!CF$15*Population!CC32</f>
        <v>8097.8945433401132</v>
      </c>
      <c r="CE33" s="4">
        <f>CumHKI!CD33*Inputs!CG$15*Population!CD32</f>
        <v>6638.4262843129609</v>
      </c>
      <c r="CF33" s="4">
        <f>CumHKI!CE33*Inputs!CH$15*Population!CE32</f>
        <v>4734.4665102560011</v>
      </c>
      <c r="CG33" s="4">
        <f>CumHKI!CF33*Inputs!CI$15*Population!CF32</f>
        <v>3706.3143925620871</v>
      </c>
      <c r="CH33" s="4">
        <f>CumHKI!CG33*Inputs!CJ$15*Population!CG32</f>
        <v>2846.0604638062869</v>
      </c>
      <c r="CI33" s="4">
        <f>CumHKI!CH33*Inputs!CK$15*Population!CH32</f>
        <v>2165.0963529210176</v>
      </c>
      <c r="CJ33" s="4">
        <f>CumHKI!CI33*Inputs!CL$15*Population!CI32</f>
        <v>1631.1795891737765</v>
      </c>
      <c r="CK33" s="4">
        <f>CumHKI!CJ33*Inputs!CM$15*Population!CJ32</f>
        <v>1188.0199642337848</v>
      </c>
      <c r="CL33" s="4">
        <f>CumHKI!CK33*Inputs!CN$15*Population!CK32</f>
        <v>831.41828974843929</v>
      </c>
      <c r="CM33" s="4">
        <f>CumHKI!CL33*Inputs!CO$15*Population!CL32</f>
        <v>559.02886668501731</v>
      </c>
      <c r="CN33" s="4">
        <f>CumHKI!CM33*Inputs!CP$15*Population!CM32</f>
        <v>359.27378805853181</v>
      </c>
      <c r="CO33" s="4">
        <f>CumHKI!CN33*Inputs!CQ$15*Population!CN32</f>
        <v>220.32275193558252</v>
      </c>
      <c r="CP33" s="4">
        <f>CumHKI!CO33*Inputs!CR$15*Population!CO32</f>
        <v>136.67815711474822</v>
      </c>
      <c r="CQ33" s="4">
        <f>CumHKI!CP33*Inputs!CS$15*Population!CP32</f>
        <v>103.3035820591851</v>
      </c>
      <c r="CR33" s="4">
        <f>CumHKI!CQ33*Inputs!CT$15*Population!CQ32</f>
        <v>79.858034933176626</v>
      </c>
      <c r="CS33" s="4">
        <f>CumHKI!CR33*Inputs!CU$15*Population!CR32</f>
        <v>44.674423944889114</v>
      </c>
      <c r="CT33" s="4">
        <f>CumHKI!CS33*Inputs!CV$15*Population!CS32</f>
        <v>7.3870314441751672</v>
      </c>
      <c r="CU33" s="4">
        <f>CumHKI!CT33*Inputs!CW$15*Population!CT32</f>
        <v>7.3138925189853143</v>
      </c>
      <c r="CV33" s="4">
        <f>CumHKI!CU33*Inputs!CX$15*Population!CU32</f>
        <v>5.7401957707564026</v>
      </c>
      <c r="CW33" s="4">
        <f>CumHKI!CV33*Inputs!CY$15*Population!CV32</f>
        <v>4.2843806971373013</v>
      </c>
      <c r="CX33" s="4">
        <f>CumHKI!CW33*Inputs!CZ$15*Population!CW32</f>
        <v>2.7702603012405258</v>
      </c>
      <c r="CY33" s="4">
        <f>CumHKI!CX33*Inputs!DA$15*Population!CX32</f>
        <v>1.3714159907131316</v>
      </c>
      <c r="CZ33" s="4">
        <f>CumHKI!CY33*Inputs!DB$15*Population!CY32</f>
        <v>0.59405395637326242</v>
      </c>
    </row>
    <row r="34" spans="1:104" x14ac:dyDescent="0.25">
      <c r="A34">
        <f>'HKFI(x)'!AE32</f>
        <v>1980</v>
      </c>
      <c r="B34">
        <f t="shared" si="0"/>
        <v>10909579.514706628</v>
      </c>
      <c r="C34">
        <f t="shared" si="1"/>
        <v>3.4575884376988331</v>
      </c>
      <c r="D34" s="4">
        <f>CumHKI!C34*Inputs!F$15*Population!C33</f>
        <v>0</v>
      </c>
      <c r="E34" s="4">
        <f>CumHKI!D34*Inputs!G$15*Population!D33</f>
        <v>0</v>
      </c>
      <c r="F34" s="4">
        <f>CumHKI!E34*Inputs!H$15*Population!E33</f>
        <v>0</v>
      </c>
      <c r="G34" s="4">
        <f>CumHKI!F34*Inputs!I$15*Population!F33</f>
        <v>0</v>
      </c>
      <c r="H34" s="4">
        <f>CumHKI!G34*Inputs!J$15*Population!G33</f>
        <v>0</v>
      </c>
      <c r="I34" s="4">
        <f>CumHKI!H34*Inputs!K$15*Population!H33</f>
        <v>0</v>
      </c>
      <c r="J34" s="4">
        <f>CumHKI!I34*Inputs!L$15*Population!I33</f>
        <v>0</v>
      </c>
      <c r="K34" s="4">
        <f>CumHKI!J34*Inputs!M$15*Population!J33</f>
        <v>0</v>
      </c>
      <c r="L34" s="4">
        <f>CumHKI!K34*Inputs!N$15*Population!K33</f>
        <v>0</v>
      </c>
      <c r="M34" s="4">
        <f>CumHKI!L34*Inputs!O$15*Population!L33</f>
        <v>0</v>
      </c>
      <c r="N34" s="4">
        <f>CumHKI!M34*Inputs!P$15*Population!M33</f>
        <v>0</v>
      </c>
      <c r="O34" s="4">
        <f>CumHKI!N34*Inputs!Q$15*Population!N33</f>
        <v>0</v>
      </c>
      <c r="P34" s="4">
        <f>CumHKI!O34*Inputs!R$15*Population!O33</f>
        <v>0</v>
      </c>
      <c r="Q34" s="4">
        <f>CumHKI!P34*Inputs!S$15*Population!P33</f>
        <v>0</v>
      </c>
      <c r="R34" s="4">
        <f>CumHKI!Q34*Inputs!T$15*Population!Q33</f>
        <v>0</v>
      </c>
      <c r="S34" s="4">
        <f>CumHKI!R34*Inputs!U$15*Population!R33</f>
        <v>3326.4612936503868</v>
      </c>
      <c r="T34" s="4">
        <f>CumHKI!S34*Inputs!V$15*Population!S33</f>
        <v>4590.2916208560064</v>
      </c>
      <c r="U34" s="4">
        <f>CumHKI!T34*Inputs!W$15*Population!T33</f>
        <v>8627.4831993531734</v>
      </c>
      <c r="V34" s="4">
        <f>CumHKI!U34*Inputs!X$15*Population!U33</f>
        <v>14536.252524695692</v>
      </c>
      <c r="W34" s="4">
        <f>CumHKI!V34*Inputs!Y$15*Population!V33</f>
        <v>25576.132303798142</v>
      </c>
      <c r="X34" s="4">
        <f>CumHKI!W34*Inputs!Z$15*Population!W33</f>
        <v>35712.846858291043</v>
      </c>
      <c r="Y34" s="4">
        <f>CumHKI!X34*Inputs!AA$15*Population!X33</f>
        <v>53557.066927232067</v>
      </c>
      <c r="Z34" s="4">
        <f>CumHKI!Y34*Inputs!AB$15*Population!Y33</f>
        <v>71762.490427638972</v>
      </c>
      <c r="AA34" s="4">
        <f>CumHKI!Z34*Inputs!AC$15*Population!Z33</f>
        <v>93423.059324458256</v>
      </c>
      <c r="AB34" s="4">
        <f>CumHKI!AA34*Inputs!AD$15*Population!AA33</f>
        <v>121351.68519427523</v>
      </c>
      <c r="AC34" s="4">
        <f>CumHKI!AB34*Inputs!AE$15*Population!AB33</f>
        <v>151155.74596799724</v>
      </c>
      <c r="AD34" s="4">
        <f>CumHKI!AC34*Inputs!AF$15*Population!AC33</f>
        <v>182942.90340444213</v>
      </c>
      <c r="AE34" s="4">
        <f>CumHKI!AD34*Inputs!AG$15*Population!AD33</f>
        <v>203689.40771605037</v>
      </c>
      <c r="AF34" s="4">
        <f>CumHKI!AE34*Inputs!AH$15*Population!AE33</f>
        <v>234080.98725787742</v>
      </c>
      <c r="AG34" s="4">
        <f>CumHKI!AF34*Inputs!AI$15*Population!AF33</f>
        <v>273454.98137649958</v>
      </c>
      <c r="AH34" s="4">
        <f>CumHKI!AG34*Inputs!AJ$15*Population!AG33</f>
        <v>295608.53729770274</v>
      </c>
      <c r="AI34" s="4">
        <f>CumHKI!AH34*Inputs!AK$15*Population!AH33</f>
        <v>331977.86605884199</v>
      </c>
      <c r="AJ34" s="4">
        <f>CumHKI!AI34*Inputs!AL$15*Population!AI33</f>
        <v>339777.33962210291</v>
      </c>
      <c r="AK34" s="4">
        <f>CumHKI!AJ34*Inputs!AM$15*Population!AJ33</f>
        <v>346424.46653225162</v>
      </c>
      <c r="AL34" s="4">
        <f>CumHKI!AK34*Inputs!AN$15*Population!AK33</f>
        <v>355635.48821548489</v>
      </c>
      <c r="AM34" s="4">
        <f>CumHKI!AL34*Inputs!AO$15*Population!AL33</f>
        <v>355275.01263079309</v>
      </c>
      <c r="AN34" s="4">
        <f>CumHKI!AM34*Inputs!AP$15*Population!AM33</f>
        <v>360828.53109954653</v>
      </c>
      <c r="AO34" s="4">
        <f>CumHKI!AN34*Inputs!AQ$15*Population!AN33</f>
        <v>354750.47358733963</v>
      </c>
      <c r="AP34" s="4">
        <f>CumHKI!AO34*Inputs!AR$15*Population!AO33</f>
        <v>338204.62823220511</v>
      </c>
      <c r="AQ34" s="4">
        <f>CumHKI!AP34*Inputs!AS$15*Population!AP33</f>
        <v>338934.44036222732</v>
      </c>
      <c r="AR34" s="4">
        <f>CumHKI!AQ34*Inputs!AT$15*Population!AQ33</f>
        <v>342705.73804442276</v>
      </c>
      <c r="AS34" s="4">
        <f>CumHKI!AR34*Inputs!AU$15*Population!AR33</f>
        <v>349358.59538116731</v>
      </c>
      <c r="AT34" s="4">
        <f>CumHKI!AS34*Inputs!AV$15*Population!AS33</f>
        <v>337339.39946836181</v>
      </c>
      <c r="AU34" s="4">
        <f>CumHKI!AT34*Inputs!AW$15*Population!AT33</f>
        <v>328764.74829962704</v>
      </c>
      <c r="AV34" s="4">
        <f>CumHKI!AU34*Inputs!AX$15*Population!AU33</f>
        <v>326807.25760272902</v>
      </c>
      <c r="AW34" s="4">
        <f>CumHKI!AV34*Inputs!AY$15*Population!AV33</f>
        <v>313577.64139312215</v>
      </c>
      <c r="AX34" s="4">
        <f>CumHKI!AW34*Inputs!AZ$15*Population!AW33</f>
        <v>308162.29508592689</v>
      </c>
      <c r="AY34" s="4">
        <f>CumHKI!AX34*Inputs!BA$15*Population!AX33</f>
        <v>283282.46265257761</v>
      </c>
      <c r="AZ34" s="4">
        <f>CumHKI!AY34*Inputs!BB$15*Population!AY33</f>
        <v>264582.28290745628</v>
      </c>
      <c r="BA34" s="4">
        <f>CumHKI!AZ34*Inputs!BC$15*Population!AZ33</f>
        <v>262560.56874074705</v>
      </c>
      <c r="BB34" s="4">
        <f>CumHKI!BA34*Inputs!BD$15*Population!BA33</f>
        <v>245578.38761596501</v>
      </c>
      <c r="BC34" s="4">
        <f>CumHKI!BB34*Inputs!BE$15*Population!BB33</f>
        <v>240821.93374792396</v>
      </c>
      <c r="BD34" s="4">
        <f>CumHKI!BC34*Inputs!BF$15*Population!BC33</f>
        <v>229046.84788692545</v>
      </c>
      <c r="BE34" s="4">
        <f>CumHKI!BD34*Inputs!BG$15*Population!BD33</f>
        <v>217806.88981971925</v>
      </c>
      <c r="BF34" s="4">
        <f>CumHKI!BE34*Inputs!BH$15*Population!BE33</f>
        <v>218329.79500720609</v>
      </c>
      <c r="BG34" s="4">
        <f>CumHKI!BF34*Inputs!BI$15*Population!BF33</f>
        <v>212398.63480124954</v>
      </c>
      <c r="BH34" s="4">
        <f>CumHKI!BG34*Inputs!BJ$15*Population!BG33</f>
        <v>201459.81156866255</v>
      </c>
      <c r="BI34" s="4">
        <f>CumHKI!BH34*Inputs!BK$15*Population!BH33</f>
        <v>184000.74136299794</v>
      </c>
      <c r="BJ34" s="4">
        <f>CumHKI!BI34*Inputs!BL$15*Population!BI33</f>
        <v>162026.46032618688</v>
      </c>
      <c r="BK34" s="4">
        <f>CumHKI!BJ34*Inputs!BM$15*Population!BJ33</f>
        <v>143590.96656108645</v>
      </c>
      <c r="BL34" s="4">
        <f>CumHKI!BK34*Inputs!BN$15*Population!BK33</f>
        <v>119203.64355263876</v>
      </c>
      <c r="BM34" s="4">
        <f>CumHKI!BL34*Inputs!BO$15*Population!BL33</f>
        <v>100362.83076374591</v>
      </c>
      <c r="BN34" s="4">
        <f>CumHKI!BM34*Inputs!BP$15*Population!BM33</f>
        <v>84055.166603435689</v>
      </c>
      <c r="BO34" s="4">
        <f>CumHKI!BN34*Inputs!BQ$15*Population!BN33</f>
        <v>65827.361312410794</v>
      </c>
      <c r="BP34" s="4">
        <f>CumHKI!BO34*Inputs!BR$15*Population!BO33</f>
        <v>64719.596835293574</v>
      </c>
      <c r="BQ34" s="4">
        <f>CumHKI!BP34*Inputs!BS$15*Population!BP33</f>
        <v>54336.984413061931</v>
      </c>
      <c r="BR34" s="4">
        <f>CumHKI!BQ34*Inputs!BT$15*Population!BQ33</f>
        <v>47782.67274644781</v>
      </c>
      <c r="BS34" s="4">
        <f>CumHKI!BR34*Inputs!BU$15*Population!BR33</f>
        <v>43277.383426279921</v>
      </c>
      <c r="BT34" s="4">
        <f>CumHKI!BS34*Inputs!BV$15*Population!BS33</f>
        <v>40003.339509668731</v>
      </c>
      <c r="BU34" s="4">
        <f>CumHKI!BT34*Inputs!BW$15*Population!BT33</f>
        <v>34831.571377594904</v>
      </c>
      <c r="BV34" s="4">
        <f>CumHKI!BU34*Inputs!BX$15*Population!BU33</f>
        <v>31241.124673409817</v>
      </c>
      <c r="BW34" s="4">
        <f>CumHKI!BV34*Inputs!BY$15*Population!BV33</f>
        <v>25553.174629048455</v>
      </c>
      <c r="BX34" s="4">
        <f>CumHKI!BW34*Inputs!BZ$15*Population!BW33</f>
        <v>22067.060690160066</v>
      </c>
      <c r="BY34" s="4">
        <f>CumHKI!BX34*Inputs!CA$15*Population!BX33</f>
        <v>20001.937893111459</v>
      </c>
      <c r="BZ34" s="4">
        <f>CumHKI!BY34*Inputs!CB$15*Population!BY33</f>
        <v>17890.513820400611</v>
      </c>
      <c r="CA34" s="4">
        <f>CumHKI!BZ34*Inputs!CC$15*Population!BZ33</f>
        <v>13887.107437708404</v>
      </c>
      <c r="CB34" s="4">
        <f>CumHKI!CA34*Inputs!CD$15*Population!CA33</f>
        <v>13486.057466523998</v>
      </c>
      <c r="CC34" s="4">
        <f>CumHKI!CB34*Inputs!CE$15*Population!CB33</f>
        <v>11019.896143002634</v>
      </c>
      <c r="CD34" s="4">
        <f>CumHKI!CC34*Inputs!CF$15*Population!CC33</f>
        <v>8152.8872675055027</v>
      </c>
      <c r="CE34" s="4">
        <f>CumHKI!CD34*Inputs!CG$15*Population!CD33</f>
        <v>6660.8589335454062</v>
      </c>
      <c r="CF34" s="4">
        <f>CumHKI!CE34*Inputs!CH$15*Population!CE33</f>
        <v>4525.4127966830738</v>
      </c>
      <c r="CG34" s="4">
        <f>CumHKI!CF34*Inputs!CI$15*Population!CF33</f>
        <v>3542.6594621162913</v>
      </c>
      <c r="CH34" s="4">
        <f>CumHKI!CG34*Inputs!CJ$15*Population!CG33</f>
        <v>2720.3906533381119</v>
      </c>
      <c r="CI34" s="4">
        <f>CumHKI!CH34*Inputs!CK$15*Population!CH33</f>
        <v>2069.4949938574664</v>
      </c>
      <c r="CJ34" s="4">
        <f>CumHKI!CI34*Inputs!CL$15*Population!CI33</f>
        <v>1559.153702015753</v>
      </c>
      <c r="CK34" s="4">
        <f>CumHKI!CJ34*Inputs!CM$15*Population!CJ33</f>
        <v>1135.5621033990228</v>
      </c>
      <c r="CL34" s="4">
        <f>CumHKI!CK34*Inputs!CN$15*Population!CK33</f>
        <v>794.70642778303159</v>
      </c>
      <c r="CM34" s="4">
        <f>CumHKI!CL34*Inputs!CO$15*Population!CL33</f>
        <v>534.34455213303852</v>
      </c>
      <c r="CN34" s="4">
        <f>CumHKI!CM34*Inputs!CP$15*Population!CM33</f>
        <v>343.40980012655513</v>
      </c>
      <c r="CO34" s="4">
        <f>CumHKI!CN34*Inputs!CQ$15*Population!CN33</f>
        <v>210.59424516993855</v>
      </c>
      <c r="CP34" s="4">
        <f>CumHKI!CO34*Inputs!CR$15*Population!CO33</f>
        <v>130.64303652676944</v>
      </c>
      <c r="CQ34" s="4">
        <f>CumHKI!CP34*Inputs!CS$15*Population!CP33</f>
        <v>98.742139411301508</v>
      </c>
      <c r="CR34" s="4">
        <f>CumHKI!CQ34*Inputs!CT$15*Population!CQ33</f>
        <v>76.331846982485132</v>
      </c>
      <c r="CS34" s="4">
        <f>CumHKI!CR34*Inputs!CU$15*Population!CR33</f>
        <v>42.701793193952533</v>
      </c>
      <c r="CT34" s="4">
        <f>CumHKI!CS34*Inputs!CV$15*Population!CS33</f>
        <v>7.0608518519572252</v>
      </c>
      <c r="CU34" s="4">
        <f>CumHKI!CT34*Inputs!CW$15*Population!CT33</f>
        <v>6.9909424276804204</v>
      </c>
      <c r="CV34" s="4">
        <f>CumHKI!CU34*Inputs!CX$15*Population!CU33</f>
        <v>5.4867333711570554</v>
      </c>
      <c r="CW34" s="4">
        <f>CumHKI!CV34*Inputs!CY$15*Population!CV33</f>
        <v>4.0952008406198885</v>
      </c>
      <c r="CX34" s="4">
        <f>CumHKI!CW34*Inputs!CZ$15*Population!CW33</f>
        <v>2.6479375005018477</v>
      </c>
      <c r="CY34" s="4">
        <f>CumHKI!CX34*Inputs!DA$15*Population!CX33</f>
        <v>1.3108601487632909</v>
      </c>
      <c r="CZ34" s="4">
        <f>CumHKI!CY34*Inputs!DB$15*Population!CY33</f>
        <v>0.56782308424152461</v>
      </c>
    </row>
    <row r="35" spans="1:104" x14ac:dyDescent="0.25">
      <c r="A35">
        <f>'HKFI(x)'!AE33</f>
        <v>1981</v>
      </c>
      <c r="B35">
        <f t="shared" si="0"/>
        <v>11222426.706670057</v>
      </c>
      <c r="C35">
        <f t="shared" si="1"/>
        <v>2.8676374881515532</v>
      </c>
      <c r="D35" s="4">
        <f>CumHKI!C35*Inputs!F$15*Population!C34</f>
        <v>0</v>
      </c>
      <c r="E35" s="4">
        <f>CumHKI!D35*Inputs!G$15*Population!D34</f>
        <v>0</v>
      </c>
      <c r="F35" s="4">
        <f>CumHKI!E35*Inputs!H$15*Population!E34</f>
        <v>0</v>
      </c>
      <c r="G35" s="4">
        <f>CumHKI!F35*Inputs!I$15*Population!F34</f>
        <v>0</v>
      </c>
      <c r="H35" s="4">
        <f>CumHKI!G35*Inputs!J$15*Population!G34</f>
        <v>0</v>
      </c>
      <c r="I35" s="4">
        <f>CumHKI!H35*Inputs!K$15*Population!H34</f>
        <v>0</v>
      </c>
      <c r="J35" s="4">
        <f>CumHKI!I35*Inputs!L$15*Population!I34</f>
        <v>0</v>
      </c>
      <c r="K35" s="4">
        <f>CumHKI!J35*Inputs!M$15*Population!J34</f>
        <v>0</v>
      </c>
      <c r="L35" s="4">
        <f>CumHKI!K35*Inputs!N$15*Population!K34</f>
        <v>0</v>
      </c>
      <c r="M35" s="4">
        <f>CumHKI!L35*Inputs!O$15*Population!L34</f>
        <v>0</v>
      </c>
      <c r="N35" s="4">
        <f>CumHKI!M35*Inputs!P$15*Population!M34</f>
        <v>0</v>
      </c>
      <c r="O35" s="4">
        <f>CumHKI!N35*Inputs!Q$15*Population!N34</f>
        <v>0</v>
      </c>
      <c r="P35" s="4">
        <f>CumHKI!O35*Inputs!R$15*Population!O34</f>
        <v>0</v>
      </c>
      <c r="Q35" s="4">
        <f>CumHKI!P35*Inputs!S$15*Population!P34</f>
        <v>0</v>
      </c>
      <c r="R35" s="4">
        <f>CumHKI!Q35*Inputs!T$15*Population!Q34</f>
        <v>0</v>
      </c>
      <c r="S35" s="4">
        <f>CumHKI!R35*Inputs!U$15*Population!R34</f>
        <v>3422.1978029057664</v>
      </c>
      <c r="T35" s="4">
        <f>CumHKI!S35*Inputs!V$15*Population!S34</f>
        <v>4710.5787083306204</v>
      </c>
      <c r="U35" s="4">
        <f>CumHKI!T35*Inputs!W$15*Population!T34</f>
        <v>8862.9661010736672</v>
      </c>
      <c r="V35" s="4">
        <f>CumHKI!U35*Inputs!X$15*Population!U34</f>
        <v>14972.471908517527</v>
      </c>
      <c r="W35" s="4">
        <f>CumHKI!V35*Inputs!Y$15*Population!V34</f>
        <v>26392.4252364165</v>
      </c>
      <c r="X35" s="4">
        <f>CumHKI!W35*Inputs!Z$15*Population!W34</f>
        <v>36806.357219840931</v>
      </c>
      <c r="Y35" s="4">
        <f>CumHKI!X35*Inputs!AA$15*Population!X34</f>
        <v>55139.928108358137</v>
      </c>
      <c r="Z35" s="4">
        <f>CumHKI!Y35*Inputs!AB$15*Population!Y34</f>
        <v>73977.507228938222</v>
      </c>
      <c r="AA35" s="4">
        <f>CumHKI!Z35*Inputs!AC$15*Population!Z34</f>
        <v>96468.253948660597</v>
      </c>
      <c r="AB35" s="4">
        <f>CumHKI!AA35*Inputs!AD$15*Population!AA34</f>
        <v>125460.36229526949</v>
      </c>
      <c r="AC35" s="4">
        <f>CumHKI!AB35*Inputs!AE$15*Population!AB34</f>
        <v>156325.45041915655</v>
      </c>
      <c r="AD35" s="4">
        <f>CumHKI!AC35*Inputs!AF$15*Population!AC34</f>
        <v>189358.55036939075</v>
      </c>
      <c r="AE35" s="4">
        <f>CumHKI!AD35*Inputs!AG$15*Population!AD34</f>
        <v>210165.61224300758</v>
      </c>
      <c r="AF35" s="4">
        <f>CumHKI!AE35*Inputs!AH$15*Population!AE34</f>
        <v>240081.94595719266</v>
      </c>
      <c r="AG35" s="4">
        <f>CumHKI!AF35*Inputs!AI$15*Population!AF34</f>
        <v>279348.53473789437</v>
      </c>
      <c r="AH35" s="4">
        <f>CumHKI!AG35*Inputs!AJ$15*Population!AG34</f>
        <v>302163.9009876856</v>
      </c>
      <c r="AI35" s="4">
        <f>CumHKI!AH35*Inputs!AK$15*Population!AH34</f>
        <v>339163.0681169767</v>
      </c>
      <c r="AJ35" s="4">
        <f>CumHKI!AI35*Inputs!AL$15*Population!AI34</f>
        <v>347829.80543328903</v>
      </c>
      <c r="AK35" s="4">
        <f>CumHKI!AJ35*Inputs!AM$15*Population!AJ34</f>
        <v>355957.74402392766</v>
      </c>
      <c r="AL35" s="4">
        <f>CumHKI!AK35*Inputs!AN$15*Population!AK34</f>
        <v>366367.2380175413</v>
      </c>
      <c r="AM35" s="4">
        <f>CumHKI!AL35*Inputs!AO$15*Population!AL34</f>
        <v>365754.47132768913</v>
      </c>
      <c r="AN35" s="4">
        <f>CumHKI!AM35*Inputs!AP$15*Population!AM34</f>
        <v>371386.08777598297</v>
      </c>
      <c r="AO35" s="4">
        <f>CumHKI!AN35*Inputs!AQ$15*Population!AN34</f>
        <v>365701.10700325377</v>
      </c>
      <c r="AP35" s="4">
        <f>CumHKI!AO35*Inputs!AR$15*Population!AO34</f>
        <v>349348.84270334436</v>
      </c>
      <c r="AQ35" s="4">
        <f>CumHKI!AP35*Inputs!AS$15*Population!AP34</f>
        <v>350504.09409942263</v>
      </c>
      <c r="AR35" s="4">
        <f>CumHKI!AQ35*Inputs!AT$15*Population!AQ34</f>
        <v>354353.34576581378</v>
      </c>
      <c r="AS35" s="4">
        <f>CumHKI!AR35*Inputs!AU$15*Population!AR34</f>
        <v>361302.75448984344</v>
      </c>
      <c r="AT35" s="4">
        <f>CumHKI!AS35*Inputs!AV$15*Population!AS34</f>
        <v>348595.00530149246</v>
      </c>
      <c r="AU35" s="4">
        <f>CumHKI!AT35*Inputs!AW$15*Population!AT34</f>
        <v>339173.74378840247</v>
      </c>
      <c r="AV35" s="4">
        <f>CumHKI!AU35*Inputs!AX$15*Population!AU34</f>
        <v>336598.40501368238</v>
      </c>
      <c r="AW35" s="4">
        <f>CumHKI!AV35*Inputs!AY$15*Population!AV34</f>
        <v>322881.08012660488</v>
      </c>
      <c r="AX35" s="4">
        <f>CumHKI!AW35*Inputs!AZ$15*Population!AW34</f>
        <v>317216.14106047805</v>
      </c>
      <c r="AY35" s="4">
        <f>CumHKI!AX35*Inputs!BA$15*Population!AX34</f>
        <v>291068.83286321448</v>
      </c>
      <c r="AZ35" s="4">
        <f>CumHKI!AY35*Inputs!BB$15*Population!AY34</f>
        <v>271180.67574241478</v>
      </c>
      <c r="BA35" s="4">
        <f>CumHKI!AZ35*Inputs!BC$15*Population!AZ34</f>
        <v>268539.70809069759</v>
      </c>
      <c r="BB35" s="4">
        <f>CumHKI!BA35*Inputs!BD$15*Population!BA34</f>
        <v>250997.05848988524</v>
      </c>
      <c r="BC35" s="4">
        <f>CumHKI!BB35*Inputs!BE$15*Population!BB34</f>
        <v>245948.64035540752</v>
      </c>
      <c r="BD35" s="4">
        <f>CumHKI!BC35*Inputs!BF$15*Population!BC34</f>
        <v>233807.87354230776</v>
      </c>
      <c r="BE35" s="4">
        <f>CumHKI!BD35*Inputs!BG$15*Population!BD34</f>
        <v>222309.09473814361</v>
      </c>
      <c r="BF35" s="4">
        <f>CumHKI!BE35*Inputs!BH$15*Population!BE34</f>
        <v>222771.68758559224</v>
      </c>
      <c r="BG35" s="4">
        <f>CumHKI!BF35*Inputs!BI$15*Population!BF34</f>
        <v>216552.21112874791</v>
      </c>
      <c r="BH35" s="4">
        <f>CumHKI!BG35*Inputs!BJ$15*Population!BG34</f>
        <v>205275.4256316137</v>
      </c>
      <c r="BI35" s="4">
        <f>CumHKI!BH35*Inputs!BK$15*Population!BH34</f>
        <v>187608.38736112253</v>
      </c>
      <c r="BJ35" s="4">
        <f>CumHKI!BI35*Inputs!BL$15*Population!BI34</f>
        <v>167086.99342917727</v>
      </c>
      <c r="BK35" s="4">
        <f>CumHKI!BJ35*Inputs!BM$15*Population!BJ34</f>
        <v>148228.36475514495</v>
      </c>
      <c r="BL35" s="4">
        <f>CumHKI!BK35*Inputs!BN$15*Population!BK34</f>
        <v>123009.27331622482</v>
      </c>
      <c r="BM35" s="4">
        <f>CumHKI!BL35*Inputs!BO$15*Population!BL34</f>
        <v>103517.04943215057</v>
      </c>
      <c r="BN35" s="4">
        <f>CumHKI!BM35*Inputs!BP$15*Population!BM34</f>
        <v>86838.946415653452</v>
      </c>
      <c r="BO35" s="4">
        <f>CumHKI!BN35*Inputs!BQ$15*Population!BN34</f>
        <v>68202.326783124416</v>
      </c>
      <c r="BP35" s="4">
        <f>CumHKI!BO35*Inputs!BR$15*Population!BO34</f>
        <v>67210.239230212756</v>
      </c>
      <c r="BQ35" s="4">
        <f>CumHKI!BP35*Inputs!BS$15*Population!BP34</f>
        <v>56459.90867045067</v>
      </c>
      <c r="BR35" s="4">
        <f>CumHKI!BQ35*Inputs!BT$15*Population!BQ34</f>
        <v>49711.268360536495</v>
      </c>
      <c r="BS35" s="4">
        <f>CumHKI!BR35*Inputs!BU$15*Population!BR34</f>
        <v>44989.981991939014</v>
      </c>
      <c r="BT35" s="4">
        <f>CumHKI!BS35*Inputs!BV$15*Population!BS34</f>
        <v>41484.761866980523</v>
      </c>
      <c r="BU35" s="4">
        <f>CumHKI!BT35*Inputs!BW$15*Population!BT34</f>
        <v>36057.239488589672</v>
      </c>
      <c r="BV35" s="4">
        <f>CumHKI!BU35*Inputs!BX$15*Population!BU34</f>
        <v>32363.386864205124</v>
      </c>
      <c r="BW35" s="4">
        <f>CumHKI!BV35*Inputs!BY$15*Population!BV34</f>
        <v>26467.027224210051</v>
      </c>
      <c r="BX35" s="4">
        <f>CumHKI!BW35*Inputs!BZ$15*Population!BW34</f>
        <v>22901.674272905944</v>
      </c>
      <c r="BY35" s="4">
        <f>CumHKI!BX35*Inputs!CA$15*Population!BX34</f>
        <v>20859.054180775864</v>
      </c>
      <c r="BZ35" s="4">
        <f>CumHKI!BY35*Inputs!CB$15*Population!BY34</f>
        <v>18766.185145507738</v>
      </c>
      <c r="CA35" s="4">
        <f>CumHKI!BZ35*Inputs!CC$15*Population!BZ34</f>
        <v>14642.553947476837</v>
      </c>
      <c r="CB35" s="4">
        <f>CumHKI!CA35*Inputs!CD$15*Population!CA34</f>
        <v>14337.150370558984</v>
      </c>
      <c r="CC35" s="4">
        <f>CumHKI!CB35*Inputs!CE$15*Population!CB34</f>
        <v>11733.796618526974</v>
      </c>
      <c r="CD35" s="4">
        <f>CumHKI!CC35*Inputs!CF$15*Population!CC34</f>
        <v>8639.6422953219117</v>
      </c>
      <c r="CE35" s="4">
        <f>CumHKI!CD35*Inputs!CG$15*Population!CD34</f>
        <v>7044.9214322878024</v>
      </c>
      <c r="CF35" s="4">
        <f>CumHKI!CE35*Inputs!CH$15*Population!CE34</f>
        <v>5087.6700753307496</v>
      </c>
      <c r="CG35" s="4">
        <f>CumHKI!CF35*Inputs!CI$15*Population!CF34</f>
        <v>3982.8151247786914</v>
      </c>
      <c r="CH35" s="4">
        <f>CumHKI!CG35*Inputs!CJ$15*Population!CG34</f>
        <v>3058.3840065026143</v>
      </c>
      <c r="CI35" s="4">
        <f>CumHKI!CH35*Inputs!CK$15*Population!CH34</f>
        <v>2326.6181947009673</v>
      </c>
      <c r="CJ35" s="4">
        <f>CumHKI!CI35*Inputs!CL$15*Population!CI34</f>
        <v>1752.869846127815</v>
      </c>
      <c r="CK35" s="4">
        <f>CumHKI!CJ35*Inputs!CM$15*Population!CJ34</f>
        <v>1276.649355916747</v>
      </c>
      <c r="CL35" s="4">
        <f>CumHKI!CK35*Inputs!CN$15*Population!CK34</f>
        <v>893.44426529845327</v>
      </c>
      <c r="CM35" s="4">
        <f>CumHKI!CL35*Inputs!CO$15*Population!CL34</f>
        <v>600.7338799668978</v>
      </c>
      <c r="CN35" s="4">
        <f>CumHKI!CM35*Inputs!CP$15*Population!CM34</f>
        <v>386.07655084189798</v>
      </c>
      <c r="CO35" s="4">
        <f>CumHKI!CN35*Inputs!CQ$15*Population!CN34</f>
        <v>236.75940457261208</v>
      </c>
      <c r="CP35" s="4">
        <f>CumHKI!CO35*Inputs!CR$15*Population!CO34</f>
        <v>146.87470455176145</v>
      </c>
      <c r="CQ35" s="4">
        <f>CumHKI!CP35*Inputs!CS$15*Population!CP34</f>
        <v>111.01029904393005</v>
      </c>
      <c r="CR35" s="4">
        <f>CumHKI!CQ35*Inputs!CT$15*Population!CQ34</f>
        <v>85.815652877492113</v>
      </c>
      <c r="CS35" s="4">
        <f>CumHKI!CR35*Inputs!CU$15*Population!CR34</f>
        <v>48.007252632305971</v>
      </c>
      <c r="CT35" s="4">
        <f>CumHKI!CS35*Inputs!CV$15*Population!CS34</f>
        <v>7.9381232801296404</v>
      </c>
      <c r="CU35" s="4">
        <f>CumHKI!CT35*Inputs!CW$15*Population!CT34</f>
        <v>7.8595280001283561</v>
      </c>
      <c r="CV35" s="4">
        <f>CumHKI!CU35*Inputs!CX$15*Population!CU34</f>
        <v>6.1684293649884454</v>
      </c>
      <c r="CW35" s="4">
        <f>CumHKI!CV35*Inputs!CY$15*Population!CV34</f>
        <v>4.6040066852160528</v>
      </c>
      <c r="CX35" s="4">
        <f>CumHKI!CW35*Inputs!CZ$15*Population!CW34</f>
        <v>2.9769289538677235</v>
      </c>
      <c r="CY35" s="4">
        <f>CumHKI!CX35*Inputs!DA$15*Population!CX34</f>
        <v>1.4737272048850119</v>
      </c>
      <c r="CZ35" s="4">
        <f>CumHKI!CY35*Inputs!DB$15*Population!CY34</f>
        <v>0.63837193280910176</v>
      </c>
    </row>
    <row r="36" spans="1:104" x14ac:dyDescent="0.25">
      <c r="A36">
        <f>'HKFI(x)'!AE34</f>
        <v>1982</v>
      </c>
      <c r="B36">
        <f t="shared" si="0"/>
        <v>11542216.369568655</v>
      </c>
      <c r="C36">
        <f t="shared" si="1"/>
        <v>2.849558934597729</v>
      </c>
      <c r="D36" s="4">
        <f>CumHKI!C36*Inputs!F$15*Population!C35</f>
        <v>0</v>
      </c>
      <c r="E36" s="4">
        <f>CumHKI!D36*Inputs!G$15*Population!D35</f>
        <v>0</v>
      </c>
      <c r="F36" s="4">
        <f>CumHKI!E36*Inputs!H$15*Population!E35</f>
        <v>0</v>
      </c>
      <c r="G36" s="4">
        <f>CumHKI!F36*Inputs!I$15*Population!F35</f>
        <v>0</v>
      </c>
      <c r="H36" s="4">
        <f>CumHKI!G36*Inputs!J$15*Population!G35</f>
        <v>0</v>
      </c>
      <c r="I36" s="4">
        <f>CumHKI!H36*Inputs!K$15*Population!H35</f>
        <v>0</v>
      </c>
      <c r="J36" s="4">
        <f>CumHKI!I36*Inputs!L$15*Population!I35</f>
        <v>0</v>
      </c>
      <c r="K36" s="4">
        <f>CumHKI!J36*Inputs!M$15*Population!J35</f>
        <v>0</v>
      </c>
      <c r="L36" s="4">
        <f>CumHKI!K36*Inputs!N$15*Population!K35</f>
        <v>0</v>
      </c>
      <c r="M36" s="4">
        <f>CumHKI!L36*Inputs!O$15*Population!L35</f>
        <v>0</v>
      </c>
      <c r="N36" s="4">
        <f>CumHKI!M36*Inputs!P$15*Population!M35</f>
        <v>0</v>
      </c>
      <c r="O36" s="4">
        <f>CumHKI!N36*Inputs!Q$15*Population!N35</f>
        <v>0</v>
      </c>
      <c r="P36" s="4">
        <f>CumHKI!O36*Inputs!R$15*Population!O35</f>
        <v>0</v>
      </c>
      <c r="Q36" s="4">
        <f>CumHKI!P36*Inputs!S$15*Population!P35</f>
        <v>0</v>
      </c>
      <c r="R36" s="4">
        <f>CumHKI!Q36*Inputs!T$15*Population!Q35</f>
        <v>0</v>
      </c>
      <c r="S36" s="4">
        <f>CumHKI!R36*Inputs!U$15*Population!R35</f>
        <v>3527.5271405404887</v>
      </c>
      <c r="T36" s="4">
        <f>CumHKI!S36*Inputs!V$15*Population!S35</f>
        <v>4846.8368602494238</v>
      </c>
      <c r="U36" s="4">
        <f>CumHKI!T36*Inputs!W$15*Population!T35</f>
        <v>9098.6458570076156</v>
      </c>
      <c r="V36" s="4">
        <f>CumHKI!U36*Inputs!X$15*Population!U35</f>
        <v>15380.756808371969</v>
      </c>
      <c r="W36" s="4">
        <f>CumHKI!V36*Inputs!Y$15*Population!V35</f>
        <v>27175.422286608551</v>
      </c>
      <c r="X36" s="4">
        <f>CumHKI!W36*Inputs!Z$15*Population!W35</f>
        <v>37964.523910949451</v>
      </c>
      <c r="Y36" s="4">
        <f>CumHKI!X36*Inputs!AA$15*Population!X35</f>
        <v>56811.88060023138</v>
      </c>
      <c r="Z36" s="4">
        <f>CumHKI!Y36*Inputs!AB$15*Population!Y35</f>
        <v>76145.566580385232</v>
      </c>
      <c r="AA36" s="4">
        <f>CumHKI!Z36*Inputs!AC$15*Population!Z35</f>
        <v>99404.808100609487</v>
      </c>
      <c r="AB36" s="4">
        <f>CumHKI!AA36*Inputs!AD$15*Population!AA35</f>
        <v>129486.01913248072</v>
      </c>
      <c r="AC36" s="4">
        <f>CumHKI!AB36*Inputs!AE$15*Population!AB35</f>
        <v>161558.76684205839</v>
      </c>
      <c r="AD36" s="4">
        <f>CumHKI!AC36*Inputs!AF$15*Population!AC35</f>
        <v>195728.1865715209</v>
      </c>
      <c r="AE36" s="4">
        <f>CumHKI!AD36*Inputs!AG$15*Population!AD35</f>
        <v>217440.92473307843</v>
      </c>
      <c r="AF36" s="4">
        <f>CumHKI!AE36*Inputs!AH$15*Population!AE35</f>
        <v>247595.68043398228</v>
      </c>
      <c r="AG36" s="4">
        <f>CumHKI!AF36*Inputs!AI$15*Population!AF35</f>
        <v>286361.31921801198</v>
      </c>
      <c r="AH36" s="4">
        <f>CumHKI!AG36*Inputs!AJ$15*Population!AG35</f>
        <v>308506.68966686202</v>
      </c>
      <c r="AI36" s="4">
        <f>CumHKI!AH36*Inputs!AK$15*Population!AH35</f>
        <v>346483.39060807589</v>
      </c>
      <c r="AJ36" s="4">
        <f>CumHKI!AI36*Inputs!AL$15*Population!AI35</f>
        <v>355142.99751769297</v>
      </c>
      <c r="AK36" s="4">
        <f>CumHKI!AJ36*Inputs!AM$15*Population!AJ35</f>
        <v>364177.45599398797</v>
      </c>
      <c r="AL36" s="4">
        <f>CumHKI!AK36*Inputs!AN$15*Population!AK35</f>
        <v>376236.93889153912</v>
      </c>
      <c r="AM36" s="4">
        <f>CumHKI!AL36*Inputs!AO$15*Population!AL35</f>
        <v>376589.96910785016</v>
      </c>
      <c r="AN36" s="4">
        <f>CumHKI!AM36*Inputs!AP$15*Population!AM35</f>
        <v>382136.19877288688</v>
      </c>
      <c r="AO36" s="4">
        <f>CumHKI!AN36*Inputs!AQ$15*Population!AN35</f>
        <v>376200.92996508913</v>
      </c>
      <c r="AP36" s="4">
        <f>CumHKI!AO36*Inputs!AR$15*Population!AO35</f>
        <v>359967.09096807404</v>
      </c>
      <c r="AQ36" s="4">
        <f>CumHKI!AP36*Inputs!AS$15*Population!AP35</f>
        <v>361927.3966660421</v>
      </c>
      <c r="AR36" s="4">
        <f>CumHKI!AQ36*Inputs!AT$15*Population!AQ35</f>
        <v>366355.18559349322</v>
      </c>
      <c r="AS36" s="4">
        <f>CumHKI!AR36*Inputs!AU$15*Population!AR35</f>
        <v>373498.06463072059</v>
      </c>
      <c r="AT36" s="4">
        <f>CumHKI!AS36*Inputs!AV$15*Population!AS35</f>
        <v>360446.1933761093</v>
      </c>
      <c r="AU36" s="4">
        <f>CumHKI!AT36*Inputs!AW$15*Population!AT35</f>
        <v>350440.24927993922</v>
      </c>
      <c r="AV36" s="4">
        <f>CumHKI!AU36*Inputs!AX$15*Population!AU35</f>
        <v>347217.5288589698</v>
      </c>
      <c r="AW36" s="4">
        <f>CumHKI!AV36*Inputs!AY$15*Population!AV35</f>
        <v>332530.68301063468</v>
      </c>
      <c r="AX36" s="4">
        <f>CumHKI!AW36*Inputs!AZ$15*Population!AW35</f>
        <v>326624.37220283976</v>
      </c>
      <c r="AY36" s="4">
        <f>CumHKI!AX36*Inputs!BA$15*Population!AX35</f>
        <v>299638.72570768796</v>
      </c>
      <c r="AZ36" s="4">
        <f>CumHKI!AY36*Inputs!BB$15*Population!AY35</f>
        <v>278655.78804771643</v>
      </c>
      <c r="BA36" s="4">
        <f>CumHKI!AZ36*Inputs!BC$15*Population!AZ35</f>
        <v>275253.35636390361</v>
      </c>
      <c r="BB36" s="4">
        <f>CumHKI!BA36*Inputs!BD$15*Population!BA35</f>
        <v>256731.87023752133</v>
      </c>
      <c r="BC36" s="4">
        <f>CumHKI!BB36*Inputs!BE$15*Population!BB35</f>
        <v>251410.0332090602</v>
      </c>
      <c r="BD36" s="4">
        <f>CumHKI!BC36*Inputs!BF$15*Population!BC35</f>
        <v>238830.17946748587</v>
      </c>
      <c r="BE36" s="4">
        <f>CumHKI!BD36*Inputs!BG$15*Population!BD35</f>
        <v>227002.59532644457</v>
      </c>
      <c r="BF36" s="4">
        <f>CumHKI!BE36*Inputs!BH$15*Population!BE35</f>
        <v>227491.69555358615</v>
      </c>
      <c r="BG36" s="4">
        <f>CumHKI!BF36*Inputs!BI$15*Population!BF35</f>
        <v>221105.07039974825</v>
      </c>
      <c r="BH36" s="4">
        <f>CumHKI!BG36*Inputs!BJ$15*Population!BG35</f>
        <v>209439.37963537802</v>
      </c>
      <c r="BI36" s="4">
        <f>CumHKI!BH36*Inputs!BK$15*Population!BH35</f>
        <v>191307.56195925243</v>
      </c>
      <c r="BJ36" s="4">
        <f>CumHKI!BI36*Inputs!BL$15*Population!BI35</f>
        <v>170518.57091687352</v>
      </c>
      <c r="BK36" s="4">
        <f>CumHKI!BJ36*Inputs!BM$15*Population!BJ35</f>
        <v>153029.39128865843</v>
      </c>
      <c r="BL36" s="4">
        <f>CumHKI!BK36*Inputs!BN$15*Population!BK35</f>
        <v>127144.95106800352</v>
      </c>
      <c r="BM36" s="4">
        <f>CumHKI!BL36*Inputs!BO$15*Population!BL35</f>
        <v>106965.02784529909</v>
      </c>
      <c r="BN36" s="4">
        <f>CumHKI!BM36*Inputs!BP$15*Population!BM35</f>
        <v>89692.897482319386</v>
      </c>
      <c r="BO36" s="4">
        <f>CumHKI!BN36*Inputs!BQ$15*Population!BN35</f>
        <v>70560.049000053594</v>
      </c>
      <c r="BP36" s="4">
        <f>CumHKI!BO36*Inputs!BR$15*Population!BO35</f>
        <v>69731.635149577778</v>
      </c>
      <c r="BQ36" s="4">
        <f>CumHKI!BP36*Inputs!BS$15*Population!BP35</f>
        <v>58713.813482411249</v>
      </c>
      <c r="BR36" s="4">
        <f>CumHKI!BQ36*Inputs!BT$15*Population!BQ35</f>
        <v>51725.189789802251</v>
      </c>
      <c r="BS36" s="4">
        <f>CumHKI!BR36*Inputs!BU$15*Population!BR35</f>
        <v>46870.04628520416</v>
      </c>
      <c r="BT36" s="4">
        <f>CumHKI!BS36*Inputs!BV$15*Population!BS35</f>
        <v>43180.79571271313</v>
      </c>
      <c r="BU36" s="4">
        <f>CumHKI!BT36*Inputs!BW$15*Population!BT35</f>
        <v>37430.710154663546</v>
      </c>
      <c r="BV36" s="4">
        <f>CumHKI!BU36*Inputs!BX$15*Population!BU35</f>
        <v>33525.397863225844</v>
      </c>
      <c r="BW36" s="4">
        <f>CumHKI!BV36*Inputs!BY$15*Population!BV35</f>
        <v>27429.579880051439</v>
      </c>
      <c r="BX36" s="4">
        <f>CumHKI!BW36*Inputs!BZ$15*Population!BW35</f>
        <v>23725.043860839269</v>
      </c>
      <c r="BY36" s="4">
        <f>CumHKI!BX36*Inputs!CA$15*Population!BX35</f>
        <v>21627.443967413888</v>
      </c>
      <c r="BZ36" s="4">
        <f>CumHKI!BY36*Inputs!CB$15*Population!BY35</f>
        <v>19519.374909351372</v>
      </c>
      <c r="CA36" s="4">
        <f>CumHKI!BZ36*Inputs!CC$15*Population!BZ35</f>
        <v>15295.885974551029</v>
      </c>
      <c r="CB36" s="4">
        <f>CumHKI!CA36*Inputs!CD$15*Population!CA35</f>
        <v>15045.464288496823</v>
      </c>
      <c r="CC36" s="4">
        <f>CumHKI!CB36*Inputs!CE$15*Population!CB35</f>
        <v>12406.886845424944</v>
      </c>
      <c r="CD36" s="4">
        <f>CumHKI!CC36*Inputs!CF$15*Population!CC35</f>
        <v>9130.082963797322</v>
      </c>
      <c r="CE36" s="4">
        <f>CumHKI!CD36*Inputs!CG$15*Population!CD35</f>
        <v>7383.3882351409366</v>
      </c>
      <c r="CF36" s="4">
        <f>CumHKI!CE36*Inputs!CH$15*Population!CE35</f>
        <v>5510.6559282946291</v>
      </c>
      <c r="CG36" s="4">
        <f>CumHKI!CF36*Inputs!CI$15*Population!CF35</f>
        <v>4313.943996699978</v>
      </c>
      <c r="CH36" s="4">
        <f>CumHKI!CG36*Inputs!CJ$15*Population!CG35</f>
        <v>3312.6562270922122</v>
      </c>
      <c r="CI36" s="4">
        <f>CumHKI!CH36*Inputs!CK$15*Population!CH35</f>
        <v>2520.0518425270584</v>
      </c>
      <c r="CJ36" s="4">
        <f>CumHKI!CI36*Inputs!CL$15*Population!CI35</f>
        <v>1898.6023987542428</v>
      </c>
      <c r="CK36" s="4">
        <f>CumHKI!CJ36*Inputs!CM$15*Population!CJ35</f>
        <v>1382.7892212682025</v>
      </c>
      <c r="CL36" s="4">
        <f>CumHKI!CK36*Inputs!CN$15*Population!CK35</f>
        <v>967.72468817127196</v>
      </c>
      <c r="CM36" s="4">
        <f>CumHKI!CL36*Inputs!CO$15*Population!CL35</f>
        <v>650.67853613754778</v>
      </c>
      <c r="CN36" s="4">
        <f>CumHKI!CM36*Inputs!CP$15*Population!CM35</f>
        <v>418.17472480939858</v>
      </c>
      <c r="CO36" s="4">
        <f>CumHKI!CN36*Inputs!CQ$15*Population!CN35</f>
        <v>256.44344013457925</v>
      </c>
      <c r="CP36" s="4">
        <f>CumHKI!CO36*Inputs!CR$15*Population!CO35</f>
        <v>159.08577981092239</v>
      </c>
      <c r="CQ36" s="4">
        <f>CumHKI!CP36*Inputs!CS$15*Population!CP35</f>
        <v>120.23962903852872</v>
      </c>
      <c r="CR36" s="4">
        <f>CumHKI!CQ36*Inputs!CT$15*Population!CQ35</f>
        <v>92.950315029828801</v>
      </c>
      <c r="CS36" s="4">
        <f>CumHKI!CR36*Inputs!CU$15*Population!CR35</f>
        <v>51.998546958089925</v>
      </c>
      <c r="CT36" s="4">
        <f>CumHKI!CS36*Inputs!CV$15*Population!CS35</f>
        <v>8.5980941109543547</v>
      </c>
      <c r="CU36" s="4">
        <f>CumHKI!CT36*Inputs!CW$15*Population!CT35</f>
        <v>8.5129644662914412</v>
      </c>
      <c r="CV36" s="4">
        <f>CumHKI!CU36*Inputs!CX$15*Population!CU35</f>
        <v>6.681268900132137</v>
      </c>
      <c r="CW36" s="4">
        <f>CumHKI!CV36*Inputs!CY$15*Population!CV35</f>
        <v>4.9867810526500334</v>
      </c>
      <c r="CX36" s="4">
        <f>CumHKI!CW36*Inputs!CZ$15*Population!CW35</f>
        <v>3.2244290500060826</v>
      </c>
      <c r="CY36" s="4">
        <f>CumHKI!CX36*Inputs!DA$15*Population!CX35</f>
        <v>1.5962520049535061</v>
      </c>
      <c r="CZ36" s="4">
        <f>CumHKI!CY36*Inputs!DB$15*Population!CY35</f>
        <v>0.69144579422491004</v>
      </c>
    </row>
    <row r="37" spans="1:104" x14ac:dyDescent="0.25">
      <c r="A37">
        <f>'HKFI(x)'!AE35</f>
        <v>1983</v>
      </c>
      <c r="B37">
        <f t="shared" si="0"/>
        <v>11872757.890026374</v>
      </c>
      <c r="C37">
        <f t="shared" si="1"/>
        <v>2.8637612558468417</v>
      </c>
      <c r="D37" s="4">
        <f>CumHKI!C37*Inputs!F$15*Population!C36</f>
        <v>0</v>
      </c>
      <c r="E37" s="4">
        <f>CumHKI!D37*Inputs!G$15*Population!D36</f>
        <v>0</v>
      </c>
      <c r="F37" s="4">
        <f>CumHKI!E37*Inputs!H$15*Population!E36</f>
        <v>0</v>
      </c>
      <c r="G37" s="4">
        <f>CumHKI!F37*Inputs!I$15*Population!F36</f>
        <v>0</v>
      </c>
      <c r="H37" s="4">
        <f>CumHKI!G37*Inputs!J$15*Population!G36</f>
        <v>0</v>
      </c>
      <c r="I37" s="4">
        <f>CumHKI!H37*Inputs!K$15*Population!H36</f>
        <v>0</v>
      </c>
      <c r="J37" s="4">
        <f>CumHKI!I37*Inputs!L$15*Population!I36</f>
        <v>0</v>
      </c>
      <c r="K37" s="4">
        <f>CumHKI!J37*Inputs!M$15*Population!J36</f>
        <v>0</v>
      </c>
      <c r="L37" s="4">
        <f>CumHKI!K37*Inputs!N$15*Population!K36</f>
        <v>0</v>
      </c>
      <c r="M37" s="4">
        <f>CumHKI!L37*Inputs!O$15*Population!L36</f>
        <v>0</v>
      </c>
      <c r="N37" s="4">
        <f>CumHKI!M37*Inputs!P$15*Population!M36</f>
        <v>0</v>
      </c>
      <c r="O37" s="4">
        <f>CumHKI!N37*Inputs!Q$15*Population!N36</f>
        <v>0</v>
      </c>
      <c r="P37" s="4">
        <f>CumHKI!O37*Inputs!R$15*Population!O36</f>
        <v>0</v>
      </c>
      <c r="Q37" s="4">
        <f>CumHKI!P37*Inputs!S$15*Population!P36</f>
        <v>0</v>
      </c>
      <c r="R37" s="4">
        <f>CumHKI!Q37*Inputs!T$15*Population!Q36</f>
        <v>0</v>
      </c>
      <c r="S37" s="4">
        <f>CumHKI!R37*Inputs!U$15*Population!R36</f>
        <v>3650.2360846722509</v>
      </c>
      <c r="T37" s="4">
        <f>CumHKI!S37*Inputs!V$15*Population!S36</f>
        <v>4997.677444207191</v>
      </c>
      <c r="U37" s="4">
        <f>CumHKI!T37*Inputs!W$15*Population!T36</f>
        <v>9367.7260042565958</v>
      </c>
      <c r="V37" s="4">
        <f>CumHKI!U37*Inputs!X$15*Population!U36</f>
        <v>15799.121432196653</v>
      </c>
      <c r="W37" s="4">
        <f>CumHKI!V37*Inputs!Y$15*Population!V36</f>
        <v>27927.699500680817</v>
      </c>
      <c r="X37" s="4">
        <f>CumHKI!W37*Inputs!Z$15*Population!W36</f>
        <v>39098.240266634297</v>
      </c>
      <c r="Y37" s="4">
        <f>CumHKI!X37*Inputs!AA$15*Population!X36</f>
        <v>58603.927311025356</v>
      </c>
      <c r="Z37" s="4">
        <f>CumHKI!Y37*Inputs!AB$15*Population!Y36</f>
        <v>78465.735494471432</v>
      </c>
      <c r="AA37" s="4">
        <f>CumHKI!Z37*Inputs!AC$15*Population!Z36</f>
        <v>102323.28257411766</v>
      </c>
      <c r="AB37" s="4">
        <f>CumHKI!AA37*Inputs!AD$15*Population!AA36</f>
        <v>133422.25048253284</v>
      </c>
      <c r="AC37" s="4">
        <f>CumHKI!AB37*Inputs!AE$15*Population!AB36</f>
        <v>166750.15702242081</v>
      </c>
      <c r="AD37" s="4">
        <f>CumHKI!AC37*Inputs!AF$15*Population!AC36</f>
        <v>202251.47687080209</v>
      </c>
      <c r="AE37" s="4">
        <f>CumHKI!AD37*Inputs!AG$15*Population!AD36</f>
        <v>224739.62307068138</v>
      </c>
      <c r="AF37" s="4">
        <f>CumHKI!AE37*Inputs!AH$15*Population!AE36</f>
        <v>256135.49300784196</v>
      </c>
      <c r="AG37" s="4">
        <f>CumHKI!AF37*Inputs!AI$15*Population!AF36</f>
        <v>295273.15070727863</v>
      </c>
      <c r="AH37" s="4">
        <f>CumHKI!AG37*Inputs!AJ$15*Population!AG36</f>
        <v>316185.58477868076</v>
      </c>
      <c r="AI37" s="4">
        <f>CumHKI!AH37*Inputs!AK$15*Population!AH36</f>
        <v>353672.02526664565</v>
      </c>
      <c r="AJ37" s="4">
        <f>CumHKI!AI37*Inputs!AL$15*Population!AI36</f>
        <v>362710.88104212628</v>
      </c>
      <c r="AK37" s="4">
        <f>CumHKI!AJ37*Inputs!AM$15*Population!AJ36</f>
        <v>371724.41707588686</v>
      </c>
      <c r="AL37" s="4">
        <f>CumHKI!AK37*Inputs!AN$15*Population!AK36</f>
        <v>384815.62718690879</v>
      </c>
      <c r="AM37" s="4">
        <f>CumHKI!AL37*Inputs!AO$15*Population!AL36</f>
        <v>386637.33594766806</v>
      </c>
      <c r="AN37" s="4">
        <f>CumHKI!AM37*Inputs!AP$15*Population!AM36</f>
        <v>393369.19424837036</v>
      </c>
      <c r="AO37" s="4">
        <f>CumHKI!AN37*Inputs!AQ$15*Population!AN36</f>
        <v>387003.6872693625</v>
      </c>
      <c r="AP37" s="4">
        <f>CumHKI!AO37*Inputs!AR$15*Population!AO36</f>
        <v>370220.41217742325</v>
      </c>
      <c r="AQ37" s="4">
        <f>CumHKI!AP37*Inputs!AS$15*Population!AP36</f>
        <v>372874.10994509648</v>
      </c>
      <c r="AR37" s="4">
        <f>CumHKI!AQ37*Inputs!AT$15*Population!AQ36</f>
        <v>378282.91401445604</v>
      </c>
      <c r="AS37" s="4">
        <f>CumHKI!AR37*Inputs!AU$15*Population!AR36</f>
        <v>386170.93196752353</v>
      </c>
      <c r="AT37" s="4">
        <f>CumHKI!AS37*Inputs!AV$15*Population!AS36</f>
        <v>372646.03611348133</v>
      </c>
      <c r="AU37" s="4">
        <f>CumHKI!AT37*Inputs!AW$15*Population!AT36</f>
        <v>362404.0119590477</v>
      </c>
      <c r="AV37" s="4">
        <f>CumHKI!AU37*Inputs!AX$15*Population!AU36</f>
        <v>358816.11297864886</v>
      </c>
      <c r="AW37" s="4">
        <f>CumHKI!AV37*Inputs!AY$15*Population!AV36</f>
        <v>343093.3785147884</v>
      </c>
      <c r="AX37" s="4">
        <f>CumHKI!AW37*Inputs!AZ$15*Population!AW36</f>
        <v>336469.91504932684</v>
      </c>
      <c r="AY37" s="4">
        <f>CumHKI!AX37*Inputs!BA$15*Population!AX36</f>
        <v>308623.15685350454</v>
      </c>
      <c r="AZ37" s="4">
        <f>CumHKI!AY37*Inputs!BB$15*Population!AY36</f>
        <v>286971.32831703156</v>
      </c>
      <c r="BA37" s="4">
        <f>CumHKI!AZ37*Inputs!BC$15*Population!AZ36</f>
        <v>282954.84742256138</v>
      </c>
      <c r="BB37" s="4">
        <f>CumHKI!BA37*Inputs!BD$15*Population!BA36</f>
        <v>263253.1988979766</v>
      </c>
      <c r="BC37" s="4">
        <f>CumHKI!BB37*Inputs!BE$15*Population!BB36</f>
        <v>257258.04012835168</v>
      </c>
      <c r="BD37" s="4">
        <f>CumHKI!BC37*Inputs!BF$15*Population!BC36</f>
        <v>244248.52808791783</v>
      </c>
      <c r="BE37" s="4">
        <f>CumHKI!BD37*Inputs!BG$15*Population!BD36</f>
        <v>231999.60637669815</v>
      </c>
      <c r="BF37" s="4">
        <f>CumHKI!BE37*Inputs!BH$15*Population!BE36</f>
        <v>232447.89721046778</v>
      </c>
      <c r="BG37" s="4">
        <f>CumHKI!BF37*Inputs!BI$15*Population!BF36</f>
        <v>225983.25083005178</v>
      </c>
      <c r="BH37" s="4">
        <f>CumHKI!BG37*Inputs!BJ$15*Population!BG36</f>
        <v>214062.20880162955</v>
      </c>
      <c r="BI37" s="4">
        <f>CumHKI!BH37*Inputs!BK$15*Population!BH36</f>
        <v>195398.3918676287</v>
      </c>
      <c r="BJ37" s="4">
        <f>CumHKI!BI37*Inputs!BL$15*Population!BI36</f>
        <v>174078.44937763398</v>
      </c>
      <c r="BK37" s="4">
        <f>CumHKI!BJ37*Inputs!BM$15*Population!BJ36</f>
        <v>156374.82532249048</v>
      </c>
      <c r="BL37" s="4">
        <f>CumHKI!BK37*Inputs!BN$15*Population!BK36</f>
        <v>131462.85902335812</v>
      </c>
      <c r="BM37" s="4">
        <f>CumHKI!BL37*Inputs!BO$15*Population!BL36</f>
        <v>110749.56075564674</v>
      </c>
      <c r="BN37" s="4">
        <f>CumHKI!BM37*Inputs!BP$15*Population!BM36</f>
        <v>92844.268671807251</v>
      </c>
      <c r="BO37" s="4">
        <f>CumHKI!BN37*Inputs!BQ$15*Population!BN36</f>
        <v>73013.081377997965</v>
      </c>
      <c r="BP37" s="4">
        <f>CumHKI!BO37*Inputs!BR$15*Population!BO36</f>
        <v>72276.873529959135</v>
      </c>
      <c r="BQ37" s="4">
        <f>CumHKI!BP37*Inputs!BS$15*Population!BP36</f>
        <v>61029.676057827666</v>
      </c>
      <c r="BR37" s="4">
        <f>CumHKI!BQ37*Inputs!BT$15*Population!BQ36</f>
        <v>53890.155706689751</v>
      </c>
      <c r="BS37" s="4">
        <f>CumHKI!BR37*Inputs!BU$15*Population!BR36</f>
        <v>48861.213137373117</v>
      </c>
      <c r="BT37" s="4">
        <f>CumHKI!BS37*Inputs!BV$15*Population!BS36</f>
        <v>45069.851561870004</v>
      </c>
      <c r="BU37" s="4">
        <f>CumHKI!BT37*Inputs!BW$15*Population!BT36</f>
        <v>39030.666848640569</v>
      </c>
      <c r="BV37" s="4">
        <f>CumHKI!BU37*Inputs!BX$15*Population!BU36</f>
        <v>34855.877729567779</v>
      </c>
      <c r="BW37" s="4">
        <f>CumHKI!BV37*Inputs!BY$15*Population!BV36</f>
        <v>28447.820968535074</v>
      </c>
      <c r="BX37" s="4">
        <f>CumHKI!BW37*Inputs!BZ$15*Population!BW36</f>
        <v>24609.367013908359</v>
      </c>
      <c r="BY37" s="4">
        <f>CumHKI!BX37*Inputs!CA$15*Population!BX36</f>
        <v>22418.238019959663</v>
      </c>
      <c r="BZ37" s="4">
        <f>CumHKI!BY37*Inputs!CB$15*Population!BY36</f>
        <v>20223.151105346373</v>
      </c>
      <c r="CA37" s="4">
        <f>CumHKI!BZ37*Inputs!CC$15*Population!BZ36</f>
        <v>15865.305166033875</v>
      </c>
      <c r="CB37" s="4">
        <f>CumHKI!CA37*Inputs!CD$15*Population!CA36</f>
        <v>15641.749857837927</v>
      </c>
      <c r="CC37" s="4">
        <f>CumHKI!CB37*Inputs!CE$15*Population!CB36</f>
        <v>12946.669125569728</v>
      </c>
      <c r="CD37" s="4">
        <f>CumHKI!CC37*Inputs!CF$15*Population!CC36</f>
        <v>9590.5870318268971</v>
      </c>
      <c r="CE37" s="4">
        <f>CumHKI!CD37*Inputs!CG$15*Population!CD36</f>
        <v>7728.2540766787879</v>
      </c>
      <c r="CF37" s="4">
        <f>CumHKI!CE37*Inputs!CH$15*Population!CE36</f>
        <v>5753.6079725634754</v>
      </c>
      <c r="CG37" s="4">
        <f>CumHKI!CF37*Inputs!CI$15*Population!CF36</f>
        <v>4504.1357862976856</v>
      </c>
      <c r="CH37" s="4">
        <f>CumHKI!CG37*Inputs!CJ$15*Population!CG36</f>
        <v>3458.7035602598703</v>
      </c>
      <c r="CI37" s="4">
        <f>CumHKI!CH37*Inputs!CK$15*Population!CH36</f>
        <v>2631.1550859108079</v>
      </c>
      <c r="CJ37" s="4">
        <f>CumHKI!CI37*Inputs!CL$15*Population!CI36</f>
        <v>1982.3073768971669</v>
      </c>
      <c r="CK37" s="4">
        <f>CumHKI!CJ37*Inputs!CM$15*Population!CJ36</f>
        <v>1443.7531922494215</v>
      </c>
      <c r="CL37" s="4">
        <f>CumHKI!CK37*Inputs!CN$15*Population!CK36</f>
        <v>1010.3894261516382</v>
      </c>
      <c r="CM37" s="4">
        <f>CumHKI!CL37*Inputs!CO$15*Population!CL36</f>
        <v>679.36544429757134</v>
      </c>
      <c r="CN37" s="4">
        <f>CumHKI!CM37*Inputs!CP$15*Population!CM36</f>
        <v>436.61107895235199</v>
      </c>
      <c r="CO37" s="4">
        <f>CumHKI!CN37*Inputs!CQ$15*Population!CN36</f>
        <v>267.74943688537121</v>
      </c>
      <c r="CP37" s="4">
        <f>CumHKI!CO37*Inputs!CR$15*Population!CO36</f>
        <v>166.09950302683148</v>
      </c>
      <c r="CQ37" s="4">
        <f>CumHKI!CP37*Inputs!CS$15*Population!CP36</f>
        <v>125.54071552571911</v>
      </c>
      <c r="CR37" s="4">
        <f>CumHKI!CQ37*Inputs!CT$15*Population!CQ36</f>
        <v>97.048278928460135</v>
      </c>
      <c r="CS37" s="4">
        <f>CumHKI!CR37*Inputs!CU$15*Population!CR36</f>
        <v>54.291042342824838</v>
      </c>
      <c r="CT37" s="4">
        <f>CumHKI!CS37*Inputs!CV$15*Population!CS36</f>
        <v>8.9771641469452845</v>
      </c>
      <c r="CU37" s="4">
        <f>CumHKI!CT37*Inputs!CW$15*Population!CT36</f>
        <v>8.8882813336091946</v>
      </c>
      <c r="CV37" s="4">
        <f>CumHKI!CU37*Inputs!CX$15*Population!CU36</f>
        <v>6.9758305564428591</v>
      </c>
      <c r="CW37" s="4">
        <f>CumHKI!CV37*Inputs!CY$15*Population!CV36</f>
        <v>5.2066366681751735</v>
      </c>
      <c r="CX37" s="4">
        <f>CumHKI!CW37*Inputs!CZ$15*Population!CW36</f>
        <v>3.366586651477177</v>
      </c>
      <c r="CY37" s="4">
        <f>CumHKI!CX37*Inputs!DA$15*Population!CX36</f>
        <v>1.6666270551867215</v>
      </c>
      <c r="CZ37" s="4">
        <f>CumHKI!CY37*Inputs!DB$15*Population!CY36</f>
        <v>0.72193003628137686</v>
      </c>
    </row>
    <row r="38" spans="1:104" x14ac:dyDescent="0.25">
      <c r="A38">
        <f>'HKFI(x)'!AE36</f>
        <v>1984</v>
      </c>
      <c r="B38">
        <f t="shared" si="0"/>
        <v>12221158.639855586</v>
      </c>
      <c r="C38">
        <f t="shared" si="1"/>
        <v>2.9344551034927058</v>
      </c>
      <c r="D38" s="4">
        <f>CumHKI!C38*Inputs!F$15*Population!C37</f>
        <v>0</v>
      </c>
      <c r="E38" s="4">
        <f>CumHKI!D38*Inputs!G$15*Population!D37</f>
        <v>0</v>
      </c>
      <c r="F38" s="4">
        <f>CumHKI!E38*Inputs!H$15*Population!E37</f>
        <v>0</v>
      </c>
      <c r="G38" s="4">
        <f>CumHKI!F38*Inputs!I$15*Population!F37</f>
        <v>0</v>
      </c>
      <c r="H38" s="4">
        <f>CumHKI!G38*Inputs!J$15*Population!G37</f>
        <v>0</v>
      </c>
      <c r="I38" s="4">
        <f>CumHKI!H38*Inputs!K$15*Population!H37</f>
        <v>0</v>
      </c>
      <c r="J38" s="4">
        <f>CumHKI!I38*Inputs!L$15*Population!I37</f>
        <v>0</v>
      </c>
      <c r="K38" s="4">
        <f>CumHKI!J38*Inputs!M$15*Population!J37</f>
        <v>0</v>
      </c>
      <c r="L38" s="4">
        <f>CumHKI!K38*Inputs!N$15*Population!K37</f>
        <v>0</v>
      </c>
      <c r="M38" s="4">
        <f>CumHKI!L38*Inputs!O$15*Population!L37</f>
        <v>0</v>
      </c>
      <c r="N38" s="4">
        <f>CumHKI!M38*Inputs!P$15*Population!M37</f>
        <v>0</v>
      </c>
      <c r="O38" s="4">
        <f>CumHKI!N38*Inputs!Q$15*Population!N37</f>
        <v>0</v>
      </c>
      <c r="P38" s="4">
        <f>CumHKI!O38*Inputs!R$15*Population!O37</f>
        <v>0</v>
      </c>
      <c r="Q38" s="4">
        <f>CumHKI!P38*Inputs!S$15*Population!P37</f>
        <v>0</v>
      </c>
      <c r="R38" s="4">
        <f>CumHKI!Q38*Inputs!T$15*Population!Q37</f>
        <v>0</v>
      </c>
      <c r="S38" s="4">
        <f>CumHKI!R38*Inputs!U$15*Population!R37</f>
        <v>3798.2974170527232</v>
      </c>
      <c r="T38" s="4">
        <f>CumHKI!S38*Inputs!V$15*Population!S37</f>
        <v>5176.7977007683812</v>
      </c>
      <c r="U38" s="4">
        <f>CumHKI!T38*Inputs!W$15*Population!T37</f>
        <v>9668.8961572508961</v>
      </c>
      <c r="V38" s="4">
        <f>CumHKI!U38*Inputs!X$15*Population!U37</f>
        <v>16283.276250466963</v>
      </c>
      <c r="W38" s="4">
        <f>CumHKI!V38*Inputs!Y$15*Population!V37</f>
        <v>28722.114194440495</v>
      </c>
      <c r="X38" s="4">
        <f>CumHKI!W38*Inputs!Z$15*Population!W37</f>
        <v>40225.222970350347</v>
      </c>
      <c r="Y38" s="4">
        <f>CumHKI!X38*Inputs!AA$15*Population!X37</f>
        <v>60407.821780763676</v>
      </c>
      <c r="Z38" s="4">
        <f>CumHKI!Y38*Inputs!AB$15*Population!Y37</f>
        <v>80997.788120431185</v>
      </c>
      <c r="AA38" s="4">
        <f>CumHKI!Z38*Inputs!AC$15*Population!Z37</f>
        <v>105510.46709954531</v>
      </c>
      <c r="AB38" s="4">
        <f>CumHKI!AA38*Inputs!AD$15*Population!AA37</f>
        <v>137426.18504846812</v>
      </c>
      <c r="AC38" s="4">
        <f>CumHKI!AB38*Inputs!AE$15*Population!AB37</f>
        <v>171937.92492208231</v>
      </c>
      <c r="AD38" s="4">
        <f>CumHKI!AC38*Inputs!AF$15*Population!AC37</f>
        <v>208856.49159900742</v>
      </c>
      <c r="AE38" s="4">
        <f>CumHKI!AD38*Inputs!AG$15*Population!AD37</f>
        <v>232352.67004097381</v>
      </c>
      <c r="AF38" s="4">
        <f>CumHKI!AE38*Inputs!AH$15*Population!AE37</f>
        <v>264858.71586251439</v>
      </c>
      <c r="AG38" s="4">
        <f>CumHKI!AF38*Inputs!AI$15*Population!AF37</f>
        <v>305585.73251604341</v>
      </c>
      <c r="AH38" s="4">
        <f>CumHKI!AG38*Inputs!AJ$15*Population!AG37</f>
        <v>326146.60863744351</v>
      </c>
      <c r="AI38" s="4">
        <f>CumHKI!AH38*Inputs!AK$15*Population!AH37</f>
        <v>362596.23739562457</v>
      </c>
      <c r="AJ38" s="4">
        <f>CumHKI!AI38*Inputs!AL$15*Population!AI37</f>
        <v>370347.59145658987</v>
      </c>
      <c r="AK38" s="4">
        <f>CumHKI!AJ38*Inputs!AM$15*Population!AJ37</f>
        <v>379747.70690018835</v>
      </c>
      <c r="AL38" s="4">
        <f>CumHKI!AK38*Inputs!AN$15*Population!AK37</f>
        <v>392886.17615701881</v>
      </c>
      <c r="AM38" s="4">
        <f>CumHKI!AL38*Inputs!AO$15*Population!AL37</f>
        <v>395553.79520679225</v>
      </c>
      <c r="AN38" s="4">
        <f>CumHKI!AM38*Inputs!AP$15*Population!AM37</f>
        <v>403980.39406531648</v>
      </c>
      <c r="AO38" s="4">
        <f>CumHKI!AN38*Inputs!AQ$15*Population!AN37</f>
        <v>398506.09021109529</v>
      </c>
      <c r="AP38" s="4">
        <f>CumHKI!AO38*Inputs!AR$15*Population!AO37</f>
        <v>380973.28324211563</v>
      </c>
      <c r="AQ38" s="4">
        <f>CumHKI!AP38*Inputs!AS$15*Population!AP37</f>
        <v>383617.27701618074</v>
      </c>
      <c r="AR38" s="4">
        <f>CumHKI!AQ38*Inputs!AT$15*Population!AQ37</f>
        <v>389878.61131364608</v>
      </c>
      <c r="AS38" s="4">
        <f>CumHKI!AR38*Inputs!AU$15*Population!AR37</f>
        <v>398948.27605155134</v>
      </c>
      <c r="AT38" s="4">
        <f>CumHKI!AS38*Inputs!AV$15*Population!AS37</f>
        <v>385524.5752336632</v>
      </c>
      <c r="AU38" s="4">
        <f>CumHKI!AT38*Inputs!AW$15*Population!AT37</f>
        <v>374909.53045430774</v>
      </c>
      <c r="AV38" s="4">
        <f>CumHKI!AU38*Inputs!AX$15*Population!AU37</f>
        <v>371319.16547535802</v>
      </c>
      <c r="AW38" s="4">
        <f>CumHKI!AV38*Inputs!AY$15*Population!AV37</f>
        <v>354813.84959984396</v>
      </c>
      <c r="AX38" s="4">
        <f>CumHKI!AW38*Inputs!AZ$15*Population!AW37</f>
        <v>347423.25263703789</v>
      </c>
      <c r="AY38" s="4">
        <f>CumHKI!AX38*Inputs!BA$15*Population!AX37</f>
        <v>318181.48348721431</v>
      </c>
      <c r="AZ38" s="4">
        <f>CumHKI!AY38*Inputs!BB$15*Population!AY37</f>
        <v>295832.80262319633</v>
      </c>
      <c r="BA38" s="4">
        <f>CumHKI!AZ38*Inputs!BC$15*Population!AZ37</f>
        <v>291674.10311428306</v>
      </c>
      <c r="BB38" s="4">
        <f>CumHKI!BA38*Inputs!BD$15*Population!BA37</f>
        <v>270879.4065885676</v>
      </c>
      <c r="BC38" s="4">
        <f>CumHKI!BB38*Inputs!BE$15*Population!BB37</f>
        <v>264043.14617627877</v>
      </c>
      <c r="BD38" s="4">
        <f>CumHKI!BC38*Inputs!BF$15*Population!BC37</f>
        <v>250170.42453696905</v>
      </c>
      <c r="BE38" s="4">
        <f>CumHKI!BD38*Inputs!BG$15*Population!BD37</f>
        <v>237508.11062360829</v>
      </c>
      <c r="BF38" s="4">
        <f>CumHKI!BE38*Inputs!BH$15*Population!BE37</f>
        <v>237823.26655703518</v>
      </c>
      <c r="BG38" s="4">
        <f>CumHKI!BF38*Inputs!BI$15*Population!BF37</f>
        <v>231191.20946070109</v>
      </c>
      <c r="BH38" s="4">
        <f>CumHKI!BG38*Inputs!BJ$15*Population!BG37</f>
        <v>219099.29747403995</v>
      </c>
      <c r="BI38" s="4">
        <f>CumHKI!BH38*Inputs!BK$15*Population!BH37</f>
        <v>200034.47035428361</v>
      </c>
      <c r="BJ38" s="4">
        <f>CumHKI!BI38*Inputs!BL$15*Population!BI37</f>
        <v>178098.96275746432</v>
      </c>
      <c r="BK38" s="4">
        <f>CumHKI!BJ38*Inputs!BM$15*Population!BJ37</f>
        <v>159916.77140802043</v>
      </c>
      <c r="BL38" s="4">
        <f>CumHKI!BK38*Inputs!BN$15*Population!BK37</f>
        <v>134594.89214344489</v>
      </c>
      <c r="BM38" s="4">
        <f>CumHKI!BL38*Inputs!BO$15*Population!BL37</f>
        <v>114757.55121618714</v>
      </c>
      <c r="BN38" s="4">
        <f>CumHKI!BM38*Inputs!BP$15*Population!BM37</f>
        <v>96356.127909151357</v>
      </c>
      <c r="BO38" s="4">
        <f>CumHKI!BN38*Inputs!BQ$15*Population!BN37</f>
        <v>75762.928158385374</v>
      </c>
      <c r="BP38" s="4">
        <f>CumHKI!BO38*Inputs!BR$15*Population!BO37</f>
        <v>74978.931765422327</v>
      </c>
      <c r="BQ38" s="4">
        <f>CumHKI!BP38*Inputs!BS$15*Population!BP37</f>
        <v>63419.868844393888</v>
      </c>
      <c r="BR38" s="4">
        <f>CumHKI!BQ38*Inputs!BT$15*Population!BQ37</f>
        <v>56160.341748971106</v>
      </c>
      <c r="BS38" s="4">
        <f>CumHKI!BR38*Inputs!BU$15*Population!BR37</f>
        <v>51038.719960143535</v>
      </c>
      <c r="BT38" s="4">
        <f>CumHKI!BS38*Inputs!BV$15*Population!BS37</f>
        <v>47109.686149230751</v>
      </c>
      <c r="BU38" s="4">
        <f>CumHKI!BT38*Inputs!BW$15*Population!BT37</f>
        <v>40846.982113455364</v>
      </c>
      <c r="BV38" s="4">
        <f>CumHKI!BU38*Inputs!BX$15*Population!BU37</f>
        <v>36439.265313570184</v>
      </c>
      <c r="BW38" s="4">
        <f>CumHKI!BV38*Inputs!BY$15*Population!BV37</f>
        <v>29645.278310314854</v>
      </c>
      <c r="BX38" s="4">
        <f>CumHKI!BW38*Inputs!BZ$15*Population!BW37</f>
        <v>25571.621311394614</v>
      </c>
      <c r="BY38" s="4">
        <f>CumHKI!BX38*Inputs!CA$15*Population!BX37</f>
        <v>23291.019404331339</v>
      </c>
      <c r="BZ38" s="4">
        <f>CumHKI!BY38*Inputs!CB$15*Population!BY37</f>
        <v>20989.121762846586</v>
      </c>
      <c r="CA38" s="4">
        <f>CumHKI!BZ38*Inputs!CC$15*Population!BZ37</f>
        <v>16431.17959087716</v>
      </c>
      <c r="CB38" s="4">
        <f>CumHKI!CA38*Inputs!CD$15*Population!CA37</f>
        <v>16175.790336394864</v>
      </c>
      <c r="CC38" s="4">
        <f>CumHKI!CB38*Inputs!CE$15*Population!CB37</f>
        <v>13385.082423089321</v>
      </c>
      <c r="CD38" s="4">
        <f>CumHKI!CC38*Inputs!CF$15*Population!CC37</f>
        <v>9939.6827626717277</v>
      </c>
      <c r="CE38" s="4">
        <f>CumHKI!CD38*Inputs!CG$15*Population!CD37</f>
        <v>8050.4195067842475</v>
      </c>
      <c r="CF38" s="4">
        <f>CumHKI!CE38*Inputs!CH$15*Population!CE37</f>
        <v>5787.4769139184955</v>
      </c>
      <c r="CG38" s="4">
        <f>CumHKI!CF38*Inputs!CI$15*Population!CF37</f>
        <v>4530.6496383933818</v>
      </c>
      <c r="CH38" s="4">
        <f>CumHKI!CG38*Inputs!CJ$15*Population!CG37</f>
        <v>3479.0634159548426</v>
      </c>
      <c r="CI38" s="4">
        <f>CumHKI!CH38*Inputs!CK$15*Population!CH37</f>
        <v>2646.6435303313565</v>
      </c>
      <c r="CJ38" s="4">
        <f>CumHKI!CI38*Inputs!CL$15*Population!CI37</f>
        <v>1993.9763422865208</v>
      </c>
      <c r="CK38" s="4">
        <f>CumHKI!CJ38*Inputs!CM$15*Population!CJ37</f>
        <v>1452.2519277268113</v>
      </c>
      <c r="CL38" s="4">
        <f>CumHKI!CK38*Inputs!CN$15*Population!CK37</f>
        <v>1016.3371411129716</v>
      </c>
      <c r="CM38" s="4">
        <f>CumHKI!CL38*Inputs!CO$15*Population!CL37</f>
        <v>683.36456771739131</v>
      </c>
      <c r="CN38" s="4">
        <f>CumHKI!CM38*Inputs!CP$15*Population!CM37</f>
        <v>439.18121496066277</v>
      </c>
      <c r="CO38" s="4">
        <f>CumHKI!CN38*Inputs!CQ$15*Population!CN37</f>
        <v>269.32555921051983</v>
      </c>
      <c r="CP38" s="4">
        <f>CumHKI!CO38*Inputs!CR$15*Population!CO37</f>
        <v>167.07725722105883</v>
      </c>
      <c r="CQ38" s="4">
        <f>CumHKI!CP38*Inputs!CS$15*Population!CP37</f>
        <v>126.27971810498477</v>
      </c>
      <c r="CR38" s="4">
        <f>CumHKI!CQ38*Inputs!CT$15*Population!CQ37</f>
        <v>97.619559155286083</v>
      </c>
      <c r="CS38" s="4">
        <f>CumHKI!CR38*Inputs!CU$15*Population!CR37</f>
        <v>54.610629658815149</v>
      </c>
      <c r="CT38" s="4">
        <f>CumHKI!CS38*Inputs!CV$15*Population!CS37</f>
        <v>9.0300087355020935</v>
      </c>
      <c r="CU38" s="4">
        <f>CumHKI!CT38*Inputs!CW$15*Population!CT37</f>
        <v>8.9406027084179129</v>
      </c>
      <c r="CV38" s="4">
        <f>CumHKI!CU38*Inputs!CX$15*Population!CU37</f>
        <v>7.0168941807192029</v>
      </c>
      <c r="CW38" s="4">
        <f>CumHKI!CV38*Inputs!CY$15*Population!CV37</f>
        <v>5.2372858317630007</v>
      </c>
      <c r="CX38" s="4">
        <f>CumHKI!CW38*Inputs!CZ$15*Population!CW37</f>
        <v>3.3864042557368355</v>
      </c>
      <c r="CY38" s="4">
        <f>CumHKI!CX38*Inputs!DA$15*Population!CX37</f>
        <v>1.6764377503647698</v>
      </c>
      <c r="CZ38" s="4">
        <f>CumHKI!CY38*Inputs!DB$15*Population!CY37</f>
        <v>0.72617971859860087</v>
      </c>
    </row>
    <row r="39" spans="1:104" x14ac:dyDescent="0.25">
      <c r="A39">
        <f>'HKFI(x)'!AE37</f>
        <v>1985</v>
      </c>
      <c r="B39">
        <f t="shared" si="0"/>
        <v>12592476.707325425</v>
      </c>
      <c r="C39">
        <f t="shared" si="1"/>
        <v>3.0383213115235952</v>
      </c>
      <c r="D39" s="4">
        <f>CumHKI!C39*Inputs!F$15*Population!C38</f>
        <v>0</v>
      </c>
      <c r="E39" s="4">
        <f>CumHKI!D39*Inputs!G$15*Population!D38</f>
        <v>0</v>
      </c>
      <c r="F39" s="4">
        <f>CumHKI!E39*Inputs!H$15*Population!E38</f>
        <v>0</v>
      </c>
      <c r="G39" s="4">
        <f>CumHKI!F39*Inputs!I$15*Population!F38</f>
        <v>0</v>
      </c>
      <c r="H39" s="4">
        <f>CumHKI!G39*Inputs!J$15*Population!G38</f>
        <v>0</v>
      </c>
      <c r="I39" s="4">
        <f>CumHKI!H39*Inputs!K$15*Population!H38</f>
        <v>0</v>
      </c>
      <c r="J39" s="4">
        <f>CumHKI!I39*Inputs!L$15*Population!I38</f>
        <v>0</v>
      </c>
      <c r="K39" s="4">
        <f>CumHKI!J39*Inputs!M$15*Population!J38</f>
        <v>0</v>
      </c>
      <c r="L39" s="4">
        <f>CumHKI!K39*Inputs!N$15*Population!K38</f>
        <v>0</v>
      </c>
      <c r="M39" s="4">
        <f>CumHKI!L39*Inputs!O$15*Population!L38</f>
        <v>0</v>
      </c>
      <c r="N39" s="4">
        <f>CumHKI!M39*Inputs!P$15*Population!M38</f>
        <v>0</v>
      </c>
      <c r="O39" s="4">
        <f>CumHKI!N39*Inputs!Q$15*Population!N38</f>
        <v>0</v>
      </c>
      <c r="P39" s="4">
        <f>CumHKI!O39*Inputs!R$15*Population!O38</f>
        <v>0</v>
      </c>
      <c r="Q39" s="4">
        <f>CumHKI!P39*Inputs!S$15*Population!P38</f>
        <v>0</v>
      </c>
      <c r="R39" s="4">
        <f>CumHKI!Q39*Inputs!T$15*Population!Q38</f>
        <v>0</v>
      </c>
      <c r="S39" s="4">
        <f>CumHKI!R39*Inputs!U$15*Population!R38</f>
        <v>3970.9720909784087</v>
      </c>
      <c r="T39" s="4">
        <f>CumHKI!S39*Inputs!V$15*Population!S38</f>
        <v>5395.1353019125991</v>
      </c>
      <c r="U39" s="4">
        <f>CumHKI!T39*Inputs!W$15*Population!T38</f>
        <v>10029.870818587617</v>
      </c>
      <c r="V39" s="4">
        <f>CumHKI!U39*Inputs!X$15*Population!U38</f>
        <v>16826.541243995311</v>
      </c>
      <c r="W39" s="4">
        <f>CumHKI!V39*Inputs!Y$15*Population!V38</f>
        <v>29644.069724872159</v>
      </c>
      <c r="X39" s="4">
        <f>CumHKI!W39*Inputs!Z$15*Population!W38</f>
        <v>41438.47446291025</v>
      </c>
      <c r="Y39" s="4">
        <f>CumHKI!X39*Inputs!AA$15*Population!X38</f>
        <v>62246.788170394211</v>
      </c>
      <c r="Z39" s="4">
        <f>CumHKI!Y39*Inputs!AB$15*Population!Y38</f>
        <v>83598.448252453614</v>
      </c>
      <c r="AA39" s="4">
        <f>CumHKI!Z39*Inputs!AC$15*Population!Z38</f>
        <v>109023.17397136123</v>
      </c>
      <c r="AB39" s="4">
        <f>CumHKI!AA39*Inputs!AD$15*Population!AA38</f>
        <v>141848.32675790944</v>
      </c>
      <c r="AC39" s="4">
        <f>CumHKI!AB39*Inputs!AE$15*Population!AB38</f>
        <v>177295.00355491464</v>
      </c>
      <c r="AD39" s="4">
        <f>CumHKI!AC39*Inputs!AF$15*Population!AC38</f>
        <v>215556.38110940674</v>
      </c>
      <c r="AE39" s="4">
        <f>CumHKI!AD39*Inputs!AG$15*Population!AD38</f>
        <v>240163.82897069541</v>
      </c>
      <c r="AF39" s="4">
        <f>CumHKI!AE39*Inputs!AH$15*Population!AE38</f>
        <v>274063.36578416906</v>
      </c>
      <c r="AG39" s="4">
        <f>CumHKI!AF39*Inputs!AI$15*Population!AF38</f>
        <v>316243.54537608667</v>
      </c>
      <c r="AH39" s="4">
        <f>CumHKI!AG39*Inputs!AJ$15*Population!AG38</f>
        <v>337786.60221825377</v>
      </c>
      <c r="AI39" s="4">
        <f>CumHKI!AH39*Inputs!AK$15*Population!AH38</f>
        <v>374276.21469147422</v>
      </c>
      <c r="AJ39" s="4">
        <f>CumHKI!AI39*Inputs!AL$15*Population!AI38</f>
        <v>379938.61220912624</v>
      </c>
      <c r="AK39" s="4">
        <f>CumHKI!AJ39*Inputs!AM$15*Population!AJ38</f>
        <v>387981.83120689215</v>
      </c>
      <c r="AL39" s="4">
        <f>CumHKI!AK39*Inputs!AN$15*Population!AK38</f>
        <v>401600.91231523175</v>
      </c>
      <c r="AM39" s="4">
        <f>CumHKI!AL39*Inputs!AO$15*Population!AL38</f>
        <v>404074.20521804754</v>
      </c>
      <c r="AN39" s="4">
        <f>CumHKI!AM39*Inputs!AP$15*Population!AM38</f>
        <v>413531.34053160512</v>
      </c>
      <c r="AO39" s="4">
        <f>CumHKI!AN39*Inputs!AQ$15*Population!AN38</f>
        <v>409502.01159490412</v>
      </c>
      <c r="AP39" s="4">
        <f>CumHKI!AO39*Inputs!AR$15*Population!AO38</f>
        <v>392543.88996691728</v>
      </c>
      <c r="AQ39" s="4">
        <f>CumHKI!AP39*Inputs!AS$15*Population!AP38</f>
        <v>395009.01530683483</v>
      </c>
      <c r="AR39" s="4">
        <f>CumHKI!AQ39*Inputs!AT$15*Population!AQ38</f>
        <v>401366.3016591522</v>
      </c>
      <c r="AS39" s="4">
        <f>CumHKI!AR39*Inputs!AU$15*Population!AR38</f>
        <v>411470.71891472302</v>
      </c>
      <c r="AT39" s="4">
        <f>CumHKI!AS39*Inputs!AV$15*Population!AS38</f>
        <v>398612.08368815604</v>
      </c>
      <c r="AU39" s="4">
        <f>CumHKI!AT39*Inputs!AW$15*Population!AT38</f>
        <v>388226.57504684757</v>
      </c>
      <c r="AV39" s="4">
        <f>CumHKI!AU39*Inputs!AX$15*Population!AU38</f>
        <v>384501.84422398813</v>
      </c>
      <c r="AW39" s="4">
        <f>CumHKI!AV39*Inputs!AY$15*Population!AV38</f>
        <v>367547.90245313471</v>
      </c>
      <c r="AX39" s="4">
        <f>CumHKI!AW39*Inputs!AZ$15*Population!AW38</f>
        <v>359670.03925225453</v>
      </c>
      <c r="AY39" s="4">
        <f>CumHKI!AX39*Inputs!BA$15*Population!AX38</f>
        <v>328897.34820054926</v>
      </c>
      <c r="AZ39" s="4">
        <f>CumHKI!AY39*Inputs!BB$15*Population!AY38</f>
        <v>305339.95265535865</v>
      </c>
      <c r="BA39" s="4">
        <f>CumHKI!AZ39*Inputs!BC$15*Population!AZ38</f>
        <v>301042.01122406963</v>
      </c>
      <c r="BB39" s="4">
        <f>CumHKI!BA39*Inputs!BD$15*Population!BA38</f>
        <v>279583.20857643423</v>
      </c>
      <c r="BC39" s="4">
        <f>CumHKI!BB39*Inputs!BE$15*Population!BB38</f>
        <v>272044.19778501044</v>
      </c>
      <c r="BD39" s="4">
        <f>CumHKI!BC39*Inputs!BF$15*Population!BC38</f>
        <v>257097.67168244108</v>
      </c>
      <c r="BE39" s="4">
        <f>CumHKI!BD39*Inputs!BG$15*Population!BD38</f>
        <v>243582.2008316509</v>
      </c>
      <c r="BF39" s="4">
        <f>CumHKI!BE39*Inputs!BH$15*Population!BE38</f>
        <v>243804.0967594526</v>
      </c>
      <c r="BG39" s="4">
        <f>CumHKI!BF39*Inputs!BI$15*Population!BF38</f>
        <v>236875.34851478459</v>
      </c>
      <c r="BH39" s="4">
        <f>CumHKI!BG39*Inputs!BJ$15*Population!BG38</f>
        <v>224502.66970538124</v>
      </c>
      <c r="BI39" s="4">
        <f>CumHKI!BH39*Inputs!BK$15*Population!BH38</f>
        <v>205109.18765467519</v>
      </c>
      <c r="BJ39" s="4">
        <f>CumHKI!BI39*Inputs!BL$15*Population!BI38</f>
        <v>182686.29778003364</v>
      </c>
      <c r="BK39" s="4">
        <f>CumHKI!BJ39*Inputs!BM$15*Population!BJ38</f>
        <v>163946.03226628219</v>
      </c>
      <c r="BL39" s="4">
        <f>CumHKI!BK39*Inputs!BN$15*Population!BK38</f>
        <v>137935.15300382639</v>
      </c>
      <c r="BM39" s="4">
        <f>CumHKI!BL39*Inputs!BO$15*Population!BL38</f>
        <v>117763.57449370566</v>
      </c>
      <c r="BN39" s="4">
        <f>CumHKI!BM39*Inputs!BP$15*Population!BM38</f>
        <v>100100.84708602523</v>
      </c>
      <c r="BO39" s="4">
        <f>CumHKI!BN39*Inputs!BQ$15*Population!BN38</f>
        <v>78849.069874968598</v>
      </c>
      <c r="BP39" s="4">
        <f>CumHKI!BO39*Inputs!BR$15*Population!BO38</f>
        <v>78028.787096056942</v>
      </c>
      <c r="BQ39" s="4">
        <f>CumHKI!BP39*Inputs!BS$15*Population!BP38</f>
        <v>65989.144159318341</v>
      </c>
      <c r="BR39" s="4">
        <f>CumHKI!BQ39*Inputs!BT$15*Population!BQ38</f>
        <v>58539.471090175022</v>
      </c>
      <c r="BS39" s="4">
        <f>CumHKI!BR39*Inputs!BU$15*Population!BR38</f>
        <v>53353.949613991943</v>
      </c>
      <c r="BT39" s="4">
        <f>CumHKI!BS39*Inputs!BV$15*Population!BS38</f>
        <v>49363.890188530946</v>
      </c>
      <c r="BU39" s="4">
        <f>CumHKI!BT39*Inputs!BW$15*Population!BT38</f>
        <v>42833.370723005959</v>
      </c>
      <c r="BV39" s="4">
        <f>CumHKI!BU39*Inputs!BX$15*Population!BU38</f>
        <v>38259.999765613626</v>
      </c>
      <c r="BW39" s="4">
        <f>CumHKI!BV39*Inputs!BY$15*Population!BV38</f>
        <v>31091.273911043179</v>
      </c>
      <c r="BX39" s="4">
        <f>CumHKI!BW39*Inputs!BZ$15*Population!BW38</f>
        <v>26726.377829542813</v>
      </c>
      <c r="BY39" s="4">
        <f>CumHKI!BX39*Inputs!CA$15*Population!BX38</f>
        <v>24261.990732725622</v>
      </c>
      <c r="BZ39" s="4">
        <f>CumHKI!BY39*Inputs!CB$15*Population!BY38</f>
        <v>21852.873811367874</v>
      </c>
      <c r="CA39" s="4">
        <f>CumHKI!BZ39*Inputs!CC$15*Population!BZ38</f>
        <v>17083.379275291587</v>
      </c>
      <c r="CB39" s="4">
        <f>CumHKI!CA39*Inputs!CD$15*Population!CA38</f>
        <v>16747.816686098202</v>
      </c>
      <c r="CC39" s="4">
        <f>CumHKI!CB39*Inputs!CE$15*Population!CB38</f>
        <v>13791.126534179011</v>
      </c>
      <c r="CD39" s="4">
        <f>CumHKI!CC39*Inputs!CF$15*Population!CC38</f>
        <v>10201.90650631708</v>
      </c>
      <c r="CE39" s="4">
        <f>CumHKI!CD39*Inputs!CG$15*Population!CD38</f>
        <v>8266.7771680346868</v>
      </c>
      <c r="CF39" s="4">
        <f>CumHKI!CE39*Inputs!CH$15*Population!CE38</f>
        <v>5574.5247151874046</v>
      </c>
      <c r="CG39" s="4">
        <f>CumHKI!CF39*Inputs!CI$15*Population!CF38</f>
        <v>4363.9428304827034</v>
      </c>
      <c r="CH39" s="4">
        <f>CumHKI!CG39*Inputs!CJ$15*Population!CG38</f>
        <v>3351.0500838980483</v>
      </c>
      <c r="CI39" s="4">
        <f>CumHKI!CH39*Inputs!CK$15*Population!CH38</f>
        <v>2549.259373569359</v>
      </c>
      <c r="CJ39" s="4">
        <f>CumHKI!CI39*Inputs!CL$15*Population!CI38</f>
        <v>1920.6072986387603</v>
      </c>
      <c r="CK39" s="4">
        <f>CumHKI!CJ39*Inputs!CM$15*Population!CJ38</f>
        <v>1398.8158197784339</v>
      </c>
      <c r="CL39" s="4">
        <f>CumHKI!CK39*Inputs!CN$15*Population!CK38</f>
        <v>978.9406673004238</v>
      </c>
      <c r="CM39" s="4">
        <f>CumHKI!CL39*Inputs!CO$15*Population!CL38</f>
        <v>658.21993398583152</v>
      </c>
      <c r="CN39" s="4">
        <f>CumHKI!CM39*Inputs!CP$15*Population!CM38</f>
        <v>423.02139147310044</v>
      </c>
      <c r="CO39" s="4">
        <f>CumHKI!CN39*Inputs!CQ$15*Population!CN38</f>
        <v>259.41563285376327</v>
      </c>
      <c r="CP39" s="4">
        <f>CumHKI!CO39*Inputs!CR$15*Population!CO38</f>
        <v>160.92959221739923</v>
      </c>
      <c r="CQ39" s="4">
        <f>CumHKI!CP39*Inputs!CS$15*Population!CP38</f>
        <v>121.63321255073774</v>
      </c>
      <c r="CR39" s="4">
        <f>CumHKI!CQ39*Inputs!CT$15*Population!CQ38</f>
        <v>94.027613982894394</v>
      </c>
      <c r="CS39" s="4">
        <f>CumHKI!CR39*Inputs!CU$15*Population!CR38</f>
        <v>52.601212803610785</v>
      </c>
      <c r="CT39" s="4">
        <f>CumHKI!CS39*Inputs!CV$15*Population!CS38</f>
        <v>8.6977464658830943</v>
      </c>
      <c r="CU39" s="4">
        <f>CumHKI!CT39*Inputs!CW$15*Population!CT38</f>
        <v>8.6116301642406867</v>
      </c>
      <c r="CV39" s="4">
        <f>CumHKI!CU39*Inputs!CX$15*Population!CU38</f>
        <v>6.7587051518430883</v>
      </c>
      <c r="CW39" s="4">
        <f>CumHKI!CV39*Inputs!CY$15*Population!CV38</f>
        <v>5.0445781026703944</v>
      </c>
      <c r="CX39" s="4">
        <f>CumHKI!CW39*Inputs!CZ$15*Population!CW38</f>
        <v>3.2618003492716223</v>
      </c>
      <c r="CY39" s="4">
        <f>CumHKI!CX39*Inputs!DA$15*Population!CX38</f>
        <v>1.6147526481542684</v>
      </c>
      <c r="CZ39" s="4">
        <f>CumHKI!CY39*Inputs!DB$15*Population!CY38</f>
        <v>0.69945968670048753</v>
      </c>
    </row>
    <row r="40" spans="1:104" x14ac:dyDescent="0.25">
      <c r="A40">
        <f>'HKFI(x)'!AE38</f>
        <v>1986</v>
      </c>
      <c r="B40">
        <f t="shared" si="0"/>
        <v>12954042.377696494</v>
      </c>
      <c r="C40">
        <f t="shared" si="1"/>
        <v>2.8712832175479486</v>
      </c>
      <c r="D40" s="4">
        <f>CumHKI!C40*Inputs!F$15*Population!C39</f>
        <v>0</v>
      </c>
      <c r="E40" s="4">
        <f>CumHKI!D40*Inputs!G$15*Population!D39</f>
        <v>0</v>
      </c>
      <c r="F40" s="4">
        <f>CumHKI!E40*Inputs!H$15*Population!E39</f>
        <v>0</v>
      </c>
      <c r="G40" s="4">
        <f>CumHKI!F40*Inputs!I$15*Population!F39</f>
        <v>0</v>
      </c>
      <c r="H40" s="4">
        <f>CumHKI!G40*Inputs!J$15*Population!G39</f>
        <v>0</v>
      </c>
      <c r="I40" s="4">
        <f>CumHKI!H40*Inputs!K$15*Population!H39</f>
        <v>0</v>
      </c>
      <c r="J40" s="4">
        <f>CumHKI!I40*Inputs!L$15*Population!I39</f>
        <v>0</v>
      </c>
      <c r="K40" s="4">
        <f>CumHKI!J40*Inputs!M$15*Population!J39</f>
        <v>0</v>
      </c>
      <c r="L40" s="4">
        <f>CumHKI!K40*Inputs!N$15*Population!K39</f>
        <v>0</v>
      </c>
      <c r="M40" s="4">
        <f>CumHKI!L40*Inputs!O$15*Population!L39</f>
        <v>0</v>
      </c>
      <c r="N40" s="4">
        <f>CumHKI!M40*Inputs!P$15*Population!M39</f>
        <v>0</v>
      </c>
      <c r="O40" s="4">
        <f>CumHKI!N40*Inputs!Q$15*Population!N39</f>
        <v>0</v>
      </c>
      <c r="P40" s="4">
        <f>CumHKI!O40*Inputs!R$15*Population!O39</f>
        <v>0</v>
      </c>
      <c r="Q40" s="4">
        <f>CumHKI!P40*Inputs!S$15*Population!P39</f>
        <v>0</v>
      </c>
      <c r="R40" s="4">
        <f>CumHKI!Q40*Inputs!T$15*Population!Q39</f>
        <v>0</v>
      </c>
      <c r="S40" s="4">
        <f>CumHKI!R40*Inputs!U$15*Population!R39</f>
        <v>4140.745502130826</v>
      </c>
      <c r="T40" s="4">
        <f>CumHKI!S40*Inputs!V$15*Population!S39</f>
        <v>5623.6134767720032</v>
      </c>
      <c r="U40" s="4">
        <f>CumHKI!T40*Inputs!W$15*Population!T39</f>
        <v>10422.5258014593</v>
      </c>
      <c r="V40" s="4">
        <f>CumHKI!U40*Inputs!X$15*Population!U39</f>
        <v>17399.498029265473</v>
      </c>
      <c r="W40" s="4">
        <f>CumHKI!V40*Inputs!Y$15*Population!V39</f>
        <v>30540.60220371859</v>
      </c>
      <c r="X40" s="4">
        <f>CumHKI!W40*Inputs!Z$15*Population!W39</f>
        <v>42669.027629761244</v>
      </c>
      <c r="Y40" s="4">
        <f>CumHKI!X40*Inputs!AA$15*Population!X39</f>
        <v>64031.008871204132</v>
      </c>
      <c r="Z40" s="4">
        <f>CumHKI!Y40*Inputs!AB$15*Population!Y39</f>
        <v>86074.709788573717</v>
      </c>
      <c r="AA40" s="4">
        <f>CumHKI!Z40*Inputs!AC$15*Population!Z39</f>
        <v>112468.20118173836</v>
      </c>
      <c r="AB40" s="4">
        <f>CumHKI!AA40*Inputs!AD$15*Population!AA39</f>
        <v>146531.80499408342</v>
      </c>
      <c r="AC40" s="4">
        <f>CumHKI!AB40*Inputs!AE$15*Population!AB39</f>
        <v>183045.82252888003</v>
      </c>
      <c r="AD40" s="4">
        <f>CumHKI!AC40*Inputs!AF$15*Population!AC39</f>
        <v>222388.18478809082</v>
      </c>
      <c r="AE40" s="4">
        <f>CumHKI!AD40*Inputs!AG$15*Population!AD39</f>
        <v>248111.97560271501</v>
      </c>
      <c r="AF40" s="4">
        <f>CumHKI!AE40*Inputs!AH$15*Population!AE39</f>
        <v>283623.55297843111</v>
      </c>
      <c r="AG40" s="4">
        <f>CumHKI!AF40*Inputs!AI$15*Population!AF39</f>
        <v>327665.50366677972</v>
      </c>
      <c r="AH40" s="4">
        <f>CumHKI!AG40*Inputs!AJ$15*Population!AG39</f>
        <v>350025.53393723018</v>
      </c>
      <c r="AI40" s="4">
        <f>CumHKI!AH40*Inputs!AK$15*Population!AH39</f>
        <v>388122.23692616977</v>
      </c>
      <c r="AJ40" s="4">
        <f>CumHKI!AI40*Inputs!AL$15*Population!AI39</f>
        <v>392634.68461114785</v>
      </c>
      <c r="AK40" s="4">
        <f>CumHKI!AJ40*Inputs!AM$15*Population!AJ39</f>
        <v>398430.97965190402</v>
      </c>
      <c r="AL40" s="4">
        <f>CumHKI!AK40*Inputs!AN$15*Population!AK39</f>
        <v>410631.39922788524</v>
      </c>
      <c r="AM40" s="4">
        <f>CumHKI!AL40*Inputs!AO$15*Population!AL39</f>
        <v>413246.97131887713</v>
      </c>
      <c r="AN40" s="4">
        <f>CumHKI!AM40*Inputs!AP$15*Population!AM39</f>
        <v>422516.80533369159</v>
      </c>
      <c r="AO40" s="4">
        <f>CumHKI!AN40*Inputs!AQ$15*Population!AN39</f>
        <v>419119.89644067816</v>
      </c>
      <c r="AP40" s="4">
        <f>CumHKI!AO40*Inputs!AR$15*Population!AO39</f>
        <v>403186.90495646832</v>
      </c>
      <c r="AQ40" s="4">
        <f>CumHKI!AP40*Inputs!AS$15*Population!AP39</f>
        <v>406696.90722790308</v>
      </c>
      <c r="AR40" s="4">
        <f>CumHKI!AQ40*Inputs!AT$15*Population!AQ39</f>
        <v>412843.79142551095</v>
      </c>
      <c r="AS40" s="4">
        <f>CumHKI!AR40*Inputs!AU$15*Population!AR39</f>
        <v>422998.99814137042</v>
      </c>
      <c r="AT40" s="4">
        <f>CumHKI!AS40*Inputs!AV$15*Population!AS39</f>
        <v>410427.25676681474</v>
      </c>
      <c r="AU40" s="4">
        <f>CumHKI!AT40*Inputs!AW$15*Population!AT39</f>
        <v>400640.26010195381</v>
      </c>
      <c r="AV40" s="4">
        <f>CumHKI!AU40*Inputs!AX$15*Population!AU39</f>
        <v>397331.73510664765</v>
      </c>
      <c r="AW40" s="4">
        <f>CumHKI!AV40*Inputs!AY$15*Population!AV39</f>
        <v>379730.83861794515</v>
      </c>
      <c r="AX40" s="4">
        <f>CumHKI!AW40*Inputs!AZ$15*Population!AW39</f>
        <v>371656.99375401606</v>
      </c>
      <c r="AY40" s="4">
        <f>CumHKI!AX40*Inputs!BA$15*Population!AX39</f>
        <v>339576.63032807654</v>
      </c>
      <c r="AZ40" s="4">
        <f>CumHKI!AY40*Inputs!BB$15*Population!AY39</f>
        <v>314704.59780769044</v>
      </c>
      <c r="BA40" s="4">
        <f>CumHKI!AZ40*Inputs!BC$15*Population!AZ39</f>
        <v>309741.45202307316</v>
      </c>
      <c r="BB40" s="4">
        <f>CumHKI!BA40*Inputs!BD$15*Population!BA39</f>
        <v>287595.60881885421</v>
      </c>
      <c r="BC40" s="4">
        <f>CumHKI!BB40*Inputs!BE$15*Population!BB39</f>
        <v>279785.54004310409</v>
      </c>
      <c r="BD40" s="4">
        <f>CumHKI!BC40*Inputs!BF$15*Population!BC39</f>
        <v>263874.33647718612</v>
      </c>
      <c r="BE40" s="4">
        <f>CumHKI!BD40*Inputs!BG$15*Population!BD39</f>
        <v>249266.80460546367</v>
      </c>
      <c r="BF40" s="4">
        <f>CumHKI!BE40*Inputs!BH$15*Population!BE39</f>
        <v>248841.2005205584</v>
      </c>
      <c r="BG40" s="4">
        <f>CumHKI!BF40*Inputs!BI$15*Population!BF39</f>
        <v>241517.58572719211</v>
      </c>
      <c r="BH40" s="4">
        <f>CumHKI!BG40*Inputs!BJ$15*Population!BG39</f>
        <v>228627.18916425502</v>
      </c>
      <c r="BI40" s="4">
        <f>CumHKI!BH40*Inputs!BK$15*Population!BH39</f>
        <v>208771.43608486751</v>
      </c>
      <c r="BJ40" s="4">
        <f>CumHKI!BI40*Inputs!BL$15*Population!BI39</f>
        <v>185978.49965369151</v>
      </c>
      <c r="BK40" s="4">
        <f>CumHKI!BJ40*Inputs!BM$15*Population!BJ39</f>
        <v>166874.00694866583</v>
      </c>
      <c r="BL40" s="4">
        <f>CumHKI!BK40*Inputs!BN$15*Population!BK39</f>
        <v>140230.46818543272</v>
      </c>
      <c r="BM40" s="4">
        <f>CumHKI!BL40*Inputs!BO$15*Population!BL39</f>
        <v>119600.28059591707</v>
      </c>
      <c r="BN40" s="4">
        <f>CumHKI!BM40*Inputs!BP$15*Population!BM39</f>
        <v>101745.15000355498</v>
      </c>
      <c r="BO40" s="4">
        <f>CumHKI!BN40*Inputs!BQ$15*Population!BN39</f>
        <v>81104.039421349531</v>
      </c>
      <c r="BP40" s="4">
        <f>CumHKI!BO40*Inputs!BR$15*Population!BO39</f>
        <v>80383.892043314816</v>
      </c>
      <c r="BQ40" s="4">
        <f>CumHKI!BP40*Inputs!BS$15*Population!BP39</f>
        <v>67959.558668204627</v>
      </c>
      <c r="BR40" s="4">
        <f>CumHKI!BQ40*Inputs!BT$15*Population!BQ39</f>
        <v>60268.621707891944</v>
      </c>
      <c r="BS40" s="4">
        <f>CumHKI!BR40*Inputs!BU$15*Population!BR39</f>
        <v>55023.698314977628</v>
      </c>
      <c r="BT40" s="4">
        <f>CumHKI!BS40*Inputs!BV$15*Population!BS39</f>
        <v>51058.932197329181</v>
      </c>
      <c r="BU40" s="4">
        <f>CumHKI!BT40*Inputs!BW$15*Population!BT39</f>
        <v>44424.331089368061</v>
      </c>
      <c r="BV40" s="4">
        <f>CumHKI!BU40*Inputs!BX$15*Population!BU39</f>
        <v>39737.889434612174</v>
      </c>
      <c r="BW40" s="4">
        <f>CumHKI!BV40*Inputs!BY$15*Population!BV39</f>
        <v>32363.866714333573</v>
      </c>
      <c r="BX40" s="4">
        <f>CumHKI!BW40*Inputs!BZ$15*Population!BW39</f>
        <v>27819.437015906748</v>
      </c>
      <c r="BY40" s="4">
        <f>CumHKI!BX40*Inputs!CA$15*Population!BX39</f>
        <v>25216.177570405838</v>
      </c>
      <c r="BZ40" s="4">
        <f>CumHKI!BY40*Inputs!CB$15*Population!BY39</f>
        <v>22717.179859759512</v>
      </c>
      <c r="CA40" s="4">
        <f>CumHKI!BZ40*Inputs!CC$15*Population!BZ39</f>
        <v>17849.527136425622</v>
      </c>
      <c r="CB40" s="4">
        <f>CumHKI!CA40*Inputs!CD$15*Population!CA39</f>
        <v>17601.738207901555</v>
      </c>
      <c r="CC40" s="4">
        <f>CumHKI!CB40*Inputs!CE$15*Population!CB39</f>
        <v>14543.61276536064</v>
      </c>
      <c r="CD40" s="4">
        <f>CumHKI!CC40*Inputs!CF$15*Population!CC39</f>
        <v>10794.479927170065</v>
      </c>
      <c r="CE40" s="4">
        <f>CumHKI!CD40*Inputs!CG$15*Population!CD39</f>
        <v>8803.6046112678468</v>
      </c>
      <c r="CF40" s="4">
        <f>CumHKI!CE40*Inputs!CH$15*Population!CE39</f>
        <v>6265.6609298760004</v>
      </c>
      <c r="CG40" s="4">
        <f>CumHKI!CF40*Inputs!CI$15*Population!CF39</f>
        <v>4904.9896610331452</v>
      </c>
      <c r="CH40" s="4">
        <f>CumHKI!CG40*Inputs!CJ$15*Population!CG39</f>
        <v>3766.5172651462226</v>
      </c>
      <c r="CI40" s="4">
        <f>CumHKI!CH40*Inputs!CK$15*Population!CH39</f>
        <v>2865.3195874397916</v>
      </c>
      <c r="CJ40" s="4">
        <f>CumHKI!CI40*Inputs!CL$15*Population!CI39</f>
        <v>2158.7264793947566</v>
      </c>
      <c r="CK40" s="4">
        <f>CumHKI!CJ40*Inputs!CM$15*Population!CJ39</f>
        <v>1572.2426714155406</v>
      </c>
      <c r="CL40" s="4">
        <f>CumHKI!CK40*Inputs!CN$15*Population!CK39</f>
        <v>1100.3108973685482</v>
      </c>
      <c r="CM40" s="4">
        <f>CumHKI!CL40*Inputs!CO$15*Population!CL39</f>
        <v>739.82682548783646</v>
      </c>
      <c r="CN40" s="4">
        <f>CumHKI!CM40*Inputs!CP$15*Population!CM39</f>
        <v>475.46808750056482</v>
      </c>
      <c r="CO40" s="4">
        <f>CumHKI!CN40*Inputs!CQ$15*Population!CN39</f>
        <v>291.57829203672986</v>
      </c>
      <c r="CP40" s="4">
        <f>CumHKI!CO40*Inputs!CR$15*Population!CO39</f>
        <v>180.8818347634749</v>
      </c>
      <c r="CQ40" s="4">
        <f>CumHKI!CP40*Inputs!CS$15*Population!CP39</f>
        <v>136.71344313500632</v>
      </c>
      <c r="CR40" s="4">
        <f>CumHKI!CQ40*Inputs!CT$15*Population!CQ39</f>
        <v>105.68526957230966</v>
      </c>
      <c r="CS40" s="4">
        <f>CumHKI!CR40*Inputs!CU$15*Population!CR39</f>
        <v>59.122773826754376</v>
      </c>
      <c r="CT40" s="4">
        <f>CumHKI!CS40*Inputs!CV$15*Population!CS39</f>
        <v>9.776103433675182</v>
      </c>
      <c r="CU40" s="4">
        <f>CumHKI!CT40*Inputs!CW$15*Population!CT39</f>
        <v>9.679310330371468</v>
      </c>
      <c r="CV40" s="4">
        <f>CumHKI!CU40*Inputs!CX$15*Population!CU39</f>
        <v>7.5966574676907177</v>
      </c>
      <c r="CW40" s="4">
        <f>CumHKI!CV40*Inputs!CY$15*Population!CV39</f>
        <v>5.670010905054764</v>
      </c>
      <c r="CX40" s="4">
        <f>CumHKI!CW40*Inputs!CZ$15*Population!CW39</f>
        <v>3.6662022421045144</v>
      </c>
      <c r="CY40" s="4">
        <f>CumHKI!CX40*Inputs!DA$15*Population!CX39</f>
        <v>1.814951605002235</v>
      </c>
      <c r="CZ40" s="4">
        <f>CumHKI!CY40*Inputs!DB$15*Population!CY39</f>
        <v>0.78617953186978007</v>
      </c>
    </row>
    <row r="41" spans="1:104" x14ac:dyDescent="0.25">
      <c r="A41">
        <f>'HKFI(x)'!AE39</f>
        <v>1987</v>
      </c>
      <c r="B41">
        <f t="shared" si="0"/>
        <v>13349592.247069586</v>
      </c>
      <c r="C41">
        <f t="shared" si="1"/>
        <v>3.0534859917868307</v>
      </c>
      <c r="D41" s="4">
        <f>CumHKI!C41*Inputs!F$15*Population!C40</f>
        <v>0</v>
      </c>
      <c r="E41" s="4">
        <f>CumHKI!D41*Inputs!G$15*Population!D40</f>
        <v>0</v>
      </c>
      <c r="F41" s="4">
        <f>CumHKI!E41*Inputs!H$15*Population!E40</f>
        <v>0</v>
      </c>
      <c r="G41" s="4">
        <f>CumHKI!F41*Inputs!I$15*Population!F40</f>
        <v>0</v>
      </c>
      <c r="H41" s="4">
        <f>CumHKI!G41*Inputs!J$15*Population!G40</f>
        <v>0</v>
      </c>
      <c r="I41" s="4">
        <f>CumHKI!H41*Inputs!K$15*Population!H40</f>
        <v>0</v>
      </c>
      <c r="J41" s="4">
        <f>CumHKI!I41*Inputs!L$15*Population!I40</f>
        <v>0</v>
      </c>
      <c r="K41" s="4">
        <f>CumHKI!J41*Inputs!M$15*Population!J40</f>
        <v>0</v>
      </c>
      <c r="L41" s="4">
        <f>CumHKI!K41*Inputs!N$15*Population!K40</f>
        <v>0</v>
      </c>
      <c r="M41" s="4">
        <f>CumHKI!L41*Inputs!O$15*Population!L40</f>
        <v>0</v>
      </c>
      <c r="N41" s="4">
        <f>CumHKI!M41*Inputs!P$15*Population!M40</f>
        <v>0</v>
      </c>
      <c r="O41" s="4">
        <f>CumHKI!N41*Inputs!Q$15*Population!N40</f>
        <v>0</v>
      </c>
      <c r="P41" s="4">
        <f>CumHKI!O41*Inputs!R$15*Population!O40</f>
        <v>0</v>
      </c>
      <c r="Q41" s="4">
        <f>CumHKI!P41*Inputs!S$15*Population!P40</f>
        <v>0</v>
      </c>
      <c r="R41" s="4">
        <f>CumHKI!Q41*Inputs!T$15*Population!Q40</f>
        <v>0</v>
      </c>
      <c r="S41" s="4">
        <f>CumHKI!R41*Inputs!U$15*Population!R40</f>
        <v>4328.8113779840469</v>
      </c>
      <c r="T41" s="4">
        <f>CumHKI!S41*Inputs!V$15*Population!S40</f>
        <v>5874.2080174981884</v>
      </c>
      <c r="U41" s="4">
        <f>CumHKI!T41*Inputs!W$15*Population!T40</f>
        <v>10885.305719866838</v>
      </c>
      <c r="V41" s="4">
        <f>CumHKI!U41*Inputs!X$15*Population!U40</f>
        <v>18110.942191293783</v>
      </c>
      <c r="W41" s="4">
        <f>CumHKI!V41*Inputs!Y$15*Population!V40</f>
        <v>31624.852206574549</v>
      </c>
      <c r="X41" s="4">
        <f>CumHKI!W41*Inputs!Z$15*Population!W40</f>
        <v>44015.88916815407</v>
      </c>
      <c r="Y41" s="4">
        <f>CumHKI!X41*Inputs!AA$15*Population!X40</f>
        <v>66025.074463305296</v>
      </c>
      <c r="Z41" s="4">
        <f>CumHKI!Y41*Inputs!AB$15*Population!Y40</f>
        <v>88668.900641449291</v>
      </c>
      <c r="AA41" s="4">
        <f>CumHKI!Z41*Inputs!AC$15*Population!Z40</f>
        <v>115948.64849344827</v>
      </c>
      <c r="AB41" s="4">
        <f>CumHKI!AA41*Inputs!AD$15*Population!AA40</f>
        <v>151341.47485424479</v>
      </c>
      <c r="AC41" s="4">
        <f>CumHKI!AB41*Inputs!AE$15*Population!AB40</f>
        <v>189325.02231005306</v>
      </c>
      <c r="AD41" s="4">
        <f>CumHKI!AC41*Inputs!AF$15*Population!AC40</f>
        <v>229859.28588969255</v>
      </c>
      <c r="AE41" s="4">
        <f>CumHKI!AD41*Inputs!AG$15*Population!AD40</f>
        <v>256271.99579199729</v>
      </c>
      <c r="AF41" s="4">
        <f>CumHKI!AE41*Inputs!AH$15*Population!AE40</f>
        <v>293356.96264712152</v>
      </c>
      <c r="AG41" s="4">
        <f>CumHKI!AF41*Inputs!AI$15*Population!AF40</f>
        <v>339520.37149238668</v>
      </c>
      <c r="AH41" s="4">
        <f>CumHKI!AG41*Inputs!AJ$15*Population!AG40</f>
        <v>363139.50302338216</v>
      </c>
      <c r="AI41" s="4">
        <f>CumHKI!AH41*Inputs!AK$15*Population!AH40</f>
        <v>402701.53575968934</v>
      </c>
      <c r="AJ41" s="4">
        <f>CumHKI!AI41*Inputs!AL$15*Population!AI40</f>
        <v>407680.95006625407</v>
      </c>
      <c r="AK41" s="4">
        <f>CumHKI!AJ41*Inputs!AM$15*Population!AJ40</f>
        <v>412280.06554404966</v>
      </c>
      <c r="AL41" s="4">
        <f>CumHKI!AK41*Inputs!AN$15*Population!AK40</f>
        <v>422249.63401831611</v>
      </c>
      <c r="AM41" s="4">
        <f>CumHKI!AL41*Inputs!AO$15*Population!AL40</f>
        <v>423108.60087200312</v>
      </c>
      <c r="AN41" s="4">
        <f>CumHKI!AM41*Inputs!AP$15*Population!AM40</f>
        <v>432695.6078894625</v>
      </c>
      <c r="AO41" s="4">
        <f>CumHKI!AN41*Inputs!AQ$15*Population!AN40</f>
        <v>428816.34082190768</v>
      </c>
      <c r="AP41" s="4">
        <f>CumHKI!AO41*Inputs!AR$15*Population!AO40</f>
        <v>413226.99570986506</v>
      </c>
      <c r="AQ41" s="4">
        <f>CumHKI!AP41*Inputs!AS$15*Population!AP40</f>
        <v>418301.68586099573</v>
      </c>
      <c r="AR41" s="4">
        <f>CumHKI!AQ41*Inputs!AT$15*Population!AQ40</f>
        <v>425653.27887681266</v>
      </c>
      <c r="AS41" s="4">
        <f>CumHKI!AR41*Inputs!AU$15*Population!AR40</f>
        <v>435713.19978160714</v>
      </c>
      <c r="AT41" s="4">
        <f>CumHKI!AS41*Inputs!AV$15*Population!AS40</f>
        <v>422535.66743059509</v>
      </c>
      <c r="AU41" s="4">
        <f>CumHKI!AT41*Inputs!AW$15*Population!AT40</f>
        <v>413128.14063466201</v>
      </c>
      <c r="AV41" s="4">
        <f>CumHKI!AU41*Inputs!AX$15*Population!AU40</f>
        <v>410667.69585027947</v>
      </c>
      <c r="AW41" s="4">
        <f>CumHKI!AV41*Inputs!AY$15*Population!AV40</f>
        <v>393026.47178502206</v>
      </c>
      <c r="AX41" s="4">
        <f>CumHKI!AW41*Inputs!AZ$15*Population!AW40</f>
        <v>384605.22741607961</v>
      </c>
      <c r="AY41" s="4">
        <f>CumHKI!AX41*Inputs!BA$15*Population!AX40</f>
        <v>351489.321028626</v>
      </c>
      <c r="AZ41" s="4">
        <f>CumHKI!AY41*Inputs!BB$15*Population!AY40</f>
        <v>325488.17017647758</v>
      </c>
      <c r="BA41" s="4">
        <f>CumHKI!AZ41*Inputs!BC$15*Population!AZ40</f>
        <v>319808.03335480252</v>
      </c>
      <c r="BB41" s="4">
        <f>CumHKI!BA41*Inputs!BD$15*Population!BA40</f>
        <v>296446.75415983266</v>
      </c>
      <c r="BC41" s="4">
        <f>CumHKI!BB41*Inputs!BE$15*Population!BB40</f>
        <v>288350.59832699038</v>
      </c>
      <c r="BD41" s="4">
        <f>CumHKI!BC41*Inputs!BF$15*Population!BC40</f>
        <v>271916.92999544583</v>
      </c>
      <c r="BE41" s="4">
        <f>CumHKI!BD41*Inputs!BG$15*Population!BD40</f>
        <v>256370.51377587378</v>
      </c>
      <c r="BF41" s="4">
        <f>CumHKI!BE41*Inputs!BH$15*Population!BE40</f>
        <v>255216.52926652913</v>
      </c>
      <c r="BG41" s="4">
        <f>CumHKI!BF41*Inputs!BI$15*Population!BF40</f>
        <v>247088.33866563489</v>
      </c>
      <c r="BH41" s="4">
        <f>CumHKI!BG41*Inputs!BJ$15*Population!BG40</f>
        <v>233670.5971605425</v>
      </c>
      <c r="BI41" s="4">
        <f>CumHKI!BH41*Inputs!BK$15*Population!BH40</f>
        <v>213131.08780456471</v>
      </c>
      <c r="BJ41" s="4">
        <f>CumHKI!BI41*Inputs!BL$15*Population!BI40</f>
        <v>189790.83187992644</v>
      </c>
      <c r="BK41" s="4">
        <f>CumHKI!BJ41*Inputs!BM$15*Population!BJ40</f>
        <v>170352.44660620086</v>
      </c>
      <c r="BL41" s="4">
        <f>CumHKI!BK41*Inputs!BN$15*Population!BK40</f>
        <v>143149.77089730711</v>
      </c>
      <c r="BM41" s="4">
        <f>CumHKI!BL41*Inputs!BO$15*Population!BL40</f>
        <v>121947.25070600274</v>
      </c>
      <c r="BN41" s="4">
        <f>CumHKI!BM41*Inputs!BP$15*Population!BM40</f>
        <v>103636.05488808556</v>
      </c>
      <c r="BO41" s="4">
        <f>CumHKI!BN41*Inputs!BQ$15*Population!BN40</f>
        <v>82683.543181928704</v>
      </c>
      <c r="BP41" s="4">
        <f>CumHKI!BO41*Inputs!BR$15*Population!BO40</f>
        <v>82937.049560714091</v>
      </c>
      <c r="BQ41" s="4">
        <f>CumHKI!BP41*Inputs!BS$15*Population!BP40</f>
        <v>70228.605417515835</v>
      </c>
      <c r="BR41" s="4">
        <f>CumHKI!BQ41*Inputs!BT$15*Population!BQ40</f>
        <v>62258.110198017697</v>
      </c>
      <c r="BS41" s="4">
        <f>CumHKI!BR41*Inputs!BU$15*Population!BR40</f>
        <v>56817.878257133409</v>
      </c>
      <c r="BT41" s="4">
        <f>CumHKI!BS41*Inputs!BV$15*Population!BS40</f>
        <v>52804.144005326925</v>
      </c>
      <c r="BU41" s="4">
        <f>CumHKI!BT41*Inputs!BW$15*Population!BT40</f>
        <v>46066.155368826599</v>
      </c>
      <c r="BV41" s="4">
        <f>CumHKI!BU41*Inputs!BX$15*Population!BU40</f>
        <v>41306.36265220429</v>
      </c>
      <c r="BW41" s="4">
        <f>CumHKI!BV41*Inputs!BY$15*Population!BV40</f>
        <v>33683.445297943283</v>
      </c>
      <c r="BX41" s="4">
        <f>CumHKI!BW41*Inputs!BZ$15*Population!BW40</f>
        <v>29013.39029990308</v>
      </c>
      <c r="BY41" s="4">
        <f>CumHKI!BX41*Inputs!CA$15*Population!BX40</f>
        <v>26270.281542479486</v>
      </c>
      <c r="BZ41" s="4">
        <f>CumHKI!BY41*Inputs!CB$15*Population!BY40</f>
        <v>23589.506025882285</v>
      </c>
      <c r="CA41" s="4">
        <f>CumHKI!BZ41*Inputs!CC$15*Population!BZ40</f>
        <v>18507.001060886021</v>
      </c>
      <c r="CB41" s="4">
        <f>CumHKI!CA41*Inputs!CD$15*Population!CA40</f>
        <v>18331.074518995258</v>
      </c>
      <c r="CC41" s="4">
        <f>CumHKI!CB41*Inputs!CE$15*Population!CB40</f>
        <v>15224.257030202358</v>
      </c>
      <c r="CD41" s="4">
        <f>CumHKI!CC41*Inputs!CF$15*Population!CC40</f>
        <v>11312.172902514068</v>
      </c>
      <c r="CE41" s="4">
        <f>CumHKI!CD41*Inputs!CG$15*Population!CD40</f>
        <v>9224.2773238692789</v>
      </c>
      <c r="CF41" s="4">
        <f>CumHKI!CE41*Inputs!CH$15*Population!CE40</f>
        <v>6807.1624069048275</v>
      </c>
      <c r="CG41" s="4">
        <f>CumHKI!CF41*Inputs!CI$15*Population!CF40</f>
        <v>5328.896919339436</v>
      </c>
      <c r="CH41" s="4">
        <f>CumHKI!CG41*Inputs!CJ$15*Population!CG40</f>
        <v>4092.033549087816</v>
      </c>
      <c r="CI41" s="4">
        <f>CumHKI!CH41*Inputs!CK$15*Population!CH40</f>
        <v>3112.9510514023627</v>
      </c>
      <c r="CJ41" s="4">
        <f>CumHKI!CI41*Inputs!CL$15*Population!CI40</f>
        <v>2345.2915664903066</v>
      </c>
      <c r="CK41" s="4">
        <f>CumHKI!CJ41*Inputs!CM$15*Population!CJ40</f>
        <v>1708.121669393191</v>
      </c>
      <c r="CL41" s="4">
        <f>CumHKI!CK41*Inputs!CN$15*Population!CK40</f>
        <v>1195.4038145857867</v>
      </c>
      <c r="CM41" s="4">
        <f>CumHKI!CL41*Inputs!CO$15*Population!CL40</f>
        <v>803.76538252608646</v>
      </c>
      <c r="CN41" s="4">
        <f>CumHKI!CM41*Inputs!CP$15*Population!CM40</f>
        <v>516.55978948430482</v>
      </c>
      <c r="CO41" s="4">
        <f>CumHKI!CN41*Inputs!CQ$15*Population!CN40</f>
        <v>316.77756112813233</v>
      </c>
      <c r="CP41" s="4">
        <f>CumHKI!CO41*Inputs!CR$15*Population!CO40</f>
        <v>196.5143086219102</v>
      </c>
      <c r="CQ41" s="4">
        <f>CumHKI!CP41*Inputs!CS$15*Population!CP40</f>
        <v>148.52872203628058</v>
      </c>
      <c r="CR41" s="4">
        <f>CumHKI!CQ41*Inputs!CT$15*Population!CQ40</f>
        <v>114.81897952152137</v>
      </c>
      <c r="CS41" s="4">
        <f>CumHKI!CR41*Inputs!CU$15*Population!CR40</f>
        <v>64.232381530001476</v>
      </c>
      <c r="CT41" s="4">
        <f>CumHKI!CS41*Inputs!CV$15*Population!CS40</f>
        <v>10.620990271339803</v>
      </c>
      <c r="CU41" s="4">
        <f>CumHKI!CT41*Inputs!CW$15*Population!CT40</f>
        <v>10.515831951821587</v>
      </c>
      <c r="CV41" s="4">
        <f>CumHKI!CU41*Inputs!CX$15*Population!CU40</f>
        <v>8.2531885639749234</v>
      </c>
      <c r="CW41" s="4">
        <f>CumHKI!CV41*Inputs!CY$15*Population!CV40</f>
        <v>6.1600341147718405</v>
      </c>
      <c r="CX41" s="4">
        <f>CumHKI!CW41*Inputs!CZ$15*Population!CW40</f>
        <v>3.9830489325661511</v>
      </c>
      <c r="CY41" s="4">
        <f>CumHKI!CX41*Inputs!DA$15*Population!CX40</f>
        <v>1.9718064022604711</v>
      </c>
      <c r="CZ41" s="4">
        <f>CumHKI!CY41*Inputs!DB$15*Population!CY40</f>
        <v>0.85412406038510524</v>
      </c>
    </row>
    <row r="42" spans="1:104" x14ac:dyDescent="0.25">
      <c r="A42">
        <f>'HKFI(x)'!AE40</f>
        <v>1988</v>
      </c>
      <c r="B42">
        <f t="shared" si="0"/>
        <v>13775898.691272195</v>
      </c>
      <c r="C42">
        <f t="shared" si="1"/>
        <v>3.1934042352206538</v>
      </c>
      <c r="D42" s="4">
        <f>CumHKI!C42*Inputs!F$15*Population!C41</f>
        <v>0</v>
      </c>
      <c r="E42" s="4">
        <f>CumHKI!D42*Inputs!G$15*Population!D41</f>
        <v>0</v>
      </c>
      <c r="F42" s="4">
        <f>CumHKI!E42*Inputs!H$15*Population!E41</f>
        <v>0</v>
      </c>
      <c r="G42" s="4">
        <f>CumHKI!F42*Inputs!I$15*Population!F41</f>
        <v>0</v>
      </c>
      <c r="H42" s="4">
        <f>CumHKI!G42*Inputs!J$15*Population!G41</f>
        <v>0</v>
      </c>
      <c r="I42" s="4">
        <f>CumHKI!H42*Inputs!K$15*Population!H41</f>
        <v>0</v>
      </c>
      <c r="J42" s="4">
        <f>CumHKI!I42*Inputs!L$15*Population!I41</f>
        <v>0</v>
      </c>
      <c r="K42" s="4">
        <f>CumHKI!J42*Inputs!M$15*Population!J41</f>
        <v>0</v>
      </c>
      <c r="L42" s="4">
        <f>CumHKI!K42*Inputs!N$15*Population!K41</f>
        <v>0</v>
      </c>
      <c r="M42" s="4">
        <f>CumHKI!L42*Inputs!O$15*Population!L41</f>
        <v>0</v>
      </c>
      <c r="N42" s="4">
        <f>CumHKI!M42*Inputs!P$15*Population!M41</f>
        <v>0</v>
      </c>
      <c r="O42" s="4">
        <f>CumHKI!N42*Inputs!Q$15*Population!N41</f>
        <v>0</v>
      </c>
      <c r="P42" s="4">
        <f>CumHKI!O42*Inputs!R$15*Population!O41</f>
        <v>0</v>
      </c>
      <c r="Q42" s="4">
        <f>CumHKI!P42*Inputs!S$15*Population!P41</f>
        <v>0</v>
      </c>
      <c r="R42" s="4">
        <f>CumHKI!Q42*Inputs!T$15*Population!Q41</f>
        <v>0</v>
      </c>
      <c r="S42" s="4">
        <f>CumHKI!R42*Inputs!U$15*Population!R41</f>
        <v>4526.9874082420411</v>
      </c>
      <c r="T42" s="4">
        <f>CumHKI!S42*Inputs!V$15*Population!S41</f>
        <v>6148.7413976487378</v>
      </c>
      <c r="U42" s="4">
        <f>CumHKI!T42*Inputs!W$15*Population!T41</f>
        <v>11387.859342965583</v>
      </c>
      <c r="V42" s="4">
        <f>CumHKI!U42*Inputs!X$15*Population!U41</f>
        <v>18944.555883465466</v>
      </c>
      <c r="W42" s="4">
        <f>CumHKI!V42*Inputs!Y$15*Population!V41</f>
        <v>32964.934838233479</v>
      </c>
      <c r="X42" s="4">
        <f>CumHKI!W42*Inputs!Z$15*Population!W41</f>
        <v>45633.48534659209</v>
      </c>
      <c r="Y42" s="4">
        <f>CumHKI!X42*Inputs!AA$15*Population!X41</f>
        <v>68182.109756046615</v>
      </c>
      <c r="Z42" s="4">
        <f>CumHKI!Y42*Inputs!AB$15*Population!Y41</f>
        <v>91532.952803652675</v>
      </c>
      <c r="AA42" s="4">
        <f>CumHKI!Z42*Inputs!AC$15*Population!Z41</f>
        <v>119571.09321296249</v>
      </c>
      <c r="AB42" s="4">
        <f>CumHKI!AA42*Inputs!AD$15*Population!AA41</f>
        <v>156174.55180541475</v>
      </c>
      <c r="AC42" s="4">
        <f>CumHKI!AB42*Inputs!AE$15*Population!AB41</f>
        <v>195726.80449459059</v>
      </c>
      <c r="AD42" s="4">
        <f>CumHKI!AC42*Inputs!AF$15*Population!AC41</f>
        <v>237940.00182395722</v>
      </c>
      <c r="AE42" s="4">
        <f>CumHKI!AD42*Inputs!AG$15*Population!AD41</f>
        <v>265099.20221603569</v>
      </c>
      <c r="AF42" s="4">
        <f>CumHKI!AE42*Inputs!AH$15*Population!AE41</f>
        <v>303241.9975885459</v>
      </c>
      <c r="AG42" s="4">
        <f>CumHKI!AF42*Inputs!AI$15*Population!AF41</f>
        <v>351455.61203067488</v>
      </c>
      <c r="AH42" s="4">
        <f>CumHKI!AG42*Inputs!AJ$15*Population!AG41</f>
        <v>376607.46151294821</v>
      </c>
      <c r="AI42" s="4">
        <f>CumHKI!AH42*Inputs!AK$15*Population!AH41</f>
        <v>418176.61281067558</v>
      </c>
      <c r="AJ42" s="4">
        <f>CumHKI!AI42*Inputs!AL$15*Population!AI41</f>
        <v>423379.59701369947</v>
      </c>
      <c r="AK42" s="4">
        <f>CumHKI!AJ42*Inputs!AM$15*Population!AJ41</f>
        <v>428466.09239793196</v>
      </c>
      <c r="AL42" s="4">
        <f>CumHKI!AK42*Inputs!AN$15*Population!AK41</f>
        <v>437331.19777285465</v>
      </c>
      <c r="AM42" s="4">
        <f>CumHKI!AL42*Inputs!AO$15*Population!AL41</f>
        <v>435494.75054274272</v>
      </c>
      <c r="AN42" s="4">
        <f>CumHKI!AM42*Inputs!AP$15*Population!AM41</f>
        <v>443452.47042053973</v>
      </c>
      <c r="AO42" s="4">
        <f>CumHKI!AN42*Inputs!AQ$15*Population!AN41</f>
        <v>439580.18826889346</v>
      </c>
      <c r="AP42" s="4">
        <f>CumHKI!AO42*Inputs!AR$15*Population!AO41</f>
        <v>423210.96858820808</v>
      </c>
      <c r="AQ42" s="4">
        <f>CumHKI!AP42*Inputs!AS$15*Population!AP41</f>
        <v>429151.09669399762</v>
      </c>
      <c r="AR42" s="4">
        <f>CumHKI!AQ42*Inputs!AT$15*Population!AQ41</f>
        <v>438241.99666272127</v>
      </c>
      <c r="AS42" s="4">
        <f>CumHKI!AR42*Inputs!AU$15*Population!AR41</f>
        <v>449691.93554966513</v>
      </c>
      <c r="AT42" s="4">
        <f>CumHKI!AS42*Inputs!AV$15*Population!AS41</f>
        <v>435693.2080098447</v>
      </c>
      <c r="AU42" s="4">
        <f>CumHKI!AT42*Inputs!AW$15*Population!AT41</f>
        <v>425772.19913194323</v>
      </c>
      <c r="AV42" s="4">
        <f>CumHKI!AU42*Inputs!AX$15*Population!AU41</f>
        <v>423939.757214688</v>
      </c>
      <c r="AW42" s="4">
        <f>CumHKI!AV42*Inputs!AY$15*Population!AV41</f>
        <v>406692.89502794197</v>
      </c>
      <c r="AX42" s="4">
        <f>CumHKI!AW42*Inputs!AZ$15*Population!AW41</f>
        <v>398559.53359513363</v>
      </c>
      <c r="AY42" s="4">
        <f>CumHKI!AX42*Inputs!BA$15*Population!AX41</f>
        <v>364197.74096883566</v>
      </c>
      <c r="AZ42" s="4">
        <f>CumHKI!AY42*Inputs!BB$15*Population!AY41</f>
        <v>337355.37594649836</v>
      </c>
      <c r="BA42" s="4">
        <f>CumHKI!AZ42*Inputs!BC$15*Population!AZ41</f>
        <v>331222.41909982217</v>
      </c>
      <c r="BB42" s="4">
        <f>CumHKI!BA42*Inputs!BD$15*Population!BA41</f>
        <v>306515.16273508483</v>
      </c>
      <c r="BC42" s="4">
        <f>CumHKI!BB42*Inputs!BE$15*Population!BB41</f>
        <v>297661.13193291804</v>
      </c>
      <c r="BD42" s="4">
        <f>CumHKI!BC42*Inputs!BF$15*Population!BC41</f>
        <v>280673.59865136846</v>
      </c>
      <c r="BE42" s="4">
        <f>CumHKI!BD42*Inputs!BG$15*Population!BD41</f>
        <v>264611.68274923851</v>
      </c>
      <c r="BF42" s="4">
        <f>CumHKI!BE42*Inputs!BH$15*Population!BE41</f>
        <v>262946.72551868</v>
      </c>
      <c r="BG42" s="4">
        <f>CumHKI!BF42*Inputs!BI$15*Population!BF41</f>
        <v>253897.89808685746</v>
      </c>
      <c r="BH42" s="4">
        <f>CumHKI!BG42*Inputs!BJ$15*Population!BG41</f>
        <v>239544.75749779836</v>
      </c>
      <c r="BI42" s="4">
        <f>CumHKI!BH42*Inputs!BK$15*Population!BH41</f>
        <v>218288.10156095881</v>
      </c>
      <c r="BJ42" s="4">
        <f>CumHKI!BI42*Inputs!BL$15*Population!BI41</f>
        <v>194170.13513489344</v>
      </c>
      <c r="BK42" s="4">
        <f>CumHKI!BJ42*Inputs!BM$15*Population!BJ41</f>
        <v>174242.75688902196</v>
      </c>
      <c r="BL42" s="4">
        <f>CumHKI!BK42*Inputs!BN$15*Population!BK41</f>
        <v>146496.61055596906</v>
      </c>
      <c r="BM42" s="4">
        <f>CumHKI!BL42*Inputs!BO$15*Population!BL41</f>
        <v>124814.33408501091</v>
      </c>
      <c r="BN42" s="4">
        <f>CumHKI!BM42*Inputs!BP$15*Population!BM41</f>
        <v>105952.19169766559</v>
      </c>
      <c r="BO42" s="4">
        <f>CumHKI!BN42*Inputs!BQ$15*Population!BN41</f>
        <v>84446.796999386162</v>
      </c>
      <c r="BP42" s="4">
        <f>CumHKI!BO42*Inputs!BR$15*Population!BO41</f>
        <v>84785.589001371365</v>
      </c>
      <c r="BQ42" s="4">
        <f>CumHKI!BP42*Inputs!BS$15*Population!BP41</f>
        <v>72666.196099180786</v>
      </c>
      <c r="BR42" s="4">
        <f>CumHKI!BQ42*Inputs!BT$15*Population!BQ41</f>
        <v>64524.883409789225</v>
      </c>
      <c r="BS42" s="4">
        <f>CumHKI!BR42*Inputs!BU$15*Population!BR41</f>
        <v>58862.152783207603</v>
      </c>
      <c r="BT42" s="4">
        <f>CumHKI!BS42*Inputs!BV$15*Population!BS41</f>
        <v>54679.102030038106</v>
      </c>
      <c r="BU42" s="4">
        <f>CumHKI!BT42*Inputs!BW$15*Population!BT41</f>
        <v>47765.598803667475</v>
      </c>
      <c r="BV42" s="4">
        <f>CumHKI!BU42*Inputs!BX$15*Population!BU41</f>
        <v>42932.85795259611</v>
      </c>
      <c r="BW42" s="4">
        <f>CumHKI!BV42*Inputs!BY$15*Population!BV41</f>
        <v>35083.849817902541</v>
      </c>
      <c r="BX42" s="4">
        <f>CumHKI!BW42*Inputs!BZ$15*Population!BW41</f>
        <v>30251.461196776534</v>
      </c>
      <c r="BY42" s="4">
        <f>CumHKI!BX42*Inputs!CA$15*Population!BX41</f>
        <v>27443.417170817502</v>
      </c>
      <c r="BZ42" s="4">
        <f>CumHKI!BY42*Inputs!CB$15*Population!BY41</f>
        <v>24585.914476385075</v>
      </c>
      <c r="CA42" s="4">
        <f>CumHKI!BZ42*Inputs!CC$15*Population!BZ41</f>
        <v>19183.731029674331</v>
      </c>
      <c r="CB42" s="4">
        <f>CumHKI!CA42*Inputs!CD$15*Population!CA41</f>
        <v>18930.80131035838</v>
      </c>
      <c r="CC42" s="4">
        <f>CumHKI!CB42*Inputs!CE$15*Population!CB41</f>
        <v>15778.465056260646</v>
      </c>
      <c r="CD42" s="4">
        <f>CumHKI!CC42*Inputs!CF$15*Population!CC41</f>
        <v>11771.211530464172</v>
      </c>
      <c r="CE42" s="4">
        <f>CumHKI!CD42*Inputs!CG$15*Population!CD41</f>
        <v>9578.8979180863007</v>
      </c>
      <c r="CF42" s="4">
        <f>CumHKI!CE42*Inputs!CH$15*Population!CE41</f>
        <v>7130.0417475405002</v>
      </c>
      <c r="CG42" s="4">
        <f>CumHKI!CF42*Inputs!CI$15*Population!CF41</f>
        <v>5581.6587341429886</v>
      </c>
      <c r="CH42" s="4">
        <f>CumHKI!CG42*Inputs!CJ$15*Population!CG41</f>
        <v>4286.1280946870711</v>
      </c>
      <c r="CI42" s="4">
        <f>CumHKI!CH42*Inputs!CK$15*Population!CH41</f>
        <v>3260.6054663886121</v>
      </c>
      <c r="CJ42" s="4">
        <f>CumHKI!CI42*Inputs!CL$15*Population!CI41</f>
        <v>2456.5341297379064</v>
      </c>
      <c r="CK42" s="4">
        <f>CumHKI!CJ42*Inputs!CM$15*Population!CJ41</f>
        <v>1789.1418016262264</v>
      </c>
      <c r="CL42" s="4">
        <f>CumHKI!CK42*Inputs!CN$15*Population!CK41</f>
        <v>1252.1045618832679</v>
      </c>
      <c r="CM42" s="4">
        <f>CumHKI!CL42*Inputs!CO$15*Population!CL41</f>
        <v>841.88981987938939</v>
      </c>
      <c r="CN42" s="4">
        <f>CumHKI!CM42*Inputs!CP$15*Population!CM41</f>
        <v>541.06140620178076</v>
      </c>
      <c r="CO42" s="4">
        <f>CumHKI!CN42*Inputs!CQ$15*Population!CN41</f>
        <v>331.80304810071857</v>
      </c>
      <c r="CP42" s="4">
        <f>CumHKI!CO42*Inputs!CR$15*Population!CO41</f>
        <v>205.83543343141332</v>
      </c>
      <c r="CQ42" s="4">
        <f>CumHKI!CP42*Inputs!CS$15*Population!CP41</f>
        <v>155.57378031017873</v>
      </c>
      <c r="CR42" s="4">
        <f>CumHKI!CQ42*Inputs!CT$15*Population!CQ41</f>
        <v>120.26510731814409</v>
      </c>
      <c r="CS42" s="4">
        <f>CumHKI!CR42*Inputs!CU$15*Population!CR41</f>
        <v>67.279070848715094</v>
      </c>
      <c r="CT42" s="4">
        <f>CumHKI!CS42*Inputs!CV$15*Population!CS41</f>
        <v>11.124768223255506</v>
      </c>
      <c r="CU42" s="4">
        <f>CumHKI!CT42*Inputs!CW$15*Population!CT41</f>
        <v>11.014622003223273</v>
      </c>
      <c r="CV42" s="4">
        <f>CumHKI!CU42*Inputs!CX$15*Population!CU41</f>
        <v>8.6446562449832509</v>
      </c>
      <c r="CW42" s="4">
        <f>CumHKI!CV42*Inputs!CY$15*Population!CV41</f>
        <v>6.4522186748542172</v>
      </c>
      <c r="CX42" s="4">
        <f>CumHKI!CW42*Inputs!CZ$15*Population!CW41</f>
        <v>4.17197408760022</v>
      </c>
      <c r="CY42" s="4">
        <f>CumHKI!CX42*Inputs!DA$15*Population!CX41</f>
        <v>2.0653337067327824</v>
      </c>
      <c r="CZ42" s="4">
        <f>CumHKI!CY42*Inputs!DB$15*Population!CY41</f>
        <v>0.89463712544118068</v>
      </c>
    </row>
    <row r="43" spans="1:104" x14ac:dyDescent="0.25">
      <c r="A43">
        <f>'HKFI(x)'!AE41</f>
        <v>1989</v>
      </c>
      <c r="B43">
        <f t="shared" si="0"/>
        <v>14228216.124810439</v>
      </c>
      <c r="C43">
        <f t="shared" si="1"/>
        <v>3.2833969215003922</v>
      </c>
      <c r="D43" s="4">
        <f>CumHKI!C43*Inputs!F$15*Population!C42</f>
        <v>0</v>
      </c>
      <c r="E43" s="4">
        <f>CumHKI!D43*Inputs!G$15*Population!D42</f>
        <v>0</v>
      </c>
      <c r="F43" s="4">
        <f>CumHKI!E43*Inputs!H$15*Population!E42</f>
        <v>0</v>
      </c>
      <c r="G43" s="4">
        <f>CumHKI!F43*Inputs!I$15*Population!F42</f>
        <v>0</v>
      </c>
      <c r="H43" s="4">
        <f>CumHKI!G43*Inputs!J$15*Population!G42</f>
        <v>0</v>
      </c>
      <c r="I43" s="4">
        <f>CumHKI!H43*Inputs!K$15*Population!H42</f>
        <v>0</v>
      </c>
      <c r="J43" s="4">
        <f>CumHKI!I43*Inputs!L$15*Population!I42</f>
        <v>0</v>
      </c>
      <c r="K43" s="4">
        <f>CumHKI!J43*Inputs!M$15*Population!J42</f>
        <v>0</v>
      </c>
      <c r="L43" s="4">
        <f>CumHKI!K43*Inputs!N$15*Population!K42</f>
        <v>0</v>
      </c>
      <c r="M43" s="4">
        <f>CumHKI!L43*Inputs!O$15*Population!L42</f>
        <v>0</v>
      </c>
      <c r="N43" s="4">
        <f>CumHKI!M43*Inputs!P$15*Population!M42</f>
        <v>0</v>
      </c>
      <c r="O43" s="4">
        <f>CumHKI!N43*Inputs!Q$15*Population!N42</f>
        <v>0</v>
      </c>
      <c r="P43" s="4">
        <f>CumHKI!O43*Inputs!R$15*Population!O42</f>
        <v>0</v>
      </c>
      <c r="Q43" s="4">
        <f>CumHKI!P43*Inputs!S$15*Population!P42</f>
        <v>0</v>
      </c>
      <c r="R43" s="4">
        <f>CumHKI!Q43*Inputs!T$15*Population!Q42</f>
        <v>0</v>
      </c>
      <c r="S43" s="4">
        <f>CumHKI!R43*Inputs!U$15*Population!R42</f>
        <v>4732.1204400709194</v>
      </c>
      <c r="T43" s="4">
        <f>CumHKI!S43*Inputs!V$15*Population!S42</f>
        <v>6436.653024184433</v>
      </c>
      <c r="U43" s="4">
        <f>CumHKI!T43*Inputs!W$15*Population!T42</f>
        <v>11931.089778358451</v>
      </c>
      <c r="V43" s="4">
        <f>CumHKI!U43*Inputs!X$15*Population!U42</f>
        <v>19839.015102748563</v>
      </c>
      <c r="W43" s="4">
        <f>CumHKI!V43*Inputs!Y$15*Population!V42</f>
        <v>34522.935520017287</v>
      </c>
      <c r="X43" s="4">
        <f>CumHKI!W43*Inputs!Z$15*Population!W42</f>
        <v>47619.079259872196</v>
      </c>
      <c r="Y43" s="4">
        <f>CumHKI!X43*Inputs!AA$15*Population!X42</f>
        <v>70749.022808411552</v>
      </c>
      <c r="Z43" s="4">
        <f>CumHKI!Y43*Inputs!AB$15*Population!Y42</f>
        <v>94586.871456146473</v>
      </c>
      <c r="AA43" s="4">
        <f>CumHKI!Z43*Inputs!AC$15*Population!Z42</f>
        <v>123515.59450928442</v>
      </c>
      <c r="AB43" s="4">
        <f>CumHKI!AA43*Inputs!AD$15*Population!AA42</f>
        <v>161155.10987296354</v>
      </c>
      <c r="AC43" s="4">
        <f>CumHKI!AB43*Inputs!AE$15*Population!AB42</f>
        <v>202099.85727116466</v>
      </c>
      <c r="AD43" s="4">
        <f>CumHKI!AC43*Inputs!AF$15*Population!AC42</f>
        <v>246099.13468355039</v>
      </c>
      <c r="AE43" s="4">
        <f>CumHKI!AD43*Inputs!AG$15*Population!AD42</f>
        <v>274528.5403244333</v>
      </c>
      <c r="AF43" s="4">
        <f>CumHKI!AE43*Inputs!AH$15*Population!AE42</f>
        <v>313801.59826638695</v>
      </c>
      <c r="AG43" s="4">
        <f>CumHKI!AF43*Inputs!AI$15*Population!AF42</f>
        <v>363416.72873011872</v>
      </c>
      <c r="AH43" s="4">
        <f>CumHKI!AG43*Inputs!AJ$15*Population!AG42</f>
        <v>389984.06862215011</v>
      </c>
      <c r="AI43" s="4">
        <f>CumHKI!AH43*Inputs!AK$15*Population!AH42</f>
        <v>433869.15361764701</v>
      </c>
      <c r="AJ43" s="4">
        <f>CumHKI!AI43*Inputs!AL$15*Population!AI42</f>
        <v>439856.9772584624</v>
      </c>
      <c r="AK43" s="4">
        <f>CumHKI!AJ43*Inputs!AM$15*Population!AJ42</f>
        <v>445168.40067022125</v>
      </c>
      <c r="AL43" s="4">
        <f>CumHKI!AK43*Inputs!AN$15*Population!AK42</f>
        <v>454705.46868880262</v>
      </c>
      <c r="AM43" s="4">
        <f>CumHKI!AL43*Inputs!AO$15*Population!AL42</f>
        <v>451261.93413532636</v>
      </c>
      <c r="AN43" s="4">
        <f>CumHKI!AM43*Inputs!AP$15*Population!AM42</f>
        <v>456661.88297041476</v>
      </c>
      <c r="AO43" s="4">
        <f>CumHKI!AN43*Inputs!AQ$15*Population!AN42</f>
        <v>450742.33736074378</v>
      </c>
      <c r="AP43" s="4">
        <f>CumHKI!AO43*Inputs!AR$15*Population!AO42</f>
        <v>434065.7015778101</v>
      </c>
      <c r="AQ43" s="4">
        <f>CumHKI!AP43*Inputs!AS$15*Population!AP42</f>
        <v>439762.66571181541</v>
      </c>
      <c r="AR43" s="4">
        <f>CumHKI!AQ43*Inputs!AT$15*Population!AQ42</f>
        <v>449858.77668898914</v>
      </c>
      <c r="AS43" s="4">
        <f>CumHKI!AR43*Inputs!AU$15*Population!AR42</f>
        <v>463251.4463635704</v>
      </c>
      <c r="AT43" s="4">
        <f>CumHKI!AS43*Inputs!AV$15*Population!AS42</f>
        <v>449927.65005034866</v>
      </c>
      <c r="AU43" s="4">
        <f>CumHKI!AT43*Inputs!AW$15*Population!AT42</f>
        <v>439293.87890243338</v>
      </c>
      <c r="AV43" s="4">
        <f>CumHKI!AU43*Inputs!AX$15*Population!AU42</f>
        <v>437187.35152844602</v>
      </c>
      <c r="AW43" s="4">
        <f>CumHKI!AV43*Inputs!AY$15*Population!AV42</f>
        <v>420115.59904300346</v>
      </c>
      <c r="AX43" s="4">
        <f>CumHKI!AW43*Inputs!AZ$15*Population!AW42</f>
        <v>412715.79582250217</v>
      </c>
      <c r="AY43" s="4">
        <f>CumHKI!AX43*Inputs!BA$15*Population!AX42</f>
        <v>377705.53100543347</v>
      </c>
      <c r="AZ43" s="4">
        <f>CumHKI!AY43*Inputs!BB$15*Population!AY42</f>
        <v>349841.89305591444</v>
      </c>
      <c r="BA43" s="4">
        <f>CumHKI!AZ43*Inputs!BC$15*Population!AZ42</f>
        <v>343603.8971544581</v>
      </c>
      <c r="BB43" s="4">
        <f>CumHKI!BA43*Inputs!BD$15*Population!BA42</f>
        <v>317752.1414622388</v>
      </c>
      <c r="BC43" s="4">
        <f>CumHKI!BB43*Inputs!BE$15*Population!BB42</f>
        <v>308071.7523525345</v>
      </c>
      <c r="BD43" s="4">
        <f>CumHKI!BC43*Inputs!BF$15*Population!BC42</f>
        <v>290035.32577851741</v>
      </c>
      <c r="BE43" s="4">
        <f>CumHKI!BD43*Inputs!BG$15*Population!BD42</f>
        <v>273436.63604255003</v>
      </c>
      <c r="BF43" s="4">
        <f>CumHKI!BE43*Inputs!BH$15*Population!BE42</f>
        <v>271720.55463653407</v>
      </c>
      <c r="BG43" s="4">
        <f>CumHKI!BF43*Inputs!BI$15*Population!BF42</f>
        <v>261933.19258743056</v>
      </c>
      <c r="BH43" s="4">
        <f>CumHKI!BG43*Inputs!BJ$15*Population!BG42</f>
        <v>246510.42456587715</v>
      </c>
      <c r="BI43" s="4">
        <f>CumHKI!BH43*Inputs!BK$15*Population!BH42</f>
        <v>224137.4060482684</v>
      </c>
      <c r="BJ43" s="4">
        <f>CumHKI!BI43*Inputs!BL$15*Population!BI42</f>
        <v>199204.62636555714</v>
      </c>
      <c r="BK43" s="4">
        <f>CumHKI!BJ43*Inputs!BM$15*Population!BJ42</f>
        <v>178576.1696727986</v>
      </c>
      <c r="BL43" s="4">
        <f>CumHKI!BK43*Inputs!BN$15*Population!BK42</f>
        <v>150129.47334713954</v>
      </c>
      <c r="BM43" s="4">
        <f>CumHKI!BL43*Inputs!BO$15*Population!BL42</f>
        <v>128003.27345633152</v>
      </c>
      <c r="BN43" s="4">
        <f>CumHKI!BM43*Inputs!BP$15*Population!BM42</f>
        <v>108692.18859853344</v>
      </c>
      <c r="BO43" s="4">
        <f>CumHKI!BN43*Inputs!BQ$15*Population!BN42</f>
        <v>86536.00244706111</v>
      </c>
      <c r="BP43" s="4">
        <f>CumHKI!BO43*Inputs!BR$15*Population!BO42</f>
        <v>86799.264946600757</v>
      </c>
      <c r="BQ43" s="4">
        <f>CumHKI!BP43*Inputs!BS$15*Population!BP42</f>
        <v>74469.502504525764</v>
      </c>
      <c r="BR43" s="4">
        <f>CumHKI!BQ43*Inputs!BT$15*Population!BQ42</f>
        <v>66937.145720210567</v>
      </c>
      <c r="BS43" s="4">
        <f>CumHKI!BR43*Inputs!BU$15*Population!BR42</f>
        <v>61168.075155573933</v>
      </c>
      <c r="BT43" s="4">
        <f>CumHKI!BS43*Inputs!BV$15*Population!BS42</f>
        <v>56796.345434401432</v>
      </c>
      <c r="BU43" s="4">
        <f>CumHKI!BT43*Inputs!BW$15*Population!BT42</f>
        <v>49589.841054375873</v>
      </c>
      <c r="BV43" s="4">
        <f>CumHKI!BU43*Inputs!BX$15*Population!BU42</f>
        <v>44623.878270427194</v>
      </c>
      <c r="BW43" s="4">
        <f>CumHKI!BV43*Inputs!BY$15*Population!BV42</f>
        <v>36542.207542659446</v>
      </c>
      <c r="BX43" s="4">
        <f>CumHKI!BW43*Inputs!BZ$15*Population!BW42</f>
        <v>31564.39587740738</v>
      </c>
      <c r="BY43" s="4">
        <f>CumHKI!BX43*Inputs!CA$15*Population!BX42</f>
        <v>28658.773068243434</v>
      </c>
      <c r="BZ43" s="4">
        <f>CumHKI!BY43*Inputs!CB$15*Population!BY42</f>
        <v>25718.762717543676</v>
      </c>
      <c r="CA43" s="4">
        <f>CumHKI!BZ43*Inputs!CC$15*Population!BZ42</f>
        <v>19991.14532702784</v>
      </c>
      <c r="CB43" s="4">
        <f>CumHKI!CA43*Inputs!CD$15*Population!CA42</f>
        <v>19566.288224766293</v>
      </c>
      <c r="CC43" s="4">
        <f>CumHKI!CB43*Inputs!CE$15*Population!CB42</f>
        <v>16200.201603619804</v>
      </c>
      <c r="CD43" s="4">
        <f>CumHKI!CC43*Inputs!CF$15*Population!CC42</f>
        <v>12113.212219937577</v>
      </c>
      <c r="CE43" s="4">
        <f>CumHKI!CD43*Inputs!CG$15*Population!CD42</f>
        <v>9880.621874949491</v>
      </c>
      <c r="CF43" s="4">
        <f>CumHKI!CE43*Inputs!CH$15*Population!CE42</f>
        <v>7175.5807133095423</v>
      </c>
      <c r="CG43" s="4">
        <f>CumHKI!CF43*Inputs!CI$15*Population!CF42</f>
        <v>5617.308310264516</v>
      </c>
      <c r="CH43" s="4">
        <f>CumHKI!CG43*Inputs!CJ$15*Population!CG42</f>
        <v>4313.5032276101019</v>
      </c>
      <c r="CI43" s="4">
        <f>CumHKI!CH43*Inputs!CK$15*Population!CH42</f>
        <v>3281.4306741472396</v>
      </c>
      <c r="CJ43" s="4">
        <f>CumHKI!CI43*Inputs!CL$15*Population!CI42</f>
        <v>2472.2238027588542</v>
      </c>
      <c r="CK43" s="4">
        <f>CumHKI!CJ43*Inputs!CM$15*Population!CJ42</f>
        <v>1800.5688970269402</v>
      </c>
      <c r="CL43" s="4">
        <f>CumHKI!CK43*Inputs!CN$15*Population!CK42</f>
        <v>1260.1016464448739</v>
      </c>
      <c r="CM43" s="4">
        <f>CumHKI!CL43*Inputs!CO$15*Population!CL42</f>
        <v>847.26689802931969</v>
      </c>
      <c r="CN43" s="4">
        <f>CumHKI!CM43*Inputs!CP$15*Population!CM42</f>
        <v>544.51711904728722</v>
      </c>
      <c r="CO43" s="4">
        <f>CumHKI!CN43*Inputs!CQ$15*Population!CN42</f>
        <v>333.92224574142449</v>
      </c>
      <c r="CP43" s="4">
        <f>CumHKI!CO43*Inputs!CR$15*Population!CO42</f>
        <v>207.15008670961078</v>
      </c>
      <c r="CQ43" s="4">
        <f>CumHKI!CP43*Inputs!CS$15*Population!CP42</f>
        <v>156.56741671610155</v>
      </c>
      <c r="CR43" s="4">
        <f>CumHKI!CQ43*Inputs!CT$15*Population!CQ42</f>
        <v>121.0332302547679</v>
      </c>
      <c r="CS43" s="4">
        <f>CumHKI!CR43*Inputs!CU$15*Population!CR42</f>
        <v>67.708776510033204</v>
      </c>
      <c r="CT43" s="4">
        <f>CumHKI!CS43*Inputs!CV$15*Population!CS42</f>
        <v>11.195821164773291</v>
      </c>
      <c r="CU43" s="4">
        <f>CumHKI!CT43*Inputs!CW$15*Population!CT42</f>
        <v>11.084971450270585</v>
      </c>
      <c r="CV43" s="4">
        <f>CumHKI!CU43*Inputs!CX$15*Population!CU42</f>
        <v>8.6998689237815494</v>
      </c>
      <c r="CW43" s="4">
        <f>CumHKI!CV43*Inputs!CY$15*Population!CV42</f>
        <v>6.4934284427310898</v>
      </c>
      <c r="CX43" s="4">
        <f>CumHKI!CW43*Inputs!CZ$15*Population!CW42</f>
        <v>4.1986201286602309</v>
      </c>
      <c r="CY43" s="4">
        <f>CumHKI!CX43*Inputs!DA$15*Population!CX42</f>
        <v>2.0785248161684313</v>
      </c>
      <c r="CZ43" s="4">
        <f>CumHKI!CY43*Inputs!DB$15*Population!CY42</f>
        <v>0.90035109611256314</v>
      </c>
    </row>
    <row r="44" spans="1:104" x14ac:dyDescent="0.25">
      <c r="A44">
        <f>'HKFI(x)'!AE42</f>
        <v>1990</v>
      </c>
      <c r="B44">
        <f t="shared" si="0"/>
        <v>14703437.969134325</v>
      </c>
      <c r="C44">
        <f t="shared" si="1"/>
        <v>3.3399959640423083</v>
      </c>
      <c r="D44" s="4">
        <f>CumHKI!C44*Inputs!F$15*Population!C43</f>
        <v>0</v>
      </c>
      <c r="E44" s="4">
        <f>CumHKI!D44*Inputs!G$15*Population!D43</f>
        <v>0</v>
      </c>
      <c r="F44" s="4">
        <f>CumHKI!E44*Inputs!H$15*Population!E43</f>
        <v>0</v>
      </c>
      <c r="G44" s="4">
        <f>CumHKI!F44*Inputs!I$15*Population!F43</f>
        <v>0</v>
      </c>
      <c r="H44" s="4">
        <f>CumHKI!G44*Inputs!J$15*Population!G43</f>
        <v>0</v>
      </c>
      <c r="I44" s="4">
        <f>CumHKI!H44*Inputs!K$15*Population!H43</f>
        <v>0</v>
      </c>
      <c r="J44" s="4">
        <f>CumHKI!I44*Inputs!L$15*Population!I43</f>
        <v>0</v>
      </c>
      <c r="K44" s="4">
        <f>CumHKI!J44*Inputs!M$15*Population!J43</f>
        <v>0</v>
      </c>
      <c r="L44" s="4">
        <f>CumHKI!K44*Inputs!N$15*Population!K43</f>
        <v>0</v>
      </c>
      <c r="M44" s="4">
        <f>CumHKI!L44*Inputs!O$15*Population!L43</f>
        <v>0</v>
      </c>
      <c r="N44" s="4">
        <f>CumHKI!M44*Inputs!P$15*Population!M43</f>
        <v>0</v>
      </c>
      <c r="O44" s="4">
        <f>CumHKI!N44*Inputs!Q$15*Population!N43</f>
        <v>0</v>
      </c>
      <c r="P44" s="4">
        <f>CumHKI!O44*Inputs!R$15*Population!O43</f>
        <v>0</v>
      </c>
      <c r="Q44" s="4">
        <f>CumHKI!P44*Inputs!S$15*Population!P43</f>
        <v>0</v>
      </c>
      <c r="R44" s="4">
        <f>CumHKI!Q44*Inputs!T$15*Population!Q43</f>
        <v>0</v>
      </c>
      <c r="S44" s="4">
        <f>CumHKI!R44*Inputs!U$15*Population!R43</f>
        <v>4947.4540663195176</v>
      </c>
      <c r="T44" s="4">
        <f>CumHKI!S44*Inputs!V$15*Population!S43</f>
        <v>6734.5861485816204</v>
      </c>
      <c r="U44" s="4">
        <f>CumHKI!T44*Inputs!W$15*Population!T43</f>
        <v>12499.282727858859</v>
      </c>
      <c r="V44" s="4">
        <f>CumHKI!U44*Inputs!X$15*Population!U43</f>
        <v>20795.897998558736</v>
      </c>
      <c r="W44" s="4">
        <f>CumHKI!V44*Inputs!Y$15*Population!V43</f>
        <v>36179.451592625112</v>
      </c>
      <c r="X44" s="4">
        <f>CumHKI!W44*Inputs!Z$15*Population!W43</f>
        <v>49917.064340628989</v>
      </c>
      <c r="Y44" s="4">
        <f>CumHKI!X44*Inputs!AA$15*Population!X43</f>
        <v>73891.554914719571</v>
      </c>
      <c r="Z44" s="4">
        <f>CumHKI!Y44*Inputs!AB$15*Population!Y43</f>
        <v>98205.857049030266</v>
      </c>
      <c r="AA44" s="4">
        <f>CumHKI!Z44*Inputs!AC$15*Population!Z43</f>
        <v>127681.71347692198</v>
      </c>
      <c r="AB44" s="4">
        <f>CumHKI!AA44*Inputs!AD$15*Population!AA43</f>
        <v>166530.1212519212</v>
      </c>
      <c r="AC44" s="4">
        <f>CumHKI!AB44*Inputs!AE$15*Population!AB43</f>
        <v>208626.83760362561</v>
      </c>
      <c r="AD44" s="4">
        <f>CumHKI!AC44*Inputs!AF$15*Population!AC43</f>
        <v>254178.95046180848</v>
      </c>
      <c r="AE44" s="4">
        <f>CumHKI!AD44*Inputs!AG$15*Population!AD43</f>
        <v>283986.52011353051</v>
      </c>
      <c r="AF44" s="4">
        <f>CumHKI!AE44*Inputs!AH$15*Population!AE43</f>
        <v>324993.491695726</v>
      </c>
      <c r="AG44" s="4">
        <f>CumHKI!AF44*Inputs!AI$15*Population!AF43</f>
        <v>376094.59940535377</v>
      </c>
      <c r="AH44" s="4">
        <f>CumHKI!AG44*Inputs!AJ$15*Population!AG43</f>
        <v>403263.73378250096</v>
      </c>
      <c r="AI44" s="4">
        <f>CumHKI!AH44*Inputs!AK$15*Population!AH43</f>
        <v>449299.90451286262</v>
      </c>
      <c r="AJ44" s="4">
        <f>CumHKI!AI44*Inputs!AL$15*Population!AI43</f>
        <v>456416.836778645</v>
      </c>
      <c r="AK44" s="4">
        <f>CumHKI!AJ44*Inputs!AM$15*Population!AJ43</f>
        <v>462572.01433188998</v>
      </c>
      <c r="AL44" s="4">
        <f>CumHKI!AK44*Inputs!AN$15*Population!AK43</f>
        <v>472501.7617919445</v>
      </c>
      <c r="AM44" s="4">
        <f>CumHKI!AL44*Inputs!AO$15*Population!AL43</f>
        <v>469257.73107667081</v>
      </c>
      <c r="AN44" s="4">
        <f>CumHKI!AM44*Inputs!AP$15*Population!AM43</f>
        <v>473275.09569611581</v>
      </c>
      <c r="AO44" s="4">
        <f>CumHKI!AN44*Inputs!AQ$15*Population!AN43</f>
        <v>464259.88300946919</v>
      </c>
      <c r="AP44" s="4">
        <f>CumHKI!AO44*Inputs!AR$15*Population!AO43</f>
        <v>445184.40568688454</v>
      </c>
      <c r="AQ44" s="4">
        <f>CumHKI!AP44*Inputs!AS$15*Population!AP43</f>
        <v>451145.99721849919</v>
      </c>
      <c r="AR44" s="4">
        <f>CumHKI!AQ44*Inputs!AT$15*Population!AQ43</f>
        <v>461096.97283853072</v>
      </c>
      <c r="AS44" s="4">
        <f>CumHKI!AR44*Inputs!AU$15*Population!AR43</f>
        <v>475652.0628096697</v>
      </c>
      <c r="AT44" s="4">
        <f>CumHKI!AS44*Inputs!AV$15*Population!AS43</f>
        <v>463614.11689928896</v>
      </c>
      <c r="AU44" s="4">
        <f>CumHKI!AT44*Inputs!AW$15*Population!AT43</f>
        <v>453768.56648398715</v>
      </c>
      <c r="AV44" s="4">
        <f>CumHKI!AU44*Inputs!AX$15*Population!AU43</f>
        <v>451204.74675923714</v>
      </c>
      <c r="AW44" s="4">
        <f>CumHKI!AV44*Inputs!AY$15*Population!AV43</f>
        <v>433382.86444958462</v>
      </c>
      <c r="AX44" s="4">
        <f>CumHKI!AW44*Inputs!AZ$15*Population!AW43</f>
        <v>426493.45346969878</v>
      </c>
      <c r="AY44" s="4">
        <f>CumHKI!AX44*Inputs!BA$15*Population!AX43</f>
        <v>391286.41770854942</v>
      </c>
      <c r="AZ44" s="4">
        <f>CumHKI!AY44*Inputs!BB$15*Population!AY43</f>
        <v>362992.48699979996</v>
      </c>
      <c r="BA44" s="4">
        <f>CumHKI!AZ44*Inputs!BC$15*Population!AZ43</f>
        <v>356511.05421609804</v>
      </c>
      <c r="BB44" s="4">
        <f>CumHKI!BA44*Inputs!BD$15*Population!BA43</f>
        <v>329826.91509372118</v>
      </c>
      <c r="BC44" s="4">
        <f>CumHKI!BB44*Inputs!BE$15*Population!BB43</f>
        <v>319572.18636355823</v>
      </c>
      <c r="BD44" s="4">
        <f>CumHKI!BC44*Inputs!BF$15*Population!BC43</f>
        <v>300385.94136103609</v>
      </c>
      <c r="BE44" s="4">
        <f>CumHKI!BD44*Inputs!BG$15*Population!BD43</f>
        <v>282766.62989523023</v>
      </c>
      <c r="BF44" s="4">
        <f>CumHKI!BE44*Inputs!BH$15*Population!BE43</f>
        <v>281015.29220378579</v>
      </c>
      <c r="BG44" s="4">
        <f>CumHKI!BF44*Inputs!BI$15*Population!BF43</f>
        <v>270918.76398761861</v>
      </c>
      <c r="BH44" s="4">
        <f>CumHKI!BG44*Inputs!BJ$15*Population!BG43</f>
        <v>254577.50063156287</v>
      </c>
      <c r="BI44" s="4">
        <f>CumHKI!BH44*Inputs!BK$15*Population!BH43</f>
        <v>230934.78795092719</v>
      </c>
      <c r="BJ44" s="4">
        <f>CumHKI!BI44*Inputs!BL$15*Population!BI43</f>
        <v>204822.32473578872</v>
      </c>
      <c r="BK44" s="4">
        <f>CumHKI!BJ44*Inputs!BM$15*Population!BJ43</f>
        <v>183471.18385193386</v>
      </c>
      <c r="BL44" s="4">
        <f>CumHKI!BK44*Inputs!BN$15*Population!BK43</f>
        <v>154096.58766315901</v>
      </c>
      <c r="BM44" s="4">
        <f>CumHKI!BL44*Inputs!BO$15*Population!BL43</f>
        <v>131399.23418039549</v>
      </c>
      <c r="BN44" s="4">
        <f>CumHKI!BM44*Inputs!BP$15*Population!BM43</f>
        <v>111683.04797772483</v>
      </c>
      <c r="BO44" s="4">
        <f>CumHKI!BN44*Inputs!BQ$15*Population!BN43</f>
        <v>88961.552376108506</v>
      </c>
      <c r="BP44" s="4">
        <f>CumHKI!BO44*Inputs!BR$15*Population!BO43</f>
        <v>89140.591478836854</v>
      </c>
      <c r="BQ44" s="4">
        <f>CumHKI!BP44*Inputs!BS$15*Population!BP43</f>
        <v>76407.772225396489</v>
      </c>
      <c r="BR44" s="4">
        <f>CumHKI!BQ44*Inputs!BT$15*Population!BQ43</f>
        <v>68758.681691346501</v>
      </c>
      <c r="BS44" s="4">
        <f>CumHKI!BR44*Inputs!BU$15*Population!BR43</f>
        <v>63613.039580829223</v>
      </c>
      <c r="BT44" s="4">
        <f>CumHKI!BS44*Inputs!BV$15*Population!BS43</f>
        <v>59175.256322623725</v>
      </c>
      <c r="BU44" s="4">
        <f>CumHKI!BT44*Inputs!BW$15*Population!BT43</f>
        <v>51644.310668490172</v>
      </c>
      <c r="BV44" s="4">
        <f>CumHKI!BU44*Inputs!BX$15*Population!BU43</f>
        <v>46447.501498435071</v>
      </c>
      <c r="BW44" s="4">
        <f>CumHKI!BV44*Inputs!BY$15*Population!BV43</f>
        <v>38072.049458775669</v>
      </c>
      <c r="BX44" s="4">
        <f>CumHKI!BW44*Inputs!BZ$15*Population!BW43</f>
        <v>32944.545358168893</v>
      </c>
      <c r="BY44" s="4">
        <f>CumHKI!BX44*Inputs!CA$15*Population!BX43</f>
        <v>29953.355476219393</v>
      </c>
      <c r="BZ44" s="4">
        <f>CumHKI!BY44*Inputs!CB$15*Population!BY43</f>
        <v>26897.238554148022</v>
      </c>
      <c r="CA44" s="4">
        <f>CumHKI!BZ44*Inputs!CC$15*Population!BZ43</f>
        <v>20938.970771242024</v>
      </c>
      <c r="CB44" s="4">
        <f>CumHKI!CA44*Inputs!CD$15*Population!CA43</f>
        <v>20377.548939543278</v>
      </c>
      <c r="CC44" s="4">
        <f>CumHKI!CB44*Inputs!CE$15*Population!CB43</f>
        <v>16673.779745545635</v>
      </c>
      <c r="CD44" s="4">
        <f>CumHKI!CC44*Inputs!CF$15*Population!CC43</f>
        <v>12335.81727212105</v>
      </c>
      <c r="CE44" s="4">
        <f>CumHKI!CD44*Inputs!CG$15*Population!CD43</f>
        <v>10064.166523404567</v>
      </c>
      <c r="CF44" s="4">
        <f>CumHKI!CE44*Inputs!CH$15*Population!CE43</f>
        <v>6889.6023574310184</v>
      </c>
      <c r="CG44" s="4">
        <f>CumHKI!CF44*Inputs!CI$15*Population!CF43</f>
        <v>5393.4339425701291</v>
      </c>
      <c r="CH44" s="4">
        <f>CumHKI!CG44*Inputs!CJ$15*Population!CG43</f>
        <v>4141.5912095596914</v>
      </c>
      <c r="CI44" s="4">
        <f>CumHKI!CH44*Inputs!CK$15*Population!CH43</f>
        <v>3150.6512729231172</v>
      </c>
      <c r="CJ44" s="4">
        <f>CumHKI!CI44*Inputs!CL$15*Population!CI43</f>
        <v>2373.6948436788798</v>
      </c>
      <c r="CK44" s="4">
        <f>CumHKI!CJ44*Inputs!CM$15*Population!CJ43</f>
        <v>1728.8083311033113</v>
      </c>
      <c r="CL44" s="4">
        <f>CumHKI!CK44*Inputs!CN$15*Population!CK43</f>
        <v>1209.8810703705622</v>
      </c>
      <c r="CM44" s="4">
        <f>CumHKI!CL44*Inputs!CO$15*Population!CL43</f>
        <v>813.49959693279743</v>
      </c>
      <c r="CN44" s="4">
        <f>CumHKI!CM44*Inputs!CP$15*Population!CM43</f>
        <v>522.81572418122164</v>
      </c>
      <c r="CO44" s="4">
        <f>CumHKI!CN44*Inputs!CQ$15*Population!CN43</f>
        <v>320.61398002137338</v>
      </c>
      <c r="CP44" s="4">
        <f>CumHKI!CO44*Inputs!CR$15*Population!CO43</f>
        <v>198.89424741462147</v>
      </c>
      <c r="CQ44" s="4">
        <f>CumHKI!CP44*Inputs!CS$15*Population!CP43</f>
        <v>150.32751862206044</v>
      </c>
      <c r="CR44" s="4">
        <f>CumHKI!CQ44*Inputs!CT$15*Population!CQ43</f>
        <v>116.20952530629955</v>
      </c>
      <c r="CS44" s="4">
        <f>CumHKI!CR44*Inputs!CU$15*Population!CR43</f>
        <v>65.010284867542154</v>
      </c>
      <c r="CT44" s="4">
        <f>CumHKI!CS44*Inputs!CV$15*Population!CS43</f>
        <v>10.749618598411924</v>
      </c>
      <c r="CU44" s="4">
        <f>CumHKI!CT44*Inputs!CW$15*Population!CT43</f>
        <v>10.643186731100915</v>
      </c>
      <c r="CV44" s="4">
        <f>CumHKI!CU44*Inputs!CX$15*Population!CU43</f>
        <v>8.3531409988113925</v>
      </c>
      <c r="CW44" s="4">
        <f>CumHKI!CV44*Inputs!CY$15*Population!CV43</f>
        <v>6.2346368460283044</v>
      </c>
      <c r="CX44" s="4">
        <f>CumHKI!CW44*Inputs!CZ$15*Population!CW43</f>
        <v>4.0312867058578652</v>
      </c>
      <c r="CY44" s="4">
        <f>CumHKI!CX44*Inputs!DA$15*Population!CX43</f>
        <v>1.9956864880484482</v>
      </c>
      <c r="CZ44" s="4">
        <f>CumHKI!CY44*Inputs!DB$15*Population!CY43</f>
        <v>0.86446815695167933</v>
      </c>
    </row>
    <row r="45" spans="1:104" x14ac:dyDescent="0.25">
      <c r="A45">
        <f>'HKFI(x)'!AE43</f>
        <v>1991</v>
      </c>
      <c r="B45">
        <f t="shared" si="0"/>
        <v>15152540.774828522</v>
      </c>
      <c r="C45">
        <f t="shared" si="1"/>
        <v>3.0544067764080696</v>
      </c>
      <c r="D45" s="4">
        <f>CumHKI!C45*Inputs!F$15*Population!C44</f>
        <v>0</v>
      </c>
      <c r="E45" s="4">
        <f>CumHKI!D45*Inputs!G$15*Population!D44</f>
        <v>0</v>
      </c>
      <c r="F45" s="4">
        <f>CumHKI!E45*Inputs!H$15*Population!E44</f>
        <v>0</v>
      </c>
      <c r="G45" s="4">
        <f>CumHKI!F45*Inputs!I$15*Population!F44</f>
        <v>0</v>
      </c>
      <c r="H45" s="4">
        <f>CumHKI!G45*Inputs!J$15*Population!G44</f>
        <v>0</v>
      </c>
      <c r="I45" s="4">
        <f>CumHKI!H45*Inputs!K$15*Population!H44</f>
        <v>0</v>
      </c>
      <c r="J45" s="4">
        <f>CumHKI!I45*Inputs!L$15*Population!I44</f>
        <v>0</v>
      </c>
      <c r="K45" s="4">
        <f>CumHKI!J45*Inputs!M$15*Population!J44</f>
        <v>0</v>
      </c>
      <c r="L45" s="4">
        <f>CumHKI!K45*Inputs!N$15*Population!K44</f>
        <v>0</v>
      </c>
      <c r="M45" s="4">
        <f>CumHKI!L45*Inputs!O$15*Population!L44</f>
        <v>0</v>
      </c>
      <c r="N45" s="4">
        <f>CumHKI!M45*Inputs!P$15*Population!M44</f>
        <v>0</v>
      </c>
      <c r="O45" s="4">
        <f>CumHKI!N45*Inputs!Q$15*Population!N44</f>
        <v>0</v>
      </c>
      <c r="P45" s="4">
        <f>CumHKI!O45*Inputs!R$15*Population!O44</f>
        <v>0</v>
      </c>
      <c r="Q45" s="4">
        <f>CumHKI!P45*Inputs!S$15*Population!P44</f>
        <v>0</v>
      </c>
      <c r="R45" s="4">
        <f>CumHKI!Q45*Inputs!T$15*Population!Q44</f>
        <v>0</v>
      </c>
      <c r="S45" s="4">
        <f>CumHKI!R45*Inputs!U$15*Population!R44</f>
        <v>5158.8928529303394</v>
      </c>
      <c r="T45" s="4">
        <f>CumHKI!S45*Inputs!V$15*Population!S44</f>
        <v>7019.2583546667547</v>
      </c>
      <c r="U45" s="4">
        <f>CumHKI!T45*Inputs!W$15*Population!T44</f>
        <v>13035.201536755751</v>
      </c>
      <c r="V45" s="4">
        <f>CumHKI!U45*Inputs!X$15*Population!U44</f>
        <v>21704.64666285746</v>
      </c>
      <c r="W45" s="4">
        <f>CumHKI!V45*Inputs!Y$15*Population!V44</f>
        <v>37777.835020041559</v>
      </c>
      <c r="X45" s="4">
        <f>CumHKI!W45*Inputs!Z$15*Population!W44</f>
        <v>52130.680451152897</v>
      </c>
      <c r="Y45" s="4">
        <f>CumHKI!X45*Inputs!AA$15*Population!X44</f>
        <v>77232.938291774524</v>
      </c>
      <c r="Z45" s="4">
        <f>CumHKI!Y45*Inputs!AB$15*Population!Y44</f>
        <v>102312.03077412177</v>
      </c>
      <c r="AA45" s="4">
        <f>CumHKI!Z45*Inputs!AC$15*Population!Z44</f>
        <v>132252.18903727521</v>
      </c>
      <c r="AB45" s="4">
        <f>CumHKI!AA45*Inputs!AD$15*Population!AA44</f>
        <v>171745.2738748648</v>
      </c>
      <c r="AC45" s="4">
        <f>CumHKI!AB45*Inputs!AE$15*Population!AB44</f>
        <v>215147.19882828637</v>
      </c>
      <c r="AD45" s="4">
        <f>CumHKI!AC45*Inputs!AF$15*Population!AC44</f>
        <v>261894.46150440368</v>
      </c>
      <c r="AE45" s="4">
        <f>CumHKI!AD45*Inputs!AG$15*Population!AD44</f>
        <v>292833.078249068</v>
      </c>
      <c r="AF45" s="4">
        <f>CumHKI!AE45*Inputs!AH$15*Population!AE44</f>
        <v>335682.15324450721</v>
      </c>
      <c r="AG45" s="4">
        <f>CumHKI!AF45*Inputs!AI$15*Population!AF44</f>
        <v>388910.31064244924</v>
      </c>
      <c r="AH45" s="4">
        <f>CumHKI!AG45*Inputs!AJ$15*Population!AG44</f>
        <v>416645.49407647032</v>
      </c>
      <c r="AI45" s="4">
        <f>CumHKI!AH45*Inputs!AK$15*Population!AH44</f>
        <v>463772.69133059942</v>
      </c>
      <c r="AJ45" s="4">
        <f>CumHKI!AI45*Inputs!AL$15*Population!AI44</f>
        <v>471760.20576625544</v>
      </c>
      <c r="AK45" s="4">
        <f>CumHKI!AJ45*Inputs!AM$15*Population!AJ44</f>
        <v>479059.80704530521</v>
      </c>
      <c r="AL45" s="4">
        <f>CumHKI!AK45*Inputs!AN$15*Population!AK44</f>
        <v>490015.96810287703</v>
      </c>
      <c r="AM45" s="4">
        <f>CumHKI!AL45*Inputs!AO$15*Population!AL44</f>
        <v>486642.24608176027</v>
      </c>
      <c r="AN45" s="4">
        <f>CumHKI!AM45*Inputs!AP$15*Population!AM44</f>
        <v>491116.35116732534</v>
      </c>
      <c r="AO45" s="4">
        <f>CumHKI!AN45*Inputs!AQ$15*Population!AN44</f>
        <v>480096.81827839749</v>
      </c>
      <c r="AP45" s="4">
        <f>CumHKI!AO45*Inputs!AR$15*Population!AO44</f>
        <v>457499.41302887903</v>
      </c>
      <c r="AQ45" s="4">
        <f>CumHKI!AP45*Inputs!AS$15*Population!AP44</f>
        <v>461636.39491294726</v>
      </c>
      <c r="AR45" s="4">
        <f>CumHKI!AQ45*Inputs!AT$15*Population!AQ44</f>
        <v>471926.45498091128</v>
      </c>
      <c r="AS45" s="4">
        <f>CumHKI!AR45*Inputs!AU$15*Population!AR44</f>
        <v>486374.54025302705</v>
      </c>
      <c r="AT45" s="4">
        <f>CumHKI!AS45*Inputs!AV$15*Population!AS44</f>
        <v>474865.30366602523</v>
      </c>
      <c r="AU45" s="4">
        <f>CumHKI!AT45*Inputs!AW$15*Population!AT44</f>
        <v>466386.84540359105</v>
      </c>
      <c r="AV45" s="4">
        <f>CumHKI!AU45*Inputs!AX$15*Population!AU44</f>
        <v>464818.77003609232</v>
      </c>
      <c r="AW45" s="4">
        <f>CumHKI!AV45*Inputs!AY$15*Population!AV44</f>
        <v>445990.15921937168</v>
      </c>
      <c r="AX45" s="4">
        <f>CumHKI!AW45*Inputs!AZ$15*Population!AW44</f>
        <v>438603.46960853582</v>
      </c>
      <c r="AY45" s="4">
        <f>CumHKI!AX45*Inputs!BA$15*Population!AX44</f>
        <v>403013.79811395245</v>
      </c>
      <c r="AZ45" s="4">
        <f>CumHKI!AY45*Inputs!BB$15*Population!AY44</f>
        <v>374727.00236082886</v>
      </c>
      <c r="BA45" s="4">
        <f>CumHKI!AZ45*Inputs!BC$15*Population!AZ44</f>
        <v>368545.4886307086</v>
      </c>
      <c r="BB45" s="4">
        <f>CumHKI!BA45*Inputs!BD$15*Population!BA44</f>
        <v>340880.66782225086</v>
      </c>
      <c r="BC45" s="4">
        <f>CumHKI!BB45*Inputs!BE$15*Population!BB44</f>
        <v>330346.49156500393</v>
      </c>
      <c r="BD45" s="4">
        <f>CumHKI!BC45*Inputs!BF$15*Population!BC44</f>
        <v>310233.84252983256</v>
      </c>
      <c r="BE45" s="4">
        <f>CumHKI!BD45*Inputs!BG$15*Population!BD44</f>
        <v>291477.60743194207</v>
      </c>
      <c r="BF45" s="4">
        <f>CumHKI!BE45*Inputs!BH$15*Population!BE44</f>
        <v>289114.55760756345</v>
      </c>
      <c r="BG45" s="4">
        <f>CumHKI!BF45*Inputs!BI$15*Population!BF44</f>
        <v>278619.77849694469</v>
      </c>
      <c r="BH45" s="4">
        <f>CumHKI!BG45*Inputs!BJ$15*Population!BG44</f>
        <v>261710.79194046973</v>
      </c>
      <c r="BI45" s="4">
        <f>CumHKI!BH45*Inputs!BK$15*Population!BH44</f>
        <v>236935.380055104</v>
      </c>
      <c r="BJ45" s="4">
        <f>CumHKI!BI45*Inputs!BL$15*Population!BI44</f>
        <v>209563.22025536827</v>
      </c>
      <c r="BK45" s="4">
        <f>CumHKI!BJ45*Inputs!BM$15*Population!BJ44</f>
        <v>187242.10445262498</v>
      </c>
      <c r="BL45" s="4">
        <f>CumHKI!BK45*Inputs!BN$15*Population!BK44</f>
        <v>157058.05881964869</v>
      </c>
      <c r="BM45" s="4">
        <f>CumHKI!BL45*Inputs!BO$15*Population!BL44</f>
        <v>133723.34474561972</v>
      </c>
      <c r="BN45" s="4">
        <f>CumHKI!BM45*Inputs!BP$15*Population!BM44</f>
        <v>113620.70894670741</v>
      </c>
      <c r="BO45" s="4">
        <f>CumHKI!BN45*Inputs!BQ$15*Population!BN44</f>
        <v>90563.77169623111</v>
      </c>
      <c r="BP45" s="4">
        <f>CumHKI!BO45*Inputs!BR$15*Population!BO44</f>
        <v>90767.031739262966</v>
      </c>
      <c r="BQ45" s="4">
        <f>CumHKI!BP45*Inputs!BS$15*Population!BP44</f>
        <v>77698.256883565293</v>
      </c>
      <c r="BR45" s="4">
        <f>CumHKI!BQ45*Inputs!BT$15*Population!BQ44</f>
        <v>69839.481467049423</v>
      </c>
      <c r="BS45" s="4">
        <f>CumHKI!BR45*Inputs!BU$15*Population!BR44</f>
        <v>64684.764636296808</v>
      </c>
      <c r="BT45" s="4">
        <f>CumHKI!BS45*Inputs!BV$15*Population!BS44</f>
        <v>60931.622868964048</v>
      </c>
      <c r="BU45" s="4">
        <f>CumHKI!BT45*Inputs!BW$15*Population!BT44</f>
        <v>53299.123181671457</v>
      </c>
      <c r="BV45" s="4">
        <f>CumHKI!BU45*Inputs!BX$15*Population!BU44</f>
        <v>47946.823234591044</v>
      </c>
      <c r="BW45" s="4">
        <f>CumHKI!BV45*Inputs!BY$15*Population!BV44</f>
        <v>39316.314936511408</v>
      </c>
      <c r="BX45" s="4">
        <f>CumHKI!BW45*Inputs!BZ$15*Population!BW44</f>
        <v>34088.444006524202</v>
      </c>
      <c r="BY45" s="4">
        <f>CumHKI!BX45*Inputs!CA$15*Population!BX44</f>
        <v>31107.767136575294</v>
      </c>
      <c r="BZ45" s="4">
        <f>CumHKI!BY45*Inputs!CB$15*Population!BY44</f>
        <v>28072.923202402257</v>
      </c>
      <c r="CA45" s="4">
        <f>CumHKI!BZ45*Inputs!CC$15*Population!BZ44</f>
        <v>21993.001559185202</v>
      </c>
      <c r="CB45" s="4">
        <f>CumHKI!CA45*Inputs!CD$15*Population!CA44</f>
        <v>21596.934784329838</v>
      </c>
      <c r="CC45" s="4">
        <f>CumHKI!CB45*Inputs!CE$15*Population!CB44</f>
        <v>17711.102284693432</v>
      </c>
      <c r="CD45" s="4">
        <f>CumHKI!CC45*Inputs!CF$15*Population!CC44</f>
        <v>13057.851105019801</v>
      </c>
      <c r="CE45" s="4">
        <f>CumHKI!CD45*Inputs!CG$15*Population!CD44</f>
        <v>10648.648498666196</v>
      </c>
      <c r="CF45" s="4">
        <f>CumHKI!CE45*Inputs!CH$15*Population!CE44</f>
        <v>7408.3862052928944</v>
      </c>
      <c r="CG45" s="4">
        <f>CumHKI!CF45*Inputs!CI$15*Population!CF44</f>
        <v>5928.5148082589758</v>
      </c>
      <c r="CH45" s="4">
        <f>CumHKI!CG45*Inputs!CJ$15*Population!CG44</f>
        <v>4609.5583703913335</v>
      </c>
      <c r="CI45" s="4">
        <f>CumHKI!CH45*Inputs!CK$15*Population!CH44</f>
        <v>3514.0818662558586</v>
      </c>
      <c r="CJ45" s="4">
        <f>CumHKI!CI45*Inputs!CL$15*Population!CI44</f>
        <v>2650.7475476027557</v>
      </c>
      <c r="CK45" s="4">
        <f>CumHKI!CJ45*Inputs!CM$15*Population!CJ44</f>
        <v>1978.5134607848058</v>
      </c>
      <c r="CL45" s="4">
        <f>CumHKI!CK45*Inputs!CN$15*Population!CK44</f>
        <v>1431.5932315530404</v>
      </c>
      <c r="CM45" s="4">
        <f>CumHKI!CL45*Inputs!CO$15*Population!CL44</f>
        <v>1003.6206931268185</v>
      </c>
      <c r="CN45" s="4">
        <f>CumHKI!CM45*Inputs!CP$15*Population!CM44</f>
        <v>677.30728362459411</v>
      </c>
      <c r="CO45" s="4">
        <f>CumHKI!CN45*Inputs!CQ$15*Population!CN44</f>
        <v>432.50233451031056</v>
      </c>
      <c r="CP45" s="4">
        <f>CumHKI!CO45*Inputs!CR$15*Population!CO44</f>
        <v>258.3374355565428</v>
      </c>
      <c r="CQ45" s="4">
        <f>CumHKI!CP45*Inputs!CS$15*Population!CP44</f>
        <v>161.78914775976753</v>
      </c>
      <c r="CR45" s="4">
        <f>CumHKI!CQ45*Inputs!CT$15*Population!CQ44</f>
        <v>122.36903133116509</v>
      </c>
      <c r="CS45" s="4">
        <f>CumHKI!CR45*Inputs!CU$15*Population!CR44</f>
        <v>94.545609196264422</v>
      </c>
      <c r="CT45" s="4">
        <f>CumHKI!CS45*Inputs!CV$15*Population!CS44</f>
        <v>53.093939372473336</v>
      </c>
      <c r="CU45" s="4">
        <f>CumHKI!CT45*Inputs!CW$15*Population!CT44</f>
        <v>9.0454107718344243</v>
      </c>
      <c r="CV45" s="4">
        <f>CumHKI!CU45*Inputs!CX$15*Population!CU44</f>
        <v>8.9558522493410138</v>
      </c>
      <c r="CW45" s="4">
        <f>CumHKI!CV45*Inputs!CY$15*Population!CV44</f>
        <v>6.6825127990491131</v>
      </c>
      <c r="CX45" s="4">
        <f>CumHKI!CW45*Inputs!CZ$15*Population!CW44</f>
        <v>4.3260745462237216</v>
      </c>
      <c r="CY45" s="4">
        <f>CumHKI!CX45*Inputs!DA$15*Population!CX44</f>
        <v>2.1416210624869914</v>
      </c>
      <c r="CZ45" s="4">
        <f>CumHKI!CY45*Inputs!DB$15*Population!CY44</f>
        <v>0.87311283852119603</v>
      </c>
    </row>
    <row r="46" spans="1:104" x14ac:dyDescent="0.25">
      <c r="A46">
        <f>'HKFI(x)'!AE44</f>
        <v>1992</v>
      </c>
      <c r="B46">
        <f t="shared" si="0"/>
        <v>15630625.4098443</v>
      </c>
      <c r="C46">
        <f t="shared" si="1"/>
        <v>3.1551450157453198</v>
      </c>
      <c r="D46" s="4">
        <f>CumHKI!C46*Inputs!F$15*Population!C45</f>
        <v>0</v>
      </c>
      <c r="E46" s="4">
        <f>CumHKI!D46*Inputs!G$15*Population!D45</f>
        <v>0</v>
      </c>
      <c r="F46" s="4">
        <f>CumHKI!E46*Inputs!H$15*Population!E45</f>
        <v>0</v>
      </c>
      <c r="G46" s="4">
        <f>CumHKI!F46*Inputs!I$15*Population!F45</f>
        <v>0</v>
      </c>
      <c r="H46" s="4">
        <f>CumHKI!G46*Inputs!J$15*Population!G45</f>
        <v>0</v>
      </c>
      <c r="I46" s="4">
        <f>CumHKI!H46*Inputs!K$15*Population!H45</f>
        <v>0</v>
      </c>
      <c r="J46" s="4">
        <f>CumHKI!I46*Inputs!L$15*Population!I45</f>
        <v>0</v>
      </c>
      <c r="K46" s="4">
        <f>CumHKI!J46*Inputs!M$15*Population!J45</f>
        <v>0</v>
      </c>
      <c r="L46" s="4">
        <f>CumHKI!K46*Inputs!N$15*Population!K45</f>
        <v>0</v>
      </c>
      <c r="M46" s="4">
        <f>CumHKI!L46*Inputs!O$15*Population!L45</f>
        <v>0</v>
      </c>
      <c r="N46" s="4">
        <f>CumHKI!M46*Inputs!P$15*Population!M45</f>
        <v>0</v>
      </c>
      <c r="O46" s="4">
        <f>CumHKI!N46*Inputs!Q$15*Population!N45</f>
        <v>0</v>
      </c>
      <c r="P46" s="4">
        <f>CumHKI!O46*Inputs!R$15*Population!O45</f>
        <v>0</v>
      </c>
      <c r="Q46" s="4">
        <f>CumHKI!P46*Inputs!S$15*Population!P45</f>
        <v>0</v>
      </c>
      <c r="R46" s="4">
        <f>CumHKI!Q46*Inputs!T$15*Population!Q45</f>
        <v>0</v>
      </c>
      <c r="S46" s="4">
        <f>CumHKI!R46*Inputs!U$15*Population!R45</f>
        <v>5387.6494497323456</v>
      </c>
      <c r="T46" s="4">
        <f>CumHKI!S46*Inputs!V$15*Population!S45</f>
        <v>7326.701475630367</v>
      </c>
      <c r="U46" s="4">
        <f>CumHKI!T46*Inputs!W$15*Population!T45</f>
        <v>13602.95857539548</v>
      </c>
      <c r="V46" s="4">
        <f>CumHKI!U46*Inputs!X$15*Population!U45</f>
        <v>22657.020366391294</v>
      </c>
      <c r="W46" s="4">
        <f>CumHKI!V46*Inputs!Y$15*Population!V45</f>
        <v>39455.776867174442</v>
      </c>
      <c r="X46" s="4">
        <f>CumHKI!W46*Inputs!Z$15*Population!W45</f>
        <v>54463.288194155088</v>
      </c>
      <c r="Y46" s="4">
        <f>CumHKI!X46*Inputs!AA$15*Population!X45</f>
        <v>80710.85868799084</v>
      </c>
      <c r="Z46" s="4">
        <f>CumHKI!Y46*Inputs!AB$15*Population!Y45</f>
        <v>107012.15405708649</v>
      </c>
      <c r="AA46" s="4">
        <f>CumHKI!Z46*Inputs!AC$15*Population!Z45</f>
        <v>137860.43100547744</v>
      </c>
      <c r="AB46" s="4">
        <f>CumHKI!AA46*Inputs!AD$15*Population!AA45</f>
        <v>177973.68081191549</v>
      </c>
      <c r="AC46" s="4">
        <f>CumHKI!AB46*Inputs!AE$15*Population!AB45</f>
        <v>221987.58675022653</v>
      </c>
      <c r="AD46" s="4">
        <f>CumHKI!AC46*Inputs!AF$15*Population!AC45</f>
        <v>270176.62985527026</v>
      </c>
      <c r="AE46" s="4">
        <f>CumHKI!AD46*Inputs!AG$15*Population!AD45</f>
        <v>301822.80595876812</v>
      </c>
      <c r="AF46" s="4">
        <f>CumHKI!AE46*Inputs!AH$15*Population!AE45</f>
        <v>346264.8727248247</v>
      </c>
      <c r="AG46" s="4">
        <f>CumHKI!AF46*Inputs!AI$15*Population!AF45</f>
        <v>401877.21770033624</v>
      </c>
      <c r="AH46" s="4">
        <f>CumHKI!AG46*Inputs!AJ$15*Population!AG45</f>
        <v>431055.15531997487</v>
      </c>
      <c r="AI46" s="4">
        <f>CumHKI!AH46*Inputs!AK$15*Population!AH45</f>
        <v>479389.13718967239</v>
      </c>
      <c r="AJ46" s="4">
        <f>CumHKI!AI46*Inputs!AL$15*Population!AI45</f>
        <v>487183.00504299329</v>
      </c>
      <c r="AK46" s="4">
        <f>CumHKI!AJ46*Inputs!AM$15*Population!AJ45</f>
        <v>495403.90354265744</v>
      </c>
      <c r="AL46" s="4">
        <f>CumHKI!AK46*Inputs!AN$15*Population!AK45</f>
        <v>507738.8728841237</v>
      </c>
      <c r="AM46" s="4">
        <f>CumHKI!AL46*Inputs!AO$15*Population!AL45</f>
        <v>504947.00034978689</v>
      </c>
      <c r="AN46" s="4">
        <f>CumHKI!AM46*Inputs!AP$15*Population!AM45</f>
        <v>509589.27804332133</v>
      </c>
      <c r="AO46" s="4">
        <f>CumHKI!AN46*Inputs!AQ$15*Population!AN45</f>
        <v>498479.00360184949</v>
      </c>
      <c r="AP46" s="4">
        <f>CumHKI!AO46*Inputs!AR$15*Population!AO45</f>
        <v>473380.16390871751</v>
      </c>
      <c r="AQ46" s="4">
        <f>CumHKI!AP46*Inputs!AS$15*Population!AP45</f>
        <v>474678.00904162356</v>
      </c>
      <c r="AR46" s="4">
        <f>CumHKI!AQ46*Inputs!AT$15*Population!AQ45</f>
        <v>483178.16633805807</v>
      </c>
      <c r="AS46" s="4">
        <f>CumHKI!AR46*Inputs!AU$15*Population!AR45</f>
        <v>498096.85418770782</v>
      </c>
      <c r="AT46" s="4">
        <f>CumHKI!AS46*Inputs!AV$15*Population!AS45</f>
        <v>485870.55865496624</v>
      </c>
      <c r="AU46" s="4">
        <f>CumHKI!AT46*Inputs!AW$15*Population!AT45</f>
        <v>478023.46592409682</v>
      </c>
      <c r="AV46" s="4">
        <f>CumHKI!AU46*Inputs!AX$15*Population!AU45</f>
        <v>478093.60215740267</v>
      </c>
      <c r="AW46" s="4">
        <f>CumHKI!AV46*Inputs!AY$15*Population!AV45</f>
        <v>459810.0589092974</v>
      </c>
      <c r="AX46" s="4">
        <f>CumHKI!AW46*Inputs!AZ$15*Population!AW45</f>
        <v>451735.8011578311</v>
      </c>
      <c r="AY46" s="4">
        <f>CumHKI!AX46*Inputs!BA$15*Population!AX45</f>
        <v>414818.89010274148</v>
      </c>
      <c r="AZ46" s="4">
        <f>CumHKI!AY46*Inputs!BB$15*Population!AY45</f>
        <v>386311.4656767816</v>
      </c>
      <c r="BA46" s="4">
        <f>CumHKI!AZ46*Inputs!BC$15*Population!AZ45</f>
        <v>380824.19164075481</v>
      </c>
      <c r="BB46" s="4">
        <f>CumHKI!BA46*Inputs!BD$15*Population!BA45</f>
        <v>352746.21051710378</v>
      </c>
      <c r="BC46" s="4">
        <f>CumHKI!BB46*Inputs!BE$15*Population!BB45</f>
        <v>341790.29366868676</v>
      </c>
      <c r="BD46" s="4">
        <f>CumHKI!BC46*Inputs!BF$15*Population!BC45</f>
        <v>321066.87471149903</v>
      </c>
      <c r="BE46" s="4">
        <f>CumHKI!BD46*Inputs!BG$15*Population!BD45</f>
        <v>301416.68991127907</v>
      </c>
      <c r="BF46" s="4">
        <f>CumHKI!BE46*Inputs!BH$15*Population!BE45</f>
        <v>298438.48245185596</v>
      </c>
      <c r="BG46" s="4">
        <f>CumHKI!BF46*Inputs!BI$15*Population!BF45</f>
        <v>287084.28056635725</v>
      </c>
      <c r="BH46" s="4">
        <f>CumHKI!BG46*Inputs!BJ$15*Population!BG45</f>
        <v>269579.66342025442</v>
      </c>
      <c r="BI46" s="4">
        <f>CumHKI!BH46*Inputs!BK$15*Population!BH45</f>
        <v>243982.16550431779</v>
      </c>
      <c r="BJ46" s="4">
        <f>CumHKI!BI46*Inputs!BL$15*Population!BI45</f>
        <v>215397.30003527697</v>
      </c>
      <c r="BK46" s="4">
        <f>CumHKI!BJ46*Inputs!BM$15*Population!BJ45</f>
        <v>191951.27880977033</v>
      </c>
      <c r="BL46" s="4">
        <f>CumHKI!BK46*Inputs!BN$15*Population!BK45</f>
        <v>160617.37054378638</v>
      </c>
      <c r="BM46" s="4">
        <f>CumHKI!BL46*Inputs!BO$15*Population!BL45</f>
        <v>136579.44805277788</v>
      </c>
      <c r="BN46" s="4">
        <f>CumHKI!BM46*Inputs!BP$15*Population!BM45</f>
        <v>115873.93393453961</v>
      </c>
      <c r="BO46" s="4">
        <f>CumHKI!BN46*Inputs!BQ$15*Population!BN45</f>
        <v>92335.363035594972</v>
      </c>
      <c r="BP46" s="4">
        <f>CumHKI!BO46*Inputs!BR$15*Population!BO45</f>
        <v>92611.739645449532</v>
      </c>
      <c r="BQ46" s="4">
        <f>CumHKI!BP46*Inputs!BS$15*Population!BP45</f>
        <v>79299.240950264124</v>
      </c>
      <c r="BR46" s="4">
        <f>CumHKI!BQ46*Inputs!BT$15*Population!BQ45</f>
        <v>71176.904512556925</v>
      </c>
      <c r="BS46" s="4">
        <f>CumHKI!BR46*Inputs!BU$15*Population!BR45</f>
        <v>65838.308932191241</v>
      </c>
      <c r="BT46" s="4">
        <f>CumHKI!BS46*Inputs!BV$15*Population!BS45</f>
        <v>62078.338574021851</v>
      </c>
      <c r="BU46" s="4">
        <f>CumHKI!BT46*Inputs!BW$15*Population!BT45</f>
        <v>54978.331262971318</v>
      </c>
      <c r="BV46" s="4">
        <f>CumHKI!BU46*Inputs!BX$15*Population!BU45</f>
        <v>49559.419836092362</v>
      </c>
      <c r="BW46" s="4">
        <f>CumHKI!BV46*Inputs!BY$15*Population!BV45</f>
        <v>40637.248966539861</v>
      </c>
      <c r="BX46" s="4">
        <f>CumHKI!BW46*Inputs!BZ$15*Population!BW45</f>
        <v>35239.339534846651</v>
      </c>
      <c r="BY46" s="4">
        <f>CumHKI!BX46*Inputs!CA$15*Population!BX45</f>
        <v>32184.995868169888</v>
      </c>
      <c r="BZ46" s="4">
        <f>CumHKI!BY46*Inputs!CB$15*Population!BY45</f>
        <v>29099.756419371177</v>
      </c>
      <c r="CA46" s="4">
        <f>CumHKI!BZ46*Inputs!CC$15*Population!BZ45</f>
        <v>22873.324801549461</v>
      </c>
      <c r="CB46" s="4">
        <f>CumHKI!CA46*Inputs!CD$15*Population!CA45</f>
        <v>22592.582547737609</v>
      </c>
      <c r="CC46" s="4">
        <f>CumHKI!CB46*Inputs!CE$15*Population!CB45</f>
        <v>18685.24222296914</v>
      </c>
      <c r="CD46" s="4">
        <f>CumHKI!CC46*Inputs!CF$15*Population!CC45</f>
        <v>13776.492725294296</v>
      </c>
      <c r="CE46" s="4">
        <f>CumHKI!CD46*Inputs!CG$15*Population!CD45</f>
        <v>11154.082489545948</v>
      </c>
      <c r="CF46" s="4">
        <f>CumHKI!CE46*Inputs!CH$15*Population!CE45</f>
        <v>7727.1871277072778</v>
      </c>
      <c r="CG46" s="4">
        <f>CumHKI!CF46*Inputs!CI$15*Population!CF45</f>
        <v>6271.6432554945786</v>
      </c>
      <c r="CH46" s="4">
        <f>CumHKI!CG46*Inputs!CJ$15*Population!CG45</f>
        <v>4971.1944570689475</v>
      </c>
      <c r="CI46" s="4">
        <f>CumHKI!CH46*Inputs!CK$15*Population!CH45</f>
        <v>3828.5175214465307</v>
      </c>
      <c r="CJ46" s="4">
        <f>CumHKI!CI46*Inputs!CL$15*Population!CI45</f>
        <v>2889.0837420754165</v>
      </c>
      <c r="CK46" s="4">
        <f>CumHKI!CJ46*Inputs!CM$15*Population!CJ45</f>
        <v>2152.7451530106468</v>
      </c>
      <c r="CL46" s="4">
        <f>CumHKI!CK46*Inputs!CN$15*Population!CK45</f>
        <v>1584.4905429193693</v>
      </c>
      <c r="CM46" s="4">
        <f>CumHKI!CL46*Inputs!CO$15*Population!CL45</f>
        <v>1135.5251270806291</v>
      </c>
      <c r="CN46" s="4">
        <f>CumHKI!CM46*Inputs!CP$15*Population!CM45</f>
        <v>797.92813522854988</v>
      </c>
      <c r="CO46" s="4">
        <f>CumHKI!CN46*Inputs!CQ$15*Population!CN45</f>
        <v>541.67716768814807</v>
      </c>
      <c r="CP46" s="4">
        <f>CumHKI!CO46*Inputs!CR$15*Population!CO45</f>
        <v>342.60641813525888</v>
      </c>
      <c r="CQ46" s="4">
        <f>CumHKI!CP46*Inputs!CS$15*Population!CP45</f>
        <v>196.06089109171222</v>
      </c>
      <c r="CR46" s="4">
        <f>CumHKI!CQ46*Inputs!CT$15*Population!CQ45</f>
        <v>124.82046391246821</v>
      </c>
      <c r="CS46" s="4">
        <f>CumHKI!CR46*Inputs!CU$15*Population!CR45</f>
        <v>94.410544040269755</v>
      </c>
      <c r="CT46" s="4">
        <f>CumHKI!CS46*Inputs!CV$15*Population!CS45</f>
        <v>73.015420963451746</v>
      </c>
      <c r="CU46" s="4">
        <f>CumHKI!CT46*Inputs!CW$15*Population!CT45</f>
        <v>41.177593877404504</v>
      </c>
      <c r="CV46" s="4">
        <f>CumHKI!CU46*Inputs!CX$15*Population!CU45</f>
        <v>7.4722958549936545</v>
      </c>
      <c r="CW46" s="4">
        <f>CumHKI!CV46*Inputs!CY$15*Population!CV45</f>
        <v>7.0089278473103587</v>
      </c>
      <c r="CX46" s="4">
        <f>CumHKI!CW46*Inputs!CZ$15*Population!CW45</f>
        <v>4.6263550147263093</v>
      </c>
      <c r="CY46" s="4">
        <f>CumHKI!CX46*Inputs!DA$15*Population!CX45</f>
        <v>2.2902747597654995</v>
      </c>
      <c r="CZ46" s="4">
        <f>CumHKI!CY46*Inputs!DB$15*Population!CY45</f>
        <v>1.0078216764644663</v>
      </c>
    </row>
    <row r="47" spans="1:104" x14ac:dyDescent="0.25">
      <c r="A47">
        <f>'HKFI(x)'!AE45</f>
        <v>1993</v>
      </c>
      <c r="B47">
        <f t="shared" si="0"/>
        <v>16139167.45986262</v>
      </c>
      <c r="C47">
        <f t="shared" si="1"/>
        <v>3.2534977755786842</v>
      </c>
      <c r="D47" s="4">
        <f>CumHKI!C47*Inputs!F$15*Population!C46</f>
        <v>0</v>
      </c>
      <c r="E47" s="4">
        <f>CumHKI!D47*Inputs!G$15*Population!D46</f>
        <v>0</v>
      </c>
      <c r="F47" s="4">
        <f>CumHKI!E47*Inputs!H$15*Population!E46</f>
        <v>0</v>
      </c>
      <c r="G47" s="4">
        <f>CumHKI!F47*Inputs!I$15*Population!F46</f>
        <v>0</v>
      </c>
      <c r="H47" s="4">
        <f>CumHKI!G47*Inputs!J$15*Population!G46</f>
        <v>0</v>
      </c>
      <c r="I47" s="4">
        <f>CumHKI!H47*Inputs!K$15*Population!H46</f>
        <v>0</v>
      </c>
      <c r="J47" s="4">
        <f>CumHKI!I47*Inputs!L$15*Population!I46</f>
        <v>0</v>
      </c>
      <c r="K47" s="4">
        <f>CumHKI!J47*Inputs!M$15*Population!J46</f>
        <v>0</v>
      </c>
      <c r="L47" s="4">
        <f>CumHKI!K47*Inputs!N$15*Population!K46</f>
        <v>0</v>
      </c>
      <c r="M47" s="4">
        <f>CumHKI!L47*Inputs!O$15*Population!L46</f>
        <v>0</v>
      </c>
      <c r="N47" s="4">
        <f>CumHKI!M47*Inputs!P$15*Population!M46</f>
        <v>0</v>
      </c>
      <c r="O47" s="4">
        <f>CumHKI!N47*Inputs!Q$15*Population!N46</f>
        <v>0</v>
      </c>
      <c r="P47" s="4">
        <f>CumHKI!O47*Inputs!R$15*Population!O46</f>
        <v>0</v>
      </c>
      <c r="Q47" s="4">
        <f>CumHKI!P47*Inputs!S$15*Population!P46</f>
        <v>0</v>
      </c>
      <c r="R47" s="4">
        <f>CumHKI!Q47*Inputs!T$15*Population!Q46</f>
        <v>0</v>
      </c>
      <c r="S47" s="4">
        <f>CumHKI!R47*Inputs!U$15*Population!R46</f>
        <v>5618.097262316156</v>
      </c>
      <c r="T47" s="4">
        <f>CumHKI!S47*Inputs!V$15*Population!S46</f>
        <v>7658.315428375342</v>
      </c>
      <c r="U47" s="4">
        <f>CumHKI!T47*Inputs!W$15*Population!T46</f>
        <v>14214.866635035407</v>
      </c>
      <c r="V47" s="4">
        <f>CumHKI!U47*Inputs!X$15*Population!U46</f>
        <v>23671.57762892784</v>
      </c>
      <c r="W47" s="4">
        <f>CumHKI!V47*Inputs!Y$15*Population!V46</f>
        <v>41229.980827049614</v>
      </c>
      <c r="X47" s="4">
        <f>CumHKI!W47*Inputs!Z$15*Population!W46</f>
        <v>56927.996593151722</v>
      </c>
      <c r="Y47" s="4">
        <f>CumHKI!X47*Inputs!AA$15*Population!X46</f>
        <v>84377.170455427928</v>
      </c>
      <c r="Z47" s="4">
        <f>CumHKI!Y47*Inputs!AB$15*Population!Y46</f>
        <v>111910.07693975561</v>
      </c>
      <c r="AA47" s="4">
        <f>CumHKI!Z47*Inputs!AC$15*Population!Z46</f>
        <v>144291.93962381285</v>
      </c>
      <c r="AB47" s="4">
        <f>CumHKI!AA47*Inputs!AD$15*Population!AA46</f>
        <v>185628.10666547937</v>
      </c>
      <c r="AC47" s="4">
        <f>CumHKI!AB47*Inputs!AE$15*Population!AB46</f>
        <v>230161.4107477268</v>
      </c>
      <c r="AD47" s="4">
        <f>CumHKI!AC47*Inputs!AF$15*Population!AC46</f>
        <v>278881.12182101066</v>
      </c>
      <c r="AE47" s="4">
        <f>CumHKI!AD47*Inputs!AG$15*Population!AD46</f>
        <v>311480.96341070643</v>
      </c>
      <c r="AF47" s="4">
        <f>CumHKI!AE47*Inputs!AH$15*Population!AE46</f>
        <v>357008.48348052253</v>
      </c>
      <c r="AG47" s="4">
        <f>CumHKI!AF47*Inputs!AI$15*Population!AF46</f>
        <v>414691.62008524389</v>
      </c>
      <c r="AH47" s="4">
        <f>CumHKI!AG47*Inputs!AJ$15*Population!AG46</f>
        <v>445617.00308051903</v>
      </c>
      <c r="AI47" s="4">
        <f>CumHKI!AH47*Inputs!AK$15*Population!AH46</f>
        <v>496206.98335371469</v>
      </c>
      <c r="AJ47" s="4">
        <f>CumHKI!AI47*Inputs!AL$15*Population!AI46</f>
        <v>503819.54787079676</v>
      </c>
      <c r="AK47" s="4">
        <f>CumHKI!AJ47*Inputs!AM$15*Population!AJ46</f>
        <v>511831.94217873033</v>
      </c>
      <c r="AL47" s="4">
        <f>CumHKI!AK47*Inputs!AN$15*Population!AK46</f>
        <v>525308.91483262554</v>
      </c>
      <c r="AM47" s="4">
        <f>CumHKI!AL47*Inputs!AO$15*Population!AL46</f>
        <v>523468.8983283884</v>
      </c>
      <c r="AN47" s="4">
        <f>CumHKI!AM47*Inputs!AP$15*Population!AM46</f>
        <v>529029.65504585684</v>
      </c>
      <c r="AO47" s="4">
        <f>CumHKI!AN47*Inputs!AQ$15*Population!AN46</f>
        <v>517506.57028577343</v>
      </c>
      <c r="AP47" s="4">
        <f>CumHKI!AO47*Inputs!AR$15*Population!AO46</f>
        <v>491780.6709938476</v>
      </c>
      <c r="AQ47" s="4">
        <f>CumHKI!AP47*Inputs!AS$15*Population!AP46</f>
        <v>491434.36752794124</v>
      </c>
      <c r="AR47" s="4">
        <f>CumHKI!AQ47*Inputs!AT$15*Population!AQ46</f>
        <v>497108.3339593712</v>
      </c>
      <c r="AS47" s="4">
        <f>CumHKI!AR47*Inputs!AU$15*Population!AR46</f>
        <v>510261.07641367079</v>
      </c>
      <c r="AT47" s="4">
        <f>CumHKI!AS47*Inputs!AV$15*Population!AS46</f>
        <v>497874.95935091778</v>
      </c>
      <c r="AU47" s="4">
        <f>CumHKI!AT47*Inputs!AW$15*Population!AT46</f>
        <v>489399.68377941567</v>
      </c>
      <c r="AV47" s="4">
        <f>CumHKI!AU47*Inputs!AX$15*Population!AU46</f>
        <v>490343.92688773986</v>
      </c>
      <c r="AW47" s="4">
        <f>CumHKI!AV47*Inputs!AY$15*Population!AV46</f>
        <v>473284.83903821168</v>
      </c>
      <c r="AX47" s="4">
        <f>CumHKI!AW47*Inputs!AZ$15*Population!AW46</f>
        <v>466101.25790292613</v>
      </c>
      <c r="AY47" s="4">
        <f>CumHKI!AX47*Inputs!BA$15*Population!AX46</f>
        <v>427590.71451231709</v>
      </c>
      <c r="AZ47" s="4">
        <f>CumHKI!AY47*Inputs!BB$15*Population!AY46</f>
        <v>397973.08833908598</v>
      </c>
      <c r="BA47" s="4">
        <f>CumHKI!AZ47*Inputs!BC$15*Population!AZ46</f>
        <v>392956.23547846684</v>
      </c>
      <c r="BB47" s="4">
        <f>CumHKI!BA47*Inputs!BD$15*Population!BA46</f>
        <v>364849.40078972577</v>
      </c>
      <c r="BC47" s="4">
        <f>CumHKI!BB47*Inputs!BE$15*Population!BB46</f>
        <v>354049.09015457676</v>
      </c>
      <c r="BD47" s="4">
        <f>CumHKI!BC47*Inputs!BF$15*Population!BC46</f>
        <v>332554.32225377072</v>
      </c>
      <c r="BE47" s="4">
        <f>CumHKI!BD47*Inputs!BG$15*Population!BD46</f>
        <v>312308.70956035412</v>
      </c>
      <c r="BF47" s="4">
        <f>CumHKI!BE47*Inputs!BH$15*Population!BE46</f>
        <v>309013.10120265384</v>
      </c>
      <c r="BG47" s="4">
        <f>CumHKI!BF47*Inputs!BI$15*Population!BF46</f>
        <v>296764.16454359685</v>
      </c>
      <c r="BH47" s="4">
        <f>CumHKI!BG47*Inputs!BJ$15*Population!BG46</f>
        <v>278199.7384906392</v>
      </c>
      <c r="BI47" s="4">
        <f>CumHKI!BH47*Inputs!BK$15*Population!BH46</f>
        <v>251729.03236183216</v>
      </c>
      <c r="BJ47" s="4">
        <f>CumHKI!BI47*Inputs!BL$15*Population!BI46</f>
        <v>222185.48329915968</v>
      </c>
      <c r="BK47" s="4">
        <f>CumHKI!BJ47*Inputs!BM$15*Population!BJ46</f>
        <v>197663.44362096812</v>
      </c>
      <c r="BL47" s="4">
        <f>CumHKI!BK47*Inputs!BN$15*Population!BK46</f>
        <v>164992.22611905786</v>
      </c>
      <c r="BM47" s="4">
        <f>CumHKI!BL47*Inputs!BO$15*Population!BL46</f>
        <v>139975.79941243437</v>
      </c>
      <c r="BN47" s="4">
        <f>CumHKI!BM47*Inputs!BP$15*Population!BM46</f>
        <v>118609.06276515857</v>
      </c>
      <c r="BO47" s="4">
        <f>CumHKI!BN47*Inputs!BQ$15*Population!BN46</f>
        <v>94375.311394475328</v>
      </c>
      <c r="BP47" s="4">
        <f>CumHKI!BO47*Inputs!BR$15*Population!BO46</f>
        <v>94640.588311423387</v>
      </c>
      <c r="BQ47" s="4">
        <f>CumHKI!BP47*Inputs!BS$15*Population!BP46</f>
        <v>81106.953753458991</v>
      </c>
      <c r="BR47" s="4">
        <f>CumHKI!BQ47*Inputs!BT$15*Population!BQ46</f>
        <v>72824.033689469434</v>
      </c>
      <c r="BS47" s="4">
        <f>CumHKI!BR47*Inputs!BU$15*Population!BR46</f>
        <v>67260.343426831634</v>
      </c>
      <c r="BT47" s="4">
        <f>CumHKI!BS47*Inputs!BV$15*Population!BS46</f>
        <v>63328.235724273603</v>
      </c>
      <c r="BU47" s="4">
        <f>CumHKI!BT47*Inputs!BW$15*Population!BT46</f>
        <v>56131.856364682761</v>
      </c>
      <c r="BV47" s="4">
        <f>CumHKI!BU47*Inputs!BX$15*Population!BU46</f>
        <v>51220.384569891779</v>
      </c>
      <c r="BW47" s="4">
        <f>CumHKI!BV47*Inputs!BY$15*Population!BV46</f>
        <v>42075.098001581864</v>
      </c>
      <c r="BX47" s="4">
        <f>CumHKI!BW47*Inputs!BZ$15*Population!BW46</f>
        <v>36474.636895983545</v>
      </c>
      <c r="BY47" s="4">
        <f>CumHKI!BX47*Inputs!CA$15*Population!BX46</f>
        <v>33310.04899993891</v>
      </c>
      <c r="BZ47" s="4">
        <f>CumHKI!BY47*Inputs!CB$15*Population!BY46</f>
        <v>30100.724337503361</v>
      </c>
      <c r="CA47" s="4">
        <f>CumHKI!BZ47*Inputs!CC$15*Population!BZ46</f>
        <v>23652.166753319281</v>
      </c>
      <c r="CB47" s="4">
        <f>CumHKI!CA47*Inputs!CD$15*Population!CA46</f>
        <v>23390.897391742325</v>
      </c>
      <c r="CC47" s="4">
        <f>CumHKI!CB47*Inputs!CE$15*Population!CB46</f>
        <v>19443.646216295743</v>
      </c>
      <c r="CD47" s="4">
        <f>CumHKI!CC47*Inputs!CF$15*Population!CC46</f>
        <v>14446.226292780007</v>
      </c>
      <c r="CE47" s="4">
        <f>CumHKI!CD47*Inputs!CG$15*Population!CD46</f>
        <v>11660.623378223963</v>
      </c>
      <c r="CF47" s="4">
        <f>CumHKI!CE47*Inputs!CH$15*Population!CE46</f>
        <v>7978.0328747500225</v>
      </c>
      <c r="CG47" s="4">
        <f>CumHKI!CF47*Inputs!CI$15*Population!CF46</f>
        <v>6411.6792115179987</v>
      </c>
      <c r="CH47" s="4">
        <f>CumHKI!CG47*Inputs!CJ$15*Population!CG46</f>
        <v>5138.0963964642051</v>
      </c>
      <c r="CI47" s="4">
        <f>CumHKI!CH47*Inputs!CK$15*Population!CH46</f>
        <v>4016.2851125874095</v>
      </c>
      <c r="CJ47" s="4">
        <f>CumHKI!CI47*Inputs!CL$15*Population!CI46</f>
        <v>3049.5654159373016</v>
      </c>
      <c r="CK47" s="4">
        <f>CumHKI!CJ47*Inputs!CM$15*Population!CJ46</f>
        <v>2265.4150868426518</v>
      </c>
      <c r="CL47" s="4">
        <f>CumHKI!CK47*Inputs!CN$15*Population!CK46</f>
        <v>1655.7665518875965</v>
      </c>
      <c r="CM47" s="4">
        <f>CumHKI!CL47*Inputs!CO$15*Population!CL46</f>
        <v>1191.3364738254115</v>
      </c>
      <c r="CN47" s="4">
        <f>CumHKI!CM47*Inputs!CP$15*Population!CM46</f>
        <v>840.03052014714717</v>
      </c>
      <c r="CO47" s="4">
        <f>CumHKI!CN47*Inputs!CQ$15*Population!CN46</f>
        <v>592.66144183938718</v>
      </c>
      <c r="CP47" s="4">
        <f>CumHKI!CO47*Inputs!CR$15*Population!CO46</f>
        <v>406.32815043758075</v>
      </c>
      <c r="CQ47" s="4">
        <f>CumHKI!CP47*Inputs!CS$15*Population!CP46</f>
        <v>252.84965952549365</v>
      </c>
      <c r="CR47" s="4">
        <f>CumHKI!CQ47*Inputs!CT$15*Population!CQ46</f>
        <v>134.05990655814196</v>
      </c>
      <c r="CS47" s="4">
        <f>CumHKI!CR47*Inputs!CU$15*Population!CR46</f>
        <v>87.851780065168882</v>
      </c>
      <c r="CT47" s="4">
        <f>CumHKI!CS47*Inputs!CV$15*Population!CS46</f>
        <v>66.722187061363741</v>
      </c>
      <c r="CU47" s="4">
        <f>CumHKI!CT47*Inputs!CW$15*Population!CT46</f>
        <v>51.351504853416607</v>
      </c>
      <c r="CV47" s="4">
        <f>CumHKI!CU47*Inputs!CX$15*Population!CU46</f>
        <v>29.261248382335676</v>
      </c>
      <c r="CW47" s="4">
        <f>CumHKI!CV47*Inputs!CY$15*Population!CV46</f>
        <v>5.8991809381528846</v>
      </c>
      <c r="CX47" s="4">
        <f>CumHKI!CW47*Inputs!CZ$15*Population!CW46</f>
        <v>5.0620034452797036</v>
      </c>
      <c r="CY47" s="4">
        <f>CumHKI!CX47*Inputs!DA$15*Population!CX46</f>
        <v>2.3131775073631546</v>
      </c>
      <c r="CZ47" s="4">
        <f>CumHKI!CY47*Inputs!DB$15*Population!CY46</f>
        <v>1.1451373798827498</v>
      </c>
    </row>
    <row r="48" spans="1:104" x14ac:dyDescent="0.25">
      <c r="A48">
        <f>'HKFI(x)'!AE46</f>
        <v>1994</v>
      </c>
      <c r="B48">
        <f t="shared" si="0"/>
        <v>16679993.769616339</v>
      </c>
      <c r="C48">
        <f t="shared" si="1"/>
        <v>3.3510173997433945</v>
      </c>
      <c r="D48" s="4">
        <f>CumHKI!C48*Inputs!F$15*Population!C47</f>
        <v>0</v>
      </c>
      <c r="E48" s="4">
        <f>CumHKI!D48*Inputs!G$15*Population!D47</f>
        <v>0</v>
      </c>
      <c r="F48" s="4">
        <f>CumHKI!E48*Inputs!H$15*Population!E47</f>
        <v>0</v>
      </c>
      <c r="G48" s="4">
        <f>CumHKI!F48*Inputs!I$15*Population!F47</f>
        <v>0</v>
      </c>
      <c r="H48" s="4">
        <f>CumHKI!G48*Inputs!J$15*Population!G47</f>
        <v>0</v>
      </c>
      <c r="I48" s="4">
        <f>CumHKI!H48*Inputs!K$15*Population!H47</f>
        <v>0</v>
      </c>
      <c r="J48" s="4">
        <f>CumHKI!I48*Inputs!L$15*Population!I47</f>
        <v>0</v>
      </c>
      <c r="K48" s="4">
        <f>CumHKI!J48*Inputs!M$15*Population!J47</f>
        <v>0</v>
      </c>
      <c r="L48" s="4">
        <f>CumHKI!K48*Inputs!N$15*Population!K47</f>
        <v>0</v>
      </c>
      <c r="M48" s="4">
        <f>CumHKI!L48*Inputs!O$15*Population!L47</f>
        <v>0</v>
      </c>
      <c r="N48" s="4">
        <f>CumHKI!M48*Inputs!P$15*Population!M47</f>
        <v>0</v>
      </c>
      <c r="O48" s="4">
        <f>CumHKI!N48*Inputs!Q$15*Population!N47</f>
        <v>0</v>
      </c>
      <c r="P48" s="4">
        <f>CumHKI!O48*Inputs!R$15*Population!O47</f>
        <v>0</v>
      </c>
      <c r="Q48" s="4">
        <f>CumHKI!P48*Inputs!S$15*Population!P47</f>
        <v>0</v>
      </c>
      <c r="R48" s="4">
        <f>CumHKI!Q48*Inputs!T$15*Population!Q47</f>
        <v>0</v>
      </c>
      <c r="S48" s="4">
        <f>CumHKI!R48*Inputs!U$15*Population!R47</f>
        <v>5846.6856256826195</v>
      </c>
      <c r="T48" s="4">
        <f>CumHKI!S48*Inputs!V$15*Population!S47</f>
        <v>7994.1069713939141</v>
      </c>
      <c r="U48" s="4">
        <f>CumHKI!T48*Inputs!W$15*Population!T47</f>
        <v>14872.813774433122</v>
      </c>
      <c r="V48" s="4">
        <f>CumHKI!U48*Inputs!X$15*Population!U47</f>
        <v>24763.219151027737</v>
      </c>
      <c r="W48" s="4">
        <f>CumHKI!V48*Inputs!Y$15*Population!V47</f>
        <v>43130.309443734252</v>
      </c>
      <c r="X48" s="4">
        <f>CumHKI!W48*Inputs!Z$15*Population!W47</f>
        <v>59555.805427209954</v>
      </c>
      <c r="Y48" s="4">
        <f>CumHKI!X48*Inputs!AA$15*Population!X47</f>
        <v>88274.394301785549</v>
      </c>
      <c r="Z48" s="4">
        <f>CumHKI!Y48*Inputs!AB$15*Population!Y47</f>
        <v>117073.96841092351</v>
      </c>
      <c r="AA48" s="4">
        <f>CumHKI!Z48*Inputs!AC$15*Population!Z47</f>
        <v>151003.82634015344</v>
      </c>
      <c r="AB48" s="4">
        <f>CumHKI!AA48*Inputs!AD$15*Population!AA47</f>
        <v>194422.04622517028</v>
      </c>
      <c r="AC48" s="4">
        <f>CumHKI!AB48*Inputs!AE$15*Population!AB47</f>
        <v>240211.70113008539</v>
      </c>
      <c r="AD48" s="4">
        <f>CumHKI!AC48*Inputs!AF$15*Population!AC47</f>
        <v>289294.82735615125</v>
      </c>
      <c r="AE48" s="4">
        <f>CumHKI!AD48*Inputs!AG$15*Population!AD47</f>
        <v>321638.60627700068</v>
      </c>
      <c r="AF48" s="4">
        <f>CumHKI!AE48*Inputs!AH$15*Population!AE47</f>
        <v>368560.60474881844</v>
      </c>
      <c r="AG48" s="4">
        <f>CumHKI!AF48*Inputs!AI$15*Population!AF47</f>
        <v>427688.30153270153</v>
      </c>
      <c r="AH48" s="4">
        <f>CumHKI!AG48*Inputs!AJ$15*Population!AG47</f>
        <v>459979.14529257338</v>
      </c>
      <c r="AI48" s="4">
        <f>CumHKI!AH48*Inputs!AK$15*Population!AH47</f>
        <v>513181.07954366389</v>
      </c>
      <c r="AJ48" s="4">
        <f>CumHKI!AI48*Inputs!AL$15*Population!AI47</f>
        <v>521738.037623988</v>
      </c>
      <c r="AK48" s="4">
        <f>CumHKI!AJ48*Inputs!AM$15*Population!AJ47</f>
        <v>529546.81626509968</v>
      </c>
      <c r="AL48" s="4">
        <f>CumHKI!AK48*Inputs!AN$15*Population!AK47</f>
        <v>542966.99184668483</v>
      </c>
      <c r="AM48" s="4">
        <f>CumHKI!AL48*Inputs!AO$15*Population!AL47</f>
        <v>541831.21145277936</v>
      </c>
      <c r="AN48" s="4">
        <f>CumHKI!AM48*Inputs!AP$15*Population!AM47</f>
        <v>548699.03572769789</v>
      </c>
      <c r="AO48" s="4">
        <f>CumHKI!AN48*Inputs!AQ$15*Population!AN47</f>
        <v>537520.51785903785</v>
      </c>
      <c r="AP48" s="4">
        <f>CumHKI!AO48*Inputs!AR$15*Population!AO47</f>
        <v>510819.79536030273</v>
      </c>
      <c r="AQ48" s="4">
        <f>CumHKI!AP48*Inputs!AS$15*Population!AP47</f>
        <v>510817.02044256352</v>
      </c>
      <c r="AR48" s="4">
        <f>CumHKI!AQ48*Inputs!AT$15*Population!AQ47</f>
        <v>514943.0754072977</v>
      </c>
      <c r="AS48" s="4">
        <f>CumHKI!AR48*Inputs!AU$15*Population!AR47</f>
        <v>525261.27344661148</v>
      </c>
      <c r="AT48" s="4">
        <f>CumHKI!AS48*Inputs!AV$15*Population!AS47</f>
        <v>510316.87121513003</v>
      </c>
      <c r="AU48" s="4">
        <f>CumHKI!AT48*Inputs!AW$15*Population!AT47</f>
        <v>501782.05323383183</v>
      </c>
      <c r="AV48" s="4">
        <f>CumHKI!AU48*Inputs!AX$15*Population!AU47</f>
        <v>502314.76482058212</v>
      </c>
      <c r="AW48" s="4">
        <f>CumHKI!AV48*Inputs!AY$15*Population!AV47</f>
        <v>485726.65993644699</v>
      </c>
      <c r="AX48" s="4">
        <f>CumHKI!AW48*Inputs!AZ$15*Population!AW47</f>
        <v>480103.98686328158</v>
      </c>
      <c r="AY48" s="4">
        <f>CumHKI!AX48*Inputs!BA$15*Population!AX47</f>
        <v>441533.34900854551</v>
      </c>
      <c r="AZ48" s="4">
        <f>CumHKI!AY48*Inputs!BB$15*Population!AY47</f>
        <v>410562.63829932886</v>
      </c>
      <c r="BA48" s="4">
        <f>CumHKI!AZ48*Inputs!BC$15*Population!AZ47</f>
        <v>405169.45477241796</v>
      </c>
      <c r="BB48" s="4">
        <f>CumHKI!BA48*Inputs!BD$15*Population!BA47</f>
        <v>376816.27708069864</v>
      </c>
      <c r="BC48" s="4">
        <f>CumHKI!BB48*Inputs!BE$15*Population!BB47</f>
        <v>366549.2242567545</v>
      </c>
      <c r="BD48" s="4">
        <f>CumHKI!BC48*Inputs!BF$15*Population!BC47</f>
        <v>344835.97994566098</v>
      </c>
      <c r="BE48" s="4">
        <f>CumHKI!BD48*Inputs!BG$15*Population!BD47</f>
        <v>323841.28205634095</v>
      </c>
      <c r="BF48" s="4">
        <f>CumHKI!BE48*Inputs!BH$15*Population!BE47</f>
        <v>320559.77981191332</v>
      </c>
      <c r="BG48" s="4">
        <f>CumHKI!BF48*Inputs!BI$15*Population!BF47</f>
        <v>307681.83407388482</v>
      </c>
      <c r="BH48" s="4">
        <f>CumHKI!BG48*Inputs!BJ$15*Population!BG47</f>
        <v>287996.40447323292</v>
      </c>
      <c r="BI48" s="4">
        <f>CumHKI!BH48*Inputs!BK$15*Population!BH47</f>
        <v>260188.73500176583</v>
      </c>
      <c r="BJ48" s="4">
        <f>CumHKI!BI48*Inputs!BL$15*Population!BI47</f>
        <v>229625.06907389447</v>
      </c>
      <c r="BK48" s="4">
        <f>CumHKI!BJ48*Inputs!BM$15*Population!BJ47</f>
        <v>204254.12133271733</v>
      </c>
      <c r="BL48" s="4">
        <f>CumHKI!BK48*Inputs!BN$15*Population!BK47</f>
        <v>170229.96081392124</v>
      </c>
      <c r="BM48" s="4">
        <f>CumHKI!BL48*Inputs!BO$15*Population!BL47</f>
        <v>144092.13024384258</v>
      </c>
      <c r="BN48" s="4">
        <f>CumHKI!BM48*Inputs!BP$15*Population!BM47</f>
        <v>121832.94346850384</v>
      </c>
      <c r="BO48" s="4">
        <f>CumHKI!BN48*Inputs!BQ$15*Population!BN47</f>
        <v>96826.122409858173</v>
      </c>
      <c r="BP48" s="4">
        <f>CumHKI!BO48*Inputs!BR$15*Population!BO47</f>
        <v>96958.108446462356</v>
      </c>
      <c r="BQ48" s="4">
        <f>CumHKI!BP48*Inputs!BS$15*Population!BP47</f>
        <v>83086.53178730201</v>
      </c>
      <c r="BR48" s="4">
        <f>CumHKI!BQ48*Inputs!BT$15*Population!BQ47</f>
        <v>74677.556189598472</v>
      </c>
      <c r="BS48" s="4">
        <f>CumHKI!BR48*Inputs!BU$15*Population!BR47</f>
        <v>69001.544537964102</v>
      </c>
      <c r="BT48" s="4">
        <f>CumHKI!BS48*Inputs!BV$15*Population!BS47</f>
        <v>64864.783205624604</v>
      </c>
      <c r="BU48" s="4">
        <f>CumHKI!BT48*Inputs!BW$15*Population!BT47</f>
        <v>57403.771470395564</v>
      </c>
      <c r="BV48" s="4">
        <f>CumHKI!BU48*Inputs!BX$15*Population!BU47</f>
        <v>52417.238906086073</v>
      </c>
      <c r="BW48" s="4">
        <f>CumHKI!BV48*Inputs!BY$15*Population!BV47</f>
        <v>43579.526747193406</v>
      </c>
      <c r="BX48" s="4">
        <f>CumHKI!BW48*Inputs!BZ$15*Population!BW47</f>
        <v>37836.939671639841</v>
      </c>
      <c r="BY48" s="4">
        <f>CumHKI!BX48*Inputs!CA$15*Population!BX47</f>
        <v>34531.564416281297</v>
      </c>
      <c r="BZ48" s="4">
        <f>CumHKI!BY48*Inputs!CB$15*Population!BY47</f>
        <v>31192.98129947465</v>
      </c>
      <c r="CA48" s="4">
        <f>CumHKI!BZ48*Inputs!CC$15*Population!BZ47</f>
        <v>24456.57149944935</v>
      </c>
      <c r="CB48" s="4">
        <f>CumHKI!CA48*Inputs!CD$15*Population!CA47</f>
        <v>24109.976506740873</v>
      </c>
      <c r="CC48" s="4">
        <f>CumHKI!CB48*Inputs!CE$15*Population!CB47</f>
        <v>20011.278515595335</v>
      </c>
      <c r="CD48" s="4">
        <f>CumHKI!CC48*Inputs!CF$15*Population!CC47</f>
        <v>14926.493759854744</v>
      </c>
      <c r="CE48" s="4">
        <f>CumHKI!CD48*Inputs!CG$15*Population!CD47</f>
        <v>12125.658429950923</v>
      </c>
      <c r="CF48" s="4">
        <f>CumHKI!CE48*Inputs!CH$15*Population!CE47</f>
        <v>8233.1228180208491</v>
      </c>
      <c r="CG48" s="4">
        <f>CumHKI!CF48*Inputs!CI$15*Population!CF47</f>
        <v>6482.9376836736265</v>
      </c>
      <c r="CH48" s="4">
        <f>CumHKI!CG48*Inputs!CJ$15*Population!CG47</f>
        <v>5098.3233297791348</v>
      </c>
      <c r="CI48" s="4">
        <f>CumHKI!CH48*Inputs!CK$15*Population!CH47</f>
        <v>4006.0714854185667</v>
      </c>
      <c r="CJ48" s="4">
        <f>CumHKI!CI48*Inputs!CL$15*Population!CI47</f>
        <v>3062.5812714601179</v>
      </c>
      <c r="CK48" s="4">
        <f>CumHKI!CJ48*Inputs!CM$15*Population!CJ47</f>
        <v>2271.5084861861747</v>
      </c>
      <c r="CL48" s="4">
        <f>CumHKI!CK48*Inputs!CN$15*Population!CK47</f>
        <v>1642.4850254697083</v>
      </c>
      <c r="CM48" s="4">
        <f>CumHKI!CL48*Inputs!CO$15*Population!CL47</f>
        <v>1159.2267193941427</v>
      </c>
      <c r="CN48" s="4">
        <f>CumHKI!CM48*Inputs!CP$15*Population!CM47</f>
        <v>798.61682911719265</v>
      </c>
      <c r="CO48" s="4">
        <f>CumHKI!CN48*Inputs!CQ$15*Population!CN47</f>
        <v>544.67928759839765</v>
      </c>
      <c r="CP48" s="4">
        <f>CumHKI!CO48*Inputs!CR$15*Population!CO47</f>
        <v>387.53670328659331</v>
      </c>
      <c r="CQ48" s="4">
        <f>CumHKI!CP48*Inputs!CS$15*Population!CP47</f>
        <v>270.97913318701336</v>
      </c>
      <c r="CR48" s="4">
        <f>CumHKI!CQ48*Inputs!CT$15*Population!CQ47</f>
        <v>163.23205868101491</v>
      </c>
      <c r="CS48" s="4">
        <f>CumHKI!CR48*Inputs!CU$15*Population!CR47</f>
        <v>71.921142058941527</v>
      </c>
      <c r="CT48" s="4">
        <f>CumHKI!CS48*Inputs!CV$15*Population!CS47</f>
        <v>51.019512025424163</v>
      </c>
      <c r="CU48" s="4">
        <f>CumHKI!CT48*Inputs!CW$15*Population!CT47</f>
        <v>38.898764926463073</v>
      </c>
      <c r="CV48" s="4">
        <f>CumHKI!CU48*Inputs!CX$15*Population!CU47</f>
        <v>29.821316620603916</v>
      </c>
      <c r="CW48" s="4">
        <f>CumHKI!CV48*Inputs!CY$15*Population!CV47</f>
        <v>17.477306726100949</v>
      </c>
      <c r="CX48" s="4">
        <f>CumHKI!CW48*Inputs!CZ$15*Population!CW47</f>
        <v>4.1949731115753846</v>
      </c>
      <c r="CY48" s="4">
        <f>CumHKI!CX48*Inputs!DA$15*Population!CX47</f>
        <v>2.4661042425721633</v>
      </c>
      <c r="CZ48" s="4">
        <f>CumHKI!CY48*Inputs!DB$15*Population!CY47</f>
        <v>1.2850986152017527</v>
      </c>
    </row>
    <row r="49" spans="1:104" x14ac:dyDescent="0.25">
      <c r="A49">
        <f>'HKFI(x)'!AE47</f>
        <v>1995</v>
      </c>
      <c r="B49">
        <f t="shared" si="0"/>
        <v>17253830.194607362</v>
      </c>
      <c r="C49">
        <f t="shared" si="1"/>
        <v>3.4402676218998396</v>
      </c>
      <c r="D49" s="4">
        <f>CumHKI!C49*Inputs!F$15*Population!C48</f>
        <v>0</v>
      </c>
      <c r="E49" s="4">
        <f>CumHKI!D49*Inputs!G$15*Population!D48</f>
        <v>0</v>
      </c>
      <c r="F49" s="4">
        <f>CumHKI!E49*Inputs!H$15*Population!E48</f>
        <v>0</v>
      </c>
      <c r="G49" s="4">
        <f>CumHKI!F49*Inputs!I$15*Population!F48</f>
        <v>0</v>
      </c>
      <c r="H49" s="4">
        <f>CumHKI!G49*Inputs!J$15*Population!G48</f>
        <v>0</v>
      </c>
      <c r="I49" s="4">
        <f>CumHKI!H49*Inputs!K$15*Population!H48</f>
        <v>0</v>
      </c>
      <c r="J49" s="4">
        <f>CumHKI!I49*Inputs!L$15*Population!I48</f>
        <v>0</v>
      </c>
      <c r="K49" s="4">
        <f>CumHKI!J49*Inputs!M$15*Population!J48</f>
        <v>0</v>
      </c>
      <c r="L49" s="4">
        <f>CumHKI!K49*Inputs!N$15*Population!K48</f>
        <v>0</v>
      </c>
      <c r="M49" s="4">
        <f>CumHKI!L49*Inputs!O$15*Population!L48</f>
        <v>0</v>
      </c>
      <c r="N49" s="4">
        <f>CumHKI!M49*Inputs!P$15*Population!M48</f>
        <v>0</v>
      </c>
      <c r="O49" s="4">
        <f>CumHKI!N49*Inputs!Q$15*Population!N48</f>
        <v>0</v>
      </c>
      <c r="P49" s="4">
        <f>CumHKI!O49*Inputs!R$15*Population!O48</f>
        <v>0</v>
      </c>
      <c r="Q49" s="4">
        <f>CumHKI!P49*Inputs!S$15*Population!P48</f>
        <v>0</v>
      </c>
      <c r="R49" s="4">
        <f>CumHKI!Q49*Inputs!T$15*Population!Q48</f>
        <v>0</v>
      </c>
      <c r="S49" s="4">
        <f>CumHKI!R49*Inputs!U$15*Population!R48</f>
        <v>6080.6689515603675</v>
      </c>
      <c r="T49" s="4">
        <f>CumHKI!S49*Inputs!V$15*Population!S48</f>
        <v>8328.975776231453</v>
      </c>
      <c r="U49" s="4">
        <f>CumHKI!T49*Inputs!W$15*Population!T48</f>
        <v>15540.816934071925</v>
      </c>
      <c r="V49" s="4">
        <f>CumHKI!U49*Inputs!X$15*Population!U48</f>
        <v>25931.52146870003</v>
      </c>
      <c r="W49" s="4">
        <f>CumHKI!V49*Inputs!Y$15*Population!V48</f>
        <v>45167.459296887188</v>
      </c>
      <c r="X49" s="4">
        <f>CumHKI!W49*Inputs!Z$15*Population!W48</f>
        <v>62378.148184275015</v>
      </c>
      <c r="Y49" s="4">
        <f>CumHKI!X49*Inputs!AA$15*Population!X48</f>
        <v>92453.096215325233</v>
      </c>
      <c r="Z49" s="4">
        <f>CumHKI!Y49*Inputs!AB$15*Population!Y48</f>
        <v>122583.11960482005</v>
      </c>
      <c r="AA49" s="4">
        <f>CumHKI!Z49*Inputs!AC$15*Population!Z48</f>
        <v>158069.28765024801</v>
      </c>
      <c r="AB49" s="4">
        <f>CumHKI!AA49*Inputs!AD$15*Population!AA48</f>
        <v>203593.51694572193</v>
      </c>
      <c r="AC49" s="4">
        <f>CumHKI!AB49*Inputs!AE$15*Population!AB48</f>
        <v>251748.00791362787</v>
      </c>
      <c r="AD49" s="4">
        <f>CumHKI!AC49*Inputs!AF$15*Population!AC48</f>
        <v>302087.08647833479</v>
      </c>
      <c r="AE49" s="4">
        <f>CumHKI!AD49*Inputs!AG$15*Population!AD48</f>
        <v>333766.96085191949</v>
      </c>
      <c r="AF49" s="4">
        <f>CumHKI!AE49*Inputs!AH$15*Population!AE48</f>
        <v>380687.23001351731</v>
      </c>
      <c r="AG49" s="4">
        <f>CumHKI!AF49*Inputs!AI$15*Population!AF48</f>
        <v>441637.54095489648</v>
      </c>
      <c r="AH49" s="4">
        <f>CumHKI!AG49*Inputs!AJ$15*Population!AG48</f>
        <v>474492.14741884178</v>
      </c>
      <c r="AI49" s="4">
        <f>CumHKI!AH49*Inputs!AK$15*Population!AH48</f>
        <v>529844.79535587842</v>
      </c>
      <c r="AJ49" s="4">
        <f>CumHKI!AI49*Inputs!AL$15*Population!AI48</f>
        <v>539755.55192195391</v>
      </c>
      <c r="AK49" s="4">
        <f>CumHKI!AJ49*Inputs!AM$15*Population!AJ48</f>
        <v>548583.12374121102</v>
      </c>
      <c r="AL49" s="4">
        <f>CumHKI!AK49*Inputs!AN$15*Population!AK48</f>
        <v>561956.56128637132</v>
      </c>
      <c r="AM49" s="4">
        <f>CumHKI!AL49*Inputs!AO$15*Population!AL48</f>
        <v>560237.08430184913</v>
      </c>
      <c r="AN49" s="4">
        <f>CumHKI!AM49*Inputs!AP$15*Population!AM48</f>
        <v>568152.2324203219</v>
      </c>
      <c r="AO49" s="4">
        <f>CumHKI!AN49*Inputs!AQ$15*Population!AN48</f>
        <v>557719.884784722</v>
      </c>
      <c r="AP49" s="4">
        <f>CumHKI!AO49*Inputs!AR$15*Population!AO48</f>
        <v>530791.419482072</v>
      </c>
      <c r="AQ49" s="4">
        <f>CumHKI!AP49*Inputs!AS$15*Population!AP48</f>
        <v>530820.50015094422</v>
      </c>
      <c r="AR49" s="4">
        <f>CumHKI!AQ49*Inputs!AT$15*Population!AQ48</f>
        <v>535496.56102877669</v>
      </c>
      <c r="AS49" s="4">
        <f>CumHKI!AR49*Inputs!AU$15*Population!AR48</f>
        <v>544358.10102644586</v>
      </c>
      <c r="AT49" s="4">
        <f>CumHKI!AS49*Inputs!AV$15*Population!AS48</f>
        <v>525558.03030492377</v>
      </c>
      <c r="AU49" s="4">
        <f>CumHKI!AT49*Inputs!AW$15*Population!AT48</f>
        <v>514558.8512932157</v>
      </c>
      <c r="AV49" s="4">
        <f>CumHKI!AU49*Inputs!AX$15*Population!AU48</f>
        <v>515273.91795287729</v>
      </c>
      <c r="AW49" s="4">
        <f>CumHKI!AV49*Inputs!AY$15*Population!AV48</f>
        <v>497837.04376786033</v>
      </c>
      <c r="AX49" s="4">
        <f>CumHKI!AW49*Inputs!AZ$15*Population!AW48</f>
        <v>492998.86333645642</v>
      </c>
      <c r="AY49" s="4">
        <f>CumHKI!AX49*Inputs!BA$15*Population!AX48</f>
        <v>455083.51675431145</v>
      </c>
      <c r="AZ49" s="4">
        <f>CumHKI!AY49*Inputs!BB$15*Population!AY48</f>
        <v>424243.83651927323</v>
      </c>
      <c r="BA49" s="4">
        <f>CumHKI!AZ49*Inputs!BC$15*Population!AZ48</f>
        <v>418292.8158382338</v>
      </c>
      <c r="BB49" s="4">
        <f>CumHKI!BA49*Inputs!BD$15*Population!BA48</f>
        <v>388831.94120734389</v>
      </c>
      <c r="BC49" s="4">
        <f>CumHKI!BB49*Inputs!BE$15*Population!BB48</f>
        <v>378887.08795469662</v>
      </c>
      <c r="BD49" s="4">
        <f>CumHKI!BC49*Inputs!BF$15*Population!BC48</f>
        <v>357325.32835077582</v>
      </c>
      <c r="BE49" s="4">
        <f>CumHKI!BD49*Inputs!BG$15*Population!BD48</f>
        <v>336119.21297007467</v>
      </c>
      <c r="BF49" s="4">
        <f>CumHKI!BE49*Inputs!BH$15*Population!BE48</f>
        <v>332740.08906109614</v>
      </c>
      <c r="BG49" s="4">
        <f>CumHKI!BF49*Inputs!BI$15*Population!BF48</f>
        <v>319535.62612743408</v>
      </c>
      <c r="BH49" s="4">
        <f>CumHKI!BG49*Inputs!BJ$15*Population!BG48</f>
        <v>298962.56710477505</v>
      </c>
      <c r="BI49" s="4">
        <f>CumHKI!BH49*Inputs!BK$15*Population!BH48</f>
        <v>269726.87938401691</v>
      </c>
      <c r="BJ49" s="4">
        <f>CumHKI!BI49*Inputs!BL$15*Population!BI48</f>
        <v>237705.64768412779</v>
      </c>
      <c r="BK49" s="4">
        <f>CumHKI!BJ49*Inputs!BM$15*Population!BJ48</f>
        <v>211439.51073126093</v>
      </c>
      <c r="BL49" s="4">
        <f>CumHKI!BK49*Inputs!BN$15*Population!BK48</f>
        <v>176213.05916234382</v>
      </c>
      <c r="BM49" s="4">
        <f>CumHKI!BL49*Inputs!BO$15*Population!BL48</f>
        <v>148951.65504364471</v>
      </c>
      <c r="BN49" s="4">
        <f>CumHKI!BM49*Inputs!BP$15*Population!BM48</f>
        <v>125681.23143462843</v>
      </c>
      <c r="BO49" s="4">
        <f>CumHKI!BN49*Inputs!BQ$15*Population!BN48</f>
        <v>99684.750727800594</v>
      </c>
      <c r="BP49" s="4">
        <f>CumHKI!BO49*Inputs!BR$15*Population!BO48</f>
        <v>99710.077227527523</v>
      </c>
      <c r="BQ49" s="4">
        <f>CumHKI!BP49*Inputs!BS$15*Population!BP48</f>
        <v>85325.288215966284</v>
      </c>
      <c r="BR49" s="4">
        <f>CumHKI!BQ49*Inputs!BT$15*Population!BQ48</f>
        <v>76693.822737892013</v>
      </c>
      <c r="BS49" s="4">
        <f>CumHKI!BR49*Inputs!BU$15*Population!BR48</f>
        <v>70949.434655424004</v>
      </c>
      <c r="BT49" s="4">
        <f>CumHKI!BS49*Inputs!BV$15*Population!BS48</f>
        <v>66732.477076606127</v>
      </c>
      <c r="BU49" s="4">
        <f>CumHKI!BT49*Inputs!BW$15*Population!BT48</f>
        <v>58959.812465375755</v>
      </c>
      <c r="BV49" s="4">
        <f>CumHKI!BU49*Inputs!BX$15*Population!BU48</f>
        <v>53746.968724279439</v>
      </c>
      <c r="BW49" s="4">
        <f>CumHKI!BV49*Inputs!BY$15*Population!BV48</f>
        <v>44710.461025857716</v>
      </c>
      <c r="BX49" s="4">
        <f>CumHKI!BW49*Inputs!BZ$15*Population!BW48</f>
        <v>39282.033803854145</v>
      </c>
      <c r="BY49" s="4">
        <f>CumHKI!BX49*Inputs!CA$15*Population!BX48</f>
        <v>35895.603617164801</v>
      </c>
      <c r="BZ49" s="4">
        <f>CumHKI!BY49*Inputs!CB$15*Population!BY48</f>
        <v>32392.577038552063</v>
      </c>
      <c r="CA49" s="4">
        <f>CumHKI!BZ49*Inputs!CC$15*Population!BZ48</f>
        <v>25379.179869583913</v>
      </c>
      <c r="CB49" s="4">
        <f>CumHKI!CA49*Inputs!CD$15*Population!CA48</f>
        <v>24912.512846615726</v>
      </c>
      <c r="CC49" s="4">
        <f>CumHKI!CB49*Inputs!CE$15*Population!CB48</f>
        <v>20536.900044386522</v>
      </c>
      <c r="CD49" s="4">
        <f>CumHKI!CC49*Inputs!CF$15*Population!CC48</f>
        <v>15237.173504931057</v>
      </c>
      <c r="CE49" s="4">
        <f>CumHKI!CD49*Inputs!CG$15*Population!CD48</f>
        <v>12404.701628981329</v>
      </c>
      <c r="CF49" s="4">
        <f>CumHKI!CE49*Inputs!CH$15*Population!CE48</f>
        <v>8457.9911120344259</v>
      </c>
      <c r="CG49" s="4">
        <f>CumHKI!CF49*Inputs!CI$15*Population!CF48</f>
        <v>6560.7819961145096</v>
      </c>
      <c r="CH49" s="4">
        <f>CumHKI!CG49*Inputs!CJ$15*Population!CG48</f>
        <v>4987.9977465111551</v>
      </c>
      <c r="CI49" s="4">
        <f>CumHKI!CH49*Inputs!CK$15*Population!CH48</f>
        <v>3784.9674480402696</v>
      </c>
      <c r="CJ49" s="4">
        <f>CumHKI!CI49*Inputs!CL$15*Population!CI48</f>
        <v>2873.8943795744544</v>
      </c>
      <c r="CK49" s="4">
        <f>CumHKI!CJ49*Inputs!CM$15*Population!CJ48</f>
        <v>2108.8774303328255</v>
      </c>
      <c r="CL49" s="4">
        <f>CumHKI!CK49*Inputs!CN$15*Population!CK48</f>
        <v>1493.1531645156804</v>
      </c>
      <c r="CM49" s="4">
        <f>CumHKI!CL49*Inputs!CO$15*Population!CL48</f>
        <v>1019.2595265528364</v>
      </c>
      <c r="CN49" s="4">
        <f>CumHKI!CM49*Inputs!CP$15*Population!CM48</f>
        <v>662.39437448095794</v>
      </c>
      <c r="CO49" s="4">
        <f>CumHKI!CN49*Inputs!CQ$15*Population!CN48</f>
        <v>405.60756815181446</v>
      </c>
      <c r="CP49" s="4">
        <f>CumHKI!CO49*Inputs!CR$15*Population!CO48</f>
        <v>249.18468066491582</v>
      </c>
      <c r="CQ49" s="4">
        <f>CumHKI!CP49*Inputs!CS$15*Population!CP48</f>
        <v>182.41196473379938</v>
      </c>
      <c r="CR49" s="4">
        <f>CumHKI!CQ49*Inputs!CT$15*Population!CQ48</f>
        <v>135.630115936446</v>
      </c>
      <c r="CS49" s="4">
        <f>CumHKI!CR49*Inputs!CU$15*Population!CR48</f>
        <v>73.475300071249677</v>
      </c>
      <c r="CT49" s="4">
        <f>CumHKI!CS49*Inputs!CV$15*Population!CS48</f>
        <v>9.7823775597410876</v>
      </c>
      <c r="CU49" s="4">
        <f>CumHKI!CT49*Inputs!CW$15*Population!CT48</f>
        <v>14.050828178124837</v>
      </c>
      <c r="CV49" s="4">
        <f>CumHKI!CU49*Inputs!CX$15*Population!CU48</f>
        <v>11.075342791562404</v>
      </c>
      <c r="CW49" s="4">
        <f>CumHKI!CV49*Inputs!CY$15*Population!CV48</f>
        <v>8.2911283877912219</v>
      </c>
      <c r="CX49" s="4">
        <f>CumHKI!CW49*Inputs!CZ$15*Population!CW48</f>
        <v>5.5609612310321195</v>
      </c>
      <c r="CY49" s="4">
        <f>CumHKI!CX49*Inputs!DA$15*Population!CX48</f>
        <v>2.6218581947346156</v>
      </c>
      <c r="CZ49" s="4">
        <f>CumHKI!CY49*Inputs!DB$15*Population!CY48</f>
        <v>1.2979496013537701</v>
      </c>
    </row>
    <row r="50" spans="1:104" x14ac:dyDescent="0.25">
      <c r="A50">
        <f>'HKFI(x)'!AE48</f>
        <v>1996</v>
      </c>
      <c r="B50">
        <f t="shared" si="0"/>
        <v>17795575.201819211</v>
      </c>
      <c r="C50">
        <f t="shared" si="1"/>
        <v>3.1398535925151849</v>
      </c>
      <c r="D50" s="4">
        <f>CumHKI!C50*Inputs!F$15*Population!C49</f>
        <v>0</v>
      </c>
      <c r="E50" s="4">
        <f>CumHKI!D50*Inputs!G$15*Population!D49</f>
        <v>0</v>
      </c>
      <c r="F50" s="4">
        <f>CumHKI!E50*Inputs!H$15*Population!E49</f>
        <v>0</v>
      </c>
      <c r="G50" s="4">
        <f>CumHKI!F50*Inputs!I$15*Population!F49</f>
        <v>0</v>
      </c>
      <c r="H50" s="4">
        <f>CumHKI!G50*Inputs!J$15*Population!G49</f>
        <v>0</v>
      </c>
      <c r="I50" s="4">
        <f>CumHKI!H50*Inputs!K$15*Population!H49</f>
        <v>0</v>
      </c>
      <c r="J50" s="4">
        <f>CumHKI!I50*Inputs!L$15*Population!I49</f>
        <v>0</v>
      </c>
      <c r="K50" s="4">
        <f>CumHKI!J50*Inputs!M$15*Population!J49</f>
        <v>0</v>
      </c>
      <c r="L50" s="4">
        <f>CumHKI!K50*Inputs!N$15*Population!K49</f>
        <v>0</v>
      </c>
      <c r="M50" s="4">
        <f>CumHKI!L50*Inputs!O$15*Population!L49</f>
        <v>0</v>
      </c>
      <c r="N50" s="4">
        <f>CumHKI!M50*Inputs!P$15*Population!M49</f>
        <v>0</v>
      </c>
      <c r="O50" s="4">
        <f>CumHKI!N50*Inputs!Q$15*Population!N49</f>
        <v>0</v>
      </c>
      <c r="P50" s="4">
        <f>CumHKI!O50*Inputs!R$15*Population!O49</f>
        <v>0</v>
      </c>
      <c r="Q50" s="4">
        <f>CumHKI!P50*Inputs!S$15*Population!P49</f>
        <v>0</v>
      </c>
      <c r="R50" s="4">
        <f>CumHKI!Q50*Inputs!T$15*Population!Q49</f>
        <v>0</v>
      </c>
      <c r="S50" s="4">
        <f>CumHKI!R50*Inputs!U$15*Population!R49</f>
        <v>6307.8230694822278</v>
      </c>
      <c r="T50" s="4">
        <f>CumHKI!S50*Inputs!V$15*Population!S49</f>
        <v>8634.8103766464592</v>
      </c>
      <c r="U50" s="4">
        <f>CumHKI!T50*Inputs!W$15*Population!T49</f>
        <v>16136.987782433878</v>
      </c>
      <c r="V50" s="4">
        <f>CumHKI!U50*Inputs!X$15*Population!U49</f>
        <v>26993.10353834078</v>
      </c>
      <c r="W50" s="4">
        <f>CumHKI!V50*Inputs!Y$15*Population!V49</f>
        <v>47114.234979581393</v>
      </c>
      <c r="X50" s="4">
        <f>CumHKI!W50*Inputs!Z$15*Population!W49</f>
        <v>65094.167453170288</v>
      </c>
      <c r="Y50" s="4">
        <f>CumHKI!X50*Inputs!AA$15*Population!X49</f>
        <v>96544.793917215764</v>
      </c>
      <c r="Z50" s="4">
        <f>CumHKI!Y50*Inputs!AB$15*Population!Y49</f>
        <v>128049.38274899885</v>
      </c>
      <c r="AA50" s="4">
        <f>CumHKI!Z50*Inputs!AC$15*Population!Z49</f>
        <v>165094.63778161674</v>
      </c>
      <c r="AB50" s="4">
        <f>CumHKI!AA50*Inputs!AD$15*Population!AA49</f>
        <v>212594.61039981086</v>
      </c>
      <c r="AC50" s="4">
        <f>CumHKI!AB50*Inputs!AE$15*Population!AB49</f>
        <v>263042.54276429594</v>
      </c>
      <c r="AD50" s="4">
        <f>CumHKI!AC50*Inputs!AF$15*Population!AC49</f>
        <v>315958.03391416423</v>
      </c>
      <c r="AE50" s="4">
        <f>CumHKI!AD50*Inputs!AG$15*Population!AD49</f>
        <v>347899.70580926607</v>
      </c>
      <c r="AF50" s="4">
        <f>CumHKI!AE50*Inputs!AH$15*Population!AE49</f>
        <v>394379.29026346089</v>
      </c>
      <c r="AG50" s="4">
        <f>CumHKI!AF50*Inputs!AI$15*Population!AF49</f>
        <v>455388.35261065769</v>
      </c>
      <c r="AH50" s="4">
        <f>CumHKI!AG50*Inputs!AJ$15*Population!AG49</f>
        <v>489070.17678218457</v>
      </c>
      <c r="AI50" s="4">
        <f>CumHKI!AH50*Inputs!AK$15*Population!AH49</f>
        <v>545480.91531940561</v>
      </c>
      <c r="AJ50" s="4">
        <f>CumHKI!AI50*Inputs!AL$15*Population!AI49</f>
        <v>556118.50099638442</v>
      </c>
      <c r="AK50" s="4">
        <f>CumHKI!AJ50*Inputs!AM$15*Population!AJ49</f>
        <v>566313.63499156944</v>
      </c>
      <c r="AL50" s="4">
        <f>CumHKI!AK50*Inputs!AN$15*Population!AK49</f>
        <v>580898.81970228697</v>
      </c>
      <c r="AM50" s="4">
        <f>CumHKI!AL50*Inputs!AO$15*Population!AL49</f>
        <v>578536.4941284142</v>
      </c>
      <c r="AN50" s="4">
        <f>CumHKI!AM50*Inputs!AP$15*Population!AM49</f>
        <v>586084.75739097618</v>
      </c>
      <c r="AO50" s="4">
        <f>CumHKI!AN50*Inputs!AQ$15*Population!AN49</f>
        <v>576089.60870191955</v>
      </c>
      <c r="AP50" s="4">
        <f>CumHKI!AO50*Inputs!AR$15*Population!AO49</f>
        <v>549358.30336893024</v>
      </c>
      <c r="AQ50" s="4">
        <f>CumHKI!AP50*Inputs!AS$15*Population!AP49</f>
        <v>550172.17136389122</v>
      </c>
      <c r="AR50" s="4">
        <f>CumHKI!AQ50*Inputs!AT$15*Population!AQ49</f>
        <v>555043.136687933</v>
      </c>
      <c r="AS50" s="4">
        <f>CumHKI!AR50*Inputs!AU$15*Population!AR49</f>
        <v>564624.5909819419</v>
      </c>
      <c r="AT50" s="4">
        <f>CumHKI!AS50*Inputs!AV$15*Population!AS49</f>
        <v>543237.27011927194</v>
      </c>
      <c r="AU50" s="4">
        <f>CumHKI!AT50*Inputs!AW$15*Population!AT49</f>
        <v>528480.64491389343</v>
      </c>
      <c r="AV50" s="4">
        <f>CumHKI!AU50*Inputs!AX$15*Population!AU49</f>
        <v>526861.63122726651</v>
      </c>
      <c r="AW50" s="4">
        <f>CumHKI!AV50*Inputs!AY$15*Population!AV49</f>
        <v>509093.46706697193</v>
      </c>
      <c r="AX50" s="4">
        <f>CumHKI!AW50*Inputs!AZ$15*Population!AW49</f>
        <v>503607.21634597849</v>
      </c>
      <c r="AY50" s="4">
        <f>CumHKI!AX50*Inputs!BA$15*Population!AX49</f>
        <v>465648.72933270095</v>
      </c>
      <c r="AZ50" s="4">
        <f>CumHKI!AY50*Inputs!BB$15*Population!AY49</f>
        <v>435622.92736096936</v>
      </c>
      <c r="BA50" s="4">
        <f>CumHKI!AZ50*Inputs!BC$15*Population!AZ49</f>
        <v>430521.42714411585</v>
      </c>
      <c r="BB50" s="4">
        <f>CumHKI!BA50*Inputs!BD$15*Population!BA49</f>
        <v>399738.90335527115</v>
      </c>
      <c r="BC50" s="4">
        <f>CumHKI!BB50*Inputs!BE$15*Population!BB49</f>
        <v>389222.86428678688</v>
      </c>
      <c r="BD50" s="4">
        <f>CumHKI!BC50*Inputs!BF$15*Population!BC49</f>
        <v>367602.10089338088</v>
      </c>
      <c r="BE50" s="4">
        <f>CumHKI!BD50*Inputs!BG$15*Population!BD49</f>
        <v>346521.66312111897</v>
      </c>
      <c r="BF50" s="4">
        <f>CumHKI!BE50*Inputs!BH$15*Population!BE49</f>
        <v>343448.75375431002</v>
      </c>
      <c r="BG50" s="4">
        <f>CumHKI!BF50*Inputs!BI$15*Population!BF49</f>
        <v>329677.56715129508</v>
      </c>
      <c r="BH50" s="4">
        <f>CumHKI!BG50*Inputs!BJ$15*Population!BG49</f>
        <v>308444.33570692397</v>
      </c>
      <c r="BI50" s="4">
        <f>CumHKI!BH50*Inputs!BK$15*Population!BH49</f>
        <v>278015.03453268751</v>
      </c>
      <c r="BJ50" s="4">
        <f>CumHKI!BI50*Inputs!BL$15*Population!BI49</f>
        <v>244546.02917812206</v>
      </c>
      <c r="BK50" s="4">
        <f>CumHKI!BJ50*Inputs!BM$15*Population!BJ49</f>
        <v>217100.21156924186</v>
      </c>
      <c r="BL50" s="4">
        <f>CumHKI!BK50*Inputs!BN$15*Population!BK49</f>
        <v>180826.81323437719</v>
      </c>
      <c r="BM50" s="4">
        <f>CumHKI!BL50*Inputs!BO$15*Population!BL49</f>
        <v>152758.3230339702</v>
      </c>
      <c r="BN50" s="4">
        <f>CumHKI!BM50*Inputs!BP$15*Population!BM49</f>
        <v>128651.11007240026</v>
      </c>
      <c r="BO50" s="4">
        <f>CumHKI!BN50*Inputs!BQ$15*Population!BN49</f>
        <v>101785.41364291112</v>
      </c>
      <c r="BP50" s="4">
        <f>CumHKI!BO50*Inputs!BR$15*Population!BO49</f>
        <v>101569.8369530864</v>
      </c>
      <c r="BQ50" s="4">
        <f>CumHKI!BP50*Inputs!BS$15*Population!BP49</f>
        <v>86789.813424642271</v>
      </c>
      <c r="BR50" s="4">
        <f>CumHKI!BQ50*Inputs!BT$15*Population!BQ49</f>
        <v>77877.792202598095</v>
      </c>
      <c r="BS50" s="4">
        <f>CumHKI!BR50*Inputs!BU$15*Population!BR49</f>
        <v>72043.397212358002</v>
      </c>
      <c r="BT50" s="4">
        <f>CumHKI!BS50*Inputs!BV$15*Population!BS49</f>
        <v>67855.161372716742</v>
      </c>
      <c r="BU50" s="4">
        <f>CumHKI!BT50*Inputs!BW$15*Population!BT49</f>
        <v>60007.749059047768</v>
      </c>
      <c r="BV50" s="4">
        <f>CumHKI!BU50*Inputs!BX$15*Population!BU49</f>
        <v>54641.832571147919</v>
      </c>
      <c r="BW50" s="4">
        <f>CumHKI!BV50*Inputs!BY$15*Population!BV49</f>
        <v>45411.275623234775</v>
      </c>
      <c r="BX50" s="4">
        <f>CumHKI!BW50*Inputs!BZ$15*Population!BW49</f>
        <v>39959.508591751743</v>
      </c>
      <c r="BY50" s="4">
        <f>CumHKI!BX50*Inputs!CA$15*Population!BX49</f>
        <v>37025.215350818435</v>
      </c>
      <c r="BZ50" s="4">
        <f>CumHKI!BY50*Inputs!CB$15*Population!BY49</f>
        <v>33579.192725091154</v>
      </c>
      <c r="CA50" s="4">
        <f>CumHKI!BZ50*Inputs!CC$15*Population!BZ49</f>
        <v>26433.058066100362</v>
      </c>
      <c r="CB50" s="4">
        <f>CumHKI!CA50*Inputs!CD$15*Population!CA49</f>
        <v>26121.768627630488</v>
      </c>
      <c r="CC50" s="4">
        <f>CumHKI!CB50*Inputs!CE$15*Population!CB49</f>
        <v>21606.869508204058</v>
      </c>
      <c r="CD50" s="4">
        <f>CumHKI!CC50*Inputs!CF$15*Population!CC49</f>
        <v>16050.782920417892</v>
      </c>
      <c r="CE50" s="4">
        <f>CumHKI!CD50*Inputs!CG$15*Population!CD49</f>
        <v>13129.883638178082</v>
      </c>
      <c r="CF50" s="4">
        <f>CumHKI!CE50*Inputs!CH$15*Population!CE49</f>
        <v>9117.1411030194267</v>
      </c>
      <c r="CG50" s="4">
        <f>CumHKI!CF50*Inputs!CI$15*Population!CF49</f>
        <v>7267.3314887730303</v>
      </c>
      <c r="CH50" s="4">
        <f>CumHKI!CG50*Inputs!CJ$15*Population!CG49</f>
        <v>5597.8335678607036</v>
      </c>
      <c r="CI50" s="4">
        <f>CumHKI!CH50*Inputs!CK$15*Population!CH49</f>
        <v>4223.5274743553737</v>
      </c>
      <c r="CJ50" s="4">
        <f>CumHKI!CI50*Inputs!CL$15*Population!CI49</f>
        <v>3177.3251492910035</v>
      </c>
      <c r="CK50" s="4">
        <f>CumHKI!CJ50*Inputs!CM$15*Population!CJ49</f>
        <v>2390.6758944212006</v>
      </c>
      <c r="CL50" s="4">
        <f>CumHKI!CK50*Inputs!CN$15*Population!CK49</f>
        <v>1743.459226077227</v>
      </c>
      <c r="CM50" s="4">
        <f>CumHKI!CL50*Inputs!CO$15*Population!CL49</f>
        <v>1236.8345057788761</v>
      </c>
      <c r="CN50" s="4">
        <f>CumHKI!CM50*Inputs!CP$15*Population!CM49</f>
        <v>847.75803230242434</v>
      </c>
      <c r="CO50" s="4">
        <f>CumHKI!CN50*Inputs!CQ$15*Population!CN49</f>
        <v>547.72950594638723</v>
      </c>
      <c r="CP50" s="4">
        <f>CumHKI!CO50*Inputs!CR$15*Population!CO49</f>
        <v>326.97675433302288</v>
      </c>
      <c r="CQ50" s="4">
        <f>CumHKI!CP50*Inputs!CS$15*Population!CP49</f>
        <v>202.44463124215255</v>
      </c>
      <c r="CR50" s="4">
        <f>CumHKI!CQ50*Inputs!CT$15*Population!CQ49</f>
        <v>148.34280400530767</v>
      </c>
      <c r="CS50" s="4">
        <f>CumHKI!CR50*Inputs!CU$15*Population!CR49</f>
        <v>110.331234207368</v>
      </c>
      <c r="CT50" s="4">
        <f>CumHKI!CS50*Inputs!CV$15*Population!CS49</f>
        <v>59.976996838463272</v>
      </c>
      <c r="CU50" s="4">
        <f>CumHKI!CT50*Inputs!CW$15*Population!CT49</f>
        <v>8.4045779034395256</v>
      </c>
      <c r="CV50" s="4">
        <f>CumHKI!CU50*Inputs!CX$15*Population!CU49</f>
        <v>11.595343642141856</v>
      </c>
      <c r="CW50" s="4">
        <f>CumHKI!CV50*Inputs!CY$15*Population!CV49</f>
        <v>8.5091048276637977</v>
      </c>
      <c r="CX50" s="4">
        <f>CumHKI!CW50*Inputs!CZ$15*Population!CW49</f>
        <v>5.7502987205648797</v>
      </c>
      <c r="CY50" s="4">
        <f>CumHKI!CX50*Inputs!DA$15*Population!CX49</f>
        <v>2.7804806155160597</v>
      </c>
      <c r="CZ50" s="4">
        <f>CumHKI!CY50*Inputs!DB$15*Population!CY49</f>
        <v>1.3109290973673078</v>
      </c>
    </row>
    <row r="51" spans="1:104" x14ac:dyDescent="0.25">
      <c r="A51">
        <f>'HKFI(x)'!AE49</f>
        <v>1997</v>
      </c>
      <c r="B51">
        <f t="shared" si="0"/>
        <v>18378733.710643645</v>
      </c>
      <c r="C51">
        <f t="shared" si="1"/>
        <v>3.2769860047278332</v>
      </c>
      <c r="D51" s="4">
        <f>CumHKI!C51*Inputs!F$15*Population!C50</f>
        <v>0</v>
      </c>
      <c r="E51" s="4">
        <f>CumHKI!D51*Inputs!G$15*Population!D50</f>
        <v>0</v>
      </c>
      <c r="F51" s="4">
        <f>CumHKI!E51*Inputs!H$15*Population!E50</f>
        <v>0</v>
      </c>
      <c r="G51" s="4">
        <f>CumHKI!F51*Inputs!I$15*Population!F50</f>
        <v>0</v>
      </c>
      <c r="H51" s="4">
        <f>CumHKI!G51*Inputs!J$15*Population!G50</f>
        <v>0</v>
      </c>
      <c r="I51" s="4">
        <f>CumHKI!H51*Inputs!K$15*Population!H50</f>
        <v>0</v>
      </c>
      <c r="J51" s="4">
        <f>CumHKI!I51*Inputs!L$15*Population!I50</f>
        <v>0</v>
      </c>
      <c r="K51" s="4">
        <f>CumHKI!J51*Inputs!M$15*Population!J50</f>
        <v>0</v>
      </c>
      <c r="L51" s="4">
        <f>CumHKI!K51*Inputs!N$15*Population!K50</f>
        <v>0</v>
      </c>
      <c r="M51" s="4">
        <f>CumHKI!L51*Inputs!O$15*Population!L50</f>
        <v>0</v>
      </c>
      <c r="N51" s="4">
        <f>CumHKI!M51*Inputs!P$15*Population!M50</f>
        <v>0</v>
      </c>
      <c r="O51" s="4">
        <f>CumHKI!N51*Inputs!Q$15*Population!N50</f>
        <v>0</v>
      </c>
      <c r="P51" s="4">
        <f>CumHKI!O51*Inputs!R$15*Population!O50</f>
        <v>0</v>
      </c>
      <c r="Q51" s="4">
        <f>CumHKI!P51*Inputs!S$15*Population!P50</f>
        <v>0</v>
      </c>
      <c r="R51" s="4">
        <f>CumHKI!Q51*Inputs!T$15*Population!Q50</f>
        <v>0</v>
      </c>
      <c r="S51" s="4">
        <f>CumHKI!R51*Inputs!U$15*Population!R50</f>
        <v>6558.1133469953202</v>
      </c>
      <c r="T51" s="4">
        <f>CumHKI!S51*Inputs!V$15*Population!S50</f>
        <v>8968.9652819110943</v>
      </c>
      <c r="U51" s="4">
        <f>CumHKI!T51*Inputs!W$15*Population!T50</f>
        <v>16753.96580159722</v>
      </c>
      <c r="V51" s="4">
        <f>CumHKI!U51*Inputs!X$15*Population!U50</f>
        <v>28063.86570514366</v>
      </c>
      <c r="W51" s="4">
        <f>CumHKI!V51*Inputs!Y$15*Population!V50</f>
        <v>49092.103393161255</v>
      </c>
      <c r="X51" s="4">
        <f>CumHKI!W51*Inputs!Z$15*Population!W50</f>
        <v>67956.267572366414</v>
      </c>
      <c r="Y51" s="4">
        <f>CumHKI!X51*Inputs!AA$15*Population!X50</f>
        <v>100840.52461176607</v>
      </c>
      <c r="Z51" s="4">
        <f>CumHKI!Y51*Inputs!AB$15*Population!Y50</f>
        <v>133840.71532720429</v>
      </c>
      <c r="AA51" s="4">
        <f>CumHKI!Z51*Inputs!AC$15*Population!Z50</f>
        <v>172601.01912481643</v>
      </c>
      <c r="AB51" s="4">
        <f>CumHKI!AA51*Inputs!AD$15*Population!AA50</f>
        <v>222202.16082013896</v>
      </c>
      <c r="AC51" s="4">
        <f>CumHKI!AB51*Inputs!AE$15*Population!AB50</f>
        <v>274852.92333878524</v>
      </c>
      <c r="AD51" s="4">
        <f>CumHKI!AC51*Inputs!AF$15*Population!AC50</f>
        <v>330329.52255338413</v>
      </c>
      <c r="AE51" s="4">
        <f>CumHKI!AD51*Inputs!AG$15*Population!AD50</f>
        <v>364061.01309474261</v>
      </c>
      <c r="AF51" s="4">
        <f>CumHKI!AE51*Inputs!AH$15*Population!AE50</f>
        <v>411301.73077047593</v>
      </c>
      <c r="AG51" s="4">
        <f>CumHKI!AF51*Inputs!AI$15*Population!AF50</f>
        <v>472060.17133186432</v>
      </c>
      <c r="AH51" s="4">
        <f>CumHKI!AG51*Inputs!AJ$15*Population!AG50</f>
        <v>504639.2355323857</v>
      </c>
      <c r="AI51" s="4">
        <f>CumHKI!AH51*Inputs!AK$15*Population!AH50</f>
        <v>562608.48096754891</v>
      </c>
      <c r="AJ51" s="4">
        <f>CumHKI!AI51*Inputs!AL$15*Population!AI50</f>
        <v>572898.98706029088</v>
      </c>
      <c r="AK51" s="4">
        <f>CumHKI!AJ51*Inputs!AM$15*Population!AJ50</f>
        <v>583870.57813777949</v>
      </c>
      <c r="AL51" s="4">
        <f>CumHKI!AK51*Inputs!AN$15*Population!AK50</f>
        <v>600090.26728218468</v>
      </c>
      <c r="AM51" s="4">
        <f>CumHKI!AL51*Inputs!AO$15*Population!AL50</f>
        <v>598468.18614920019</v>
      </c>
      <c r="AN51" s="4">
        <f>CumHKI!AM51*Inputs!AP$15*Population!AM50</f>
        <v>605673.44082278397</v>
      </c>
      <c r="AO51" s="4">
        <f>CumHKI!AN51*Inputs!AQ$15*Population!AN50</f>
        <v>594724.6224709024</v>
      </c>
      <c r="AP51" s="4">
        <f>CumHKI!AO51*Inputs!AR$15*Population!AO50</f>
        <v>567882.22813436703</v>
      </c>
      <c r="AQ51" s="4">
        <f>CumHKI!AP51*Inputs!AS$15*Population!AP50</f>
        <v>569837.04488253244</v>
      </c>
      <c r="AR51" s="4">
        <f>CumHKI!AQ51*Inputs!AT$15*Population!AQ50</f>
        <v>575701.55660001526</v>
      </c>
      <c r="AS51" s="4">
        <f>CumHKI!AR51*Inputs!AU$15*Population!AR50</f>
        <v>585685.19599466072</v>
      </c>
      <c r="AT51" s="4">
        <f>CumHKI!AS51*Inputs!AV$15*Population!AS50</f>
        <v>563911.62240121269</v>
      </c>
      <c r="AU51" s="4">
        <f>CumHKI!AT51*Inputs!AW$15*Population!AT50</f>
        <v>546723.6104285022</v>
      </c>
      <c r="AV51" s="4">
        <f>CumHKI!AU51*Inputs!AX$15*Population!AU50</f>
        <v>541614.96123259945</v>
      </c>
      <c r="AW51" s="4">
        <f>CumHKI!AV51*Inputs!AY$15*Population!AV50</f>
        <v>521051.43854619731</v>
      </c>
      <c r="AX51" s="4">
        <f>CumHKI!AW51*Inputs!AZ$15*Population!AW50</f>
        <v>515514.00371158088</v>
      </c>
      <c r="AY51" s="4">
        <f>CumHKI!AX51*Inputs!BA$15*Population!AX50</f>
        <v>476166.04247087199</v>
      </c>
      <c r="AZ51" s="4">
        <f>CumHKI!AY51*Inputs!BB$15*Population!AY50</f>
        <v>446226.19507012382</v>
      </c>
      <c r="BA51" s="4">
        <f>CumHKI!AZ51*Inputs!BC$15*Population!AZ50</f>
        <v>442584.29993205989</v>
      </c>
      <c r="BB51" s="4">
        <f>CumHKI!BA51*Inputs!BD$15*Population!BA50</f>
        <v>411932.55348213541</v>
      </c>
      <c r="BC51" s="4">
        <f>CumHKI!BB51*Inputs!BE$15*Population!BB50</f>
        <v>400658.02916544472</v>
      </c>
      <c r="BD51" s="4">
        <f>CumHKI!BC51*Inputs!BF$15*Population!BC50</f>
        <v>378137.74227868888</v>
      </c>
      <c r="BE51" s="4">
        <f>CumHKI!BD51*Inputs!BG$15*Population!BD50</f>
        <v>357005.41032109788</v>
      </c>
      <c r="BF51" s="4">
        <f>CumHKI!BE51*Inputs!BH$15*Population!BE50</f>
        <v>354643.87187175348</v>
      </c>
      <c r="BG51" s="4">
        <f>CumHKI!BF51*Inputs!BI$15*Population!BF50</f>
        <v>340877.55198759702</v>
      </c>
      <c r="BH51" s="4">
        <f>CumHKI!BG51*Inputs!BJ$15*Population!BG50</f>
        <v>318812.35184136231</v>
      </c>
      <c r="BI51" s="4">
        <f>CumHKI!BH51*Inputs!BK$15*Population!BH50</f>
        <v>287379.5137450957</v>
      </c>
      <c r="BJ51" s="4">
        <f>CumHKI!BI51*Inputs!BL$15*Population!BI50</f>
        <v>252570.34519622673</v>
      </c>
      <c r="BK51" s="4">
        <f>CumHKI!BJ51*Inputs!BM$15*Population!BJ50</f>
        <v>223825.12697463328</v>
      </c>
      <c r="BL51" s="4">
        <f>CumHKI!BK51*Inputs!BN$15*Population!BK50</f>
        <v>186081.30030064826</v>
      </c>
      <c r="BM51" s="4">
        <f>CumHKI!BL51*Inputs!BO$15*Population!BL50</f>
        <v>157117.72467773294</v>
      </c>
      <c r="BN51" s="4">
        <f>CumHKI!BM51*Inputs!BP$15*Population!BM50</f>
        <v>132247.81504257277</v>
      </c>
      <c r="BO51" s="4">
        <f>CumHKI!BN51*Inputs!BQ$15*Population!BN50</f>
        <v>104440.81616888456</v>
      </c>
      <c r="BP51" s="4">
        <f>CumHKI!BO51*Inputs!BR$15*Population!BO50</f>
        <v>103963.53899018806</v>
      </c>
      <c r="BQ51" s="4">
        <f>CumHKI!BP51*Inputs!BS$15*Population!BP50</f>
        <v>88623.045897418226</v>
      </c>
      <c r="BR51" s="4">
        <f>CumHKI!BQ51*Inputs!BT$15*Population!BQ50</f>
        <v>79398.264097793144</v>
      </c>
      <c r="BS51" s="4">
        <f>CumHKI!BR51*Inputs!BU$15*Population!BR50</f>
        <v>73312.714217261804</v>
      </c>
      <c r="BT51" s="4">
        <f>CumHKI!BS51*Inputs!BV$15*Population!BS50</f>
        <v>69040.036505174459</v>
      </c>
      <c r="BU51" s="4">
        <f>CumHKI!BT51*Inputs!BW$15*Population!BT50</f>
        <v>61131.544454881463</v>
      </c>
      <c r="BV51" s="4">
        <f>CumHKI!BU51*Inputs!BX$15*Population!BU50</f>
        <v>55704.039773938784</v>
      </c>
      <c r="BW51" s="4">
        <f>CumHKI!BV51*Inputs!BY$15*Population!BV50</f>
        <v>46225.876970369369</v>
      </c>
      <c r="BX51" s="4">
        <f>CumHKI!BW51*Inputs!BZ$15*Population!BW50</f>
        <v>40622.694058274064</v>
      </c>
      <c r="BY51" s="4">
        <f>CumHKI!BX51*Inputs!CA$15*Population!BX50</f>
        <v>37653.765857942388</v>
      </c>
      <c r="BZ51" s="4">
        <f>CumHKI!BY51*Inputs!CB$15*Population!BY50</f>
        <v>34566.628620913201</v>
      </c>
      <c r="CA51" s="4">
        <f>CumHKI!BZ51*Inputs!CC$15*Population!BZ50</f>
        <v>27302.95230022561</v>
      </c>
      <c r="CB51" s="4">
        <f>CumHKI!CA51*Inputs!CD$15*Population!CA50</f>
        <v>27091.099114638662</v>
      </c>
      <c r="CC51" s="4">
        <f>CumHKI!CB51*Inputs!CE$15*Population!CB50</f>
        <v>22544.605620343882</v>
      </c>
      <c r="CD51" s="4">
        <f>CumHKI!CC51*Inputs!CF$15*Population!CC50</f>
        <v>16764.271381110011</v>
      </c>
      <c r="CE51" s="4">
        <f>CumHKI!CD51*Inputs!CG$15*Population!CD50</f>
        <v>13677.599200680857</v>
      </c>
      <c r="CF51" s="4">
        <f>CumHKI!CE51*Inputs!CH$15*Population!CE50</f>
        <v>9507.0329701872706</v>
      </c>
      <c r="CG51" s="4">
        <f>CumHKI!CF51*Inputs!CI$15*Population!CF50</f>
        <v>7703.4299766709219</v>
      </c>
      <c r="CH51" s="4">
        <f>CumHKI!CG51*Inputs!CJ$15*Population!CG50</f>
        <v>6082.8484716977482</v>
      </c>
      <c r="CI51" s="4">
        <f>CumHKI!CH51*Inputs!CK$15*Population!CH50</f>
        <v>4639.4325267456979</v>
      </c>
      <c r="CJ51" s="4">
        <f>CumHKI!CI51*Inputs!CL$15*Population!CI50</f>
        <v>3462.7832961337399</v>
      </c>
      <c r="CK51" s="4">
        <f>CumHKI!CJ51*Inputs!CM$15*Population!CJ50</f>
        <v>2572.2960352315267</v>
      </c>
      <c r="CL51" s="4">
        <f>CumHKI!CK51*Inputs!CN$15*Population!CK50</f>
        <v>1909.4359416481018</v>
      </c>
      <c r="CM51" s="4">
        <f>CumHKI!CL51*Inputs!CO$15*Population!CL50</f>
        <v>1379.8492768529964</v>
      </c>
      <c r="CN51" s="4">
        <f>CumHKI!CM51*Inputs!CP$15*Population!CM50</f>
        <v>981.56021875985834</v>
      </c>
      <c r="CO51" s="4">
        <f>CumHKI!CN51*Inputs!CQ$15*Population!CN50</f>
        <v>676.99513191183325</v>
      </c>
      <c r="CP51" s="4">
        <f>CumHKI!CO51*Inputs!CR$15*Population!CO50</f>
        <v>433.50340604141297</v>
      </c>
      <c r="CQ51" s="4">
        <f>CumHKI!CP51*Inputs!CS$15*Population!CP50</f>
        <v>248.49074864281098</v>
      </c>
      <c r="CR51" s="4">
        <f>CumHKI!CQ51*Inputs!CT$15*Population!CQ50</f>
        <v>155.99133058885411</v>
      </c>
      <c r="CS51" s="4">
        <f>CumHKI!CR51*Inputs!CU$15*Population!CR50</f>
        <v>114.41559811318469</v>
      </c>
      <c r="CT51" s="4">
        <f>CumHKI!CS51*Inputs!CV$15*Population!CS50</f>
        <v>85.172901821229303</v>
      </c>
      <c r="CU51" s="4">
        <f>CumHKI!CT51*Inputs!CW$15*Population!CT50</f>
        <v>46.478693605676874</v>
      </c>
      <c r="CV51" s="4">
        <f>CumHKI!CU51*Inputs!CX$15*Population!CU50</f>
        <v>7.1645582127681209</v>
      </c>
      <c r="CW51" s="4">
        <f>CumHKI!CV51*Inputs!CY$15*Population!CV50</f>
        <v>8.8670274910496545</v>
      </c>
      <c r="CX51" s="4">
        <f>CumHKI!CW51*Inputs!CZ$15*Population!CW50</f>
        <v>5.6727365517758654</v>
      </c>
      <c r="CY51" s="4">
        <f>CumHKI!CX51*Inputs!DA$15*Population!CX50</f>
        <v>3.0757411761160989</v>
      </c>
      <c r="CZ51" s="4">
        <f>CumHKI!CY51*Inputs!DB$15*Population!CY50</f>
        <v>1.3240383883409808</v>
      </c>
    </row>
    <row r="52" spans="1:104" x14ac:dyDescent="0.25">
      <c r="A52">
        <f>'HKFI(x)'!AE50</f>
        <v>1998</v>
      </c>
      <c r="B52">
        <f t="shared" si="0"/>
        <v>19003215.537929967</v>
      </c>
      <c r="C52">
        <f t="shared" si="1"/>
        <v>3.3978501300373498</v>
      </c>
      <c r="D52" s="4">
        <f>CumHKI!C52*Inputs!F$15*Population!C51</f>
        <v>0</v>
      </c>
      <c r="E52" s="4">
        <f>CumHKI!D52*Inputs!G$15*Population!D51</f>
        <v>0</v>
      </c>
      <c r="F52" s="4">
        <f>CumHKI!E52*Inputs!H$15*Population!E51</f>
        <v>0</v>
      </c>
      <c r="G52" s="4">
        <f>CumHKI!F52*Inputs!I$15*Population!F51</f>
        <v>0</v>
      </c>
      <c r="H52" s="4">
        <f>CumHKI!G52*Inputs!J$15*Population!G51</f>
        <v>0</v>
      </c>
      <c r="I52" s="4">
        <f>CumHKI!H52*Inputs!K$15*Population!H51</f>
        <v>0</v>
      </c>
      <c r="J52" s="4">
        <f>CumHKI!I52*Inputs!L$15*Population!I51</f>
        <v>0</v>
      </c>
      <c r="K52" s="4">
        <f>CumHKI!J52*Inputs!M$15*Population!J51</f>
        <v>0</v>
      </c>
      <c r="L52" s="4">
        <f>CumHKI!K52*Inputs!N$15*Population!K51</f>
        <v>0</v>
      </c>
      <c r="M52" s="4">
        <f>CumHKI!L52*Inputs!O$15*Population!L51</f>
        <v>0</v>
      </c>
      <c r="N52" s="4">
        <f>CumHKI!M52*Inputs!P$15*Population!M51</f>
        <v>0</v>
      </c>
      <c r="O52" s="4">
        <f>CumHKI!N52*Inputs!Q$15*Population!N51</f>
        <v>0</v>
      </c>
      <c r="P52" s="4">
        <f>CumHKI!O52*Inputs!R$15*Population!O51</f>
        <v>0</v>
      </c>
      <c r="Q52" s="4">
        <f>CumHKI!P52*Inputs!S$15*Population!P51</f>
        <v>0</v>
      </c>
      <c r="R52" s="4">
        <f>CumHKI!Q52*Inputs!T$15*Population!Q51</f>
        <v>0</v>
      </c>
      <c r="S52" s="4">
        <f>CumHKI!R52*Inputs!U$15*Population!R51</f>
        <v>6804.1734307718589</v>
      </c>
      <c r="T52" s="4">
        <f>CumHKI!S52*Inputs!V$15*Population!S51</f>
        <v>9334.8154227442319</v>
      </c>
      <c r="U52" s="4">
        <f>CumHKI!T52*Inputs!W$15*Population!T51</f>
        <v>17424.222303513812</v>
      </c>
      <c r="V52" s="4">
        <f>CumHKI!U52*Inputs!X$15*Population!U51</f>
        <v>29175.837198462104</v>
      </c>
      <c r="W52" s="4">
        <f>CumHKI!V52*Inputs!Y$15*Population!V51</f>
        <v>51101.446685647301</v>
      </c>
      <c r="X52" s="4">
        <f>CumHKI!W52*Inputs!Z$15*Population!W51</f>
        <v>70876.268319222523</v>
      </c>
      <c r="Y52" s="4">
        <f>CumHKI!X52*Inputs!AA$15*Population!X51</f>
        <v>105355.35695611035</v>
      </c>
      <c r="Z52" s="4">
        <f>CumHKI!Y52*Inputs!AB$15*Population!Y51</f>
        <v>139908.89340870717</v>
      </c>
      <c r="AA52" s="4">
        <f>CumHKI!Z52*Inputs!AC$15*Population!Z51</f>
        <v>180554.93400759419</v>
      </c>
      <c r="AB52" s="4">
        <f>CumHKI!AA52*Inputs!AD$15*Population!AA51</f>
        <v>232470.34451847133</v>
      </c>
      <c r="AC52" s="4">
        <f>CumHKI!AB52*Inputs!AE$15*Population!AB51</f>
        <v>287445.93722648016</v>
      </c>
      <c r="AD52" s="4">
        <f>CumHKI!AC52*Inputs!AF$15*Population!AC51</f>
        <v>345335.85490209726</v>
      </c>
      <c r="AE52" s="4">
        <f>CumHKI!AD52*Inputs!AG$15*Population!AD51</f>
        <v>380774.19723089237</v>
      </c>
      <c r="AF52" s="4">
        <f>CumHKI!AE52*Inputs!AH$15*Population!AE51</f>
        <v>430563.27948736522</v>
      </c>
      <c r="AG52" s="4">
        <f>CumHKI!AF52*Inputs!AI$15*Population!AF51</f>
        <v>492507.50050217338</v>
      </c>
      <c r="AH52" s="4">
        <f>CumHKI!AG52*Inputs!AJ$15*Population!AG51</f>
        <v>523360.14164817537</v>
      </c>
      <c r="AI52" s="4">
        <f>CumHKI!AH52*Inputs!AK$15*Population!AH51</f>
        <v>580823.77654250385</v>
      </c>
      <c r="AJ52" s="4">
        <f>CumHKI!AI52*Inputs!AL$15*Population!AI51</f>
        <v>591184.97305325943</v>
      </c>
      <c r="AK52" s="4">
        <f>CumHKI!AJ52*Inputs!AM$15*Population!AJ51</f>
        <v>601785.22585702769</v>
      </c>
      <c r="AL52" s="4">
        <f>CumHKI!AK52*Inputs!AN$15*Population!AK51</f>
        <v>619013.15356011491</v>
      </c>
      <c r="AM52" s="4">
        <f>CumHKI!AL52*Inputs!AO$15*Population!AL51</f>
        <v>618576.42643725628</v>
      </c>
      <c r="AN52" s="4">
        <f>CumHKI!AM52*Inputs!AP$15*Population!AM51</f>
        <v>626897.11269411608</v>
      </c>
      <c r="AO52" s="4">
        <f>CumHKI!AN52*Inputs!AQ$15*Population!AN51</f>
        <v>614963.3779763066</v>
      </c>
      <c r="AP52" s="4">
        <f>CumHKI!AO52*Inputs!AR$15*Population!AO51</f>
        <v>586609.55219788244</v>
      </c>
      <c r="AQ52" s="4">
        <f>CumHKI!AP52*Inputs!AS$15*Population!AP51</f>
        <v>589409.4102563652</v>
      </c>
      <c r="AR52" s="4">
        <f>CumHKI!AQ52*Inputs!AT$15*Population!AQ51</f>
        <v>596630.13789186312</v>
      </c>
      <c r="AS52" s="4">
        <f>CumHKI!AR52*Inputs!AU$15*Population!AR51</f>
        <v>607841.01271027571</v>
      </c>
      <c r="AT52" s="4">
        <f>CumHKI!AS52*Inputs!AV$15*Population!AS51</f>
        <v>585308.74896768946</v>
      </c>
      <c r="AU52" s="4">
        <f>CumHKI!AT52*Inputs!AW$15*Population!AT51</f>
        <v>567900.42745754938</v>
      </c>
      <c r="AV52" s="4">
        <f>CumHKI!AU52*Inputs!AX$15*Population!AU51</f>
        <v>560706.90400934033</v>
      </c>
      <c r="AW52" s="4">
        <f>CumHKI!AV52*Inputs!AY$15*Population!AV51</f>
        <v>536057.31004467339</v>
      </c>
      <c r="AX52" s="4">
        <f>CumHKI!AW52*Inputs!AZ$15*Population!AW51</f>
        <v>528063.18985086412</v>
      </c>
      <c r="AY52" s="4">
        <f>CumHKI!AX52*Inputs!BA$15*Population!AX51</f>
        <v>487847.30341055879</v>
      </c>
      <c r="AZ52" s="4">
        <f>CumHKI!AY52*Inputs!BB$15*Population!AY51</f>
        <v>456718.6702868049</v>
      </c>
      <c r="BA52" s="4">
        <f>CumHKI!AZ52*Inputs!BC$15*Population!AZ51</f>
        <v>453791.74426246702</v>
      </c>
      <c r="BB52" s="4">
        <f>CumHKI!BA52*Inputs!BD$15*Population!BA51</f>
        <v>423909.84882352076</v>
      </c>
      <c r="BC52" s="4">
        <f>CumHKI!BB52*Inputs!BE$15*Population!BB51</f>
        <v>413335.24748273438</v>
      </c>
      <c r="BD52" s="4">
        <f>CumHKI!BC52*Inputs!BF$15*Population!BC51</f>
        <v>389699.32373565377</v>
      </c>
      <c r="BE52" s="4">
        <f>CumHKI!BD52*Inputs!BG$15*Population!BD51</f>
        <v>367685.69919710187</v>
      </c>
      <c r="BF52" s="4">
        <f>CumHKI!BE52*Inputs!BH$15*Population!BE51</f>
        <v>365859.8163555928</v>
      </c>
      <c r="BG52" s="4">
        <f>CumHKI!BF52*Inputs!BI$15*Population!BF51</f>
        <v>352511.49584725488</v>
      </c>
      <c r="BH52" s="4">
        <f>CumHKI!BG52*Inputs!BJ$15*Population!BG51</f>
        <v>330180.15699650714</v>
      </c>
      <c r="BI52" s="4">
        <f>CumHKI!BH52*Inputs!BK$15*Population!BH51</f>
        <v>297549.96550243284</v>
      </c>
      <c r="BJ52" s="4">
        <f>CumHKI!BI52*Inputs!BL$15*Population!BI51</f>
        <v>261552.70351024458</v>
      </c>
      <c r="BK52" s="4">
        <f>CumHKI!BJ52*Inputs!BM$15*Population!BJ51</f>
        <v>231619.82108338978</v>
      </c>
      <c r="BL52" s="4">
        <f>CumHKI!BK52*Inputs!BN$15*Population!BK51</f>
        <v>192242.96593639473</v>
      </c>
      <c r="BM52" s="4">
        <f>CumHKI!BL52*Inputs!BO$15*Population!BL51</f>
        <v>162036.31895151056</v>
      </c>
      <c r="BN52" s="4">
        <f>CumHKI!BM52*Inputs!BP$15*Population!BM51</f>
        <v>136328.91811099768</v>
      </c>
      <c r="BO52" s="4">
        <f>CumHKI!BN52*Inputs!BQ$15*Population!BN51</f>
        <v>107610.2140142987</v>
      </c>
      <c r="BP52" s="4">
        <f>CumHKI!BO52*Inputs!BR$15*Population!BO51</f>
        <v>106931.80287393987</v>
      </c>
      <c r="BQ52" s="4">
        <f>CumHKI!BP52*Inputs!BS$15*Population!BP51</f>
        <v>90934.325149089826</v>
      </c>
      <c r="BR52" s="4">
        <f>CumHKI!BQ52*Inputs!BT$15*Population!BQ51</f>
        <v>81274.298582816875</v>
      </c>
      <c r="BS52" s="4">
        <f>CumHKI!BR52*Inputs!BU$15*Population!BR51</f>
        <v>74920.260117666621</v>
      </c>
      <c r="BT52" s="4">
        <f>CumHKI!BS52*Inputs!BV$15*Population!BS51</f>
        <v>70409.351790047222</v>
      </c>
      <c r="BU52" s="4">
        <f>CumHKI!BT52*Inputs!BW$15*Population!BT51</f>
        <v>62325.869645138861</v>
      </c>
      <c r="BV52" s="4">
        <f>CumHKI!BU52*Inputs!BX$15*Population!BU51</f>
        <v>56855.047057688556</v>
      </c>
      <c r="BW52" s="4">
        <f>CumHKI!BV52*Inputs!BY$15*Population!BV51</f>
        <v>47202.10354203829</v>
      </c>
      <c r="BX52" s="4">
        <f>CumHKI!BW52*Inputs!BZ$15*Population!BW51</f>
        <v>41402.448939647897</v>
      </c>
      <c r="BY52" s="4">
        <f>CumHKI!BX52*Inputs!CA$15*Population!BX51</f>
        <v>38309.520517812758</v>
      </c>
      <c r="BZ52" s="4">
        <f>CumHKI!BY52*Inputs!CB$15*Population!BY51</f>
        <v>35132.45939197702</v>
      </c>
      <c r="CA52" s="4">
        <f>CumHKI!BZ52*Inputs!CC$15*Population!BZ51</f>
        <v>28028.057069067287</v>
      </c>
      <c r="CB52" s="4">
        <f>CumHKI!CA52*Inputs!CD$15*Population!CA51</f>
        <v>27847.906983932025</v>
      </c>
      <c r="CC52" s="4">
        <f>CumHKI!CB52*Inputs!CE$15*Population!CB51</f>
        <v>23247.070060859078</v>
      </c>
      <c r="CD52" s="4">
        <f>CumHKI!CC52*Inputs!CF$15*Population!CC51</f>
        <v>17374.208429572471</v>
      </c>
      <c r="CE52" s="4">
        <f>CumHKI!CD52*Inputs!CG$15*Population!CD51</f>
        <v>14141.838545099643</v>
      </c>
      <c r="CF52" s="4">
        <f>CumHKI!CE52*Inputs!CH$15*Population!CE51</f>
        <v>9750.4279421689807</v>
      </c>
      <c r="CG52" s="4">
        <f>CumHKI!CF52*Inputs!CI$15*Population!CF51</f>
        <v>7864.4743560436764</v>
      </c>
      <c r="CH52" s="4">
        <f>CumHKI!CG52*Inputs!CJ$15*Population!CG51</f>
        <v>6293.717806891631</v>
      </c>
      <c r="CI52" s="4">
        <f>CumHKI!CH52*Inputs!CK$15*Population!CH51</f>
        <v>4901.2161959391324</v>
      </c>
      <c r="CJ52" s="4">
        <f>CumHKI!CI52*Inputs!CL$15*Population!CI51</f>
        <v>3683.5403888796832</v>
      </c>
      <c r="CK52" s="4">
        <f>CumHKI!CJ52*Inputs!CM$15*Population!CJ51</f>
        <v>2703.9021648791795</v>
      </c>
      <c r="CL52" s="4">
        <f>CumHKI!CK52*Inputs!CN$15*Population!CK51</f>
        <v>1968.4966551437149</v>
      </c>
      <c r="CM52" s="4">
        <f>CumHKI!CL52*Inputs!CO$15*Population!CL51</f>
        <v>1429.4135472627906</v>
      </c>
      <c r="CN52" s="4">
        <f>CumHKI!CM52*Inputs!CP$15*Population!CM51</f>
        <v>1016.8420793058883</v>
      </c>
      <c r="CO52" s="4">
        <f>CumHKI!CN52*Inputs!CQ$15*Population!CN51</f>
        <v>726.58432366020827</v>
      </c>
      <c r="CP52" s="4">
        <f>CumHKI!CO52*Inputs!CR$15*Population!CO51</f>
        <v>506.52766906517041</v>
      </c>
      <c r="CQ52" s="4">
        <f>CumHKI!CP52*Inputs!CS$15*Population!CP51</f>
        <v>319.71607476603532</v>
      </c>
      <c r="CR52" s="4">
        <f>CumHKI!CQ52*Inputs!CT$15*Population!CQ51</f>
        <v>170.29435920975857</v>
      </c>
      <c r="CS52" s="4">
        <f>CumHKI!CR52*Inputs!CU$15*Population!CR51</f>
        <v>109.39465555082323</v>
      </c>
      <c r="CT52" s="4">
        <f>CumHKI!CS52*Inputs!CV$15*Population!CS51</f>
        <v>80.630347057430384</v>
      </c>
      <c r="CU52" s="4">
        <f>CumHKI!CT52*Inputs!CW$15*Population!CT51</f>
        <v>60.014569435090614</v>
      </c>
      <c r="CV52" s="4">
        <f>CumHKI!CU52*Inputs!CX$15*Population!CU51</f>
        <v>33.119548138176931</v>
      </c>
      <c r="CW52" s="4">
        <f>CumHKI!CV52*Inputs!CY$15*Population!CV51</f>
        <v>5.7867585564665598</v>
      </c>
      <c r="CX52" s="4">
        <f>CumHKI!CW52*Inputs!CZ$15*Population!CW51</f>
        <v>6.0022955324028429</v>
      </c>
      <c r="CY52" s="4">
        <f>CumHKI!CX52*Inputs!DA$15*Population!CX51</f>
        <v>3.1064985878772595</v>
      </c>
      <c r="CZ52" s="4">
        <f>CumHKI!CY52*Inputs!DB$15*Population!CY51</f>
        <v>1.604734526669269</v>
      </c>
    </row>
    <row r="53" spans="1:104" x14ac:dyDescent="0.25">
      <c r="A53">
        <f>'HKFI(x)'!AE51</f>
        <v>1999</v>
      </c>
      <c r="B53">
        <f t="shared" si="0"/>
        <v>19668520.378410976</v>
      </c>
      <c r="C53">
        <f t="shared" si="1"/>
        <v>3.5010119163942477</v>
      </c>
      <c r="D53" s="4">
        <f>CumHKI!C53*Inputs!F$15*Population!C52</f>
        <v>0</v>
      </c>
      <c r="E53" s="4">
        <f>CumHKI!D53*Inputs!G$15*Population!D52</f>
        <v>0</v>
      </c>
      <c r="F53" s="4">
        <f>CumHKI!E53*Inputs!H$15*Population!E52</f>
        <v>0</v>
      </c>
      <c r="G53" s="4">
        <f>CumHKI!F53*Inputs!I$15*Population!F52</f>
        <v>0</v>
      </c>
      <c r="H53" s="4">
        <f>CumHKI!G53*Inputs!J$15*Population!G52</f>
        <v>0</v>
      </c>
      <c r="I53" s="4">
        <f>CumHKI!H53*Inputs!K$15*Population!H52</f>
        <v>0</v>
      </c>
      <c r="J53" s="4">
        <f>CumHKI!I53*Inputs!L$15*Population!I52</f>
        <v>0</v>
      </c>
      <c r="K53" s="4">
        <f>CumHKI!J53*Inputs!M$15*Population!J52</f>
        <v>0</v>
      </c>
      <c r="L53" s="4">
        <f>CumHKI!K53*Inputs!N$15*Population!K52</f>
        <v>0</v>
      </c>
      <c r="M53" s="4">
        <f>CumHKI!L53*Inputs!O$15*Population!L52</f>
        <v>0</v>
      </c>
      <c r="N53" s="4">
        <f>CumHKI!M53*Inputs!P$15*Population!M52</f>
        <v>0</v>
      </c>
      <c r="O53" s="4">
        <f>CumHKI!N53*Inputs!Q$15*Population!N52</f>
        <v>0</v>
      </c>
      <c r="P53" s="4">
        <f>CumHKI!O53*Inputs!R$15*Population!O52</f>
        <v>0</v>
      </c>
      <c r="Q53" s="4">
        <f>CumHKI!P53*Inputs!S$15*Population!P52</f>
        <v>0</v>
      </c>
      <c r="R53" s="4">
        <f>CumHKI!Q53*Inputs!T$15*Population!Q52</f>
        <v>0</v>
      </c>
      <c r="S53" s="4">
        <f>CumHKI!R53*Inputs!U$15*Population!R52</f>
        <v>7036.0077837270046</v>
      </c>
      <c r="T53" s="4">
        <f>CumHKI!S53*Inputs!V$15*Population!S52</f>
        <v>9694.6088074571308</v>
      </c>
      <c r="U53" s="4">
        <f>CumHKI!T53*Inputs!W$15*Population!T52</f>
        <v>18152.654604177686</v>
      </c>
      <c r="V53" s="4">
        <f>CumHKI!U53*Inputs!X$15*Population!U52</f>
        <v>30376.520944915857</v>
      </c>
      <c r="W53" s="4">
        <f>CumHKI!V53*Inputs!Y$15*Population!V52</f>
        <v>53192.828304084491</v>
      </c>
      <c r="X53" s="4">
        <f>CumHKI!W53*Inputs!Z$15*Population!W52</f>
        <v>73859.071068843157</v>
      </c>
      <c r="Y53" s="4">
        <f>CumHKI!X53*Inputs!AA$15*Population!X52</f>
        <v>109974.59165197548</v>
      </c>
      <c r="Z53" s="4">
        <f>CumHKI!Y53*Inputs!AB$15*Population!Y52</f>
        <v>146264.42568854374</v>
      </c>
      <c r="AA53" s="4">
        <f>CumHKI!Z53*Inputs!AC$15*Population!Z52</f>
        <v>188870.15677179804</v>
      </c>
      <c r="AB53" s="4">
        <f>CumHKI!AA53*Inputs!AD$15*Population!AA52</f>
        <v>243345.03242166954</v>
      </c>
      <c r="AC53" s="4">
        <f>CumHKI!AB53*Inputs!AE$15*Population!AB52</f>
        <v>300893.56314543466</v>
      </c>
      <c r="AD53" s="4">
        <f>CumHKI!AC53*Inputs!AF$15*Population!AC52</f>
        <v>361319.56293464435</v>
      </c>
      <c r="AE53" s="4">
        <f>CumHKI!AD53*Inputs!AG$15*Population!AD52</f>
        <v>398179.91856218345</v>
      </c>
      <c r="AF53" s="4">
        <f>CumHKI!AE53*Inputs!AH$15*Population!AE52</f>
        <v>450438.14571001602</v>
      </c>
      <c r="AG53" s="4">
        <f>CumHKI!AF53*Inputs!AI$15*Population!AF52</f>
        <v>515673.39699359395</v>
      </c>
      <c r="AH53" s="4">
        <f>CumHKI!AG53*Inputs!AJ$15*Population!AG52</f>
        <v>546153.5841256649</v>
      </c>
      <c r="AI53" s="4">
        <f>CumHKI!AH53*Inputs!AK$15*Population!AH52</f>
        <v>602556.1199542901</v>
      </c>
      <c r="AJ53" s="4">
        <f>CumHKI!AI53*Inputs!AL$15*Population!AI52</f>
        <v>610549.43983122846</v>
      </c>
      <c r="AK53" s="4">
        <f>CumHKI!AJ53*Inputs!AM$15*Population!AJ52</f>
        <v>621206.09786492586</v>
      </c>
      <c r="AL53" s="4">
        <f>CumHKI!AK53*Inputs!AN$15*Population!AK52</f>
        <v>638218.5560110166</v>
      </c>
      <c r="AM53" s="4">
        <f>CumHKI!AL53*Inputs!AO$15*Population!AL52</f>
        <v>638308.49345013814</v>
      </c>
      <c r="AN53" s="4">
        <f>CumHKI!AM53*Inputs!AP$15*Population!AM52</f>
        <v>648209.98696064739</v>
      </c>
      <c r="AO53" s="4">
        <f>CumHKI!AN53*Inputs!AQ$15*Population!AN52</f>
        <v>636773.07229058945</v>
      </c>
      <c r="AP53" s="4">
        <f>CumHKI!AO53*Inputs!AR$15*Population!AO52</f>
        <v>606831.54434115929</v>
      </c>
      <c r="AQ53" s="4">
        <f>CumHKI!AP53*Inputs!AS$15*Population!AP52</f>
        <v>609122.81095623306</v>
      </c>
      <c r="AR53" s="4">
        <f>CumHKI!AQ53*Inputs!AT$15*Population!AQ52</f>
        <v>617399.68311931519</v>
      </c>
      <c r="AS53" s="4">
        <f>CumHKI!AR53*Inputs!AU$15*Population!AR52</f>
        <v>630208.78163931216</v>
      </c>
      <c r="AT53" s="4">
        <f>CumHKI!AS53*Inputs!AV$15*Population!AS52</f>
        <v>607711.4889685763</v>
      </c>
      <c r="AU53" s="4">
        <f>CumHKI!AT53*Inputs!AW$15*Population!AT52</f>
        <v>589721.23787242582</v>
      </c>
      <c r="AV53" s="4">
        <f>CumHKI!AU53*Inputs!AX$15*Population!AU52</f>
        <v>582712.20040361444</v>
      </c>
      <c r="AW53" s="4">
        <f>CumHKI!AV53*Inputs!AY$15*Population!AV52</f>
        <v>555258.82891414093</v>
      </c>
      <c r="AX53" s="4">
        <f>CumHKI!AW53*Inputs!AZ$15*Population!AW52</f>
        <v>543609.72073342034</v>
      </c>
      <c r="AY53" s="4">
        <f>CumHKI!AX53*Inputs!BA$15*Population!AX52</f>
        <v>500063.30028924963</v>
      </c>
      <c r="AZ53" s="4">
        <f>CumHKI!AY53*Inputs!BB$15*Population!AY52</f>
        <v>468258.2428509742</v>
      </c>
      <c r="BA53" s="4">
        <f>CumHKI!AZ53*Inputs!BC$15*Population!AZ52</f>
        <v>464813.11523518822</v>
      </c>
      <c r="BB53" s="4">
        <f>CumHKI!BA53*Inputs!BD$15*Population!BA52</f>
        <v>434998.26894151</v>
      </c>
      <c r="BC53" s="4">
        <f>CumHKI!BB53*Inputs!BE$15*Population!BB52</f>
        <v>425728.14070688572</v>
      </c>
      <c r="BD53" s="4">
        <f>CumHKI!BC53*Inputs!BF$15*Population!BC52</f>
        <v>402416.59708447388</v>
      </c>
      <c r="BE53" s="4">
        <f>CumHKI!BD53*Inputs!BG$15*Population!BD52</f>
        <v>379315.20579660969</v>
      </c>
      <c r="BF53" s="4">
        <f>CumHKI!BE53*Inputs!BH$15*Population!BE52</f>
        <v>377213.75338520831</v>
      </c>
      <c r="BG53" s="4">
        <f>CumHKI!BF53*Inputs!BI$15*Population!BF52</f>
        <v>364097.33238366374</v>
      </c>
      <c r="BH53" s="4">
        <f>CumHKI!BG53*Inputs!BJ$15*Population!BG52</f>
        <v>341914.63922564685</v>
      </c>
      <c r="BI53" s="4">
        <f>CumHKI!BH53*Inputs!BK$15*Population!BH52</f>
        <v>308626.92760687799</v>
      </c>
      <c r="BJ53" s="4">
        <f>CumHKI!BI53*Inputs!BL$15*Population!BI52</f>
        <v>271247.8322081482</v>
      </c>
      <c r="BK53" s="4">
        <f>CumHKI!BJ53*Inputs!BM$15*Population!BJ52</f>
        <v>240271.7059258064</v>
      </c>
      <c r="BL53" s="4">
        <f>CumHKI!BK53*Inputs!BN$15*Population!BK52</f>
        <v>199309.64676651752</v>
      </c>
      <c r="BM53" s="4">
        <f>CumHKI!BL53*Inputs!BO$15*Population!BL52</f>
        <v>167737.82009218013</v>
      </c>
      <c r="BN53" s="4">
        <f>CumHKI!BM53*Inputs!BP$15*Population!BM52</f>
        <v>140896.42322184663</v>
      </c>
      <c r="BO53" s="4">
        <f>CumHKI!BN53*Inputs!BQ$15*Population!BN52</f>
        <v>111178.29613906262</v>
      </c>
      <c r="BP53" s="4">
        <f>CumHKI!BO53*Inputs!BR$15*Population!BO52</f>
        <v>110431.0414509142</v>
      </c>
      <c r="BQ53" s="4">
        <f>CumHKI!BP53*Inputs!BS$15*Population!BP52</f>
        <v>93755.382733476203</v>
      </c>
      <c r="BR53" s="4">
        <f>CumHKI!BQ53*Inputs!BT$15*Population!BQ52</f>
        <v>83601.688356022045</v>
      </c>
      <c r="BS53" s="4">
        <f>CumHKI!BR53*Inputs!BU$15*Population!BR52</f>
        <v>76882.429455444653</v>
      </c>
      <c r="BT53" s="4">
        <f>CumHKI!BS53*Inputs!BV$15*Population!BS52</f>
        <v>72126.839745192745</v>
      </c>
      <c r="BU53" s="4">
        <f>CumHKI!BT53*Inputs!BW$15*Population!BT52</f>
        <v>63704.268693476013</v>
      </c>
      <c r="BV53" s="4">
        <f>CumHKI!BU53*Inputs!BX$15*Population!BU52</f>
        <v>58087.729135820628</v>
      </c>
      <c r="BW53" s="4">
        <f>CumHKI!BV53*Inputs!BY$15*Population!BV52</f>
        <v>48272.003773175347</v>
      </c>
      <c r="BX53" s="4">
        <f>CumHKI!BW53*Inputs!BZ$15*Population!BW52</f>
        <v>42347.990881688762</v>
      </c>
      <c r="BY53" s="4">
        <f>CumHKI!BX53*Inputs!CA$15*Population!BX52</f>
        <v>39092.435260563492</v>
      </c>
      <c r="BZ53" s="4">
        <f>CumHKI!BY53*Inputs!CB$15*Population!BY52</f>
        <v>35770.219099780865</v>
      </c>
      <c r="CA53" s="4">
        <f>CumHKI!BZ53*Inputs!CC$15*Population!BZ52</f>
        <v>28457.224466126496</v>
      </c>
      <c r="CB53" s="4">
        <f>CumHKI!CA53*Inputs!CD$15*Population!CA52</f>
        <v>28479.496570299383</v>
      </c>
      <c r="CC53" s="4">
        <f>CumHKI!CB53*Inputs!CE$15*Population!CB52</f>
        <v>23740.953570447702</v>
      </c>
      <c r="CD53" s="4">
        <f>CumHKI!CC53*Inputs!CF$15*Population!CC52</f>
        <v>17774.508560408747</v>
      </c>
      <c r="CE53" s="4">
        <f>CumHKI!CD53*Inputs!CG$15*Population!CD52</f>
        <v>14517.790917023096</v>
      </c>
      <c r="CF53" s="4">
        <f>CumHKI!CE53*Inputs!CH$15*Population!CE52</f>
        <v>9935.9381760100405</v>
      </c>
      <c r="CG53" s="4">
        <f>CumHKI!CF53*Inputs!CI$15*Population!CF52</f>
        <v>7882.9081062033883</v>
      </c>
      <c r="CH53" s="4">
        <f>CumHKI!CG53*Inputs!CJ$15*Population!CG52</f>
        <v>6223.5313203540436</v>
      </c>
      <c r="CI53" s="4">
        <f>CumHKI!CH53*Inputs!CK$15*Population!CH52</f>
        <v>4885.1253449517217</v>
      </c>
      <c r="CJ53" s="4">
        <f>CumHKI!CI53*Inputs!CL$15*Population!CI52</f>
        <v>3720.5341672860732</v>
      </c>
      <c r="CK53" s="4">
        <f>CumHKI!CJ53*Inputs!CM$15*Population!CJ52</f>
        <v>2728.1186703728545</v>
      </c>
      <c r="CL53" s="4">
        <f>CumHKI!CK53*Inputs!CN$15*Population!CK52</f>
        <v>1945.1762875385414</v>
      </c>
      <c r="CM53" s="4">
        <f>CumHKI!CL53*Inputs!CO$15*Population!CL52</f>
        <v>1365.0047085488202</v>
      </c>
      <c r="CN53" s="4">
        <f>CumHKI!CM53*Inputs!CP$15*Population!CM52</f>
        <v>949.39115287747973</v>
      </c>
      <c r="CO53" s="4">
        <f>CumHKI!CN53*Inputs!CQ$15*Population!CN52</f>
        <v>653.98556967806087</v>
      </c>
      <c r="CP53" s="4">
        <f>CumHKI!CO53*Inputs!CR$15*Population!CO52</f>
        <v>471.90682047992578</v>
      </c>
      <c r="CQ53" s="4">
        <f>CumHKI!CP53*Inputs!CS$15*Population!CP52</f>
        <v>336.20792499047178</v>
      </c>
      <c r="CR53" s="4">
        <f>CumHKI!CQ53*Inputs!CT$15*Population!CQ52</f>
        <v>205.63623107092664</v>
      </c>
      <c r="CS53" s="4">
        <f>CumHKI!CR53*Inputs!CU$15*Population!CR52</f>
        <v>92.097969776706179</v>
      </c>
      <c r="CT53" s="4">
        <f>CumHKI!CS53*Inputs!CV$15*Population!CS52</f>
        <v>62.941354897524768</v>
      </c>
      <c r="CU53" s="4">
        <f>CumHKI!CT53*Inputs!CW$15*Population!CT52</f>
        <v>46.845096001676112</v>
      </c>
      <c r="CV53" s="4">
        <f>CumHKI!CU53*Inputs!CX$15*Population!CU52</f>
        <v>34.856237048951925</v>
      </c>
      <c r="CW53" s="4">
        <f>CumHKI!CV53*Inputs!CY$15*Population!CV52</f>
        <v>19.621244905390533</v>
      </c>
      <c r="CX53" s="4">
        <f>CumHKI!CW53*Inputs!CZ$15*Population!CW52</f>
        <v>4.5467388657951542</v>
      </c>
      <c r="CY53" s="4">
        <f>CumHKI!CX53*Inputs!DA$15*Population!CX52</f>
        <v>3.0011477662014214</v>
      </c>
      <c r="CZ53" s="4">
        <f>CumHKI!CY53*Inputs!DB$15*Population!CY52</f>
        <v>1.6207818719359615</v>
      </c>
    </row>
    <row r="54" spans="1:104" x14ac:dyDescent="0.25">
      <c r="A54">
        <f>'HKFI(x)'!AE52</f>
        <v>2000</v>
      </c>
      <c r="B54">
        <f t="shared" si="0"/>
        <v>20373955.001838412</v>
      </c>
      <c r="C54">
        <f t="shared" si="1"/>
        <v>3.5866176502109992</v>
      </c>
      <c r="D54" s="4">
        <f>CumHKI!C54*Inputs!F$15*Population!C53</f>
        <v>0</v>
      </c>
      <c r="E54" s="4">
        <f>CumHKI!D54*Inputs!G$15*Population!D53</f>
        <v>0</v>
      </c>
      <c r="F54" s="4">
        <f>CumHKI!E54*Inputs!H$15*Population!E53</f>
        <v>0</v>
      </c>
      <c r="G54" s="4">
        <f>CumHKI!F54*Inputs!I$15*Population!F53</f>
        <v>0</v>
      </c>
      <c r="H54" s="4">
        <f>CumHKI!G54*Inputs!J$15*Population!G53</f>
        <v>0</v>
      </c>
      <c r="I54" s="4">
        <f>CumHKI!H54*Inputs!K$15*Population!H53</f>
        <v>0</v>
      </c>
      <c r="J54" s="4">
        <f>CumHKI!I54*Inputs!L$15*Population!I53</f>
        <v>0</v>
      </c>
      <c r="K54" s="4">
        <f>CumHKI!J54*Inputs!M$15*Population!J53</f>
        <v>0</v>
      </c>
      <c r="L54" s="4">
        <f>CumHKI!K54*Inputs!N$15*Population!K53</f>
        <v>0</v>
      </c>
      <c r="M54" s="4">
        <f>CumHKI!L54*Inputs!O$15*Population!L53</f>
        <v>0</v>
      </c>
      <c r="N54" s="4">
        <f>CumHKI!M54*Inputs!P$15*Population!M53</f>
        <v>0</v>
      </c>
      <c r="O54" s="4">
        <f>CumHKI!N54*Inputs!Q$15*Population!N53</f>
        <v>0</v>
      </c>
      <c r="P54" s="4">
        <f>CumHKI!O54*Inputs!R$15*Population!O53</f>
        <v>0</v>
      </c>
      <c r="Q54" s="4">
        <f>CumHKI!P54*Inputs!S$15*Population!P53</f>
        <v>0</v>
      </c>
      <c r="R54" s="4">
        <f>CumHKI!Q54*Inputs!T$15*Population!Q53</f>
        <v>0</v>
      </c>
      <c r="S54" s="4">
        <f>CumHKI!R54*Inputs!U$15*Population!R53</f>
        <v>7266.1266229877965</v>
      </c>
      <c r="T54" s="4">
        <f>CumHKI!S54*Inputs!V$15*Population!S53</f>
        <v>10034.20297773222</v>
      </c>
      <c r="U54" s="4">
        <f>CumHKI!T54*Inputs!W$15*Population!T53</f>
        <v>18868.591556963467</v>
      </c>
      <c r="V54" s="4">
        <f>CumHKI!U54*Inputs!X$15*Population!U53</f>
        <v>31672.273862312955</v>
      </c>
      <c r="W54" s="4">
        <f>CumHKI!V54*Inputs!Y$15*Population!V53</f>
        <v>55437.07215975102</v>
      </c>
      <c r="X54" s="4">
        <f>CumHKI!W54*Inputs!Z$15*Population!W53</f>
        <v>76968.045298184108</v>
      </c>
      <c r="Y54" s="4">
        <f>CumHKI!X54*Inputs!AA$15*Population!X53</f>
        <v>114715.45695862349</v>
      </c>
      <c r="Z54" s="4">
        <f>CumHKI!Y54*Inputs!AB$15*Population!Y53</f>
        <v>152782.13929532596</v>
      </c>
      <c r="AA54" s="4">
        <f>CumHKI!Z54*Inputs!AC$15*Population!Z53</f>
        <v>197550.13279114931</v>
      </c>
      <c r="AB54" s="4">
        <f>CumHKI!AA54*Inputs!AD$15*Population!AA53</f>
        <v>254686.09713706435</v>
      </c>
      <c r="AC54" s="4">
        <f>CumHKI!AB54*Inputs!AE$15*Population!AB53</f>
        <v>315120.24874016707</v>
      </c>
      <c r="AD54" s="4">
        <f>CumHKI!AC54*Inputs!AF$15*Population!AC53</f>
        <v>378380.24030649185</v>
      </c>
      <c r="AE54" s="4">
        <f>CumHKI!AD54*Inputs!AG$15*Population!AD53</f>
        <v>416691.53357862832</v>
      </c>
      <c r="AF54" s="4">
        <f>CumHKI!AE54*Inputs!AH$15*Population!AE53</f>
        <v>471085.26982531953</v>
      </c>
      <c r="AG54" s="4">
        <f>CumHKI!AF54*Inputs!AI$15*Population!AF53</f>
        <v>539525.7335299952</v>
      </c>
      <c r="AH54" s="4">
        <f>CumHKI!AG54*Inputs!AJ$15*Population!AG53</f>
        <v>571868.42907523271</v>
      </c>
      <c r="AI54" s="4">
        <f>CumHKI!AH54*Inputs!AK$15*Population!AH53</f>
        <v>628846.78004208335</v>
      </c>
      <c r="AJ54" s="4">
        <f>CumHKI!AI54*Inputs!AL$15*Population!AI53</f>
        <v>633494.55494012218</v>
      </c>
      <c r="AK54" s="4">
        <f>CumHKI!AJ54*Inputs!AM$15*Population!AJ53</f>
        <v>641693.22804601502</v>
      </c>
      <c r="AL54" s="4">
        <f>CumHKI!AK54*Inputs!AN$15*Population!AK53</f>
        <v>658943.20445016865</v>
      </c>
      <c r="AM54" s="4">
        <f>CumHKI!AL54*Inputs!AO$15*Population!AL53</f>
        <v>658232.83929246163</v>
      </c>
      <c r="AN54" s="4">
        <f>CumHKI!AM54*Inputs!AP$15*Population!AM53</f>
        <v>669025.09058132384</v>
      </c>
      <c r="AO54" s="4">
        <f>CumHKI!AN54*Inputs!AQ$15*Population!AN53</f>
        <v>658577.18860339944</v>
      </c>
      <c r="AP54" s="4">
        <f>CumHKI!AO54*Inputs!AR$15*Population!AO53</f>
        <v>628518.51698609046</v>
      </c>
      <c r="AQ54" s="4">
        <f>CumHKI!AP54*Inputs!AS$15*Population!AP53</f>
        <v>630297.34247797274</v>
      </c>
      <c r="AR54" s="4">
        <f>CumHKI!AQ54*Inputs!AT$15*Population!AQ53</f>
        <v>638244.56432559562</v>
      </c>
      <c r="AS54" s="4">
        <f>CumHKI!AR54*Inputs!AU$15*Population!AR53</f>
        <v>652344.36743782705</v>
      </c>
      <c r="AT54" s="4">
        <f>CumHKI!AS54*Inputs!AV$15*Population!AS53</f>
        <v>630252.21362273849</v>
      </c>
      <c r="AU54" s="4">
        <f>CumHKI!AT54*Inputs!AW$15*Population!AT53</f>
        <v>612465.00131814613</v>
      </c>
      <c r="AV54" s="4">
        <f>CumHKI!AU54*Inputs!AX$15*Population!AU53</f>
        <v>605294.2891388298</v>
      </c>
      <c r="AW54" s="4">
        <f>CumHKI!AV54*Inputs!AY$15*Population!AV53</f>
        <v>577251.25219815096</v>
      </c>
      <c r="AX54" s="4">
        <f>CumHKI!AW54*Inputs!AZ$15*Population!AW53</f>
        <v>563309.18519155914</v>
      </c>
      <c r="AY54" s="4">
        <f>CumHKI!AX54*Inputs!BA$15*Population!AX53</f>
        <v>515033.1586531027</v>
      </c>
      <c r="AZ54" s="4">
        <f>CumHKI!AY54*Inputs!BB$15*Population!AY53</f>
        <v>480243.83915671759</v>
      </c>
      <c r="BA54" s="4">
        <f>CumHKI!AZ54*Inputs!BC$15*Population!AZ53</f>
        <v>476832.47629083617</v>
      </c>
      <c r="BB54" s="4">
        <f>CumHKI!BA54*Inputs!BD$15*Population!BA53</f>
        <v>445839.23524282756</v>
      </c>
      <c r="BC54" s="4">
        <f>CumHKI!BB54*Inputs!BE$15*Population!BB53</f>
        <v>437159.93177334988</v>
      </c>
      <c r="BD54" s="4">
        <f>CumHKI!BC54*Inputs!BF$15*Population!BC53</f>
        <v>414793.43780313787</v>
      </c>
      <c r="BE54" s="4">
        <f>CumHKI!BD54*Inputs!BG$15*Population!BD53</f>
        <v>392019.25675119756</v>
      </c>
      <c r="BF54" s="4">
        <f>CumHKI!BE54*Inputs!BH$15*Population!BE53</f>
        <v>389494.36715283961</v>
      </c>
      <c r="BG54" s="4">
        <f>CumHKI!BF54*Inputs!BI$15*Population!BF53</f>
        <v>375757.90270455339</v>
      </c>
      <c r="BH54" s="4">
        <f>CumHKI!BG54*Inputs!BJ$15*Population!BG53</f>
        <v>353536.60219995305</v>
      </c>
      <c r="BI54" s="4">
        <f>CumHKI!BH54*Inputs!BK$15*Population!BH53</f>
        <v>319997.6534848226</v>
      </c>
      <c r="BJ54" s="4">
        <f>CumHKI!BI54*Inputs!BL$15*Population!BI53</f>
        <v>281745.99684458598</v>
      </c>
      <c r="BK54" s="4">
        <f>CumHKI!BJ54*Inputs!BM$15*Population!BJ53</f>
        <v>249558.94279578899</v>
      </c>
      <c r="BL54" s="4">
        <f>CumHKI!BK54*Inputs!BN$15*Population!BK53</f>
        <v>207096.28085535855</v>
      </c>
      <c r="BM54" s="4">
        <f>CumHKI!BL54*Inputs!BO$15*Population!BL53</f>
        <v>174218.10732731916</v>
      </c>
      <c r="BN54" s="4">
        <f>CumHKI!BM54*Inputs!BP$15*Population!BM53</f>
        <v>146141.1952234325</v>
      </c>
      <c r="BO54" s="4">
        <f>CumHKI!BN54*Inputs!BQ$15*Population!BN53</f>
        <v>115145.38602430654</v>
      </c>
      <c r="BP54" s="4">
        <f>CumHKI!BO54*Inputs!BR$15*Population!BO53</f>
        <v>114346.10294989953</v>
      </c>
      <c r="BQ54" s="4">
        <f>CumHKI!BP54*Inputs!BS$15*Population!BP53</f>
        <v>97048.778034024377</v>
      </c>
      <c r="BR54" s="4">
        <f>CumHKI!BQ54*Inputs!BT$15*Population!BQ53</f>
        <v>86406.249822646743</v>
      </c>
      <c r="BS54" s="4">
        <f>CumHKI!BR54*Inputs!BU$15*Population!BR53</f>
        <v>79286.091507155608</v>
      </c>
      <c r="BT54" s="4">
        <f>CumHKI!BS54*Inputs!BV$15*Population!BS53</f>
        <v>74208.291989118341</v>
      </c>
      <c r="BU54" s="4">
        <f>CumHKI!BT54*Inputs!BW$15*Population!BT53</f>
        <v>65422.982600303105</v>
      </c>
      <c r="BV54" s="4">
        <f>CumHKI!BU54*Inputs!BX$15*Population!BU53</f>
        <v>59511.955899538923</v>
      </c>
      <c r="BW54" s="4">
        <f>CumHKI!BV54*Inputs!BY$15*Population!BV53</f>
        <v>49428.254632903336</v>
      </c>
      <c r="BX54" s="4">
        <f>CumHKI!BW54*Inputs!BZ$15*Population!BW53</f>
        <v>43398.574907866649</v>
      </c>
      <c r="BY54" s="4">
        <f>CumHKI!BX54*Inputs!CA$15*Population!BX53</f>
        <v>40057.21051687892</v>
      </c>
      <c r="BZ54" s="4">
        <f>CumHKI!BY54*Inputs!CB$15*Population!BY53</f>
        <v>36546.862957357749</v>
      </c>
      <c r="CA54" s="4">
        <f>CumHKI!BZ54*Inputs!CC$15*Population!BZ53</f>
        <v>28993.626372842609</v>
      </c>
      <c r="CB54" s="4">
        <f>CumHKI!CA54*Inputs!CD$15*Population!CA53</f>
        <v>28871.166474800371</v>
      </c>
      <c r="CC54" s="4">
        <f>CumHKI!CB54*Inputs!CE$15*Population!CB53</f>
        <v>24153.541429533292</v>
      </c>
      <c r="CD54" s="4">
        <f>CumHKI!CC54*Inputs!CF$15*Population!CC53</f>
        <v>17988.808876805491</v>
      </c>
      <c r="CE54" s="4">
        <f>CumHKI!CD54*Inputs!CG$15*Population!CD53</f>
        <v>14686.71612707926</v>
      </c>
      <c r="CF54" s="4">
        <f>CumHKI!CE54*Inputs!CH$15*Population!CE53</f>
        <v>10059.100366752893</v>
      </c>
      <c r="CG54" s="4">
        <f>CumHKI!CF54*Inputs!CI$15*Population!CF53</f>
        <v>7857.0859118790922</v>
      </c>
      <c r="CH54" s="4">
        <f>CumHKI!CG54*Inputs!CJ$15*Population!CG53</f>
        <v>6014.8987499662453</v>
      </c>
      <c r="CI54" s="4">
        <f>CumHKI!CH54*Inputs!CK$15*Population!CH53</f>
        <v>4581.6189375920339</v>
      </c>
      <c r="CJ54" s="4">
        <f>CumHKI!CI54*Inputs!CL$15*Population!CI53</f>
        <v>3475.7330916979681</v>
      </c>
      <c r="CK54" s="4">
        <f>CumHKI!CJ54*Inputs!CM$15*Population!CJ53</f>
        <v>2539.0602660450504</v>
      </c>
      <c r="CL54" s="4">
        <f>CumHKI!CK54*Inputs!CN$15*Population!CK53</f>
        <v>1772.0697260537779</v>
      </c>
      <c r="CM54" s="4">
        <f>CumHKI!CL54*Inputs!CO$15*Population!CL53</f>
        <v>1186.1399023700578</v>
      </c>
      <c r="CN54" s="4">
        <f>CumHKI!CM54*Inputs!CP$15*Population!CM53</f>
        <v>761.0516117145504</v>
      </c>
      <c r="CO54" s="4">
        <f>CumHKI!CN54*Inputs!CQ$15*Population!CN53</f>
        <v>469.06436889522155</v>
      </c>
      <c r="CP54" s="4">
        <f>CumHKI!CO54*Inputs!CR$15*Population!CO53</f>
        <v>290.67699629239161</v>
      </c>
      <c r="CQ54" s="4">
        <f>CumHKI!CP54*Inputs!CS$15*Population!CP53</f>
        <v>217.08012133995956</v>
      </c>
      <c r="CR54" s="4">
        <f>CumHKI!CQ54*Inputs!CT$15*Population!CQ53</f>
        <v>165.59274337184488</v>
      </c>
      <c r="CS54" s="4">
        <f>CumHKI!CR54*Inputs!CU$15*Population!CR53</f>
        <v>91.702643585683518</v>
      </c>
      <c r="CT54" s="4">
        <f>CumHKI!CS54*Inputs!CV$15*Population!CS53</f>
        <v>13.756772215074035</v>
      </c>
      <c r="CU54" s="4">
        <f>CumHKI!CT54*Inputs!CW$15*Population!CT53</f>
        <v>16.488054244226305</v>
      </c>
      <c r="CV54" s="4">
        <f>CumHKI!CU54*Inputs!CX$15*Population!CU53</f>
        <v>12.91789010955311</v>
      </c>
      <c r="CW54" s="4">
        <f>CumHKI!CV54*Inputs!CY$15*Population!CV53</f>
        <v>9.6979046628132384</v>
      </c>
      <c r="CX54" s="4">
        <f>CumHKI!CW54*Inputs!CZ$15*Population!CW53</f>
        <v>6.2620994378905968</v>
      </c>
      <c r="CY54" s="4">
        <f>CumHKI!CX54*Inputs!DA$15*Population!CX53</f>
        <v>3.1689392094935918</v>
      </c>
      <c r="CZ54" s="4">
        <f>CumHKI!CY54*Inputs!DB$15*Population!CY53</f>
        <v>1.636989690655321</v>
      </c>
    </row>
    <row r="55" spans="1:104" x14ac:dyDescent="0.25">
      <c r="A55">
        <f>'HKFI(x)'!AE53</f>
        <v>2001</v>
      </c>
      <c r="B55">
        <f t="shared" si="0"/>
        <v>21042773.350809701</v>
      </c>
      <c r="C55">
        <f t="shared" si="1"/>
        <v>3.2827124086164838</v>
      </c>
      <c r="D55" s="4">
        <f>CumHKI!C55*Inputs!F$15*Population!C54</f>
        <v>0</v>
      </c>
      <c r="E55" s="4">
        <f>CumHKI!D55*Inputs!G$15*Population!D54</f>
        <v>0</v>
      </c>
      <c r="F55" s="4">
        <f>CumHKI!E55*Inputs!H$15*Population!E54</f>
        <v>0</v>
      </c>
      <c r="G55" s="4">
        <f>CumHKI!F55*Inputs!I$15*Population!F54</f>
        <v>0</v>
      </c>
      <c r="H55" s="4">
        <f>CumHKI!G55*Inputs!J$15*Population!G54</f>
        <v>0</v>
      </c>
      <c r="I55" s="4">
        <f>CumHKI!H55*Inputs!K$15*Population!H54</f>
        <v>0</v>
      </c>
      <c r="J55" s="4">
        <f>CumHKI!I55*Inputs!L$15*Population!I54</f>
        <v>0</v>
      </c>
      <c r="K55" s="4">
        <f>CumHKI!J55*Inputs!M$15*Population!J54</f>
        <v>0</v>
      </c>
      <c r="L55" s="4">
        <f>CumHKI!K55*Inputs!N$15*Population!K54</f>
        <v>0</v>
      </c>
      <c r="M55" s="4">
        <f>CumHKI!L55*Inputs!O$15*Population!L54</f>
        <v>0</v>
      </c>
      <c r="N55" s="4">
        <f>CumHKI!M55*Inputs!P$15*Population!M54</f>
        <v>0</v>
      </c>
      <c r="O55" s="4">
        <f>CumHKI!N55*Inputs!Q$15*Population!N54</f>
        <v>0</v>
      </c>
      <c r="P55" s="4">
        <f>CumHKI!O55*Inputs!R$15*Population!O54</f>
        <v>0</v>
      </c>
      <c r="Q55" s="4">
        <f>CumHKI!P55*Inputs!S$15*Population!P54</f>
        <v>0</v>
      </c>
      <c r="R55" s="4">
        <f>CumHKI!Q55*Inputs!T$15*Population!Q54</f>
        <v>0</v>
      </c>
      <c r="S55" s="4">
        <f>CumHKI!R55*Inputs!U$15*Population!R54</f>
        <v>7490.6731254919232</v>
      </c>
      <c r="T55" s="4">
        <f>CumHKI!S55*Inputs!V$15*Population!S54</f>
        <v>10327.23474680678</v>
      </c>
      <c r="U55" s="4">
        <f>CumHKI!T55*Inputs!W$15*Population!T54</f>
        <v>19456.630764309793</v>
      </c>
      <c r="V55" s="4">
        <f>CumHKI!U55*Inputs!X$15*Population!U54</f>
        <v>32785.9817174239</v>
      </c>
      <c r="W55" s="4">
        <f>CumHKI!V55*Inputs!Y$15*Population!V54</f>
        <v>57562.373269771786</v>
      </c>
      <c r="X55" s="4">
        <f>CumHKI!W55*Inputs!Z$15*Population!W54</f>
        <v>79912.398010412129</v>
      </c>
      <c r="Y55" s="4">
        <f>CumHKI!X55*Inputs!AA$15*Population!X54</f>
        <v>119153.58719220133</v>
      </c>
      <c r="Z55" s="4">
        <f>CumHKI!Y55*Inputs!AB$15*Population!Y54</f>
        <v>158904.50042682185</v>
      </c>
      <c r="AA55" s="4">
        <f>CumHKI!Z55*Inputs!AC$15*Population!Z54</f>
        <v>205783.06938705384</v>
      </c>
      <c r="AB55" s="4">
        <f>CumHKI!AA55*Inputs!AD$15*Population!AA54</f>
        <v>265667.27014997724</v>
      </c>
      <c r="AC55" s="4">
        <f>CumHKI!AB55*Inputs!AE$15*Population!AB54</f>
        <v>328988.5253473128</v>
      </c>
      <c r="AD55" s="4">
        <f>CumHKI!AC55*Inputs!AF$15*Population!AC54</f>
        <v>395377.46727824293</v>
      </c>
      <c r="AE55" s="4">
        <f>CumHKI!AD55*Inputs!AG$15*Population!AD54</f>
        <v>435469.55807689187</v>
      </c>
      <c r="AF55" s="4">
        <f>CumHKI!AE55*Inputs!AH$15*Population!AE54</f>
        <v>492031.0130436176</v>
      </c>
      <c r="AG55" s="4">
        <f>CumHKI!AF55*Inputs!AI$15*Population!AF54</f>
        <v>563145.23361845128</v>
      </c>
      <c r="AH55" s="4">
        <f>CumHKI!AG55*Inputs!AJ$15*Population!AG54</f>
        <v>597071.45783079963</v>
      </c>
      <c r="AI55" s="4">
        <f>CumHKI!AH55*Inputs!AK$15*Population!AH54</f>
        <v>656985.95288543892</v>
      </c>
      <c r="AJ55" s="4">
        <f>CumHKI!AI55*Inputs!AL$15*Population!AI54</f>
        <v>659586.90621383896</v>
      </c>
      <c r="AK55" s="4">
        <f>CumHKI!AJ55*Inputs!AM$15*Population!AJ54</f>
        <v>664220.02717759612</v>
      </c>
      <c r="AL55" s="4">
        <f>CumHKI!AK55*Inputs!AN$15*Population!AK54</f>
        <v>679043.25202014192</v>
      </c>
      <c r="AM55" s="4">
        <f>CumHKI!AL55*Inputs!AO$15*Population!AL54</f>
        <v>677943.54205245781</v>
      </c>
      <c r="AN55" s="4">
        <f>CumHKI!AM55*Inputs!AP$15*Population!AM54</f>
        <v>688164.72971935</v>
      </c>
      <c r="AO55" s="4">
        <f>CumHKI!AN55*Inputs!AQ$15*Population!AN54</f>
        <v>677954.44827515585</v>
      </c>
      <c r="AP55" s="4">
        <f>CumHKI!AO55*Inputs!AR$15*Population!AO54</f>
        <v>648313.39088953275</v>
      </c>
      <c r="AQ55" s="4">
        <f>CumHKI!AP55*Inputs!AS$15*Population!AP54</f>
        <v>651074.29929766082</v>
      </c>
      <c r="AR55" s="4">
        <f>CumHKI!AQ55*Inputs!AT$15*Population!AQ54</f>
        <v>658652.86103880906</v>
      </c>
      <c r="AS55" s="4">
        <f>CumHKI!AR55*Inputs!AU$15*Population!AR54</f>
        <v>672541.55075543327</v>
      </c>
      <c r="AT55" s="4">
        <f>CumHKI!AS55*Inputs!AV$15*Population!AS54</f>
        <v>650588.9889557031</v>
      </c>
      <c r="AU55" s="4">
        <f>CumHKI!AT55*Inputs!AW$15*Population!AT54</f>
        <v>633358.21589011722</v>
      </c>
      <c r="AV55" s="4">
        <f>CumHKI!AU55*Inputs!AX$15*Population!AU54</f>
        <v>626725.70127223502</v>
      </c>
      <c r="AW55" s="4">
        <f>CumHKI!AV55*Inputs!AY$15*Population!AV54</f>
        <v>597677.30940193334</v>
      </c>
      <c r="AX55" s="4">
        <f>CumHKI!AW55*Inputs!AZ$15*Population!AW54</f>
        <v>583592.64216114208</v>
      </c>
      <c r="AY55" s="4">
        <f>CumHKI!AX55*Inputs!BA$15*Population!AX54</f>
        <v>531725.6368655957</v>
      </c>
      <c r="AZ55" s="4">
        <f>CumHKI!AY55*Inputs!BB$15*Population!AY54</f>
        <v>492683.02388495137</v>
      </c>
      <c r="BA55" s="4">
        <f>CumHKI!AZ55*Inputs!BC$15*Population!AZ54</f>
        <v>487013.88369808992</v>
      </c>
      <c r="BB55" s="4">
        <f>CumHKI!BA55*Inputs!BD$15*Population!BA54</f>
        <v>455363.57622660167</v>
      </c>
      <c r="BC55" s="4">
        <f>CumHKI!BB55*Inputs!BE$15*Population!BB54</f>
        <v>445973.0172635403</v>
      </c>
      <c r="BD55" s="4">
        <f>CumHKI!BC55*Inputs!BF$15*Population!BC54</f>
        <v>423842.92799641995</v>
      </c>
      <c r="BE55" s="4">
        <f>CumHKI!BD55*Inputs!BG$15*Population!BD54</f>
        <v>401966.10268878454</v>
      </c>
      <c r="BF55" s="4">
        <f>CumHKI!BE55*Inputs!BH$15*Population!BE54</f>
        <v>400258.77082784206</v>
      </c>
      <c r="BG55" s="4">
        <f>CumHKI!BF55*Inputs!BI$15*Population!BF54</f>
        <v>385576.87011016428</v>
      </c>
      <c r="BH55" s="4">
        <f>CumHKI!BG55*Inputs!BJ$15*Population!BG54</f>
        <v>362380.09725022974</v>
      </c>
      <c r="BI55" s="4">
        <f>CumHKI!BH55*Inputs!BK$15*Population!BH54</f>
        <v>328452.04421425494</v>
      </c>
      <c r="BJ55" s="4">
        <f>CumHKI!BI55*Inputs!BL$15*Population!BI54</f>
        <v>289840.12190082372</v>
      </c>
      <c r="BK55" s="4">
        <f>CumHKI!BJ55*Inputs!BM$15*Population!BJ54</f>
        <v>257057.17213001926</v>
      </c>
      <c r="BL55" s="4">
        <f>CumHKI!BK55*Inputs!BN$15*Population!BK54</f>
        <v>213187.14479280837</v>
      </c>
      <c r="BM55" s="4">
        <f>CumHKI!BL55*Inputs!BO$15*Population!BL54</f>
        <v>179310.01402804532</v>
      </c>
      <c r="BN55" s="4">
        <f>CumHKI!BM55*Inputs!BP$15*Population!BM54</f>
        <v>150267.22808261769</v>
      </c>
      <c r="BO55" s="4">
        <f>CumHKI!BN55*Inputs!BQ$15*Population!BN54</f>
        <v>118178.94706013208</v>
      </c>
      <c r="BP55" s="4">
        <f>CumHKI!BO55*Inputs!BR$15*Population!BO54</f>
        <v>117142.90124956353</v>
      </c>
      <c r="BQ55" s="4">
        <f>CumHKI!BP55*Inputs!BS$15*Population!BP54</f>
        <v>99375.790330561111</v>
      </c>
      <c r="BR55" s="4">
        <f>CumHKI!BQ55*Inputs!BT$15*Population!BQ54</f>
        <v>88435.646163652709</v>
      </c>
      <c r="BS55" s="4">
        <f>CumHKI!BR55*Inputs!BU$15*Population!BR54</f>
        <v>81024.723461316229</v>
      </c>
      <c r="BT55" s="4">
        <f>CumHKI!BS55*Inputs!BV$15*Population!BS54</f>
        <v>75682.493364714683</v>
      </c>
      <c r="BU55" s="4">
        <f>CumHKI!BT55*Inputs!BW$15*Population!BT54</f>
        <v>66594.263988206585</v>
      </c>
      <c r="BV55" s="4">
        <f>CumHKI!BU55*Inputs!BX$15*Population!BU54</f>
        <v>60504.825103651405</v>
      </c>
      <c r="BW55" s="4">
        <f>CumHKI!BV55*Inputs!BY$15*Population!BV54</f>
        <v>50174.51678359697</v>
      </c>
      <c r="BX55" s="4">
        <f>CumHKI!BW55*Inputs!BZ$15*Population!BW54</f>
        <v>44080.913895417703</v>
      </c>
      <c r="BY55" s="4">
        <f>CumHKI!BX55*Inputs!CA$15*Population!BX54</f>
        <v>40816.182229294449</v>
      </c>
      <c r="BZ55" s="4">
        <f>CumHKI!BY55*Inputs!CB$15*Population!BY54</f>
        <v>37387.736532106588</v>
      </c>
      <c r="CA55" s="4">
        <f>CumHKI!BZ55*Inputs!CC$15*Population!BZ54</f>
        <v>29751.649050566612</v>
      </c>
      <c r="CB55" s="4">
        <f>CumHKI!CA55*Inputs!CD$15*Population!CA54</f>
        <v>29769.535217639066</v>
      </c>
      <c r="CC55" s="4">
        <f>CumHKI!CB55*Inputs!CE$15*Population!CB54</f>
        <v>24981.802861780983</v>
      </c>
      <c r="CD55" s="4">
        <f>CumHKI!CC55*Inputs!CF$15*Population!CC54</f>
        <v>18836.534777017219</v>
      </c>
      <c r="CE55" s="4">
        <f>CumHKI!CD55*Inputs!CG$15*Population!CD54</f>
        <v>15468.380304098888</v>
      </c>
      <c r="CF55" s="4">
        <f>CumHKI!CE55*Inputs!CH$15*Population!CE54</f>
        <v>10771.135597224416</v>
      </c>
      <c r="CG55" s="4">
        <f>CumHKI!CF55*Inputs!CI$15*Population!CF54</f>
        <v>8624.6066058203342</v>
      </c>
      <c r="CH55" s="4">
        <f>CumHKI!CG55*Inputs!CJ$15*Population!CG54</f>
        <v>6689.7709771367827</v>
      </c>
      <c r="CI55" s="4">
        <f>CumHKI!CH55*Inputs!CK$15*Population!CH54</f>
        <v>5083.3416732054256</v>
      </c>
      <c r="CJ55" s="4">
        <f>CumHKI!CI55*Inputs!CL$15*Population!CI54</f>
        <v>3839.9068693778859</v>
      </c>
      <c r="CK55" s="4">
        <f>CumHKI!CJ55*Inputs!CM$15*Population!CJ54</f>
        <v>2887.8864760235224</v>
      </c>
      <c r="CL55" s="4">
        <f>CumHKI!CK55*Inputs!CN$15*Population!CK54</f>
        <v>2097.1953619616115</v>
      </c>
      <c r="CM55" s="4">
        <f>CumHKI!CL55*Inputs!CO$15*Population!CL54</f>
        <v>1465.983529676734</v>
      </c>
      <c r="CN55" s="4">
        <f>CumHKI!CM55*Inputs!CP$15*Population!CM54</f>
        <v>984.77557601220917</v>
      </c>
      <c r="CO55" s="4">
        <f>CumHKI!CN55*Inputs!CQ$15*Population!CN54</f>
        <v>628.08662602820709</v>
      </c>
      <c r="CP55" s="4">
        <f>CumHKI!CO55*Inputs!CR$15*Population!CO54</f>
        <v>377.29090541572174</v>
      </c>
      <c r="CQ55" s="4">
        <f>CumHKI!CP55*Inputs!CS$15*Population!CP54</f>
        <v>236.12796951279296</v>
      </c>
      <c r="CR55" s="4">
        <f>CumHKI!CQ55*Inputs!CT$15*Population!CQ54</f>
        <v>176.34962434627641</v>
      </c>
      <c r="CS55" s="4">
        <f>CumHKI!CR55*Inputs!CU$15*Population!CR54</f>
        <v>134.57180125936725</v>
      </c>
      <c r="CT55" s="4">
        <f>CumHKI!CS55*Inputs!CV$15*Population!CS54</f>
        <v>74.736923241282739</v>
      </c>
      <c r="CU55" s="4">
        <f>CumHKI!CT55*Inputs!CW$15*Population!CT54</f>
        <v>11.729458414957861</v>
      </c>
      <c r="CV55" s="4">
        <f>CumHKI!CU55*Inputs!CX$15*Population!CU54</f>
        <v>13.333817780113447</v>
      </c>
      <c r="CW55" s="4">
        <f>CumHKI!CV55*Inputs!CY$15*Population!CV54</f>
        <v>9.7948837094413701</v>
      </c>
      <c r="CX55" s="4">
        <f>CumHKI!CW55*Inputs!CZ$15*Population!CW54</f>
        <v>6.6058191181481476</v>
      </c>
      <c r="CY55" s="4">
        <f>CumHKI!CX55*Inputs!DA$15*Population!CX54</f>
        <v>3.200628601588527</v>
      </c>
      <c r="CZ55" s="4">
        <f>CumHKI!CY55*Inputs!DB$15*Population!CY54</f>
        <v>1.6533595875618741</v>
      </c>
    </row>
    <row r="56" spans="1:104" x14ac:dyDescent="0.25">
      <c r="A56">
        <f>'HKFI(x)'!AE54</f>
        <v>2002</v>
      </c>
      <c r="B56">
        <f t="shared" si="0"/>
        <v>21762861.852105748</v>
      </c>
      <c r="C56">
        <f t="shared" si="1"/>
        <v>3.4220227975241713</v>
      </c>
      <c r="D56" s="4">
        <f>CumHKI!C56*Inputs!F$15*Population!C55</f>
        <v>0</v>
      </c>
      <c r="E56" s="4">
        <f>CumHKI!D56*Inputs!G$15*Population!D55</f>
        <v>0</v>
      </c>
      <c r="F56" s="4">
        <f>CumHKI!E56*Inputs!H$15*Population!E55</f>
        <v>0</v>
      </c>
      <c r="G56" s="4">
        <f>CumHKI!F56*Inputs!I$15*Population!F55</f>
        <v>0</v>
      </c>
      <c r="H56" s="4">
        <f>CumHKI!G56*Inputs!J$15*Population!G55</f>
        <v>0</v>
      </c>
      <c r="I56" s="4">
        <f>CumHKI!H56*Inputs!K$15*Population!H55</f>
        <v>0</v>
      </c>
      <c r="J56" s="4">
        <f>CumHKI!I56*Inputs!L$15*Population!I55</f>
        <v>0</v>
      </c>
      <c r="K56" s="4">
        <f>CumHKI!J56*Inputs!M$15*Population!J55</f>
        <v>0</v>
      </c>
      <c r="L56" s="4">
        <f>CumHKI!K56*Inputs!N$15*Population!K55</f>
        <v>0</v>
      </c>
      <c r="M56" s="4">
        <f>CumHKI!L56*Inputs!O$15*Population!L55</f>
        <v>0</v>
      </c>
      <c r="N56" s="4">
        <f>CumHKI!M56*Inputs!P$15*Population!M55</f>
        <v>0</v>
      </c>
      <c r="O56" s="4">
        <f>CumHKI!N56*Inputs!Q$15*Population!N55</f>
        <v>0</v>
      </c>
      <c r="P56" s="4">
        <f>CumHKI!O56*Inputs!R$15*Population!O55</f>
        <v>0</v>
      </c>
      <c r="Q56" s="4">
        <f>CumHKI!P56*Inputs!S$15*Population!P55</f>
        <v>0</v>
      </c>
      <c r="R56" s="4">
        <f>CumHKI!Q56*Inputs!T$15*Population!Q55</f>
        <v>0</v>
      </c>
      <c r="S56" s="4">
        <f>CumHKI!R56*Inputs!U$15*Population!R55</f>
        <v>7744.5555433482186</v>
      </c>
      <c r="T56" s="4">
        <f>CumHKI!S56*Inputs!V$15*Population!S55</f>
        <v>10660.06633932837</v>
      </c>
      <c r="U56" s="4">
        <f>CumHKI!T56*Inputs!W$15*Population!T55</f>
        <v>20053.204215736438</v>
      </c>
      <c r="V56" s="4">
        <f>CumHKI!U56*Inputs!X$15*Population!U55</f>
        <v>33850.184535480388</v>
      </c>
      <c r="W56" s="4">
        <f>CumHKI!V56*Inputs!Y$15*Population!V55</f>
        <v>59646.043079981682</v>
      </c>
      <c r="X56" s="4">
        <f>CumHKI!W56*Inputs!Z$15*Population!W55</f>
        <v>83044.103464250788</v>
      </c>
      <c r="Y56" s="4">
        <f>CumHKI!X56*Inputs!AA$15*Population!X55</f>
        <v>123821.67458636261</v>
      </c>
      <c r="Z56" s="4">
        <f>CumHKI!Y56*Inputs!AB$15*Population!Y55</f>
        <v>165201.2190755622</v>
      </c>
      <c r="AA56" s="4">
        <f>CumHKI!Z56*Inputs!AC$15*Population!Z55</f>
        <v>214206.91032131025</v>
      </c>
      <c r="AB56" s="4">
        <f>CumHKI!AA56*Inputs!AD$15*Population!AA55</f>
        <v>276938.27260093176</v>
      </c>
      <c r="AC56" s="4">
        <f>CumHKI!AB56*Inputs!AE$15*Population!AB55</f>
        <v>343393.67052121036</v>
      </c>
      <c r="AD56" s="4">
        <f>CumHKI!AC56*Inputs!AF$15*Population!AC55</f>
        <v>413026.10014085373</v>
      </c>
      <c r="AE56" s="4">
        <f>CumHKI!AD56*Inputs!AG$15*Population!AD55</f>
        <v>455263.86420690943</v>
      </c>
      <c r="AF56" s="4">
        <f>CumHKI!AE56*Inputs!AH$15*Population!AE55</f>
        <v>514480.06133767875</v>
      </c>
      <c r="AG56" s="4">
        <f>CumHKI!AF56*Inputs!AI$15*Population!AF55</f>
        <v>588544.33461787039</v>
      </c>
      <c r="AH56" s="4">
        <f>CumHKI!AG56*Inputs!AJ$15*Population!AG55</f>
        <v>623626.05547205184</v>
      </c>
      <c r="AI56" s="4">
        <f>CumHKI!AH56*Inputs!AK$15*Population!AH55</f>
        <v>686382.66229722265</v>
      </c>
      <c r="AJ56" s="4">
        <f>CumHKI!AI56*Inputs!AL$15*Population!AI55</f>
        <v>689542.0404621996</v>
      </c>
      <c r="AK56" s="4">
        <f>CumHKI!AJ56*Inputs!AM$15*Population!AJ55</f>
        <v>692032.13964391383</v>
      </c>
      <c r="AL56" s="4">
        <f>CumHKI!AK56*Inputs!AN$15*Population!AK55</f>
        <v>703359.19262552017</v>
      </c>
      <c r="AM56" s="4">
        <f>CumHKI!AL56*Inputs!AO$15*Population!AL55</f>
        <v>699111.05124101322</v>
      </c>
      <c r="AN56" s="4">
        <f>CumHKI!AM56*Inputs!AP$15*Population!AM55</f>
        <v>709276.23776661174</v>
      </c>
      <c r="AO56" s="4">
        <f>CumHKI!AN56*Inputs!AQ$15*Population!AN55</f>
        <v>697860.92760658648</v>
      </c>
      <c r="AP56" s="4">
        <f>CumHKI!AO56*Inputs!AR$15*Population!AO55</f>
        <v>667879.7915736367</v>
      </c>
      <c r="AQ56" s="4">
        <f>CumHKI!AP56*Inputs!AS$15*Population!AP55</f>
        <v>672071.05122209375</v>
      </c>
      <c r="AR56" s="4">
        <f>CumHKI!AQ56*Inputs!AT$15*Population!AQ55</f>
        <v>680868.84691405634</v>
      </c>
      <c r="AS56" s="4">
        <f>CumHKI!AR56*Inputs!AU$15*Population!AR55</f>
        <v>694580.26964432944</v>
      </c>
      <c r="AT56" s="4">
        <f>CumHKI!AS56*Inputs!AV$15*Population!AS55</f>
        <v>671266.89965678146</v>
      </c>
      <c r="AU56" s="4">
        <f>CumHKI!AT56*Inputs!AW$15*Population!AT55</f>
        <v>654343.61559119809</v>
      </c>
      <c r="AV56" s="4">
        <f>CumHKI!AU56*Inputs!AX$15*Population!AU55</f>
        <v>648684.72351070191</v>
      </c>
      <c r="AW56" s="4">
        <f>CumHKI!AV56*Inputs!AY$15*Population!AV55</f>
        <v>619428.87523281097</v>
      </c>
      <c r="AX56" s="4">
        <f>CumHKI!AW56*Inputs!AZ$15*Population!AW55</f>
        <v>604848.5615745493</v>
      </c>
      <c r="AY56" s="4">
        <f>CumHKI!AX56*Inputs!BA$15*Population!AX55</f>
        <v>551456.1288505228</v>
      </c>
      <c r="AZ56" s="4">
        <f>CumHKI!AY56*Inputs!BB$15*Population!AY55</f>
        <v>509222.61031760124</v>
      </c>
      <c r="BA56" s="4">
        <f>CumHKI!AZ56*Inputs!BC$15*Population!AZ55</f>
        <v>500216.97714569175</v>
      </c>
      <c r="BB56" s="4">
        <f>CumHKI!BA56*Inputs!BD$15*Population!BA55</f>
        <v>465657.46934026928</v>
      </c>
      <c r="BC56" s="4">
        <f>CumHKI!BB56*Inputs!BE$15*Population!BB55</f>
        <v>456083.83140954893</v>
      </c>
      <c r="BD56" s="4">
        <f>CumHKI!BC56*Inputs!BF$15*Population!BC55</f>
        <v>432958.04646869435</v>
      </c>
      <c r="BE56" s="4">
        <f>CumHKI!BD56*Inputs!BG$15*Population!BD55</f>
        <v>411330.49796667398</v>
      </c>
      <c r="BF56" s="4">
        <f>CumHKI!BE56*Inputs!BH$15*Population!BE55</f>
        <v>411086.56607934105</v>
      </c>
      <c r="BG56" s="4">
        <f>CumHKI!BF56*Inputs!BI$15*Population!BF55</f>
        <v>396945.76413202065</v>
      </c>
      <c r="BH56" s="4">
        <f>CumHKI!BG56*Inputs!BJ$15*Population!BG55</f>
        <v>372535.33326234872</v>
      </c>
      <c r="BI56" s="4">
        <f>CumHKI!BH56*Inputs!BK$15*Population!BH55</f>
        <v>337307.03907454497</v>
      </c>
      <c r="BJ56" s="4">
        <f>CumHKI!BI56*Inputs!BL$15*Population!BI55</f>
        <v>298094.15393310203</v>
      </c>
      <c r="BK56" s="4">
        <f>CumHKI!BJ56*Inputs!BM$15*Population!BJ55</f>
        <v>265009.05022489943</v>
      </c>
      <c r="BL56" s="4">
        <f>CumHKI!BK56*Inputs!BN$15*Population!BK55</f>
        <v>220089.84595983027</v>
      </c>
      <c r="BM56" s="4">
        <f>CumHKI!BL56*Inputs!BO$15*Population!BL55</f>
        <v>185013.87154443437</v>
      </c>
      <c r="BN56" s="4">
        <f>CumHKI!BM56*Inputs!BP$15*Population!BM55</f>
        <v>155030.65128305709</v>
      </c>
      <c r="BO56" s="4">
        <f>CumHKI!BN56*Inputs!BQ$15*Population!BN55</f>
        <v>121809.51245985278</v>
      </c>
      <c r="BP56" s="4">
        <f>CumHKI!BO56*Inputs!BR$15*Population!BO55</f>
        <v>120513.743071469</v>
      </c>
      <c r="BQ56" s="4">
        <f>CumHKI!BP56*Inputs!BS$15*Population!BP55</f>
        <v>102039.85831168033</v>
      </c>
      <c r="BR56" s="4">
        <f>CumHKI!BQ56*Inputs!BT$15*Population!BQ55</f>
        <v>90759.0291154804</v>
      </c>
      <c r="BS56" s="4">
        <f>CumHKI!BR56*Inputs!BU$15*Population!BR55</f>
        <v>83103.402596819156</v>
      </c>
      <c r="BT56" s="4">
        <f>CumHKI!BS56*Inputs!BV$15*Population!BS55</f>
        <v>77494.30796452715</v>
      </c>
      <c r="BU56" s="4">
        <f>CumHKI!BT56*Inputs!BW$15*Population!BT55</f>
        <v>68035.645419224762</v>
      </c>
      <c r="BV56" s="4">
        <f>CumHKI!BU56*Inputs!BX$15*Population!BU55</f>
        <v>61674.212561122607</v>
      </c>
      <c r="BW56" s="4">
        <f>CumHKI!BV56*Inputs!BY$15*Population!BV55</f>
        <v>51062.052242321712</v>
      </c>
      <c r="BX56" s="4">
        <f>CumHKI!BW56*Inputs!BZ$15*Population!BW55</f>
        <v>44771.443105746228</v>
      </c>
      <c r="BY56" s="4">
        <f>CumHKI!BX56*Inputs!CA$15*Population!BX55</f>
        <v>41431.096665289777</v>
      </c>
      <c r="BZ56" s="4">
        <f>CumHKI!BY56*Inputs!CB$15*Population!BY55</f>
        <v>38006.072762461808</v>
      </c>
      <c r="CA56" s="4">
        <f>CumHKI!BZ56*Inputs!CC$15*Population!BZ55</f>
        <v>30315.228370401441</v>
      </c>
      <c r="CB56" s="4">
        <f>CumHKI!CA56*Inputs!CD$15*Population!CA55</f>
        <v>30401.883376428126</v>
      </c>
      <c r="CC56" s="4">
        <f>CumHKI!CB56*Inputs!CE$15*Population!CB55</f>
        <v>25614.15950700641</v>
      </c>
      <c r="CD56" s="4">
        <f>CumHKI!CC56*Inputs!CF$15*Population!CC55</f>
        <v>19324.664246407781</v>
      </c>
      <c r="CE56" s="4">
        <f>CumHKI!CD56*Inputs!CG$15*Population!CD55</f>
        <v>16005.611257106024</v>
      </c>
      <c r="CF56" s="4">
        <f>CumHKI!CE56*Inputs!CH$15*Population!CE55</f>
        <v>11168.863507162854</v>
      </c>
      <c r="CG56" s="4">
        <f>CumHKI!CF56*Inputs!CI$15*Population!CF55</f>
        <v>9074.4913473190209</v>
      </c>
      <c r="CH56" s="4">
        <f>CumHKI!CG56*Inputs!CJ$15*Population!CG55</f>
        <v>7197.4367861132368</v>
      </c>
      <c r="CI56" s="4">
        <f>CumHKI!CH56*Inputs!CK$15*Population!CH55</f>
        <v>5528.3890280856667</v>
      </c>
      <c r="CJ56" s="4">
        <f>CumHKI!CI56*Inputs!CL$15*Population!CI55</f>
        <v>4156.3534523124135</v>
      </c>
      <c r="CK56" s="4">
        <f>CumHKI!CJ56*Inputs!CM$15*Population!CJ55</f>
        <v>3101.4259580716621</v>
      </c>
      <c r="CL56" s="4">
        <f>CumHKI!CK56*Inputs!CN$15*Population!CK55</f>
        <v>2302.9191090789109</v>
      </c>
      <c r="CM56" s="4">
        <f>CumHKI!CL56*Inputs!CO$15*Population!CL55</f>
        <v>1657.3893266068769</v>
      </c>
      <c r="CN56" s="4">
        <f>CumHKI!CM56*Inputs!CP$15*Population!CM55</f>
        <v>1160.9949784711239</v>
      </c>
      <c r="CO56" s="4">
        <f>CumHKI!CN56*Inputs!CQ$15*Population!CN55</f>
        <v>784.34277313789687</v>
      </c>
      <c r="CP56" s="4">
        <f>CumHKI!CO56*Inputs!CR$15*Population!CO55</f>
        <v>495.73650732769647</v>
      </c>
      <c r="CQ56" s="4">
        <f>CumHKI!CP56*Inputs!CS$15*Population!CP55</f>
        <v>285.82183153316873</v>
      </c>
      <c r="CR56" s="4">
        <f>CumHKI!CQ56*Inputs!CT$15*Population!CQ55</f>
        <v>181.72963065247498</v>
      </c>
      <c r="CS56" s="4">
        <f>CumHKI!CR56*Inputs!CU$15*Population!CR55</f>
        <v>136.06671523164476</v>
      </c>
      <c r="CT56" s="4">
        <f>CumHKI!CS56*Inputs!CV$15*Population!CS55</f>
        <v>103.69857791885379</v>
      </c>
      <c r="CU56" s="4">
        <f>CumHKI!CT56*Inputs!CW$15*Population!CT55</f>
        <v>57.77120289688196</v>
      </c>
      <c r="CV56" s="4">
        <f>CumHKI!CU56*Inputs!CX$15*Population!CU55</f>
        <v>9.7021446148416892</v>
      </c>
      <c r="CW56" s="4">
        <f>CumHKI!CV56*Inputs!CY$15*Population!CV55</f>
        <v>10.179581316000588</v>
      </c>
      <c r="CX56" s="4">
        <f>CumHKI!CW56*Inputs!CZ$15*Population!CW55</f>
        <v>6.5299224729609122</v>
      </c>
      <c r="CY56" s="4">
        <f>CumHKI!CX56*Inputs!DA$15*Population!CX55</f>
        <v>3.373184230543735</v>
      </c>
      <c r="CZ56" s="4">
        <f>CumHKI!CY56*Inputs!DB$15*Population!CY55</f>
        <v>1.6698931834374924</v>
      </c>
    </row>
    <row r="57" spans="1:104" x14ac:dyDescent="0.25">
      <c r="A57">
        <f>'HKFI(x)'!AE55</f>
        <v>2003</v>
      </c>
      <c r="B57">
        <f t="shared" si="0"/>
        <v>22533510.935525462</v>
      </c>
      <c r="C57">
        <f t="shared" si="1"/>
        <v>3.5411201369416778</v>
      </c>
      <c r="D57" s="4">
        <f>CumHKI!C57*Inputs!F$15*Population!C56</f>
        <v>0</v>
      </c>
      <c r="E57" s="4">
        <f>CumHKI!D57*Inputs!G$15*Population!D56</f>
        <v>0</v>
      </c>
      <c r="F57" s="4">
        <f>CumHKI!E57*Inputs!H$15*Population!E56</f>
        <v>0</v>
      </c>
      <c r="G57" s="4">
        <f>CumHKI!F57*Inputs!I$15*Population!F56</f>
        <v>0</v>
      </c>
      <c r="H57" s="4">
        <f>CumHKI!G57*Inputs!J$15*Population!G56</f>
        <v>0</v>
      </c>
      <c r="I57" s="4">
        <f>CumHKI!H57*Inputs!K$15*Population!H56</f>
        <v>0</v>
      </c>
      <c r="J57" s="4">
        <f>CumHKI!I57*Inputs!L$15*Population!I56</f>
        <v>0</v>
      </c>
      <c r="K57" s="4">
        <f>CumHKI!J57*Inputs!M$15*Population!J56</f>
        <v>0</v>
      </c>
      <c r="L57" s="4">
        <f>CumHKI!K57*Inputs!N$15*Population!K56</f>
        <v>0</v>
      </c>
      <c r="M57" s="4">
        <f>CumHKI!L57*Inputs!O$15*Population!L56</f>
        <v>0</v>
      </c>
      <c r="N57" s="4">
        <f>CumHKI!M57*Inputs!P$15*Population!M56</f>
        <v>0</v>
      </c>
      <c r="O57" s="4">
        <f>CumHKI!N57*Inputs!Q$15*Population!N56</f>
        <v>0</v>
      </c>
      <c r="P57" s="4">
        <f>CumHKI!O57*Inputs!R$15*Population!O56</f>
        <v>0</v>
      </c>
      <c r="Q57" s="4">
        <f>CumHKI!P57*Inputs!S$15*Population!P56</f>
        <v>0</v>
      </c>
      <c r="R57" s="4">
        <f>CumHKI!Q57*Inputs!T$15*Population!Q56</f>
        <v>0</v>
      </c>
      <c r="S57" s="4">
        <f>CumHKI!R57*Inputs!U$15*Population!R56</f>
        <v>8014.3389745306376</v>
      </c>
      <c r="T57" s="4">
        <f>CumHKI!S57*Inputs!V$15*Population!S56</f>
        <v>11033.19115314193</v>
      </c>
      <c r="U57" s="4">
        <f>CumHKI!T57*Inputs!W$15*Population!T56</f>
        <v>20724.594216751408</v>
      </c>
      <c r="V57" s="4">
        <f>CumHKI!U57*Inputs!X$15*Population!U56</f>
        <v>34933.924867402755</v>
      </c>
      <c r="W57" s="4">
        <f>CumHKI!V57*Inputs!Y$15*Population!V56</f>
        <v>61655.096701441646</v>
      </c>
      <c r="X57" s="4">
        <f>CumHKI!W57*Inputs!Z$15*Population!W56</f>
        <v>86128.556165042857</v>
      </c>
      <c r="Y57" s="4">
        <f>CumHKI!X57*Inputs!AA$15*Population!X56</f>
        <v>128768.02165303155</v>
      </c>
      <c r="Z57" s="4">
        <f>CumHKI!Y57*Inputs!AB$15*Population!Y56</f>
        <v>171805.77158421176</v>
      </c>
      <c r="AA57" s="4">
        <f>CumHKI!Z57*Inputs!AC$15*Population!Z56</f>
        <v>222871.92537035132</v>
      </c>
      <c r="AB57" s="4">
        <f>CumHKI!AA57*Inputs!AD$15*Population!AA56</f>
        <v>288477.92061732581</v>
      </c>
      <c r="AC57" s="4">
        <f>CumHKI!AB57*Inputs!AE$15*Population!AB56</f>
        <v>358169.91608163953</v>
      </c>
      <c r="AD57" s="4">
        <f>CumHKI!AC57*Inputs!AF$15*Population!AC56</f>
        <v>431327.34180464578</v>
      </c>
      <c r="AE57" s="4">
        <f>CumHKI!AD57*Inputs!AG$15*Population!AD56</f>
        <v>475777.84081777337</v>
      </c>
      <c r="AF57" s="4">
        <f>CumHKI!AE57*Inputs!AH$15*Population!AE56</f>
        <v>538060.03525752213</v>
      </c>
      <c r="AG57" s="4">
        <f>CumHKI!AF57*Inputs!AI$15*Population!AF56</f>
        <v>615636.57921265578</v>
      </c>
      <c r="AH57" s="4">
        <f>CumHKI!AG57*Inputs!AJ$15*Population!AG56</f>
        <v>652055.7470770292</v>
      </c>
      <c r="AI57" s="4">
        <f>CumHKI!AH57*Inputs!AK$15*Population!AH56</f>
        <v>717282.51011012425</v>
      </c>
      <c r="AJ57" s="4">
        <f>CumHKI!AI57*Inputs!AL$15*Population!AI56</f>
        <v>720755.56130718824</v>
      </c>
      <c r="AK57" s="4">
        <f>CumHKI!AJ57*Inputs!AM$15*Population!AJ56</f>
        <v>723816.86301733425</v>
      </c>
      <c r="AL57" s="4">
        <f>CumHKI!AK57*Inputs!AN$15*Population!AK56</f>
        <v>733184.77314124815</v>
      </c>
      <c r="AM57" s="4">
        <f>CumHKI!AL57*Inputs!AO$15*Population!AL56</f>
        <v>724532.12630327849</v>
      </c>
      <c r="AN57" s="4">
        <f>CumHKI!AM57*Inputs!AP$15*Population!AM56</f>
        <v>731827.39146299299</v>
      </c>
      <c r="AO57" s="4">
        <f>CumHKI!AN57*Inputs!AQ$15*Population!AN56</f>
        <v>719678.3535123975</v>
      </c>
      <c r="AP57" s="4">
        <f>CumHKI!AO57*Inputs!AR$15*Population!AO56</f>
        <v>687894.3357788932</v>
      </c>
      <c r="AQ57" s="4">
        <f>CumHKI!AP57*Inputs!AS$15*Population!AP56</f>
        <v>692763.50486791367</v>
      </c>
      <c r="AR57" s="4">
        <f>CumHKI!AQ57*Inputs!AT$15*Population!AQ56</f>
        <v>703240.35851362185</v>
      </c>
      <c r="AS57" s="4">
        <f>CumHKI!AR57*Inputs!AU$15*Population!AR56</f>
        <v>718436.70984364569</v>
      </c>
      <c r="AT57" s="4">
        <f>CumHKI!AS57*Inputs!AV$15*Population!AS56</f>
        <v>693697.49096222024</v>
      </c>
      <c r="AU57" s="4">
        <f>CumHKI!AT57*Inputs!AW$15*Population!AT56</f>
        <v>675583.25159927807</v>
      </c>
      <c r="AV57" s="4">
        <f>CumHKI!AU57*Inputs!AX$15*Population!AU56</f>
        <v>670645.44612806279</v>
      </c>
      <c r="AW57" s="4">
        <f>CumHKI!AV57*Inputs!AY$15*Population!AV56</f>
        <v>641614.94959555077</v>
      </c>
      <c r="AX57" s="4">
        <f>CumHKI!AW57*Inputs!AZ$15*Population!AW56</f>
        <v>627370.81575638161</v>
      </c>
      <c r="AY57" s="4">
        <f>CumHKI!AX57*Inputs!BA$15*Population!AX56</f>
        <v>572037.10590136854</v>
      </c>
      <c r="AZ57" s="4">
        <f>CumHKI!AY57*Inputs!BB$15*Population!AY56</f>
        <v>528607.98479786783</v>
      </c>
      <c r="BA57" s="4">
        <f>CumHKI!AZ57*Inputs!BC$15*Population!AZ56</f>
        <v>517521.84901708079</v>
      </c>
      <c r="BB57" s="4">
        <f>CumHKI!BA57*Inputs!BD$15*Population!BA56</f>
        <v>478782.91071464564</v>
      </c>
      <c r="BC57" s="4">
        <f>CumHKI!BB57*Inputs!BE$15*Population!BB56</f>
        <v>466907.73895667959</v>
      </c>
      <c r="BD57" s="4">
        <f>CumHKI!BC57*Inputs!BF$15*Population!BC56</f>
        <v>443285.61901937117</v>
      </c>
      <c r="BE57" s="4">
        <f>CumHKI!BD57*Inputs!BG$15*Population!BD56</f>
        <v>420679.81707898295</v>
      </c>
      <c r="BF57" s="4">
        <f>CumHKI!BE57*Inputs!BH$15*Population!BE56</f>
        <v>421223.39490643831</v>
      </c>
      <c r="BG57" s="4">
        <f>CumHKI!BF57*Inputs!BI$15*Population!BF56</f>
        <v>408307.62777897797</v>
      </c>
      <c r="BH57" s="4">
        <f>CumHKI!BG57*Inputs!BJ$15*Population!BG56</f>
        <v>384173.60616861371</v>
      </c>
      <c r="BI57" s="4">
        <f>CumHKI!BH57*Inputs!BK$15*Population!BH56</f>
        <v>347369.06750019727</v>
      </c>
      <c r="BJ57" s="4">
        <f>CumHKI!BI57*Inputs!BL$15*Population!BI56</f>
        <v>306687.09490036231</v>
      </c>
      <c r="BK57" s="4">
        <f>CumHKI!BJ57*Inputs!BM$15*Population!BJ56</f>
        <v>273083.69219413138</v>
      </c>
      <c r="BL57" s="4">
        <f>CumHKI!BK57*Inputs!BN$15*Population!BK56</f>
        <v>227371.71704672879</v>
      </c>
      <c r="BM57" s="4">
        <f>CumHKI!BL57*Inputs!BO$15*Population!BL56</f>
        <v>191430.18479377017</v>
      </c>
      <c r="BN57" s="4">
        <f>CumHKI!BM57*Inputs!BP$15*Population!BM56</f>
        <v>160331.9092267511</v>
      </c>
      <c r="BO57" s="4">
        <f>CumHKI!BN57*Inputs!BQ$15*Population!BN56</f>
        <v>125972.05021391342</v>
      </c>
      <c r="BP57" s="4">
        <f>CumHKI!BO57*Inputs!BR$15*Population!BO56</f>
        <v>124517.02412347634</v>
      </c>
      <c r="BQ57" s="4">
        <f>CumHKI!BP57*Inputs!BS$15*Population!BP56</f>
        <v>105226.76549543938</v>
      </c>
      <c r="BR57" s="4">
        <f>CumHKI!BQ57*Inputs!BT$15*Population!BQ56</f>
        <v>93408.067971348006</v>
      </c>
      <c r="BS57" s="4">
        <f>CumHKI!BR57*Inputs!BU$15*Population!BR56</f>
        <v>85480.867668709063</v>
      </c>
      <c r="BT57" s="4">
        <f>CumHKI!BS57*Inputs!BV$15*Population!BS56</f>
        <v>79654.449287631287</v>
      </c>
      <c r="BU57" s="4">
        <f>CumHKI!BT57*Inputs!BW$15*Population!BT56</f>
        <v>69803.737257323664</v>
      </c>
      <c r="BV57" s="4">
        <f>CumHKI!BU57*Inputs!BX$15*Population!BU56</f>
        <v>63120.414730549608</v>
      </c>
      <c r="BW57" s="4">
        <f>CumHKI!BV57*Inputs!BY$15*Population!BV56</f>
        <v>52120.776482312896</v>
      </c>
      <c r="BX57" s="4">
        <f>CumHKI!BW57*Inputs!BZ$15*Population!BW56</f>
        <v>45604.728300195478</v>
      </c>
      <c r="BY57" s="4">
        <f>CumHKI!BX57*Inputs!CA$15*Population!BX56</f>
        <v>42096.778773809696</v>
      </c>
      <c r="BZ57" s="4">
        <f>CumHKI!BY57*Inputs!CB$15*Population!BY56</f>
        <v>38537.197476229238</v>
      </c>
      <c r="CA57" s="4">
        <f>CumHKI!BZ57*Inputs!CC$15*Population!BZ56</f>
        <v>30717.224524845245</v>
      </c>
      <c r="CB57" s="4">
        <f>CumHKI!CA57*Inputs!CD$15*Population!CA56</f>
        <v>30813.022780974163</v>
      </c>
      <c r="CC57" s="4">
        <f>CumHKI!CB57*Inputs!CE$15*Population!CB56</f>
        <v>25989.387521699347</v>
      </c>
      <c r="CD57" s="4">
        <f>CumHKI!CC57*Inputs!CF$15*Population!CC56</f>
        <v>19660.574132160862</v>
      </c>
      <c r="CE57" s="4">
        <f>CumHKI!CD57*Inputs!CG$15*Population!CD56</f>
        <v>16236.14890632045</v>
      </c>
      <c r="CF57" s="4">
        <f>CumHKI!CE57*Inputs!CH$15*Population!CE56</f>
        <v>11365.100118063747</v>
      </c>
      <c r="CG57" s="4">
        <f>CumHKI!CF57*Inputs!CI$15*Population!CF56</f>
        <v>9202.93162085105</v>
      </c>
      <c r="CH57" s="4">
        <f>CumHKI!CG57*Inputs!CJ$15*Population!CG56</f>
        <v>7382.7225119248469</v>
      </c>
      <c r="CI57" s="4">
        <f>CumHKI!CH57*Inputs!CK$15*Population!CH56</f>
        <v>5774.2618434382084</v>
      </c>
      <c r="CJ57" s="4">
        <f>CumHKI!CI57*Inputs!CL$15*Population!CI56</f>
        <v>4369.9735718801467</v>
      </c>
      <c r="CK57" s="4">
        <f>CumHKI!CJ57*Inputs!CM$15*Population!CJ56</f>
        <v>3231.486485929453</v>
      </c>
      <c r="CL57" s="4">
        <f>CumHKI!CK57*Inputs!CN$15*Population!CK56</f>
        <v>2365.04529875559</v>
      </c>
      <c r="CM57" s="4">
        <f>CumHKI!CL57*Inputs!CO$15*Population!CL56</f>
        <v>1718.9114917109102</v>
      </c>
      <c r="CN57" s="4">
        <f>CumHKI!CM57*Inputs!CP$15*Population!CM56</f>
        <v>1218.5335383576983</v>
      </c>
      <c r="CO57" s="4">
        <f>CumHKI!CN57*Inputs!CQ$15*Population!CN56</f>
        <v>856.79045953082414</v>
      </c>
      <c r="CP57" s="4">
        <f>CumHKI!CO57*Inputs!CR$15*Population!CO56</f>
        <v>584.37573200535314</v>
      </c>
      <c r="CQ57" s="4">
        <f>CumHKI!CP57*Inputs!CS$15*Population!CP56</f>
        <v>363.54010537364411</v>
      </c>
      <c r="CR57" s="4">
        <f>CumHKI!CQ57*Inputs!CT$15*Population!CQ56</f>
        <v>194.65714724756273</v>
      </c>
      <c r="CS57" s="4">
        <f>CumHKI!CR57*Inputs!CU$15*Population!CR56</f>
        <v>127.48197971143767</v>
      </c>
      <c r="CT57" s="4">
        <f>CumHKI!CS57*Inputs!CV$15*Population!CS56</f>
        <v>95.634610157329263</v>
      </c>
      <c r="CU57" s="4">
        <f>CumHKI!CT57*Inputs!CW$15*Population!CT56</f>
        <v>72.825354578340338</v>
      </c>
      <c r="CV57" s="4">
        <f>CumHKI!CU57*Inputs!CX$15*Population!CU56</f>
        <v>40.951738762346707</v>
      </c>
      <c r="CW57" s="4">
        <f>CumHKI!CV57*Inputs!CY$15*Population!CV56</f>
        <v>7.6748308147255138</v>
      </c>
      <c r="CX57" s="4">
        <f>CumHKI!CW57*Inputs!CZ$15*Population!CW56</f>
        <v>6.8819704671553277</v>
      </c>
      <c r="CY57" s="4">
        <f>CumHKI!CX57*Inputs!DA$15*Population!CX56</f>
        <v>3.5488709092178876</v>
      </c>
      <c r="CZ57" s="4">
        <f>CumHKI!CY57*Inputs!DB$15*Population!CY56</f>
        <v>1.8271414582111896</v>
      </c>
    </row>
    <row r="58" spans="1:104" x14ac:dyDescent="0.25">
      <c r="A58">
        <f>'HKFI(x)'!AE56</f>
        <v>2004</v>
      </c>
      <c r="B58">
        <f t="shared" si="0"/>
        <v>23355118.480795488</v>
      </c>
      <c r="C58">
        <f t="shared" si="1"/>
        <v>3.646158592954607</v>
      </c>
      <c r="D58" s="4">
        <f>CumHKI!C58*Inputs!F$15*Population!C57</f>
        <v>0</v>
      </c>
      <c r="E58" s="4">
        <f>CumHKI!D58*Inputs!G$15*Population!D57</f>
        <v>0</v>
      </c>
      <c r="F58" s="4">
        <f>CumHKI!E58*Inputs!H$15*Population!E57</f>
        <v>0</v>
      </c>
      <c r="G58" s="4">
        <f>CumHKI!F58*Inputs!I$15*Population!F57</f>
        <v>0</v>
      </c>
      <c r="H58" s="4">
        <f>CumHKI!G58*Inputs!J$15*Population!G57</f>
        <v>0</v>
      </c>
      <c r="I58" s="4">
        <f>CumHKI!H58*Inputs!K$15*Population!H57</f>
        <v>0</v>
      </c>
      <c r="J58" s="4">
        <f>CumHKI!I58*Inputs!L$15*Population!I57</f>
        <v>0</v>
      </c>
      <c r="K58" s="4">
        <f>CumHKI!J58*Inputs!M$15*Population!J57</f>
        <v>0</v>
      </c>
      <c r="L58" s="4">
        <f>CumHKI!K58*Inputs!N$15*Population!K57</f>
        <v>0</v>
      </c>
      <c r="M58" s="4">
        <f>CumHKI!L58*Inputs!O$15*Population!L57</f>
        <v>0</v>
      </c>
      <c r="N58" s="4">
        <f>CumHKI!M58*Inputs!P$15*Population!M57</f>
        <v>0</v>
      </c>
      <c r="O58" s="4">
        <f>CumHKI!N58*Inputs!Q$15*Population!N57</f>
        <v>0</v>
      </c>
      <c r="P58" s="4">
        <f>CumHKI!O58*Inputs!R$15*Population!O57</f>
        <v>0</v>
      </c>
      <c r="Q58" s="4">
        <f>CumHKI!P58*Inputs!S$15*Population!P57</f>
        <v>0</v>
      </c>
      <c r="R58" s="4">
        <f>CumHKI!Q58*Inputs!T$15*Population!Q57</f>
        <v>0</v>
      </c>
      <c r="S58" s="4">
        <f>CumHKI!R58*Inputs!U$15*Population!R57</f>
        <v>8296.1669829609873</v>
      </c>
      <c r="T58" s="4">
        <f>CumHKI!S58*Inputs!V$15*Population!S57</f>
        <v>11428.18733808714</v>
      </c>
      <c r="U58" s="4">
        <f>CumHKI!T58*Inputs!W$15*Population!T57</f>
        <v>21471.764076616731</v>
      </c>
      <c r="V58" s="4">
        <f>CumHKI!U58*Inputs!X$15*Population!U57</f>
        <v>36144.61920834193</v>
      </c>
      <c r="W58" s="4">
        <f>CumHKI!V58*Inputs!Y$15*Population!V57</f>
        <v>63709.827608988198</v>
      </c>
      <c r="X58" s="4">
        <f>CumHKI!W58*Inputs!Z$15*Population!W57</f>
        <v>89129.386182678907</v>
      </c>
      <c r="Y58" s="4">
        <f>CumHKI!X58*Inputs!AA$15*Population!X57</f>
        <v>133664.36410944359</v>
      </c>
      <c r="Z58" s="4">
        <f>CumHKI!Y58*Inputs!AB$15*Population!Y57</f>
        <v>178785.01961762272</v>
      </c>
      <c r="AA58" s="4">
        <f>CumHKI!Z58*Inputs!AC$15*Population!Z57</f>
        <v>231947.76880137291</v>
      </c>
      <c r="AB58" s="4">
        <f>CumHKI!AA58*Inputs!AD$15*Population!AA57</f>
        <v>300362.18633259658</v>
      </c>
      <c r="AC58" s="4">
        <f>CumHKI!AB58*Inputs!AE$15*Population!AB57</f>
        <v>373319.57433273504</v>
      </c>
      <c r="AD58" s="4">
        <f>CumHKI!AC58*Inputs!AF$15*Population!AC57</f>
        <v>450115.76276536356</v>
      </c>
      <c r="AE58" s="4">
        <f>CumHKI!AD58*Inputs!AG$15*Population!AD57</f>
        <v>497033.59334807529</v>
      </c>
      <c r="AF58" s="4">
        <f>CumHKI!AE58*Inputs!AH$15*Population!AE57</f>
        <v>562485.60598016775</v>
      </c>
      <c r="AG58" s="4">
        <f>CumHKI!AF58*Inputs!AI$15*Population!AF57</f>
        <v>644031.57207757758</v>
      </c>
      <c r="AH58" s="4">
        <f>CumHKI!AG58*Inputs!AJ$15*Population!AG57</f>
        <v>682279.7504963018</v>
      </c>
      <c r="AI58" s="4">
        <f>CumHKI!AH58*Inputs!AK$15*Population!AH57</f>
        <v>750270.07876063103</v>
      </c>
      <c r="AJ58" s="4">
        <f>CumHKI!AI58*Inputs!AL$15*Population!AI57</f>
        <v>753533.78089871397</v>
      </c>
      <c r="AK58" s="4">
        <f>CumHKI!AJ58*Inputs!AM$15*Population!AJ57</f>
        <v>756898.57203991583</v>
      </c>
      <c r="AL58" s="4">
        <f>CumHKI!AK58*Inputs!AN$15*Population!AK57</f>
        <v>767174.67169877829</v>
      </c>
      <c r="AM58" s="4">
        <f>CumHKI!AL58*Inputs!AO$15*Population!AL57</f>
        <v>755580.56521350378</v>
      </c>
      <c r="AN58" s="4">
        <f>CumHKI!AM58*Inputs!AP$15*Population!AM57</f>
        <v>758782.5424646975</v>
      </c>
      <c r="AO58" s="4">
        <f>CumHKI!AN58*Inputs!AQ$15*Population!AN57</f>
        <v>742911.17812071694</v>
      </c>
      <c r="AP58" s="4">
        <f>CumHKI!AO58*Inputs!AR$15*Population!AO57</f>
        <v>709746.32591755223</v>
      </c>
      <c r="AQ58" s="4">
        <f>CumHKI!AP58*Inputs!AS$15*Population!AP57</f>
        <v>713887.60205223958</v>
      </c>
      <c r="AR58" s="4">
        <f>CumHKI!AQ58*Inputs!AT$15*Population!AQ57</f>
        <v>725262.61303682544</v>
      </c>
      <c r="AS58" s="4">
        <f>CumHKI!AR58*Inputs!AU$15*Population!AR57</f>
        <v>742420.56158624357</v>
      </c>
      <c r="AT58" s="4">
        <f>CumHKI!AS58*Inputs!AV$15*Population!AS57</f>
        <v>717895.72155565023</v>
      </c>
      <c r="AU58" s="4">
        <f>CumHKI!AT58*Inputs!AW$15*Population!AT57</f>
        <v>698540.24978176062</v>
      </c>
      <c r="AV58" s="4">
        <f>CumHKI!AU58*Inputs!AX$15*Population!AU57</f>
        <v>692813.51783377747</v>
      </c>
      <c r="AW58" s="4">
        <f>CumHKI!AV58*Inputs!AY$15*Population!AV57</f>
        <v>663748.14225069177</v>
      </c>
      <c r="AX58" s="4">
        <f>CumHKI!AW58*Inputs!AZ$15*Population!AW57</f>
        <v>650283.29395449942</v>
      </c>
      <c r="AY58" s="4">
        <f>CumHKI!AX58*Inputs!BA$15*Population!AX57</f>
        <v>593777.16504206066</v>
      </c>
      <c r="AZ58" s="4">
        <f>CumHKI!AY58*Inputs!BB$15*Population!AY57</f>
        <v>548771.51345396508</v>
      </c>
      <c r="BA58" s="4">
        <f>CumHKI!AZ58*Inputs!BC$15*Population!AZ57</f>
        <v>537684.66217429319</v>
      </c>
      <c r="BB58" s="4">
        <f>CumHKI!BA58*Inputs!BD$15*Population!BA57</f>
        <v>495805.07333916565</v>
      </c>
      <c r="BC58" s="4">
        <f>CumHKI!BB58*Inputs!BE$15*Population!BB57</f>
        <v>480540.15778169787</v>
      </c>
      <c r="BD58" s="4">
        <f>CumHKI!BC58*Inputs!BF$15*Population!BC57</f>
        <v>454277.72729478247</v>
      </c>
      <c r="BE58" s="4">
        <f>CumHKI!BD58*Inputs!BG$15*Population!BD57</f>
        <v>431188.10784270253</v>
      </c>
      <c r="BF58" s="4">
        <f>CumHKI!BE58*Inputs!BH$15*Population!BE57</f>
        <v>431289.97902334819</v>
      </c>
      <c r="BG58" s="4">
        <f>CumHKI!BF58*Inputs!BI$15*Population!BF57</f>
        <v>418912.89348757744</v>
      </c>
      <c r="BH58" s="4">
        <f>CumHKI!BG58*Inputs!BJ$15*Population!BG57</f>
        <v>395760.09596973355</v>
      </c>
      <c r="BI58" s="4">
        <f>CumHKI!BH58*Inputs!BK$15*Population!BH57</f>
        <v>358822.29863123171</v>
      </c>
      <c r="BJ58" s="4">
        <f>CumHKI!BI58*Inputs!BL$15*Population!BI57</f>
        <v>316385.02475345193</v>
      </c>
      <c r="BK58" s="4">
        <f>CumHKI!BJ58*Inputs!BM$15*Population!BJ57</f>
        <v>281463.39766434388</v>
      </c>
      <c r="BL58" s="4">
        <f>CumHKI!BK58*Inputs!BN$15*Population!BK57</f>
        <v>234753.87369100278</v>
      </c>
      <c r="BM58" s="4">
        <f>CumHKI!BL58*Inputs!BO$15*Population!BL57</f>
        <v>198180.71484898357</v>
      </c>
      <c r="BN58" s="4">
        <f>CumHKI!BM58*Inputs!BP$15*Population!BM57</f>
        <v>166268.02698336414</v>
      </c>
      <c r="BO58" s="4">
        <f>CumHKI!BN58*Inputs!BQ$15*Population!BN57</f>
        <v>130588.35113559131</v>
      </c>
      <c r="BP58" s="4">
        <f>CumHKI!BO58*Inputs!BR$15*Population!BO57</f>
        <v>129090.64681141295</v>
      </c>
      <c r="BQ58" s="4">
        <f>CumHKI!BP58*Inputs!BS$15*Population!BP57</f>
        <v>108996.36912924386</v>
      </c>
      <c r="BR58" s="4">
        <f>CumHKI!BQ58*Inputs!BT$15*Population!BQ57</f>
        <v>96565.600432391759</v>
      </c>
      <c r="BS58" s="4">
        <f>CumHKI!BR58*Inputs!BU$15*Population!BR57</f>
        <v>88190.873518225446</v>
      </c>
      <c r="BT58" s="4">
        <f>CumHKI!BS58*Inputs!BV$15*Population!BS57</f>
        <v>82130.48538487214</v>
      </c>
      <c r="BU58" s="4">
        <f>CumHKI!BT58*Inputs!BW$15*Population!BT57</f>
        <v>71915.196800607009</v>
      </c>
      <c r="BV58" s="4">
        <f>CumHKI!BU58*Inputs!BX$15*Population!BU57</f>
        <v>64899.712521507594</v>
      </c>
      <c r="BW58" s="4">
        <f>CumHKI!BV58*Inputs!BY$15*Population!BV57</f>
        <v>53443.844105596196</v>
      </c>
      <c r="BX58" s="4">
        <f>CumHKI!BW58*Inputs!BZ$15*Population!BW57</f>
        <v>46618.020027165869</v>
      </c>
      <c r="BY58" s="4">
        <f>CumHKI!BX58*Inputs!CA$15*Population!BX57</f>
        <v>42919.341795867855</v>
      </c>
      <c r="BZ58" s="4">
        <f>CumHKI!BY58*Inputs!CB$15*Population!BY57</f>
        <v>39168.047196342741</v>
      </c>
      <c r="CA58" s="4">
        <f>CumHKI!BZ58*Inputs!CC$15*Population!BZ57</f>
        <v>31098.235084329037</v>
      </c>
      <c r="CB58" s="4">
        <f>CumHKI!CA58*Inputs!CD$15*Population!CA57</f>
        <v>31086.913446662849</v>
      </c>
      <c r="CC58" s="4">
        <f>CumHKI!CB58*Inputs!CE$15*Population!CB57</f>
        <v>26152.568789472352</v>
      </c>
      <c r="CD58" s="4">
        <f>CumHKI!CC58*Inputs!CF$15*Population!CC57</f>
        <v>19772.426172366111</v>
      </c>
      <c r="CE58" s="4">
        <f>CumHKI!CD58*Inputs!CG$15*Population!CD57</f>
        <v>16339.91842386596</v>
      </c>
      <c r="CF58" s="4">
        <f>CumHKI!CE58*Inputs!CH$15*Population!CE57</f>
        <v>11343.148513791646</v>
      </c>
      <c r="CG58" s="4">
        <f>CumHKI!CF58*Inputs!CI$15*Population!CF57</f>
        <v>9136.3262968119525</v>
      </c>
      <c r="CH58" s="4">
        <f>CumHKI!CG58*Inputs!CJ$15*Population!CG57</f>
        <v>7239.3769194078204</v>
      </c>
      <c r="CI58" s="4">
        <f>CumHKI!CH58*Inputs!CK$15*Population!CH57</f>
        <v>5692.9710894318687</v>
      </c>
      <c r="CJ58" s="4">
        <f>CumHKI!CI58*Inputs!CL$15*Population!CI57</f>
        <v>4352.7514328598782</v>
      </c>
      <c r="CK58" s="4">
        <f>CumHKI!CJ58*Inputs!CM$15*Population!CJ57</f>
        <v>3212.3821414650715</v>
      </c>
      <c r="CL58" s="4">
        <f>CumHKI!CK58*Inputs!CN$15*Population!CK57</f>
        <v>2307.5985600895942</v>
      </c>
      <c r="CM58" s="4">
        <f>CumHKI!CL58*Inputs!CO$15*Population!CL57</f>
        <v>1628.8261972849143</v>
      </c>
      <c r="CN58" s="4">
        <f>CumHKI!CM58*Inputs!CP$15*Population!CM57</f>
        <v>1135.7036656567525</v>
      </c>
      <c r="CO58" s="4">
        <f>CumHKI!CN58*Inputs!CQ$15*Population!CN57</f>
        <v>779.67775010851938</v>
      </c>
      <c r="CP58" s="4">
        <f>CumHKI!CO58*Inputs!CR$15*Population!CO57</f>
        <v>552.74274704358618</v>
      </c>
      <c r="CQ58" s="4">
        <f>CumHKI!CP58*Inputs!CS$15*Population!CP57</f>
        <v>384.40869087280936</v>
      </c>
      <c r="CR58" s="4">
        <f>CumHKI!CQ58*Inputs!CT$15*Population!CQ57</f>
        <v>231.49742016604986</v>
      </c>
      <c r="CS58" s="4">
        <f>CumHKI!CR58*Inputs!CU$15*Population!CR57</f>
        <v>103.49246296195675</v>
      </c>
      <c r="CT58" s="4">
        <f>CumHKI!CS58*Inputs!CV$15*Population!CS57</f>
        <v>73.234328770400367</v>
      </c>
      <c r="CU58" s="4">
        <f>CumHKI!CT58*Inputs!CW$15*Population!CT57</f>
        <v>55.351701042697592</v>
      </c>
      <c r="CV58" s="4">
        <f>CumHKI!CU58*Inputs!CX$15*Population!CU57</f>
        <v>41.952131237826883</v>
      </c>
      <c r="CW58" s="4">
        <f>CumHKI!CV58*Inputs!CY$15*Population!CV57</f>
        <v>24.132274627811451</v>
      </c>
      <c r="CX58" s="4">
        <f>CumHKI!CW58*Inputs!CZ$15*Population!CW57</f>
        <v>5.647517014609341</v>
      </c>
      <c r="CY58" s="4">
        <f>CumHKI!CX58*Inputs!DA$15*Population!CX57</f>
        <v>3.5843596183100668</v>
      </c>
      <c r="CZ58" s="4">
        <f>CumHKI!CY58*Inputs!DB$15*Population!CY57</f>
        <v>1.8454128727933012</v>
      </c>
    </row>
    <row r="59" spans="1:104" x14ac:dyDescent="0.25">
      <c r="A59">
        <f>'HKFI(x)'!AE57</f>
        <v>2005</v>
      </c>
      <c r="B59">
        <f t="shared" si="0"/>
        <v>24228414.458411857</v>
      </c>
      <c r="C59">
        <f t="shared" si="1"/>
        <v>3.7392059403786204</v>
      </c>
      <c r="D59" s="4">
        <f>CumHKI!C59*Inputs!F$15*Population!C58</f>
        <v>0</v>
      </c>
      <c r="E59" s="4">
        <f>CumHKI!D59*Inputs!G$15*Population!D58</f>
        <v>0</v>
      </c>
      <c r="F59" s="4">
        <f>CumHKI!E59*Inputs!H$15*Population!E58</f>
        <v>0</v>
      </c>
      <c r="G59" s="4">
        <f>CumHKI!F59*Inputs!I$15*Population!F58</f>
        <v>0</v>
      </c>
      <c r="H59" s="4">
        <f>CumHKI!G59*Inputs!J$15*Population!G58</f>
        <v>0</v>
      </c>
      <c r="I59" s="4">
        <f>CumHKI!H59*Inputs!K$15*Population!H58</f>
        <v>0</v>
      </c>
      <c r="J59" s="4">
        <f>CumHKI!I59*Inputs!L$15*Population!I58</f>
        <v>0</v>
      </c>
      <c r="K59" s="4">
        <f>CumHKI!J59*Inputs!M$15*Population!J58</f>
        <v>0</v>
      </c>
      <c r="L59" s="4">
        <f>CumHKI!K59*Inputs!N$15*Population!K58</f>
        <v>0</v>
      </c>
      <c r="M59" s="4">
        <f>CumHKI!L59*Inputs!O$15*Population!L58</f>
        <v>0</v>
      </c>
      <c r="N59" s="4">
        <f>CumHKI!M59*Inputs!P$15*Population!M58</f>
        <v>0</v>
      </c>
      <c r="O59" s="4">
        <f>CumHKI!N59*Inputs!Q$15*Population!N58</f>
        <v>0</v>
      </c>
      <c r="P59" s="4">
        <f>CumHKI!O59*Inputs!R$15*Population!O58</f>
        <v>0</v>
      </c>
      <c r="Q59" s="4">
        <f>CumHKI!P59*Inputs!S$15*Population!P58</f>
        <v>0</v>
      </c>
      <c r="R59" s="4">
        <f>CumHKI!Q59*Inputs!T$15*Population!Q58</f>
        <v>0</v>
      </c>
      <c r="S59" s="4">
        <f>CumHKI!R59*Inputs!U$15*Population!R58</f>
        <v>8595.7572557187013</v>
      </c>
      <c r="T59" s="4">
        <f>CumHKI!S59*Inputs!V$15*Population!S58</f>
        <v>11839.165916879962</v>
      </c>
      <c r="U59" s="4">
        <f>CumHKI!T59*Inputs!W$15*Population!T58</f>
        <v>22259.513258972765</v>
      </c>
      <c r="V59" s="4">
        <f>CumHKI!U59*Inputs!X$15*Population!U58</f>
        <v>37482.782120498559</v>
      </c>
      <c r="W59" s="4">
        <f>CumHKI!V59*Inputs!Y$15*Population!V58</f>
        <v>65988.968596743027</v>
      </c>
      <c r="X59" s="4">
        <f>CumHKI!W59*Inputs!Z$15*Population!W58</f>
        <v>92209.485040215091</v>
      </c>
      <c r="Y59" s="4">
        <f>CumHKI!X59*Inputs!AA$15*Population!X58</f>
        <v>138467.45068616219</v>
      </c>
      <c r="Z59" s="4">
        <f>CumHKI!Y59*Inputs!AB$15*Population!Y58</f>
        <v>185726.49549153418</v>
      </c>
      <c r="AA59" s="4">
        <f>CumHKI!Z59*Inputs!AC$15*Population!Z58</f>
        <v>241514.6539281572</v>
      </c>
      <c r="AB59" s="4">
        <f>CumHKI!AA59*Inputs!AD$15*Population!AA58</f>
        <v>312792.67876030726</v>
      </c>
      <c r="AC59" s="4">
        <f>CumHKI!AB59*Inputs!AE$15*Population!AB58</f>
        <v>388938.28095517051</v>
      </c>
      <c r="AD59" s="4">
        <f>CumHKI!AC59*Inputs!AF$15*Population!AC58</f>
        <v>469411.01127671055</v>
      </c>
      <c r="AE59" s="4">
        <f>CumHKI!AD59*Inputs!AG$15*Population!AD58</f>
        <v>518872.16230095515</v>
      </c>
      <c r="AF59" s="4">
        <f>CumHKI!AE59*Inputs!AH$15*Population!AE58</f>
        <v>587781.48751971894</v>
      </c>
      <c r="AG59" s="4">
        <f>CumHKI!AF59*Inputs!AI$15*Population!AF58</f>
        <v>673438.15815204801</v>
      </c>
      <c r="AH59" s="4">
        <f>CumHKI!AG59*Inputs!AJ$15*Population!AG58</f>
        <v>713898.00289942534</v>
      </c>
      <c r="AI59" s="4">
        <f>CumHKI!AH59*Inputs!AK$15*Population!AH58</f>
        <v>785232.30314342864</v>
      </c>
      <c r="AJ59" s="4">
        <f>CumHKI!AI59*Inputs!AL$15*Population!AI58</f>
        <v>788438.24876285519</v>
      </c>
      <c r="AK59" s="4">
        <f>CumHKI!AJ59*Inputs!AM$15*Population!AJ58</f>
        <v>791616.26599912473</v>
      </c>
      <c r="AL59" s="4">
        <f>CumHKI!AK59*Inputs!AN$15*Population!AK58</f>
        <v>802520.54864694772</v>
      </c>
      <c r="AM59" s="4">
        <f>CumHKI!AL59*Inputs!AO$15*Population!AL58</f>
        <v>790881.07404577197</v>
      </c>
      <c r="AN59" s="4">
        <f>CumHKI!AM59*Inputs!AP$15*Population!AM58</f>
        <v>791586.33706516749</v>
      </c>
      <c r="AO59" s="4">
        <f>CumHKI!AN59*Inputs!AQ$15*Population!AN58</f>
        <v>770573.94738096395</v>
      </c>
      <c r="AP59" s="4">
        <f>CumHKI!AO59*Inputs!AR$15*Population!AO58</f>
        <v>732957.60229307879</v>
      </c>
      <c r="AQ59" s="4">
        <f>CumHKI!AP59*Inputs!AS$15*Population!AP58</f>
        <v>736876.63536748802</v>
      </c>
      <c r="AR59" s="4">
        <f>CumHKI!AQ59*Inputs!AT$15*Population!AQ58</f>
        <v>747710.33424670715</v>
      </c>
      <c r="AS59" s="4">
        <f>CumHKI!AR59*Inputs!AU$15*Population!AR58</f>
        <v>766012.50031391345</v>
      </c>
      <c r="AT59" s="4">
        <f>CumHKI!AS59*Inputs!AV$15*Population!AS58</f>
        <v>742191.18409943604</v>
      </c>
      <c r="AU59" s="4">
        <f>CumHKI!AT59*Inputs!AW$15*Population!AT58</f>
        <v>723235.41016625054</v>
      </c>
      <c r="AV59" s="4">
        <f>CumHKI!AU59*Inputs!AX$15*Population!AU58</f>
        <v>716702.81875913672</v>
      </c>
      <c r="AW59" s="4">
        <f>CumHKI!AV59*Inputs!AY$15*Population!AV58</f>
        <v>686042.13699133019</v>
      </c>
      <c r="AX59" s="4">
        <f>CumHKI!AW59*Inputs!AZ$15*Population!AW58</f>
        <v>673091.46229039948</v>
      </c>
      <c r="AY59" s="4">
        <f>CumHKI!AX59*Inputs!BA$15*Population!AX58</f>
        <v>615843.57781570486</v>
      </c>
      <c r="AZ59" s="4">
        <f>CumHKI!AY59*Inputs!BB$15*Population!AY58</f>
        <v>570016.92627103708</v>
      </c>
      <c r="BA59" s="4">
        <f>CumHKI!AZ59*Inputs!BC$15*Population!AZ58</f>
        <v>558606.66034240904</v>
      </c>
      <c r="BB59" s="4">
        <f>CumHKI!BA59*Inputs!BD$15*Population!BA58</f>
        <v>515535.66723996698</v>
      </c>
      <c r="BC59" s="4">
        <f>CumHKI!BB59*Inputs!BE$15*Population!BB58</f>
        <v>498059.44445904635</v>
      </c>
      <c r="BD59" s="4">
        <f>CumHKI!BC59*Inputs!BF$15*Population!BC58</f>
        <v>467979.2318425547</v>
      </c>
      <c r="BE59" s="4">
        <f>CumHKI!BD59*Inputs!BG$15*Population!BD58</f>
        <v>442319.46757103916</v>
      </c>
      <c r="BF59" s="4">
        <f>CumHKI!BE59*Inputs!BH$15*Population!BE58</f>
        <v>442530.45496297121</v>
      </c>
      <c r="BG59" s="4">
        <f>CumHKI!BF59*Inputs!BI$15*Population!BF58</f>
        <v>429398.18407471711</v>
      </c>
      <c r="BH59" s="4">
        <f>CumHKI!BG59*Inputs!BJ$15*Population!BG58</f>
        <v>406548.36534528469</v>
      </c>
      <c r="BI59" s="4">
        <f>CumHKI!BH59*Inputs!BK$15*Population!BH58</f>
        <v>370188.24088123528</v>
      </c>
      <c r="BJ59" s="4">
        <f>CumHKI!BI59*Inputs!BL$15*Population!BI58</f>
        <v>327362.62389833358</v>
      </c>
      <c r="BK59" s="4">
        <f>CumHKI!BJ59*Inputs!BM$15*Population!BJ58</f>
        <v>290868.822320065</v>
      </c>
      <c r="BL59" s="4">
        <f>CumHKI!BK59*Inputs!BN$15*Population!BK58</f>
        <v>242397.45288192006</v>
      </c>
      <c r="BM59" s="4">
        <f>CumHKI!BL59*Inputs!BO$15*Population!BL58</f>
        <v>205017.36144877342</v>
      </c>
      <c r="BN59" s="4">
        <f>CumHKI!BM59*Inputs!BP$15*Population!BM58</f>
        <v>172501.79944834739</v>
      </c>
      <c r="BO59" s="4">
        <f>CumHKI!BN59*Inputs!BQ$15*Population!BN58</f>
        <v>135738.81454743238</v>
      </c>
      <c r="BP59" s="4">
        <f>CumHKI!BO59*Inputs!BR$15*Population!BO58</f>
        <v>134149.77306303271</v>
      </c>
      <c r="BQ59" s="4">
        <f>CumHKI!BP59*Inputs!BS$15*Population!BP58</f>
        <v>113292.29108234873</v>
      </c>
      <c r="BR59" s="4">
        <f>CumHKI!BQ59*Inputs!BT$15*Population!BQ58</f>
        <v>100291.00795058707</v>
      </c>
      <c r="BS59" s="4">
        <f>CumHKI!BR59*Inputs!BU$15*Population!BR58</f>
        <v>91413.426019872248</v>
      </c>
      <c r="BT59" s="4">
        <f>CumHKI!BS59*Inputs!BV$15*Population!BS58</f>
        <v>84955.577996998414</v>
      </c>
      <c r="BU59" s="4">
        <f>CumHKI!BT59*Inputs!BW$15*Population!BT58</f>
        <v>74343.486129925834</v>
      </c>
      <c r="BV59" s="4">
        <f>CumHKI!BU59*Inputs!BX$15*Population!BU58</f>
        <v>67030.532339472833</v>
      </c>
      <c r="BW59" s="4">
        <f>CumHKI!BV59*Inputs!BY$15*Population!BV58</f>
        <v>55079.767563893663</v>
      </c>
      <c r="BX59" s="4">
        <f>CumHKI!BW59*Inputs!BZ$15*Population!BW58</f>
        <v>47901.349765381608</v>
      </c>
      <c r="BY59" s="4">
        <f>CumHKI!BX59*Inputs!CA$15*Population!BX58</f>
        <v>43943.319819388395</v>
      </c>
      <c r="BZ59" s="4">
        <f>CumHKI!BY59*Inputs!CB$15*Population!BY58</f>
        <v>39971.427790770278</v>
      </c>
      <c r="CA59" s="4">
        <f>CumHKI!BZ59*Inputs!CC$15*Population!BZ58</f>
        <v>31614.007665018162</v>
      </c>
      <c r="CB59" s="4">
        <f>CumHKI!CA59*Inputs!CD$15*Population!CA58</f>
        <v>31404.549583270935</v>
      </c>
      <c r="CC59" s="4">
        <f>CumHKI!CB59*Inputs!CE$15*Population!CB58</f>
        <v>26229.749027048598</v>
      </c>
      <c r="CD59" s="4">
        <f>CumHKI!CC59*Inputs!CF$15*Population!CC58</f>
        <v>19700.401600106241</v>
      </c>
      <c r="CE59" s="4">
        <f>CumHKI!CD59*Inputs!CG$15*Population!CD58</f>
        <v>16226.480973709313</v>
      </c>
      <c r="CF59" s="4">
        <f>CumHKI!CE59*Inputs!CH$15*Population!CE58</f>
        <v>11233.958695808693</v>
      </c>
      <c r="CG59" s="4">
        <f>CumHKI!CF59*Inputs!CI$15*Population!CF58</f>
        <v>8894.0011652769572</v>
      </c>
      <c r="CH59" s="4">
        <f>CumHKI!CG59*Inputs!CJ$15*Population!CG58</f>
        <v>6907.5524755601573</v>
      </c>
      <c r="CI59" s="4">
        <f>CumHKI!CH59*Inputs!CK$15*Population!CH58</f>
        <v>5275.6524190454093</v>
      </c>
      <c r="CJ59" s="4">
        <f>CumHKI!CI59*Inputs!CL$15*Population!CI58</f>
        <v>4002.8834314553583</v>
      </c>
      <c r="CK59" s="4">
        <f>CumHKI!CJ59*Inputs!CM$15*Population!CJ58</f>
        <v>2930.575209442869</v>
      </c>
      <c r="CL59" s="4">
        <f>CumHKI!CK59*Inputs!CN$15*Population!CK58</f>
        <v>2054.6259058919068</v>
      </c>
      <c r="CM59" s="4">
        <f>CumHKI!CL59*Inputs!CO$15*Population!CL58</f>
        <v>1383.0579405543349</v>
      </c>
      <c r="CN59" s="4">
        <f>CumHKI!CM59*Inputs!CP$15*Population!CM58</f>
        <v>892.44553796884213</v>
      </c>
      <c r="CO59" s="4">
        <f>CumHKI!CN59*Inputs!CQ$15*Population!CN58</f>
        <v>551.69604828875197</v>
      </c>
      <c r="CP59" s="4">
        <f>CumHKI!CO59*Inputs!CR$15*Population!CO58</f>
        <v>340.66358734174793</v>
      </c>
      <c r="CQ59" s="4">
        <f>CumHKI!CP59*Inputs!CS$15*Population!CP58</f>
        <v>248.53822810328626</v>
      </c>
      <c r="CR59" s="4">
        <f>CumHKI!CQ59*Inputs!CT$15*Population!CQ58</f>
        <v>184.44164974026555</v>
      </c>
      <c r="CS59" s="4">
        <f>CumHKI!CR59*Inputs!CU$15*Population!CR58</f>
        <v>99.301018211997487</v>
      </c>
      <c r="CT59" s="4">
        <f>CumHKI!CS59*Inputs!CV$15*Population!CS58</f>
        <v>12.175583877877264</v>
      </c>
      <c r="CU59" s="4">
        <f>CumHKI!CT59*Inputs!CW$15*Population!CT58</f>
        <v>18.98667782936306</v>
      </c>
      <c r="CV59" s="4">
        <f>CumHKI!CU59*Inputs!CX$15*Population!CU58</f>
        <v>14.919595968382101</v>
      </c>
      <c r="CW59" s="4">
        <f>CumHKI!CV59*Inputs!CY$15*Population!CV58</f>
        <v>11.078907897313439</v>
      </c>
      <c r="CX59" s="4">
        <f>CumHKI!CW59*Inputs!CZ$15*Population!CW58</f>
        <v>7.3128104932761975</v>
      </c>
      <c r="CY59" s="4">
        <f>CumHKI!CX59*Inputs!DA$15*Population!CX58</f>
        <v>3.6202032144931673</v>
      </c>
      <c r="CZ59" s="4">
        <f>CumHKI!CY59*Inputs!DB$15*Population!CY58</f>
        <v>1.8638670015212344</v>
      </c>
    </row>
    <row r="60" spans="1:104" x14ac:dyDescent="0.25">
      <c r="A60">
        <f>'HKFI(x)'!AE58</f>
        <v>2006</v>
      </c>
      <c r="B60">
        <f t="shared" si="0"/>
        <v>25093352.307257827</v>
      </c>
      <c r="C60">
        <f t="shared" si="1"/>
        <v>3.5699317028385691</v>
      </c>
      <c r="D60" s="4">
        <f>CumHKI!C60*Inputs!F$15*Population!C59</f>
        <v>0</v>
      </c>
      <c r="E60" s="4">
        <f>CumHKI!D60*Inputs!G$15*Population!D59</f>
        <v>0</v>
      </c>
      <c r="F60" s="4">
        <f>CumHKI!E60*Inputs!H$15*Population!E59</f>
        <v>0</v>
      </c>
      <c r="G60" s="4">
        <f>CumHKI!F60*Inputs!I$15*Population!F59</f>
        <v>0</v>
      </c>
      <c r="H60" s="4">
        <f>CumHKI!G60*Inputs!J$15*Population!G59</f>
        <v>0</v>
      </c>
      <c r="I60" s="4">
        <f>CumHKI!H60*Inputs!K$15*Population!H59</f>
        <v>0</v>
      </c>
      <c r="J60" s="4">
        <f>CumHKI!I60*Inputs!L$15*Population!I59</f>
        <v>0</v>
      </c>
      <c r="K60" s="4">
        <f>CumHKI!J60*Inputs!M$15*Population!J59</f>
        <v>0</v>
      </c>
      <c r="L60" s="4">
        <f>CumHKI!K60*Inputs!N$15*Population!K59</f>
        <v>0</v>
      </c>
      <c r="M60" s="4">
        <f>CumHKI!L60*Inputs!O$15*Population!L59</f>
        <v>0</v>
      </c>
      <c r="N60" s="4">
        <f>CumHKI!M60*Inputs!P$15*Population!M59</f>
        <v>0</v>
      </c>
      <c r="O60" s="4">
        <f>CumHKI!N60*Inputs!Q$15*Population!N59</f>
        <v>0</v>
      </c>
      <c r="P60" s="4">
        <f>CumHKI!O60*Inputs!R$15*Population!O59</f>
        <v>0</v>
      </c>
      <c r="Q60" s="4">
        <f>CumHKI!P60*Inputs!S$15*Population!P59</f>
        <v>0</v>
      </c>
      <c r="R60" s="4">
        <f>CumHKI!Q60*Inputs!T$15*Population!Q59</f>
        <v>0</v>
      </c>
      <c r="S60" s="4">
        <f>CumHKI!R60*Inputs!U$15*Population!R59</f>
        <v>8893.6711908066627</v>
      </c>
      <c r="T60" s="4">
        <f>CumHKI!S60*Inputs!V$15*Population!S59</f>
        <v>12228.693137431936</v>
      </c>
      <c r="U60" s="4">
        <f>CumHKI!T60*Inputs!W$15*Population!T59</f>
        <v>22979.003358251655</v>
      </c>
      <c r="V60" s="4">
        <f>CumHKI!U60*Inputs!X$15*Population!U59</f>
        <v>38711.179590268075</v>
      </c>
      <c r="W60" s="4">
        <f>CumHKI!V60*Inputs!Y$15*Population!V59</f>
        <v>68182.069614994456</v>
      </c>
      <c r="X60" s="4">
        <f>CumHKI!W60*Inputs!Z$15*Population!W59</f>
        <v>95202.51691922723</v>
      </c>
      <c r="Y60" s="4">
        <f>CumHKI!X60*Inputs!AA$15*Population!X59</f>
        <v>142876.1134101559</v>
      </c>
      <c r="Z60" s="4">
        <f>CumHKI!Y60*Inputs!AB$15*Population!Y59</f>
        <v>191975.98714071343</v>
      </c>
      <c r="AA60" s="4">
        <f>CumHKI!Z60*Inputs!AC$15*Population!Z59</f>
        <v>250389.64266020738</v>
      </c>
      <c r="AB60" s="4">
        <f>CumHKI!AA60*Inputs!AD$15*Population!AA59</f>
        <v>325073.38310172711</v>
      </c>
      <c r="AC60" s="4">
        <f>CumHKI!AB60*Inputs!AE$15*Population!AB59</f>
        <v>404363.55420730734</v>
      </c>
      <c r="AD60" s="4">
        <f>CumHKI!AC60*Inputs!AF$15*Population!AC59</f>
        <v>488359.28448731871</v>
      </c>
      <c r="AE60" s="4">
        <f>CumHKI!AD60*Inputs!AG$15*Population!AD59</f>
        <v>540469.18887316284</v>
      </c>
      <c r="AF60" s="4">
        <f>CumHKI!AE60*Inputs!AH$15*Population!AE59</f>
        <v>612942.76598908566</v>
      </c>
      <c r="AG60" s="4">
        <f>CumHKI!AF60*Inputs!AI$15*Population!AF59</f>
        <v>702942.53260602744</v>
      </c>
      <c r="AH60" s="4">
        <f>CumHKI!AG60*Inputs!AJ$15*Population!AG59</f>
        <v>745592.67719040962</v>
      </c>
      <c r="AI60" s="4">
        <f>CumHKI!AH60*Inputs!AK$15*Population!AH59</f>
        <v>820523.60784393386</v>
      </c>
      <c r="AJ60" s="4">
        <f>CumHKI!AI60*Inputs!AL$15*Population!AI59</f>
        <v>823997.49653281714</v>
      </c>
      <c r="AK60" s="4">
        <f>CumHKI!AJ60*Inputs!AM$15*Population!AJ59</f>
        <v>827076.07883528282</v>
      </c>
      <c r="AL60" s="4">
        <f>CumHKI!AK60*Inputs!AN$15*Population!AK59</f>
        <v>838119.01252719376</v>
      </c>
      <c r="AM60" s="4">
        <f>CumHKI!AL60*Inputs!AO$15*Population!AL59</f>
        <v>826107.29369514005</v>
      </c>
      <c r="AN60" s="4">
        <f>CumHKI!AM60*Inputs!AP$15*Population!AM59</f>
        <v>827316.84714605438</v>
      </c>
      <c r="AO60" s="4">
        <f>CumHKI!AN60*Inputs!AQ$15*Population!AN59</f>
        <v>802635.12771977729</v>
      </c>
      <c r="AP60" s="4">
        <f>CumHKI!AO60*Inputs!AR$15*Population!AO59</f>
        <v>759036.26678054291</v>
      </c>
      <c r="AQ60" s="4">
        <f>CumHKI!AP60*Inputs!AS$15*Population!AP59</f>
        <v>759742.48730687704</v>
      </c>
      <c r="AR60" s="4">
        <f>CumHKI!AQ60*Inputs!AT$15*Population!AQ59</f>
        <v>770520.31298623548</v>
      </c>
      <c r="AS60" s="4">
        <f>CumHKI!AR60*Inputs!AU$15*Population!AR59</f>
        <v>788403.06821058539</v>
      </c>
      <c r="AT60" s="4">
        <f>CumHKI!AS60*Inputs!AV$15*Population!AS59</f>
        <v>764462.92802519258</v>
      </c>
      <c r="AU60" s="4">
        <f>CumHKI!AT60*Inputs!AW$15*Population!AT59</f>
        <v>746358.44944323634</v>
      </c>
      <c r="AV60" s="4">
        <f>CumHKI!AU60*Inputs!AX$15*Population!AU59</f>
        <v>740585.05765269708</v>
      </c>
      <c r="AW60" s="4">
        <f>CumHKI!AV60*Inputs!AY$15*Population!AV59</f>
        <v>708174.58082471939</v>
      </c>
      <c r="AX60" s="4">
        <f>CumHKI!AW60*Inputs!AZ$15*Population!AW59</f>
        <v>694067.69958673033</v>
      </c>
      <c r="AY60" s="4">
        <f>CumHKI!AX60*Inputs!BA$15*Population!AX59</f>
        <v>635811.05709651043</v>
      </c>
      <c r="AZ60" s="4">
        <f>CumHKI!AY60*Inputs!BB$15*Population!AY59</f>
        <v>589571.43063146516</v>
      </c>
      <c r="BA60" s="4">
        <f>CumHKI!AZ60*Inputs!BC$15*Population!AZ59</f>
        <v>578543.88287395169</v>
      </c>
      <c r="BB60" s="4">
        <f>CumHKI!BA60*Inputs!BD$15*Population!BA59</f>
        <v>533956.28505565028</v>
      </c>
      <c r="BC60" s="4">
        <f>CumHKI!BB60*Inputs!BE$15*Population!BB59</f>
        <v>516208.40547236439</v>
      </c>
      <c r="BD60" s="4">
        <f>CumHKI!BC60*Inputs!BF$15*Population!BC59</f>
        <v>483391.33678004547</v>
      </c>
      <c r="BE60" s="4">
        <f>CumHKI!BD60*Inputs!BG$15*Population!BD59</f>
        <v>453995.28833130357</v>
      </c>
      <c r="BF60" s="4">
        <f>CumHKI!BE60*Inputs!BH$15*Population!BE59</f>
        <v>452127.67854728259</v>
      </c>
      <c r="BG60" s="4">
        <f>CumHKI!BF60*Inputs!BI$15*Population!BF59</f>
        <v>438618.37610419374</v>
      </c>
      <c r="BH60" s="4">
        <f>CumHKI!BG60*Inputs!BJ$15*Population!BG59</f>
        <v>414669.75575083884</v>
      </c>
      <c r="BI60" s="4">
        <f>CumHKI!BH60*Inputs!BK$15*Population!BH59</f>
        <v>378269.68484295107</v>
      </c>
      <c r="BJ60" s="4">
        <f>CumHKI!BI60*Inputs!BL$15*Population!BI59</f>
        <v>335852.9079709684</v>
      </c>
      <c r="BK60" s="4">
        <f>CumHKI!BJ60*Inputs!BM$15*Population!BJ59</f>
        <v>299195.71399675962</v>
      </c>
      <c r="BL60" s="4">
        <f>CumHKI!BK60*Inputs!BN$15*Population!BK59</f>
        <v>248922.55341851915</v>
      </c>
      <c r="BM60" s="4">
        <f>CumHKI!BL60*Inputs!BO$15*Population!BL59</f>
        <v>210277.04793425783</v>
      </c>
      <c r="BN60" s="4">
        <f>CumHKI!BM60*Inputs!BP$15*Population!BM59</f>
        <v>177204.86437143051</v>
      </c>
      <c r="BO60" s="4">
        <f>CumHKI!BN60*Inputs!BQ$15*Population!BN59</f>
        <v>139819.1766505203</v>
      </c>
      <c r="BP60" s="4">
        <f>CumHKI!BO60*Inputs!BR$15*Population!BO59</f>
        <v>138437.6468112416</v>
      </c>
      <c r="BQ60" s="4">
        <f>CumHKI!BP60*Inputs!BS$15*Population!BP59</f>
        <v>116891.77625882135</v>
      </c>
      <c r="BR60" s="4">
        <f>CumHKI!BQ60*Inputs!BT$15*Population!BQ59</f>
        <v>103519.09126720553</v>
      </c>
      <c r="BS60" s="4">
        <f>CumHKI!BR60*Inputs!BU$15*Population!BR59</f>
        <v>94306.854670033907</v>
      </c>
      <c r="BT60" s="4">
        <f>CumHKI!BS60*Inputs!BV$15*Population!BS59</f>
        <v>87510.100654215334</v>
      </c>
      <c r="BU60" s="4">
        <f>CumHKI!BT60*Inputs!BW$15*Population!BT59</f>
        <v>76473.114671902556</v>
      </c>
      <c r="BV60" s="4">
        <f>CumHKI!BU60*Inputs!BX$15*Population!BU59</f>
        <v>68984.166296414114</v>
      </c>
      <c r="BW60" s="4">
        <f>CumHKI!BV60*Inputs!BY$15*Population!BV59</f>
        <v>56711.860937879545</v>
      </c>
      <c r="BX60" s="4">
        <f>CumHKI!BW60*Inputs!BZ$15*Population!BW59</f>
        <v>49296.410907872931</v>
      </c>
      <c r="BY60" s="4">
        <f>CumHKI!BX60*Inputs!CA$15*Population!BX59</f>
        <v>45211.38388338744</v>
      </c>
      <c r="BZ60" s="4">
        <f>CumHKI!BY60*Inputs!CB$15*Population!BY59</f>
        <v>41160.654351670586</v>
      </c>
      <c r="CA60" s="4">
        <f>CumHKI!BZ60*Inputs!CC$15*Population!BZ59</f>
        <v>32657.47338756108</v>
      </c>
      <c r="CB60" s="4">
        <f>CumHKI!CA60*Inputs!CD$15*Population!CA59</f>
        <v>32579.741706840421</v>
      </c>
      <c r="CC60" s="4">
        <f>CumHKI!CB60*Inputs!CE$15*Population!CB59</f>
        <v>27277.282255240196</v>
      </c>
      <c r="CD60" s="4">
        <f>CumHKI!CC60*Inputs!CF$15*Population!CC59</f>
        <v>20535.190784631734</v>
      </c>
      <c r="CE60" s="4">
        <f>CumHKI!CD60*Inputs!CG$15*Population!CD59</f>
        <v>17004.678475183882</v>
      </c>
      <c r="CF60" s="4">
        <f>CumHKI!CE60*Inputs!CH$15*Population!CE59</f>
        <v>11942.396065412495</v>
      </c>
      <c r="CG60" s="4">
        <f>CumHKI!CF60*Inputs!CI$15*Population!CF59</f>
        <v>9664.0722268670925</v>
      </c>
      <c r="CH60" s="4">
        <f>CumHKI!CG60*Inputs!CJ$15*Population!CG59</f>
        <v>7596.6270534140904</v>
      </c>
      <c r="CI60" s="4">
        <f>CumHKI!CH60*Inputs!CK$15*Population!CH59</f>
        <v>5855.7619364914244</v>
      </c>
      <c r="CJ60" s="4">
        <f>CumHKI!CI60*Inputs!CL$15*Population!CI59</f>
        <v>4434.4685734081077</v>
      </c>
      <c r="CK60" s="4">
        <f>CumHKI!CJ60*Inputs!CM$15*Population!CJ59</f>
        <v>3334.951643417889</v>
      </c>
      <c r="CL60" s="4">
        <f>CumHKI!CK60*Inputs!CN$15*Population!CK59</f>
        <v>2426.7213437730084</v>
      </c>
      <c r="CM60" s="4">
        <f>CumHKI!CL60*Inputs!CO$15*Population!CL59</f>
        <v>1703.0965036886951</v>
      </c>
      <c r="CN60" s="4">
        <f>CumHKI!CM60*Inputs!CP$15*Population!CM59</f>
        <v>1150.2094647200927</v>
      </c>
      <c r="CO60" s="4">
        <f>CumHKI!CN60*Inputs!CQ$15*Population!CN59</f>
        <v>737.35000638844963</v>
      </c>
      <c r="CP60" s="4">
        <f>CumHKI!CO60*Inputs!CR$15*Population!CO59</f>
        <v>444.36405397105051</v>
      </c>
      <c r="CQ60" s="4">
        <f>CumHKI!CP60*Inputs!CS$15*Population!CP59</f>
        <v>276.83865675191788</v>
      </c>
      <c r="CR60" s="4">
        <f>CumHKI!CQ60*Inputs!CT$15*Population!CQ59</f>
        <v>202.12351799693121</v>
      </c>
      <c r="CS60" s="4">
        <f>CumHKI!CR60*Inputs!CU$15*Population!CR59</f>
        <v>150.13053476333064</v>
      </c>
      <c r="CT60" s="4">
        <f>CumHKI!CS60*Inputs!CV$15*Population!CS59</f>
        <v>81.162442129929843</v>
      </c>
      <c r="CU60" s="4">
        <f>CumHKI!CT60*Inputs!CW$15*Population!CT59</f>
        <v>10.50144109466914</v>
      </c>
      <c r="CV60" s="4">
        <f>CumHKI!CU60*Inputs!CX$15*Population!CU59</f>
        <v>15.520855685907897</v>
      </c>
      <c r="CW60" s="4">
        <f>CumHKI!CV60*Inputs!CY$15*Population!CV59</f>
        <v>11.488088895654217</v>
      </c>
      <c r="CX60" s="4">
        <f>CumHKI!CW60*Inputs!CZ$15*Population!CW59</f>
        <v>7.3859385982089591</v>
      </c>
      <c r="CY60" s="4">
        <f>CumHKI!CX60*Inputs!DA$15*Population!CX59</f>
        <v>3.8026614565036225</v>
      </c>
      <c r="CZ60" s="4">
        <f>CumHKI!CY60*Inputs!DB$15*Population!CY59</f>
        <v>1.8825056715364468</v>
      </c>
    </row>
    <row r="61" spans="1:104" x14ac:dyDescent="0.25">
      <c r="A61">
        <f>'HKFI(x)'!AE59</f>
        <v>2007</v>
      </c>
      <c r="B61">
        <f t="shared" si="0"/>
        <v>26023102.179056302</v>
      </c>
      <c r="C61">
        <f t="shared" si="1"/>
        <v>3.7051640626332816</v>
      </c>
      <c r="D61" s="4">
        <f>CumHKI!C61*Inputs!F$15*Population!C60</f>
        <v>0</v>
      </c>
      <c r="E61" s="4">
        <f>CumHKI!D61*Inputs!G$15*Population!D60</f>
        <v>0</v>
      </c>
      <c r="F61" s="4">
        <f>CumHKI!E61*Inputs!H$15*Population!E60</f>
        <v>0</v>
      </c>
      <c r="G61" s="4">
        <f>CumHKI!F61*Inputs!I$15*Population!F60</f>
        <v>0</v>
      </c>
      <c r="H61" s="4">
        <f>CumHKI!G61*Inputs!J$15*Population!G60</f>
        <v>0</v>
      </c>
      <c r="I61" s="4">
        <f>CumHKI!H61*Inputs!K$15*Population!H60</f>
        <v>0</v>
      </c>
      <c r="J61" s="4">
        <f>CumHKI!I61*Inputs!L$15*Population!I60</f>
        <v>0</v>
      </c>
      <c r="K61" s="4">
        <f>CumHKI!J61*Inputs!M$15*Population!J60</f>
        <v>0</v>
      </c>
      <c r="L61" s="4">
        <f>CumHKI!K61*Inputs!N$15*Population!K60</f>
        <v>0</v>
      </c>
      <c r="M61" s="4">
        <f>CumHKI!L61*Inputs!O$15*Population!L60</f>
        <v>0</v>
      </c>
      <c r="N61" s="4">
        <f>CumHKI!M61*Inputs!P$15*Population!M60</f>
        <v>0</v>
      </c>
      <c r="O61" s="4">
        <f>CumHKI!N61*Inputs!Q$15*Population!N60</f>
        <v>0</v>
      </c>
      <c r="P61" s="4">
        <f>CumHKI!O61*Inputs!R$15*Population!O60</f>
        <v>0</v>
      </c>
      <c r="Q61" s="4">
        <f>CumHKI!P61*Inputs!S$15*Population!P60</f>
        <v>0</v>
      </c>
      <c r="R61" s="4">
        <f>CumHKI!Q61*Inputs!T$15*Population!Q60</f>
        <v>0</v>
      </c>
      <c r="S61" s="4">
        <f>CumHKI!R61*Inputs!U$15*Population!R60</f>
        <v>9228.6071044087294</v>
      </c>
      <c r="T61" s="4">
        <f>CumHKI!S61*Inputs!V$15*Population!S60</f>
        <v>12668.566348109014</v>
      </c>
      <c r="U61" s="4">
        <f>CumHKI!T61*Inputs!W$15*Population!T60</f>
        <v>23767.681329316634</v>
      </c>
      <c r="V61" s="4">
        <f>CumHKI!U61*Inputs!X$15*Population!U60</f>
        <v>40012.263809981101</v>
      </c>
      <c r="W61" s="4">
        <f>CumHKI!V61*Inputs!Y$15*Population!V60</f>
        <v>70487.907646416308</v>
      </c>
      <c r="X61" s="4">
        <f>CumHKI!W61*Inputs!Z$15*Population!W60</f>
        <v>98450.421139924831</v>
      </c>
      <c r="Y61" s="4">
        <f>CumHKI!X61*Inputs!AA$15*Population!X60</f>
        <v>147649.55048645858</v>
      </c>
      <c r="Z61" s="4">
        <f>CumHKI!Y61*Inputs!AB$15*Population!Y60</f>
        <v>198274.18674336138</v>
      </c>
      <c r="AA61" s="4">
        <f>CumHKI!Z61*Inputs!AC$15*Population!Z60</f>
        <v>259042.09372794599</v>
      </c>
      <c r="AB61" s="4">
        <f>CumHKI!AA61*Inputs!AD$15*Population!AA60</f>
        <v>337290.0368087262</v>
      </c>
      <c r="AC61" s="4">
        <f>CumHKI!AB61*Inputs!AE$15*Population!AB60</f>
        <v>420557.91891896405</v>
      </c>
      <c r="AD61" s="4">
        <f>CumHKI!AC61*Inputs!AF$15*Population!AC60</f>
        <v>508093.96807215712</v>
      </c>
      <c r="AE61" s="4">
        <f>CumHKI!AD61*Inputs!AG$15*Population!AD60</f>
        <v>562661.89349428785</v>
      </c>
      <c r="AF61" s="4">
        <f>CumHKI!AE61*Inputs!AH$15*Population!AE60</f>
        <v>638894.59446365165</v>
      </c>
      <c r="AG61" s="4">
        <f>CumHKI!AF61*Inputs!AI$15*Population!AF60</f>
        <v>733580.4316962515</v>
      </c>
      <c r="AH61" s="4">
        <f>CumHKI!AG61*Inputs!AJ$15*Population!AG60</f>
        <v>778871.45709898253</v>
      </c>
      <c r="AI61" s="4">
        <f>CumHKI!AH61*Inputs!AK$15*Population!AH60</f>
        <v>857611.87974301632</v>
      </c>
      <c r="AJ61" s="4">
        <f>CumHKI!AI61*Inputs!AL$15*Population!AI60</f>
        <v>861689.0957635676</v>
      </c>
      <c r="AK61" s="4">
        <f>CumHKI!AJ61*Inputs!AM$15*Population!AJ60</f>
        <v>865048.69940066349</v>
      </c>
      <c r="AL61" s="4">
        <f>CumHKI!AK61*Inputs!AN$15*Population!AK60</f>
        <v>876353.60436787852</v>
      </c>
      <c r="AM61" s="4">
        <f>CumHKI!AL61*Inputs!AO$15*Population!AL60</f>
        <v>863446.89315425546</v>
      </c>
      <c r="AN61" s="4">
        <f>CumHKI!AM61*Inputs!AP$15*Population!AM60</f>
        <v>864875.8863492111</v>
      </c>
      <c r="AO61" s="4">
        <f>CumHKI!AN61*Inputs!AQ$15*Population!AN60</f>
        <v>839570.83004718286</v>
      </c>
      <c r="AP61" s="4">
        <f>CumHKI!AO61*Inputs!AR$15*Population!AO60</f>
        <v>791294.42743188434</v>
      </c>
      <c r="AQ61" s="4">
        <f>CumHKI!AP61*Inputs!AS$15*Population!AP60</f>
        <v>787453.59220319183</v>
      </c>
      <c r="AR61" s="4">
        <f>CumHKI!AQ61*Inputs!AT$15*Population!AQ60</f>
        <v>795125.96548144787</v>
      </c>
      <c r="AS61" s="4">
        <f>CumHKI!AR61*Inputs!AU$15*Population!AR60</f>
        <v>813186.65433779079</v>
      </c>
      <c r="AT61" s="4">
        <f>CumHKI!AS61*Inputs!AV$15*Population!AS60</f>
        <v>787534.47342969035</v>
      </c>
      <c r="AU61" s="4">
        <f>CumHKI!AT61*Inputs!AW$15*Population!AT60</f>
        <v>769500.68611684337</v>
      </c>
      <c r="AV61" s="4">
        <f>CumHKI!AU61*Inputs!AX$15*Population!AU60</f>
        <v>765052.55787503335</v>
      </c>
      <c r="AW61" s="4">
        <f>CumHKI!AV61*Inputs!AY$15*Population!AV60</f>
        <v>732572.97653478466</v>
      </c>
      <c r="AX61" s="4">
        <f>CumHKI!AW61*Inputs!AZ$15*Population!AW60</f>
        <v>717274.17618337192</v>
      </c>
      <c r="AY61" s="4">
        <f>CumHKI!AX61*Inputs!BA$15*Population!AX60</f>
        <v>656407.50183586916</v>
      </c>
      <c r="AZ61" s="4">
        <f>CumHKI!AY61*Inputs!BB$15*Population!AY60</f>
        <v>609433.07815124083</v>
      </c>
      <c r="BA61" s="4">
        <f>CumHKI!AZ61*Inputs!BC$15*Population!AZ60</f>
        <v>599138.86994711391</v>
      </c>
      <c r="BB61" s="4">
        <f>CumHKI!BA61*Inputs!BD$15*Population!BA60</f>
        <v>553729.65146098775</v>
      </c>
      <c r="BC61" s="4">
        <f>CumHKI!BB61*Inputs!BE$15*Population!BB60</f>
        <v>535386.59019098221</v>
      </c>
      <c r="BD61" s="4">
        <f>CumHKI!BC61*Inputs!BF$15*Population!BC60</f>
        <v>501729.55721166462</v>
      </c>
      <c r="BE61" s="4">
        <f>CumHKI!BD61*Inputs!BG$15*Population!BD60</f>
        <v>469689.89659865544</v>
      </c>
      <c r="BF61" s="4">
        <f>CumHKI!BE61*Inputs!BH$15*Population!BE60</f>
        <v>464873.91515215323</v>
      </c>
      <c r="BG61" s="4">
        <f>CumHKI!BF61*Inputs!BI$15*Population!BF60</f>
        <v>448971.69071234105</v>
      </c>
      <c r="BH61" s="4">
        <f>CumHKI!BG61*Inputs!BJ$15*Population!BG60</f>
        <v>424383.98561534949</v>
      </c>
      <c r="BI61" s="4">
        <f>CumHKI!BH61*Inputs!BK$15*Population!BH60</f>
        <v>386573.23524354992</v>
      </c>
      <c r="BJ61" s="4">
        <f>CumHKI!BI61*Inputs!BL$15*Population!BI60</f>
        <v>343896.25070765015</v>
      </c>
      <c r="BK61" s="4">
        <f>CumHKI!BJ61*Inputs!BM$15*Population!BJ60</f>
        <v>307653.39738223457</v>
      </c>
      <c r="BL61" s="4">
        <f>CumHKI!BK61*Inputs!BN$15*Population!BK60</f>
        <v>256673.81015716455</v>
      </c>
      <c r="BM61" s="4">
        <f>CumHKI!BL61*Inputs!BO$15*Population!BL60</f>
        <v>216469.45092949067</v>
      </c>
      <c r="BN61" s="4">
        <f>CumHKI!BM61*Inputs!BP$15*Population!BM60</f>
        <v>182202.17861157106</v>
      </c>
      <c r="BO61" s="4">
        <f>CumHKI!BN61*Inputs!BQ$15*Population!BN60</f>
        <v>143991.16573576498</v>
      </c>
      <c r="BP61" s="4">
        <f>CumHKI!BO61*Inputs!BR$15*Population!BO60</f>
        <v>142958.50204622938</v>
      </c>
      <c r="BQ61" s="4">
        <f>CumHKI!BP61*Inputs!BS$15*Population!BP60</f>
        <v>120934.16753837715</v>
      </c>
      <c r="BR61" s="4">
        <f>CumHKI!BQ61*Inputs!BT$15*Population!BQ60</f>
        <v>107078.44138616137</v>
      </c>
      <c r="BS61" s="4">
        <f>CumHKI!BR61*Inputs!BU$15*Population!BR60</f>
        <v>97585.73740366206</v>
      </c>
      <c r="BT61" s="4">
        <f>CumHKI!BS61*Inputs!BV$15*Population!BS60</f>
        <v>90491.851531702036</v>
      </c>
      <c r="BU61" s="4">
        <f>CumHKI!BT61*Inputs!BW$15*Population!BT60</f>
        <v>78935.929909538827</v>
      </c>
      <c r="BV61" s="4">
        <f>CumHKI!BU61*Inputs!BX$15*Population!BU60</f>
        <v>71082.579675138855</v>
      </c>
      <c r="BW61" s="4">
        <f>CumHKI!BV61*Inputs!BY$15*Population!BV60</f>
        <v>58451.718687611392</v>
      </c>
      <c r="BX61" s="4">
        <f>CumHKI!BW61*Inputs!BZ$15*Population!BW60</f>
        <v>50820.636884279615</v>
      </c>
      <c r="BY61" s="4">
        <f>CumHKI!BX61*Inputs!CA$15*Population!BX60</f>
        <v>46537.171946009606</v>
      </c>
      <c r="BZ61" s="4">
        <f>CumHKI!BY61*Inputs!CB$15*Population!BY60</f>
        <v>42286.085651655747</v>
      </c>
      <c r="CA61" s="4">
        <f>CumHKI!BZ61*Inputs!CC$15*Population!BZ60</f>
        <v>33525.376356362489</v>
      </c>
      <c r="CB61" s="4">
        <f>CumHKI!CA61*Inputs!CD$15*Population!CA60</f>
        <v>33526.90759015135</v>
      </c>
      <c r="CC61" s="4">
        <f>CumHKI!CB61*Inputs!CE$15*Population!CB60</f>
        <v>28167.446822291029</v>
      </c>
      <c r="CD61" s="4">
        <f>CumHKI!CC61*Inputs!CF$15*Population!CC60</f>
        <v>21207.283584235942</v>
      </c>
      <c r="CE61" s="4">
        <f>CumHKI!CD61*Inputs!CG$15*Population!CD60</f>
        <v>17541.120923735529</v>
      </c>
      <c r="CF61" s="4">
        <f>CumHKI!CE61*Inputs!CH$15*Population!CE60</f>
        <v>12342.820321223942</v>
      </c>
      <c r="CG61" s="4">
        <f>CumHKI!CF61*Inputs!CI$15*Population!CF60</f>
        <v>10111.346472587402</v>
      </c>
      <c r="CH61" s="4">
        <f>CumHKI!CG61*Inputs!CJ$15*Population!CG60</f>
        <v>8103.4476249988929</v>
      </c>
      <c r="CI61" s="4">
        <f>CumHKI!CH61*Inputs!CK$15*Population!CH60</f>
        <v>6306.9703024281334</v>
      </c>
      <c r="CJ61" s="4">
        <f>CumHKI!CI61*Inputs!CL$15*Population!CI60</f>
        <v>4809.6307953990918</v>
      </c>
      <c r="CK61" s="4">
        <f>CumHKI!CJ61*Inputs!CM$15*Population!CJ60</f>
        <v>3597.8692985887728</v>
      </c>
      <c r="CL61" s="4">
        <f>CumHKI!CK61*Inputs!CN$15*Population!CK60</f>
        <v>2670.5503279575123</v>
      </c>
      <c r="CM61" s="4">
        <f>CumHKI!CL61*Inputs!CO$15*Population!CL60</f>
        <v>1925.0313698288523</v>
      </c>
      <c r="CN61" s="4">
        <f>CumHKI!CM61*Inputs!CP$15*Population!CM60</f>
        <v>1353.7095685406371</v>
      </c>
      <c r="CO61" s="4">
        <f>CumHKI!CN61*Inputs!CQ$15*Population!CN60</f>
        <v>918.34002942895188</v>
      </c>
      <c r="CP61" s="4">
        <f>CumHKI!CO61*Inputs!CR$15*Population!CO60</f>
        <v>583.0622640350382</v>
      </c>
      <c r="CQ61" s="4">
        <f>CumHKI!CP61*Inputs!CS$15*Population!CP60</f>
        <v>337.5119344416546</v>
      </c>
      <c r="CR61" s="4">
        <f>CumHKI!CQ61*Inputs!CT$15*Population!CQ60</f>
        <v>213.17210067968051</v>
      </c>
      <c r="CS61" s="4">
        <f>CumHKI!CR61*Inputs!CU$15*Population!CR60</f>
        <v>156.17922724976222</v>
      </c>
      <c r="CT61" s="4">
        <f>CumHKI!CS61*Inputs!CV$15*Population!CS60</f>
        <v>115.81941978639571</v>
      </c>
      <c r="CU61" s="4">
        <f>CumHKI!CT61*Inputs!CW$15*Population!CT60</f>
        <v>63.023866047862178</v>
      </c>
      <c r="CV61" s="4">
        <f>CumHKI!CU61*Inputs!CX$15*Population!CU60</f>
        <v>8.9794931099344808</v>
      </c>
      <c r="CW61" s="4">
        <f>CumHKI!CV61*Inputs!CY$15*Population!CV60</f>
        <v>11.904345623172077</v>
      </c>
      <c r="CX61" s="4">
        <f>CumHKI!CW61*Inputs!CZ$15*Population!CW60</f>
        <v>7.9073858632425127</v>
      </c>
      <c r="CY61" s="4">
        <f>CumHKI!CX61*Inputs!DA$15*Population!CX60</f>
        <v>3.8406880710686586</v>
      </c>
      <c r="CZ61" s="4">
        <f>CumHKI!CY61*Inputs!DB$15*Population!CY60</f>
        <v>1.9013307282518113</v>
      </c>
    </row>
    <row r="62" spans="1:104" x14ac:dyDescent="0.25">
      <c r="A62">
        <f>'HKFI(x)'!AE60</f>
        <v>2008</v>
      </c>
      <c r="B62">
        <f t="shared" si="0"/>
        <v>27014303.905506615</v>
      </c>
      <c r="C62">
        <f t="shared" si="1"/>
        <v>3.8089299255337883</v>
      </c>
      <c r="D62" s="4">
        <f>CumHKI!C62*Inputs!F$15*Population!C61</f>
        <v>0</v>
      </c>
      <c r="E62" s="4">
        <f>CumHKI!D62*Inputs!G$15*Population!D61</f>
        <v>0</v>
      </c>
      <c r="F62" s="4">
        <f>CumHKI!E62*Inputs!H$15*Population!E61</f>
        <v>0</v>
      </c>
      <c r="G62" s="4">
        <f>CumHKI!F62*Inputs!I$15*Population!F61</f>
        <v>0</v>
      </c>
      <c r="H62" s="4">
        <f>CumHKI!G62*Inputs!J$15*Population!G61</f>
        <v>0</v>
      </c>
      <c r="I62" s="4">
        <f>CumHKI!H62*Inputs!K$15*Population!H61</f>
        <v>0</v>
      </c>
      <c r="J62" s="4">
        <f>CumHKI!I62*Inputs!L$15*Population!I61</f>
        <v>0</v>
      </c>
      <c r="K62" s="4">
        <f>CumHKI!J62*Inputs!M$15*Population!J61</f>
        <v>0</v>
      </c>
      <c r="L62" s="4">
        <f>CumHKI!K62*Inputs!N$15*Population!K61</f>
        <v>0</v>
      </c>
      <c r="M62" s="4">
        <f>CumHKI!L62*Inputs!O$15*Population!L61</f>
        <v>0</v>
      </c>
      <c r="N62" s="4">
        <f>CumHKI!M62*Inputs!P$15*Population!M61</f>
        <v>0</v>
      </c>
      <c r="O62" s="4">
        <f>CumHKI!N62*Inputs!Q$15*Population!N61</f>
        <v>0</v>
      </c>
      <c r="P62" s="4">
        <f>CumHKI!O62*Inputs!R$15*Population!O61</f>
        <v>0</v>
      </c>
      <c r="Q62" s="4">
        <f>CumHKI!P62*Inputs!S$15*Population!P61</f>
        <v>0</v>
      </c>
      <c r="R62" s="4">
        <f>CumHKI!Q62*Inputs!T$15*Population!Q61</f>
        <v>0</v>
      </c>
      <c r="S62" s="4">
        <f>CumHKI!R62*Inputs!U$15*Population!R61</f>
        <v>9604.5674251215969</v>
      </c>
      <c r="T62" s="4">
        <f>CumHKI!S62*Inputs!V$15*Population!S61</f>
        <v>13158.232163136257</v>
      </c>
      <c r="U62" s="4">
        <f>CumHKI!T62*Inputs!W$15*Population!T61</f>
        <v>24648.822720871456</v>
      </c>
      <c r="V62" s="4">
        <f>CumHKI!U62*Inputs!X$15*Population!U61</f>
        <v>41433.426569660631</v>
      </c>
      <c r="W62" s="4">
        <f>CumHKI!V62*Inputs!Y$15*Population!V61</f>
        <v>72933.10598192834</v>
      </c>
      <c r="X62" s="4">
        <f>CumHKI!W62*Inputs!Z$15*Population!W61</f>
        <v>101861.4255246948</v>
      </c>
      <c r="Y62" s="4">
        <f>CumHKI!X62*Inputs!AA$15*Population!X61</f>
        <v>152785.71095750478</v>
      </c>
      <c r="Z62" s="4">
        <f>CumHKI!Y62*Inputs!AB$15*Population!Y61</f>
        <v>205041.30710909731</v>
      </c>
      <c r="AA62" s="4">
        <f>CumHKI!Z62*Inputs!AC$15*Population!Z61</f>
        <v>267730.6559063624</v>
      </c>
      <c r="AB62" s="4">
        <f>CumHKI!AA62*Inputs!AD$15*Population!AA61</f>
        <v>349171.47665475635</v>
      </c>
      <c r="AC62" s="4">
        <f>CumHKI!AB62*Inputs!AE$15*Population!AB61</f>
        <v>436613.40554523224</v>
      </c>
      <c r="AD62" s="4">
        <f>CumHKI!AC62*Inputs!AF$15*Population!AC61</f>
        <v>528710.99601831264</v>
      </c>
      <c r="AE62" s="4">
        <f>CumHKI!AD62*Inputs!AG$15*Population!AD61</f>
        <v>585667.01534920896</v>
      </c>
      <c r="AF62" s="4">
        <f>CumHKI!AE62*Inputs!AH$15*Population!AE61</f>
        <v>665408.06061633863</v>
      </c>
      <c r="AG62" s="4">
        <f>CumHKI!AF62*Inputs!AI$15*Population!AF61</f>
        <v>764976.88862600212</v>
      </c>
      <c r="AH62" s="4">
        <f>CumHKI!AG62*Inputs!AJ$15*Population!AG61</f>
        <v>813224.31185706065</v>
      </c>
      <c r="AI62" s="4">
        <f>CumHKI!AH62*Inputs!AK$15*Population!AH61</f>
        <v>896374.98176839913</v>
      </c>
      <c r="AJ62" s="4">
        <f>CumHKI!AI62*Inputs!AL$15*Population!AI61</f>
        <v>901109.10050837218</v>
      </c>
      <c r="AK62" s="4">
        <f>CumHKI!AJ62*Inputs!AM$15*Population!AJ61</f>
        <v>905085.78064394207</v>
      </c>
      <c r="AL62" s="4">
        <f>CumHKI!AK62*Inputs!AN$15*Population!AK61</f>
        <v>917073.35519469099</v>
      </c>
      <c r="AM62" s="4">
        <f>CumHKI!AL62*Inputs!AO$15*Population!AL61</f>
        <v>903327.53398170054</v>
      </c>
      <c r="AN62" s="4">
        <f>CumHKI!AM62*Inputs!AP$15*Population!AM61</f>
        <v>904473.71074772673</v>
      </c>
      <c r="AO62" s="4">
        <f>CumHKI!AN62*Inputs!AQ$15*Population!AN61</f>
        <v>878191.0922809639</v>
      </c>
      <c r="AP62" s="4">
        <f>CumHKI!AO62*Inputs!AR$15*Population!AO61</f>
        <v>828202.91674763279</v>
      </c>
      <c r="AQ62" s="4">
        <f>CumHKI!AP62*Inputs!AS$15*Population!AP61</f>
        <v>821420.5570791444</v>
      </c>
      <c r="AR62" s="4">
        <f>CumHKI!AQ62*Inputs!AT$15*Population!AQ61</f>
        <v>824637.73421042797</v>
      </c>
      <c r="AS62" s="4">
        <f>CumHKI!AR62*Inputs!AU$15*Population!AR61</f>
        <v>839685.31017115945</v>
      </c>
      <c r="AT62" s="4">
        <f>CumHKI!AS62*Inputs!AV$15*Population!AS61</f>
        <v>812824.58271611982</v>
      </c>
      <c r="AU62" s="4">
        <f>CumHKI!AT62*Inputs!AW$15*Population!AT61</f>
        <v>793262.24470136256</v>
      </c>
      <c r="AV62" s="4">
        <f>CumHKI!AU62*Inputs!AX$15*Population!AU61</f>
        <v>789347.998243824</v>
      </c>
      <c r="AW62" s="4">
        <f>CumHKI!AV62*Inputs!AY$15*Population!AV61</f>
        <v>757376.05742614483</v>
      </c>
      <c r="AX62" s="4">
        <f>CumHKI!AW62*Inputs!AZ$15*Population!AW61</f>
        <v>742619.45540701714</v>
      </c>
      <c r="AY62" s="4">
        <f>CumHKI!AX62*Inputs!BA$15*Population!AX61</f>
        <v>678964.97991611587</v>
      </c>
      <c r="AZ62" s="4">
        <f>CumHKI!AY62*Inputs!BB$15*Population!AY61</f>
        <v>629777.98131481826</v>
      </c>
      <c r="BA62" s="4">
        <f>CumHKI!AZ62*Inputs!BC$15*Population!AZ61</f>
        <v>619935.43973980402</v>
      </c>
      <c r="BB62" s="4">
        <f>CumHKI!BA62*Inputs!BD$15*Population!BA61</f>
        <v>574023.92761082412</v>
      </c>
      <c r="BC62" s="4">
        <f>CumHKI!BB62*Inputs!BE$15*Population!BB61</f>
        <v>555804.54018356663</v>
      </c>
      <c r="BD62" s="4">
        <f>CumHKI!BC62*Inputs!BF$15*Population!BC61</f>
        <v>520966.61945717956</v>
      </c>
      <c r="BE62" s="4">
        <f>CumHKI!BD62*Inputs!BG$15*Population!BD61</f>
        <v>488101.80220168212</v>
      </c>
      <c r="BF62" s="4">
        <f>CumHKI!BE62*Inputs!BH$15*Population!BE61</f>
        <v>481602.34710016451</v>
      </c>
      <c r="BG62" s="4">
        <f>CumHKI!BF62*Inputs!BI$15*Population!BF61</f>
        <v>462340.93416327942</v>
      </c>
      <c r="BH62" s="4">
        <f>CumHKI!BG62*Inputs!BJ$15*Population!BG61</f>
        <v>435127.82947577891</v>
      </c>
      <c r="BI62" s="4">
        <f>CumHKI!BH62*Inputs!BK$15*Population!BH61</f>
        <v>396309.76684222784</v>
      </c>
      <c r="BJ62" s="4">
        <f>CumHKI!BI62*Inputs!BL$15*Population!BI61</f>
        <v>352059.0217650095</v>
      </c>
      <c r="BK62" s="4">
        <f>CumHKI!BJ62*Inputs!BM$15*Population!BJ61</f>
        <v>315617.49124972138</v>
      </c>
      <c r="BL62" s="4">
        <f>CumHKI!BK62*Inputs!BN$15*Population!BK61</f>
        <v>264487.6273371866</v>
      </c>
      <c r="BM62" s="4">
        <f>CumHKI!BL62*Inputs!BO$15*Population!BL61</f>
        <v>223723.37363314416</v>
      </c>
      <c r="BN62" s="4">
        <f>CumHKI!BM62*Inputs!BP$15*Population!BM61</f>
        <v>188005.39630065396</v>
      </c>
      <c r="BO62" s="4">
        <f>CumHKI!BN62*Inputs!BQ$15*Population!BN61</f>
        <v>148402.17383541423</v>
      </c>
      <c r="BP62" s="4">
        <f>CumHKI!BO62*Inputs!BR$15*Population!BO61</f>
        <v>147577.59163969592</v>
      </c>
      <c r="BQ62" s="4">
        <f>CumHKI!BP62*Inputs!BS$15*Population!BP61</f>
        <v>125187.3843822624</v>
      </c>
      <c r="BR62" s="4">
        <f>CumHKI!BQ62*Inputs!BT$15*Population!BQ61</f>
        <v>111054.21938470656</v>
      </c>
      <c r="BS62" s="4">
        <f>CumHKI!BR62*Inputs!BU$15*Population!BR61</f>
        <v>101190.23159302275</v>
      </c>
      <c r="BT62" s="4">
        <f>CumHKI!BS62*Inputs!BV$15*Population!BS61</f>
        <v>93868.638220524517</v>
      </c>
      <c r="BU62" s="4">
        <f>CumHKI!BT62*Inputs!BW$15*Population!BT61</f>
        <v>81814.21745880504</v>
      </c>
      <c r="BV62" s="4">
        <f>CumHKI!BU62*Inputs!BX$15*Population!BU61</f>
        <v>73519.37709726223</v>
      </c>
      <c r="BW62" s="4">
        <f>CumHKI!BV62*Inputs!BY$15*Population!BV61</f>
        <v>60327.437573572512</v>
      </c>
      <c r="BX62" s="4">
        <f>CumHKI!BW62*Inputs!BZ$15*Population!BW61</f>
        <v>52451.576440457051</v>
      </c>
      <c r="BY62" s="4">
        <f>CumHKI!BX62*Inputs!CA$15*Population!BX61</f>
        <v>48028.450835219075</v>
      </c>
      <c r="BZ62" s="4">
        <f>CumHKI!BY62*Inputs!CB$15*Population!BY61</f>
        <v>43518.718783815122</v>
      </c>
      <c r="CA62" s="4">
        <f>CumHKI!BZ62*Inputs!CC$15*Population!BZ61</f>
        <v>34365.313049645876</v>
      </c>
      <c r="CB62" s="4">
        <f>CumHKI!CA62*Inputs!CD$15*Population!CA61</f>
        <v>34270.430330361945</v>
      </c>
      <c r="CC62" s="4">
        <f>CumHKI!CB62*Inputs!CE$15*Population!CB61</f>
        <v>28833.068045815333</v>
      </c>
      <c r="CD62" s="4">
        <f>CumHKI!CC62*Inputs!CF$15*Population!CC61</f>
        <v>21757.594494449782</v>
      </c>
      <c r="CE62" s="4">
        <f>CumHKI!CD62*Inputs!CG$15*Population!CD61</f>
        <v>17939.850174426963</v>
      </c>
      <c r="CF62" s="4">
        <f>CumHKI!CE62*Inputs!CH$15*Population!CE61</f>
        <v>12546.427209832367</v>
      </c>
      <c r="CG62" s="4">
        <f>CumHKI!CF62*Inputs!CI$15*Population!CF61</f>
        <v>10245.946678267463</v>
      </c>
      <c r="CH62" s="4">
        <f>CumHKI!CG62*Inputs!CJ$15*Population!CG61</f>
        <v>8285.7867689190953</v>
      </c>
      <c r="CI62" s="4">
        <f>CumHKI!CH62*Inputs!CK$15*Population!CH61</f>
        <v>6546.9394084966498</v>
      </c>
      <c r="CJ62" s="4">
        <f>CumHKI!CI62*Inputs!CL$15*Population!CI61</f>
        <v>5020.571992701316</v>
      </c>
      <c r="CK62" s="4">
        <f>CumHKI!CJ62*Inputs!CM$15*Population!CJ61</f>
        <v>3766.0721079323962</v>
      </c>
      <c r="CL62" s="4">
        <f>CumHKI!CK62*Inputs!CN$15*Population!CK61</f>
        <v>2763.1378118804614</v>
      </c>
      <c r="CM62" s="4">
        <f>CumHKI!CL62*Inputs!CO$15*Population!CL61</f>
        <v>2007.4939544312658</v>
      </c>
      <c r="CN62" s="4">
        <f>CumHKI!CM62*Inputs!CP$15*Population!CM61</f>
        <v>1424.6730215620532</v>
      </c>
      <c r="CO62" s="4">
        <f>CumHKI!CN62*Inputs!CQ$15*Population!CN61</f>
        <v>1004.6522437087561</v>
      </c>
      <c r="CP62" s="4">
        <f>CumHKI!CO62*Inputs!CR$15*Population!CO61</f>
        <v>687.286461257062</v>
      </c>
      <c r="CQ62" s="4">
        <f>CumHKI!CP62*Inputs!CS$15*Population!CP61</f>
        <v>428.93607952702314</v>
      </c>
      <c r="CR62" s="4">
        <f>CumHKI!CQ62*Inputs!CT$15*Population!CQ61</f>
        <v>230.81977317502731</v>
      </c>
      <c r="CS62" s="4">
        <f>CumHKI!CR62*Inputs!CU$15*Population!CR61</f>
        <v>149.82229364262832</v>
      </c>
      <c r="CT62" s="4">
        <f>CumHKI!CS62*Inputs!CV$15*Population!CS61</f>
        <v>109.92132359646919</v>
      </c>
      <c r="CU62" s="4">
        <f>CumHKI!CT62*Inputs!CW$15*Population!CT61</f>
        <v>81.663558723383574</v>
      </c>
      <c r="CV62" s="4">
        <f>CumHKI!CU62*Inputs!CX$15*Population!CU61</f>
        <v>45.039006712252728</v>
      </c>
      <c r="CW62" s="4">
        <f>CumHKI!CV62*Inputs!CY$15*Population!CV61</f>
        <v>7.4575451251998244</v>
      </c>
      <c r="CX62" s="4">
        <f>CumHKI!CW62*Inputs!CZ$15*Population!CW61</f>
        <v>8.1371476411555967</v>
      </c>
      <c r="CY62" s="4">
        <f>CumHKI!CX62*Inputs!DA$15*Population!CX61</f>
        <v>4.0282909114631673</v>
      </c>
      <c r="CZ62" s="4">
        <f>CumHKI!CY62*Inputs!DB$15*Population!CY61</f>
        <v>1.9203440355343293</v>
      </c>
    </row>
    <row r="63" spans="1:104" x14ac:dyDescent="0.25">
      <c r="A63">
        <f>'HKFI(x)'!AE61</f>
        <v>2009</v>
      </c>
      <c r="B63">
        <f t="shared" si="0"/>
        <v>28063278.639617283</v>
      </c>
      <c r="C63">
        <f t="shared" si="1"/>
        <v>3.8830344760312219</v>
      </c>
      <c r="D63" s="4">
        <f>CumHKI!C63*Inputs!F$15*Population!C62</f>
        <v>0</v>
      </c>
      <c r="E63" s="4">
        <f>CumHKI!D63*Inputs!G$15*Population!D62</f>
        <v>0</v>
      </c>
      <c r="F63" s="4">
        <f>CumHKI!E63*Inputs!H$15*Population!E62</f>
        <v>0</v>
      </c>
      <c r="G63" s="4">
        <f>CumHKI!F63*Inputs!I$15*Population!F62</f>
        <v>0</v>
      </c>
      <c r="H63" s="4">
        <f>CumHKI!G63*Inputs!J$15*Population!G62</f>
        <v>0</v>
      </c>
      <c r="I63" s="4">
        <f>CumHKI!H63*Inputs!K$15*Population!H62</f>
        <v>0</v>
      </c>
      <c r="J63" s="4">
        <f>CumHKI!I63*Inputs!L$15*Population!I62</f>
        <v>0</v>
      </c>
      <c r="K63" s="4">
        <f>CumHKI!J63*Inputs!M$15*Population!J62</f>
        <v>0</v>
      </c>
      <c r="L63" s="4">
        <f>CumHKI!K63*Inputs!N$15*Population!K62</f>
        <v>0</v>
      </c>
      <c r="M63" s="4">
        <f>CumHKI!L63*Inputs!O$15*Population!L62</f>
        <v>0</v>
      </c>
      <c r="N63" s="4">
        <f>CumHKI!M63*Inputs!P$15*Population!M62</f>
        <v>0</v>
      </c>
      <c r="O63" s="4">
        <f>CumHKI!N63*Inputs!Q$15*Population!N62</f>
        <v>0</v>
      </c>
      <c r="P63" s="4">
        <f>CumHKI!O63*Inputs!R$15*Population!O62</f>
        <v>0</v>
      </c>
      <c r="Q63" s="4">
        <f>CumHKI!P63*Inputs!S$15*Population!P62</f>
        <v>0</v>
      </c>
      <c r="R63" s="4">
        <f>CumHKI!Q63*Inputs!T$15*Population!Q62</f>
        <v>0</v>
      </c>
      <c r="S63" s="4">
        <f>CumHKI!R63*Inputs!U$15*Population!R62</f>
        <v>10022.290500516423</v>
      </c>
      <c r="T63" s="4">
        <f>CumHKI!S63*Inputs!V$15*Population!S62</f>
        <v>13702.544036987678</v>
      </c>
      <c r="U63" s="4">
        <f>CumHKI!T63*Inputs!W$15*Population!T62</f>
        <v>25619.81866692696</v>
      </c>
      <c r="V63" s="4">
        <f>CumHKI!U63*Inputs!X$15*Population!U62</f>
        <v>43004.12063067298</v>
      </c>
      <c r="W63" s="4">
        <f>CumHKI!V63*Inputs!Y$15*Population!V62</f>
        <v>75593.019181604992</v>
      </c>
      <c r="X63" s="4">
        <f>CumHKI!W63*Inputs!Z$15*Population!W62</f>
        <v>105479.9376527315</v>
      </c>
      <c r="Y63" s="4">
        <f>CumHKI!X63*Inputs!AA$15*Population!X62</f>
        <v>158170.61314263823</v>
      </c>
      <c r="Z63" s="4">
        <f>CumHKI!Y63*Inputs!AB$15*Population!Y62</f>
        <v>212261.13058323439</v>
      </c>
      <c r="AA63" s="4">
        <f>CumHKI!Z63*Inputs!AC$15*Population!Z62</f>
        <v>276995.57059520669</v>
      </c>
      <c r="AB63" s="4">
        <f>CumHKI!AA63*Inputs!AD$15*Population!AA62</f>
        <v>361053.19400056713</v>
      </c>
      <c r="AC63" s="4">
        <f>CumHKI!AB63*Inputs!AE$15*Population!AB62</f>
        <v>452181.76796514977</v>
      </c>
      <c r="AD63" s="4">
        <f>CumHKI!AC63*Inputs!AF$15*Population!AC62</f>
        <v>549074.38657612947</v>
      </c>
      <c r="AE63" s="4">
        <f>CumHKI!AD63*Inputs!AG$15*Population!AD62</f>
        <v>609584.23217418033</v>
      </c>
      <c r="AF63" s="4">
        <f>CumHKI!AE63*Inputs!AH$15*Population!AE62</f>
        <v>692767.5211207316</v>
      </c>
      <c r="AG63" s="4">
        <f>CumHKI!AF63*Inputs!AI$15*Population!AF62</f>
        <v>796868.58132193121</v>
      </c>
      <c r="AH63" s="4">
        <f>CumHKI!AG63*Inputs!AJ$15*Population!AG62</f>
        <v>848201.33991702064</v>
      </c>
      <c r="AI63" s="4">
        <f>CumHKI!AH63*Inputs!AK$15*Population!AH62</f>
        <v>936157.31458118896</v>
      </c>
      <c r="AJ63" s="4">
        <f>CumHKI!AI63*Inputs!AL$15*Population!AI62</f>
        <v>942126.11039785168</v>
      </c>
      <c r="AK63" s="4">
        <f>CumHKI!AJ63*Inputs!AM$15*Population!AJ62</f>
        <v>946763.4844676049</v>
      </c>
      <c r="AL63" s="4">
        <f>CumHKI!AK63*Inputs!AN$15*Population!AK62</f>
        <v>959788.06511402922</v>
      </c>
      <c r="AM63" s="4">
        <f>CumHKI!AL63*Inputs!AO$15*Population!AL62</f>
        <v>945578.53645428934</v>
      </c>
      <c r="AN63" s="4">
        <f>CumHKI!AM63*Inputs!AP$15*Population!AM62</f>
        <v>946540.71603317442</v>
      </c>
      <c r="AO63" s="4">
        <f>CumHKI!AN63*Inputs!AQ$15*Population!AN62</f>
        <v>918697.29932410177</v>
      </c>
      <c r="AP63" s="4">
        <f>CumHKI!AO63*Inputs!AR$15*Population!AO62</f>
        <v>866595.60920969734</v>
      </c>
      <c r="AQ63" s="4">
        <f>CumHKI!AP63*Inputs!AS$15*Population!AP62</f>
        <v>860046.22350194736</v>
      </c>
      <c r="AR63" s="4">
        <f>CumHKI!AQ63*Inputs!AT$15*Population!AQ62</f>
        <v>860533.27246471669</v>
      </c>
      <c r="AS63" s="4">
        <f>CumHKI!AR63*Inputs!AU$15*Population!AR62</f>
        <v>871185.83737292583</v>
      </c>
      <c r="AT63" s="4">
        <f>CumHKI!AS63*Inputs!AV$15*Population!AS62</f>
        <v>839646.2281387581</v>
      </c>
      <c r="AU63" s="4">
        <f>CumHKI!AT63*Inputs!AW$15*Population!AT62</f>
        <v>819084.46247149317</v>
      </c>
      <c r="AV63" s="4">
        <f>CumHKI!AU63*Inputs!AX$15*Population!AU62</f>
        <v>814086.26946627325</v>
      </c>
      <c r="AW63" s="4">
        <f>CumHKI!AV63*Inputs!AY$15*Population!AV62</f>
        <v>781816.22568122332</v>
      </c>
      <c r="AX63" s="4">
        <f>CumHKI!AW63*Inputs!AZ$15*Population!AW62</f>
        <v>768194.82046069752</v>
      </c>
      <c r="AY63" s="4">
        <f>CumHKI!AX63*Inputs!BA$15*Population!AX62</f>
        <v>703397.77400200511</v>
      </c>
      <c r="AZ63" s="4">
        <f>CumHKI!AY63*Inputs!BB$15*Population!AY62</f>
        <v>651859.57064525061</v>
      </c>
      <c r="BA63" s="4">
        <f>CumHKI!AZ63*Inputs!BC$15*Population!AZ62</f>
        <v>641101.05890181649</v>
      </c>
      <c r="BB63" s="4">
        <f>CumHKI!BA63*Inputs!BD$15*Population!BA62</f>
        <v>594405.09034124063</v>
      </c>
      <c r="BC63" s="4">
        <f>CumHKI!BB63*Inputs!BE$15*Population!BB62</f>
        <v>576633.06637249887</v>
      </c>
      <c r="BD63" s="4">
        <f>CumHKI!BC63*Inputs!BF$15*Population!BC62</f>
        <v>541291.43388796924</v>
      </c>
      <c r="BE63" s="4">
        <f>CumHKI!BD63*Inputs!BG$15*Population!BD62</f>
        <v>507288.35649570578</v>
      </c>
      <c r="BF63" s="4">
        <f>CumHKI!BE63*Inputs!BH$15*Population!BE62</f>
        <v>500985.92891026993</v>
      </c>
      <c r="BG63" s="4">
        <f>CumHKI!BF63*Inputs!BI$15*Population!BF62</f>
        <v>479534.8704131642</v>
      </c>
      <c r="BH63" s="4">
        <f>CumHKI!BG63*Inputs!BJ$15*Population!BG62</f>
        <v>448687.97619796568</v>
      </c>
      <c r="BI63" s="4">
        <f>CumHKI!BH63*Inputs!BK$15*Population!BH62</f>
        <v>406948.27009139879</v>
      </c>
      <c r="BJ63" s="4">
        <f>CumHKI!BI63*Inputs!BL$15*Population!BI62</f>
        <v>361481.13768327748</v>
      </c>
      <c r="BK63" s="4">
        <f>CumHKI!BJ63*Inputs!BM$15*Population!BJ62</f>
        <v>323617.71294510784</v>
      </c>
      <c r="BL63" s="4">
        <f>CumHKI!BK63*Inputs!BN$15*Population!BK62</f>
        <v>271804.21994789958</v>
      </c>
      <c r="BM63" s="4">
        <f>CumHKI!BL63*Inputs!BO$15*Population!BL62</f>
        <v>230988.88390370522</v>
      </c>
      <c r="BN63" s="4">
        <f>CumHKI!BM63*Inputs!BP$15*Population!BM62</f>
        <v>194729.06232887536</v>
      </c>
      <c r="BO63" s="4">
        <f>CumHKI!BN63*Inputs!BQ$15*Population!BN62</f>
        <v>153469.28547981693</v>
      </c>
      <c r="BP63" s="4">
        <f>CumHKI!BO63*Inputs!BR$15*Population!BO62</f>
        <v>152444.56416510057</v>
      </c>
      <c r="BQ63" s="4">
        <f>CumHKI!BP63*Inputs!BS$15*Population!BP62</f>
        <v>129533.00888628345</v>
      </c>
      <c r="BR63" s="4">
        <f>CumHKI!BQ63*Inputs!BT$15*Population!BQ62</f>
        <v>115233.17728691429</v>
      </c>
      <c r="BS63" s="4">
        <f>CumHKI!BR63*Inputs!BU$15*Population!BR62</f>
        <v>105202.61719327205</v>
      </c>
      <c r="BT63" s="4">
        <f>CumHKI!BS63*Inputs!BV$15*Population!BS62</f>
        <v>97575.225766315081</v>
      </c>
      <c r="BU63" s="4">
        <f>CumHKI!BT63*Inputs!BW$15*Population!BT62</f>
        <v>85076.274164985443</v>
      </c>
      <c r="BV63" s="4">
        <f>CumHKI!BU63*Inputs!BX$15*Population!BU62</f>
        <v>76377.306587290543</v>
      </c>
      <c r="BW63" s="4">
        <f>CumHKI!BV63*Inputs!BY$15*Population!BV62</f>
        <v>62520.527697716527</v>
      </c>
      <c r="BX63" s="4">
        <f>CumHKI!BW63*Inputs!BZ$15*Population!BW62</f>
        <v>54220.200926159072</v>
      </c>
      <c r="BY63" s="4">
        <f>CumHKI!BX63*Inputs!CA$15*Population!BX62</f>
        <v>49633.990274083139</v>
      </c>
      <c r="BZ63" s="4">
        <f>CumHKI!BY63*Inputs!CB$15*Population!BY62</f>
        <v>44957.476036398635</v>
      </c>
      <c r="CA63" s="4">
        <f>CumHKI!BZ63*Inputs!CC$15*Population!BZ62</f>
        <v>35347.002141713063</v>
      </c>
      <c r="CB63" s="4">
        <f>CumHKI!CA63*Inputs!CD$15*Population!CA62</f>
        <v>35017.540352900076</v>
      </c>
      <c r="CC63" s="4">
        <f>CumHKI!CB63*Inputs!CE$15*Population!CB62</f>
        <v>29298.785227210024</v>
      </c>
      <c r="CD63" s="4">
        <f>CumHKI!CC63*Inputs!CF$15*Population!CC62</f>
        <v>22108.101001065763</v>
      </c>
      <c r="CE63" s="4">
        <f>CumHKI!CD63*Inputs!CG$15*Population!CD62</f>
        <v>18237.058892925386</v>
      </c>
      <c r="CF63" s="4">
        <f>CumHKI!CE63*Inputs!CH$15*Population!CE62</f>
        <v>12653.341674598771</v>
      </c>
      <c r="CG63" s="4">
        <f>CumHKI!CF63*Inputs!CI$15*Population!CF62</f>
        <v>10192.973462207803</v>
      </c>
      <c r="CH63" s="4">
        <f>CumHKI!CG63*Inputs!CJ$15*Population!CG62</f>
        <v>8150.4462335054504</v>
      </c>
      <c r="CI63" s="4">
        <f>CumHKI!CH63*Inputs!CK$15*Population!CH62</f>
        <v>6460.9133013953897</v>
      </c>
      <c r="CJ63" s="4">
        <f>CumHKI!CI63*Inputs!CL$15*Population!CI62</f>
        <v>4991.4602883358966</v>
      </c>
      <c r="CK63" s="4">
        <f>CumHKI!CJ63*Inputs!CM$15*Population!CJ62</f>
        <v>3734.5166767912501</v>
      </c>
      <c r="CL63" s="4">
        <f>CumHKI!CK63*Inputs!CN$15*Population!CK62</f>
        <v>2722.8564142824525</v>
      </c>
      <c r="CM63" s="4">
        <f>CumHKI!CL63*Inputs!CO$15*Population!CL62</f>
        <v>1928.4063251721502</v>
      </c>
      <c r="CN63" s="4">
        <f>CumHKI!CM63*Inputs!CP$15*Population!CM62</f>
        <v>1344.6056986467852</v>
      </c>
      <c r="CO63" s="4">
        <f>CumHKI!CN63*Inputs!CQ$15*Population!CN62</f>
        <v>924.14822008558474</v>
      </c>
      <c r="CP63" s="4">
        <f>CumHKI!CO63*Inputs!CR$15*Population!CO62</f>
        <v>655.75972403496405</v>
      </c>
      <c r="CQ63" s="4">
        <f>CumHKI!CP63*Inputs!CS$15*Population!CP62</f>
        <v>456.06971966132204</v>
      </c>
      <c r="CR63" s="4">
        <f>CumHKI!CQ63*Inputs!CT$15*Population!CQ62</f>
        <v>274.97145286440428</v>
      </c>
      <c r="CS63" s="4">
        <f>CumHKI!CR63*Inputs!CU$15*Population!CR62</f>
        <v>124.28757017116855</v>
      </c>
      <c r="CT63" s="4">
        <f>CumHKI!CS63*Inputs!CV$15*Population!CS62</f>
        <v>86.15573757039094</v>
      </c>
      <c r="CU63" s="4">
        <f>CumHKI!CT63*Inputs!CW$15*Population!CT62</f>
        <v>63.97703284930018</v>
      </c>
      <c r="CV63" s="4">
        <f>CumHKI!CU63*Inputs!CX$15*Population!CU62</f>
        <v>47.507697660371434</v>
      </c>
      <c r="CW63" s="4">
        <f>CumHKI!CV63*Inputs!CY$15*Population!CV62</f>
        <v>26.900430630185078</v>
      </c>
      <c r="CX63" s="4">
        <f>CumHKI!CW63*Inputs!CZ$15*Population!CW62</f>
        <v>5.9355971404651662</v>
      </c>
      <c r="CY63" s="4">
        <f>CumHKI!CX63*Inputs!DA$15*Population!CX62</f>
        <v>4.2192617398584575</v>
      </c>
      <c r="CZ63" s="4">
        <f>CumHKI!CY63*Inputs!DB$15*Population!CY62</f>
        <v>2.0887434355734942</v>
      </c>
    </row>
    <row r="64" spans="1:104" x14ac:dyDescent="0.25">
      <c r="A64">
        <f>'HKFI(x)'!AE62</f>
        <v>2010</v>
      </c>
      <c r="B64">
        <f t="shared" si="0"/>
        <v>29168122.440036148</v>
      </c>
      <c r="C64">
        <f t="shared" si="1"/>
        <v>3.9369733472950141</v>
      </c>
      <c r="D64" s="4">
        <f>CumHKI!C64*Inputs!F$15*Population!C63</f>
        <v>0</v>
      </c>
      <c r="E64" s="4">
        <f>CumHKI!D64*Inputs!G$15*Population!D63</f>
        <v>0</v>
      </c>
      <c r="F64" s="4">
        <f>CumHKI!E64*Inputs!H$15*Population!E63</f>
        <v>0</v>
      </c>
      <c r="G64" s="4">
        <f>CumHKI!F64*Inputs!I$15*Population!F63</f>
        <v>0</v>
      </c>
      <c r="H64" s="4">
        <f>CumHKI!G64*Inputs!J$15*Population!G63</f>
        <v>0</v>
      </c>
      <c r="I64" s="4">
        <f>CumHKI!H64*Inputs!K$15*Population!H63</f>
        <v>0</v>
      </c>
      <c r="J64" s="4">
        <f>CumHKI!I64*Inputs!L$15*Population!I63</f>
        <v>0</v>
      </c>
      <c r="K64" s="4">
        <f>CumHKI!J64*Inputs!M$15*Population!J63</f>
        <v>0</v>
      </c>
      <c r="L64" s="4">
        <f>CumHKI!K64*Inputs!N$15*Population!K63</f>
        <v>0</v>
      </c>
      <c r="M64" s="4">
        <f>CumHKI!L64*Inputs!O$15*Population!L63</f>
        <v>0</v>
      </c>
      <c r="N64" s="4">
        <f>CumHKI!M64*Inputs!P$15*Population!M63</f>
        <v>0</v>
      </c>
      <c r="O64" s="4">
        <f>CumHKI!N64*Inputs!Q$15*Population!N63</f>
        <v>0</v>
      </c>
      <c r="P64" s="4">
        <f>CumHKI!O64*Inputs!R$15*Population!O63</f>
        <v>0</v>
      </c>
      <c r="Q64" s="4">
        <f>CumHKI!P64*Inputs!S$15*Population!P63</f>
        <v>0</v>
      </c>
      <c r="R64" s="4">
        <f>CumHKI!Q64*Inputs!T$15*Population!Q63</f>
        <v>0</v>
      </c>
      <c r="S64" s="4">
        <f>CumHKI!R64*Inputs!U$15*Population!R63</f>
        <v>10477.066770935049</v>
      </c>
      <c r="T64" s="4">
        <f>CumHKI!S64*Inputs!V$15*Population!S63</f>
        <v>14302.520282864747</v>
      </c>
      <c r="U64" s="4">
        <f>CumHKI!T64*Inputs!W$15*Population!T63</f>
        <v>26690.917045912534</v>
      </c>
      <c r="V64" s="4">
        <f>CumHKI!U64*Inputs!X$15*Population!U63</f>
        <v>44721.170757905609</v>
      </c>
      <c r="W64" s="4">
        <f>CumHKI!V64*Inputs!Y$15*Population!V63</f>
        <v>78508.078760260265</v>
      </c>
      <c r="X64" s="4">
        <f>CumHKI!W64*Inputs!Z$15*Population!W63</f>
        <v>109409.23806350521</v>
      </c>
      <c r="Y64" s="4">
        <f>CumHKI!X64*Inputs!AA$15*Population!X63</f>
        <v>163897.75349499128</v>
      </c>
      <c r="Z64" s="4">
        <f>CumHKI!Y64*Inputs!AB$15*Population!Y63</f>
        <v>219835.18736902994</v>
      </c>
      <c r="AA64" s="4">
        <f>CumHKI!Z64*Inputs!AC$15*Population!Z63</f>
        <v>286819.55903846055</v>
      </c>
      <c r="AB64" s="4">
        <f>CumHKI!AA64*Inputs!AD$15*Population!AA63</f>
        <v>373658.45021851017</v>
      </c>
      <c r="AC64" s="4">
        <f>CumHKI!AB64*Inputs!AE$15*Population!AB63</f>
        <v>467723.14106350037</v>
      </c>
      <c r="AD64" s="4">
        <f>CumHKI!AC64*Inputs!AF$15*Population!AC63</f>
        <v>568793.99137371045</v>
      </c>
      <c r="AE64" s="4">
        <f>CumHKI!AD64*Inputs!AG$15*Population!AD63</f>
        <v>633167.2570860344</v>
      </c>
      <c r="AF64" s="4">
        <f>CumHKI!AE64*Inputs!AH$15*Population!AE63</f>
        <v>721131.95129795989</v>
      </c>
      <c r="AG64" s="4">
        <f>CumHKI!AF64*Inputs!AI$15*Population!AF63</f>
        <v>829693.13977320865</v>
      </c>
      <c r="AH64" s="4">
        <f>CumHKI!AG64*Inputs!AJ$15*Population!AG63</f>
        <v>883592.23857360298</v>
      </c>
      <c r="AI64" s="4">
        <f>CumHKI!AH64*Inputs!AK$15*Population!AH63</f>
        <v>976474.90616490832</v>
      </c>
      <c r="AJ64" s="4">
        <f>CumHKI!AI64*Inputs!AL$15*Population!AI63</f>
        <v>984052.36646747554</v>
      </c>
      <c r="AK64" s="4">
        <f>CumHKI!AJ64*Inputs!AM$15*Population!AJ63</f>
        <v>990015.57479164936</v>
      </c>
      <c r="AL64" s="4">
        <f>CumHKI!AK64*Inputs!AN$15*Population!AK63</f>
        <v>1004125.6883636508</v>
      </c>
      <c r="AM64" s="4">
        <f>CumHKI!AL64*Inputs!AO$15*Population!AL63</f>
        <v>989753.15958082327</v>
      </c>
      <c r="AN64" s="4">
        <f>CumHKI!AM64*Inputs!AP$15*Population!AM63</f>
        <v>990958.01518330188</v>
      </c>
      <c r="AO64" s="4">
        <f>CumHKI!AN64*Inputs!AQ$15*Population!AN63</f>
        <v>961580.86237926292</v>
      </c>
      <c r="AP64" s="4">
        <f>CumHKI!AO64*Inputs!AR$15*Population!AO63</f>
        <v>906727.7584405801</v>
      </c>
      <c r="AQ64" s="4">
        <f>CumHKI!AP64*Inputs!AS$15*Population!AP63</f>
        <v>900091.16065038077</v>
      </c>
      <c r="AR64" s="4">
        <f>CumHKI!AQ64*Inputs!AT$15*Population!AQ63</f>
        <v>901193.35224195768</v>
      </c>
      <c r="AS64" s="4">
        <f>CumHKI!AR64*Inputs!AU$15*Population!AR63</f>
        <v>909318.33977000485</v>
      </c>
      <c r="AT64" s="4">
        <f>CumHKI!AS64*Inputs!AV$15*Population!AS63</f>
        <v>871353.90677780774</v>
      </c>
      <c r="AU64" s="4">
        <f>CumHKI!AT64*Inputs!AW$15*Population!AT63</f>
        <v>846327.05799861939</v>
      </c>
      <c r="AV64" s="4">
        <f>CumHKI!AU64*Inputs!AX$15*Population!AU63</f>
        <v>840821.76920996129</v>
      </c>
      <c r="AW64" s="4">
        <f>CumHKI!AV64*Inputs!AY$15*Population!AV63</f>
        <v>806562.45363530191</v>
      </c>
      <c r="AX64" s="4">
        <f>CumHKI!AW64*Inputs!AZ$15*Population!AW63</f>
        <v>793264.71326225018</v>
      </c>
      <c r="AY64" s="4">
        <f>CumHKI!AX64*Inputs!BA$15*Population!AX63</f>
        <v>727929.87145034526</v>
      </c>
      <c r="AZ64" s="4">
        <f>CumHKI!AY64*Inputs!BB$15*Population!AY63</f>
        <v>675646.47698951361</v>
      </c>
      <c r="BA64" s="4">
        <f>CumHKI!AZ64*Inputs!BC$15*Population!AZ63</f>
        <v>663935.04294033267</v>
      </c>
      <c r="BB64" s="4">
        <f>CumHKI!BA64*Inputs!BD$15*Population!BA63</f>
        <v>615067.12724771502</v>
      </c>
      <c r="BC64" s="4">
        <f>CumHKI!BB64*Inputs!BE$15*Population!BB63</f>
        <v>597486.22752993694</v>
      </c>
      <c r="BD64" s="4">
        <f>CumHKI!BC64*Inputs!BF$15*Population!BC63</f>
        <v>561947.73048415966</v>
      </c>
      <c r="BE64" s="4">
        <f>CumHKI!BD64*Inputs!BG$15*Population!BD63</f>
        <v>527457.60198961711</v>
      </c>
      <c r="BF64" s="4">
        <f>CumHKI!BE64*Inputs!BH$15*Population!BE63</f>
        <v>521097.42215884652</v>
      </c>
      <c r="BG64" s="4">
        <f>CumHKI!BF64*Inputs!BI$15*Population!BF63</f>
        <v>499276.97484906606</v>
      </c>
      <c r="BH64" s="4">
        <f>CumHKI!BG64*Inputs!BJ$15*Population!BG63</f>
        <v>465862.17761127377</v>
      </c>
      <c r="BI64" s="4">
        <f>CumHKI!BH64*Inputs!BK$15*Population!BH63</f>
        <v>420151.17180908954</v>
      </c>
      <c r="BJ64" s="4">
        <f>CumHKI!BI64*Inputs!BL$15*Population!BI63</f>
        <v>371701.85301989061</v>
      </c>
      <c r="BK64" s="4">
        <f>CumHKI!BJ64*Inputs!BM$15*Population!BJ63</f>
        <v>332760.36812513293</v>
      </c>
      <c r="BL64" s="4">
        <f>CumHKI!BK64*Inputs!BN$15*Population!BK63</f>
        <v>279109.96363839007</v>
      </c>
      <c r="BM64" s="4">
        <f>CumHKI!BL64*Inputs!BO$15*Population!BL63</f>
        <v>237774.12617262476</v>
      </c>
      <c r="BN64" s="4">
        <f>CumHKI!BM64*Inputs!BP$15*Population!BM63</f>
        <v>201440.90015998555</v>
      </c>
      <c r="BO64" s="4">
        <f>CumHKI!BN64*Inputs!BQ$15*Population!BN63</f>
        <v>159300.87459128562</v>
      </c>
      <c r="BP64" s="4">
        <f>CumHKI!BO64*Inputs!BR$15*Population!BO63</f>
        <v>158000.17160435909</v>
      </c>
      <c r="BQ64" s="4">
        <f>CumHKI!BP64*Inputs!BS$15*Population!BP63</f>
        <v>134110.74606269647</v>
      </c>
      <c r="BR64" s="4">
        <f>CumHKI!BQ64*Inputs!BT$15*Population!BQ63</f>
        <v>119514.91265260728</v>
      </c>
      <c r="BS64" s="4">
        <f>CumHKI!BR64*Inputs!BU$15*Population!BR63</f>
        <v>109427.09068329779</v>
      </c>
      <c r="BT64" s="4">
        <f>CumHKI!BS64*Inputs!BV$15*Population!BS63</f>
        <v>101699.44662344689</v>
      </c>
      <c r="BU64" s="4">
        <f>CumHKI!BT64*Inputs!BW$15*Population!BT63</f>
        <v>88663.442129272094</v>
      </c>
      <c r="BV64" s="4">
        <f>CumHKI!BU64*Inputs!BX$15*Population!BU63</f>
        <v>79629.985812497544</v>
      </c>
      <c r="BW64" s="4">
        <f>CumHKI!BV64*Inputs!BY$15*Population!BV63</f>
        <v>65112.037553963157</v>
      </c>
      <c r="BX64" s="4">
        <f>CumHKI!BW64*Inputs!BZ$15*Population!BW63</f>
        <v>56311.776651931024</v>
      </c>
      <c r="BY64" s="4">
        <f>CumHKI!BX64*Inputs!CA$15*Population!BX63</f>
        <v>51393.354053668016</v>
      </c>
      <c r="BZ64" s="4">
        <f>CumHKI!BY64*Inputs!CB$15*Population!BY63</f>
        <v>46523.241163118255</v>
      </c>
      <c r="CA64" s="4">
        <f>CumHKI!BZ64*Inputs!CC$15*Population!BZ63</f>
        <v>36552.22386660349</v>
      </c>
      <c r="CB64" s="4">
        <f>CumHKI!CA64*Inputs!CD$15*Population!CA63</f>
        <v>35984.2640167555</v>
      </c>
      <c r="CC64" s="4">
        <f>CumHKI!CB64*Inputs!CE$15*Population!CB63</f>
        <v>29807.235933749929</v>
      </c>
      <c r="CD64" s="4">
        <f>CumHKI!CC64*Inputs!CF$15*Population!CC63</f>
        <v>22283.473065559556</v>
      </c>
      <c r="CE64" s="4">
        <f>CumHKI!CD64*Inputs!CG$15*Population!CD63</f>
        <v>18339.156692472137</v>
      </c>
      <c r="CF64" s="4">
        <f>CumHKI!CE64*Inputs!CH$15*Population!CE63</f>
        <v>12692.205773014772</v>
      </c>
      <c r="CG64" s="4">
        <f>CumHKI!CF64*Inputs!CI$15*Population!CF63</f>
        <v>10064.974390653682</v>
      </c>
      <c r="CH64" s="4">
        <f>CumHKI!CG64*Inputs!CJ$15*Population!CG63</f>
        <v>7838.1452343685369</v>
      </c>
      <c r="CI64" s="4">
        <f>CumHKI!CH64*Inputs!CK$15*Population!CH63</f>
        <v>6053.5725905489708</v>
      </c>
      <c r="CJ64" s="4">
        <f>CumHKI!CI64*Inputs!CL$15*Population!CI63</f>
        <v>4635.0104796547866</v>
      </c>
      <c r="CK64" s="4">
        <f>CumHKI!CJ64*Inputs!CM$15*Population!CJ63</f>
        <v>3434.6090397198241</v>
      </c>
      <c r="CL64" s="4">
        <f>CumHKI!CK64*Inputs!CN$15*Population!CK63</f>
        <v>2447.6038763393058</v>
      </c>
      <c r="CM64" s="4">
        <f>CumHKI!CL64*Inputs!CO$15*Population!CL63</f>
        <v>1678.7832360906295</v>
      </c>
      <c r="CN64" s="4">
        <f>CumHKI!CM64*Inputs!CP$15*Population!CM63</f>
        <v>1093.1654417062871</v>
      </c>
      <c r="CO64" s="4">
        <f>CumHKI!CN64*Inputs!CQ$15*Population!CN63</f>
        <v>681.04497189523966</v>
      </c>
      <c r="CP64" s="4">
        <f>CumHKI!CO64*Inputs!CR$15*Population!CO63</f>
        <v>423.29051218977708</v>
      </c>
      <c r="CQ64" s="4">
        <f>CumHKI!CP64*Inputs!CS$15*Population!CP63</f>
        <v>306.53759404499453</v>
      </c>
      <c r="CR64" s="4">
        <f>CumHKI!CQ64*Inputs!CT$15*Population!CQ63</f>
        <v>224.68980464173183</v>
      </c>
      <c r="CS64" s="4">
        <f>CumHKI!CR64*Inputs!CU$15*Population!CR63</f>
        <v>120.8452683563892</v>
      </c>
      <c r="CT64" s="4">
        <f>CumHKI!CS64*Inputs!CV$15*Population!CS63</f>
        <v>17.435450641772679</v>
      </c>
      <c r="CU64" s="4">
        <f>CumHKI!CT64*Inputs!CW$15*Population!CT63</f>
        <v>22.647556015746144</v>
      </c>
      <c r="CV64" s="4">
        <f>CumHKI!CU64*Inputs!CX$15*Population!CU63</f>
        <v>17.87593564906917</v>
      </c>
      <c r="CW64" s="4">
        <f>CumHKI!CV64*Inputs!CY$15*Population!CV63</f>
        <v>13.35183659735929</v>
      </c>
      <c r="CX64" s="4">
        <f>CumHKI!CW64*Inputs!CZ$15*Population!CW63</f>
        <v>8.7618545481174266</v>
      </c>
      <c r="CY64" s="4">
        <f>CumHKI!CX64*Inputs!DA$15*Population!CX63</f>
        <v>4.413649155730508</v>
      </c>
      <c r="CZ64" s="4">
        <f>CumHKI!CY64*Inputs!DB$15*Population!CY63</f>
        <v>2.2603187892098879</v>
      </c>
    </row>
    <row r="65" spans="1:104" x14ac:dyDescent="0.25">
      <c r="A65">
        <f>'HKFI(x)'!AE63</f>
        <v>2011</v>
      </c>
      <c r="B65">
        <f t="shared" si="0"/>
        <v>30282873.812988903</v>
      </c>
      <c r="C65">
        <f t="shared" si="1"/>
        <v>3.8218139520103334</v>
      </c>
      <c r="D65" s="4">
        <f>CumHKI!C65*Inputs!F$15*Population!C64</f>
        <v>0</v>
      </c>
      <c r="E65" s="4">
        <f>CumHKI!D65*Inputs!G$15*Population!D64</f>
        <v>0</v>
      </c>
      <c r="F65" s="4">
        <f>CumHKI!E65*Inputs!H$15*Population!E64</f>
        <v>0</v>
      </c>
      <c r="G65" s="4">
        <f>CumHKI!F65*Inputs!I$15*Population!F64</f>
        <v>0</v>
      </c>
      <c r="H65" s="4">
        <f>CumHKI!G65*Inputs!J$15*Population!G64</f>
        <v>0</v>
      </c>
      <c r="I65" s="4">
        <f>CumHKI!H65*Inputs!K$15*Population!H64</f>
        <v>0</v>
      </c>
      <c r="J65" s="4">
        <f>CumHKI!I65*Inputs!L$15*Population!I64</f>
        <v>0</v>
      </c>
      <c r="K65" s="4">
        <f>CumHKI!J65*Inputs!M$15*Population!J64</f>
        <v>0</v>
      </c>
      <c r="L65" s="4">
        <f>CumHKI!K65*Inputs!N$15*Population!K64</f>
        <v>0</v>
      </c>
      <c r="M65" s="4">
        <f>CumHKI!L65*Inputs!O$15*Population!L64</f>
        <v>0</v>
      </c>
      <c r="N65" s="4">
        <f>CumHKI!M65*Inputs!P$15*Population!M64</f>
        <v>0</v>
      </c>
      <c r="O65" s="4">
        <f>CumHKI!N65*Inputs!Q$15*Population!N64</f>
        <v>0</v>
      </c>
      <c r="P65" s="4">
        <f>CumHKI!O65*Inputs!R$15*Population!O64</f>
        <v>0</v>
      </c>
      <c r="Q65" s="4">
        <f>CumHKI!P65*Inputs!S$15*Population!P64</f>
        <v>0</v>
      </c>
      <c r="R65" s="4">
        <f>CumHKI!Q65*Inputs!T$15*Population!Q64</f>
        <v>0</v>
      </c>
      <c r="S65" s="4">
        <f>CumHKI!R65*Inputs!U$15*Population!R64</f>
        <v>10939.280928568651</v>
      </c>
      <c r="T65" s="4">
        <f>CumHKI!S65*Inputs!V$15*Population!S64</f>
        <v>14916.071791975066</v>
      </c>
      <c r="U65" s="4">
        <f>CumHKI!T65*Inputs!W$15*Population!T64</f>
        <v>27781.393950040387</v>
      </c>
      <c r="V65" s="4">
        <f>CumHKI!U65*Inputs!X$15*Population!U64</f>
        <v>46447.610093120951</v>
      </c>
      <c r="W65" s="4">
        <f>CumHKI!V65*Inputs!Y$15*Population!V64</f>
        <v>81403.478850790867</v>
      </c>
      <c r="X65" s="4">
        <f>CumHKI!W65*Inputs!Z$15*Population!W64</f>
        <v>113347.63801748861</v>
      </c>
      <c r="Y65" s="4">
        <f>CumHKI!X65*Inputs!AA$15*Population!X64</f>
        <v>169678.08180990285</v>
      </c>
      <c r="Z65" s="4">
        <f>CumHKI!Y65*Inputs!AB$15*Population!Y64</f>
        <v>227454.30531003891</v>
      </c>
      <c r="AA65" s="4">
        <f>CumHKI!Z65*Inputs!AC$15*Population!Z64</f>
        <v>296663.62976472318</v>
      </c>
      <c r="AB65" s="4">
        <f>CumHKI!AA65*Inputs!AD$15*Population!AA64</f>
        <v>386446.00707074662</v>
      </c>
      <c r="AC65" s="4">
        <f>CumHKI!AB65*Inputs!AE$15*Population!AB64</f>
        <v>483607.88898921921</v>
      </c>
      <c r="AD65" s="4">
        <f>CumHKI!AC65*Inputs!AF$15*Population!AC64</f>
        <v>587923.26135325991</v>
      </c>
      <c r="AE65" s="4">
        <f>CumHKI!AD65*Inputs!AG$15*Population!AD64</f>
        <v>655613.43747757503</v>
      </c>
      <c r="AF65" s="4">
        <f>CumHKI!AE65*Inputs!AH$15*Population!AE64</f>
        <v>748781.50129208015</v>
      </c>
      <c r="AG65" s="4">
        <f>CumHKI!AF65*Inputs!AI$15*Population!AF64</f>
        <v>863372.22249341535</v>
      </c>
      <c r="AH65" s="4">
        <f>CumHKI!AG65*Inputs!AJ$15*Population!AG64</f>
        <v>919611.92067558086</v>
      </c>
      <c r="AI65" s="4">
        <f>CumHKI!AH65*Inputs!AK$15*Population!AH64</f>
        <v>1016702.3648801335</v>
      </c>
      <c r="AJ65" s="4">
        <f>CumHKI!AI65*Inputs!AL$15*Population!AI64</f>
        <v>1025842.6217940397</v>
      </c>
      <c r="AK65" s="4">
        <f>CumHKI!AJ65*Inputs!AM$15*Population!AJ64</f>
        <v>1033456.2467748676</v>
      </c>
      <c r="AL65" s="4">
        <f>CumHKI!AK65*Inputs!AN$15*Population!AK64</f>
        <v>1049376.9088929354</v>
      </c>
      <c r="AM65" s="4">
        <f>CumHKI!AL65*Inputs!AO$15*Population!AL64</f>
        <v>1034828.1633698217</v>
      </c>
      <c r="AN65" s="4">
        <f>CumHKI!AM65*Inputs!AP$15*Population!AM64</f>
        <v>1036549.4157303803</v>
      </c>
      <c r="AO65" s="4">
        <f>CumHKI!AN65*Inputs!AQ$15*Population!AN64</f>
        <v>1005958.2138910758</v>
      </c>
      <c r="AP65" s="4">
        <f>CumHKI!AO65*Inputs!AR$15*Population!AO64</f>
        <v>948296.70284345653</v>
      </c>
      <c r="AQ65" s="4">
        <f>CumHKI!AP65*Inputs!AS$15*Population!AP64</f>
        <v>940983.76966485218</v>
      </c>
      <c r="AR65" s="4">
        <f>CumHKI!AQ65*Inputs!AT$15*Population!AQ64</f>
        <v>942327.75190533919</v>
      </c>
      <c r="AS65" s="4">
        <f>CumHKI!AR65*Inputs!AU$15*Population!AR64</f>
        <v>951406.44633226446</v>
      </c>
      <c r="AT65" s="4">
        <f>CumHKI!AS65*Inputs!AV$15*Population!AS64</f>
        <v>908601.65580634493</v>
      </c>
      <c r="AU65" s="4">
        <f>CumHKI!AT65*Inputs!AW$15*Population!AT64</f>
        <v>877340.86227205733</v>
      </c>
      <c r="AV65" s="4">
        <f>CumHKI!AU65*Inputs!AX$15*Population!AU64</f>
        <v>867730.19025737769</v>
      </c>
      <c r="AW65" s="4">
        <f>CumHKI!AV65*Inputs!AY$15*Population!AV64</f>
        <v>831903.46739206417</v>
      </c>
      <c r="AX65" s="4">
        <f>CumHKI!AW65*Inputs!AZ$15*Population!AW64</f>
        <v>817100.32892001537</v>
      </c>
      <c r="AY65" s="4">
        <f>CumHKI!AX65*Inputs!BA$15*Population!AX64</f>
        <v>750384.26414513483</v>
      </c>
      <c r="AZ65" s="4">
        <f>CumHKI!AY65*Inputs!BB$15*Population!AY64</f>
        <v>697892.58206378354</v>
      </c>
      <c r="BA65" s="4">
        <f>CumHKI!AZ65*Inputs!BC$15*Population!AZ64</f>
        <v>686769.65685588389</v>
      </c>
      <c r="BB65" s="4">
        <f>CumHKI!BA65*Inputs!BD$15*Population!BA64</f>
        <v>635583.53088682762</v>
      </c>
      <c r="BC65" s="4">
        <f>CumHKI!BB65*Inputs!BE$15*Population!BB64</f>
        <v>616806.28866562992</v>
      </c>
      <c r="BD65" s="4">
        <f>CumHKI!BC65*Inputs!BF$15*Population!BC64</f>
        <v>580790.81526130356</v>
      </c>
      <c r="BE65" s="4">
        <f>CumHKI!BD65*Inputs!BG$15*Population!BD64</f>
        <v>546044.92310797598</v>
      </c>
      <c r="BF65" s="4">
        <f>CumHKI!BE65*Inputs!BH$15*Population!BE64</f>
        <v>540102.63463280431</v>
      </c>
      <c r="BG65" s="4">
        <f>CumHKI!BF65*Inputs!BI$15*Population!BF64</f>
        <v>517469.47822903068</v>
      </c>
      <c r="BH65" s="4">
        <f>CumHKI!BG65*Inputs!BJ$15*Population!BG64</f>
        <v>483109.34739424381</v>
      </c>
      <c r="BI65" s="4">
        <f>CumHKI!BH65*Inputs!BK$15*Population!BH64</f>
        <v>434337.0205304366</v>
      </c>
      <c r="BJ65" s="4">
        <f>CumHKI!BI65*Inputs!BL$15*Population!BI64</f>
        <v>381958.83433828142</v>
      </c>
      <c r="BK65" s="4">
        <f>CumHKI!BJ65*Inputs!BM$15*Population!BJ64</f>
        <v>340426.45952723833</v>
      </c>
      <c r="BL65" s="4">
        <f>CumHKI!BK65*Inputs!BN$15*Population!BK64</f>
        <v>285395.31866161537</v>
      </c>
      <c r="BM65" s="4">
        <f>CumHKI!BL65*Inputs!BO$15*Population!BL64</f>
        <v>242684.45791931223</v>
      </c>
      <c r="BN65" s="4">
        <f>CumHKI!BM65*Inputs!BP$15*Population!BM64</f>
        <v>206032.10303506034</v>
      </c>
      <c r="BO65" s="4">
        <f>CumHKI!BN65*Inputs!BQ$15*Population!BN64</f>
        <v>163710.17212666039</v>
      </c>
      <c r="BP65" s="4">
        <f>CumHKI!BO65*Inputs!BR$15*Population!BO64</f>
        <v>162908.5800573664</v>
      </c>
      <c r="BQ65" s="4">
        <f>CumHKI!BP65*Inputs!BS$15*Population!BP64</f>
        <v>138043.63346215236</v>
      </c>
      <c r="BR65" s="4">
        <f>CumHKI!BQ65*Inputs!BT$15*Population!BQ64</f>
        <v>122876.7290803854</v>
      </c>
      <c r="BS65" s="4">
        <f>CumHKI!BR65*Inputs!BU$15*Population!BR64</f>
        <v>112707.2082272301</v>
      </c>
      <c r="BT65" s="4">
        <f>CumHKI!BS65*Inputs!BV$15*Population!BS64</f>
        <v>105074.71939565091</v>
      </c>
      <c r="BU65" s="4">
        <f>CumHKI!BT65*Inputs!BW$15*Population!BT64</f>
        <v>91836.950814545693</v>
      </c>
      <c r="BV65" s="4">
        <f>CumHKI!BU65*Inputs!BX$15*Population!BU64</f>
        <v>82538.205792157562</v>
      </c>
      <c r="BW65" s="4">
        <f>CumHKI!BV65*Inputs!BY$15*Population!BV64</f>
        <v>67590.144879237865</v>
      </c>
      <c r="BX65" s="4">
        <f>CumHKI!BW65*Inputs!BZ$15*Population!BW64</f>
        <v>58459.289968484358</v>
      </c>
      <c r="BY65" s="4">
        <f>CumHKI!BX65*Inputs!CA$15*Population!BX64</f>
        <v>53312.243062791909</v>
      </c>
      <c r="BZ65" s="4">
        <f>CumHKI!BY65*Inputs!CB$15*Population!BY64</f>
        <v>48288.030877432619</v>
      </c>
      <c r="CA65" s="4">
        <f>CumHKI!BZ65*Inputs!CC$15*Population!BZ64</f>
        <v>38133.310177826541</v>
      </c>
      <c r="CB65" s="4">
        <f>CumHKI!CA65*Inputs!CD$15*Population!CA64</f>
        <v>37790.845119630845</v>
      </c>
      <c r="CC65" s="4">
        <f>CumHKI!CB65*Inputs!CE$15*Population!CB64</f>
        <v>31350.799495430532</v>
      </c>
      <c r="CD65" s="4">
        <f>CumHKI!CC65*Inputs!CF$15*Population!CC64</f>
        <v>23401.07680719627</v>
      </c>
      <c r="CE65" s="4">
        <f>CumHKI!CD65*Inputs!CG$15*Population!CD64</f>
        <v>19282.939054792016</v>
      </c>
      <c r="CF65" s="4">
        <f>CumHKI!CE65*Inputs!CH$15*Population!CE64</f>
        <v>13530.26911757828</v>
      </c>
      <c r="CG65" s="4">
        <f>CumHKI!CF65*Inputs!CI$15*Population!CF64</f>
        <v>10943.802859718531</v>
      </c>
      <c r="CH65" s="4">
        <f>CumHKI!CG65*Inputs!CJ$15*Population!CG64</f>
        <v>8616.8236664578981</v>
      </c>
      <c r="CI65" s="4">
        <f>CumHKI!CH65*Inputs!CK$15*Population!CH64</f>
        <v>6659.8720703147137</v>
      </c>
      <c r="CJ65" s="4">
        <f>CumHKI!CI65*Inputs!CL$15*Population!CI64</f>
        <v>5099.3714951662687</v>
      </c>
      <c r="CK65" s="4">
        <f>CumHKI!CJ65*Inputs!CM$15*Population!CJ64</f>
        <v>3868.4847061382011</v>
      </c>
      <c r="CL65" s="4">
        <f>CumHKI!CK65*Inputs!CN$15*Population!CK64</f>
        <v>2848.1956411279607</v>
      </c>
      <c r="CM65" s="4">
        <f>CumHKI!CL65*Inputs!CO$15*Population!CL64</f>
        <v>2031.3808797112583</v>
      </c>
      <c r="CN65" s="4">
        <f>CumHKI!CM65*Inputs!CP$15*Population!CM64</f>
        <v>1397.5283063543302</v>
      </c>
      <c r="CO65" s="4">
        <f>CumHKI!CN65*Inputs!CQ$15*Population!CN64</f>
        <v>903.83964681617999</v>
      </c>
      <c r="CP65" s="4">
        <f>CumHKI!CO65*Inputs!CR$15*Population!CO64</f>
        <v>549.07254460870229</v>
      </c>
      <c r="CQ65" s="4">
        <f>CumHKI!CP65*Inputs!CS$15*Population!CP64</f>
        <v>344.22523759671998</v>
      </c>
      <c r="CR65" s="4">
        <f>CumHKI!CQ65*Inputs!CT$15*Population!CQ64</f>
        <v>249.67981450439066</v>
      </c>
      <c r="CS65" s="4">
        <f>CumHKI!CR65*Inputs!CU$15*Population!CR64</f>
        <v>182.91740813607944</v>
      </c>
      <c r="CT65" s="4">
        <f>CumHKI!CS65*Inputs!CV$15*Population!CS64</f>
        <v>98.873401382500248</v>
      </c>
      <c r="CU65" s="4">
        <f>CumHKI!CT65*Inputs!CW$15*Population!CT64</f>
        <v>15.03607670024433</v>
      </c>
      <c r="CV65" s="4">
        <f>CumHKI!CU65*Inputs!CX$15*Population!CU64</f>
        <v>18.846567593523016</v>
      </c>
      <c r="CW65" s="4">
        <f>CumHKI!CV65*Inputs!CY$15*Population!CV64</f>
        <v>13.798967869456902</v>
      </c>
      <c r="CX65" s="4">
        <f>CumHKI!CW65*Inputs!CZ$15*Population!CW64</f>
        <v>9.3152348353669474</v>
      </c>
      <c r="CY65" s="4">
        <f>CumHKI!CX65*Inputs!DA$15*Population!CX64</f>
        <v>4.457785647287813</v>
      </c>
      <c r="CZ65" s="4">
        <f>CumHKI!CY65*Inputs!DB$15*Population!CY64</f>
        <v>2.5873115740489188</v>
      </c>
    </row>
    <row r="66" spans="1:104" x14ac:dyDescent="0.25">
      <c r="A66">
        <f>'HKFI(x)'!AE64</f>
        <v>2012</v>
      </c>
      <c r="B66">
        <f t="shared" si="0"/>
        <v>31459226.302597996</v>
      </c>
      <c r="C66">
        <f t="shared" si="1"/>
        <v>3.8845470772477686</v>
      </c>
      <c r="D66" s="4">
        <f>CumHKI!C66*Inputs!F$15*Population!C65</f>
        <v>0</v>
      </c>
      <c r="E66" s="4">
        <f>CumHKI!D66*Inputs!G$15*Population!D65</f>
        <v>0</v>
      </c>
      <c r="F66" s="4">
        <f>CumHKI!E66*Inputs!H$15*Population!E65</f>
        <v>0</v>
      </c>
      <c r="G66" s="4">
        <f>CumHKI!F66*Inputs!I$15*Population!F65</f>
        <v>0</v>
      </c>
      <c r="H66" s="4">
        <f>CumHKI!G66*Inputs!J$15*Population!G65</f>
        <v>0</v>
      </c>
      <c r="I66" s="4">
        <f>CumHKI!H66*Inputs!K$15*Population!H65</f>
        <v>0</v>
      </c>
      <c r="J66" s="4">
        <f>CumHKI!I66*Inputs!L$15*Population!I65</f>
        <v>0</v>
      </c>
      <c r="K66" s="4">
        <f>CumHKI!J66*Inputs!M$15*Population!J65</f>
        <v>0</v>
      </c>
      <c r="L66" s="4">
        <f>CumHKI!K66*Inputs!N$15*Population!K65</f>
        <v>0</v>
      </c>
      <c r="M66" s="4">
        <f>CumHKI!L66*Inputs!O$15*Population!L65</f>
        <v>0</v>
      </c>
      <c r="N66" s="4">
        <f>CumHKI!M66*Inputs!P$15*Population!M65</f>
        <v>0</v>
      </c>
      <c r="O66" s="4">
        <f>CumHKI!N66*Inputs!Q$15*Population!N65</f>
        <v>0</v>
      </c>
      <c r="P66" s="4">
        <f>CumHKI!O66*Inputs!R$15*Population!O65</f>
        <v>0</v>
      </c>
      <c r="Q66" s="4">
        <f>CumHKI!P66*Inputs!S$15*Population!P65</f>
        <v>0</v>
      </c>
      <c r="R66" s="4">
        <f>CumHKI!Q66*Inputs!T$15*Population!Q65</f>
        <v>0</v>
      </c>
      <c r="S66" s="4">
        <f>CumHKI!R66*Inputs!U$15*Population!R65</f>
        <v>11441.343506156292</v>
      </c>
      <c r="T66" s="4">
        <f>CumHKI!S66*Inputs!V$15*Population!S65</f>
        <v>15582.298456662666</v>
      </c>
      <c r="U66" s="4">
        <f>CumHKI!T66*Inputs!W$15*Population!T65</f>
        <v>28991.802834661641</v>
      </c>
      <c r="V66" s="4">
        <f>CumHKI!U66*Inputs!X$15*Population!U65</f>
        <v>48369.237559487963</v>
      </c>
      <c r="W66" s="4">
        <f>CumHKI!V66*Inputs!Y$15*Population!V65</f>
        <v>84568.901387949954</v>
      </c>
      <c r="X66" s="4">
        <f>CumHKI!W66*Inputs!Z$15*Population!W65</f>
        <v>117545.0598654154</v>
      </c>
      <c r="Y66" s="4">
        <f>CumHKI!X66*Inputs!AA$15*Population!X65</f>
        <v>175829.13048808082</v>
      </c>
      <c r="Z66" s="4">
        <f>CumHKI!Y66*Inputs!AB$15*Population!Y65</f>
        <v>235543.10252551775</v>
      </c>
      <c r="AA66" s="4">
        <f>CumHKI!Z66*Inputs!AC$15*Population!Z65</f>
        <v>307008.19021664566</v>
      </c>
      <c r="AB66" s="4">
        <f>CumHKI!AA66*Inputs!AD$15*Population!AA65</f>
        <v>399768.63286814792</v>
      </c>
      <c r="AC66" s="4">
        <f>CumHKI!AB66*Inputs!AE$15*Population!AB65</f>
        <v>500244.10821488174</v>
      </c>
      <c r="AD66" s="4">
        <f>CumHKI!AC66*Inputs!AF$15*Population!AC65</f>
        <v>607955.34307954577</v>
      </c>
      <c r="AE66" s="4">
        <f>CumHKI!AD66*Inputs!AG$15*Population!AD65</f>
        <v>677753.91051552456</v>
      </c>
      <c r="AF66" s="4">
        <f>CumHKI!AE66*Inputs!AH$15*Population!AE65</f>
        <v>775445.60880306037</v>
      </c>
      <c r="AG66" s="4">
        <f>CumHKI!AF66*Inputs!AI$15*Population!AF65</f>
        <v>896664.43150466285</v>
      </c>
      <c r="AH66" s="4">
        <f>CumHKI!AG66*Inputs!AJ$15*Population!AG65</f>
        <v>957179.8951141237</v>
      </c>
      <c r="AI66" s="4">
        <f>CumHKI!AH66*Inputs!AK$15*Population!AH65</f>
        <v>1058393.0865957905</v>
      </c>
      <c r="AJ66" s="4">
        <f>CumHKI!AI66*Inputs!AL$15*Population!AI65</f>
        <v>1068342.7319001709</v>
      </c>
      <c r="AK66" s="4">
        <f>CumHKI!AJ66*Inputs!AM$15*Population!AJ65</f>
        <v>1077599.8711266271</v>
      </c>
      <c r="AL66" s="4">
        <f>CumHKI!AK66*Inputs!AN$15*Population!AK65</f>
        <v>1095702.2956599344</v>
      </c>
      <c r="AM66" s="4">
        <f>CumHKI!AL66*Inputs!AO$15*Population!AL65</f>
        <v>1081758.6927184439</v>
      </c>
      <c r="AN66" s="4">
        <f>CumHKI!AM66*Inputs!AP$15*Population!AM65</f>
        <v>1084068.2177023282</v>
      </c>
      <c r="AO66" s="4">
        <f>CumHKI!AN66*Inputs!AQ$15*Population!AN65</f>
        <v>1052564.0914184228</v>
      </c>
      <c r="AP66" s="4">
        <f>CumHKI!AO66*Inputs!AR$15*Population!AO65</f>
        <v>992375.25933261774</v>
      </c>
      <c r="AQ66" s="4">
        <f>CumHKI!AP66*Inputs!AS$15*Population!AP65</f>
        <v>984437.36264879035</v>
      </c>
      <c r="AR66" s="4">
        <f>CumHKI!AQ66*Inputs!AT$15*Population!AQ65</f>
        <v>985464.50142658292</v>
      </c>
      <c r="AS66" s="4">
        <f>CumHKI!AR66*Inputs!AU$15*Population!AR65</f>
        <v>995190.39225005894</v>
      </c>
      <c r="AT66" s="4">
        <f>CumHKI!AS66*Inputs!AV$15*Population!AS65</f>
        <v>951025.96506856102</v>
      </c>
      <c r="AU66" s="4">
        <f>CumHKI!AT66*Inputs!AW$15*Population!AT65</f>
        <v>915240.67271048774</v>
      </c>
      <c r="AV66" s="4">
        <f>CumHKI!AU66*Inputs!AX$15*Population!AU65</f>
        <v>899966.26213319052</v>
      </c>
      <c r="AW66" s="4">
        <f>CumHKI!AV66*Inputs!AY$15*Population!AV65</f>
        <v>858985.36424593115</v>
      </c>
      <c r="AX66" s="4">
        <f>CumHKI!AW66*Inputs!AZ$15*Population!AW65</f>
        <v>843254.079401772</v>
      </c>
      <c r="AY66" s="4">
        <f>CumHKI!AX66*Inputs!BA$15*Population!AX65</f>
        <v>773407.51098420413</v>
      </c>
      <c r="AZ66" s="4">
        <f>CumHKI!AY66*Inputs!BB$15*Population!AY65</f>
        <v>719894.69636029541</v>
      </c>
      <c r="BA66" s="4">
        <f>CumHKI!AZ66*Inputs!BC$15*Population!AZ65</f>
        <v>709885.89865368151</v>
      </c>
      <c r="BB66" s="4">
        <f>CumHKI!BA66*Inputs!BD$15*Population!BA65</f>
        <v>657949.73938180134</v>
      </c>
      <c r="BC66" s="4">
        <f>CumHKI!BB66*Inputs!BE$15*Population!BB65</f>
        <v>637913.03951072146</v>
      </c>
      <c r="BD66" s="4">
        <f>CumHKI!BC66*Inputs!BF$15*Population!BC65</f>
        <v>600111.25039700244</v>
      </c>
      <c r="BE66" s="4">
        <f>CumHKI!BD66*Inputs!BG$15*Population!BD65</f>
        <v>564918.6556026052</v>
      </c>
      <c r="BF66" s="4">
        <f>CumHKI!BE66*Inputs!BH$15*Population!BE65</f>
        <v>559762.06334039103</v>
      </c>
      <c r="BG66" s="4">
        <f>CumHKI!BF66*Inputs!BI$15*Population!BF65</f>
        <v>537011.43305057904</v>
      </c>
      <c r="BH66" s="4">
        <f>CumHKI!BG66*Inputs!BJ$15*Population!BG65</f>
        <v>501382.67688157666</v>
      </c>
      <c r="BI66" s="4">
        <f>CumHKI!BH66*Inputs!BK$15*Population!BH65</f>
        <v>451057.10156628775</v>
      </c>
      <c r="BJ66" s="4">
        <f>CumHKI!BI66*Inputs!BL$15*Population!BI65</f>
        <v>395482.639178638</v>
      </c>
      <c r="BK66" s="4">
        <f>CumHKI!BJ66*Inputs!BM$15*Population!BJ65</f>
        <v>350440.4715256702</v>
      </c>
      <c r="BL66" s="4">
        <f>CumHKI!BK66*Inputs!BN$15*Population!BK65</f>
        <v>292520.52686004265</v>
      </c>
      <c r="BM66" s="4">
        <f>CumHKI!BL66*Inputs!BO$15*Population!BL65</f>
        <v>248620.00429025927</v>
      </c>
      <c r="BN66" s="4">
        <f>CumHKI!BM66*Inputs!BP$15*Population!BM65</f>
        <v>210681.2790843196</v>
      </c>
      <c r="BO66" s="4">
        <f>CumHKI!BN66*Inputs!BQ$15*Population!BN65</f>
        <v>167767.8872777808</v>
      </c>
      <c r="BP66" s="4">
        <f>CumHKI!BO66*Inputs!BR$15*Population!BO65</f>
        <v>167769.73850253431</v>
      </c>
      <c r="BQ66" s="4">
        <f>CumHKI!BP66*Inputs!BS$15*Population!BP65</f>
        <v>142647.43946198944</v>
      </c>
      <c r="BR66" s="4">
        <f>CumHKI!BQ66*Inputs!BT$15*Population!BQ65</f>
        <v>126751.42642328786</v>
      </c>
      <c r="BS66" s="4">
        <f>CumHKI!BR66*Inputs!BU$15*Population!BR65</f>
        <v>116115.12694047061</v>
      </c>
      <c r="BT66" s="4">
        <f>CumHKI!BS66*Inputs!BV$15*Population!BS65</f>
        <v>108430.63594431632</v>
      </c>
      <c r="BU66" s="4">
        <f>CumHKI!BT66*Inputs!BW$15*Population!BT65</f>
        <v>95047.974913076163</v>
      </c>
      <c r="BV66" s="4">
        <f>CumHKI!BU66*Inputs!BX$15*Population!BU65</f>
        <v>85620.98271561593</v>
      </c>
      <c r="BW66" s="4">
        <f>CumHKI!BV66*Inputs!BY$15*Population!BV65</f>
        <v>70153.320500253656</v>
      </c>
      <c r="BX66" s="4">
        <f>CumHKI!BW66*Inputs!BZ$15*Population!BW65</f>
        <v>60760.187793610268</v>
      </c>
      <c r="BY66" s="4">
        <f>CumHKI!BX66*Inputs!CA$15*Population!BX65</f>
        <v>55358.209439583363</v>
      </c>
      <c r="BZ66" s="4">
        <f>CumHKI!BY66*Inputs!CB$15*Population!BY65</f>
        <v>50014.210191481892</v>
      </c>
      <c r="CA66" s="4">
        <f>CumHKI!BZ66*Inputs!CC$15*Population!BZ65</f>
        <v>39453.454933848378</v>
      </c>
      <c r="CB66" s="4">
        <f>CumHKI!CA66*Inputs!CD$15*Population!CA65</f>
        <v>39279.179638815651</v>
      </c>
      <c r="CC66" s="4">
        <f>CumHKI!CB66*Inputs!CE$15*Population!CB65</f>
        <v>32783.898963409585</v>
      </c>
      <c r="CD66" s="4">
        <f>CumHKI!CC66*Inputs!CF$15*Population!CC65</f>
        <v>24453.290667560148</v>
      </c>
      <c r="CE66" s="4">
        <f>CumHKI!CD66*Inputs!CG$15*Population!CD65</f>
        <v>20047.933696023036</v>
      </c>
      <c r="CF66" s="4">
        <f>CumHKI!CE66*Inputs!CH$15*Population!CE65</f>
        <v>14033.843796460416</v>
      </c>
      <c r="CG66" s="4">
        <f>CumHKI!CF66*Inputs!CI$15*Population!CF65</f>
        <v>11485.29908668701</v>
      </c>
      <c r="CH66" s="4">
        <f>CumHKI!CG66*Inputs!CJ$15*Population!CG65</f>
        <v>9199.0187578927453</v>
      </c>
      <c r="CI66" s="4">
        <f>CumHKI!CH66*Inputs!CK$15*Population!CH65</f>
        <v>7171.4254264135916</v>
      </c>
      <c r="CJ66" s="4">
        <f>CumHKI!CI66*Inputs!CL$15*Population!CI65</f>
        <v>5484.0042466366222</v>
      </c>
      <c r="CK66" s="4">
        <f>CumHKI!CJ66*Inputs!CM$15*Population!CJ65</f>
        <v>4147.0585473009642</v>
      </c>
      <c r="CL66" s="4">
        <f>CumHKI!CK66*Inputs!CN$15*Population!CK65</f>
        <v>3103.5029639469626</v>
      </c>
      <c r="CM66" s="4">
        <f>CumHKI!CL66*Inputs!CO$15*Population!CL65</f>
        <v>2262.4683067637557</v>
      </c>
      <c r="CN66" s="4">
        <f>CumHKI!CM66*Inputs!CP$15*Population!CM65</f>
        <v>1616.1868645334653</v>
      </c>
      <c r="CO66" s="4">
        <f>CumHKI!CN66*Inputs!CQ$15*Population!CN65</f>
        <v>1116.6163704347828</v>
      </c>
      <c r="CP66" s="4">
        <f>CumHKI!CO66*Inputs!CR$15*Population!CO65</f>
        <v>714.68365084525658</v>
      </c>
      <c r="CQ66" s="4">
        <f>CumHKI!CP66*Inputs!CS$15*Population!CP65</f>
        <v>417.43635280569742</v>
      </c>
      <c r="CR66" s="4">
        <f>CumHKI!CQ66*Inputs!CT$15*Population!CQ65</f>
        <v>265.32641621333255</v>
      </c>
      <c r="CS66" s="4">
        <f>CumHKI!CR66*Inputs!CU$15*Population!CR65</f>
        <v>192.82203496378685</v>
      </c>
      <c r="CT66" s="4">
        <f>CumHKI!CS66*Inputs!CV$15*Population!CS65</f>
        <v>141.47135847812746</v>
      </c>
      <c r="CU66" s="4">
        <f>CumHKI!CT66*Inputs!CW$15*Population!CT65</f>
        <v>76.901534408611298</v>
      </c>
      <c r="CV66" s="4">
        <f>CumHKI!CU66*Inputs!CX$15*Population!CU65</f>
        <v>12.636702758715979</v>
      </c>
      <c r="CW66" s="4">
        <f>CumHKI!CV66*Inputs!CY$15*Population!CV65</f>
        <v>14.570455618521995</v>
      </c>
      <c r="CX66" s="4">
        <f>CumHKI!CW66*Inputs!CZ$15*Population!CW65</f>
        <v>9.7220000898446362</v>
      </c>
      <c r="CY66" s="4">
        <f>CumHKI!CX66*Inputs!DA$15*Population!CX65</f>
        <v>4.8128713316062566</v>
      </c>
      <c r="CZ66" s="4">
        <f>CumHKI!CY66*Inputs!DB$15*Population!CY65</f>
        <v>2.7669014362476076</v>
      </c>
    </row>
    <row r="67" spans="1:104" x14ac:dyDescent="0.25">
      <c r="A67">
        <f>'HKFI(x)'!AE65</f>
        <v>2013</v>
      </c>
      <c r="B67">
        <f t="shared" si="0"/>
        <v>32607968.136663541</v>
      </c>
      <c r="C67">
        <f t="shared" si="1"/>
        <v>3.6515260197949484</v>
      </c>
      <c r="D67" s="4">
        <f>CumHKI!C67*Inputs!F$15*Population!C66</f>
        <v>0</v>
      </c>
      <c r="E67" s="4">
        <f>CumHKI!D67*Inputs!G$15*Population!D66</f>
        <v>0</v>
      </c>
      <c r="F67" s="4">
        <f>CumHKI!E67*Inputs!H$15*Population!E66</f>
        <v>0</v>
      </c>
      <c r="G67" s="4">
        <f>CumHKI!F67*Inputs!I$15*Population!F66</f>
        <v>0</v>
      </c>
      <c r="H67" s="4">
        <f>CumHKI!G67*Inputs!J$15*Population!G66</f>
        <v>0</v>
      </c>
      <c r="I67" s="4">
        <f>CumHKI!H67*Inputs!K$15*Population!H66</f>
        <v>0</v>
      </c>
      <c r="J67" s="4">
        <f>CumHKI!I67*Inputs!L$15*Population!I66</f>
        <v>0</v>
      </c>
      <c r="K67" s="4">
        <f>CumHKI!J67*Inputs!M$15*Population!J66</f>
        <v>0</v>
      </c>
      <c r="L67" s="4">
        <f>CumHKI!K67*Inputs!N$15*Population!K66</f>
        <v>0</v>
      </c>
      <c r="M67" s="4">
        <f>CumHKI!L67*Inputs!O$15*Population!L66</f>
        <v>0</v>
      </c>
      <c r="N67" s="4">
        <f>CumHKI!M67*Inputs!P$15*Population!M66</f>
        <v>0</v>
      </c>
      <c r="O67" s="4">
        <f>CumHKI!N67*Inputs!Q$15*Population!N66</f>
        <v>0</v>
      </c>
      <c r="P67" s="4">
        <f>CumHKI!O67*Inputs!R$15*Population!O66</f>
        <v>0</v>
      </c>
      <c r="Q67" s="4">
        <f>CumHKI!P67*Inputs!S$15*Population!P66</f>
        <v>0</v>
      </c>
      <c r="R67" s="4">
        <f>CumHKI!Q67*Inputs!T$15*Population!Q66</f>
        <v>0</v>
      </c>
      <c r="S67" s="4">
        <f>CumHKI!R67*Inputs!U$15*Population!R66</f>
        <v>11926.700676893233</v>
      </c>
      <c r="T67" s="4">
        <f>CumHKI!S67*Inputs!V$15*Population!S66</f>
        <v>16231.322328825443</v>
      </c>
      <c r="U67" s="4">
        <f>CumHKI!T67*Inputs!W$15*Population!T66</f>
        <v>30179.606504856249</v>
      </c>
      <c r="V67" s="4">
        <f>CumHKI!U67*Inputs!X$15*Population!U66</f>
        <v>50321.573675802058</v>
      </c>
      <c r="W67" s="4">
        <f>CumHKI!V67*Inputs!Y$15*Population!V66</f>
        <v>87828.497716035869</v>
      </c>
      <c r="X67" s="4">
        <f>CumHKI!W67*Inputs!Z$15*Population!W66</f>
        <v>121796.54809717867</v>
      </c>
      <c r="Y67" s="4">
        <f>CumHKI!X67*Inputs!AA$15*Population!X66</f>
        <v>181852.28731309241</v>
      </c>
      <c r="Z67" s="4">
        <f>CumHKI!Y67*Inputs!AB$15*Population!Y66</f>
        <v>243407.45297101373</v>
      </c>
      <c r="AA67" s="4">
        <f>CumHKI!Z67*Inputs!AC$15*Population!Z66</f>
        <v>317030.0132658658</v>
      </c>
      <c r="AB67" s="4">
        <f>CumHKI!AA67*Inputs!AD$15*Population!AA66</f>
        <v>412572.87573793734</v>
      </c>
      <c r="AC67" s="4">
        <f>CumHKI!AB67*Inputs!AE$15*Population!AB66</f>
        <v>516167.2383830077</v>
      </c>
      <c r="AD67" s="4">
        <f>CumHKI!AC67*Inputs!AF$15*Population!AC66</f>
        <v>627262.20766463131</v>
      </c>
      <c r="AE67" s="4">
        <f>CumHKI!AD67*Inputs!AG$15*Population!AD66</f>
        <v>699104.98967584607</v>
      </c>
      <c r="AF67" s="4">
        <f>CumHKI!AE67*Inputs!AH$15*Population!AE66</f>
        <v>799656.02109998628</v>
      </c>
      <c r="AG67" s="4">
        <f>CumHKI!AF67*Inputs!AI$15*Population!AF66</f>
        <v>926372.78579687257</v>
      </c>
      <c r="AH67" s="4">
        <f>CumHKI!AG67*Inputs!AJ$15*Population!AG66</f>
        <v>991856.53718055179</v>
      </c>
      <c r="AI67" s="4">
        <f>CumHKI!AH67*Inputs!AK$15*Population!AH66</f>
        <v>1099375.9106854945</v>
      </c>
      <c r="AJ67" s="4">
        <f>CumHKI!AI67*Inputs!AL$15*Population!AI66</f>
        <v>1110105.9526495819</v>
      </c>
      <c r="AK67" s="4">
        <f>CumHKI!AJ67*Inputs!AM$15*Population!AJ66</f>
        <v>1120292.4040635449</v>
      </c>
      <c r="AL67" s="4">
        <f>CumHKI!AK67*Inputs!AN$15*Population!AK66</f>
        <v>1140457.1330617582</v>
      </c>
      <c r="AM67" s="4">
        <f>CumHKI!AL67*Inputs!AO$15*Population!AL66</f>
        <v>1127316.4111719956</v>
      </c>
      <c r="AN67" s="4">
        <f>CumHKI!AM67*Inputs!AP$15*Population!AM66</f>
        <v>1130862.2652365861</v>
      </c>
      <c r="AO67" s="4">
        <f>CumHKI!AN67*Inputs!AQ$15*Population!AN66</f>
        <v>1098313.537924563</v>
      </c>
      <c r="AP67" s="4">
        <f>CumHKI!AO67*Inputs!AR$15*Population!AO66</f>
        <v>1035890.1046151025</v>
      </c>
      <c r="AQ67" s="4">
        <f>CumHKI!AP67*Inputs!AS$15*Population!AP66</f>
        <v>1027812.5386808835</v>
      </c>
      <c r="AR67" s="4">
        <f>CumHKI!AQ67*Inputs!AT$15*Population!AQ66</f>
        <v>1028741.178411062</v>
      </c>
      <c r="AS67" s="4">
        <f>CumHKI!AR67*Inputs!AU$15*Population!AR66</f>
        <v>1038600.2353713077</v>
      </c>
      <c r="AT67" s="4">
        <f>CumHKI!AS67*Inputs!AV$15*Population!AS66</f>
        <v>992838.37967759022</v>
      </c>
      <c r="AU67" s="4">
        <f>CumHKI!AT67*Inputs!AW$15*Population!AT66</f>
        <v>956127.43400002562</v>
      </c>
      <c r="AV67" s="4">
        <f>CumHKI!AU67*Inputs!AX$15*Population!AU66</f>
        <v>936982.22274590319</v>
      </c>
      <c r="AW67" s="4">
        <f>CumHKI!AV67*Inputs!AY$15*Population!AV66</f>
        <v>889037.43299125892</v>
      </c>
      <c r="AX67" s="4">
        <f>CumHKI!AW67*Inputs!AZ$15*Population!AW66</f>
        <v>868830.13695706136</v>
      </c>
      <c r="AY67" s="4">
        <f>CumHKI!AX67*Inputs!BA$15*Population!AX66</f>
        <v>796416.28894401318</v>
      </c>
      <c r="AZ67" s="4">
        <f>CumHKI!AY67*Inputs!BB$15*Population!AY66</f>
        <v>740262.87113881379</v>
      </c>
      <c r="BA67" s="4">
        <f>CumHKI!AZ67*Inputs!BC$15*Population!AZ66</f>
        <v>730340.88076773274</v>
      </c>
      <c r="BB67" s="4">
        <f>CumHKI!BA67*Inputs!BD$15*Population!BA66</f>
        <v>677997.64815441228</v>
      </c>
      <c r="BC67" s="4">
        <f>CumHKI!BB67*Inputs!BE$15*Population!BB66</f>
        <v>658008.97072398453</v>
      </c>
      <c r="BD67" s="4">
        <f>CumHKI!BC67*Inputs!BF$15*Population!BC66</f>
        <v>618101.61993584619</v>
      </c>
      <c r="BE67" s="4">
        <f>CumHKI!BD67*Inputs!BG$15*Population!BD66</f>
        <v>581057.60656574997</v>
      </c>
      <c r="BF67" s="4">
        <f>CumHKI!BE67*Inputs!BH$15*Population!BE66</f>
        <v>576369.54783825565</v>
      </c>
      <c r="BG67" s="4">
        <f>CumHKI!BF67*Inputs!BI$15*Population!BF66</f>
        <v>553950.94216461538</v>
      </c>
      <c r="BH67" s="4">
        <f>CumHKI!BG67*Inputs!BJ$15*Population!BG66</f>
        <v>517934.63517286064</v>
      </c>
      <c r="BI67" s="4">
        <f>CumHKI!BH67*Inputs!BK$15*Population!BH66</f>
        <v>466068.95015351858</v>
      </c>
      <c r="BJ67" s="4">
        <f>CumHKI!BI67*Inputs!BL$15*Population!BI66</f>
        <v>408965.47017650295</v>
      </c>
      <c r="BK67" s="4">
        <f>CumHKI!BJ67*Inputs!BM$15*Population!BJ66</f>
        <v>361332.63696060161</v>
      </c>
      <c r="BL67" s="4">
        <f>CumHKI!BK67*Inputs!BN$15*Population!BK66</f>
        <v>299900.42847504478</v>
      </c>
      <c r="BM67" s="4">
        <f>CumHKI!BL67*Inputs!BO$15*Population!BL66</f>
        <v>253860.35127172689</v>
      </c>
      <c r="BN67" s="4">
        <f>CumHKI!BM67*Inputs!BP$15*Population!BM66</f>
        <v>215076.98090325619</v>
      </c>
      <c r="BO67" s="4">
        <f>CumHKI!BN67*Inputs!BQ$15*Population!BN66</f>
        <v>171027.45993045453</v>
      </c>
      <c r="BP67" s="4">
        <f>CumHKI!BO67*Inputs!BR$15*Population!BO66</f>
        <v>171525.84487054226</v>
      </c>
      <c r="BQ67" s="4">
        <f>CumHKI!BP67*Inputs!BS$15*Population!BP66</f>
        <v>146700.58772480616</v>
      </c>
      <c r="BR67" s="4">
        <f>CumHKI!BQ67*Inputs!BT$15*Population!BQ66</f>
        <v>130933.21558672606</v>
      </c>
      <c r="BS67" s="4">
        <f>CumHKI!BR67*Inputs!BU$15*Population!BR66</f>
        <v>119850.39612191232</v>
      </c>
      <c r="BT67" s="4">
        <f>CumHKI!BS67*Inputs!BV$15*Population!BS66</f>
        <v>111846.73307216821</v>
      </c>
      <c r="BU67" s="4">
        <f>CumHKI!BT67*Inputs!BW$15*Population!BT66</f>
        <v>98231.887384455884</v>
      </c>
      <c r="BV67" s="4">
        <f>CumHKI!BU67*Inputs!BX$15*Population!BU66</f>
        <v>88775.112613266043</v>
      </c>
      <c r="BW67" s="4">
        <f>CumHKI!BV67*Inputs!BY$15*Population!BV66</f>
        <v>72941.168015536663</v>
      </c>
      <c r="BX67" s="4">
        <f>CumHKI!BW67*Inputs!BZ$15*Population!BW66</f>
        <v>63264.005261416547</v>
      </c>
      <c r="BY67" s="4">
        <f>CumHKI!BX67*Inputs!CA$15*Population!BX66</f>
        <v>57829.623618458783</v>
      </c>
      <c r="BZ67" s="4">
        <f>CumHKI!BY67*Inputs!CB$15*Population!BY66</f>
        <v>52309.544599321613</v>
      </c>
      <c r="CA67" s="4">
        <f>CumHKI!BZ67*Inputs!CC$15*Population!BZ66</f>
        <v>41211.156630435755</v>
      </c>
      <c r="CB67" s="4">
        <f>CumHKI!CA67*Inputs!CD$15*Population!CA66</f>
        <v>40983.444149465693</v>
      </c>
      <c r="CC67" s="4">
        <f>CumHKI!CB67*Inputs!CE$15*Population!CB66</f>
        <v>34350.212133984111</v>
      </c>
      <c r="CD67" s="4">
        <f>CumHKI!CC67*Inputs!CF$15*Population!CC66</f>
        <v>25800.634583527131</v>
      </c>
      <c r="CE67" s="4">
        <f>CumHKI!CD67*Inputs!CG$15*Population!CD66</f>
        <v>21192.364684501365</v>
      </c>
      <c r="CF67" s="4">
        <f>CumHKI!CE67*Inputs!CH$15*Population!CE66</f>
        <v>10696.348527268898</v>
      </c>
      <c r="CG67" s="4">
        <f>CumHKI!CF67*Inputs!CI$15*Population!CF66</f>
        <v>13621.904491794592</v>
      </c>
      <c r="CH67" s="4">
        <f>CumHKI!CG67*Inputs!CJ$15*Population!CG66</f>
        <v>11046.76662471149</v>
      </c>
      <c r="CI67" s="4">
        <f>CumHKI!CH67*Inputs!CK$15*Population!CH66</f>
        <v>8776.0311085807425</v>
      </c>
      <c r="CJ67" s="4">
        <f>CumHKI!CI67*Inputs!CL$15*Population!CI66</f>
        <v>6774.3116263643515</v>
      </c>
      <c r="CK67" s="4">
        <f>CumHKI!CJ67*Inputs!CM$15*Population!CJ66</f>
        <v>5097.9095995812722</v>
      </c>
      <c r="CL67" s="4">
        <f>CumHKI!CK67*Inputs!CN$15*Population!CK66</f>
        <v>3781.0073381915618</v>
      </c>
      <c r="CM67" s="4">
        <f>CumHKI!CL67*Inputs!CO$15*Population!CL66</f>
        <v>2778.2046666032838</v>
      </c>
      <c r="CN67" s="4">
        <f>CumHKI!CM67*Inputs!CP$15*Population!CM66</f>
        <v>1988.6264346506157</v>
      </c>
      <c r="CO67" s="4">
        <f>CumHKI!CN67*Inputs!CQ$15*Population!CN66</f>
        <v>1388.7546553872703</v>
      </c>
      <c r="CP67" s="4">
        <f>CumHKI!CO67*Inputs!CR$15*Population!CO66</f>
        <v>921.71286035578999</v>
      </c>
      <c r="CQ67" s="4">
        <f>CumHKI!CP67*Inputs!CS$15*Population!CP66</f>
        <v>589.93682119634855</v>
      </c>
      <c r="CR67" s="4">
        <f>CumHKI!CQ67*Inputs!CT$15*Population!CQ66</f>
        <v>344.57353926417301</v>
      </c>
      <c r="CS67" s="4">
        <f>CumHKI!CR67*Inputs!CU$15*Population!CR66</f>
        <v>219.014136359758</v>
      </c>
      <c r="CT67" s="4">
        <f>CumHKI!CS67*Inputs!CV$15*Population!CS66</f>
        <v>159.16527295484104</v>
      </c>
      <c r="CU67" s="4">
        <f>CumHKI!CT67*Inputs!CW$15*Population!CT66</f>
        <v>116.77777071324972</v>
      </c>
      <c r="CV67" s="4">
        <f>CumHKI!CU67*Inputs!CX$15*Population!CU66</f>
        <v>63.478500873053619</v>
      </c>
      <c r="CW67" s="4">
        <f>CumHKI!CV67*Inputs!CY$15*Population!CV66</f>
        <v>10.430987538420911</v>
      </c>
      <c r="CX67" s="4">
        <f>CumHKI!CW67*Inputs!CZ$15*Population!CW66</f>
        <v>12.027207087789494</v>
      </c>
      <c r="CY67" s="4">
        <f>CumHKI!CX67*Inputs!DA$15*Population!CX66</f>
        <v>8.0250413198767596</v>
      </c>
      <c r="CZ67" s="4">
        <f>CumHKI!CY67*Inputs!DB$15*Population!CY66</f>
        <v>3.9727927326122581</v>
      </c>
    </row>
    <row r="68" spans="1:104" x14ac:dyDescent="0.25">
      <c r="A68">
        <f>'HKFI(x)'!AE66</f>
        <v>2014</v>
      </c>
      <c r="B68">
        <f t="shared" si="0"/>
        <v>34029663.58880274</v>
      </c>
      <c r="C68">
        <f t="shared" si="1"/>
        <v>4.3599633260825055</v>
      </c>
      <c r="D68" s="4">
        <f>CumHKI!C68*Inputs!F$15*Population!C67</f>
        <v>0</v>
      </c>
      <c r="E68" s="4">
        <f>CumHKI!D68*Inputs!G$15*Population!D67</f>
        <v>0</v>
      </c>
      <c r="F68" s="4">
        <f>CumHKI!E68*Inputs!H$15*Population!E67</f>
        <v>0</v>
      </c>
      <c r="G68" s="4">
        <f>CumHKI!F68*Inputs!I$15*Population!F67</f>
        <v>0</v>
      </c>
      <c r="H68" s="4">
        <f>CumHKI!G68*Inputs!J$15*Population!G67</f>
        <v>0</v>
      </c>
      <c r="I68" s="4">
        <f>CumHKI!H68*Inputs!K$15*Population!H67</f>
        <v>0</v>
      </c>
      <c r="J68" s="4">
        <f>CumHKI!I68*Inputs!L$15*Population!I67</f>
        <v>0</v>
      </c>
      <c r="K68" s="4">
        <f>CumHKI!J68*Inputs!M$15*Population!J67</f>
        <v>0</v>
      </c>
      <c r="L68" s="4">
        <f>CumHKI!K68*Inputs!N$15*Population!K67</f>
        <v>0</v>
      </c>
      <c r="M68" s="4">
        <f>CumHKI!L68*Inputs!O$15*Population!L67</f>
        <v>0</v>
      </c>
      <c r="N68" s="4">
        <f>CumHKI!M68*Inputs!P$15*Population!M67</f>
        <v>0</v>
      </c>
      <c r="O68" s="4">
        <f>CumHKI!N68*Inputs!Q$15*Population!N67</f>
        <v>0</v>
      </c>
      <c r="P68" s="4">
        <f>CumHKI!O68*Inputs!R$15*Population!O67</f>
        <v>0</v>
      </c>
      <c r="Q68" s="4">
        <f>CumHKI!P68*Inputs!S$15*Population!P67</f>
        <v>0</v>
      </c>
      <c r="R68" s="4">
        <f>CumHKI!Q68*Inputs!T$15*Population!Q67</f>
        <v>0</v>
      </c>
      <c r="S68" s="4">
        <f>CumHKI!R68*Inputs!U$15*Population!R67</f>
        <v>12519.043285476633</v>
      </c>
      <c r="T68" s="4">
        <f>CumHKI!S68*Inputs!V$15*Population!S67</f>
        <v>17029.658299538551</v>
      </c>
      <c r="U68" s="4">
        <f>CumHKI!T68*Inputs!W$15*Population!T67</f>
        <v>31641.108268399948</v>
      </c>
      <c r="V68" s="4">
        <f>CumHKI!U68*Inputs!X$15*Population!U67</f>
        <v>52730.558087454127</v>
      </c>
      <c r="W68" s="4">
        <f>CumHKI!V68*Inputs!Y$15*Population!V67</f>
        <v>91989.100808903808</v>
      </c>
      <c r="X68" s="4">
        <f>CumHKI!W68*Inputs!Z$15*Population!W67</f>
        <v>127347.39146691775</v>
      </c>
      <c r="Y68" s="4">
        <f>CumHKI!X68*Inputs!AA$15*Population!X67</f>
        <v>189704.08776368891</v>
      </c>
      <c r="Z68" s="4">
        <f>CumHKI!Y68*Inputs!AB$15*Population!Y67</f>
        <v>253454.2430247711</v>
      </c>
      <c r="AA68" s="4">
        <f>CumHKI!Z68*Inputs!AC$15*Population!Z67</f>
        <v>329825.20549017534</v>
      </c>
      <c r="AB68" s="4">
        <f>CumHKI!AA68*Inputs!AD$15*Population!AA67</f>
        <v>428852.69472178712</v>
      </c>
      <c r="AC68" s="4">
        <f>CumHKI!AB68*Inputs!AE$15*Population!AB67</f>
        <v>536124.43243417237</v>
      </c>
      <c r="AD68" s="4">
        <f>CumHKI!AC68*Inputs!AF$15*Population!AC67</f>
        <v>651419.41490494646</v>
      </c>
      <c r="AE68" s="4">
        <f>CumHKI!AD68*Inputs!AG$15*Population!AD67</f>
        <v>725943.79069174232</v>
      </c>
      <c r="AF68" s="4">
        <f>CumHKI!AE68*Inputs!AH$15*Population!AE67</f>
        <v>830120.71438961593</v>
      </c>
      <c r="AG68" s="4">
        <f>CumHKI!AF68*Inputs!AI$15*Population!AF67</f>
        <v>961369.55159832921</v>
      </c>
      <c r="AH68" s="4">
        <f>CumHKI!AG68*Inputs!AJ$15*Population!AG67</f>
        <v>1031217.5391213358</v>
      </c>
      <c r="AI68" s="4">
        <f>CumHKI!AH68*Inputs!AK$15*Population!AH67</f>
        <v>1146416.9045395416</v>
      </c>
      <c r="AJ68" s="4">
        <f>CumHKI!AI68*Inputs!AL$15*Population!AI67</f>
        <v>1160362.3569336676</v>
      </c>
      <c r="AK68" s="4">
        <f>CumHKI!AJ68*Inputs!AM$15*Population!AJ67</f>
        <v>1171547.7216378623</v>
      </c>
      <c r="AL68" s="4">
        <f>CumHKI!AK68*Inputs!AN$15*Population!AK67</f>
        <v>1193440.0892015537</v>
      </c>
      <c r="AM68" s="4">
        <f>CumHKI!AL68*Inputs!AO$15*Population!AL67</f>
        <v>1181222.7460665596</v>
      </c>
      <c r="AN68" s="4">
        <f>CumHKI!AM68*Inputs!AP$15*Population!AM67</f>
        <v>1186395.6230181176</v>
      </c>
      <c r="AO68" s="4">
        <f>CumHKI!AN68*Inputs!AQ$15*Population!AN67</f>
        <v>1153471.3512553971</v>
      </c>
      <c r="AP68" s="4">
        <f>CumHKI!AO68*Inputs!AR$15*Population!AO67</f>
        <v>1088152.9482406334</v>
      </c>
      <c r="AQ68" s="4">
        <f>CumHKI!AP68*Inputs!AS$15*Population!AP67</f>
        <v>1079907.884842393</v>
      </c>
      <c r="AR68" s="4">
        <f>CumHKI!AQ68*Inputs!AT$15*Population!AQ67</f>
        <v>1081010.2301584911</v>
      </c>
      <c r="AS68" s="4">
        <f>CumHKI!AR68*Inputs!AU$15*Population!AR67</f>
        <v>1091284.5415067961</v>
      </c>
      <c r="AT68" s="4">
        <f>CumHKI!AS68*Inputs!AV$15*Population!AS67</f>
        <v>1042944.5401861493</v>
      </c>
      <c r="AU68" s="4">
        <f>CumHKI!AT68*Inputs!AW$15*Population!AT67</f>
        <v>1004809.91950312</v>
      </c>
      <c r="AV68" s="4">
        <f>CumHKI!AU68*Inputs!AX$15*Population!AU67</f>
        <v>985494.8748857741</v>
      </c>
      <c r="AW68" s="4">
        <f>CumHKI!AV68*Inputs!AY$15*Population!AV67</f>
        <v>931995.01926670119</v>
      </c>
      <c r="AX68" s="4">
        <f>CumHKI!AW68*Inputs!AZ$15*Population!AW67</f>
        <v>905449.87619193259</v>
      </c>
      <c r="AY68" s="4">
        <f>CumHKI!AX68*Inputs!BA$15*Population!AX67</f>
        <v>826257.6139065125</v>
      </c>
      <c r="AZ68" s="4">
        <f>CumHKI!AY68*Inputs!BB$15*Population!AY67</f>
        <v>767679.51199639984</v>
      </c>
      <c r="BA68" s="4">
        <f>CumHKI!AZ68*Inputs!BC$15*Population!AZ67</f>
        <v>756492.58272869873</v>
      </c>
      <c r="BB68" s="4">
        <f>CumHKI!BA68*Inputs!BD$15*Population!BA67</f>
        <v>702771.36212906893</v>
      </c>
      <c r="BC68" s="4">
        <f>CumHKI!BB68*Inputs!BE$15*Population!BB67</f>
        <v>683203.85299743956</v>
      </c>
      <c r="BD68" s="4">
        <f>CumHKI!BC68*Inputs!BF$15*Population!BC67</f>
        <v>642493.13316393457</v>
      </c>
      <c r="BE68" s="4">
        <f>CumHKI!BD68*Inputs!BG$15*Population!BD67</f>
        <v>603074.55333849904</v>
      </c>
      <c r="BF68" s="4">
        <f>CumHKI!BE68*Inputs!BH$15*Population!BE67</f>
        <v>597291.6844320026</v>
      </c>
      <c r="BG68" s="4">
        <f>CumHKI!BF68*Inputs!BI$15*Population!BF67</f>
        <v>574612.43743777962</v>
      </c>
      <c r="BH68" s="4">
        <f>CumHKI!BG68*Inputs!BJ$15*Population!BG67</f>
        <v>538273.13889654074</v>
      </c>
      <c r="BI68" s="4">
        <f>CumHKI!BH68*Inputs!BK$15*Population!BH67</f>
        <v>485068.0300531059</v>
      </c>
      <c r="BJ68" s="4">
        <f>CumHKI!BI68*Inputs!BL$15*Population!BI67</f>
        <v>425820.46476500336</v>
      </c>
      <c r="BK68" s="4">
        <f>CumHKI!BJ68*Inputs!BM$15*Population!BJ67</f>
        <v>376620.39108256344</v>
      </c>
      <c r="BL68" s="4">
        <f>CumHKI!BK68*Inputs!BN$15*Population!BK67</f>
        <v>311730.63380077336</v>
      </c>
      <c r="BM68" s="4">
        <f>CumHKI!BL68*Inputs!BO$15*Population!BL67</f>
        <v>262372.76765350223</v>
      </c>
      <c r="BN68" s="4">
        <f>CumHKI!BM68*Inputs!BP$15*Population!BM67</f>
        <v>221396.22011545536</v>
      </c>
      <c r="BO68" s="4">
        <f>CumHKI!BN68*Inputs!BQ$15*Population!BN67</f>
        <v>175993.23545571987</v>
      </c>
      <c r="BP68" s="4">
        <f>CumHKI!BO68*Inputs!BR$15*Population!BO67</f>
        <v>176232.78997463637</v>
      </c>
      <c r="BQ68" s="4">
        <f>CumHKI!BP68*Inputs!BS$15*Population!BP67</f>
        <v>151167.73705042808</v>
      </c>
      <c r="BR68" s="4">
        <f>CumHKI!BQ68*Inputs!BT$15*Population!BQ67</f>
        <v>135738.9812061539</v>
      </c>
      <c r="BS68" s="4">
        <f>CumHKI!BR68*Inputs!BU$15*Population!BR67</f>
        <v>124821.35888111546</v>
      </c>
      <c r="BT68" s="4">
        <f>CumHKI!BS68*Inputs!BV$15*Population!BS67</f>
        <v>116442.04216426396</v>
      </c>
      <c r="BU68" s="4">
        <f>CumHKI!BT68*Inputs!BW$15*Population!BT67</f>
        <v>102236.95971066576</v>
      </c>
      <c r="BV68" s="4">
        <f>CumHKI!BU68*Inputs!BX$15*Population!BU67</f>
        <v>92565.446443552966</v>
      </c>
      <c r="BW68" s="4">
        <f>CumHKI!BV68*Inputs!BY$15*Population!BV67</f>
        <v>76281.031840586671</v>
      </c>
      <c r="BX68" s="4">
        <f>CumHKI!BW68*Inputs!BZ$15*Population!BW67</f>
        <v>66324.050977547449</v>
      </c>
      <c r="BY68" s="4">
        <f>CumHKI!BX68*Inputs!CA$15*Population!BX67</f>
        <v>60660.842924843841</v>
      </c>
      <c r="BZ68" s="4">
        <f>CumHKI!BY68*Inputs!CB$15*Population!BY67</f>
        <v>55002.433467229028</v>
      </c>
      <c r="CA68" s="4">
        <f>CumHKI!BZ68*Inputs!CC$15*Population!BZ67</f>
        <v>43358.668319851276</v>
      </c>
      <c r="CB68" s="4">
        <f>CumHKI!CA68*Inputs!CD$15*Population!CA67</f>
        <v>43052.664945471552</v>
      </c>
      <c r="CC68" s="4">
        <f>CumHKI!CB68*Inputs!CE$15*Population!CB67</f>
        <v>36043.22869499353</v>
      </c>
      <c r="CD68" s="4">
        <f>CumHKI!CC68*Inputs!CF$15*Population!CC67</f>
        <v>27136.267141137894</v>
      </c>
      <c r="CE68" s="4">
        <f>CumHKI!CD68*Inputs!CG$15*Population!CD67</f>
        <v>22355.524117751887</v>
      </c>
      <c r="CF68" s="4">
        <f>CumHKI!CE68*Inputs!CH$15*Population!CE67</f>
        <v>11802.974055361394</v>
      </c>
      <c r="CG68" s="4">
        <f>CumHKI!CF68*Inputs!CI$15*Population!CF67</f>
        <v>10079.686274336214</v>
      </c>
      <c r="CH68" s="4">
        <f>CumHKI!CG68*Inputs!CJ$15*Population!CG67</f>
        <v>12719.820365221467</v>
      </c>
      <c r="CI68" s="4">
        <f>CumHKI!CH68*Inputs!CK$15*Population!CH67</f>
        <v>10231.565898413928</v>
      </c>
      <c r="CJ68" s="4">
        <f>CumHKI!CI68*Inputs!CL$15*Population!CI67</f>
        <v>8048.3733658877427</v>
      </c>
      <c r="CK68" s="4">
        <f>CumHKI!CJ68*Inputs!CM$15*Population!CJ67</f>
        <v>6113.7798375452812</v>
      </c>
      <c r="CL68" s="4">
        <f>CumHKI!CK68*Inputs!CN$15*Population!CK67</f>
        <v>4512.4225462646746</v>
      </c>
      <c r="CM68" s="4">
        <f>CumHKI!CL68*Inputs!CO$15*Population!CL67</f>
        <v>3286.0174793123851</v>
      </c>
      <c r="CN68" s="4">
        <f>CumHKI!CM68*Inputs!CP$15*Population!CM67</f>
        <v>2370.7470424343569</v>
      </c>
      <c r="CO68" s="4">
        <f>CumHKI!CN68*Inputs!CQ$15*Population!CN67</f>
        <v>1658.9658275304748</v>
      </c>
      <c r="CP68" s="4">
        <f>CumHKI!CO68*Inputs!CR$15*Population!CO67</f>
        <v>1112.9290054829862</v>
      </c>
      <c r="CQ68" s="4">
        <f>CumHKI!CP68*Inputs!CS$15*Population!CP67</f>
        <v>738.64809240231955</v>
      </c>
      <c r="CR68" s="4">
        <f>CumHKI!CQ68*Inputs!CT$15*Population!CQ67</f>
        <v>472.7673078645829</v>
      </c>
      <c r="CS68" s="4">
        <f>CumHKI!CR68*Inputs!CU$15*Population!CR67</f>
        <v>276.13652626214906</v>
      </c>
      <c r="CT68" s="4">
        <f>CumHKI!CS68*Inputs!CV$15*Population!CS67</f>
        <v>175.51493636405408</v>
      </c>
      <c r="CU68" s="4">
        <f>CumHKI!CT68*Inputs!CW$15*Population!CT67</f>
        <v>127.55287498039877</v>
      </c>
      <c r="CV68" s="4">
        <f>CumHKI!CU68*Inputs!CX$15*Population!CU67</f>
        <v>93.584109848528172</v>
      </c>
      <c r="CW68" s="4">
        <f>CumHKI!CV68*Inputs!CY$15*Population!CV67</f>
        <v>50.870803256819819</v>
      </c>
      <c r="CX68" s="4">
        <f>CumHKI!CW68*Inputs!CZ$15*Population!CW67</f>
        <v>8.359250888777698</v>
      </c>
      <c r="CY68" s="4">
        <f>CumHKI!CX68*Inputs!DA$15*Population!CX67</f>
        <v>9.6384394255865171</v>
      </c>
      <c r="CZ68" s="4">
        <f>CumHKI!CY68*Inputs!DB$15*Population!CY67</f>
        <v>6.4311584630473959</v>
      </c>
    </row>
    <row r="69" spans="1:104" x14ac:dyDescent="0.25">
      <c r="A69">
        <f>'HKFI(x)'!AE67</f>
        <v>2015</v>
      </c>
      <c r="B69">
        <f t="shared" ref="B69:B94" si="2">SUM(D69:CZ69)</f>
        <v>35655587.210294239</v>
      </c>
      <c r="C69">
        <f t="shared" ref="C69:C132" si="3">100*(B69/B68-1)</f>
        <v>4.7779597269556939</v>
      </c>
      <c r="D69" s="4">
        <f>CumHKI!C69*Inputs!F$15*Population!C68</f>
        <v>0</v>
      </c>
      <c r="E69" s="4">
        <f>CumHKI!D69*Inputs!G$15*Population!D68</f>
        <v>0</v>
      </c>
      <c r="F69" s="4">
        <f>CumHKI!E69*Inputs!H$15*Population!E68</f>
        <v>0</v>
      </c>
      <c r="G69" s="4">
        <f>CumHKI!F69*Inputs!I$15*Population!F68</f>
        <v>0</v>
      </c>
      <c r="H69" s="4">
        <f>CumHKI!G69*Inputs!J$15*Population!G68</f>
        <v>0</v>
      </c>
      <c r="I69" s="4">
        <f>CumHKI!H69*Inputs!K$15*Population!H68</f>
        <v>0</v>
      </c>
      <c r="J69" s="4">
        <f>CumHKI!I69*Inputs!L$15*Population!I68</f>
        <v>0</v>
      </c>
      <c r="K69" s="4">
        <f>CumHKI!J69*Inputs!M$15*Population!J68</f>
        <v>0</v>
      </c>
      <c r="L69" s="4">
        <f>CumHKI!K69*Inputs!N$15*Population!K68</f>
        <v>0</v>
      </c>
      <c r="M69" s="4">
        <f>CumHKI!L69*Inputs!O$15*Population!L68</f>
        <v>0</v>
      </c>
      <c r="N69" s="4">
        <f>CumHKI!M69*Inputs!P$15*Population!M68</f>
        <v>0</v>
      </c>
      <c r="O69" s="4">
        <f>CumHKI!N69*Inputs!Q$15*Population!N68</f>
        <v>0</v>
      </c>
      <c r="P69" s="4">
        <f>CumHKI!O69*Inputs!R$15*Population!O68</f>
        <v>0</v>
      </c>
      <c r="Q69" s="4">
        <f>CumHKI!P69*Inputs!S$15*Population!P68</f>
        <v>0</v>
      </c>
      <c r="R69" s="4">
        <f>CumHKI!Q69*Inputs!T$15*Population!Q68</f>
        <v>0</v>
      </c>
      <c r="S69" s="4">
        <f>CumHKI!R69*Inputs!U$15*Population!R68</f>
        <v>13205.618625669085</v>
      </c>
      <c r="T69" s="4">
        <f>CumHKI!S69*Inputs!V$15*Population!S68</f>
        <v>17947.67415934947</v>
      </c>
      <c r="U69" s="4">
        <f>CumHKI!T69*Inputs!W$15*Population!T68</f>
        <v>33331.955711720831</v>
      </c>
      <c r="V69" s="4">
        <f>CumHKI!U69*Inputs!X$15*Population!U68</f>
        <v>55512.788817874825</v>
      </c>
      <c r="W69" s="4">
        <f>CumHKI!V69*Inputs!Y$15*Population!V68</f>
        <v>96796.187564925189</v>
      </c>
      <c r="X69" s="4">
        <f>CumHKI!W69*Inputs!Z$15*Population!W68</f>
        <v>133939.07498357425</v>
      </c>
      <c r="Y69" s="4">
        <f>CumHKI!X69*Inputs!AA$15*Population!X68</f>
        <v>199179.51059621421</v>
      </c>
      <c r="Z69" s="4">
        <f>CumHKI!Y69*Inputs!AB$15*Population!Y68</f>
        <v>265492.5075722136</v>
      </c>
      <c r="AA69" s="4">
        <f>CumHKI!Z69*Inputs!AC$15*Population!Z68</f>
        <v>344890.68513521948</v>
      </c>
      <c r="AB69" s="4">
        <f>CumHKI!AA69*Inputs!AD$15*Population!AA68</f>
        <v>448005.16841459885</v>
      </c>
      <c r="AC69" s="4">
        <f>CumHKI!AB69*Inputs!AE$15*Population!AB68</f>
        <v>559416.26969658921</v>
      </c>
      <c r="AD69" s="4">
        <f>CumHKI!AC69*Inputs!AF$15*Population!AC68</f>
        <v>679163.00861005392</v>
      </c>
      <c r="AE69" s="4">
        <f>CumHKI!AD69*Inputs!AG$15*Population!AD68</f>
        <v>756650.60153001058</v>
      </c>
      <c r="AF69" s="4">
        <f>CumHKI!AE69*Inputs!AH$15*Population!AE68</f>
        <v>865128.69504243543</v>
      </c>
      <c r="AG69" s="4">
        <f>CumHKI!AF69*Inputs!AI$15*Population!AF68</f>
        <v>1001593.5314312434</v>
      </c>
      <c r="AH69" s="4">
        <f>CumHKI!AG69*Inputs!AJ$15*Population!AG68</f>
        <v>1073996.748284732</v>
      </c>
      <c r="AI69" s="4">
        <f>CumHKI!AH69*Inputs!AK$15*Population!AH68</f>
        <v>1196147.8539766651</v>
      </c>
      <c r="AJ69" s="4">
        <f>CumHKI!AI69*Inputs!AL$15*Population!AI68</f>
        <v>1214301.0397082483</v>
      </c>
      <c r="AK69" s="4">
        <f>CumHKI!AJ69*Inputs!AM$15*Population!AJ68</f>
        <v>1228894.0092688617</v>
      </c>
      <c r="AL69" s="4">
        <f>CumHKI!AK69*Inputs!AN$15*Population!AK68</f>
        <v>1252562.9800231343</v>
      </c>
      <c r="AM69" s="4">
        <f>CumHKI!AL69*Inputs!AO$15*Population!AL68</f>
        <v>1240787.5746722056</v>
      </c>
      <c r="AN69" s="4">
        <f>CumHKI!AM69*Inputs!AP$15*Population!AM68</f>
        <v>1247991.1840695343</v>
      </c>
      <c r="AO69" s="4">
        <f>CumHKI!AN69*Inputs!AQ$15*Population!AN68</f>
        <v>1214863.6639016941</v>
      </c>
      <c r="AP69" s="4">
        <f>CumHKI!AO69*Inputs!AR$15*Population!AO68</f>
        <v>1147346.7219042913</v>
      </c>
      <c r="AQ69" s="4">
        <f>CumHKI!AP69*Inputs!AS$15*Population!AP68</f>
        <v>1138827.8786151586</v>
      </c>
      <c r="AR69" s="4">
        <f>CumHKI!AQ69*Inputs!AT$15*Population!AQ68</f>
        <v>1140075.6301983052</v>
      </c>
      <c r="AS69" s="4">
        <f>CumHKI!AR69*Inputs!AU$15*Population!AR68</f>
        <v>1150946.8995067803</v>
      </c>
      <c r="AT69" s="4">
        <f>CumHKI!AS69*Inputs!AV$15*Population!AS68</f>
        <v>1099946.0574274138</v>
      </c>
      <c r="AU69" s="4">
        <f>CumHKI!AT69*Inputs!AW$15*Population!AT68</f>
        <v>1059505.400089642</v>
      </c>
      <c r="AV69" s="4">
        <f>CumHKI!AU69*Inputs!AX$15*Population!AU68</f>
        <v>1039682.9429827722</v>
      </c>
      <c r="AW69" s="4">
        <f>CumHKI!AV69*Inputs!AY$15*Population!AV68</f>
        <v>984184.38378802512</v>
      </c>
      <c r="AX69" s="4">
        <f>CumHKI!AW69*Inputs!AZ$15*Population!AW68</f>
        <v>953113.17107707844</v>
      </c>
      <c r="AY69" s="4">
        <f>CumHKI!AX69*Inputs!BA$15*Population!AX68</f>
        <v>864646.75281319662</v>
      </c>
      <c r="AZ69" s="4">
        <f>CumHKI!AY69*Inputs!BB$15*Population!AY68</f>
        <v>799747.31823407311</v>
      </c>
      <c r="BA69" s="4">
        <f>CumHKI!AZ69*Inputs!BC$15*Population!AZ68</f>
        <v>787880.98787481454</v>
      </c>
      <c r="BB69" s="4">
        <f>CumHKI!BA69*Inputs!BD$15*Population!BA68</f>
        <v>731235.4794636796</v>
      </c>
      <c r="BC69" s="4">
        <f>CumHKI!BB69*Inputs!BE$15*Population!BB68</f>
        <v>711523.83858997456</v>
      </c>
      <c r="BD69" s="4">
        <f>CumHKI!BC69*Inputs!BF$15*Population!BC68</f>
        <v>670310.71101150638</v>
      </c>
      <c r="BE69" s="4">
        <f>CumHKI!BD69*Inputs!BG$15*Population!BD68</f>
        <v>629980.03927072545</v>
      </c>
      <c r="BF69" s="4">
        <f>CumHKI!BE69*Inputs!BH$15*Population!BE68</f>
        <v>622977.07104426483</v>
      </c>
      <c r="BG69" s="4">
        <f>CumHKI!BF69*Inputs!BI$15*Population!BF68</f>
        <v>598304.17688706669</v>
      </c>
      <c r="BH69" s="4">
        <f>CumHKI!BG69*Inputs!BJ$15*Population!BG68</f>
        <v>560947.14837458788</v>
      </c>
      <c r="BI69" s="4">
        <f>CumHKI!BH69*Inputs!BK$15*Population!BH68</f>
        <v>506502.8523560061</v>
      </c>
      <c r="BJ69" s="4">
        <f>CumHKI!BI69*Inputs!BL$15*Population!BI68</f>
        <v>445285.9111890429</v>
      </c>
      <c r="BK69" s="4">
        <f>CumHKI!BJ69*Inputs!BM$15*Population!BJ68</f>
        <v>394078.35702577751</v>
      </c>
      <c r="BL69" s="4">
        <f>CumHKI!BK69*Inputs!BN$15*Population!BK68</f>
        <v>326616.64393851499</v>
      </c>
      <c r="BM69" s="4">
        <f>CumHKI!BL69*Inputs!BO$15*Population!BL68</f>
        <v>274196.49685011443</v>
      </c>
      <c r="BN69" s="4">
        <f>CumHKI!BM69*Inputs!BP$15*Population!BM68</f>
        <v>230055.12996285761</v>
      </c>
      <c r="BO69" s="4">
        <f>CumHKI!BN69*Inputs!BQ$15*Population!BN68</f>
        <v>182149.81362947854</v>
      </c>
      <c r="BP69" s="4">
        <f>CumHKI!BO69*Inputs!BR$15*Population!BO68</f>
        <v>182313.32102941608</v>
      </c>
      <c r="BQ69" s="4">
        <f>CumHKI!BP69*Inputs!BS$15*Population!BP68</f>
        <v>156118.84825251813</v>
      </c>
      <c r="BR69" s="4">
        <f>CumHKI!BQ69*Inputs!BT$15*Population!BQ68</f>
        <v>140600.4298269937</v>
      </c>
      <c r="BS69" s="4">
        <f>CumHKI!BR69*Inputs!BU$15*Population!BR68</f>
        <v>130102.07546465896</v>
      </c>
      <c r="BT69" s="4">
        <f>CumHKI!BS69*Inputs!BV$15*Population!BS68</f>
        <v>121948.50316232111</v>
      </c>
      <c r="BU69" s="4">
        <f>CumHKI!BT69*Inputs!BW$15*Population!BT68</f>
        <v>107082.94559063435</v>
      </c>
      <c r="BV69" s="4">
        <f>CumHKI!BU69*Inputs!BX$15*Population!BU68</f>
        <v>96962.891935197578</v>
      </c>
      <c r="BW69" s="4">
        <f>CumHKI!BV69*Inputs!BY$15*Population!BV68</f>
        <v>80047.660416340354</v>
      </c>
      <c r="BX69" s="4">
        <f>CumHKI!BW69*Inputs!BZ$15*Population!BW68</f>
        <v>69786.703283075942</v>
      </c>
      <c r="BY69" s="4">
        <f>CumHKI!BX69*Inputs!CA$15*Population!BX68</f>
        <v>63963.376580049277</v>
      </c>
      <c r="BZ69" s="4">
        <f>CumHKI!BY69*Inputs!CB$15*Population!BY68</f>
        <v>57973.461702918627</v>
      </c>
      <c r="CA69" s="4">
        <f>CumHKI!BZ69*Inputs!CC$15*Population!BZ68</f>
        <v>45762.902485226259</v>
      </c>
      <c r="CB69" s="4">
        <f>CumHKI!CA69*Inputs!CD$15*Population!CA68</f>
        <v>45434.433179823136</v>
      </c>
      <c r="CC69" s="4">
        <f>CumHKI!CB69*Inputs!CE$15*Population!CB68</f>
        <v>37966.305894626006</v>
      </c>
      <c r="CD69" s="4">
        <f>CumHKI!CC69*Inputs!CF$15*Population!CC68</f>
        <v>28549.673854958324</v>
      </c>
      <c r="CE69" s="4">
        <f>CumHKI!CD69*Inputs!CG$15*Population!CD68</f>
        <v>23519.317044471823</v>
      </c>
      <c r="CF69" s="4">
        <f>CumHKI!CE69*Inputs!CH$15*Population!CE68</f>
        <v>12538.264974682823</v>
      </c>
      <c r="CG69" s="4">
        <f>CumHKI!CF69*Inputs!CI$15*Population!CF68</f>
        <v>10820.700125309033</v>
      </c>
      <c r="CH69" s="4">
        <f>CumHKI!CG69*Inputs!CJ$15*Population!CG68</f>
        <v>9156.7762393850608</v>
      </c>
      <c r="CI69" s="4">
        <f>CumHKI!CH69*Inputs!CK$15*Population!CH68</f>
        <v>11461.470583308976</v>
      </c>
      <c r="CJ69" s="4">
        <f>CumHKI!CI69*Inputs!CL$15*Population!CI68</f>
        <v>9128.6069137172035</v>
      </c>
      <c r="CK69" s="4">
        <f>CumHKI!CJ69*Inputs!CM$15*Population!CJ68</f>
        <v>7066.5132749876611</v>
      </c>
      <c r="CL69" s="4">
        <f>CumHKI!CK69*Inputs!CN$15*Population!CK68</f>
        <v>5264.7756040229415</v>
      </c>
      <c r="CM69" s="4">
        <f>CumHKI!CL69*Inputs!CO$15*Population!CL68</f>
        <v>3815.263598324505</v>
      </c>
      <c r="CN69" s="4">
        <f>CumHKI!CM69*Inputs!CP$15*Population!CM68</f>
        <v>2727.9932390016615</v>
      </c>
      <c r="CO69" s="4">
        <f>CumHKI!CN69*Inputs!CQ$15*Population!CN68</f>
        <v>1924.0745224392726</v>
      </c>
      <c r="CP69" s="4">
        <f>CumHKI!CO69*Inputs!CR$15*Population!CO68</f>
        <v>1293.3968923568455</v>
      </c>
      <c r="CQ69" s="4">
        <f>CumHKI!CP69*Inputs!CS$15*Population!CP68</f>
        <v>867.68448946791</v>
      </c>
      <c r="CR69" s="4">
        <f>CumHKI!CQ69*Inputs!CT$15*Population!CQ68</f>
        <v>575.87994363972052</v>
      </c>
      <c r="CS69" s="4">
        <f>CumHKI!CR69*Inputs!CU$15*Population!CR68</f>
        <v>368.58852464140392</v>
      </c>
      <c r="CT69" s="4">
        <f>CumHKI!CS69*Inputs!CV$15*Population!CS68</f>
        <v>215.28721026480409</v>
      </c>
      <c r="CU69" s="4">
        <f>CumHKI!CT69*Inputs!CW$15*Population!CT68</f>
        <v>136.83854693583609</v>
      </c>
      <c r="CV69" s="4">
        <f>CumHKI!CU69*Inputs!CX$15*Population!CU68</f>
        <v>99.445383004912102</v>
      </c>
      <c r="CW69" s="4">
        <f>CumHKI!CV69*Inputs!CY$15*Population!CV68</f>
        <v>72.961959097282545</v>
      </c>
      <c r="CX69" s="4">
        <f>CumHKI!CW69*Inputs!CZ$15*Population!CW68</f>
        <v>39.660936803026821</v>
      </c>
      <c r="CY69" s="4">
        <f>CumHKI!CX69*Inputs!DA$15*Population!CX68</f>
        <v>6.5172102659104727</v>
      </c>
      <c r="CZ69" s="4">
        <f>CumHKI!CY69*Inputs!DB$15*Population!CY68</f>
        <v>7.5145174140088162</v>
      </c>
    </row>
    <row r="70" spans="1:104" x14ac:dyDescent="0.25">
      <c r="A70">
        <f>'HKFI(x)'!AE68</f>
        <v>2016</v>
      </c>
      <c r="B70">
        <f t="shared" si="2"/>
        <v>37374738.14399267</v>
      </c>
      <c r="C70">
        <f t="shared" si="3"/>
        <v>4.8215471072149185</v>
      </c>
      <c r="D70" s="4">
        <f>CumHKI!C70*Inputs!F$15*Population!C69</f>
        <v>0</v>
      </c>
      <c r="E70" s="4">
        <f>CumHKI!D70*Inputs!G$15*Population!D69</f>
        <v>0</v>
      </c>
      <c r="F70" s="4">
        <f>CumHKI!E70*Inputs!H$15*Population!E69</f>
        <v>0</v>
      </c>
      <c r="G70" s="4">
        <f>CumHKI!F70*Inputs!I$15*Population!F69</f>
        <v>0</v>
      </c>
      <c r="H70" s="4">
        <f>CumHKI!G70*Inputs!J$15*Population!G69</f>
        <v>0</v>
      </c>
      <c r="I70" s="4">
        <f>CumHKI!H70*Inputs!K$15*Population!H69</f>
        <v>0</v>
      </c>
      <c r="J70" s="4">
        <f>CumHKI!I70*Inputs!L$15*Population!I69</f>
        <v>0</v>
      </c>
      <c r="K70" s="4">
        <f>CumHKI!J70*Inputs!M$15*Population!J69</f>
        <v>0</v>
      </c>
      <c r="L70" s="4">
        <f>CumHKI!K70*Inputs!N$15*Population!K69</f>
        <v>0</v>
      </c>
      <c r="M70" s="4">
        <f>CumHKI!L70*Inputs!O$15*Population!L69</f>
        <v>0</v>
      </c>
      <c r="N70" s="4">
        <f>CumHKI!M70*Inputs!P$15*Population!M69</f>
        <v>0</v>
      </c>
      <c r="O70" s="4">
        <f>CumHKI!N70*Inputs!Q$15*Population!N69</f>
        <v>0</v>
      </c>
      <c r="P70" s="4">
        <f>CumHKI!O70*Inputs!R$15*Population!O69</f>
        <v>0</v>
      </c>
      <c r="Q70" s="4">
        <f>CumHKI!P70*Inputs!S$15*Population!P69</f>
        <v>0</v>
      </c>
      <c r="R70" s="4">
        <f>CumHKI!Q70*Inputs!T$15*Population!Q69</f>
        <v>0</v>
      </c>
      <c r="S70" s="4">
        <f>CumHKI!R70*Inputs!U$15*Population!R69</f>
        <v>13957.613816646015</v>
      </c>
      <c r="T70" s="4">
        <f>CumHKI!S70*Inputs!V$15*Population!S69</f>
        <v>18946.24366044455</v>
      </c>
      <c r="U70" s="4">
        <f>CumHKI!T70*Inputs!W$15*Population!T69</f>
        <v>35148.26022058817</v>
      </c>
      <c r="V70" s="4">
        <f>CumHKI!U70*Inputs!X$15*Population!U69</f>
        <v>58516.386054907096</v>
      </c>
      <c r="W70" s="4">
        <f>CumHKI!V70*Inputs!Y$15*Population!V69</f>
        <v>101970.15735790145</v>
      </c>
      <c r="X70" s="4">
        <f>CumHKI!W70*Inputs!Z$15*Population!W69</f>
        <v>141024.93829460905</v>
      </c>
      <c r="Y70" s="4">
        <f>CumHKI!X70*Inputs!AA$15*Population!X69</f>
        <v>209622.18127033958</v>
      </c>
      <c r="Z70" s="4">
        <f>CumHKI!Y70*Inputs!AB$15*Population!Y69</f>
        <v>278930.30750319432</v>
      </c>
      <c r="AA70" s="4">
        <f>CumHKI!Z70*Inputs!AC$15*Population!Z69</f>
        <v>361522.43691901263</v>
      </c>
      <c r="AB70" s="4">
        <f>CumHKI!AA70*Inputs!AD$15*Population!AA69</f>
        <v>468795.98050307366</v>
      </c>
      <c r="AC70" s="4">
        <f>CumHKI!AB70*Inputs!AE$15*Population!AB69</f>
        <v>584676.55399630673</v>
      </c>
      <c r="AD70" s="4">
        <f>CumHKI!AC70*Inputs!AF$15*Population!AC69</f>
        <v>708931.51387699542</v>
      </c>
      <c r="AE70" s="4">
        <f>CumHKI!AD70*Inputs!AG$15*Population!AD69</f>
        <v>788942.04728805705</v>
      </c>
      <c r="AF70" s="4">
        <f>CumHKI!AE70*Inputs!AH$15*Population!AE69</f>
        <v>901804.80579007545</v>
      </c>
      <c r="AG70" s="4">
        <f>CumHKI!AF70*Inputs!AI$15*Population!AF69</f>
        <v>1043923.1165286397</v>
      </c>
      <c r="AH70" s="4">
        <f>CumHKI!AG70*Inputs!AJ$15*Population!AG69</f>
        <v>1118989.154989457</v>
      </c>
      <c r="AI70" s="4">
        <f>CumHKI!AH70*Inputs!AK$15*Population!AH69</f>
        <v>1245788.0925632713</v>
      </c>
      <c r="AJ70" s="4">
        <f>CumHKI!AI70*Inputs!AL$15*Population!AI69</f>
        <v>1266974.8851409212</v>
      </c>
      <c r="AK70" s="4">
        <f>CumHKI!AJ70*Inputs!AM$15*Population!AJ69</f>
        <v>1286002.8930184953</v>
      </c>
      <c r="AL70" s="4">
        <f>CumHKI!AK70*Inputs!AN$15*Population!AK69</f>
        <v>1313825.2812590252</v>
      </c>
      <c r="AM70" s="4">
        <f>CumHKI!AL70*Inputs!AO$15*Population!AL69</f>
        <v>1302342.9266849882</v>
      </c>
      <c r="AN70" s="4">
        <f>CumHKI!AM70*Inputs!AP$15*Population!AM69</f>
        <v>1311234.1606877386</v>
      </c>
      <c r="AO70" s="4">
        <f>CumHKI!AN70*Inputs!AQ$15*Population!AN69</f>
        <v>1278395.3327653015</v>
      </c>
      <c r="AP70" s="4">
        <f>CumHKI!AO70*Inputs!AR$15*Population!AO69</f>
        <v>1208859.9719921302</v>
      </c>
      <c r="AQ70" s="4">
        <f>CumHKI!AP70*Inputs!AS$15*Population!AP69</f>
        <v>1201287.7825362696</v>
      </c>
      <c r="AR70" s="4">
        <f>CumHKI!AQ70*Inputs!AT$15*Population!AQ69</f>
        <v>1202707.0921562824</v>
      </c>
      <c r="AS70" s="4">
        <f>CumHKI!AR70*Inputs!AU$15*Population!AR69</f>
        <v>1214086.1616809221</v>
      </c>
      <c r="AT70" s="4">
        <f>CumHKI!AS70*Inputs!AV$15*Population!AS69</f>
        <v>1160221.8171192349</v>
      </c>
      <c r="AU70" s="4">
        <f>CumHKI!AT70*Inputs!AW$15*Population!AT69</f>
        <v>1117616.7483900459</v>
      </c>
      <c r="AV70" s="4">
        <f>CumHKI!AU70*Inputs!AX$15*Population!AU69</f>
        <v>1096519.0292887851</v>
      </c>
      <c r="AW70" s="4">
        <f>CumHKI!AV70*Inputs!AY$15*Population!AV69</f>
        <v>1038630.9871762181</v>
      </c>
      <c r="AX70" s="4">
        <f>CumHKI!AW70*Inputs!AZ$15*Population!AW69</f>
        <v>1006949.5365819325</v>
      </c>
      <c r="AY70" s="4">
        <f>CumHKI!AX70*Inputs!BA$15*Population!AX69</f>
        <v>910681.21986736602</v>
      </c>
      <c r="AZ70" s="4">
        <f>CumHKI!AY70*Inputs!BB$15*Population!AY69</f>
        <v>837396.54540728172</v>
      </c>
      <c r="BA70" s="4">
        <f>CumHKI!AZ70*Inputs!BC$15*Population!AZ69</f>
        <v>821282.8261720693</v>
      </c>
      <c r="BB70" s="4">
        <f>CumHKI!BA70*Inputs!BD$15*Population!BA69</f>
        <v>762146.16434323753</v>
      </c>
      <c r="BC70" s="4">
        <f>CumHKI!BB70*Inputs!BE$15*Population!BB69</f>
        <v>741074.41033052525</v>
      </c>
      <c r="BD70" s="4">
        <f>CumHKI!BC70*Inputs!BF$15*Population!BC69</f>
        <v>698934.34893395775</v>
      </c>
      <c r="BE70" s="4">
        <f>CumHKI!BD70*Inputs!BG$15*Population!BD69</f>
        <v>658102.22542473394</v>
      </c>
      <c r="BF70" s="4">
        <f>CumHKI!BE70*Inputs!BH$15*Population!BE69</f>
        <v>651699.66304468433</v>
      </c>
      <c r="BG70" s="4">
        <f>CumHKI!BF70*Inputs!BI$15*Population!BF69</f>
        <v>624906.93909183063</v>
      </c>
      <c r="BH70" s="4">
        <f>CumHKI!BG70*Inputs!BJ$15*Population!BG69</f>
        <v>584795.23755655915</v>
      </c>
      <c r="BI70" s="4">
        <f>CumHKI!BH70*Inputs!BK$15*Population!BH69</f>
        <v>528432.34710906679</v>
      </c>
      <c r="BJ70" s="4">
        <f>CumHKI!BI70*Inputs!BL$15*Population!BI69</f>
        <v>465527.3726073514</v>
      </c>
      <c r="BK70" s="4">
        <f>CumHKI!BJ70*Inputs!BM$15*Population!BJ69</f>
        <v>412602.67632719182</v>
      </c>
      <c r="BL70" s="4">
        <f>CumHKI!BK70*Inputs!BN$15*Population!BK69</f>
        <v>342245.81901706813</v>
      </c>
      <c r="BM70" s="4">
        <f>CumHKI!BL70*Inputs!BO$15*Population!BL69</f>
        <v>287788.14985327085</v>
      </c>
      <c r="BN70" s="4">
        <f>CumHKI!BM70*Inputs!BP$15*Population!BM69</f>
        <v>240886.77357679373</v>
      </c>
      <c r="BO70" s="4">
        <f>CumHKI!BN70*Inputs!BQ$15*Population!BN69</f>
        <v>189639.61795292961</v>
      </c>
      <c r="BP70" s="4">
        <f>CumHKI!BO70*Inputs!BR$15*Population!BO69</f>
        <v>189066.21124396575</v>
      </c>
      <c r="BQ70" s="4">
        <f>CumHKI!BP70*Inputs!BS$15*Population!BP69</f>
        <v>161806.41552871844</v>
      </c>
      <c r="BR70" s="4">
        <f>CumHKI!BQ70*Inputs!BT$15*Population!BQ69</f>
        <v>145454.98425042842</v>
      </c>
      <c r="BS70" s="4">
        <f>CumHKI!BR70*Inputs!BU$15*Population!BR69</f>
        <v>134999.79989846787</v>
      </c>
      <c r="BT70" s="4">
        <f>CumHKI!BS70*Inputs!BV$15*Population!BS69</f>
        <v>127361.02353866477</v>
      </c>
      <c r="BU70" s="4">
        <f>CumHKI!BT70*Inputs!BW$15*Population!BT69</f>
        <v>112393.76267267475</v>
      </c>
      <c r="BV70" s="4">
        <f>CumHKI!BU70*Inputs!BX$15*Population!BU69</f>
        <v>101838.5182886509</v>
      </c>
      <c r="BW70" s="4">
        <f>CumHKI!BV70*Inputs!BY$15*Population!BV69</f>
        <v>84121.63480018657</v>
      </c>
      <c r="BX70" s="4">
        <f>CumHKI!BW70*Inputs!BZ$15*Population!BW69</f>
        <v>73467.396109796362</v>
      </c>
      <c r="BY70" s="4">
        <f>CumHKI!BX70*Inputs!CA$15*Population!BX69</f>
        <v>67500.733770966937</v>
      </c>
      <c r="BZ70" s="4">
        <f>CumHKI!BY70*Inputs!CB$15*Population!BY69</f>
        <v>61287.550224131504</v>
      </c>
      <c r="CA70" s="4">
        <f>CumHKI!BZ70*Inputs!CC$15*Population!BZ69</f>
        <v>48306.119775504085</v>
      </c>
      <c r="CB70" s="4">
        <f>CumHKI!CA70*Inputs!CD$15*Population!CA69</f>
        <v>47965.508838997746</v>
      </c>
      <c r="CC70" s="4">
        <f>CumHKI!CB70*Inputs!CE$15*Population!CB69</f>
        <v>40041.105311023595</v>
      </c>
      <c r="CD70" s="4">
        <f>CumHKI!CC70*Inputs!CF$15*Population!CC69</f>
        <v>30040.93812012492</v>
      </c>
      <c r="CE70" s="4">
        <f>CumHKI!CD70*Inputs!CG$15*Population!CD69</f>
        <v>24715.297318851561</v>
      </c>
      <c r="CF70" s="4">
        <f>CumHKI!CE70*Inputs!CH$15*Population!CE69</f>
        <v>12734.080868622506</v>
      </c>
      <c r="CG70" s="4">
        <f>CumHKI!CF70*Inputs!CI$15*Population!CF69</f>
        <v>11199.34226380554</v>
      </c>
      <c r="CH70" s="4">
        <f>CumHKI!CG70*Inputs!CJ$15*Population!CG69</f>
        <v>9577.278414791117</v>
      </c>
      <c r="CI70" s="4">
        <f>CumHKI!CH70*Inputs!CK$15*Population!CH69</f>
        <v>8038.8353247875348</v>
      </c>
      <c r="CJ70" s="4">
        <f>CumHKI!CI70*Inputs!CL$15*Population!CI69</f>
        <v>9963.0866923242229</v>
      </c>
      <c r="CK70" s="4">
        <f>CumHKI!CJ70*Inputs!CM$15*Population!CJ69</f>
        <v>7808.9516687431023</v>
      </c>
      <c r="CL70" s="4">
        <f>CumHKI!CK70*Inputs!CN$15*Population!CK69</f>
        <v>5928.7947234478652</v>
      </c>
      <c r="CM70" s="4">
        <f>CumHKI!CL70*Inputs!CO$15*Population!CL69</f>
        <v>4336.9640117491763</v>
      </c>
      <c r="CN70" s="4">
        <f>CumHKI!CM70*Inputs!CP$15*Population!CM69</f>
        <v>3085.9517676946102</v>
      </c>
      <c r="CO70" s="4">
        <f>CumHKI!CN70*Inputs!CQ$15*Population!CN69</f>
        <v>2157.1042064868511</v>
      </c>
      <c r="CP70" s="4">
        <f>CumHKI!CO70*Inputs!CR$15*Population!CO69</f>
        <v>1461.5289639088935</v>
      </c>
      <c r="CQ70" s="4">
        <f>CumHKI!CP70*Inputs!CS$15*Population!CP69</f>
        <v>982.46559473838965</v>
      </c>
      <c r="CR70" s="4">
        <f>CumHKI!CQ70*Inputs!CT$15*Population!CQ69</f>
        <v>659.09402058093974</v>
      </c>
      <c r="CS70" s="4">
        <f>CumHKI!CR70*Inputs!CU$15*Population!CR69</f>
        <v>437.43899082278773</v>
      </c>
      <c r="CT70" s="4">
        <f>CumHKI!CS70*Inputs!CV$15*Population!CS69</f>
        <v>279.98021814919656</v>
      </c>
      <c r="CU70" s="4">
        <f>CumHKI!CT70*Inputs!CW$15*Population!CT69</f>
        <v>163.53238385083711</v>
      </c>
      <c r="CV70" s="4">
        <f>CumHKI!CU70*Inputs!CX$15*Population!CU69</f>
        <v>103.94269940874557</v>
      </c>
      <c r="CW70" s="4">
        <f>CumHKI!CV70*Inputs!CY$15*Population!CV69</f>
        <v>75.538814060295593</v>
      </c>
      <c r="CX70" s="4">
        <f>CumHKI!CW70*Inputs!CZ$15*Population!CW69</f>
        <v>55.421978328066587</v>
      </c>
      <c r="CY70" s="4">
        <f>CumHKI!CX70*Inputs!DA$15*Population!CX69</f>
        <v>30.126487928283137</v>
      </c>
      <c r="CZ70" s="4">
        <f>CumHKI!CY70*Inputs!DB$15*Population!CY69</f>
        <v>4.9504795455827608</v>
      </c>
    </row>
    <row r="71" spans="1:104" x14ac:dyDescent="0.25">
      <c r="A71">
        <f>'HKFI(x)'!AE69</f>
        <v>2017</v>
      </c>
      <c r="B71">
        <f t="shared" si="2"/>
        <v>39136157.564981945</v>
      </c>
      <c r="C71">
        <f t="shared" si="3"/>
        <v>4.7128609014011058</v>
      </c>
      <c r="D71" s="4">
        <f>CumHKI!C71*Inputs!F$15*Population!C70</f>
        <v>0</v>
      </c>
      <c r="E71" s="4">
        <f>CumHKI!D71*Inputs!G$15*Population!D70</f>
        <v>0</v>
      </c>
      <c r="F71" s="4">
        <f>CumHKI!E71*Inputs!H$15*Population!E70</f>
        <v>0</v>
      </c>
      <c r="G71" s="4">
        <f>CumHKI!F71*Inputs!I$15*Population!F70</f>
        <v>0</v>
      </c>
      <c r="H71" s="4">
        <f>CumHKI!G71*Inputs!J$15*Population!G70</f>
        <v>0</v>
      </c>
      <c r="I71" s="4">
        <f>CumHKI!H71*Inputs!K$15*Population!H70</f>
        <v>0</v>
      </c>
      <c r="J71" s="4">
        <f>CumHKI!I71*Inputs!L$15*Population!I70</f>
        <v>0</v>
      </c>
      <c r="K71" s="4">
        <f>CumHKI!J71*Inputs!M$15*Population!J70</f>
        <v>0</v>
      </c>
      <c r="L71" s="4">
        <f>CumHKI!K71*Inputs!N$15*Population!K70</f>
        <v>0</v>
      </c>
      <c r="M71" s="4">
        <f>CumHKI!L71*Inputs!O$15*Population!L70</f>
        <v>0</v>
      </c>
      <c r="N71" s="4">
        <f>CumHKI!M71*Inputs!P$15*Population!M70</f>
        <v>0</v>
      </c>
      <c r="O71" s="4">
        <f>CumHKI!N71*Inputs!Q$15*Population!N70</f>
        <v>0</v>
      </c>
      <c r="P71" s="4">
        <f>CumHKI!O71*Inputs!R$15*Population!O70</f>
        <v>0</v>
      </c>
      <c r="Q71" s="4">
        <f>CumHKI!P71*Inputs!S$15*Population!P70</f>
        <v>0</v>
      </c>
      <c r="R71" s="4">
        <f>CumHKI!Q71*Inputs!T$15*Population!Q70</f>
        <v>0</v>
      </c>
      <c r="S71" s="4">
        <f>CumHKI!R71*Inputs!U$15*Population!R70</f>
        <v>14765.107481337687</v>
      </c>
      <c r="T71" s="4">
        <f>CumHKI!S71*Inputs!V$15*Population!S70</f>
        <v>20015.299302214618</v>
      </c>
      <c r="U71" s="4">
        <f>CumHKI!T71*Inputs!W$15*Population!T70</f>
        <v>37075.124861306838</v>
      </c>
      <c r="V71" s="4">
        <f>CumHKI!U71*Inputs!X$15*Population!U70</f>
        <v>61648.778261619285</v>
      </c>
      <c r="W71" s="4">
        <f>CumHKI!V71*Inputs!Y$15*Population!V70</f>
        <v>107395.897641189</v>
      </c>
      <c r="X71" s="4">
        <f>CumHKI!W71*Inputs!Z$15*Population!W70</f>
        <v>148429.13938261921</v>
      </c>
      <c r="Y71" s="4">
        <f>CumHKI!X71*Inputs!AA$15*Population!X70</f>
        <v>220511.26796734831</v>
      </c>
      <c r="Z71" s="4">
        <f>CumHKI!Y71*Inputs!AB$15*Population!Y70</f>
        <v>293298.53170454828</v>
      </c>
      <c r="AA71" s="4">
        <f>CumHKI!Z71*Inputs!AC$15*Population!Z70</f>
        <v>379531.05124826188</v>
      </c>
      <c r="AB71" s="4">
        <f>CumHKI!AA71*Inputs!AD$15*Population!AA70</f>
        <v>491019.74586078973</v>
      </c>
      <c r="AC71" s="4">
        <f>CumHKI!AB71*Inputs!AE$15*Population!AB70</f>
        <v>611271.94778211135</v>
      </c>
      <c r="AD71" s="4">
        <f>CumHKI!AC71*Inputs!AF$15*Population!AC70</f>
        <v>740272.76645322354</v>
      </c>
      <c r="AE71" s="4">
        <f>CumHKI!AD71*Inputs!AG$15*Population!AD70</f>
        <v>822509.49406419985</v>
      </c>
      <c r="AF71" s="4">
        <f>CumHKI!AE71*Inputs!AH$15*Population!AE70</f>
        <v>939019.1367128198</v>
      </c>
      <c r="AG71" s="4">
        <f>CumHKI!AF71*Inputs!AI$15*Population!AF70</f>
        <v>1086714.8940954155</v>
      </c>
      <c r="AH71" s="4">
        <f>CumHKI!AG71*Inputs!AJ$15*Population!AG70</f>
        <v>1164705.6393713346</v>
      </c>
      <c r="AI71" s="4">
        <f>CumHKI!AH71*Inputs!AK$15*Population!AH70</f>
        <v>1296177.3971847198</v>
      </c>
      <c r="AJ71" s="4">
        <f>CumHKI!AI71*Inputs!AL$15*Population!AI70</f>
        <v>1317678.3536631374</v>
      </c>
      <c r="AK71" s="4">
        <f>CumHKI!AJ71*Inputs!AM$15*Population!AJ70</f>
        <v>1339856.8997962007</v>
      </c>
      <c r="AL71" s="4">
        <f>CumHKI!AK71*Inputs!AN$15*Population!AK70</f>
        <v>1372888.7797012518</v>
      </c>
      <c r="AM71" s="4">
        <f>CumHKI!AL71*Inputs!AO$15*Population!AL70</f>
        <v>1364025.1517925034</v>
      </c>
      <c r="AN71" s="4">
        <f>CumHKI!AM71*Inputs!AP$15*Population!AM70</f>
        <v>1374399.031047086</v>
      </c>
      <c r="AO71" s="4">
        <f>CumHKI!AN71*Inputs!AQ$15*Population!AN70</f>
        <v>1341569.661263172</v>
      </c>
      <c r="AP71" s="4">
        <f>CumHKI!AO71*Inputs!AR$15*Population!AO70</f>
        <v>1270708.3707150295</v>
      </c>
      <c r="AQ71" s="4">
        <f>CumHKI!AP71*Inputs!AS$15*Population!AP70</f>
        <v>1264345.2567092078</v>
      </c>
      <c r="AR71" s="4">
        <f>CumHKI!AQ71*Inputs!AT$15*Population!AQ70</f>
        <v>1267389.3045036066</v>
      </c>
      <c r="AS71" s="4">
        <f>CumHKI!AR71*Inputs!AU$15*Population!AR70</f>
        <v>1279403.104553394</v>
      </c>
      <c r="AT71" s="4">
        <f>CumHKI!AS71*Inputs!AV$15*Population!AS70</f>
        <v>1222367.4935222045</v>
      </c>
      <c r="AU71" s="4">
        <f>CumHKI!AT71*Inputs!AW$15*Population!AT70</f>
        <v>1177310.0825336596</v>
      </c>
      <c r="AV71" s="4">
        <f>CumHKI!AU71*Inputs!AX$15*Population!AU70</f>
        <v>1155211.9647205546</v>
      </c>
      <c r="AW71" s="4">
        <f>CumHKI!AV71*Inputs!AY$15*Population!AV70</f>
        <v>1094079.1927130008</v>
      </c>
      <c r="AX71" s="4">
        <f>CumHKI!AW71*Inputs!AZ$15*Population!AW70</f>
        <v>1061469.6717139685</v>
      </c>
      <c r="AY71" s="4">
        <f>CumHKI!AX71*Inputs!BA$15*Population!AX70</f>
        <v>961186.13712728326</v>
      </c>
      <c r="AZ71" s="4">
        <f>CumHKI!AY71*Inputs!BB$15*Population!AY70</f>
        <v>881220.73302839382</v>
      </c>
      <c r="BA71" s="4">
        <f>CumHKI!AZ71*Inputs!BC$15*Population!AZ70</f>
        <v>859220.83507531264</v>
      </c>
      <c r="BB71" s="4">
        <f>CumHKI!BA71*Inputs!BD$15*Population!BA70</f>
        <v>793795.18077775394</v>
      </c>
      <c r="BC71" s="4">
        <f>CumHKI!BB71*Inputs!BE$15*Population!BB70</f>
        <v>771876.90738474904</v>
      </c>
      <c r="BD71" s="4">
        <f>CumHKI!BC71*Inputs!BF$15*Population!BC70</f>
        <v>727646.50952344155</v>
      </c>
      <c r="BE71" s="4">
        <f>CumHKI!BD71*Inputs!BG$15*Population!BD70</f>
        <v>686056.02190962876</v>
      </c>
      <c r="BF71" s="4">
        <f>CumHKI!BE71*Inputs!BH$15*Population!BE70</f>
        <v>680706.88426702819</v>
      </c>
      <c r="BG71" s="4">
        <f>CumHKI!BF71*Inputs!BI$15*Population!BF70</f>
        <v>653733.2397934472</v>
      </c>
      <c r="BH71" s="4">
        <f>CumHKI!BG71*Inputs!BJ$15*Population!BG70</f>
        <v>610796.05222903728</v>
      </c>
      <c r="BI71" s="4">
        <f>CumHKI!BH71*Inputs!BK$15*Population!BH70</f>
        <v>550804.01727168588</v>
      </c>
      <c r="BJ71" s="4">
        <f>CumHKI!BI71*Inputs!BL$15*Population!BI70</f>
        <v>485547.62659635406</v>
      </c>
      <c r="BK71" s="4">
        <f>CumHKI!BJ71*Inputs!BM$15*Population!BJ70</f>
        <v>431279.44173289556</v>
      </c>
      <c r="BL71" s="4">
        <f>CumHKI!BK71*Inputs!BN$15*Population!BK70</f>
        <v>358277.76152500848</v>
      </c>
      <c r="BM71" s="4">
        <f>CumHKI!BL71*Inputs!BO$15*Population!BL70</f>
        <v>301574.40717388177</v>
      </c>
      <c r="BN71" s="4">
        <f>CumHKI!BM71*Inputs!BP$15*Population!BM70</f>
        <v>252921.21057101781</v>
      </c>
      <c r="BO71" s="4">
        <f>CumHKI!BN71*Inputs!BQ$15*Population!BN70</f>
        <v>198685.08705791633</v>
      </c>
      <c r="BP71" s="4">
        <f>CumHKI!BO71*Inputs!BR$15*Population!BO70</f>
        <v>196958.3607703585</v>
      </c>
      <c r="BQ71" s="4">
        <f>CumHKI!BP71*Inputs!BS$15*Population!BP70</f>
        <v>167912.0114473993</v>
      </c>
      <c r="BR71" s="4">
        <f>CumHKI!BQ71*Inputs!BT$15*Population!BQ70</f>
        <v>150836.58177347813</v>
      </c>
      <c r="BS71" s="4">
        <f>CumHKI!BR71*Inputs!BU$15*Population!BR70</f>
        <v>139717.21293736491</v>
      </c>
      <c r="BT71" s="4">
        <f>CumHKI!BS71*Inputs!BV$15*Population!BS70</f>
        <v>132217.27464917244</v>
      </c>
      <c r="BU71" s="4">
        <f>CumHKI!BT71*Inputs!BW$15*Population!BT70</f>
        <v>117467.44921006628</v>
      </c>
      <c r="BV71" s="4">
        <f>CumHKI!BU71*Inputs!BX$15*Population!BU70</f>
        <v>106993.14171173661</v>
      </c>
      <c r="BW71" s="4">
        <f>CumHKI!BV71*Inputs!BY$15*Population!BV70</f>
        <v>88493.558988144636</v>
      </c>
      <c r="BX71" s="4">
        <f>CumHKI!BW71*Inputs!BZ$15*Population!BW70</f>
        <v>77375.162164996087</v>
      </c>
      <c r="BY71" s="4">
        <f>CumHKI!BX71*Inputs!CA$15*Population!BX70</f>
        <v>71217.319972366298</v>
      </c>
      <c r="BZ71" s="4">
        <f>CumHKI!BY71*Inputs!CB$15*Population!BY70</f>
        <v>64803.285753149161</v>
      </c>
      <c r="CA71" s="4">
        <f>CumHKI!BZ71*Inputs!CC$15*Population!BZ70</f>
        <v>51148.856205074539</v>
      </c>
      <c r="CB71" s="4">
        <f>CumHKI!CA71*Inputs!CD$15*Population!CA70</f>
        <v>50647.353403374851</v>
      </c>
      <c r="CC71" s="4">
        <f>CumHKI!CB71*Inputs!CE$15*Population!CB70</f>
        <v>42222.642771778876</v>
      </c>
      <c r="CD71" s="4">
        <f>CumHKI!CC71*Inputs!CF$15*Population!CC70</f>
        <v>31610.910863063946</v>
      </c>
      <c r="CE71" s="4">
        <f>CumHKI!CD71*Inputs!CG$15*Population!CD70</f>
        <v>25932.367108969509</v>
      </c>
      <c r="CF71" s="4">
        <f>CumHKI!CE71*Inputs!CH$15*Population!CE70</f>
        <v>12536.53719579539</v>
      </c>
      <c r="CG71" s="4">
        <f>CumHKI!CF71*Inputs!CI$15*Population!CF70</f>
        <v>11074.226033528155</v>
      </c>
      <c r="CH71" s="4">
        <f>CumHKI!CG71*Inputs!CJ$15*Population!CG70</f>
        <v>9650.9479814989481</v>
      </c>
      <c r="CI71" s="4">
        <f>CumHKI!CH71*Inputs!CK$15*Population!CH70</f>
        <v>8186.2188265965515</v>
      </c>
      <c r="CJ71" s="4">
        <f>CumHKI!CI71*Inputs!CL$15*Population!CI70</f>
        <v>6803.5785579085123</v>
      </c>
      <c r="CK71" s="4">
        <f>CumHKI!CJ71*Inputs!CM$15*Population!CJ70</f>
        <v>8297.9887966746919</v>
      </c>
      <c r="CL71" s="4">
        <f>CumHKI!CK71*Inputs!CN$15*Population!CK70</f>
        <v>6378.8835774204963</v>
      </c>
      <c r="CM71" s="4">
        <f>CumHKI!CL71*Inputs!CO$15*Population!CL70</f>
        <v>4755.1374290889971</v>
      </c>
      <c r="CN71" s="4">
        <f>CumHKI!CM71*Inputs!CP$15*Population!CM70</f>
        <v>3415.3963477692732</v>
      </c>
      <c r="CO71" s="4">
        <f>CumHKI!CN71*Inputs!CQ$15*Population!CN70</f>
        <v>2375.7879558108089</v>
      </c>
      <c r="CP71" s="4">
        <f>CumHKI!CO71*Inputs!CR$15*Population!CO70</f>
        <v>1595.318382622514</v>
      </c>
      <c r="CQ71" s="4">
        <f>CumHKI!CP71*Inputs!CS$15*Population!CP70</f>
        <v>1080.8954040548838</v>
      </c>
      <c r="CR71" s="4">
        <f>CumHKI!CQ71*Inputs!CT$15*Population!CQ70</f>
        <v>726.59699001419926</v>
      </c>
      <c r="CS71" s="4">
        <f>CumHKI!CR71*Inputs!CU$15*Population!CR70</f>
        <v>487.4427502145636</v>
      </c>
      <c r="CT71" s="4">
        <f>CumHKI!CS71*Inputs!CV$15*Population!CS70</f>
        <v>323.51448819062335</v>
      </c>
      <c r="CU71" s="4">
        <f>CumHKI!CT71*Inputs!CW$15*Population!CT70</f>
        <v>207.06351943540079</v>
      </c>
      <c r="CV71" s="4">
        <f>CumHKI!CU71*Inputs!CX$15*Population!CU70</f>
        <v>120.94279790785426</v>
      </c>
      <c r="CW71" s="4">
        <f>CumHKI!CV71*Inputs!CY$15*Population!CV70</f>
        <v>76.872363702930315</v>
      </c>
      <c r="CX71" s="4">
        <f>CumHKI!CW71*Inputs!CZ$15*Population!CW70</f>
        <v>55.865849368565563</v>
      </c>
      <c r="CY71" s="4">
        <f>CumHKI!CX71*Inputs!DA$15*Population!CX70</f>
        <v>40.988145385923964</v>
      </c>
      <c r="CZ71" s="4">
        <f>CumHKI!CY71*Inputs!DB$15*Population!CY70</f>
        <v>22.280490599997496</v>
      </c>
    </row>
    <row r="72" spans="1:104" x14ac:dyDescent="0.25">
      <c r="A72">
        <f>'HKFI(x)'!AE70</f>
        <v>2018</v>
      </c>
      <c r="B72">
        <f t="shared" si="2"/>
        <v>40931860.99189949</v>
      </c>
      <c r="C72">
        <f t="shared" si="3"/>
        <v>4.5883488278989804</v>
      </c>
      <c r="D72" s="4">
        <f>CumHKI!C72*Inputs!F$15*Population!C71</f>
        <v>0</v>
      </c>
      <c r="E72" s="4">
        <f>CumHKI!D72*Inputs!G$15*Population!D71</f>
        <v>0</v>
      </c>
      <c r="F72" s="4">
        <f>CumHKI!E72*Inputs!H$15*Population!E71</f>
        <v>0</v>
      </c>
      <c r="G72" s="4">
        <f>CumHKI!F72*Inputs!I$15*Population!F71</f>
        <v>0</v>
      </c>
      <c r="H72" s="4">
        <f>CumHKI!G72*Inputs!J$15*Population!G71</f>
        <v>0</v>
      </c>
      <c r="I72" s="4">
        <f>CumHKI!H72*Inputs!K$15*Population!H71</f>
        <v>0</v>
      </c>
      <c r="J72" s="4">
        <f>CumHKI!I72*Inputs!L$15*Population!I71</f>
        <v>0</v>
      </c>
      <c r="K72" s="4">
        <f>CumHKI!J72*Inputs!M$15*Population!J71</f>
        <v>0</v>
      </c>
      <c r="L72" s="4">
        <f>CumHKI!K72*Inputs!N$15*Population!K71</f>
        <v>0</v>
      </c>
      <c r="M72" s="4">
        <f>CumHKI!L72*Inputs!O$15*Population!L71</f>
        <v>0</v>
      </c>
      <c r="N72" s="4">
        <f>CumHKI!M72*Inputs!P$15*Population!M71</f>
        <v>0</v>
      </c>
      <c r="O72" s="4">
        <f>CumHKI!N72*Inputs!Q$15*Population!N71</f>
        <v>0</v>
      </c>
      <c r="P72" s="4">
        <f>CumHKI!O72*Inputs!R$15*Population!O71</f>
        <v>0</v>
      </c>
      <c r="Q72" s="4">
        <f>CumHKI!P72*Inputs!S$15*Population!P71</f>
        <v>0</v>
      </c>
      <c r="R72" s="4">
        <f>CumHKI!Q72*Inputs!T$15*Population!Q71</f>
        <v>0</v>
      </c>
      <c r="S72" s="4">
        <f>CumHKI!R72*Inputs!U$15*Population!R71</f>
        <v>15491.446782858238</v>
      </c>
      <c r="T72" s="4">
        <f>CumHKI!S72*Inputs!V$15*Population!S71</f>
        <v>21159.080644158887</v>
      </c>
      <c r="U72" s="4">
        <f>CumHKI!T72*Inputs!W$15*Population!T71</f>
        <v>39141.764387293275</v>
      </c>
      <c r="V72" s="4">
        <f>CumHKI!U72*Inputs!X$15*Population!U71</f>
        <v>64980.186653131452</v>
      </c>
      <c r="W72" s="4">
        <f>CumHKI!V72*Inputs!Y$15*Population!V71</f>
        <v>113039.0759963701</v>
      </c>
      <c r="X72" s="4">
        <f>CumHKI!W72*Inputs!Z$15*Population!W71</f>
        <v>156154.83601226762</v>
      </c>
      <c r="Y72" s="4">
        <f>CumHKI!X72*Inputs!AA$15*Population!X71</f>
        <v>231807.43685934771</v>
      </c>
      <c r="Z72" s="4">
        <f>CumHKI!Y72*Inputs!AB$15*Population!Y71</f>
        <v>308142.66018328618</v>
      </c>
      <c r="AA72" s="4">
        <f>CumHKI!Z72*Inputs!AC$15*Population!Z71</f>
        <v>398642.79334587301</v>
      </c>
      <c r="AB72" s="4">
        <f>CumHKI!AA72*Inputs!AD$15*Population!AA71</f>
        <v>515023.07375769166</v>
      </c>
      <c r="AC72" s="4">
        <f>CumHKI!AB72*Inputs!AE$15*Population!AB71</f>
        <v>639785.41641887033</v>
      </c>
      <c r="AD72" s="4">
        <f>CumHKI!AC72*Inputs!AF$15*Population!AC71</f>
        <v>773689.50279533467</v>
      </c>
      <c r="AE72" s="4">
        <f>CumHKI!AD72*Inputs!AG$15*Population!AD71</f>
        <v>858670.66466741252</v>
      </c>
      <c r="AF72" s="4">
        <f>CumHKI!AE72*Inputs!AH$15*Population!AE71</f>
        <v>978826.97892327351</v>
      </c>
      <c r="AG72" s="4">
        <f>CumHKI!AF72*Inputs!AI$15*Population!AF71</f>
        <v>1131315.2029709467</v>
      </c>
      <c r="AH72" s="4">
        <f>CumHKI!AG72*Inputs!AJ$15*Population!AG71</f>
        <v>1212085.892400255</v>
      </c>
      <c r="AI72" s="4">
        <f>CumHKI!AH72*Inputs!AK$15*Population!AH71</f>
        <v>1348617.1544875032</v>
      </c>
      <c r="AJ72" s="4">
        <f>CumHKI!AI72*Inputs!AL$15*Population!AI71</f>
        <v>1370287.2337231922</v>
      </c>
      <c r="AK72" s="4">
        <f>CumHKI!AJ72*Inputs!AM$15*Population!AJ71</f>
        <v>1392538.7393971828</v>
      </c>
      <c r="AL72" s="4">
        <f>CumHKI!AK72*Inputs!AN$15*Population!AK71</f>
        <v>1429114.4794980364</v>
      </c>
      <c r="AM72" s="4">
        <f>CumHKI!AL72*Inputs!AO$15*Population!AL71</f>
        <v>1423734.6960404571</v>
      </c>
      <c r="AN72" s="4">
        <f>CumHKI!AM72*Inputs!AP$15*Population!AM71</f>
        <v>1437461.8950840018</v>
      </c>
      <c r="AO72" s="4">
        <f>CumHKI!AN72*Inputs!AQ$15*Population!AN71</f>
        <v>1403942.8361141505</v>
      </c>
      <c r="AP72" s="4">
        <f>CumHKI!AO72*Inputs!AR$15*Population!AO71</f>
        <v>1331326.3400339489</v>
      </c>
      <c r="AQ72" s="4">
        <f>CumHKI!AP72*Inputs!AS$15*Population!AP71</f>
        <v>1326968.2259813896</v>
      </c>
      <c r="AR72" s="4">
        <f>CumHKI!AQ72*Inputs!AT$15*Population!AQ71</f>
        <v>1331936.3204104849</v>
      </c>
      <c r="AS72" s="4">
        <f>CumHKI!AR72*Inputs!AU$15*Population!AR71</f>
        <v>1346333.8189942541</v>
      </c>
      <c r="AT72" s="4">
        <f>CumHKI!AS72*Inputs!AV$15*Population!AS71</f>
        <v>1286324.43997519</v>
      </c>
      <c r="AU72" s="4">
        <f>CumHKI!AT72*Inputs!AW$15*Population!AT71</f>
        <v>1238387.406208504</v>
      </c>
      <c r="AV72" s="4">
        <f>CumHKI!AU72*Inputs!AX$15*Population!AU71</f>
        <v>1214570.577466639</v>
      </c>
      <c r="AW72" s="4">
        <f>CumHKI!AV72*Inputs!AY$15*Population!AV71</f>
        <v>1150068.1205707046</v>
      </c>
      <c r="AX72" s="4">
        <f>CumHKI!AW72*Inputs!AZ$15*Population!AW71</f>
        <v>1115280.441573533</v>
      </c>
      <c r="AY72" s="4">
        <f>CumHKI!AX72*Inputs!BA$15*Population!AX71</f>
        <v>1010355.8441382871</v>
      </c>
      <c r="AZ72" s="4">
        <f>CumHKI!AY72*Inputs!BB$15*Population!AY71</f>
        <v>927270.71461234905</v>
      </c>
      <c r="BA72" s="4">
        <f>CumHKI!AZ72*Inputs!BC$15*Population!AZ71</f>
        <v>901321.91932563414</v>
      </c>
      <c r="BB72" s="4">
        <f>CumHKI!BA72*Inputs!BD$15*Population!BA71</f>
        <v>827708.08580456511</v>
      </c>
      <c r="BC72" s="4">
        <f>CumHKI!BB72*Inputs!BE$15*Population!BB71</f>
        <v>801130.00008364709</v>
      </c>
      <c r="BD72" s="4">
        <f>CumHKI!BC72*Inputs!BF$15*Population!BC71</f>
        <v>755235.3175144844</v>
      </c>
      <c r="BE72" s="4">
        <f>CumHKI!BD72*Inputs!BG$15*Population!BD71</f>
        <v>711836.93082061375</v>
      </c>
      <c r="BF72" s="4">
        <f>CumHKI!BE72*Inputs!BH$15*Population!BE71</f>
        <v>707378.8919292849</v>
      </c>
      <c r="BG72" s="4">
        <f>CumHKI!BF72*Inputs!BI$15*Population!BF71</f>
        <v>680771.36015378265</v>
      </c>
      <c r="BH72" s="4">
        <f>CumHKI!BG72*Inputs!BJ$15*Population!BG71</f>
        <v>637189.15050224541</v>
      </c>
      <c r="BI72" s="4">
        <f>CumHKI!BH72*Inputs!BK$15*Population!BH71</f>
        <v>573751.36373739352</v>
      </c>
      <c r="BJ72" s="4">
        <f>CumHKI!BI72*Inputs!BL$15*Population!BI71</f>
        <v>504692.0590579423</v>
      </c>
      <c r="BK72" s="4">
        <f>CumHKI!BJ72*Inputs!BM$15*Population!BJ71</f>
        <v>448483.67161281116</v>
      </c>
      <c r="BL72" s="4">
        <f>CumHKI!BK72*Inputs!BN$15*Population!BK71</f>
        <v>373345.83377868781</v>
      </c>
      <c r="BM72" s="4">
        <f>CumHKI!BL72*Inputs!BO$15*Population!BL71</f>
        <v>314694.24245994125</v>
      </c>
      <c r="BN72" s="4">
        <f>CumHKI!BM72*Inputs!BP$15*Population!BM71</f>
        <v>264209.73112039722</v>
      </c>
      <c r="BO72" s="4">
        <f>CumHKI!BN72*Inputs!BQ$15*Population!BN71</f>
        <v>208021.05835232112</v>
      </c>
      <c r="BP72" s="4">
        <f>CumHKI!BO72*Inputs!BR$15*Population!BO71</f>
        <v>205845.98960341269</v>
      </c>
      <c r="BQ72" s="4">
        <f>CumHKI!BP72*Inputs!BS$15*Population!BP71</f>
        <v>174546.40103407096</v>
      </c>
      <c r="BR72" s="4">
        <f>CumHKI!BQ72*Inputs!BT$15*Population!BQ71</f>
        <v>156264.02290501425</v>
      </c>
      <c r="BS72" s="4">
        <f>CumHKI!BR72*Inputs!BU$15*Population!BR71</f>
        <v>144700.01770007142</v>
      </c>
      <c r="BT72" s="4">
        <f>CumHKI!BS72*Inputs!BV$15*Population!BS71</f>
        <v>136710.79721128184</v>
      </c>
      <c r="BU72" s="4">
        <f>CumHKI!BT72*Inputs!BW$15*Population!BT71</f>
        <v>121892.72161558724</v>
      </c>
      <c r="BV72" s="4">
        <f>CumHKI!BU72*Inputs!BX$15*Population!BU71</f>
        <v>111855.14619743582</v>
      </c>
      <c r="BW72" s="4">
        <f>CumHKI!BV72*Inputs!BY$15*Population!BV71</f>
        <v>93086.087286266047</v>
      </c>
      <c r="BX72" s="4">
        <f>CumHKI!BW72*Inputs!BZ$15*Population!BW71</f>
        <v>81617.059291630096</v>
      </c>
      <c r="BY72" s="4">
        <f>CumHKI!BX72*Inputs!CA$15*Population!BX71</f>
        <v>75400.337785088937</v>
      </c>
      <c r="BZ72" s="4">
        <f>CumHKI!BY72*Inputs!CB$15*Population!BY71</f>
        <v>68998.224941723252</v>
      </c>
      <c r="CA72" s="4">
        <f>CumHKI!BZ72*Inputs!CC$15*Population!BZ71</f>
        <v>54874.010451121831</v>
      </c>
      <c r="CB72" s="4">
        <f>CumHKI!CA72*Inputs!CD$15*Population!CA71</f>
        <v>54759.053384441911</v>
      </c>
      <c r="CC72" s="4">
        <f>CumHKI!CB72*Inputs!CE$15*Population!CB71</f>
        <v>45833.869945507889</v>
      </c>
      <c r="CD72" s="4">
        <f>CumHKI!CC72*Inputs!CF$15*Population!CC71</f>
        <v>34545.037382734168</v>
      </c>
      <c r="CE72" s="4">
        <f>CumHKI!CD72*Inputs!CG$15*Population!CD71</f>
        <v>28579.319390099619</v>
      </c>
      <c r="CF72" s="4">
        <f>CumHKI!CE72*Inputs!CH$15*Population!CE71</f>
        <v>14534.297394717214</v>
      </c>
      <c r="CG72" s="4">
        <f>CumHKI!CF72*Inputs!CI$15*Population!CF71</f>
        <v>12714.55219581804</v>
      </c>
      <c r="CH72" s="4">
        <f>CumHKI!CG72*Inputs!CJ$15*Population!CG71</f>
        <v>11129.317607317624</v>
      </c>
      <c r="CI72" s="4">
        <f>CumHKI!CH72*Inputs!CK$15*Population!CH71</f>
        <v>9620.3064651858385</v>
      </c>
      <c r="CJ72" s="4">
        <f>CumHKI!CI72*Inputs!CL$15*Population!CI71</f>
        <v>8079.8875494648137</v>
      </c>
      <c r="CK72" s="4">
        <f>CumHKI!CJ72*Inputs!CM$15*Population!CJ71</f>
        <v>6608.365177945594</v>
      </c>
      <c r="CL72" s="4">
        <f>CumHKI!CK72*Inputs!CN$15*Population!CK71</f>
        <v>7905.0110346624006</v>
      </c>
      <c r="CM72" s="4">
        <f>CumHKI!CL72*Inputs!CO$15*Population!CL71</f>
        <v>5966.4915596273122</v>
      </c>
      <c r="CN72" s="4">
        <f>CumHKI!CM72*Inputs!CP$15*Population!CM71</f>
        <v>4367.1293937422342</v>
      </c>
      <c r="CO72" s="4">
        <f>CumHKI!CN72*Inputs!CQ$15*Population!CN71</f>
        <v>3066.4603076053172</v>
      </c>
      <c r="CP72" s="4">
        <f>CumHKI!CO72*Inputs!CR$15*Population!CO71</f>
        <v>2049.0927446119845</v>
      </c>
      <c r="CQ72" s="4">
        <f>CumHKI!CP72*Inputs!CS$15*Population!CP71</f>
        <v>1375.9457426251199</v>
      </c>
      <c r="CR72" s="4">
        <f>CumHKI!CQ72*Inputs!CT$15*Population!CQ71</f>
        <v>932.26119979104612</v>
      </c>
      <c r="CS72" s="4">
        <f>CumHKI!CR72*Inputs!CU$15*Population!CR71</f>
        <v>626.68245154348483</v>
      </c>
      <c r="CT72" s="4">
        <f>CumHKI!CS72*Inputs!CV$15*Population!CS71</f>
        <v>420.41437260233033</v>
      </c>
      <c r="CU72" s="4">
        <f>CumHKI!CT72*Inputs!CW$15*Population!CT71</f>
        <v>279.02792793729247</v>
      </c>
      <c r="CV72" s="4">
        <f>CumHKI!CU72*Inputs!CX$15*Population!CU71</f>
        <v>178.59016176555195</v>
      </c>
      <c r="CW72" s="4">
        <f>CumHKI!CV72*Inputs!CY$15*Population!CV71</f>
        <v>104.31192274542894</v>
      </c>
      <c r="CX72" s="4">
        <f>CumHKI!CW72*Inputs!CZ$15*Population!CW71</f>
        <v>66.301625252195635</v>
      </c>
      <c r="CY72" s="4">
        <f>CumHKI!CX72*Inputs!DA$15*Population!CX71</f>
        <v>48.183722092170427</v>
      </c>
      <c r="CZ72" s="4">
        <f>CumHKI!CY72*Inputs!DB$15*Population!CY71</f>
        <v>35.351855000348458</v>
      </c>
    </row>
    <row r="73" spans="1:104" x14ac:dyDescent="0.25">
      <c r="A73">
        <f>'HKFI(x)'!AE71</f>
        <v>2019</v>
      </c>
      <c r="B73">
        <f t="shared" si="2"/>
        <v>42829931.654238075</v>
      </c>
      <c r="C73">
        <f t="shared" si="3"/>
        <v>4.6371472401760983</v>
      </c>
      <c r="D73" s="4">
        <f>CumHKI!C73*Inputs!F$15*Population!C72</f>
        <v>0</v>
      </c>
      <c r="E73" s="4">
        <f>CumHKI!D73*Inputs!G$15*Population!D72</f>
        <v>0</v>
      </c>
      <c r="F73" s="4">
        <f>CumHKI!E73*Inputs!H$15*Population!E72</f>
        <v>0</v>
      </c>
      <c r="G73" s="4">
        <f>CumHKI!F73*Inputs!I$15*Population!F72</f>
        <v>0</v>
      </c>
      <c r="H73" s="4">
        <f>CumHKI!G73*Inputs!J$15*Population!G72</f>
        <v>0</v>
      </c>
      <c r="I73" s="4">
        <f>CumHKI!H73*Inputs!K$15*Population!H72</f>
        <v>0</v>
      </c>
      <c r="J73" s="4">
        <f>CumHKI!I73*Inputs!L$15*Population!I72</f>
        <v>0</v>
      </c>
      <c r="K73" s="4">
        <f>CumHKI!J73*Inputs!M$15*Population!J72</f>
        <v>0</v>
      </c>
      <c r="L73" s="4">
        <f>CumHKI!K73*Inputs!N$15*Population!K72</f>
        <v>0</v>
      </c>
      <c r="M73" s="4">
        <f>CumHKI!L73*Inputs!O$15*Population!L72</f>
        <v>0</v>
      </c>
      <c r="N73" s="4">
        <f>CumHKI!M73*Inputs!P$15*Population!M72</f>
        <v>0</v>
      </c>
      <c r="O73" s="4">
        <f>CumHKI!N73*Inputs!Q$15*Population!N72</f>
        <v>0</v>
      </c>
      <c r="P73" s="4">
        <f>CumHKI!O73*Inputs!R$15*Population!O72</f>
        <v>0</v>
      </c>
      <c r="Q73" s="4">
        <f>CumHKI!P73*Inputs!S$15*Population!P72</f>
        <v>0</v>
      </c>
      <c r="R73" s="4">
        <f>CumHKI!Q73*Inputs!T$15*Population!Q72</f>
        <v>0</v>
      </c>
      <c r="S73" s="4">
        <f>CumHKI!R73*Inputs!U$15*Population!R72</f>
        <v>16017.362471264514</v>
      </c>
      <c r="T73" s="4">
        <f>CumHKI!S73*Inputs!V$15*Population!S72</f>
        <v>22218.315427323996</v>
      </c>
      <c r="U73" s="4">
        <f>CumHKI!T73*Inputs!W$15*Population!T72</f>
        <v>41411.25470716675</v>
      </c>
      <c r="V73" s="4">
        <f>CumHKI!U73*Inputs!X$15*Population!U72</f>
        <v>68657.564521173525</v>
      </c>
      <c r="W73" s="4">
        <f>CumHKI!V73*Inputs!Y$15*Population!V72</f>
        <v>119236.18961790495</v>
      </c>
      <c r="X73" s="4">
        <f>CumHKI!W73*Inputs!Z$15*Population!W72</f>
        <v>164460.01640387837</v>
      </c>
      <c r="Y73" s="4">
        <f>CumHKI!X73*Inputs!AA$15*Population!X72</f>
        <v>244002.1674739233</v>
      </c>
      <c r="Z73" s="4">
        <f>CumHKI!Y73*Inputs!AB$15*Population!Y72</f>
        <v>324083.01695149345</v>
      </c>
      <c r="AA73" s="4">
        <f>CumHKI!Z73*Inputs!AC$15*Population!Z72</f>
        <v>419039.17682766612</v>
      </c>
      <c r="AB73" s="4">
        <f>CumHKI!AA73*Inputs!AD$15*Population!AA72</f>
        <v>541199.79453624645</v>
      </c>
      <c r="AC73" s="4">
        <f>CumHKI!AB73*Inputs!AE$15*Population!AB72</f>
        <v>671209.04567839415</v>
      </c>
      <c r="AD73" s="4">
        <f>CumHKI!AC73*Inputs!AF$15*Population!AC72</f>
        <v>810030.9127937759</v>
      </c>
      <c r="AE73" s="4">
        <f>CumHKI!AD73*Inputs!AG$15*Population!AD72</f>
        <v>897522.39744955243</v>
      </c>
      <c r="AF73" s="4">
        <f>CumHKI!AE73*Inputs!AH$15*Population!AE72</f>
        <v>1021979.046407798</v>
      </c>
      <c r="AG73" s="4">
        <f>CumHKI!AF73*Inputs!AI$15*Population!AF72</f>
        <v>1179448.7266315727</v>
      </c>
      <c r="AH73" s="4">
        <f>CumHKI!AG73*Inputs!AJ$15*Population!AG72</f>
        <v>1262044.5407758083</v>
      </c>
      <c r="AI73" s="4">
        <f>CumHKI!AH73*Inputs!AK$15*Population!AH72</f>
        <v>1403709.8049000036</v>
      </c>
      <c r="AJ73" s="4">
        <f>CumHKI!AI73*Inputs!AL$15*Population!AI72</f>
        <v>1425958.3641058777</v>
      </c>
      <c r="AK73" s="4">
        <f>CumHKI!AJ73*Inputs!AM$15*Population!AJ72</f>
        <v>1448395.3763384316</v>
      </c>
      <c r="AL73" s="4">
        <f>CumHKI!AK73*Inputs!AN$15*Population!AK72</f>
        <v>1485605.8855295284</v>
      </c>
      <c r="AM73" s="4">
        <f>CumHKI!AL73*Inputs!AO$15*Population!AL72</f>
        <v>1482372.0923680561</v>
      </c>
      <c r="AN73" s="4">
        <f>CumHKI!AM73*Inputs!AP$15*Population!AM72</f>
        <v>1500733.9894135452</v>
      </c>
      <c r="AO73" s="4">
        <f>CumHKI!AN73*Inputs!AQ$15*Population!AN72</f>
        <v>1468720.7711625686</v>
      </c>
      <c r="AP73" s="4">
        <f>CumHKI!AO73*Inputs!AR$15*Population!AO72</f>
        <v>1393579.3503222703</v>
      </c>
      <c r="AQ73" s="4">
        <f>CumHKI!AP73*Inputs!AS$15*Population!AP72</f>
        <v>1390644.5239877449</v>
      </c>
      <c r="AR73" s="4">
        <f>CumHKI!AQ73*Inputs!AT$15*Population!AQ72</f>
        <v>1398315.5197592352</v>
      </c>
      <c r="AS73" s="4">
        <f>CumHKI!AR73*Inputs!AU$15*Population!AR72</f>
        <v>1415359.5176929927</v>
      </c>
      <c r="AT73" s="4">
        <f>CumHKI!AS73*Inputs!AV$15*Population!AS72</f>
        <v>1354104.4757749282</v>
      </c>
      <c r="AU73" s="4">
        <f>CumHKI!AT73*Inputs!AW$15*Population!AT72</f>
        <v>1303699.0806102445</v>
      </c>
      <c r="AV73" s="4">
        <f>CumHKI!AU73*Inputs!AX$15*Population!AU72</f>
        <v>1278135.096400378</v>
      </c>
      <c r="AW73" s="4">
        <f>CumHKI!AV73*Inputs!AY$15*Population!AV72</f>
        <v>1209738.3907525351</v>
      </c>
      <c r="AX73" s="4">
        <f>CumHKI!AW73*Inputs!AZ$15*Population!AW72</f>
        <v>1172970.9309637684</v>
      </c>
      <c r="AY73" s="4">
        <f>CumHKI!AX73*Inputs!BA$15*Population!AX72</f>
        <v>1062190.837690389</v>
      </c>
      <c r="AZ73" s="4">
        <f>CumHKI!AY73*Inputs!BB$15*Population!AY72</f>
        <v>975329.1047719568</v>
      </c>
      <c r="BA73" s="4">
        <f>CumHKI!AZ73*Inputs!BC$15*Population!AZ72</f>
        <v>949072.44587379834</v>
      </c>
      <c r="BB73" s="4">
        <f>CumHKI!BA73*Inputs!BD$15*Population!BA72</f>
        <v>868884.85350696801</v>
      </c>
      <c r="BC73" s="4">
        <f>CumHKI!BB73*Inputs!BE$15*Population!BB72</f>
        <v>835971.7071924943</v>
      </c>
      <c r="BD73" s="4">
        <f>CumHKI!BC73*Inputs!BF$15*Population!BC72</f>
        <v>784441.1163038864</v>
      </c>
      <c r="BE73" s="4">
        <f>CumHKI!BD73*Inputs!BG$15*Population!BD72</f>
        <v>739439.77659081179</v>
      </c>
      <c r="BF73" s="4">
        <f>CumHKI!BE73*Inputs!BH$15*Population!BE72</f>
        <v>734686.87239379541</v>
      </c>
      <c r="BG73" s="4">
        <f>CumHKI!BF73*Inputs!BI$15*Population!BF72</f>
        <v>708258.23764766974</v>
      </c>
      <c r="BH73" s="4">
        <f>CumHKI!BG73*Inputs!BJ$15*Population!BG72</f>
        <v>664351.03459919139</v>
      </c>
      <c r="BI73" s="4">
        <f>CumHKI!BH73*Inputs!BK$15*Population!BH72</f>
        <v>599332.41052808089</v>
      </c>
      <c r="BJ73" s="4">
        <f>CumHKI!BI73*Inputs!BL$15*Population!BI72</f>
        <v>526436.0138217723</v>
      </c>
      <c r="BK73" s="4">
        <f>CumHKI!BJ73*Inputs!BM$15*Population!BJ72</f>
        <v>466790.57943792408</v>
      </c>
      <c r="BL73" s="4">
        <f>CumHKI!BK73*Inputs!BN$15*Population!BK72</f>
        <v>388750.14900252642</v>
      </c>
      <c r="BM73" s="4">
        <f>CumHKI!BL73*Inputs!BO$15*Population!BL72</f>
        <v>328380.48334622319</v>
      </c>
      <c r="BN73" s="4">
        <f>CumHKI!BM73*Inputs!BP$15*Population!BM72</f>
        <v>276089.26418897416</v>
      </c>
      <c r="BO73" s="4">
        <f>CumHKI!BN73*Inputs!BQ$15*Population!BN72</f>
        <v>217634.02818953764</v>
      </c>
      <c r="BP73" s="4">
        <f>CumHKI!BO73*Inputs!BR$15*Population!BO72</f>
        <v>215879.80210898499</v>
      </c>
      <c r="BQ73" s="4">
        <f>CumHKI!BP73*Inputs!BS$15*Population!BP72</f>
        <v>182746.22801150728</v>
      </c>
      <c r="BR73" s="4">
        <f>CumHKI!BQ73*Inputs!BT$15*Population!BQ72</f>
        <v>162720.18344197626</v>
      </c>
      <c r="BS73" s="4">
        <f>CumHKI!BR73*Inputs!BU$15*Population!BR72</f>
        <v>150161.60858482704</v>
      </c>
      <c r="BT73" s="4">
        <f>CumHKI!BS73*Inputs!BV$15*Population!BS72</f>
        <v>141816.76139389619</v>
      </c>
      <c r="BU73" s="4">
        <f>CumHKI!BT73*Inputs!BW$15*Population!BT72</f>
        <v>126239.28722830016</v>
      </c>
      <c r="BV73" s="4">
        <f>CumHKI!BU73*Inputs!BX$15*Population!BU72</f>
        <v>116269.19443751367</v>
      </c>
      <c r="BW73" s="4">
        <f>CumHKI!BV73*Inputs!BY$15*Population!BV72</f>
        <v>97500.70687067321</v>
      </c>
      <c r="BX73" s="4">
        <f>CumHKI!BW73*Inputs!BZ$15*Population!BW72</f>
        <v>86041.780409010171</v>
      </c>
      <c r="BY73" s="4">
        <f>CumHKI!BX73*Inputs!CA$15*Population!BX72</f>
        <v>79697.958190562058</v>
      </c>
      <c r="BZ73" s="4">
        <f>CumHKI!BY73*Inputs!CB$15*Population!BY72</f>
        <v>73141.306098754372</v>
      </c>
      <c r="CA73" s="4">
        <f>CumHKI!BZ73*Inputs!CC$15*Population!BZ72</f>
        <v>58439.267730126878</v>
      </c>
      <c r="CB73" s="4">
        <f>CumHKI!CA73*Inputs!CD$15*Population!CA72</f>
        <v>58750.199336301652</v>
      </c>
      <c r="CC73" s="4">
        <f>CumHKI!CB73*Inputs!CE$15*Population!CB72</f>
        <v>49541.540898083593</v>
      </c>
      <c r="CD73" s="4">
        <f>CumHKI!CC73*Inputs!CF$15*Population!CC72</f>
        <v>37450.526999471556</v>
      </c>
      <c r="CE73" s="4">
        <f>CumHKI!CD73*Inputs!CG$15*Population!CD72</f>
        <v>31154.954346378396</v>
      </c>
      <c r="CF73" s="4">
        <f>CumHKI!CE73*Inputs!CH$15*Population!CE72</f>
        <v>16569.197381607912</v>
      </c>
      <c r="CG73" s="4">
        <f>CumHKI!CF73*Inputs!CI$15*Population!CF72</f>
        <v>14441.286056760806</v>
      </c>
      <c r="CH73" s="4">
        <f>CumHKI!CG73*Inputs!CJ$15*Population!CG72</f>
        <v>12518.277507230809</v>
      </c>
      <c r="CI73" s="4">
        <f>CumHKI!CH73*Inputs!CK$15*Population!CH72</f>
        <v>10868.655461891487</v>
      </c>
      <c r="CJ73" s="4">
        <f>CumHKI!CI73*Inputs!CL$15*Population!CI72</f>
        <v>9302.4903264180157</v>
      </c>
      <c r="CK73" s="4">
        <f>CumHKI!CJ73*Inputs!CM$15*Population!CJ72</f>
        <v>7688.6536874559652</v>
      </c>
      <c r="CL73" s="4">
        <f>CumHKI!CK73*Inputs!CN$15*Population!CK72</f>
        <v>6167.5406894861444</v>
      </c>
      <c r="CM73" s="4">
        <f>CumHKI!CL73*Inputs!CO$15*Population!CL72</f>
        <v>7243.778937429558</v>
      </c>
      <c r="CN73" s="4">
        <f>CumHKI!CM73*Inputs!CP$15*Population!CM72</f>
        <v>5368.3444069659245</v>
      </c>
      <c r="CO73" s="4">
        <f>CumHKI!CN73*Inputs!CQ$15*Population!CN72</f>
        <v>3841.3214433528042</v>
      </c>
      <c r="CP73" s="4">
        <f>CumHKI!CO73*Inputs!CR$15*Population!CO72</f>
        <v>2591.072945765462</v>
      </c>
      <c r="CQ73" s="4">
        <f>CumHKI!CP73*Inputs!CS$15*Population!CP72</f>
        <v>1731.425892179451</v>
      </c>
      <c r="CR73" s="4">
        <f>CumHKI!CQ73*Inputs!CT$15*Population!CQ72</f>
        <v>1162.635557262849</v>
      </c>
      <c r="CS73" s="4">
        <f>CumHKI!CR73*Inputs!CU$15*Population!CR72</f>
        <v>787.73456391216234</v>
      </c>
      <c r="CT73" s="4">
        <f>CumHKI!CS73*Inputs!CV$15*Population!CS72</f>
        <v>529.5290931218193</v>
      </c>
      <c r="CU73" s="4">
        <f>CumHKI!CT73*Inputs!CW$15*Population!CT72</f>
        <v>355.23835223275455</v>
      </c>
      <c r="CV73" s="4">
        <f>CumHKI!CU73*Inputs!CX$15*Population!CU72</f>
        <v>235.77077237823752</v>
      </c>
      <c r="CW73" s="4">
        <f>CumHKI!CV73*Inputs!CY$15*Population!CV72</f>
        <v>150.90367724080065</v>
      </c>
      <c r="CX73" s="4">
        <f>CumHKI!CW73*Inputs!CZ$15*Population!CW72</f>
        <v>88.140648772175609</v>
      </c>
      <c r="CY73" s="4">
        <f>CumHKI!CX73*Inputs!DA$15*Population!CX72</f>
        <v>56.023013578610978</v>
      </c>
      <c r="CZ73" s="4">
        <f>CumHKI!CY73*Inputs!DB$15*Population!CY72</f>
        <v>40.713893615274365</v>
      </c>
    </row>
    <row r="74" spans="1:104" x14ac:dyDescent="0.25">
      <c r="A74">
        <f>'HKFI(x)'!AE72</f>
        <v>2020</v>
      </c>
      <c r="B74">
        <f t="shared" si="2"/>
        <v>44817311.346883468</v>
      </c>
      <c r="C74">
        <f t="shared" si="3"/>
        <v>4.6401654541252002</v>
      </c>
      <c r="D74" s="4">
        <f>CumHKI!C74*Inputs!F$15*Population!C73</f>
        <v>0</v>
      </c>
      <c r="E74" s="4">
        <f>CumHKI!D74*Inputs!G$15*Population!D73</f>
        <v>0</v>
      </c>
      <c r="F74" s="4">
        <f>CumHKI!E74*Inputs!H$15*Population!E73</f>
        <v>0</v>
      </c>
      <c r="G74" s="4">
        <f>CumHKI!F74*Inputs!I$15*Population!F73</f>
        <v>0</v>
      </c>
      <c r="H74" s="4">
        <f>CumHKI!G74*Inputs!J$15*Population!G73</f>
        <v>0</v>
      </c>
      <c r="I74" s="4">
        <f>CumHKI!H74*Inputs!K$15*Population!H73</f>
        <v>0</v>
      </c>
      <c r="J74" s="4">
        <f>CumHKI!I74*Inputs!L$15*Population!I73</f>
        <v>0</v>
      </c>
      <c r="K74" s="4">
        <f>CumHKI!J74*Inputs!M$15*Population!J73</f>
        <v>0</v>
      </c>
      <c r="L74" s="4">
        <f>CumHKI!K74*Inputs!N$15*Population!K73</f>
        <v>0</v>
      </c>
      <c r="M74" s="4">
        <f>CumHKI!L74*Inputs!O$15*Population!L73</f>
        <v>0</v>
      </c>
      <c r="N74" s="4">
        <f>CumHKI!M74*Inputs!P$15*Population!M73</f>
        <v>0</v>
      </c>
      <c r="O74" s="4">
        <f>CumHKI!N74*Inputs!Q$15*Population!N73</f>
        <v>0</v>
      </c>
      <c r="P74" s="4">
        <f>CumHKI!O74*Inputs!R$15*Population!O73</f>
        <v>0</v>
      </c>
      <c r="Q74" s="4">
        <f>CumHKI!P74*Inputs!S$15*Population!P73</f>
        <v>0</v>
      </c>
      <c r="R74" s="4">
        <f>CumHKI!Q74*Inputs!T$15*Population!Q73</f>
        <v>0</v>
      </c>
      <c r="S74" s="4">
        <f>CumHKI!R74*Inputs!U$15*Population!R73</f>
        <v>16915.184333402176</v>
      </c>
      <c r="T74" s="4">
        <f>CumHKI!S74*Inputs!V$15*Population!S73</f>
        <v>22982.693905951623</v>
      </c>
      <c r="U74" s="4">
        <f>CumHKI!T74*Inputs!W$15*Population!T73</f>
        <v>43502.882797600658</v>
      </c>
      <c r="V74" s="4">
        <f>CumHKI!U74*Inputs!X$15*Population!U73</f>
        <v>72676.995506390391</v>
      </c>
      <c r="W74" s="4">
        <f>CumHKI!V74*Inputs!Y$15*Population!V73</f>
        <v>126044.64881341318</v>
      </c>
      <c r="X74" s="4">
        <f>CumHKI!W74*Inputs!Z$15*Population!W73</f>
        <v>173526.40627066832</v>
      </c>
      <c r="Y74" s="4">
        <f>CumHKI!X74*Inputs!AA$15*Population!X73</f>
        <v>257018.1561882782</v>
      </c>
      <c r="Z74" s="4">
        <f>CumHKI!Y74*Inputs!AB$15*Population!Y73</f>
        <v>341158.22138440405</v>
      </c>
      <c r="AA74" s="4">
        <f>CumHKI!Z74*Inputs!AC$15*Population!Z73</f>
        <v>440797.00497454352</v>
      </c>
      <c r="AB74" s="4">
        <f>CumHKI!AA74*Inputs!AD$15*Population!AA73</f>
        <v>568963.18216480373</v>
      </c>
      <c r="AC74" s="4">
        <f>CumHKI!AB74*Inputs!AE$15*Population!AB73</f>
        <v>705212.30255997763</v>
      </c>
      <c r="AD74" s="4">
        <f>CumHKI!AC74*Inputs!AF$15*Population!AC73</f>
        <v>849738.91329460661</v>
      </c>
      <c r="AE74" s="4">
        <f>CumHKI!AD74*Inputs!AG$15*Population!AD73</f>
        <v>939356.76850918646</v>
      </c>
      <c r="AF74" s="4">
        <f>CumHKI!AE74*Inputs!AH$15*Population!AE73</f>
        <v>1067849.0918209937</v>
      </c>
      <c r="AG74" s="4">
        <f>CumHKI!AF74*Inputs!AI$15*Population!AF73</f>
        <v>1231036.5880428303</v>
      </c>
      <c r="AH74" s="4">
        <f>CumHKI!AG74*Inputs!AJ$15*Population!AG73</f>
        <v>1315345.1189839949</v>
      </c>
      <c r="AI74" s="4">
        <f>CumHKI!AH74*Inputs!AK$15*Population!AH73</f>
        <v>1461159.2128370642</v>
      </c>
      <c r="AJ74" s="4">
        <f>CumHKI!AI74*Inputs!AL$15*Population!AI73</f>
        <v>1483790.3888733778</v>
      </c>
      <c r="AK74" s="4">
        <f>CumHKI!AJ74*Inputs!AM$15*Population!AJ73</f>
        <v>1506811.8597098263</v>
      </c>
      <c r="AL74" s="4">
        <f>CumHKI!AK74*Inputs!AN$15*Population!AK73</f>
        <v>1544780.8610225606</v>
      </c>
      <c r="AM74" s="4">
        <f>CumHKI!AL74*Inputs!AO$15*Population!AL73</f>
        <v>1540590.7560772081</v>
      </c>
      <c r="AN74" s="4">
        <f>CumHKI!AM74*Inputs!AP$15*Population!AM73</f>
        <v>1562191.3106140133</v>
      </c>
      <c r="AO74" s="4">
        <f>CumHKI!AN74*Inputs!AQ$15*Population!AN73</f>
        <v>1533038.8741488936</v>
      </c>
      <c r="AP74" s="4">
        <f>CumHKI!AO74*Inputs!AR$15*Population!AO73</f>
        <v>1457584.6464556644</v>
      </c>
      <c r="AQ74" s="4">
        <f>CumHKI!AP74*Inputs!AS$15*Population!AP73</f>
        <v>1455393.0049366537</v>
      </c>
      <c r="AR74" s="4">
        <f>CumHKI!AQ74*Inputs!AT$15*Population!AQ73</f>
        <v>1465155.7832217882</v>
      </c>
      <c r="AS74" s="4">
        <f>CumHKI!AR74*Inputs!AU$15*Population!AR73</f>
        <v>1485667.3031522492</v>
      </c>
      <c r="AT74" s="4">
        <f>CumHKI!AS74*Inputs!AV$15*Population!AS73</f>
        <v>1423354.6849243005</v>
      </c>
      <c r="AU74" s="4">
        <f>CumHKI!AT74*Inputs!AW$15*Population!AT73</f>
        <v>1372276.724228119</v>
      </c>
      <c r="AV74" s="4">
        <f>CumHKI!AU74*Inputs!AX$15*Population!AU73</f>
        <v>1345477.5955387759</v>
      </c>
      <c r="AW74" s="4">
        <f>CumHKI!AV74*Inputs!AY$15*Population!AV73</f>
        <v>1273036.7209433594</v>
      </c>
      <c r="AX74" s="4">
        <f>CumHKI!AW74*Inputs!AZ$15*Population!AW73</f>
        <v>1233869.5934119567</v>
      </c>
      <c r="AY74" s="4">
        <f>CumHKI!AX74*Inputs!BA$15*Population!AX73</f>
        <v>1117228.0046600383</v>
      </c>
      <c r="AZ74" s="4">
        <f>CumHKI!AY74*Inputs!BB$15*Population!AY73</f>
        <v>1025508.5610720561</v>
      </c>
      <c r="BA74" s="4">
        <f>CumHKI!AZ74*Inputs!BC$15*Population!AZ73</f>
        <v>998459.97536500508</v>
      </c>
      <c r="BB74" s="4">
        <f>CumHKI!BA74*Inputs!BD$15*Population!BA73</f>
        <v>915142.56181064562</v>
      </c>
      <c r="BC74" s="4">
        <f>CumHKI!BB74*Inputs!BE$15*Population!BB73</f>
        <v>877801.96241007256</v>
      </c>
      <c r="BD74" s="4">
        <f>CumHKI!BC74*Inputs!BF$15*Population!BC73</f>
        <v>818802.71629039932</v>
      </c>
      <c r="BE74" s="4">
        <f>CumHKI!BD74*Inputs!BG$15*Population!BD73</f>
        <v>768272.12284058682</v>
      </c>
      <c r="BF74" s="4">
        <f>CumHKI!BE74*Inputs!BH$15*Population!BE73</f>
        <v>763479.59381993313</v>
      </c>
      <c r="BG74" s="4">
        <f>CumHKI!BF74*Inputs!BI$15*Population!BF73</f>
        <v>736013.23357367481</v>
      </c>
      <c r="BH74" s="4">
        <f>CumHKI!BG74*Inputs!BJ$15*Population!BG73</f>
        <v>691677.16125687421</v>
      </c>
      <c r="BI74" s="4">
        <f>CumHKI!BH74*Inputs!BK$15*Population!BH73</f>
        <v>625381.17015971313</v>
      </c>
      <c r="BJ74" s="4">
        <f>CumHKI!BI74*Inputs!BL$15*Population!BI73</f>
        <v>550406.62908878177</v>
      </c>
      <c r="BK74" s="4">
        <f>CumHKI!BJ74*Inputs!BM$15*Population!BJ73</f>
        <v>487369.33912818797</v>
      </c>
      <c r="BL74" s="4">
        <f>CumHKI!BK74*Inputs!BN$15*Population!BK73</f>
        <v>404997.76251690596</v>
      </c>
      <c r="BM74" s="4">
        <f>CumHKI!BL74*Inputs!BO$15*Population!BL73</f>
        <v>342243.53244718554</v>
      </c>
      <c r="BN74" s="4">
        <f>CumHKI!BM74*Inputs!BP$15*Population!BM73</f>
        <v>288380.36090163217</v>
      </c>
      <c r="BO74" s="4">
        <f>CumHKI!BN74*Inputs!BQ$15*Population!BN73</f>
        <v>227649.53516272496</v>
      </c>
      <c r="BP74" s="4">
        <f>CumHKI!BO74*Inputs!BR$15*Population!BO73</f>
        <v>226112.91573834972</v>
      </c>
      <c r="BQ74" s="4">
        <f>CumHKI!BP74*Inputs!BS$15*Population!BP73</f>
        <v>191907.01770210013</v>
      </c>
      <c r="BR74" s="4">
        <f>CumHKI!BQ74*Inputs!BT$15*Population!BQ73</f>
        <v>170608.17022829811</v>
      </c>
      <c r="BS74" s="4">
        <f>CumHKI!BR74*Inputs!BU$15*Population!BR73</f>
        <v>156584.53208655267</v>
      </c>
      <c r="BT74" s="4">
        <f>CumHKI!BS74*Inputs!BV$15*Population!BS73</f>
        <v>147371.49053940852</v>
      </c>
      <c r="BU74" s="4">
        <f>CumHKI!BT74*Inputs!BW$15*Population!BT73</f>
        <v>131124.94744159488</v>
      </c>
      <c r="BV74" s="4">
        <f>CumHKI!BU74*Inputs!BX$15*Population!BU73</f>
        <v>120572.40410080319</v>
      </c>
      <c r="BW74" s="4">
        <f>CumHKI!BV74*Inputs!BY$15*Population!BV73</f>
        <v>101493.60815245968</v>
      </c>
      <c r="BX74" s="4">
        <f>CumHKI!BW74*Inputs!BZ$15*Population!BW73</f>
        <v>90269.958199036424</v>
      </c>
      <c r="BY74" s="4">
        <f>CumHKI!BX74*Inputs!CA$15*Population!BX73</f>
        <v>84186.529400972111</v>
      </c>
      <c r="BZ74" s="4">
        <f>CumHKI!BY74*Inputs!CB$15*Population!BY73</f>
        <v>77454.516904614444</v>
      </c>
      <c r="CA74" s="4">
        <f>CumHKI!BZ74*Inputs!CC$15*Population!BZ73</f>
        <v>62007.250626009052</v>
      </c>
      <c r="CB74" s="4">
        <f>CumHKI!CA74*Inputs!CD$15*Population!CA73</f>
        <v>62554.559371083888</v>
      </c>
      <c r="CC74" s="4">
        <f>CumHKI!CB74*Inputs!CE$15*Population!CB73</f>
        <v>53131.082181508384</v>
      </c>
      <c r="CD74" s="4">
        <f>CumHKI!CC74*Inputs!CF$15*Population!CC73</f>
        <v>40448.42810641403</v>
      </c>
      <c r="CE74" s="4">
        <f>CumHKI!CD74*Inputs!CG$15*Population!CD73</f>
        <v>33706.732419392429</v>
      </c>
      <c r="CF74" s="4">
        <f>CumHKI!CE74*Inputs!CH$15*Population!CE73</f>
        <v>18771.502443771169</v>
      </c>
      <c r="CG74" s="4">
        <f>CumHKI!CF74*Inputs!CI$15*Population!CF73</f>
        <v>16087.970493896966</v>
      </c>
      <c r="CH74" s="4">
        <f>CumHKI!CG74*Inputs!CJ$15*Population!CG73</f>
        <v>13894.321304576266</v>
      </c>
      <c r="CI74" s="4">
        <f>CumHKI!CH74*Inputs!CK$15*Population!CH73</f>
        <v>11946.476174886286</v>
      </c>
      <c r="CJ74" s="4">
        <f>CumHKI!CI74*Inputs!CL$15*Population!CI73</f>
        <v>10270.08653190175</v>
      </c>
      <c r="CK74" s="4">
        <f>CumHKI!CJ74*Inputs!CM$15*Population!CJ73</f>
        <v>8650.3199585050843</v>
      </c>
      <c r="CL74" s="4">
        <f>CumHKI!CK74*Inputs!CN$15*Population!CK73</f>
        <v>7012.2315798328291</v>
      </c>
      <c r="CM74" s="4">
        <f>CumHKI!CL74*Inputs!CO$15*Population!CL73</f>
        <v>5522.8429326057058</v>
      </c>
      <c r="CN74" s="4">
        <f>CumHKI!CM74*Inputs!CP$15*Population!CM73</f>
        <v>6369.0475179641408</v>
      </c>
      <c r="CO74" s="4">
        <f>CumHKI!CN74*Inputs!CQ$15*Population!CN73</f>
        <v>4614.3753874051381</v>
      </c>
      <c r="CP74" s="4">
        <f>CumHKI!CO74*Inputs!CR$15*Population!CO73</f>
        <v>3171.837314409016</v>
      </c>
      <c r="CQ74" s="4">
        <f>CumHKI!CP74*Inputs!CS$15*Population!CP73</f>
        <v>2139.488187836032</v>
      </c>
      <c r="CR74" s="4">
        <f>CumHKI!CQ74*Inputs!CT$15*Population!CQ73</f>
        <v>1429.6645914524975</v>
      </c>
      <c r="CS74" s="4">
        <f>CumHKI!CR74*Inputs!CU$15*Population!CR73</f>
        <v>960.00579435141299</v>
      </c>
      <c r="CT74" s="4">
        <f>CumHKI!CS74*Inputs!CV$15*Population!CS73</f>
        <v>650.44436413670655</v>
      </c>
      <c r="CU74" s="4">
        <f>CumHKI!CT74*Inputs!CW$15*Population!CT73</f>
        <v>437.24019491661505</v>
      </c>
      <c r="CV74" s="4">
        <f>CumHKI!CU74*Inputs!CX$15*Population!CU73</f>
        <v>293.32568954124304</v>
      </c>
      <c r="CW74" s="4">
        <f>CumHKI!CV74*Inputs!CY$15*Population!CV73</f>
        <v>194.6794988402757</v>
      </c>
      <c r="CX74" s="4">
        <f>CumHKI!CW74*Inputs!CZ$15*Population!CW73</f>
        <v>124.60345259107898</v>
      </c>
      <c r="CY74" s="4">
        <f>CumHKI!CX74*Inputs!DA$15*Population!CX73</f>
        <v>72.779069081964636</v>
      </c>
      <c r="CZ74" s="4">
        <f>CumHKI!CY74*Inputs!DB$15*Population!CY73</f>
        <v>46.2590510986198</v>
      </c>
    </row>
    <row r="75" spans="1:104" x14ac:dyDescent="0.25">
      <c r="A75">
        <f>'HKFI(x)'!AE73</f>
        <v>2021</v>
      </c>
      <c r="B75">
        <f t="shared" si="2"/>
        <v>46913382.412980527</v>
      </c>
      <c r="C75">
        <f t="shared" si="3"/>
        <v>4.6769228298270349</v>
      </c>
      <c r="D75" s="4">
        <f>CumHKI!C75*Inputs!F$15*Population!C74</f>
        <v>0</v>
      </c>
      <c r="E75" s="4">
        <f>CumHKI!D75*Inputs!G$15*Population!D74</f>
        <v>0</v>
      </c>
      <c r="F75" s="4">
        <f>CumHKI!E75*Inputs!H$15*Population!E74</f>
        <v>0</v>
      </c>
      <c r="G75" s="4">
        <f>CumHKI!F75*Inputs!I$15*Population!F74</f>
        <v>0</v>
      </c>
      <c r="H75" s="4">
        <f>CumHKI!G75*Inputs!J$15*Population!G74</f>
        <v>0</v>
      </c>
      <c r="I75" s="4">
        <f>CumHKI!H75*Inputs!K$15*Population!H74</f>
        <v>0</v>
      </c>
      <c r="J75" s="4">
        <f>CumHKI!I75*Inputs!L$15*Population!I74</f>
        <v>0</v>
      </c>
      <c r="K75" s="4">
        <f>CumHKI!J75*Inputs!M$15*Population!J74</f>
        <v>0</v>
      </c>
      <c r="L75" s="4">
        <f>CumHKI!K75*Inputs!N$15*Population!K74</f>
        <v>0</v>
      </c>
      <c r="M75" s="4">
        <f>CumHKI!L75*Inputs!O$15*Population!L74</f>
        <v>0</v>
      </c>
      <c r="N75" s="4">
        <f>CumHKI!M75*Inputs!P$15*Population!M74</f>
        <v>0</v>
      </c>
      <c r="O75" s="4">
        <f>CumHKI!N75*Inputs!Q$15*Population!N74</f>
        <v>0</v>
      </c>
      <c r="P75" s="4">
        <f>CumHKI!O75*Inputs!R$15*Population!O74</f>
        <v>0</v>
      </c>
      <c r="Q75" s="4">
        <f>CumHKI!P75*Inputs!S$15*Population!P74</f>
        <v>0</v>
      </c>
      <c r="R75" s="4">
        <f>CumHKI!Q75*Inputs!T$15*Population!Q74</f>
        <v>0</v>
      </c>
      <c r="S75" s="4">
        <f>CumHKI!R75*Inputs!U$15*Population!R74</f>
        <v>18532.528726686753</v>
      </c>
      <c r="T75" s="4">
        <f>CumHKI!S75*Inputs!V$15*Population!S74</f>
        <v>24294.216129448581</v>
      </c>
      <c r="U75" s="4">
        <f>CumHKI!T75*Inputs!W$15*Population!T74</f>
        <v>45035.71740689555</v>
      </c>
      <c r="V75" s="4">
        <f>CumHKI!U75*Inputs!X$15*Population!U74</f>
        <v>76422.994809039417</v>
      </c>
      <c r="W75" s="4">
        <f>CumHKI!V75*Inputs!Y$15*Population!V74</f>
        <v>133557.50937367749</v>
      </c>
      <c r="X75" s="4">
        <f>CumHKI!W75*Inputs!Z$15*Population!W74</f>
        <v>183578.69164320955</v>
      </c>
      <c r="Y75" s="4">
        <f>CumHKI!X75*Inputs!AA$15*Population!X74</f>
        <v>271343.97886936605</v>
      </c>
      <c r="Z75" s="4">
        <f>CumHKI!Y75*Inputs!AB$15*Population!Y74</f>
        <v>359515.88304688729</v>
      </c>
      <c r="AA75" s="4">
        <f>CumHKI!Z75*Inputs!AC$15*Population!Z74</f>
        <v>464286.85009257367</v>
      </c>
      <c r="AB75" s="4">
        <f>CumHKI!AA75*Inputs!AD$15*Population!AA74</f>
        <v>598835.27787731704</v>
      </c>
      <c r="AC75" s="4">
        <f>CumHKI!AB75*Inputs!AE$15*Population!AB74</f>
        <v>741555.55378973263</v>
      </c>
      <c r="AD75" s="4">
        <f>CumHKI!AC75*Inputs!AF$15*Population!AC74</f>
        <v>893069.24086458201</v>
      </c>
      <c r="AE75" s="4">
        <f>CumHKI!AD75*Inputs!AG$15*Population!AD74</f>
        <v>985348.1380575489</v>
      </c>
      <c r="AF75" s="4">
        <f>CumHKI!AE75*Inputs!AH$15*Population!AE74</f>
        <v>1117566.0627230981</v>
      </c>
      <c r="AG75" s="4">
        <f>CumHKI!AF75*Inputs!AI$15*Population!AF74</f>
        <v>1286221.4596645953</v>
      </c>
      <c r="AH75" s="4">
        <f>CumHKI!AG75*Inputs!AJ$15*Population!AG74</f>
        <v>1372825.0134635319</v>
      </c>
      <c r="AI75" s="4">
        <f>CumHKI!AH75*Inputs!AK$15*Population!AH74</f>
        <v>1522859.5457674079</v>
      </c>
      <c r="AJ75" s="4">
        <f>CumHKI!AI75*Inputs!AL$15*Population!AI74</f>
        <v>1544541.313619521</v>
      </c>
      <c r="AK75" s="4">
        <f>CumHKI!AJ75*Inputs!AM$15*Population!AJ74</f>
        <v>1567940.5170211864</v>
      </c>
      <c r="AL75" s="4">
        <f>CumHKI!AK75*Inputs!AN$15*Population!AK74</f>
        <v>1607100.9900957646</v>
      </c>
      <c r="AM75" s="4">
        <f>CumHKI!AL75*Inputs!AO$15*Population!AL74</f>
        <v>1601997.2592137596</v>
      </c>
      <c r="AN75" s="4">
        <f>CumHKI!AM75*Inputs!AP$15*Population!AM74</f>
        <v>1623625.0668963809</v>
      </c>
      <c r="AO75" s="4">
        <f>CumHKI!AN75*Inputs!AQ$15*Population!AN74</f>
        <v>1595930.3457797796</v>
      </c>
      <c r="AP75" s="4">
        <f>CumHKI!AO75*Inputs!AR$15*Population!AO74</f>
        <v>1521536.1178364262</v>
      </c>
      <c r="AQ75" s="4">
        <f>CumHKI!AP75*Inputs!AS$15*Population!AP74</f>
        <v>1522378.6533801442</v>
      </c>
      <c r="AR75" s="4">
        <f>CumHKI!AQ75*Inputs!AT$15*Population!AQ74</f>
        <v>1533532.8064496245</v>
      </c>
      <c r="AS75" s="4">
        <f>CumHKI!AR75*Inputs!AU$15*Population!AR74</f>
        <v>1556866.7998473183</v>
      </c>
      <c r="AT75" s="4">
        <f>CumHKI!AS75*Inputs!AV$15*Population!AS74</f>
        <v>1494270.688608668</v>
      </c>
      <c r="AU75" s="4">
        <f>CumHKI!AT75*Inputs!AW$15*Population!AT74</f>
        <v>1442706.975371859</v>
      </c>
      <c r="AV75" s="4">
        <f>CumHKI!AU75*Inputs!AX$15*Population!AU74</f>
        <v>1416550.8921245825</v>
      </c>
      <c r="AW75" s="4">
        <f>CumHKI!AV75*Inputs!AY$15*Population!AV74</f>
        <v>1340442.8861978713</v>
      </c>
      <c r="AX75" s="4">
        <f>CumHKI!AW75*Inputs!AZ$15*Population!AW74</f>
        <v>1298803.3262797147</v>
      </c>
      <c r="AY75" s="4">
        <f>CumHKI!AX75*Inputs!BA$15*Population!AX74</f>
        <v>1175621.4008330179</v>
      </c>
      <c r="AZ75" s="4">
        <f>CumHKI!AY75*Inputs!BB$15*Population!AY74</f>
        <v>1079057.2363733179</v>
      </c>
      <c r="BA75" s="4">
        <f>CumHKI!AZ75*Inputs!BC$15*Population!AZ74</f>
        <v>1050289.5280125113</v>
      </c>
      <c r="BB75" s="4">
        <f>CumHKI!BA75*Inputs!BD$15*Population!BA74</f>
        <v>963247.24768039631</v>
      </c>
      <c r="BC75" s="4">
        <f>CumHKI!BB75*Inputs!BE$15*Population!BB74</f>
        <v>925042.6373246772</v>
      </c>
      <c r="BD75" s="4">
        <f>CumHKI!BC75*Inputs!BF$15*Population!BC74</f>
        <v>860273.42841558333</v>
      </c>
      <c r="BE75" s="4">
        <f>CumHKI!BD75*Inputs!BG$15*Population!BD74</f>
        <v>802411.75536717265</v>
      </c>
      <c r="BF75" s="4">
        <f>CumHKI!BE75*Inputs!BH$15*Population!BE74</f>
        <v>793738.05953886022</v>
      </c>
      <c r="BG75" s="4">
        <f>CumHKI!BF75*Inputs!BI$15*Population!BF74</f>
        <v>765399.59903541463</v>
      </c>
      <c r="BH75" s="4">
        <f>CumHKI!BG75*Inputs!BJ$15*Population!BG74</f>
        <v>719413.12636102387</v>
      </c>
      <c r="BI75" s="4">
        <f>CumHKI!BH75*Inputs!BK$15*Population!BH74</f>
        <v>651787.56421244936</v>
      </c>
      <c r="BJ75" s="4">
        <f>CumHKI!BI75*Inputs!BL$15*Population!BI74</f>
        <v>574976.93883994338</v>
      </c>
      <c r="BK75" s="4">
        <f>CumHKI!BJ75*Inputs!BM$15*Population!BJ74</f>
        <v>510193.82064665866</v>
      </c>
      <c r="BL75" s="4">
        <f>CumHKI!BK75*Inputs!BN$15*Population!BK74</f>
        <v>423402.36175603955</v>
      </c>
      <c r="BM75" s="4">
        <f>CumHKI!BL75*Inputs!BO$15*Population!BL74</f>
        <v>357004.11236388615</v>
      </c>
      <c r="BN75" s="4">
        <f>CumHKI!BM75*Inputs!BP$15*Population!BM74</f>
        <v>300935.25617746939</v>
      </c>
      <c r="BO75" s="4">
        <f>CumHKI!BN75*Inputs!BQ$15*Population!BN74</f>
        <v>238102.82421580414</v>
      </c>
      <c r="BP75" s="4">
        <f>CumHKI!BO75*Inputs!BR$15*Population!BO74</f>
        <v>236843.71068993089</v>
      </c>
      <c r="BQ75" s="4">
        <f>CumHKI!BP75*Inputs!BS$15*Population!BP74</f>
        <v>201307.91556670945</v>
      </c>
      <c r="BR75" s="4">
        <f>CumHKI!BQ75*Inputs!BT$15*Population!BQ74</f>
        <v>179467.42540418083</v>
      </c>
      <c r="BS75" s="4">
        <f>CumHKI!BR75*Inputs!BU$15*Population!BR74</f>
        <v>164477.33534088661</v>
      </c>
      <c r="BT75" s="4">
        <f>CumHKI!BS75*Inputs!BV$15*Population!BS74</f>
        <v>153954.78218621135</v>
      </c>
      <c r="BU75" s="4">
        <f>CumHKI!BT75*Inputs!BW$15*Population!BT74</f>
        <v>136506.32248771391</v>
      </c>
      <c r="BV75" s="4">
        <f>CumHKI!BU75*Inputs!BX$15*Population!BU74</f>
        <v>125456.49109676722</v>
      </c>
      <c r="BW75" s="4">
        <f>CumHKI!BV75*Inputs!BY$15*Population!BV74</f>
        <v>105434.56153242904</v>
      </c>
      <c r="BX75" s="4">
        <f>CumHKI!BW75*Inputs!BZ$15*Population!BW74</f>
        <v>94146.203631133176</v>
      </c>
      <c r="BY75" s="4">
        <f>CumHKI!BX75*Inputs!CA$15*Population!BX74</f>
        <v>88513.886054049173</v>
      </c>
      <c r="BZ75" s="4">
        <f>CumHKI!BY75*Inputs!CB$15*Population!BY74</f>
        <v>82028.096244336033</v>
      </c>
      <c r="CA75" s="4">
        <f>CumHKI!BZ75*Inputs!CC$15*Population!BZ74</f>
        <v>65825.861706175318</v>
      </c>
      <c r="CB75" s="4">
        <f>CumHKI!CA75*Inputs!CD$15*Population!CA74</f>
        <v>66469.651901249599</v>
      </c>
      <c r="CC75" s="4">
        <f>CumHKI!CB75*Inputs!CE$15*Population!CB74</f>
        <v>56578.183568701461</v>
      </c>
      <c r="CD75" s="4">
        <f>CumHKI!CC75*Inputs!CF$15*Population!CC74</f>
        <v>43374.110618174149</v>
      </c>
      <c r="CE75" s="4">
        <f>CumHKI!CD75*Inputs!CG$15*Population!CD74</f>
        <v>36384.204710744547</v>
      </c>
      <c r="CF75" s="4">
        <f>CumHKI!CE75*Inputs!CH$15*Population!CE74</f>
        <v>21114.011728509722</v>
      </c>
      <c r="CG75" s="4">
        <f>CumHKI!CF75*Inputs!CI$15*Population!CF74</f>
        <v>17804.423974946701</v>
      </c>
      <c r="CH75" s="4">
        <f>CumHKI!CG75*Inputs!CJ$15*Population!CG74</f>
        <v>15120.349567535359</v>
      </c>
      <c r="CI75" s="4">
        <f>CumHKI!CH75*Inputs!CK$15*Population!CH74</f>
        <v>12952.741187080863</v>
      </c>
      <c r="CJ75" s="4">
        <f>CumHKI!CI75*Inputs!CL$15*Population!CI74</f>
        <v>11027.249630000002</v>
      </c>
      <c r="CK75" s="4">
        <f>CumHKI!CJ75*Inputs!CM$15*Population!CJ74</f>
        <v>9329.0227230618402</v>
      </c>
      <c r="CL75" s="4">
        <f>CumHKI!CK75*Inputs!CN$15*Population!CK74</f>
        <v>7706.6782114420539</v>
      </c>
      <c r="CM75" s="4">
        <f>CumHKI!CL75*Inputs!CO$15*Population!CL74</f>
        <v>6133.890556628452</v>
      </c>
      <c r="CN75" s="4">
        <f>CumHKI!CM75*Inputs!CP$15*Population!CM74</f>
        <v>4743.5239402031129</v>
      </c>
      <c r="CO75" s="4">
        <f>CumHKI!CN75*Inputs!CQ$15*Population!CN74</f>
        <v>5347.81216352516</v>
      </c>
      <c r="CP75" s="4">
        <f>CumHKI!CO75*Inputs!CR$15*Population!CO74</f>
        <v>3721.9649520144803</v>
      </c>
      <c r="CQ75" s="4">
        <f>CumHKI!CP75*Inputs!CS$15*Population!CP74</f>
        <v>2558.4106897641927</v>
      </c>
      <c r="CR75" s="4">
        <f>CumHKI!CQ75*Inputs!CT$15*Population!CQ74</f>
        <v>1725.715699704414</v>
      </c>
      <c r="CS75" s="4">
        <f>CumHKI!CR75*Inputs!CU$15*Population!CR74</f>
        <v>1153.1704847954763</v>
      </c>
      <c r="CT75" s="4">
        <f>CumHKI!CS75*Inputs!CV$15*Population!CS74</f>
        <v>774.34270520329142</v>
      </c>
      <c r="CU75" s="4">
        <f>CumHKI!CT75*Inputs!CW$15*Population!CT74</f>
        <v>524.64980052556155</v>
      </c>
      <c r="CV75" s="4">
        <f>CumHKI!CU75*Inputs!CX$15*Population!CU74</f>
        <v>352.67886646881027</v>
      </c>
      <c r="CW75" s="4">
        <f>CumHKI!CV75*Inputs!CY$15*Population!CV74</f>
        <v>236.59712189387434</v>
      </c>
      <c r="CX75" s="4">
        <f>CumHKI!CW75*Inputs!CZ$15*Population!CW74</f>
        <v>157.02889572812111</v>
      </c>
      <c r="CY75" s="4">
        <f>CumHKI!CX75*Inputs!DA$15*Population!CX74</f>
        <v>100.50540853478147</v>
      </c>
      <c r="CZ75" s="4">
        <f>CumHKI!CY75*Inputs!DB$15*Population!CY74</f>
        <v>58.703751130148341</v>
      </c>
    </row>
    <row r="76" spans="1:104" x14ac:dyDescent="0.25">
      <c r="A76">
        <f>'HKFI(x)'!AE74</f>
        <v>2022</v>
      </c>
      <c r="B76">
        <f t="shared" si="2"/>
        <v>49136241.17416624</v>
      </c>
      <c r="C76">
        <f t="shared" si="3"/>
        <v>4.7382189193219793</v>
      </c>
      <c r="D76" s="4">
        <f>CumHKI!C76*Inputs!F$15*Population!C75</f>
        <v>0</v>
      </c>
      <c r="E76" s="4">
        <f>CumHKI!D76*Inputs!G$15*Population!D75</f>
        <v>0</v>
      </c>
      <c r="F76" s="4">
        <f>CumHKI!E76*Inputs!H$15*Population!E75</f>
        <v>0</v>
      </c>
      <c r="G76" s="4">
        <f>CumHKI!F76*Inputs!I$15*Population!F75</f>
        <v>0</v>
      </c>
      <c r="H76" s="4">
        <f>CumHKI!G76*Inputs!J$15*Population!G75</f>
        <v>0</v>
      </c>
      <c r="I76" s="4">
        <f>CumHKI!H76*Inputs!K$15*Population!H75</f>
        <v>0</v>
      </c>
      <c r="J76" s="4">
        <f>CumHKI!I76*Inputs!L$15*Population!I75</f>
        <v>0</v>
      </c>
      <c r="K76" s="4">
        <f>CumHKI!J76*Inputs!M$15*Population!J75</f>
        <v>0</v>
      </c>
      <c r="L76" s="4">
        <f>CumHKI!K76*Inputs!N$15*Population!K75</f>
        <v>0</v>
      </c>
      <c r="M76" s="4">
        <f>CumHKI!L76*Inputs!O$15*Population!L75</f>
        <v>0</v>
      </c>
      <c r="N76" s="4">
        <f>CumHKI!M76*Inputs!P$15*Population!M75</f>
        <v>0</v>
      </c>
      <c r="O76" s="4">
        <f>CumHKI!N76*Inputs!Q$15*Population!N75</f>
        <v>0</v>
      </c>
      <c r="P76" s="4">
        <f>CumHKI!O76*Inputs!R$15*Population!O75</f>
        <v>0</v>
      </c>
      <c r="Q76" s="4">
        <f>CumHKI!P76*Inputs!S$15*Population!P75</f>
        <v>0</v>
      </c>
      <c r="R76" s="4">
        <f>CumHKI!Q76*Inputs!T$15*Population!Q75</f>
        <v>0</v>
      </c>
      <c r="S76" s="4">
        <f>CumHKI!R76*Inputs!U$15*Population!R75</f>
        <v>20553.826116753888</v>
      </c>
      <c r="T76" s="4">
        <f>CumHKI!S76*Inputs!V$15*Population!S75</f>
        <v>26655.797898053515</v>
      </c>
      <c r="U76" s="4">
        <f>CumHKI!T76*Inputs!W$15*Population!T75</f>
        <v>47665.055966401065</v>
      </c>
      <c r="V76" s="4">
        <f>CumHKI!U76*Inputs!X$15*Population!U75</f>
        <v>79222.991588040968</v>
      </c>
      <c r="W76" s="4">
        <f>CumHKI!V76*Inputs!Y$15*Population!V75</f>
        <v>140638.7951074843</v>
      </c>
      <c r="X76" s="4">
        <f>CumHKI!W76*Inputs!Z$15*Population!W75</f>
        <v>194755.49476151785</v>
      </c>
      <c r="Y76" s="4">
        <f>CumHKI!X76*Inputs!AA$15*Population!X75</f>
        <v>287339.74437378917</v>
      </c>
      <c r="Z76" s="4">
        <f>CumHKI!Y76*Inputs!AB$15*Population!Y75</f>
        <v>379847.37965806981</v>
      </c>
      <c r="AA76" s="4">
        <f>CumHKI!Z76*Inputs!AC$15*Population!Z75</f>
        <v>489708.43776324397</v>
      </c>
      <c r="AB76" s="4">
        <f>CumHKI!AA76*Inputs!AD$15*Population!AA75</f>
        <v>631289.14829718112</v>
      </c>
      <c r="AC76" s="4">
        <f>CumHKI!AB76*Inputs!AE$15*Population!AB75</f>
        <v>780868.53283800208</v>
      </c>
      <c r="AD76" s="4">
        <f>CumHKI!AC76*Inputs!AF$15*Population!AC75</f>
        <v>939711.21222301293</v>
      </c>
      <c r="AE76" s="4">
        <f>CumHKI!AD76*Inputs!AG$15*Population!AD75</f>
        <v>1035781.2616852034</v>
      </c>
      <c r="AF76" s="4">
        <f>CumHKI!AE76*Inputs!AH$15*Population!AE75</f>
        <v>1172446.7110092542</v>
      </c>
      <c r="AG76" s="4">
        <f>CumHKI!AF76*Inputs!AI$15*Population!AF75</f>
        <v>1346302.4550918513</v>
      </c>
      <c r="AH76" s="4">
        <f>CumHKI!AG76*Inputs!AJ$15*Population!AG75</f>
        <v>1434572.1694320743</v>
      </c>
      <c r="AI76" s="4">
        <f>CumHKI!AH76*Inputs!AK$15*Population!AH75</f>
        <v>1589660.7402303226</v>
      </c>
      <c r="AJ76" s="4">
        <f>CumHKI!AI76*Inputs!AL$15*Population!AI75</f>
        <v>1610070.0246550825</v>
      </c>
      <c r="AK76" s="4">
        <f>CumHKI!AJ76*Inputs!AM$15*Population!AJ75</f>
        <v>1632484.2074078494</v>
      </c>
      <c r="AL76" s="4">
        <f>CumHKI!AK76*Inputs!AN$15*Population!AK75</f>
        <v>1672647.0319052387</v>
      </c>
      <c r="AM76" s="4">
        <f>CumHKI!AL76*Inputs!AO$15*Population!AL75</f>
        <v>1666971.6408401157</v>
      </c>
      <c r="AN76" s="4">
        <f>CumHKI!AM76*Inputs!AP$15*Population!AM75</f>
        <v>1688717.9693957027</v>
      </c>
      <c r="AO76" s="4">
        <f>CumHKI!AN76*Inputs!AQ$15*Population!AN75</f>
        <v>1659100.3971061634</v>
      </c>
      <c r="AP76" s="4">
        <f>CumHKI!AO76*Inputs!AR$15*Population!AO75</f>
        <v>1584379.646626516</v>
      </c>
      <c r="AQ76" s="4">
        <f>CumHKI!AP76*Inputs!AS$15*Population!AP75</f>
        <v>1589613.9014285919</v>
      </c>
      <c r="AR76" s="4">
        <f>CumHKI!AQ76*Inputs!AT$15*Population!AQ75</f>
        <v>1604581.4965418556</v>
      </c>
      <c r="AS76" s="4">
        <f>CumHKI!AR76*Inputs!AU$15*Population!AR75</f>
        <v>1630016.087458523</v>
      </c>
      <c r="AT76" s="4">
        <f>CumHKI!AS76*Inputs!AV$15*Population!AS75</f>
        <v>1566377.69584384</v>
      </c>
      <c r="AU76" s="4">
        <f>CumHKI!AT76*Inputs!AW$15*Population!AT75</f>
        <v>1515101.8849746303</v>
      </c>
      <c r="AV76" s="4">
        <f>CumHKI!AU76*Inputs!AX$15*Population!AU75</f>
        <v>1489808.3992593705</v>
      </c>
      <c r="AW76" s="4">
        <f>CumHKI!AV76*Inputs!AY$15*Population!AV75</f>
        <v>1411828.8530553645</v>
      </c>
      <c r="AX76" s="4">
        <f>CumHKI!AW76*Inputs!AZ$15*Population!AW75</f>
        <v>1368186.3872150087</v>
      </c>
      <c r="AY76" s="4">
        <f>CumHKI!AX76*Inputs!BA$15*Population!AX75</f>
        <v>1238093.009588185</v>
      </c>
      <c r="AZ76" s="4">
        <f>CumHKI!AY76*Inputs!BB$15*Population!AY75</f>
        <v>1136059.8824386855</v>
      </c>
      <c r="BA76" s="4">
        <f>CumHKI!AZ76*Inputs!BC$15*Population!AZ75</f>
        <v>1105778.4650394651</v>
      </c>
      <c r="BB76" s="4">
        <f>CumHKI!BA76*Inputs!BD$15*Population!BA75</f>
        <v>1013899.2384656145</v>
      </c>
      <c r="BC76" s="4">
        <f>CumHKI!BB76*Inputs!BE$15*Population!BB75</f>
        <v>974355.6168073162</v>
      </c>
      <c r="BD76" s="4">
        <f>CumHKI!BC76*Inputs!BF$15*Population!BC75</f>
        <v>907256.56042105099</v>
      </c>
      <c r="BE76" s="4">
        <f>CumHKI!BD76*Inputs!BG$15*Population!BD75</f>
        <v>843717.28602450993</v>
      </c>
      <c r="BF76" s="4">
        <f>CumHKI!BE76*Inputs!BH$15*Population!BE75</f>
        <v>829685.58876841154</v>
      </c>
      <c r="BG76" s="4">
        <f>CumHKI!BF76*Inputs!BI$15*Population!BF75</f>
        <v>796392.29970994394</v>
      </c>
      <c r="BH76" s="4">
        <f>CumHKI!BG76*Inputs!BJ$15*Population!BG75</f>
        <v>748826.65227122314</v>
      </c>
      <c r="BI76" s="4">
        <f>CumHKI!BH76*Inputs!BK$15*Population!BH75</f>
        <v>678667.53472609818</v>
      </c>
      <c r="BJ76" s="4">
        <f>CumHKI!BI76*Inputs!BL$15*Population!BI75</f>
        <v>600019.46409804781</v>
      </c>
      <c r="BK76" s="4">
        <f>CumHKI!BJ76*Inputs!BM$15*Population!BJ75</f>
        <v>533694.03883819713</v>
      </c>
      <c r="BL76" s="4">
        <f>CumHKI!BK76*Inputs!BN$15*Population!BK75</f>
        <v>443887.54887016799</v>
      </c>
      <c r="BM76" s="4">
        <f>CumHKI!BL76*Inputs!BO$15*Population!BL75</f>
        <v>373804.88692427136</v>
      </c>
      <c r="BN76" s="4">
        <f>CumHKI!BM76*Inputs!BP$15*Population!BM75</f>
        <v>314394.63201812468</v>
      </c>
      <c r="BO76" s="4">
        <f>CumHKI!BN76*Inputs!BQ$15*Population!BN75</f>
        <v>248846.57874272618</v>
      </c>
      <c r="BP76" s="4">
        <f>CumHKI!BO76*Inputs!BR$15*Population!BO75</f>
        <v>248116.33826947105</v>
      </c>
      <c r="BQ76" s="4">
        <f>CumHKI!BP76*Inputs!BS$15*Population!BP75</f>
        <v>211208.3240226726</v>
      </c>
      <c r="BR76" s="4">
        <f>CumHKI!BQ76*Inputs!BT$15*Population!BQ75</f>
        <v>188597.38896725027</v>
      </c>
      <c r="BS76" s="4">
        <f>CumHKI!BR76*Inputs!BU$15*Population!BR75</f>
        <v>173367.56156664231</v>
      </c>
      <c r="BT76" s="4">
        <f>CumHKI!BS76*Inputs!BV$15*Population!BS75</f>
        <v>162065.26660084457</v>
      </c>
      <c r="BU76" s="4">
        <f>CumHKI!BT76*Inputs!BW$15*Population!BT75</f>
        <v>142911.69488592914</v>
      </c>
      <c r="BV76" s="4">
        <f>CumHKI!BU76*Inputs!BX$15*Population!BU75</f>
        <v>130886.04997102225</v>
      </c>
      <c r="BW76" s="4">
        <f>CumHKI!BV76*Inputs!BY$15*Population!BV75</f>
        <v>109935.43090781684</v>
      </c>
      <c r="BX76" s="4">
        <f>CumHKI!BW76*Inputs!BZ$15*Population!BW75</f>
        <v>98009.873963630744</v>
      </c>
      <c r="BY76" s="4">
        <f>CumHKI!BX76*Inputs!CA$15*Population!BX75</f>
        <v>92528.729599381302</v>
      </c>
      <c r="BZ76" s="4">
        <f>CumHKI!BY76*Inputs!CB$15*Population!BY75</f>
        <v>86469.963382998219</v>
      </c>
      <c r="CA76" s="4">
        <f>CumHKI!BZ76*Inputs!CC$15*Population!BZ75</f>
        <v>69930.940593431413</v>
      </c>
      <c r="CB76" s="4">
        <f>CumHKI!CA76*Inputs!CD$15*Population!CA75</f>
        <v>70777.42617934999</v>
      </c>
      <c r="CC76" s="4">
        <f>CumHKI!CB76*Inputs!CE$15*Population!CB75</f>
        <v>60232.867476794345</v>
      </c>
      <c r="CD76" s="4">
        <f>CumHKI!CC76*Inputs!CF$15*Population!CC75</f>
        <v>46204.211775326185</v>
      </c>
      <c r="CE76" s="4">
        <f>CumHKI!CD76*Inputs!CG$15*Population!CD75</f>
        <v>39018.642060127146</v>
      </c>
      <c r="CF76" s="4">
        <f>CumHKI!CE76*Inputs!CH$15*Population!CE75</f>
        <v>23391.222332893427</v>
      </c>
      <c r="CG76" s="4">
        <f>CumHKI!CF76*Inputs!CI$15*Population!CF75</f>
        <v>19616.89748229945</v>
      </c>
      <c r="CH76" s="4">
        <f>CumHKI!CG76*Inputs!CJ$15*Population!CG75</f>
        <v>16391.517774718544</v>
      </c>
      <c r="CI76" s="4">
        <f>CumHKI!CH76*Inputs!CK$15*Population!CH75</f>
        <v>13807.557252492714</v>
      </c>
      <c r="CJ76" s="4">
        <f>CumHKI!CI76*Inputs!CL$15*Population!CI75</f>
        <v>11711.694717786455</v>
      </c>
      <c r="CK76" s="4">
        <f>CumHKI!CJ76*Inputs!CM$15*Population!CJ75</f>
        <v>9812.0538929965314</v>
      </c>
      <c r="CL76" s="4">
        <f>CumHKI!CK76*Inputs!CN$15*Population!CK75</f>
        <v>8141.4521705118996</v>
      </c>
      <c r="CM76" s="4">
        <f>CumHKI!CL76*Inputs!CO$15*Population!CL75</f>
        <v>6603.5530170910106</v>
      </c>
      <c r="CN76" s="4">
        <f>CumHKI!CM76*Inputs!CP$15*Population!CM75</f>
        <v>5160.6582270012868</v>
      </c>
      <c r="CO76" s="4">
        <f>CumHKI!CN76*Inputs!CQ$15*Population!CN75</f>
        <v>3901.5162776129569</v>
      </c>
      <c r="CP76" s="4">
        <f>CumHKI!CO76*Inputs!CR$15*Population!CO75</f>
        <v>4225.383893516183</v>
      </c>
      <c r="CQ76" s="4">
        <f>CumHKI!CP76*Inputs!CS$15*Population!CP75</f>
        <v>2940.7784491269422</v>
      </c>
      <c r="CR76" s="4">
        <f>CumHKI!CQ76*Inputs!CT$15*Population!CQ75</f>
        <v>2021.4373637243377</v>
      </c>
      <c r="CS76" s="4">
        <f>CumHKI!CR76*Inputs!CU$15*Population!CR75</f>
        <v>1363.5129842541887</v>
      </c>
      <c r="CT76" s="4">
        <f>CumHKI!CS76*Inputs!CV$15*Population!CS75</f>
        <v>911.13671234876563</v>
      </c>
      <c r="CU76" s="4">
        <f>CumHKI!CT76*Inputs!CW$15*Population!CT75</f>
        <v>611.81939353512655</v>
      </c>
      <c r="CV76" s="4">
        <f>CumHKI!CU76*Inputs!CX$15*Population!CU75</f>
        <v>414.53341087729774</v>
      </c>
      <c r="CW76" s="4">
        <f>CumHKI!CV76*Inputs!CY$15*Population!CV75</f>
        <v>278.65668359199549</v>
      </c>
      <c r="CX76" s="4">
        <f>CumHKI!CW76*Inputs!CZ$15*Population!CW75</f>
        <v>186.93881488980202</v>
      </c>
      <c r="CY76" s="4">
        <f>CumHKI!CX76*Inputs!DA$15*Population!CX75</f>
        <v>124.07080625450868</v>
      </c>
      <c r="CZ76" s="4">
        <f>CumHKI!CY76*Inputs!DB$15*Population!CY75</f>
        <v>79.410779856971217</v>
      </c>
    </row>
    <row r="77" spans="1:104" x14ac:dyDescent="0.25">
      <c r="A77">
        <f>'HKFI(x)'!AE75</f>
        <v>2023</v>
      </c>
      <c r="B77">
        <f t="shared" si="2"/>
        <v>51421865.736087129</v>
      </c>
      <c r="C77">
        <f t="shared" si="3"/>
        <v>4.651606446287504</v>
      </c>
      <c r="D77" s="4">
        <f>CumHKI!C77*Inputs!F$15*Population!C76</f>
        <v>0</v>
      </c>
      <c r="E77" s="4">
        <f>CumHKI!D77*Inputs!G$15*Population!D76</f>
        <v>0</v>
      </c>
      <c r="F77" s="4">
        <f>CumHKI!E77*Inputs!H$15*Population!E76</f>
        <v>0</v>
      </c>
      <c r="G77" s="4">
        <f>CumHKI!F77*Inputs!I$15*Population!F76</f>
        <v>0</v>
      </c>
      <c r="H77" s="4">
        <f>CumHKI!G77*Inputs!J$15*Population!G76</f>
        <v>0</v>
      </c>
      <c r="I77" s="4">
        <f>CumHKI!H77*Inputs!K$15*Population!H76</f>
        <v>0</v>
      </c>
      <c r="J77" s="4">
        <f>CumHKI!I77*Inputs!L$15*Population!I76</f>
        <v>0</v>
      </c>
      <c r="K77" s="4">
        <f>CumHKI!J77*Inputs!M$15*Population!J76</f>
        <v>0</v>
      </c>
      <c r="L77" s="4">
        <f>CumHKI!K77*Inputs!N$15*Population!K76</f>
        <v>0</v>
      </c>
      <c r="M77" s="4">
        <f>CumHKI!L77*Inputs!O$15*Population!L76</f>
        <v>0</v>
      </c>
      <c r="N77" s="4">
        <f>CumHKI!M77*Inputs!P$15*Population!M76</f>
        <v>0</v>
      </c>
      <c r="O77" s="4">
        <f>CumHKI!N77*Inputs!Q$15*Population!N76</f>
        <v>0</v>
      </c>
      <c r="P77" s="4">
        <f>CumHKI!O77*Inputs!R$15*Population!O76</f>
        <v>0</v>
      </c>
      <c r="Q77" s="4">
        <f>CumHKI!P77*Inputs!S$15*Population!P76</f>
        <v>0</v>
      </c>
      <c r="R77" s="4">
        <f>CumHKI!Q77*Inputs!T$15*Population!Q76</f>
        <v>0</v>
      </c>
      <c r="S77" s="4">
        <f>CumHKI!R77*Inputs!U$15*Population!R76</f>
        <v>22143.828080347495</v>
      </c>
      <c r="T77" s="4">
        <f>CumHKI!S77*Inputs!V$15*Population!S76</f>
        <v>29595.61579022841</v>
      </c>
      <c r="U77" s="4">
        <f>CumHKI!T77*Inputs!W$15*Population!T76</f>
        <v>52348.38277771329</v>
      </c>
      <c r="V77" s="4">
        <f>CumHKI!U77*Inputs!X$15*Population!U76</f>
        <v>83937.222490075801</v>
      </c>
      <c r="W77" s="4">
        <f>CumHKI!V77*Inputs!Y$15*Population!V76</f>
        <v>145934.79676892367</v>
      </c>
      <c r="X77" s="4">
        <f>CumHKI!W77*Inputs!Z$15*Population!W76</f>
        <v>205242.91633028872</v>
      </c>
      <c r="Y77" s="4">
        <f>CumHKI!X77*Inputs!AA$15*Population!X76</f>
        <v>305032.04542771965</v>
      </c>
      <c r="Z77" s="4">
        <f>CumHKI!Y77*Inputs!AB$15*Population!Y76</f>
        <v>402461.54035415692</v>
      </c>
      <c r="AA77" s="4">
        <f>CumHKI!Z77*Inputs!AC$15*Population!Z76</f>
        <v>517793.41340871068</v>
      </c>
      <c r="AB77" s="4">
        <f>CumHKI!AA77*Inputs!AD$15*Population!AA76</f>
        <v>666337.66965590429</v>
      </c>
      <c r="AC77" s="4">
        <f>CumHKI!AB77*Inputs!AE$15*Population!AB76</f>
        <v>823461.19956932601</v>
      </c>
      <c r="AD77" s="4">
        <f>CumHKI!AC77*Inputs!AF$15*Population!AC76</f>
        <v>990152.43307378702</v>
      </c>
      <c r="AE77" s="4">
        <f>CumHKI!AD77*Inputs!AG$15*Population!AD76</f>
        <v>1090104.6584337498</v>
      </c>
      <c r="AF77" s="4">
        <f>CumHKI!AE77*Inputs!AH$15*Population!AE76</f>
        <v>1232713.1086357411</v>
      </c>
      <c r="AG77" s="4">
        <f>CumHKI!AF77*Inputs!AI$15*Population!AF76</f>
        <v>1412632.3193539958</v>
      </c>
      <c r="AH77" s="4">
        <f>CumHKI!AG77*Inputs!AJ$15*Population!AG76</f>
        <v>1501722.8765898503</v>
      </c>
      <c r="AI77" s="4">
        <f>CumHKI!AH77*Inputs!AK$15*Population!AH76</f>
        <v>1661190.5962666213</v>
      </c>
      <c r="AJ77" s="4">
        <f>CumHKI!AI77*Inputs!AL$15*Population!AI76</f>
        <v>1680597.9334491761</v>
      </c>
      <c r="AK77" s="4">
        <f>CumHKI!AJ77*Inputs!AM$15*Population!AJ76</f>
        <v>1701546.4522841312</v>
      </c>
      <c r="AL77" s="4">
        <f>CumHKI!AK77*Inputs!AN$15*Population!AK76</f>
        <v>1741226.067876634</v>
      </c>
      <c r="AM77" s="4">
        <f>CumHKI!AL77*Inputs!AO$15*Population!AL76</f>
        <v>1734597.1735941248</v>
      </c>
      <c r="AN77" s="4">
        <f>CumHKI!AM77*Inputs!AP$15*Population!AM76</f>
        <v>1756734.586741674</v>
      </c>
      <c r="AO77" s="4">
        <f>CumHKI!AN77*Inputs!AQ$15*Population!AN76</f>
        <v>1725058.6547319598</v>
      </c>
      <c r="AP77" s="4">
        <f>CumHKI!AO77*Inputs!AR$15*Population!AO76</f>
        <v>1646480.5959597386</v>
      </c>
      <c r="AQ77" s="4">
        <f>CumHKI!AP77*Inputs!AS$15*Population!AP76</f>
        <v>1654556.0101723473</v>
      </c>
      <c r="AR77" s="4">
        <f>CumHKI!AQ77*Inputs!AT$15*Population!AQ76</f>
        <v>1674593.1837838744</v>
      </c>
      <c r="AS77" s="4">
        <f>CumHKI!AR77*Inputs!AU$15*Population!AR76</f>
        <v>1704532.5174180958</v>
      </c>
      <c r="AT77" s="4">
        <f>CumHKI!AS77*Inputs!AV$15*Population!AS76</f>
        <v>1638879.5740750076</v>
      </c>
      <c r="AU77" s="4">
        <f>CumHKI!AT77*Inputs!AW$15*Population!AT76</f>
        <v>1586993.8893979627</v>
      </c>
      <c r="AV77" s="4">
        <f>CumHKI!AU77*Inputs!AX$15*Population!AU76</f>
        <v>1563159.8177300401</v>
      </c>
      <c r="AW77" s="4">
        <f>CumHKI!AV77*Inputs!AY$15*Population!AV76</f>
        <v>1483276.9416360126</v>
      </c>
      <c r="AX77" s="4">
        <f>CumHKI!AW77*Inputs!AZ$15*Population!AW76</f>
        <v>1439291.1460945685</v>
      </c>
      <c r="AY77" s="4">
        <f>CumHKI!AX77*Inputs!BA$15*Population!AX76</f>
        <v>1302386.3983162076</v>
      </c>
      <c r="AZ77" s="4">
        <f>CumHKI!AY77*Inputs!BB$15*Population!AY76</f>
        <v>1194525.5271072586</v>
      </c>
      <c r="BA77" s="4">
        <f>CumHKI!AZ77*Inputs!BC$15*Population!AZ76</f>
        <v>1162199.3151638003</v>
      </c>
      <c r="BB77" s="4">
        <f>CumHKI!BA77*Inputs!BD$15*Population!BA76</f>
        <v>1065544.2080259321</v>
      </c>
      <c r="BC77" s="4">
        <f>CumHKI!BB77*Inputs!BE$15*Population!BB76</f>
        <v>1023641.3342656124</v>
      </c>
      <c r="BD77" s="4">
        <f>CumHKI!BC77*Inputs!BF$15*Population!BC76</f>
        <v>953718.67138769873</v>
      </c>
      <c r="BE77" s="4">
        <f>CumHKI!BD77*Inputs!BG$15*Population!BD76</f>
        <v>887849.75270017271</v>
      </c>
      <c r="BF77" s="4">
        <f>CumHKI!BE77*Inputs!BH$15*Population!BE76</f>
        <v>870176.35203044338</v>
      </c>
      <c r="BG77" s="4">
        <f>CumHKI!BF77*Inputs!BI$15*Population!BF76</f>
        <v>829971.54334142979</v>
      </c>
      <c r="BH77" s="4">
        <f>CumHKI!BG77*Inputs!BJ$15*Population!BG76</f>
        <v>776468.15503024752</v>
      </c>
      <c r="BI77" s="4">
        <f>CumHKI!BH77*Inputs!BK$15*Population!BH76</f>
        <v>703717.50235410663</v>
      </c>
      <c r="BJ77" s="4">
        <f>CumHKI!BI77*Inputs!BL$15*Population!BI76</f>
        <v>622233.94849456951</v>
      </c>
      <c r="BK77" s="4">
        <f>CumHKI!BJ77*Inputs!BM$15*Population!BJ76</f>
        <v>554613.96236773976</v>
      </c>
      <c r="BL77" s="4">
        <f>CumHKI!BK77*Inputs!BN$15*Population!BK76</f>
        <v>462322.56154621538</v>
      </c>
      <c r="BM77" s="4">
        <f>CumHKI!BL77*Inputs!BO$15*Population!BL76</f>
        <v>390139.37156827759</v>
      </c>
      <c r="BN77" s="4">
        <f>CumHKI!BM77*Inputs!BP$15*Population!BM76</f>
        <v>327657.0985925534</v>
      </c>
      <c r="BO77" s="4">
        <f>CumHKI!BN77*Inputs!BQ$15*Population!BN76</f>
        <v>258684.14828195117</v>
      </c>
      <c r="BP77" s="4">
        <f>CumHKI!BO77*Inputs!BR$15*Population!BO76</f>
        <v>257924.66034805932</v>
      </c>
      <c r="BQ77" s="4">
        <f>CumHKI!BP77*Inputs!BS$15*Population!BP76</f>
        <v>220004.50456586288</v>
      </c>
      <c r="BR77" s="4">
        <f>CumHKI!BQ77*Inputs!BT$15*Population!BQ76</f>
        <v>196681.19936622557</v>
      </c>
      <c r="BS77" s="4">
        <f>CumHKI!BR77*Inputs!BU$15*Population!BR76</f>
        <v>181055.10735758569</v>
      </c>
      <c r="BT77" s="4">
        <f>CumHKI!BS77*Inputs!BV$15*Population!BS76</f>
        <v>169742.12060054392</v>
      </c>
      <c r="BU77" s="4">
        <f>CumHKI!BT77*Inputs!BW$15*Population!BT76</f>
        <v>149453.95922283459</v>
      </c>
      <c r="BV77" s="4">
        <f>CumHKI!BU77*Inputs!BX$15*Population!BU76</f>
        <v>136079.53270683598</v>
      </c>
      <c r="BW77" s="4">
        <f>CumHKI!BV77*Inputs!BY$15*Population!BV76</f>
        <v>113862.99084193811</v>
      </c>
      <c r="BX77" s="4">
        <f>CumHKI!BW77*Inputs!BZ$15*Population!BW76</f>
        <v>101416.09006724101</v>
      </c>
      <c r="BY77" s="4">
        <f>CumHKI!BX77*Inputs!CA$15*Population!BX76</f>
        <v>95599.109142211324</v>
      </c>
      <c r="BZ77" s="4">
        <f>CumHKI!BY77*Inputs!CB$15*Population!BY76</f>
        <v>89788.244495001418</v>
      </c>
      <c r="CA77" s="4">
        <f>CumHKI!BZ77*Inputs!CC$15*Population!BZ76</f>
        <v>73347.162364339078</v>
      </c>
      <c r="CB77" s="4">
        <f>CumHKI!CA77*Inputs!CD$15*Population!CA76</f>
        <v>74987.218634597899</v>
      </c>
      <c r="CC77" s="4">
        <f>CumHKI!CB77*Inputs!CE$15*Population!CB76</f>
        <v>64108.249670123383</v>
      </c>
      <c r="CD77" s="4">
        <f>CumHKI!CC77*Inputs!CF$15*Population!CC76</f>
        <v>49261.051992766843</v>
      </c>
      <c r="CE77" s="4">
        <f>CumHKI!CD77*Inputs!CG$15*Population!CD76</f>
        <v>41718.06464386751</v>
      </c>
      <c r="CF77" s="4">
        <f>CumHKI!CE77*Inputs!CH$15*Population!CE76</f>
        <v>26531.711838968</v>
      </c>
      <c r="CG77" s="4">
        <f>CumHKI!CF77*Inputs!CI$15*Population!CF76</f>
        <v>22423.961863251989</v>
      </c>
      <c r="CH77" s="4">
        <f>CumHKI!CG77*Inputs!CJ$15*Population!CG76</f>
        <v>18634.658108579755</v>
      </c>
      <c r="CI77" s="4">
        <f>CumHKI!CH77*Inputs!CK$15*Population!CH76</f>
        <v>15444.50718808481</v>
      </c>
      <c r="CJ77" s="4">
        <f>CumHKI!CI77*Inputs!CL$15*Population!CI76</f>
        <v>12881.747241529609</v>
      </c>
      <c r="CK77" s="4">
        <f>CumHKI!CJ77*Inputs!CM$15*Population!CJ76</f>
        <v>10752.571210925411</v>
      </c>
      <c r="CL77" s="4">
        <f>CumHKI!CK77*Inputs!CN$15*Population!CK76</f>
        <v>8835.3857427237326</v>
      </c>
      <c r="CM77" s="4">
        <f>CumHKI!CL77*Inputs!CO$15*Population!CL76</f>
        <v>7198.0056694063933</v>
      </c>
      <c r="CN77" s="4">
        <f>CumHKI!CM77*Inputs!CP$15*Population!CM76</f>
        <v>5732.5336072204855</v>
      </c>
      <c r="CO77" s="4">
        <f>CumHKI!CN77*Inputs!CQ$15*Population!CN76</f>
        <v>4379.6286669981273</v>
      </c>
      <c r="CP77" s="4">
        <f>CumHKI!CO77*Inputs!CR$15*Population!CO76</f>
        <v>3180.7044480646468</v>
      </c>
      <c r="CQ77" s="4">
        <f>CumHKI!CP77*Inputs!CS$15*Population!CP76</f>
        <v>3444.7369659855353</v>
      </c>
      <c r="CR77" s="4">
        <f>CumHKI!CQ77*Inputs!CT$15*Population!CQ76</f>
        <v>2397.4645825734115</v>
      </c>
      <c r="CS77" s="4">
        <f>CumHKI!CR77*Inputs!CU$15*Population!CR76</f>
        <v>1647.9733408201637</v>
      </c>
      <c r="CT77" s="4">
        <f>CumHKI!CS77*Inputs!CV$15*Population!CS76</f>
        <v>1111.6016198360294</v>
      </c>
      <c r="CU77" s="4">
        <f>CumHKI!CT77*Inputs!CW$15*Population!CT76</f>
        <v>742.80264070455678</v>
      </c>
      <c r="CV77" s="4">
        <f>CumHKI!CU77*Inputs!CX$15*Population!CU76</f>
        <v>498.78471034343914</v>
      </c>
      <c r="CW77" s="4">
        <f>CumHKI!CV77*Inputs!CY$15*Population!CV76</f>
        <v>337.94765163853845</v>
      </c>
      <c r="CX77" s="4">
        <f>CumHKI!CW77*Inputs!CZ$15*Population!CW76</f>
        <v>227.17438296227689</v>
      </c>
      <c r="CY77" s="4">
        <f>CumHKI!CX77*Inputs!DA$15*Population!CX76</f>
        <v>152.40154794374354</v>
      </c>
      <c r="CZ77" s="4">
        <f>CumHKI!CY77*Inputs!DB$15*Population!CY76</f>
        <v>101.14851182169836</v>
      </c>
    </row>
    <row r="78" spans="1:104" x14ac:dyDescent="0.25">
      <c r="A78">
        <f>'HKFI(x)'!AE76</f>
        <v>2024</v>
      </c>
      <c r="B78">
        <f t="shared" si="2"/>
        <v>53877757.859729588</v>
      </c>
      <c r="C78">
        <f t="shared" si="3"/>
        <v>4.7759685271764551</v>
      </c>
      <c r="D78" s="4">
        <f>CumHKI!C78*Inputs!F$15*Population!C77</f>
        <v>0</v>
      </c>
      <c r="E78" s="4">
        <f>CumHKI!D78*Inputs!G$15*Population!D77</f>
        <v>0</v>
      </c>
      <c r="F78" s="4">
        <f>CumHKI!E78*Inputs!H$15*Population!E77</f>
        <v>0</v>
      </c>
      <c r="G78" s="4">
        <f>CumHKI!F78*Inputs!I$15*Population!F77</f>
        <v>0</v>
      </c>
      <c r="H78" s="4">
        <f>CumHKI!G78*Inputs!J$15*Population!G77</f>
        <v>0</v>
      </c>
      <c r="I78" s="4">
        <f>CumHKI!H78*Inputs!K$15*Population!H77</f>
        <v>0</v>
      </c>
      <c r="J78" s="4">
        <f>CumHKI!I78*Inputs!L$15*Population!I77</f>
        <v>0</v>
      </c>
      <c r="K78" s="4">
        <f>CumHKI!J78*Inputs!M$15*Population!J77</f>
        <v>0</v>
      </c>
      <c r="L78" s="4">
        <f>CumHKI!K78*Inputs!N$15*Population!K77</f>
        <v>0</v>
      </c>
      <c r="M78" s="4">
        <f>CumHKI!L78*Inputs!O$15*Population!L77</f>
        <v>0</v>
      </c>
      <c r="N78" s="4">
        <f>CumHKI!M78*Inputs!P$15*Population!M77</f>
        <v>0</v>
      </c>
      <c r="O78" s="4">
        <f>CumHKI!N78*Inputs!Q$15*Population!N77</f>
        <v>0</v>
      </c>
      <c r="P78" s="4">
        <f>CumHKI!O78*Inputs!R$15*Population!O77</f>
        <v>0</v>
      </c>
      <c r="Q78" s="4">
        <f>CumHKI!P78*Inputs!S$15*Population!P77</f>
        <v>0</v>
      </c>
      <c r="R78" s="4">
        <f>CumHKI!Q78*Inputs!T$15*Population!Q77</f>
        <v>0</v>
      </c>
      <c r="S78" s="4">
        <f>CumHKI!R78*Inputs!U$15*Population!R77</f>
        <v>23293.658537356809</v>
      </c>
      <c r="T78" s="4">
        <f>CumHKI!S78*Inputs!V$15*Population!S77</f>
        <v>31950.269553992188</v>
      </c>
      <c r="U78" s="4">
        <f>CumHKI!T78*Inputs!W$15*Population!T77</f>
        <v>58233.766739443519</v>
      </c>
      <c r="V78" s="4">
        <f>CumHKI!U78*Inputs!X$15*Population!U77</f>
        <v>92385.783247235173</v>
      </c>
      <c r="W78" s="4">
        <f>CumHKI!V78*Inputs!Y$15*Population!V77</f>
        <v>154944.25003348175</v>
      </c>
      <c r="X78" s="4">
        <f>CumHKI!W78*Inputs!Z$15*Population!W77</f>
        <v>213341.72470777109</v>
      </c>
      <c r="Y78" s="4">
        <f>CumHKI!X78*Inputs!AA$15*Population!X77</f>
        <v>321926.29679818975</v>
      </c>
      <c r="Z78" s="4">
        <f>CumHKI!Y78*Inputs!AB$15*Population!Y77</f>
        <v>427778.5018162895</v>
      </c>
      <c r="AA78" s="4">
        <f>CumHKI!Z78*Inputs!AC$15*Population!Z77</f>
        <v>549415.91064789542</v>
      </c>
      <c r="AB78" s="4">
        <f>CumHKI!AA78*Inputs!AD$15*Population!AA77</f>
        <v>705519.78487218404</v>
      </c>
      <c r="AC78" s="4">
        <f>CumHKI!AB78*Inputs!AE$15*Population!AB77</f>
        <v>869887.25367415987</v>
      </c>
      <c r="AD78" s="4">
        <f>CumHKI!AC78*Inputs!AF$15*Population!AC77</f>
        <v>1045300.2922867556</v>
      </c>
      <c r="AE78" s="4">
        <f>CumHKI!AD78*Inputs!AG$15*Population!AD77</f>
        <v>1149203.506665132</v>
      </c>
      <c r="AF78" s="4">
        <f>CumHKI!AE78*Inputs!AH$15*Population!AE77</f>
        <v>1298040.6654807518</v>
      </c>
      <c r="AG78" s="4">
        <f>CumHKI!AF78*Inputs!AI$15*Population!AF77</f>
        <v>1486038.0604350311</v>
      </c>
      <c r="AH78" s="4">
        <f>CumHKI!AG78*Inputs!AJ$15*Population!AG77</f>
        <v>1576568.6197357366</v>
      </c>
      <c r="AI78" s="4">
        <f>CumHKI!AH78*Inputs!AK$15*Population!AH77</f>
        <v>1739918.9372009863</v>
      </c>
      <c r="AJ78" s="4">
        <f>CumHKI!AI78*Inputs!AL$15*Population!AI77</f>
        <v>1757227.6754930525</v>
      </c>
      <c r="AK78" s="4">
        <f>CumHKI!AJ78*Inputs!AM$15*Population!AJ77</f>
        <v>1777122.9725878423</v>
      </c>
      <c r="AL78" s="4">
        <f>CumHKI!AK78*Inputs!AN$15*Population!AK77</f>
        <v>1815964.0371620036</v>
      </c>
      <c r="AM78" s="4">
        <f>CumHKI!AL78*Inputs!AO$15*Population!AL77</f>
        <v>1806794.4942890785</v>
      </c>
      <c r="AN78" s="4">
        <f>CumHKI!AM78*Inputs!AP$15*Population!AM77</f>
        <v>1829110.4315817317</v>
      </c>
      <c r="AO78" s="4">
        <f>CumHKI!AN78*Inputs!AQ$15*Population!AN77</f>
        <v>1795638.9915768357</v>
      </c>
      <c r="AP78" s="4">
        <f>CumHKI!AO78*Inputs!AR$15*Population!AO77</f>
        <v>1713020.4300005429</v>
      </c>
      <c r="AQ78" s="4">
        <f>CumHKI!AP78*Inputs!AS$15*Population!AP77</f>
        <v>1720548.9068288191</v>
      </c>
      <c r="AR78" s="4">
        <f>CumHKI!AQ78*Inputs!AT$15*Population!AQ77</f>
        <v>1744215.225417967</v>
      </c>
      <c r="AS78" s="4">
        <f>CumHKI!AR78*Inputs!AU$15*Population!AR77</f>
        <v>1780159.1561606489</v>
      </c>
      <c r="AT78" s="4">
        <f>CumHKI!AS78*Inputs!AV$15*Population!AS77</f>
        <v>1715030.5338285186</v>
      </c>
      <c r="AU78" s="4">
        <f>CumHKI!AT78*Inputs!AW$15*Population!AT77</f>
        <v>1661699.6265999877</v>
      </c>
      <c r="AV78" s="4">
        <f>CumHKI!AU78*Inputs!AX$15*Population!AU77</f>
        <v>1638651.0151973593</v>
      </c>
      <c r="AW78" s="4">
        <f>CumHKI!AV78*Inputs!AY$15*Population!AV77</f>
        <v>1557646.3559582236</v>
      </c>
      <c r="AX78" s="4">
        <f>CumHKI!AW78*Inputs!AZ$15*Population!AW77</f>
        <v>1513502.357637865</v>
      </c>
      <c r="AY78" s="4">
        <f>CumHKI!AX78*Inputs!BA$15*Population!AX77</f>
        <v>1371405.4512398364</v>
      </c>
      <c r="AZ78" s="4">
        <f>CumHKI!AY78*Inputs!BB$15*Population!AY77</f>
        <v>1257801.4487586925</v>
      </c>
      <c r="BA78" s="4">
        <f>CumHKI!AZ78*Inputs!BC$15*Population!AZ77</f>
        <v>1223206.1169304107</v>
      </c>
      <c r="BB78" s="4">
        <f>CumHKI!BA78*Inputs!BD$15*Population!BA77</f>
        <v>1121027.1790653898</v>
      </c>
      <c r="BC78" s="4">
        <f>CumHKI!BB78*Inputs!BE$15*Population!BB77</f>
        <v>1076928.7190557357</v>
      </c>
      <c r="BD78" s="4">
        <f>CumHKI!BC78*Inputs!BF$15*Population!BC77</f>
        <v>1003078.4893146894</v>
      </c>
      <c r="BE78" s="4">
        <f>CumHKI!BD78*Inputs!BG$15*Population!BD77</f>
        <v>934503.83813239669</v>
      </c>
      <c r="BF78" s="4">
        <f>CumHKI!BE78*Inputs!BH$15*Population!BE77</f>
        <v>917028.4069013152</v>
      </c>
      <c r="BG78" s="4">
        <f>CumHKI!BF78*Inputs!BI$15*Population!BF77</f>
        <v>871839.6386638385</v>
      </c>
      <c r="BH78" s="4">
        <f>CumHKI!BG78*Inputs!BJ$15*Population!BG77</f>
        <v>810477.04170348705</v>
      </c>
      <c r="BI78" s="4">
        <f>CumHKI!BH78*Inputs!BK$15*Population!BH77</f>
        <v>730845.91759917361</v>
      </c>
      <c r="BJ78" s="4">
        <f>CumHKI!BI78*Inputs!BL$15*Population!BI77</f>
        <v>646229.1996297735</v>
      </c>
      <c r="BK78" s="4">
        <f>CumHKI!BJ78*Inputs!BM$15*Population!BJ77</f>
        <v>576099.39241537754</v>
      </c>
      <c r="BL78" s="4">
        <f>CumHKI!BK78*Inputs!BN$15*Population!BK77</f>
        <v>481292.42416914005</v>
      </c>
      <c r="BM78" s="4">
        <f>CumHKI!BL78*Inputs!BO$15*Population!BL77</f>
        <v>407095.6828903695</v>
      </c>
      <c r="BN78" s="4">
        <f>CumHKI!BM78*Inputs!BP$15*Population!BM77</f>
        <v>342644.77943301323</v>
      </c>
      <c r="BO78" s="4">
        <f>CumHKI!BN78*Inputs!BQ$15*Population!BN77</f>
        <v>270148.59123273758</v>
      </c>
      <c r="BP78" s="4">
        <f>CumHKI!BO78*Inputs!BR$15*Population!BO77</f>
        <v>268677.64990230533</v>
      </c>
      <c r="BQ78" s="4">
        <f>CumHKI!BP78*Inputs!BS$15*Population!BP77</f>
        <v>229176.29344264488</v>
      </c>
      <c r="BR78" s="4">
        <f>CumHKI!BQ78*Inputs!BT$15*Population!BQ77</f>
        <v>205302.28954445358</v>
      </c>
      <c r="BS78" s="4">
        <f>CumHKI!BR78*Inputs!BU$15*Population!BR77</f>
        <v>189205.81596775839</v>
      </c>
      <c r="BT78" s="4">
        <f>CumHKI!BS78*Inputs!BV$15*Population!BS77</f>
        <v>177658.39587968736</v>
      </c>
      <c r="BU78" s="4">
        <f>CumHKI!BT78*Inputs!BW$15*Population!BT77</f>
        <v>156910.7853372049</v>
      </c>
      <c r="BV78" s="4">
        <f>CumHKI!BU78*Inputs!BX$15*Population!BU77</f>
        <v>142664.34992672646</v>
      </c>
      <c r="BW78" s="4">
        <f>CumHKI!BV78*Inputs!BY$15*Population!BV77</f>
        <v>118662.51088817228</v>
      </c>
      <c r="BX78" s="4">
        <f>CumHKI!BW78*Inputs!BZ$15*Population!BW77</f>
        <v>105280.6131328707</v>
      </c>
      <c r="BY78" s="4">
        <f>CumHKI!BX78*Inputs!CA$15*Population!BX77</f>
        <v>99099.695064752537</v>
      </c>
      <c r="BZ78" s="4">
        <f>CumHKI!BY78*Inputs!CB$15*Population!BY77</f>
        <v>92874.840960479152</v>
      </c>
      <c r="CA78" s="4">
        <f>CumHKI!BZ78*Inputs!CC$15*Population!BZ77</f>
        <v>76219.374875548048</v>
      </c>
      <c r="CB78" s="4">
        <f>CumHKI!CA78*Inputs!CD$15*Population!CA77</f>
        <v>78719.273166339481</v>
      </c>
      <c r="CC78" s="4">
        <f>CumHKI!CB78*Inputs!CE$15*Population!CB77</f>
        <v>68000.130731011683</v>
      </c>
      <c r="CD78" s="4">
        <f>CumHKI!CC78*Inputs!CF$15*Population!CC77</f>
        <v>52461.802850229004</v>
      </c>
      <c r="CE78" s="4">
        <f>CumHKI!CD78*Inputs!CG$15*Population!CD77</f>
        <v>44426.762930083387</v>
      </c>
      <c r="CF78" s="4">
        <f>CumHKI!CE78*Inputs!CH$15*Population!CE77</f>
        <v>29427.380303580187</v>
      </c>
      <c r="CG78" s="4">
        <f>CumHKI!CF78*Inputs!CI$15*Population!CF77</f>
        <v>24930.853668815318</v>
      </c>
      <c r="CH78" s="4">
        <f>CumHKI!CG78*Inputs!CJ$15*Population!CG77</f>
        <v>20879.298414895286</v>
      </c>
      <c r="CI78" s="4">
        <f>CumHKI!CH78*Inputs!CK$15*Population!CH77</f>
        <v>17210.312806295984</v>
      </c>
      <c r="CJ78" s="4">
        <f>CumHKI!CI78*Inputs!CL$15*Population!CI77</f>
        <v>14123.567975970955</v>
      </c>
      <c r="CK78" s="4">
        <f>CumHKI!CJ78*Inputs!CM$15*Population!CJ77</f>
        <v>11592.572112356249</v>
      </c>
      <c r="CL78" s="4">
        <f>CumHKI!CK78*Inputs!CN$15*Population!CK77</f>
        <v>9490.5278116216286</v>
      </c>
      <c r="CM78" s="4">
        <f>CumHKI!CL78*Inputs!CO$15*Population!CL77</f>
        <v>7656.8170843130229</v>
      </c>
      <c r="CN78" s="4">
        <f>CumHKI!CM78*Inputs!CP$15*Population!CM77</f>
        <v>6124.8234358963336</v>
      </c>
      <c r="CO78" s="4">
        <f>CumHKI!CN78*Inputs!CQ$15*Population!CN77</f>
        <v>4768.6039012037363</v>
      </c>
      <c r="CP78" s="4">
        <f>CumHKI!CO78*Inputs!CR$15*Population!CO77</f>
        <v>3499.7710266383974</v>
      </c>
      <c r="CQ78" s="4">
        <f>CumHKI!CP78*Inputs!CS$15*Population!CP77</f>
        <v>2541.7080118042086</v>
      </c>
      <c r="CR78" s="4">
        <f>CumHKI!CQ78*Inputs!CT$15*Population!CQ77</f>
        <v>2752.6969852011866</v>
      </c>
      <c r="CS78" s="4">
        <f>CumHKI!CR78*Inputs!CU$15*Population!CR77</f>
        <v>1915.819290047983</v>
      </c>
      <c r="CT78" s="4">
        <f>CumHKI!CS78*Inputs!CV$15*Population!CS77</f>
        <v>1316.8991687206344</v>
      </c>
      <c r="CU78" s="4">
        <f>CumHKI!CT78*Inputs!CW$15*Population!CT77</f>
        <v>888.28333132017781</v>
      </c>
      <c r="CV78" s="4">
        <f>CumHKI!CU78*Inputs!CX$15*Population!CU77</f>
        <v>593.57524532556704</v>
      </c>
      <c r="CW78" s="4">
        <f>CumHKI!CV78*Inputs!CY$15*Population!CV77</f>
        <v>398.57997344479895</v>
      </c>
      <c r="CX78" s="4">
        <f>CumHKI!CW78*Inputs!CZ$15*Population!CW77</f>
        <v>270.05472145101129</v>
      </c>
      <c r="CY78" s="4">
        <f>CumHKI!CX78*Inputs!DA$15*Population!CX77</f>
        <v>181.53555562297907</v>
      </c>
      <c r="CZ78" s="4">
        <f>CumHKI!CY78*Inputs!DB$15*Population!CY77</f>
        <v>121.78441654824989</v>
      </c>
    </row>
    <row r="79" spans="1:104" x14ac:dyDescent="0.25">
      <c r="A79">
        <f>'HKFI(x)'!AE77</f>
        <v>2025</v>
      </c>
      <c r="B79">
        <f t="shared" si="2"/>
        <v>56513454.922710925</v>
      </c>
      <c r="C79">
        <f t="shared" si="3"/>
        <v>4.8919947074326231</v>
      </c>
      <c r="D79" s="4">
        <f>CumHKI!C79*Inputs!F$15*Population!C78</f>
        <v>0</v>
      </c>
      <c r="E79" s="4">
        <f>CumHKI!D79*Inputs!G$15*Population!D78</f>
        <v>0</v>
      </c>
      <c r="F79" s="4">
        <f>CumHKI!E79*Inputs!H$15*Population!E78</f>
        <v>0</v>
      </c>
      <c r="G79" s="4">
        <f>CumHKI!F79*Inputs!I$15*Population!F78</f>
        <v>0</v>
      </c>
      <c r="H79" s="4">
        <f>CumHKI!G79*Inputs!J$15*Population!G78</f>
        <v>0</v>
      </c>
      <c r="I79" s="4">
        <f>CumHKI!H79*Inputs!K$15*Population!H78</f>
        <v>0</v>
      </c>
      <c r="J79" s="4">
        <f>CumHKI!I79*Inputs!L$15*Population!I78</f>
        <v>0</v>
      </c>
      <c r="K79" s="4">
        <f>CumHKI!J79*Inputs!M$15*Population!J78</f>
        <v>0</v>
      </c>
      <c r="L79" s="4">
        <f>CumHKI!K79*Inputs!N$15*Population!K78</f>
        <v>0</v>
      </c>
      <c r="M79" s="4">
        <f>CumHKI!L79*Inputs!O$15*Population!L78</f>
        <v>0</v>
      </c>
      <c r="N79" s="4">
        <f>CumHKI!M79*Inputs!P$15*Population!M78</f>
        <v>0</v>
      </c>
      <c r="O79" s="4">
        <f>CumHKI!N79*Inputs!Q$15*Population!N78</f>
        <v>0</v>
      </c>
      <c r="P79" s="4">
        <f>CumHKI!O79*Inputs!R$15*Population!O78</f>
        <v>0</v>
      </c>
      <c r="Q79" s="4">
        <f>CumHKI!P79*Inputs!S$15*Population!P78</f>
        <v>0</v>
      </c>
      <c r="R79" s="4">
        <f>CumHKI!Q79*Inputs!T$15*Population!Q78</f>
        <v>0</v>
      </c>
      <c r="S79" s="4">
        <f>CumHKI!R79*Inputs!U$15*Population!R78</f>
        <v>23959.502470605963</v>
      </c>
      <c r="T79" s="4">
        <f>CumHKI!S79*Inputs!V$15*Population!S78</f>
        <v>33678.32967917301</v>
      </c>
      <c r="U79" s="4">
        <f>CumHKI!T79*Inputs!W$15*Population!T78</f>
        <v>62986.725847048459</v>
      </c>
      <c r="V79" s="4">
        <f>CumHKI!U79*Inputs!X$15*Population!U78</f>
        <v>103006.94673118085</v>
      </c>
      <c r="W79" s="4">
        <f>CumHKI!V79*Inputs!Y$15*Population!V78</f>
        <v>170924.94699580458</v>
      </c>
      <c r="X79" s="4">
        <f>CumHKI!W79*Inputs!Z$15*Population!W78</f>
        <v>226928.31717732004</v>
      </c>
      <c r="Y79" s="4">
        <f>CumHKI!X79*Inputs!AA$15*Population!X78</f>
        <v>335115.5413028163</v>
      </c>
      <c r="Z79" s="4">
        <f>CumHKI!Y79*Inputs!AB$15*Population!Y78</f>
        <v>452029.24405278935</v>
      </c>
      <c r="AA79" s="4">
        <f>CumHKI!Z79*Inputs!AC$15*Population!Z78</f>
        <v>584841.23892818694</v>
      </c>
      <c r="AB79" s="4">
        <f>CumHKI!AA79*Inputs!AD$15*Population!AA78</f>
        <v>749649.67658367916</v>
      </c>
      <c r="AC79" s="4">
        <f>CumHKI!AB79*Inputs!AE$15*Population!AB78</f>
        <v>921717.52167222195</v>
      </c>
      <c r="AD79" s="4">
        <f>CumHKI!AC79*Inputs!AF$15*Population!AC78</f>
        <v>1105408.0285147047</v>
      </c>
      <c r="AE79" s="4">
        <f>CumHKI!AD79*Inputs!AG$15*Population!AD78</f>
        <v>1213676.5627876357</v>
      </c>
      <c r="AF79" s="4">
        <f>CumHKI!AE79*Inputs!AH$15*Population!AE78</f>
        <v>1368945.7937154586</v>
      </c>
      <c r="AG79" s="4">
        <f>CumHKI!AF79*Inputs!AI$15*Population!AF78</f>
        <v>1565418.7185643497</v>
      </c>
      <c r="AH79" s="4">
        <f>CumHKI!AG79*Inputs!AJ$15*Population!AG78</f>
        <v>1659180.9116705719</v>
      </c>
      <c r="AI79" s="4">
        <f>CumHKI!AH79*Inputs!AK$15*Population!AH78</f>
        <v>1827413.6314918383</v>
      </c>
      <c r="AJ79" s="4">
        <f>CumHKI!AI79*Inputs!AL$15*Population!AI78</f>
        <v>1841314.481083018</v>
      </c>
      <c r="AK79" s="4">
        <f>CumHKI!AJ79*Inputs!AM$15*Population!AJ78</f>
        <v>1858998.8677899721</v>
      </c>
      <c r="AL79" s="4">
        <f>CumHKI!AK79*Inputs!AN$15*Population!AK78</f>
        <v>1897508.8953623651</v>
      </c>
      <c r="AM79" s="4">
        <f>CumHKI!AL79*Inputs!AO$15*Population!AL78</f>
        <v>1885239.0848692951</v>
      </c>
      <c r="AN79" s="4">
        <f>CumHKI!AM79*Inputs!AP$15*Population!AM78</f>
        <v>1906152.6320572349</v>
      </c>
      <c r="AO79" s="4">
        <f>CumHKI!AN79*Inputs!AQ$15*Population!AN78</f>
        <v>1870529.5681314878</v>
      </c>
      <c r="AP79" s="4">
        <f>CumHKI!AO79*Inputs!AR$15*Population!AO78</f>
        <v>1783989.135367421</v>
      </c>
      <c r="AQ79" s="4">
        <f>CumHKI!AP79*Inputs!AS$15*Population!AP78</f>
        <v>1791002.3891794835</v>
      </c>
      <c r="AR79" s="4">
        <f>CumHKI!AQ79*Inputs!AT$15*Population!AQ78</f>
        <v>1814773.3701915825</v>
      </c>
      <c r="AS79" s="4">
        <f>CumHKI!AR79*Inputs!AU$15*Population!AR78</f>
        <v>1855236.536838409</v>
      </c>
      <c r="AT79" s="4">
        <f>CumHKI!AS79*Inputs!AV$15*Population!AS78</f>
        <v>1792174.4150988702</v>
      </c>
      <c r="AU79" s="4">
        <f>CumHKI!AT79*Inputs!AW$15*Population!AT78</f>
        <v>1739953.2143708179</v>
      </c>
      <c r="AV79" s="4">
        <f>CumHKI!AU79*Inputs!AX$15*Population!AU78</f>
        <v>1716878.2820229991</v>
      </c>
      <c r="AW79" s="4">
        <f>CumHKI!AV79*Inputs!AY$15*Population!AV78</f>
        <v>1633996.0365660216</v>
      </c>
      <c r="AX79" s="4">
        <f>CumHKI!AW79*Inputs!AZ$15*Population!AW78</f>
        <v>1590571.2063643988</v>
      </c>
      <c r="AY79" s="4">
        <f>CumHKI!AX79*Inputs!BA$15*Population!AX78</f>
        <v>1443260.8195999388</v>
      </c>
      <c r="AZ79" s="4">
        <f>CumHKI!AY79*Inputs!BB$15*Population!AY78</f>
        <v>1325596.7534835022</v>
      </c>
      <c r="BA79" s="4">
        <f>CumHKI!AZ79*Inputs!BC$15*Population!AZ78</f>
        <v>1289131.7791034761</v>
      </c>
      <c r="BB79" s="4">
        <f>CumHKI!BA79*Inputs!BD$15*Population!BA78</f>
        <v>1180894.8429764665</v>
      </c>
      <c r="BC79" s="4">
        <f>CumHKI!BB79*Inputs!BE$15*Population!BB78</f>
        <v>1134006.0069332302</v>
      </c>
      <c r="BD79" s="4">
        <f>CumHKI!BC79*Inputs!BF$15*Population!BC78</f>
        <v>1056303.7606925063</v>
      </c>
      <c r="BE79" s="4">
        <f>CumHKI!BD79*Inputs!BG$15*Population!BD78</f>
        <v>983859.47526473738</v>
      </c>
      <c r="BF79" s="4">
        <f>CumHKI!BE79*Inputs!BH$15*Population!BE78</f>
        <v>966341.66477514303</v>
      </c>
      <c r="BG79" s="4">
        <f>CumHKI!BF79*Inputs!BI$15*Population!BF78</f>
        <v>920031.17346924834</v>
      </c>
      <c r="BH79" s="4">
        <f>CumHKI!BG79*Inputs!BJ$15*Population!BG78</f>
        <v>852615.66866108321</v>
      </c>
      <c r="BI79" s="4">
        <f>CumHKI!BH79*Inputs!BK$15*Population!BH78</f>
        <v>763984.55362593988</v>
      </c>
      <c r="BJ79" s="4">
        <f>CumHKI!BI79*Inputs!BL$15*Population!BI78</f>
        <v>672142.62491665268</v>
      </c>
      <c r="BK79" s="4">
        <f>CumHKI!BJ79*Inputs!BM$15*Population!BJ78</f>
        <v>599219.05337922031</v>
      </c>
      <c r="BL79" s="4">
        <f>CumHKI!BK79*Inputs!BN$15*Population!BK78</f>
        <v>500725.82822410628</v>
      </c>
      <c r="BM79" s="4">
        <f>CumHKI!BL79*Inputs!BO$15*Population!BL78</f>
        <v>424517.56468071777</v>
      </c>
      <c r="BN79" s="4">
        <f>CumHKI!BM79*Inputs!BP$15*Population!BM78</f>
        <v>358178.06567551126</v>
      </c>
      <c r="BO79" s="4">
        <f>CumHKI!BN79*Inputs!BQ$15*Population!BN78</f>
        <v>283044.59535869246</v>
      </c>
      <c r="BP79" s="4">
        <f>CumHKI!BO79*Inputs!BR$15*Population!BO78</f>
        <v>281148.32196209073</v>
      </c>
      <c r="BQ79" s="4">
        <f>CumHKI!BP79*Inputs!BS$15*Population!BP78</f>
        <v>239219.03575486204</v>
      </c>
      <c r="BR79" s="4">
        <f>CumHKI!BQ79*Inputs!BT$15*Population!BQ78</f>
        <v>214300.3474352817</v>
      </c>
      <c r="BS79" s="4">
        <f>CumHKI!BR79*Inputs!BU$15*Population!BR78</f>
        <v>197911.31799831739</v>
      </c>
      <c r="BT79" s="4">
        <f>CumHKI!BS79*Inputs!BV$15*Population!BS78</f>
        <v>186038.99138539334</v>
      </c>
      <c r="BU79" s="4">
        <f>CumHKI!BT79*Inputs!BW$15*Population!BT78</f>
        <v>164592.19632825741</v>
      </c>
      <c r="BV79" s="4">
        <f>CumHKI!BU79*Inputs!BX$15*Population!BU78</f>
        <v>150150.682979879</v>
      </c>
      <c r="BW79" s="4">
        <f>CumHKI!BV79*Inputs!BY$15*Population!BV78</f>
        <v>124724.20901909196</v>
      </c>
      <c r="BX79" s="4">
        <f>CumHKI!BW79*Inputs!BZ$15*Population!BW78</f>
        <v>109988.02638800057</v>
      </c>
      <c r="BY79" s="4">
        <f>CumHKI!BX79*Inputs!CA$15*Population!BX78</f>
        <v>103121.51361771931</v>
      </c>
      <c r="BZ79" s="4">
        <f>CumHKI!BY79*Inputs!CB$15*Population!BY78</f>
        <v>96453.684827253543</v>
      </c>
      <c r="CA79" s="4">
        <f>CumHKI!BZ79*Inputs!CC$15*Population!BZ78</f>
        <v>78928.556759034793</v>
      </c>
      <c r="CB79" s="4">
        <f>CumHKI!CA79*Inputs!CD$15*Population!CA78</f>
        <v>81857.330351332261</v>
      </c>
      <c r="CC79" s="4">
        <f>CumHKI!CB79*Inputs!CE$15*Population!CB78</f>
        <v>71443.018008146013</v>
      </c>
      <c r="CD79" s="4">
        <f>CumHKI!CC79*Inputs!CF$15*Population!CC78</f>
        <v>55711.32970553702</v>
      </c>
      <c r="CE79" s="4">
        <f>CumHKI!CD79*Inputs!CG$15*Population!CD78</f>
        <v>47337.069745989153</v>
      </c>
      <c r="CF79" s="4">
        <f>CumHKI!CE79*Inputs!CH$15*Population!CE78</f>
        <v>31533.62096564945</v>
      </c>
      <c r="CG79" s="4">
        <f>CumHKI!CF79*Inputs!CI$15*Population!CF78</f>
        <v>27266.273544310756</v>
      </c>
      <c r="CH79" s="4">
        <f>CumHKI!CG79*Inputs!CJ$15*Population!CG78</f>
        <v>22889.853472121824</v>
      </c>
      <c r="CI79" s="4">
        <f>CumHKI!CH79*Inputs!CK$15*Population!CH78</f>
        <v>19014.527761037989</v>
      </c>
      <c r="CJ79" s="4">
        <f>CumHKI!CI79*Inputs!CL$15*Population!CI78</f>
        <v>15518.918091554629</v>
      </c>
      <c r="CK79" s="4">
        <f>CumHKI!CJ79*Inputs!CM$15*Population!CJ78</f>
        <v>12532.905495459005</v>
      </c>
      <c r="CL79" s="4">
        <f>CumHKI!CK79*Inputs!CN$15*Population!CK78</f>
        <v>10089.279482124597</v>
      </c>
      <c r="CM79" s="4">
        <f>CumHKI!CL79*Inputs!CO$15*Population!CL78</f>
        <v>8109.8987285410658</v>
      </c>
      <c r="CN79" s="4">
        <f>CumHKI!CM79*Inputs!CP$15*Population!CM78</f>
        <v>6424.3910596177147</v>
      </c>
      <c r="CO79" s="4">
        <f>CumHKI!CN79*Inputs!CQ$15*Population!CN78</f>
        <v>5023.8946232638664</v>
      </c>
      <c r="CP79" s="4">
        <f>CumHKI!CO79*Inputs!CR$15*Population!CO78</f>
        <v>3757.4732637664415</v>
      </c>
      <c r="CQ79" s="4">
        <f>CumHKI!CP79*Inputs!CS$15*Population!CP78</f>
        <v>2757.6826120069827</v>
      </c>
      <c r="CR79" s="4">
        <f>CumHKI!CQ79*Inputs!CT$15*Population!CQ78</f>
        <v>2002.7664483192802</v>
      </c>
      <c r="CS79" s="4">
        <f>CumHKI!CR79*Inputs!CU$15*Population!CR78</f>
        <v>2169.0175026978063</v>
      </c>
      <c r="CT79" s="4">
        <f>CumHKI!CS79*Inputs!CV$15*Population!CS78</f>
        <v>1509.5906285582141</v>
      </c>
      <c r="CU79" s="4">
        <f>CumHKI!CT79*Inputs!CW$15*Population!CT78</f>
        <v>1037.6650105694375</v>
      </c>
      <c r="CV79" s="4">
        <f>CumHKI!CU79*Inputs!CX$15*Population!CU78</f>
        <v>699.93250377587913</v>
      </c>
      <c r="CW79" s="4">
        <f>CumHKI!CV79*Inputs!CY$15*Population!CV78</f>
        <v>467.71406486108441</v>
      </c>
      <c r="CX79" s="4">
        <f>CumHKI!CW79*Inputs!CZ$15*Population!CW78</f>
        <v>314.06542139377905</v>
      </c>
      <c r="CY79" s="4">
        <f>CumHKI!CX79*Inputs!DA$15*Population!CX78</f>
        <v>212.79255241768402</v>
      </c>
      <c r="CZ79" s="4">
        <f>CumHKI!CY79*Inputs!DB$15*Population!CY78</f>
        <v>143.04291377695338</v>
      </c>
    </row>
    <row r="80" spans="1:104" x14ac:dyDescent="0.25">
      <c r="A80">
        <f>'HKFI(x)'!AE78</f>
        <v>2026</v>
      </c>
      <c r="B80">
        <f t="shared" si="2"/>
        <v>59304384.011448048</v>
      </c>
      <c r="C80">
        <f t="shared" si="3"/>
        <v>4.9385214415824663</v>
      </c>
      <c r="D80" s="4">
        <f>CumHKI!C80*Inputs!F$15*Population!C79</f>
        <v>0</v>
      </c>
      <c r="E80" s="4">
        <f>CumHKI!D80*Inputs!G$15*Population!D79</f>
        <v>0</v>
      </c>
      <c r="F80" s="4">
        <f>CumHKI!E80*Inputs!H$15*Population!E79</f>
        <v>0</v>
      </c>
      <c r="G80" s="4">
        <f>CumHKI!F80*Inputs!I$15*Population!F79</f>
        <v>0</v>
      </c>
      <c r="H80" s="4">
        <f>CumHKI!G80*Inputs!J$15*Population!G79</f>
        <v>0</v>
      </c>
      <c r="I80" s="4">
        <f>CumHKI!H80*Inputs!K$15*Population!H79</f>
        <v>0</v>
      </c>
      <c r="J80" s="4">
        <f>CumHKI!I80*Inputs!L$15*Population!I79</f>
        <v>0</v>
      </c>
      <c r="K80" s="4">
        <f>CumHKI!J80*Inputs!M$15*Population!J79</f>
        <v>0</v>
      </c>
      <c r="L80" s="4">
        <f>CumHKI!K80*Inputs!N$15*Population!K79</f>
        <v>0</v>
      </c>
      <c r="M80" s="4">
        <f>CumHKI!L80*Inputs!O$15*Population!L79</f>
        <v>0</v>
      </c>
      <c r="N80" s="4">
        <f>CumHKI!M80*Inputs!P$15*Population!M79</f>
        <v>0</v>
      </c>
      <c r="O80" s="4">
        <f>CumHKI!N80*Inputs!Q$15*Population!N79</f>
        <v>0</v>
      </c>
      <c r="P80" s="4">
        <f>CumHKI!O80*Inputs!R$15*Population!O79</f>
        <v>0</v>
      </c>
      <c r="Q80" s="4">
        <f>CumHKI!P80*Inputs!S$15*Population!P79</f>
        <v>0</v>
      </c>
      <c r="R80" s="4">
        <f>CumHKI!Q80*Inputs!T$15*Population!Q79</f>
        <v>0</v>
      </c>
      <c r="S80" s="4">
        <f>CumHKI!R80*Inputs!U$15*Population!R79</f>
        <v>24079.835743127398</v>
      </c>
      <c r="T80" s="4">
        <f>CumHKI!S80*Inputs!V$15*Population!S79</f>
        <v>34687.091961634622</v>
      </c>
      <c r="U80" s="4">
        <f>CumHKI!T80*Inputs!W$15*Population!T79</f>
        <v>66468.45896485007</v>
      </c>
      <c r="V80" s="4">
        <f>CumHKI!U80*Inputs!X$15*Population!U79</f>
        <v>111586.17395533103</v>
      </c>
      <c r="W80" s="4">
        <f>CumHKI!V80*Inputs!Y$15*Population!V79</f>
        <v>190878.06774391656</v>
      </c>
      <c r="X80" s="4">
        <f>CumHKI!W80*Inputs!Z$15*Population!W79</f>
        <v>250636.29539494016</v>
      </c>
      <c r="Y80" s="4">
        <f>CumHKI!X80*Inputs!AA$15*Population!X79</f>
        <v>356745.898753241</v>
      </c>
      <c r="Z80" s="4">
        <f>CumHKI!Y80*Inputs!AB$15*Population!Y79</f>
        <v>470800.39115821704</v>
      </c>
      <c r="AA80" s="4">
        <f>CumHKI!Z80*Inputs!AC$15*Population!Z79</f>
        <v>618497.95306944777</v>
      </c>
      <c r="AB80" s="4">
        <f>CumHKI!AA80*Inputs!AD$15*Population!AA79</f>
        <v>798578.32478532312</v>
      </c>
      <c r="AC80" s="4">
        <f>CumHKI!AB80*Inputs!AE$15*Population!AB79</f>
        <v>979421.71232027921</v>
      </c>
      <c r="AD80" s="4">
        <f>CumHKI!AC80*Inputs!AF$15*Population!AC79</f>
        <v>1171735.3543799561</v>
      </c>
      <c r="AE80" s="4">
        <f>CumHKI!AD80*Inputs!AG$15*Population!AD79</f>
        <v>1283056.821974427</v>
      </c>
      <c r="AF80" s="4">
        <f>CumHKI!AE80*Inputs!AH$15*Population!AE79</f>
        <v>1445290.3112024628</v>
      </c>
      <c r="AG80" s="4">
        <f>CumHKI!AF80*Inputs!AI$15*Population!AF79</f>
        <v>1650415.9438609716</v>
      </c>
      <c r="AH80" s="4">
        <f>CumHKI!AG80*Inputs!AJ$15*Population!AG79</f>
        <v>1747287.788491288</v>
      </c>
      <c r="AI80" s="4">
        <f>CumHKI!AH80*Inputs!AK$15*Population!AH79</f>
        <v>1922620.41798627</v>
      </c>
      <c r="AJ80" s="4">
        <f>CumHKI!AI80*Inputs!AL$15*Population!AI79</f>
        <v>1933376.4315098303</v>
      </c>
      <c r="AK80" s="4">
        <f>CumHKI!AJ80*Inputs!AM$15*Population!AJ79</f>
        <v>1947445.419023697</v>
      </c>
      <c r="AL80" s="4">
        <f>CumHKI!AK80*Inputs!AN$15*Population!AK79</f>
        <v>1984443.702504325</v>
      </c>
      <c r="AM80" s="4">
        <f>CumHKI!AL80*Inputs!AO$15*Population!AL79</f>
        <v>1969435.8166267388</v>
      </c>
      <c r="AN80" s="4">
        <f>CumHKI!AM80*Inputs!AP$15*Population!AM79</f>
        <v>1988460.3121697966</v>
      </c>
      <c r="AO80" s="4">
        <f>CumHKI!AN80*Inputs!AQ$15*Population!AN79</f>
        <v>1948883.4187651514</v>
      </c>
      <c r="AP80" s="4">
        <f>CumHKI!AO80*Inputs!AR$15*Population!AO79</f>
        <v>1857999.3397276839</v>
      </c>
      <c r="AQ80" s="4">
        <f>CumHKI!AP80*Inputs!AS$15*Population!AP79</f>
        <v>1864817.7881108082</v>
      </c>
      <c r="AR80" s="4">
        <f>CumHKI!AQ80*Inputs!AT$15*Population!AQ79</f>
        <v>1888734.3535661439</v>
      </c>
      <c r="AS80" s="4">
        <f>CumHKI!AR80*Inputs!AU$15*Population!AR79</f>
        <v>1929988.129698748</v>
      </c>
      <c r="AT80" s="4">
        <f>CumHKI!AS80*Inputs!AV$15*Population!AS79</f>
        <v>1867526.5126162053</v>
      </c>
      <c r="AU80" s="4">
        <f>CumHKI!AT80*Inputs!AW$15*Population!AT79</f>
        <v>1818014.4730643295</v>
      </c>
      <c r="AV80" s="4">
        <f>CumHKI!AU80*Inputs!AX$15*Population!AU79</f>
        <v>1797551.6926632584</v>
      </c>
      <c r="AW80" s="4">
        <f>CumHKI!AV80*Inputs!AY$15*Population!AV79</f>
        <v>1711892.6624093752</v>
      </c>
      <c r="AX80" s="4">
        <f>CumHKI!AW80*Inputs!AZ$15*Population!AW79</f>
        <v>1668519.7949864678</v>
      </c>
      <c r="AY80" s="4">
        <f>CumHKI!AX80*Inputs!BA$15*Population!AX79</f>
        <v>1516825.4443266434</v>
      </c>
      <c r="AZ80" s="4">
        <f>CumHKI!AY80*Inputs!BB$15*Population!AY79</f>
        <v>1395187.4989459903</v>
      </c>
      <c r="BA80" s="4">
        <f>CumHKI!AZ80*Inputs!BC$15*Population!AZ79</f>
        <v>1358839.9644818248</v>
      </c>
      <c r="BB80" s="4">
        <f>CumHKI!BA80*Inputs!BD$15*Population!BA79</f>
        <v>1244768.4898169613</v>
      </c>
      <c r="BC80" s="4">
        <f>CumHKI!BB80*Inputs!BE$15*Population!BB79</f>
        <v>1194772.8029298487</v>
      </c>
      <c r="BD80" s="4">
        <f>CumHKI!BC80*Inputs!BF$15*Population!BC79</f>
        <v>1112500.5583261333</v>
      </c>
      <c r="BE80" s="4">
        <f>CumHKI!BD80*Inputs!BG$15*Population!BD79</f>
        <v>1036339.3188282124</v>
      </c>
      <c r="BF80" s="4">
        <f>CumHKI!BE80*Inputs!BH$15*Population!BE79</f>
        <v>1017702.738052296</v>
      </c>
      <c r="BG80" s="4">
        <f>CumHKI!BF80*Inputs!BI$15*Population!BF79</f>
        <v>969972.5825889901</v>
      </c>
      <c r="BH80" s="4">
        <f>CumHKI!BG80*Inputs!BJ$15*Population!BG79</f>
        <v>900357.25993153499</v>
      </c>
      <c r="BI80" s="4">
        <f>CumHKI!BH80*Inputs!BK$15*Population!BH79</f>
        <v>804347.97380431718</v>
      </c>
      <c r="BJ80" s="4">
        <f>CumHKI!BI80*Inputs!BL$15*Population!BI79</f>
        <v>703187.06705379533</v>
      </c>
      <c r="BK80" s="4">
        <f>CumHKI!BJ80*Inputs!BM$15*Population!BJ79</f>
        <v>623761.16443427571</v>
      </c>
      <c r="BL80" s="4">
        <f>CumHKI!BK80*Inputs!BN$15*Population!BK79</f>
        <v>521261.48002289183</v>
      </c>
      <c r="BM80" s="4">
        <f>CumHKI!BL80*Inputs!BO$15*Population!BL79</f>
        <v>442064.63502743852</v>
      </c>
      <c r="BN80" s="4">
        <f>CumHKI!BM80*Inputs!BP$15*Population!BM79</f>
        <v>373896.92641868273</v>
      </c>
      <c r="BO80" s="4">
        <f>CumHKI!BN80*Inputs!BQ$15*Population!BN79</f>
        <v>296217.31654810609</v>
      </c>
      <c r="BP80" s="4">
        <f>CumHKI!BO80*Inputs!BR$15*Population!BO79</f>
        <v>294946.36260885367</v>
      </c>
      <c r="BQ80" s="4">
        <f>CumHKI!BP80*Inputs!BS$15*Population!BP79</f>
        <v>250670.85775587001</v>
      </c>
      <c r="BR80" s="4">
        <f>CumHKI!BQ80*Inputs!BT$15*Population!BQ79</f>
        <v>224013.3680483815</v>
      </c>
      <c r="BS80" s="4">
        <f>CumHKI!BR80*Inputs!BU$15*Population!BR79</f>
        <v>206886.80590954781</v>
      </c>
      <c r="BT80" s="4">
        <f>CumHKI!BS80*Inputs!BV$15*Population!BS79</f>
        <v>194891.373923109</v>
      </c>
      <c r="BU80" s="4">
        <f>CumHKI!BT80*Inputs!BW$15*Population!BT79</f>
        <v>172612.97039638116</v>
      </c>
      <c r="BV80" s="4">
        <f>CumHKI!BU80*Inputs!BX$15*Population!BU79</f>
        <v>157763.30885186052</v>
      </c>
      <c r="BW80" s="4">
        <f>CumHKI!BV80*Inputs!BY$15*Population!BV79</f>
        <v>131524.63315246918</v>
      </c>
      <c r="BX80" s="4">
        <f>CumHKI!BW80*Inputs!BZ$15*Population!BW79</f>
        <v>115848.06543443806</v>
      </c>
      <c r="BY80" s="4">
        <f>CumHKI!BX80*Inputs!CA$15*Population!BX79</f>
        <v>107946.54588644759</v>
      </c>
      <c r="BZ80" s="4">
        <f>CumHKI!BY80*Inputs!CB$15*Population!BY79</f>
        <v>100562.19502333643</v>
      </c>
      <c r="CA80" s="4">
        <f>CumHKI!BZ80*Inputs!CC$15*Population!BZ79</f>
        <v>82080.539633306675</v>
      </c>
      <c r="CB80" s="4">
        <f>CumHKI!CA80*Inputs!CD$15*Population!CA79</f>
        <v>84812.841639304635</v>
      </c>
      <c r="CC80" s="4">
        <f>CumHKI!CB80*Inputs!CE$15*Population!CB79</f>
        <v>74293.255679880313</v>
      </c>
      <c r="CD80" s="4">
        <f>CumHKI!CC80*Inputs!CF$15*Population!CC79</f>
        <v>58543.834539940886</v>
      </c>
      <c r="CE80" s="4">
        <f>CumHKI!CD80*Inputs!CG$15*Population!CD79</f>
        <v>50300.284812733684</v>
      </c>
      <c r="CF80" s="4">
        <f>CumHKI!CE80*Inputs!CH$15*Population!CE79</f>
        <v>32771.695349567199</v>
      </c>
      <c r="CG80" s="4">
        <f>CumHKI!CF80*Inputs!CI$15*Population!CF79</f>
        <v>28969.282816587198</v>
      </c>
      <c r="CH80" s="4">
        <f>CumHKI!CG80*Inputs!CJ$15*Population!CG79</f>
        <v>24821.119494363993</v>
      </c>
      <c r="CI80" s="4">
        <f>CumHKI!CH80*Inputs!CK$15*Population!CH79</f>
        <v>20668.186419212245</v>
      </c>
      <c r="CJ80" s="4">
        <f>CumHKI!CI80*Inputs!CL$15*Population!CI79</f>
        <v>16999.96142595568</v>
      </c>
      <c r="CK80" s="4">
        <f>CumHKI!CJ80*Inputs!CM$15*Population!CJ79</f>
        <v>13653.955916589122</v>
      </c>
      <c r="CL80" s="4">
        <f>CumHKI!CK80*Inputs!CN$15*Population!CK79</f>
        <v>10814.883022900647</v>
      </c>
      <c r="CM80" s="4">
        <f>CumHKI!CL80*Inputs!CO$15*Population!CL79</f>
        <v>8548.2050732664757</v>
      </c>
      <c r="CN80" s="4">
        <f>CumHKI!CM80*Inputs!CP$15*Population!CM79</f>
        <v>6746.6602887385616</v>
      </c>
      <c r="CO80" s="4">
        <f>CumHKI!CN80*Inputs!CQ$15*Population!CN79</f>
        <v>5224.7875033090286</v>
      </c>
      <c r="CP80" s="4">
        <f>CumHKI!CO80*Inputs!CR$15*Population!CO79</f>
        <v>3924.9568430041331</v>
      </c>
      <c r="CQ80" s="4">
        <f>CumHKI!CP80*Inputs!CS$15*Population!CP79</f>
        <v>2935.5552822968862</v>
      </c>
      <c r="CR80" s="4">
        <f>CumHKI!CQ80*Inputs!CT$15*Population!CQ79</f>
        <v>2154.4610407848177</v>
      </c>
      <c r="CS80" s="4">
        <f>CumHKI!CR80*Inputs!CU$15*Population!CR79</f>
        <v>1564.6769022322658</v>
      </c>
      <c r="CT80" s="4">
        <f>CumHKI!CS80*Inputs!CV$15*Population!CS79</f>
        <v>1694.5618346347137</v>
      </c>
      <c r="CU80" s="4">
        <f>CumHKI!CT80*Inputs!CW$15*Population!CT79</f>
        <v>1179.3794480197789</v>
      </c>
      <c r="CV80" s="4">
        <f>CumHKI!CU80*Inputs!CX$15*Population!CU79</f>
        <v>810.68387961818075</v>
      </c>
      <c r="CW80" s="4">
        <f>CumHKI!CV80*Inputs!CY$15*Population!CV79</f>
        <v>546.82772556869054</v>
      </c>
      <c r="CX80" s="4">
        <f>CumHKI!CW80*Inputs!CZ$15*Population!CW79</f>
        <v>365.40525968539487</v>
      </c>
      <c r="CY80" s="4">
        <f>CumHKI!CX80*Inputs!DA$15*Population!CX79</f>
        <v>245.36605906149518</v>
      </c>
      <c r="CZ80" s="4">
        <f>CumHKI!CY80*Inputs!DB$15*Population!CY79</f>
        <v>166.24584060433585</v>
      </c>
    </row>
    <row r="81" spans="1:104" x14ac:dyDescent="0.25">
      <c r="A81">
        <f>'HKFI(x)'!AE79</f>
        <v>2027</v>
      </c>
      <c r="B81">
        <f t="shared" si="2"/>
        <v>62236453.016793527</v>
      </c>
      <c r="C81">
        <f t="shared" si="3"/>
        <v>4.9441016110705727</v>
      </c>
      <c r="D81" s="4">
        <f>CumHKI!C81*Inputs!F$15*Population!C80</f>
        <v>0</v>
      </c>
      <c r="E81" s="4">
        <f>CumHKI!D81*Inputs!G$15*Population!D80</f>
        <v>0</v>
      </c>
      <c r="F81" s="4">
        <f>CumHKI!E81*Inputs!H$15*Population!E80</f>
        <v>0</v>
      </c>
      <c r="G81" s="4">
        <f>CumHKI!F81*Inputs!I$15*Population!F80</f>
        <v>0</v>
      </c>
      <c r="H81" s="4">
        <f>CumHKI!G81*Inputs!J$15*Population!G80</f>
        <v>0</v>
      </c>
      <c r="I81" s="4">
        <f>CumHKI!H81*Inputs!K$15*Population!H80</f>
        <v>0</v>
      </c>
      <c r="J81" s="4">
        <f>CumHKI!I81*Inputs!L$15*Population!I80</f>
        <v>0</v>
      </c>
      <c r="K81" s="4">
        <f>CumHKI!J81*Inputs!M$15*Population!J80</f>
        <v>0</v>
      </c>
      <c r="L81" s="4">
        <f>CumHKI!K81*Inputs!N$15*Population!K80</f>
        <v>0</v>
      </c>
      <c r="M81" s="4">
        <f>CumHKI!L81*Inputs!O$15*Population!L80</f>
        <v>0</v>
      </c>
      <c r="N81" s="4">
        <f>CumHKI!M81*Inputs!P$15*Population!M80</f>
        <v>0</v>
      </c>
      <c r="O81" s="4">
        <f>CumHKI!N81*Inputs!Q$15*Population!N80</f>
        <v>0</v>
      </c>
      <c r="P81" s="4">
        <f>CumHKI!O81*Inputs!R$15*Population!O80</f>
        <v>0</v>
      </c>
      <c r="Q81" s="4">
        <f>CumHKI!P81*Inputs!S$15*Population!P80</f>
        <v>0</v>
      </c>
      <c r="R81" s="4">
        <f>CumHKI!Q81*Inputs!T$15*Population!Q80</f>
        <v>0</v>
      </c>
      <c r="S81" s="4">
        <f>CumHKI!R81*Inputs!U$15*Population!R80</f>
        <v>23742.105884468598</v>
      </c>
      <c r="T81" s="4">
        <f>CumHKI!S81*Inputs!V$15*Population!S80</f>
        <v>34901.585821534507</v>
      </c>
      <c r="U81" s="4">
        <f>CumHKI!T81*Inputs!W$15*Population!T80</f>
        <v>68517.038861950408</v>
      </c>
      <c r="V81" s="4">
        <f>CumHKI!U81*Inputs!X$15*Population!U80</f>
        <v>117839.39129776919</v>
      </c>
      <c r="W81" s="4">
        <f>CumHKI!V81*Inputs!Y$15*Population!V80</f>
        <v>206950.70990384574</v>
      </c>
      <c r="X81" s="4">
        <f>CumHKI!W81*Inputs!Z$15*Population!W80</f>
        <v>280056.7082467787</v>
      </c>
      <c r="Y81" s="4">
        <f>CumHKI!X81*Inputs!AA$15*Population!X80</f>
        <v>394126.95999181143</v>
      </c>
      <c r="Z81" s="4">
        <f>CumHKI!Y81*Inputs!AB$15*Population!Y80</f>
        <v>501183.74073754082</v>
      </c>
      <c r="AA81" s="4">
        <f>CumHKI!Z81*Inputs!AC$15*Population!Z80</f>
        <v>644074.64996545599</v>
      </c>
      <c r="AB81" s="4">
        <f>CumHKI!AA81*Inputs!AD$15*Population!AA80</f>
        <v>844454.34690178861</v>
      </c>
      <c r="AC81" s="4">
        <f>CumHKI!AB81*Inputs!AE$15*Population!AB80</f>
        <v>1042965.6367490081</v>
      </c>
      <c r="AD81" s="4">
        <f>CumHKI!AC81*Inputs!AF$15*Population!AC80</f>
        <v>1244723.2087169241</v>
      </c>
      <c r="AE81" s="4">
        <f>CumHKI!AD81*Inputs!AG$15*Population!AD80</f>
        <v>1359076.7306292783</v>
      </c>
      <c r="AF81" s="4">
        <f>CumHKI!AE81*Inputs!AH$15*Population!AE80</f>
        <v>1526827.7045620547</v>
      </c>
      <c r="AG81" s="4">
        <f>CumHKI!AF81*Inputs!AI$15*Population!AF80</f>
        <v>1741227.8724529312</v>
      </c>
      <c r="AH81" s="4">
        <f>CumHKI!AG81*Inputs!AJ$15*Population!AG80</f>
        <v>1840869.0958947355</v>
      </c>
      <c r="AI81" s="4">
        <f>CumHKI!AH81*Inputs!AK$15*Population!AH80</f>
        <v>2023321.7000768483</v>
      </c>
      <c r="AJ81" s="4">
        <f>CumHKI!AI81*Inputs!AL$15*Population!AI80</f>
        <v>2032729.7339828918</v>
      </c>
      <c r="AK81" s="4">
        <f>CumHKI!AJ81*Inputs!AM$15*Population!AJ80</f>
        <v>2043454.7626110071</v>
      </c>
      <c r="AL81" s="4">
        <f>CumHKI!AK81*Inputs!AN$15*Population!AK80</f>
        <v>2077504.044142446</v>
      </c>
      <c r="AM81" s="4">
        <f>CumHKI!AL81*Inputs!AO$15*Population!AL80</f>
        <v>2058358.1235936114</v>
      </c>
      <c r="AN81" s="4">
        <f>CumHKI!AM81*Inputs!AP$15*Population!AM80</f>
        <v>2075973.9112417737</v>
      </c>
      <c r="AO81" s="4">
        <f>CumHKI!AN81*Inputs!AQ$15*Population!AN80</f>
        <v>2031783.6962629035</v>
      </c>
      <c r="AP81" s="4">
        <f>CumHKI!AO81*Inputs!AR$15*Population!AO80</f>
        <v>1934645.0847337137</v>
      </c>
      <c r="AQ81" s="4">
        <f>CumHKI!AP81*Inputs!AS$15*Population!AP80</f>
        <v>1941012.7356758642</v>
      </c>
      <c r="AR81" s="4">
        <f>CumHKI!AQ81*Inputs!AT$15*Population!AQ80</f>
        <v>1965407.6454171643</v>
      </c>
      <c r="AS81" s="4">
        <f>CumHKI!AR81*Inputs!AU$15*Population!AR80</f>
        <v>2007490.1272561052</v>
      </c>
      <c r="AT81" s="4">
        <f>CumHKI!AS81*Inputs!AV$15*Population!AS80</f>
        <v>1941718.395421773</v>
      </c>
      <c r="AU81" s="4">
        <f>CumHKI!AT81*Inputs!AW$15*Population!AT80</f>
        <v>1893481.5743596707</v>
      </c>
      <c r="AV81" s="4">
        <f>CumHKI!AU81*Inputs!AX$15*Population!AU80</f>
        <v>1877257.263043348</v>
      </c>
      <c r="AW81" s="4">
        <f>CumHKI!AV81*Inputs!AY$15*Population!AV80</f>
        <v>1791458.3532511606</v>
      </c>
      <c r="AX81" s="4">
        <f>CumHKI!AW81*Inputs!AZ$15*Population!AW80</f>
        <v>1747273.9646883046</v>
      </c>
      <c r="AY81" s="4">
        <f>CumHKI!AX81*Inputs!BA$15*Population!AX80</f>
        <v>1590529.958681586</v>
      </c>
      <c r="AZ81" s="4">
        <f>CumHKI!AY81*Inputs!BB$15*Population!AY80</f>
        <v>1465805.7312058646</v>
      </c>
      <c r="BA81" s="4">
        <f>CumHKI!AZ81*Inputs!BC$15*Population!AZ80</f>
        <v>1429763.9944707607</v>
      </c>
      <c r="BB81" s="4">
        <f>CumHKI!BA81*Inputs!BD$15*Population!BA80</f>
        <v>1311790.4085034959</v>
      </c>
      <c r="BC81" s="4">
        <f>CumHKI!BB81*Inputs!BE$15*Population!BB80</f>
        <v>1259145.855370495</v>
      </c>
      <c r="BD81" s="4">
        <f>CumHKI!BC81*Inputs!BF$15*Population!BC80</f>
        <v>1171868.5573922028</v>
      </c>
      <c r="BE81" s="4">
        <f>CumHKI!BD81*Inputs!BG$15*Population!BD80</f>
        <v>1091265.913619444</v>
      </c>
      <c r="BF81" s="4">
        <f>CumHKI!BE81*Inputs!BH$15*Population!BE80</f>
        <v>1071864.1139327777</v>
      </c>
      <c r="BG81" s="4">
        <f>CumHKI!BF81*Inputs!BI$15*Population!BF80</f>
        <v>1021465.867330341</v>
      </c>
      <c r="BH81" s="4">
        <f>CumHKI!BG81*Inputs!BJ$15*Population!BG80</f>
        <v>949333.13340287399</v>
      </c>
      <c r="BI81" s="4">
        <f>CumHKI!BH81*Inputs!BK$15*Population!BH80</f>
        <v>849653.28456580173</v>
      </c>
      <c r="BJ81" s="4">
        <f>CumHKI!BI81*Inputs!BL$15*Population!BI80</f>
        <v>740661.7735987741</v>
      </c>
      <c r="BK81" s="4">
        <f>CumHKI!BJ81*Inputs!BM$15*Population!BJ80</f>
        <v>652864.01306751801</v>
      </c>
      <c r="BL81" s="4">
        <f>CumHKI!BK81*Inputs!BN$15*Population!BK80</f>
        <v>542865.49715558451</v>
      </c>
      <c r="BM81" s="4">
        <f>CumHKI!BL81*Inputs!BO$15*Population!BL80</f>
        <v>460422.82044038456</v>
      </c>
      <c r="BN81" s="4">
        <f>CumHKI!BM81*Inputs!BP$15*Population!BM80</f>
        <v>389575.62926303007</v>
      </c>
      <c r="BO81" s="4">
        <f>CumHKI!BN81*Inputs!BQ$15*Population!BN80</f>
        <v>309436.82856431097</v>
      </c>
      <c r="BP81" s="4">
        <f>CumHKI!BO81*Inputs!BR$15*Population!BO80</f>
        <v>308928.92671429174</v>
      </c>
      <c r="BQ81" s="4">
        <f>CumHKI!BP81*Inputs!BS$15*Population!BP80</f>
        <v>263227.65880466427</v>
      </c>
      <c r="BR81" s="4">
        <f>CumHKI!BQ81*Inputs!BT$15*Population!BQ80</f>
        <v>234994.26555170648</v>
      </c>
      <c r="BS81" s="4">
        <f>CumHKI!BR81*Inputs!BU$15*Population!BR80</f>
        <v>216513.50700165617</v>
      </c>
      <c r="BT81" s="4">
        <f>CumHKI!BS81*Inputs!BV$15*Population!BS80</f>
        <v>203971.30369464125</v>
      </c>
      <c r="BU81" s="4">
        <f>CumHKI!BT81*Inputs!BW$15*Population!BT80</f>
        <v>181051.54670086113</v>
      </c>
      <c r="BV81" s="4">
        <f>CumHKI!BU81*Inputs!BX$15*Population!BU80</f>
        <v>165656.62652397851</v>
      </c>
      <c r="BW81" s="4">
        <f>CumHKI!BV81*Inputs!BY$15*Population!BV80</f>
        <v>138392.78532817896</v>
      </c>
      <c r="BX81" s="4">
        <f>CumHKI!BW81*Inputs!BZ$15*Population!BW80</f>
        <v>122381.14692870501</v>
      </c>
      <c r="BY81" s="4">
        <f>CumHKI!BX81*Inputs!CA$15*Population!BX80</f>
        <v>113919.98864926373</v>
      </c>
      <c r="BZ81" s="4">
        <f>CumHKI!BY81*Inputs!CB$15*Population!BY80</f>
        <v>105464.25801334894</v>
      </c>
      <c r="CA81" s="4">
        <f>CumHKI!BZ81*Inputs!CC$15*Population!BZ80</f>
        <v>85734.206730948645</v>
      </c>
      <c r="CB81" s="4">
        <f>CumHKI!CA81*Inputs!CD$15*Population!CA80</f>
        <v>88305.86178951581</v>
      </c>
      <c r="CC81" s="4">
        <f>CumHKI!CB81*Inputs!CE$15*Population!CB80</f>
        <v>76998.303504242474</v>
      </c>
      <c r="CD81" s="4">
        <f>CumHKI!CC81*Inputs!CF$15*Population!CC80</f>
        <v>60861.57327577917</v>
      </c>
      <c r="CE81" s="4">
        <f>CumHKI!CD81*Inputs!CG$15*Population!CD80</f>
        <v>52853.300824497019</v>
      </c>
      <c r="CF81" s="4">
        <f>CumHKI!CE81*Inputs!CH$15*Population!CE80</f>
        <v>33585.420544496395</v>
      </c>
      <c r="CG81" s="4">
        <f>CumHKI!CF81*Inputs!CI$15*Population!CF80</f>
        <v>29900.585286274687</v>
      </c>
      <c r="CH81" s="4">
        <f>CumHKI!CG81*Inputs!CJ$15*Population!CG80</f>
        <v>26190.886685838275</v>
      </c>
      <c r="CI81" s="4">
        <f>CumHKI!CH81*Inputs!CK$15*Population!CH80</f>
        <v>22258.587587072485</v>
      </c>
      <c r="CJ81" s="4">
        <f>CumHKI!CI81*Inputs!CL$15*Population!CI80</f>
        <v>18351.925692766938</v>
      </c>
      <c r="CK81" s="4">
        <f>CumHKI!CJ81*Inputs!CM$15*Population!CJ80</f>
        <v>14854.631110782997</v>
      </c>
      <c r="CL81" s="4">
        <f>CumHKI!CK81*Inputs!CN$15*Population!CK80</f>
        <v>11701.605103078624</v>
      </c>
      <c r="CM81" s="4">
        <f>CumHKI!CL81*Inputs!CO$15*Population!CL80</f>
        <v>9100.253412851569</v>
      </c>
      <c r="CN81" s="4">
        <f>CumHKI!CM81*Inputs!CP$15*Population!CM80</f>
        <v>7062.6099877952911</v>
      </c>
      <c r="CO81" s="4">
        <f>CumHKI!CN81*Inputs!CQ$15*Population!CN80</f>
        <v>5449.3209300805902</v>
      </c>
      <c r="CP81" s="4">
        <f>CumHKI!CO81*Inputs!CR$15*Population!CO80</f>
        <v>4053.9638934190516</v>
      </c>
      <c r="CQ81" s="4">
        <f>CumHKI!CP81*Inputs!CS$15*Population!CP80</f>
        <v>3045.4125291582532</v>
      </c>
      <c r="CR81" s="4">
        <f>CumHKI!CQ81*Inputs!CT$15*Population!CQ80</f>
        <v>2277.7261494424583</v>
      </c>
      <c r="CS81" s="4">
        <f>CumHKI!CR81*Inputs!CU$15*Population!CR80</f>
        <v>1671.6674627605594</v>
      </c>
      <c r="CT81" s="4">
        <f>CumHKI!CS81*Inputs!CV$15*Population!CS80</f>
        <v>1214.0481622456525</v>
      </c>
      <c r="CU81" s="4">
        <f>CumHKI!CT81*Inputs!CW$15*Population!CT80</f>
        <v>1314.8271558267729</v>
      </c>
      <c r="CV81" s="4">
        <f>CumHKI!CU81*Inputs!CX$15*Population!CU80</f>
        <v>915.09208668957535</v>
      </c>
      <c r="CW81" s="4">
        <f>CumHKI!CV81*Inputs!CY$15*Population!CV80</f>
        <v>629.01757724453762</v>
      </c>
      <c r="CX81" s="4">
        <f>CumHKI!CW81*Inputs!CZ$15*Population!CW80</f>
        <v>424.28899815962831</v>
      </c>
      <c r="CY81" s="4">
        <f>CumHKI!CX81*Inputs!DA$15*Population!CX80</f>
        <v>283.52152662511583</v>
      </c>
      <c r="CZ81" s="4">
        <f>CumHKI!CY81*Inputs!DB$15*Population!CY80</f>
        <v>190.38193294480371</v>
      </c>
    </row>
    <row r="82" spans="1:104" x14ac:dyDescent="0.25">
      <c r="A82">
        <f>'HKFI(x)'!AE80</f>
        <v>2028</v>
      </c>
      <c r="B82">
        <f t="shared" si="2"/>
        <v>65486504.881773405</v>
      </c>
      <c r="C82">
        <f t="shared" si="3"/>
        <v>5.2221032970868331</v>
      </c>
      <c r="D82" s="4">
        <f>CumHKI!C82*Inputs!F$15*Population!C81</f>
        <v>0</v>
      </c>
      <c r="E82" s="4">
        <f>CumHKI!D82*Inputs!G$15*Population!D81</f>
        <v>0</v>
      </c>
      <c r="F82" s="4">
        <f>CumHKI!E82*Inputs!H$15*Population!E81</f>
        <v>0</v>
      </c>
      <c r="G82" s="4">
        <f>CumHKI!F82*Inputs!I$15*Population!F81</f>
        <v>0</v>
      </c>
      <c r="H82" s="4">
        <f>CumHKI!G82*Inputs!J$15*Population!G81</f>
        <v>0</v>
      </c>
      <c r="I82" s="4">
        <f>CumHKI!H82*Inputs!K$15*Population!H81</f>
        <v>0</v>
      </c>
      <c r="J82" s="4">
        <f>CumHKI!I82*Inputs!L$15*Population!I81</f>
        <v>0</v>
      </c>
      <c r="K82" s="4">
        <f>CumHKI!J82*Inputs!M$15*Population!J81</f>
        <v>0</v>
      </c>
      <c r="L82" s="4">
        <f>CumHKI!K82*Inputs!N$15*Population!K81</f>
        <v>0</v>
      </c>
      <c r="M82" s="4">
        <f>CumHKI!L82*Inputs!O$15*Population!L81</f>
        <v>0</v>
      </c>
      <c r="N82" s="4">
        <f>CumHKI!M82*Inputs!P$15*Population!M81</f>
        <v>0</v>
      </c>
      <c r="O82" s="4">
        <f>CumHKI!N82*Inputs!Q$15*Population!N81</f>
        <v>0</v>
      </c>
      <c r="P82" s="4">
        <f>CumHKI!O82*Inputs!R$15*Population!O81</f>
        <v>0</v>
      </c>
      <c r="Q82" s="4">
        <f>CumHKI!P82*Inputs!S$15*Population!P81</f>
        <v>0</v>
      </c>
      <c r="R82" s="4">
        <f>CumHKI!Q82*Inputs!T$15*Population!Q81</f>
        <v>0</v>
      </c>
      <c r="S82" s="4">
        <f>CumHKI!R82*Inputs!U$15*Population!R81</f>
        <v>25549.011004438056</v>
      </c>
      <c r="T82" s="4">
        <f>CumHKI!S82*Inputs!V$15*Population!S81</f>
        <v>34602.914529570902</v>
      </c>
      <c r="U82" s="4">
        <f>CumHKI!T82*Inputs!W$15*Population!T81</f>
        <v>69279.656361297835</v>
      </c>
      <c r="V82" s="4">
        <f>CumHKI!U82*Inputs!X$15*Population!U81</f>
        <v>121947.65068642101</v>
      </c>
      <c r="W82" s="4">
        <f>CumHKI!V82*Inputs!Y$15*Population!V81</f>
        <v>219452.81122781883</v>
      </c>
      <c r="X82" s="4">
        <f>CumHKI!W82*Inputs!Z$15*Population!W81</f>
        <v>304820.88019901962</v>
      </c>
      <c r="Y82" s="4">
        <f>CumHKI!X82*Inputs!AA$15*Population!X81</f>
        <v>442025.97271405446</v>
      </c>
      <c r="Z82" s="4">
        <f>CumHKI!Y82*Inputs!AB$15*Population!Y81</f>
        <v>555631.85312092223</v>
      </c>
      <c r="AA82" s="4">
        <f>CumHKI!Z82*Inputs!AC$15*Population!Z81</f>
        <v>687529.50448405801</v>
      </c>
      <c r="AB82" s="4">
        <f>CumHKI!AA82*Inputs!AD$15*Population!AA81</f>
        <v>882033.55534722609</v>
      </c>
      <c r="AC82" s="4">
        <f>CumHKI!AB82*Inputs!AE$15*Population!AB81</f>
        <v>1106618.2120914557</v>
      </c>
      <c r="AD82" s="4">
        <f>CumHKI!AC82*Inputs!AF$15*Population!AC81</f>
        <v>1329519.8338940211</v>
      </c>
      <c r="AE82" s="4">
        <f>CumHKI!AD82*Inputs!AG$15*Population!AD81</f>
        <v>1448226.4121813888</v>
      </c>
      <c r="AF82" s="4">
        <f>CumHKI!AE82*Inputs!AH$15*Population!AE81</f>
        <v>1622335.5513604572</v>
      </c>
      <c r="AG82" s="4">
        <f>CumHKI!AF82*Inputs!AI$15*Population!AF81</f>
        <v>1845169.2893867181</v>
      </c>
      <c r="AH82" s="4">
        <f>CumHKI!AG82*Inputs!AJ$15*Population!AG81</f>
        <v>1948110.527618075</v>
      </c>
      <c r="AI82" s="4">
        <f>CumHKI!AH82*Inputs!AK$15*Population!AH81</f>
        <v>2138118.8599656359</v>
      </c>
      <c r="AJ82" s="4">
        <f>CumHKI!AI82*Inputs!AL$15*Population!AI81</f>
        <v>2145529.1251327237</v>
      </c>
      <c r="AK82" s="4">
        <f>CumHKI!AJ82*Inputs!AM$15*Population!AJ81</f>
        <v>2154707.0887670852</v>
      </c>
      <c r="AL82" s="4">
        <f>CumHKI!AK82*Inputs!AN$15*Population!AK81</f>
        <v>2186188.8037805585</v>
      </c>
      <c r="AM82" s="4">
        <f>CumHKI!AL82*Inputs!AO$15*Population!AL81</f>
        <v>2161048.9286042922</v>
      </c>
      <c r="AN82" s="4">
        <f>CumHKI!AM82*Inputs!AP$15*Population!AM81</f>
        <v>2175860.29173978</v>
      </c>
      <c r="AO82" s="4">
        <f>CumHKI!AN82*Inputs!AQ$15*Population!AN81</f>
        <v>2127135.2911712402</v>
      </c>
      <c r="AP82" s="4">
        <f>CumHKI!AO82*Inputs!AR$15*Population!AO81</f>
        <v>2022467.2355177437</v>
      </c>
      <c r="AQ82" s="4">
        <f>CumHKI!AP82*Inputs!AS$15*Population!AP81</f>
        <v>2026487.4462336719</v>
      </c>
      <c r="AR82" s="4">
        <f>CumHKI!AQ82*Inputs!AT$15*Population!AQ81</f>
        <v>2051040.9383755219</v>
      </c>
      <c r="AS82" s="4">
        <f>CumHKI!AR82*Inputs!AU$15*Population!AR81</f>
        <v>2094270.3849075348</v>
      </c>
      <c r="AT82" s="4">
        <f>CumHKI!AS82*Inputs!AV$15*Population!AS81</f>
        <v>2024683.2803152876</v>
      </c>
      <c r="AU82" s="4">
        <f>CumHKI!AT82*Inputs!AW$15*Population!AT81</f>
        <v>1973431.7381031513</v>
      </c>
      <c r="AV82" s="4">
        <f>CumHKI!AU82*Inputs!AX$15*Population!AU81</f>
        <v>1959664.5508510787</v>
      </c>
      <c r="AW82" s="4">
        <f>CumHKI!AV82*Inputs!AY$15*Population!AV81</f>
        <v>1874891.8608115155</v>
      </c>
      <c r="AX82" s="4">
        <f>CumHKI!AW82*Inputs!AZ$15*Population!AW81</f>
        <v>1832101.145008425</v>
      </c>
      <c r="AY82" s="4">
        <f>CumHKI!AX82*Inputs!BA$15*Population!AX81</f>
        <v>1668651.9841301595</v>
      </c>
      <c r="AZ82" s="4">
        <f>CumHKI!AY82*Inputs!BB$15*Population!AY81</f>
        <v>1539657.4983837013</v>
      </c>
      <c r="BA82" s="4">
        <f>CumHKI!AZ82*Inputs!BC$15*Population!AZ81</f>
        <v>1504541.7568042877</v>
      </c>
      <c r="BB82" s="4">
        <f>CumHKI!BA82*Inputs!BD$15*Population!BA81</f>
        <v>1382316.3926393448</v>
      </c>
      <c r="BC82" s="4">
        <f>CumHKI!BB82*Inputs!BE$15*Population!BB81</f>
        <v>1328769.836123941</v>
      </c>
      <c r="BD82" s="4">
        <f>CumHKI!BC82*Inputs!BF$15*Population!BC81</f>
        <v>1236494.3933068926</v>
      </c>
      <c r="BE82" s="4">
        <f>CumHKI!BD82*Inputs!BG$15*Population!BD81</f>
        <v>1150583.6995546001</v>
      </c>
      <c r="BF82" s="4">
        <f>CumHKI!BE82*Inputs!BH$15*Population!BE81</f>
        <v>1129379.9053097249</v>
      </c>
      <c r="BG82" s="4">
        <f>CumHKI!BF82*Inputs!BI$15*Population!BF81</f>
        <v>1076150.7463811452</v>
      </c>
      <c r="BH82" s="4">
        <f>CumHKI!BG82*Inputs!BJ$15*Population!BG81</f>
        <v>999664.61849899858</v>
      </c>
      <c r="BI82" s="4">
        <f>CumHKI!BH82*Inputs!BK$15*Population!BH81</f>
        <v>895550.85782511276</v>
      </c>
      <c r="BJ82" s="4">
        <f>CumHKI!BI82*Inputs!BL$15*Population!BI81</f>
        <v>781918.05209989264</v>
      </c>
      <c r="BK82" s="4">
        <f>CumHKI!BJ82*Inputs!BM$15*Population!BJ81</f>
        <v>687081.97723785741</v>
      </c>
      <c r="BL82" s="4">
        <f>CumHKI!BK82*Inputs!BN$15*Population!BK81</f>
        <v>567547.58760608442</v>
      </c>
      <c r="BM82" s="4">
        <f>CumHKI!BL82*Inputs!BO$15*Population!BL81</f>
        <v>478818.4241160776</v>
      </c>
      <c r="BN82" s="4">
        <f>CumHKI!BM82*Inputs!BP$15*Population!BM81</f>
        <v>405065.74721739505</v>
      </c>
      <c r="BO82" s="4">
        <f>CumHKI!BN82*Inputs!BQ$15*Population!BN81</f>
        <v>321785.14231869468</v>
      </c>
      <c r="BP82" s="4">
        <f>CumHKI!BO82*Inputs!BR$15*Population!BO81</f>
        <v>321995.23081311578</v>
      </c>
      <c r="BQ82" s="4">
        <f>CumHKI!BP82*Inputs!BS$15*Population!BP81</f>
        <v>274985.25401556946</v>
      </c>
      <c r="BR82" s="4">
        <f>CumHKI!BQ82*Inputs!BT$15*Population!BQ81</f>
        <v>246034.62601565247</v>
      </c>
      <c r="BS82" s="4">
        <f>CumHKI!BR82*Inputs!BU$15*Population!BR81</f>
        <v>226374.14853827248</v>
      </c>
      <c r="BT82" s="4">
        <f>CumHKI!BS82*Inputs!BV$15*Population!BS81</f>
        <v>212670.18166550293</v>
      </c>
      <c r="BU82" s="4">
        <f>CumHKI!BT82*Inputs!BW$15*Population!BT81</f>
        <v>188714.59782511165</v>
      </c>
      <c r="BV82" s="4">
        <f>CumHKI!BU82*Inputs!BX$15*Population!BU81</f>
        <v>173005.48453312635</v>
      </c>
      <c r="BW82" s="4">
        <f>CumHKI!BV82*Inputs!BY$15*Population!BV81</f>
        <v>144651.09113389192</v>
      </c>
      <c r="BX82" s="4">
        <f>CumHKI!BW82*Inputs!BZ$15*Population!BW81</f>
        <v>128179.02552524036</v>
      </c>
      <c r="BY82" s="4">
        <f>CumHKI!BX82*Inputs!CA$15*Population!BX81</f>
        <v>119846.22789274258</v>
      </c>
      <c r="BZ82" s="4">
        <f>CumHKI!BY82*Inputs!CB$15*Population!BY81</f>
        <v>110940.55222967792</v>
      </c>
      <c r="CA82" s="4">
        <f>CumHKI!BZ82*Inputs!CC$15*Population!BZ81</f>
        <v>89729.974612899779</v>
      </c>
      <c r="CB82" s="4">
        <f>CumHKI!CA82*Inputs!CD$15*Population!CA81</f>
        <v>92192.197334973796</v>
      </c>
      <c r="CC82" s="4">
        <f>CumHKI!CB82*Inputs!CE$15*Population!CB81</f>
        <v>80232.912590953914</v>
      </c>
      <c r="CD82" s="4">
        <f>CumHKI!CC82*Inputs!CF$15*Population!CC81</f>
        <v>63224.104271154334</v>
      </c>
      <c r="CE82" s="4">
        <f>CumHKI!CD82*Inputs!CG$15*Population!CD81</f>
        <v>55222.180895175916</v>
      </c>
      <c r="CF82" s="4">
        <f>CumHKI!CE82*Inputs!CH$15*Population!CE81</f>
        <v>36284.087107632768</v>
      </c>
      <c r="CG82" s="4">
        <f>CumHKI!CF82*Inputs!CI$15*Population!CF81</f>
        <v>32179.963946461121</v>
      </c>
      <c r="CH82" s="4">
        <f>CumHKI!CG82*Inputs!CJ$15*Population!CG81</f>
        <v>28388.740786259077</v>
      </c>
      <c r="CI82" s="4">
        <f>CumHKI!CH82*Inputs!CK$15*Population!CH81</f>
        <v>24664.96031217081</v>
      </c>
      <c r="CJ82" s="4">
        <f>CumHKI!CI82*Inputs!CL$15*Population!CI81</f>
        <v>20755.388015121436</v>
      </c>
      <c r="CK82" s="4">
        <f>CumHKI!CJ82*Inputs!CM$15*Population!CJ81</f>
        <v>16840.289742332228</v>
      </c>
      <c r="CL82" s="4">
        <f>CumHKI!CK82*Inputs!CN$15*Population!CK81</f>
        <v>13369.119174309641</v>
      </c>
      <c r="CM82" s="4">
        <f>CumHKI!CL82*Inputs!CO$15*Population!CL81</f>
        <v>10340.25096615849</v>
      </c>
      <c r="CN82" s="4">
        <f>CumHKI!CM82*Inputs!CP$15*Population!CM81</f>
        <v>7895.8294671429076</v>
      </c>
      <c r="CO82" s="4">
        <f>CumHKI!CN82*Inputs!CQ$15*Population!CN81</f>
        <v>5990.6334770481571</v>
      </c>
      <c r="CP82" s="4">
        <f>CumHKI!CO82*Inputs!CR$15*Population!CO81</f>
        <v>4440.2519336399218</v>
      </c>
      <c r="CQ82" s="4">
        <f>CumHKI!CP82*Inputs!CS$15*Population!CP81</f>
        <v>3303.2778299578249</v>
      </c>
      <c r="CR82" s="4">
        <f>CumHKI!CQ82*Inputs!CT$15*Population!CQ81</f>
        <v>2481.4832976126795</v>
      </c>
      <c r="CS82" s="4">
        <f>CumHKI!CR82*Inputs!CU$15*Population!CR81</f>
        <v>1855.9519744076656</v>
      </c>
      <c r="CT82" s="4">
        <f>CumHKI!CS82*Inputs!CV$15*Population!CS81</f>
        <v>1362.1192033216771</v>
      </c>
      <c r="CU82" s="4">
        <f>CumHKI!CT82*Inputs!CW$15*Population!CT81</f>
        <v>989.23880041389464</v>
      </c>
      <c r="CV82" s="4">
        <f>CumHKI!CU82*Inputs!CX$15*Population!CU81</f>
        <v>1071.356210428914</v>
      </c>
      <c r="CW82" s="4">
        <f>CumHKI!CV82*Inputs!CY$15*Population!CV81</f>
        <v>745.64142202611765</v>
      </c>
      <c r="CX82" s="4">
        <f>CumHKI!CW82*Inputs!CZ$15*Population!CW81</f>
        <v>512.54028703577399</v>
      </c>
      <c r="CY82" s="4">
        <f>CumHKI!CX82*Inputs!DA$15*Population!CX81</f>
        <v>345.7219842019054</v>
      </c>
      <c r="CZ82" s="4">
        <f>CumHKI!CY82*Inputs!DB$15*Population!CY81</f>
        <v>231.02089654446078</v>
      </c>
    </row>
    <row r="83" spans="1:104" x14ac:dyDescent="0.25">
      <c r="A83">
        <f>'HKFI(x)'!AE81</f>
        <v>2029</v>
      </c>
      <c r="B83">
        <f t="shared" si="2"/>
        <v>68765194.187935427</v>
      </c>
      <c r="C83">
        <f t="shared" si="3"/>
        <v>5.0066640632008497</v>
      </c>
      <c r="D83" s="4">
        <f>CumHKI!C83*Inputs!F$15*Population!C82</f>
        <v>0</v>
      </c>
      <c r="E83" s="4">
        <f>CumHKI!D83*Inputs!G$15*Population!D82</f>
        <v>0</v>
      </c>
      <c r="F83" s="4">
        <f>CumHKI!E83*Inputs!H$15*Population!E82</f>
        <v>0</v>
      </c>
      <c r="G83" s="4">
        <f>CumHKI!F83*Inputs!I$15*Population!F82</f>
        <v>0</v>
      </c>
      <c r="H83" s="4">
        <f>CumHKI!G83*Inputs!J$15*Population!G82</f>
        <v>0</v>
      </c>
      <c r="I83" s="4">
        <f>CumHKI!H83*Inputs!K$15*Population!H82</f>
        <v>0</v>
      </c>
      <c r="J83" s="4">
        <f>CumHKI!I83*Inputs!L$15*Population!I82</f>
        <v>0</v>
      </c>
      <c r="K83" s="4">
        <f>CumHKI!J83*Inputs!M$15*Population!J82</f>
        <v>0</v>
      </c>
      <c r="L83" s="4">
        <f>CumHKI!K83*Inputs!N$15*Population!K82</f>
        <v>0</v>
      </c>
      <c r="M83" s="4">
        <f>CumHKI!L83*Inputs!O$15*Population!L82</f>
        <v>0</v>
      </c>
      <c r="N83" s="4">
        <f>CumHKI!M83*Inputs!P$15*Population!M82</f>
        <v>0</v>
      </c>
      <c r="O83" s="4">
        <f>CumHKI!N83*Inputs!Q$15*Population!N82</f>
        <v>0</v>
      </c>
      <c r="P83" s="4">
        <f>CumHKI!O83*Inputs!R$15*Population!O82</f>
        <v>0</v>
      </c>
      <c r="Q83" s="4">
        <f>CumHKI!P83*Inputs!S$15*Population!P82</f>
        <v>0</v>
      </c>
      <c r="R83" s="4">
        <f>CumHKI!Q83*Inputs!T$15*Population!Q82</f>
        <v>0</v>
      </c>
      <c r="S83" s="4">
        <f>CumHKI!R83*Inputs!U$15*Population!R82</f>
        <v>27403.763905370724</v>
      </c>
      <c r="T83" s="4">
        <f>CumHKI!S83*Inputs!V$15*Population!S82</f>
        <v>37194.523323682013</v>
      </c>
      <c r="U83" s="4">
        <f>CumHKI!T83*Inputs!W$15*Population!T82</f>
        <v>68579.612578448272</v>
      </c>
      <c r="V83" s="4">
        <f>CumHKI!U83*Inputs!X$15*Population!U82</f>
        <v>123029.46211056352</v>
      </c>
      <c r="W83" s="4">
        <f>CumHKI!V83*Inputs!Y$15*Population!V82</f>
        <v>226652.46679598611</v>
      </c>
      <c r="X83" s="4">
        <f>CumHKI!W83*Inputs!Z$15*Population!W82</f>
        <v>322518.21402304235</v>
      </c>
      <c r="Y83" s="4">
        <f>CumHKI!X83*Inputs!AA$15*Population!X82</f>
        <v>479956.02652342722</v>
      </c>
      <c r="Z83" s="4">
        <f>CumHKI!Y83*Inputs!AB$15*Population!Y82</f>
        <v>621534.8543031899</v>
      </c>
      <c r="AA83" s="4">
        <f>CumHKI!Z83*Inputs!AC$15*Population!Z82</f>
        <v>759786.47582312347</v>
      </c>
      <c r="AB83" s="4">
        <f>CumHKI!AA83*Inputs!AD$15*Population!AA82</f>
        <v>938761.35098436847</v>
      </c>
      <c r="AC83" s="4">
        <f>CumHKI!AB83*Inputs!AE$15*Population!AB82</f>
        <v>1152759.6536413911</v>
      </c>
      <c r="AD83" s="4">
        <f>CumHKI!AC83*Inputs!AF$15*Population!AC82</f>
        <v>1406437.9616911297</v>
      </c>
      <c r="AE83" s="4">
        <f>CumHKI!AD83*Inputs!AG$15*Population!AD82</f>
        <v>1542291.8071223903</v>
      </c>
      <c r="AF83" s="4">
        <f>CumHKI!AE83*Inputs!AH$15*Population!AE82</f>
        <v>1723639.5466614177</v>
      </c>
      <c r="AG83" s="4">
        <f>CumHKI!AF83*Inputs!AI$15*Population!AF82</f>
        <v>1954840.7410992745</v>
      </c>
      <c r="AH83" s="4">
        <f>CumHKI!AG83*Inputs!AJ$15*Population!AG82</f>
        <v>2058402.214897716</v>
      </c>
      <c r="AI83" s="4">
        <f>CumHKI!AH83*Inputs!AK$15*Population!AH82</f>
        <v>2256127.5597438221</v>
      </c>
      <c r="AJ83" s="4">
        <f>CumHKI!AI83*Inputs!AL$15*Population!AI82</f>
        <v>2260749.6025349204</v>
      </c>
      <c r="AK83" s="4">
        <f>CumHKI!AJ83*Inputs!AM$15*Population!AJ82</f>
        <v>2267766.3031576998</v>
      </c>
      <c r="AL83" s="4">
        <f>CumHKI!AK83*Inputs!AN$15*Population!AK82</f>
        <v>2298589.2424764745</v>
      </c>
      <c r="AM83" s="4">
        <f>CumHKI!AL83*Inputs!AO$15*Population!AL82</f>
        <v>2267555.8294453551</v>
      </c>
      <c r="AN83" s="4">
        <f>CumHKI!AM83*Inputs!AP$15*Population!AM82</f>
        <v>2277899.5214107931</v>
      </c>
      <c r="AO83" s="4">
        <f>CumHKI!AN83*Inputs!AQ$15*Population!AN82</f>
        <v>2223188.9195271167</v>
      </c>
      <c r="AP83" s="4">
        <f>CumHKI!AO83*Inputs!AR$15*Population!AO82</f>
        <v>2111449.1439642045</v>
      </c>
      <c r="AQ83" s="4">
        <f>CumHKI!AP83*Inputs!AS$15*Population!AP82</f>
        <v>2112576.2272676798</v>
      </c>
      <c r="AR83" s="4">
        <f>CumHKI!AQ83*Inputs!AT$15*Population!AQ82</f>
        <v>2135419.5911140479</v>
      </c>
      <c r="AS83" s="4">
        <f>CumHKI!AR83*Inputs!AU$15*Population!AR82</f>
        <v>2179478.840769927</v>
      </c>
      <c r="AT83" s="4">
        <f>CumHKI!AS83*Inputs!AV$15*Population!AS82</f>
        <v>2106379.4285832224</v>
      </c>
      <c r="AU83" s="4">
        <f>CumHKI!AT83*Inputs!AW$15*Population!AT82</f>
        <v>2052162.9960641339</v>
      </c>
      <c r="AV83" s="4">
        <f>CumHKI!AU83*Inputs!AX$15*Population!AU82</f>
        <v>2037001.37484955</v>
      </c>
      <c r="AW83" s="4">
        <f>CumHKI!AV83*Inputs!AY$15*Population!AV82</f>
        <v>1952124.0015221657</v>
      </c>
      <c r="AX83" s="4">
        <f>CumHKI!AW83*Inputs!AZ$15*Population!AW82</f>
        <v>1912489.0820539342</v>
      </c>
      <c r="AY83" s="4">
        <f>CumHKI!AX83*Inputs!BA$15*Population!AX82</f>
        <v>1745196.5252748472</v>
      </c>
      <c r="AZ83" s="4">
        <f>CumHKI!AY83*Inputs!BB$15*Population!AY82</f>
        <v>1611202.9437002132</v>
      </c>
      <c r="BA83" s="4">
        <f>CumHKI!AZ83*Inputs!BC$15*Population!AZ82</f>
        <v>1576417.1416212728</v>
      </c>
      <c r="BB83" s="4">
        <f>CumHKI!BA83*Inputs!BD$15*Population!BA82</f>
        <v>1451079.734199323</v>
      </c>
      <c r="BC83" s="4">
        <f>CumHKI!BB83*Inputs!BE$15*Population!BB82</f>
        <v>1396902.0380664035</v>
      </c>
      <c r="BD83" s="4">
        <f>CumHKI!BC83*Inputs!BF$15*Population!BC82</f>
        <v>1301884.7382812975</v>
      </c>
      <c r="BE83" s="4">
        <f>CumHKI!BD83*Inputs!BG$15*Population!BD82</f>
        <v>1211350.1903946619</v>
      </c>
      <c r="BF83" s="4">
        <f>CumHKI!BE83*Inputs!BH$15*Population!BE82</f>
        <v>1188216.5921076885</v>
      </c>
      <c r="BG83" s="4">
        <f>CumHKI!BF83*Inputs!BI$15*Population!BF82</f>
        <v>1131552.3067571907</v>
      </c>
      <c r="BH83" s="4">
        <f>CumHKI!BG83*Inputs!BJ$15*Population!BG82</f>
        <v>1051097.7043409557</v>
      </c>
      <c r="BI83" s="4">
        <f>CumHKI!BH83*Inputs!BK$15*Population!BH82</f>
        <v>941242.67412440502</v>
      </c>
      <c r="BJ83" s="4">
        <f>CumHKI!BI83*Inputs!BL$15*Population!BI82</f>
        <v>822708.40183396346</v>
      </c>
      <c r="BK83" s="4">
        <f>CumHKI!BJ83*Inputs!BM$15*Population!BJ82</f>
        <v>724170.44639295933</v>
      </c>
      <c r="BL83" s="4">
        <f>CumHKI!BK83*Inputs!BN$15*Population!BK82</f>
        <v>596351.43177589739</v>
      </c>
      <c r="BM83" s="4">
        <f>CumHKI!BL83*Inputs!BO$15*Population!BL82</f>
        <v>499796.02284091589</v>
      </c>
      <c r="BN83" s="4">
        <f>CumHKI!BM83*Inputs!BP$15*Population!BM82</f>
        <v>420572.17281551543</v>
      </c>
      <c r="BO83" s="4">
        <f>CumHKI!BN83*Inputs!BQ$15*Population!BN82</f>
        <v>334056.85170095408</v>
      </c>
      <c r="BP83" s="4">
        <f>CumHKI!BO83*Inputs!BR$15*Population!BO82</f>
        <v>334372.93403870496</v>
      </c>
      <c r="BQ83" s="4">
        <f>CumHKI!BP83*Inputs!BS$15*Population!BP82</f>
        <v>286266.57481049089</v>
      </c>
      <c r="BR83" s="4">
        <f>CumHKI!BQ83*Inputs!BT$15*Population!BQ82</f>
        <v>256728.71410521926</v>
      </c>
      <c r="BS83" s="4">
        <f>CumHKI!BR83*Inputs!BU$15*Population!BR82</f>
        <v>236759.63889130141</v>
      </c>
      <c r="BT83" s="4">
        <f>CumHKI!BS83*Inputs!BV$15*Population!BS82</f>
        <v>222134.85909259526</v>
      </c>
      <c r="BU83" s="4">
        <f>CumHKI!BT83*Inputs!BW$15*Population!BT82</f>
        <v>196555.26305715801</v>
      </c>
      <c r="BV83" s="4">
        <f>CumHKI!BU83*Inputs!BX$15*Population!BU82</f>
        <v>180115.45801128721</v>
      </c>
      <c r="BW83" s="4">
        <f>CumHKI!BV83*Inputs!BY$15*Population!BV82</f>
        <v>150884.25652337304</v>
      </c>
      <c r="BX83" s="4">
        <f>CumHKI!BW83*Inputs!BZ$15*Population!BW82</f>
        <v>133799.65754980835</v>
      </c>
      <c r="BY83" s="4">
        <f>CumHKI!BX83*Inputs!CA$15*Population!BX82</f>
        <v>125336.26777309259</v>
      </c>
      <c r="BZ83" s="4">
        <f>CumHKI!BY83*Inputs!CB$15*Population!BY82</f>
        <v>116509.00155907955</v>
      </c>
      <c r="CA83" s="4">
        <f>CumHKI!BZ83*Inputs!CC$15*Population!BZ82</f>
        <v>94195.41956762108</v>
      </c>
      <c r="CB83" s="4">
        <f>CumHKI!CA83*Inputs!CD$15*Population!CA82</f>
        <v>96264.221756346029</v>
      </c>
      <c r="CC83" s="4">
        <f>CumHKI!CB83*Inputs!CE$15*Population!CB82</f>
        <v>83548.986728214848</v>
      </c>
      <c r="CD83" s="4">
        <f>CumHKI!CC83*Inputs!CF$15*Population!CC82</f>
        <v>65637.028975577079</v>
      </c>
      <c r="CE83" s="4">
        <f>CumHKI!CD83*Inputs!CG$15*Population!CD82</f>
        <v>57063.098537573394</v>
      </c>
      <c r="CF83" s="4">
        <f>CumHKI!CE83*Inputs!CH$15*Population!CE82</f>
        <v>38395.644636973426</v>
      </c>
      <c r="CG83" s="4">
        <f>CumHKI!CF83*Inputs!CI$15*Population!CF82</f>
        <v>34147.824332611395</v>
      </c>
      <c r="CH83" s="4">
        <f>CumHKI!CG83*Inputs!CJ$15*Population!CG82</f>
        <v>30009.866837842055</v>
      </c>
      <c r="CI83" s="4">
        <f>CumHKI!CH83*Inputs!CK$15*Population!CH82</f>
        <v>26259.619203418253</v>
      </c>
      <c r="CJ83" s="4">
        <f>CumHKI!CI83*Inputs!CL$15*Population!CI82</f>
        <v>22590.495155092169</v>
      </c>
      <c r="CK83" s="4">
        <f>CumHKI!CJ83*Inputs!CM$15*Population!CJ82</f>
        <v>18707.28873516553</v>
      </c>
      <c r="CL83" s="4">
        <f>CumHKI!CK83*Inputs!CN$15*Population!CK82</f>
        <v>14886.841279147111</v>
      </c>
      <c r="CM83" s="4">
        <f>CumHKI!CL83*Inputs!CO$15*Population!CL82</f>
        <v>11603.807398733326</v>
      </c>
      <c r="CN83" s="4">
        <f>CumHKI!CM83*Inputs!CP$15*Population!CM82</f>
        <v>8812.2625633881216</v>
      </c>
      <c r="CO83" s="4">
        <f>CumHKI!CN83*Inputs!CQ$15*Population!CN82</f>
        <v>6578.3558125412546</v>
      </c>
      <c r="CP83" s="4">
        <f>CumHKI!CO83*Inputs!CR$15*Population!CO82</f>
        <v>4794.5742722980913</v>
      </c>
      <c r="CQ83" s="4">
        <f>CumHKI!CP83*Inputs!CS$15*Population!CP82</f>
        <v>3553.7339690562876</v>
      </c>
      <c r="CR83" s="4">
        <f>CumHKI!CQ83*Inputs!CT$15*Population!CQ82</f>
        <v>2643.7622929941667</v>
      </c>
      <c r="CS83" s="4">
        <f>CumHKI!CR83*Inputs!CU$15*Population!CR82</f>
        <v>1986.0430489454122</v>
      </c>
      <c r="CT83" s="4">
        <f>CumHKI!CS83*Inputs!CV$15*Population!CS82</f>
        <v>1485.402106673452</v>
      </c>
      <c r="CU83" s="4">
        <f>CumHKI!CT83*Inputs!CW$15*Population!CT82</f>
        <v>1090.1654579721146</v>
      </c>
      <c r="CV83" s="4">
        <f>CumHKI!CU83*Inputs!CX$15*Population!CU82</f>
        <v>791.73244695994231</v>
      </c>
      <c r="CW83" s="4">
        <f>CumHKI!CV83*Inputs!CY$15*Population!CV82</f>
        <v>857.45471537683227</v>
      </c>
      <c r="CX83" s="4">
        <f>CumHKI!CW83*Inputs!CZ$15*Population!CW82</f>
        <v>596.77047379098872</v>
      </c>
      <c r="CY83" s="4">
        <f>CumHKI!CX83*Inputs!DA$15*Population!CX82</f>
        <v>410.20911780916924</v>
      </c>
      <c r="CZ83" s="4">
        <f>CumHKI!CY83*Inputs!DB$15*Population!CY82</f>
        <v>276.69690311934562</v>
      </c>
    </row>
    <row r="84" spans="1:104" x14ac:dyDescent="0.25">
      <c r="A84">
        <f>'HKFI(x)'!AE82</f>
        <v>2030</v>
      </c>
      <c r="B84">
        <f t="shared" si="2"/>
        <v>72189072.917245328</v>
      </c>
      <c r="C84">
        <f t="shared" si="3"/>
        <v>4.9790868327259208</v>
      </c>
      <c r="D84" s="4">
        <f>CumHKI!C84*Inputs!F$15*Population!C83</f>
        <v>0</v>
      </c>
      <c r="E84" s="4">
        <f>CumHKI!D84*Inputs!G$15*Population!D83</f>
        <v>0</v>
      </c>
      <c r="F84" s="4">
        <f>CumHKI!E84*Inputs!H$15*Population!E83</f>
        <v>0</v>
      </c>
      <c r="G84" s="4">
        <f>CumHKI!F84*Inputs!I$15*Population!F83</f>
        <v>0</v>
      </c>
      <c r="H84" s="4">
        <f>CumHKI!G84*Inputs!J$15*Population!G83</f>
        <v>0</v>
      </c>
      <c r="I84" s="4">
        <f>CumHKI!H84*Inputs!K$15*Population!H83</f>
        <v>0</v>
      </c>
      <c r="J84" s="4">
        <f>CumHKI!I84*Inputs!L$15*Population!I83</f>
        <v>0</v>
      </c>
      <c r="K84" s="4">
        <f>CumHKI!J84*Inputs!M$15*Population!J83</f>
        <v>0</v>
      </c>
      <c r="L84" s="4">
        <f>CumHKI!K84*Inputs!N$15*Population!K83</f>
        <v>0</v>
      </c>
      <c r="M84" s="4">
        <f>CumHKI!L84*Inputs!O$15*Population!L83</f>
        <v>0</v>
      </c>
      <c r="N84" s="4">
        <f>CumHKI!M84*Inputs!P$15*Population!M83</f>
        <v>0</v>
      </c>
      <c r="O84" s="4">
        <f>CumHKI!N84*Inputs!Q$15*Population!N83</f>
        <v>0</v>
      </c>
      <c r="P84" s="4">
        <f>CumHKI!O84*Inputs!R$15*Population!O83</f>
        <v>0</v>
      </c>
      <c r="Q84" s="4">
        <f>CumHKI!P84*Inputs!S$15*Population!P83</f>
        <v>0</v>
      </c>
      <c r="R84" s="4">
        <f>CumHKI!Q84*Inputs!T$15*Population!Q83</f>
        <v>0</v>
      </c>
      <c r="S84" s="4">
        <f>CumHKI!R84*Inputs!U$15*Population!R83</f>
        <v>29113.510506956925</v>
      </c>
      <c r="T84" s="4">
        <f>CumHKI!S84*Inputs!V$15*Population!S83</f>
        <v>39897.787104884796</v>
      </c>
      <c r="U84" s="4">
        <f>CumHKI!T84*Inputs!W$15*Population!T83</f>
        <v>73697.146202685428</v>
      </c>
      <c r="V84" s="4">
        <f>CumHKI!U84*Inputs!X$15*Population!U83</f>
        <v>121689.99612779979</v>
      </c>
      <c r="W84" s="4">
        <f>CumHKI!V84*Inputs!Y$15*Population!V83</f>
        <v>228545.46209057147</v>
      </c>
      <c r="X84" s="4">
        <f>CumHKI!W84*Inputs!Z$15*Population!W83</f>
        <v>332885.32205461944</v>
      </c>
      <c r="Y84" s="4">
        <f>CumHKI!X84*Inputs!AA$15*Population!X83</f>
        <v>507408.31944773009</v>
      </c>
      <c r="Z84" s="4">
        <f>CumHKI!Y84*Inputs!AB$15*Population!Y83</f>
        <v>674211.68067725876</v>
      </c>
      <c r="AA84" s="4">
        <f>CumHKI!Z84*Inputs!AC$15*Population!Z83</f>
        <v>848638.77963699109</v>
      </c>
      <c r="AB84" s="4">
        <f>CumHKI!AA84*Inputs!AD$15*Population!AA83</f>
        <v>1036153.3105923048</v>
      </c>
      <c r="AC84" s="4">
        <f>CumHKI!AB84*Inputs!AE$15*Population!AB83</f>
        <v>1225759.7164333875</v>
      </c>
      <c r="AD84" s="4">
        <f>CumHKI!AC84*Inputs!AF$15*Population!AC83</f>
        <v>1463293.7693832715</v>
      </c>
      <c r="AE84" s="4">
        <f>CumHKI!AD84*Inputs!AG$15*Population!AD83</f>
        <v>1629621.6118873227</v>
      </c>
      <c r="AF84" s="4">
        <f>CumHKI!AE84*Inputs!AH$15*Population!AE83</f>
        <v>1833447.4691018118</v>
      </c>
      <c r="AG84" s="4">
        <f>CumHKI!AF84*Inputs!AI$15*Population!AF83</f>
        <v>2074504.1595635773</v>
      </c>
      <c r="AH84" s="4">
        <f>CumHKI!AG84*Inputs!AJ$15*Population!AG83</f>
        <v>2178280.5906035304</v>
      </c>
      <c r="AI84" s="4">
        <f>CumHKI!AH84*Inputs!AK$15*Population!AH83</f>
        <v>2381224.4201878887</v>
      </c>
      <c r="AJ84" s="4">
        <f>CumHKI!AI84*Inputs!AL$15*Population!AI83</f>
        <v>2382919.5989847747</v>
      </c>
      <c r="AK84" s="4">
        <f>CumHKI!AJ84*Inputs!AM$15*Population!AJ83</f>
        <v>2386994.93861733</v>
      </c>
      <c r="AL84" s="4">
        <f>CumHKI!AK84*Inputs!AN$15*Population!AK83</f>
        <v>2416633.2855324098</v>
      </c>
      <c r="AM84" s="4">
        <f>CumHKI!AL84*Inputs!AO$15*Population!AL83</f>
        <v>2381585.6926329751</v>
      </c>
      <c r="AN84" s="4">
        <f>CumHKI!AM84*Inputs!AP$15*Population!AM83</f>
        <v>2387589.1283771214</v>
      </c>
      <c r="AO84" s="4">
        <f>CumHKI!AN84*Inputs!AQ$15*Population!AN83</f>
        <v>2325005.4005081211</v>
      </c>
      <c r="AP84" s="4">
        <f>CumHKI!AO84*Inputs!AR$15*Population!AO83</f>
        <v>2204541.218725244</v>
      </c>
      <c r="AQ84" s="4">
        <f>CumHKI!AP84*Inputs!AS$15*Population!AP83</f>
        <v>2203318.4666915475</v>
      </c>
      <c r="AR84" s="4">
        <f>CumHKI!AQ84*Inputs!AT$15*Population!AQ83</f>
        <v>2223946.5833354113</v>
      </c>
      <c r="AS84" s="4">
        <f>CumHKI!AR84*Inputs!AU$15*Population!AR83</f>
        <v>2266936.9240105432</v>
      </c>
      <c r="AT84" s="4">
        <f>CumHKI!AS84*Inputs!AV$15*Population!AS83</f>
        <v>2189975.1745759924</v>
      </c>
      <c r="AU84" s="4">
        <f>CumHKI!AT84*Inputs!AW$15*Population!AT83</f>
        <v>2132927.1216971758</v>
      </c>
      <c r="AV84" s="4">
        <f>CumHKI!AU84*Inputs!AX$15*Population!AU83</f>
        <v>2116336.6085203919</v>
      </c>
      <c r="AW84" s="4">
        <f>CumHKI!AV84*Inputs!AY$15*Population!AV83</f>
        <v>2027452.1519601673</v>
      </c>
      <c r="AX84" s="4">
        <f>CumHKI!AW84*Inputs!AZ$15*Population!AW83</f>
        <v>1989705.2801000613</v>
      </c>
      <c r="AY84" s="4">
        <f>CumHKI!AX84*Inputs!BA$15*Population!AX83</f>
        <v>1820369.3573016261</v>
      </c>
      <c r="AZ84" s="4">
        <f>CumHKI!AY84*Inputs!BB$15*Population!AY83</f>
        <v>1683855.922013524</v>
      </c>
      <c r="BA84" s="4">
        <f>CumHKI!AZ84*Inputs!BC$15*Population!AZ83</f>
        <v>1648487.5584201384</v>
      </c>
      <c r="BB84" s="4">
        <f>CumHKI!BA84*Inputs!BD$15*Population!BA83</f>
        <v>1519371.5684737011</v>
      </c>
      <c r="BC84" s="4">
        <f>CumHKI!BB84*Inputs!BE$15*Population!BB83</f>
        <v>1465483.7519005463</v>
      </c>
      <c r="BD84" s="4">
        <f>CumHKI!BC84*Inputs!BF$15*Population!BC83</f>
        <v>1367886.0046524566</v>
      </c>
      <c r="BE84" s="4">
        <f>CumHKI!BD84*Inputs!BG$15*Population!BD83</f>
        <v>1274810.8927694508</v>
      </c>
      <c r="BF84" s="4">
        <f>CumHKI!BE84*Inputs!BH$15*Population!BE83</f>
        <v>1250476.2031609258</v>
      </c>
      <c r="BG84" s="4">
        <f>CumHKI!BF84*Inputs!BI$15*Population!BF83</f>
        <v>1190116.2067671772</v>
      </c>
      <c r="BH84" s="4">
        <f>CumHKI!BG84*Inputs!BJ$15*Population!BG83</f>
        <v>1104939.9784436626</v>
      </c>
      <c r="BI84" s="4">
        <f>CumHKI!BH84*Inputs!BK$15*Population!BH83</f>
        <v>989519.90229642426</v>
      </c>
      <c r="BJ84" s="4">
        <f>CumHKI!BI84*Inputs!BL$15*Population!BI83</f>
        <v>864628.58542920696</v>
      </c>
      <c r="BK84" s="4">
        <f>CumHKI!BJ84*Inputs!BM$15*Population!BJ83</f>
        <v>762011.68446578726</v>
      </c>
      <c r="BL84" s="4">
        <f>CumHKI!BK84*Inputs!BN$15*Population!BK83</f>
        <v>628678.73664187931</v>
      </c>
      <c r="BM84" s="4">
        <f>CumHKI!BL84*Inputs!BO$15*Population!BL83</f>
        <v>525307.04751937173</v>
      </c>
      <c r="BN84" s="4">
        <f>CumHKI!BM84*Inputs!BP$15*Population!BM83</f>
        <v>439119.72905888135</v>
      </c>
      <c r="BO84" s="4">
        <f>CumHKI!BN84*Inputs!BQ$15*Population!BN83</f>
        <v>346934.00846055645</v>
      </c>
      <c r="BP84" s="4">
        <f>CumHKI!BO84*Inputs!BR$15*Population!BO83</f>
        <v>347232.10229631985</v>
      </c>
      <c r="BQ84" s="4">
        <f>CumHKI!BP84*Inputs!BS$15*Population!BP83</f>
        <v>297413.10231624747</v>
      </c>
      <c r="BR84" s="4">
        <f>CumHKI!BQ84*Inputs!BT$15*Population!BQ83</f>
        <v>267445.1252138323</v>
      </c>
      <c r="BS84" s="4">
        <f>CumHKI!BR84*Inputs!BU$15*Population!BR83</f>
        <v>247241.27575774855</v>
      </c>
      <c r="BT84" s="4">
        <f>CumHKI!BS84*Inputs!BV$15*Population!BS83</f>
        <v>232531.74456742677</v>
      </c>
      <c r="BU84" s="4">
        <f>CumHKI!BT84*Inputs!BW$15*Population!BT83</f>
        <v>205501.08492641695</v>
      </c>
      <c r="BV84" s="4">
        <f>CumHKI!BU84*Inputs!BX$15*Population!BU83</f>
        <v>187770.30917106688</v>
      </c>
      <c r="BW84" s="4">
        <f>CumHKI!BV84*Inputs!BY$15*Population!BV83</f>
        <v>157209.96543289206</v>
      </c>
      <c r="BX84" s="4">
        <f>CumHKI!BW84*Inputs!BZ$15*Population!BW83</f>
        <v>139672.44184764271</v>
      </c>
      <c r="BY84" s="4">
        <f>CumHKI!BX84*Inputs!CA$15*Population!BX83</f>
        <v>130921.15630616194</v>
      </c>
      <c r="BZ84" s="4">
        <f>CumHKI!BY84*Inputs!CB$15*Population!BY83</f>
        <v>121906.08222599892</v>
      </c>
      <c r="CA84" s="4">
        <f>CumHKI!BZ84*Inputs!CC$15*Population!BZ83</f>
        <v>98946.467087134894</v>
      </c>
      <c r="CB84" s="4">
        <f>CumHKI!CA84*Inputs!CD$15*Population!CA83</f>
        <v>101043.25159360425</v>
      </c>
      <c r="CC84" s="4">
        <f>CumHKI!CB84*Inputs!CE$15*Population!CB83</f>
        <v>87202.342712049707</v>
      </c>
      <c r="CD84" s="4">
        <f>CumHKI!CC84*Inputs!CF$15*Population!CC83</f>
        <v>68302.621333787771</v>
      </c>
      <c r="CE84" s="4">
        <f>CumHKI!CD84*Inputs!CG$15*Population!CD83</f>
        <v>59120.936545804172</v>
      </c>
      <c r="CF84" s="4">
        <f>CumHKI!CE84*Inputs!CH$15*Population!CE83</f>
        <v>40343.656008770435</v>
      </c>
      <c r="CG84" s="4">
        <f>CumHKI!CF84*Inputs!CI$15*Population!CF83</f>
        <v>35497.157196650813</v>
      </c>
      <c r="CH84" s="4">
        <f>CumHKI!CG84*Inputs!CJ$15*Population!CG83</f>
        <v>31282.851015360575</v>
      </c>
      <c r="CI84" s="4">
        <f>CumHKI!CH84*Inputs!CK$15*Population!CH83</f>
        <v>27269.120785662031</v>
      </c>
      <c r="CJ84" s="4">
        <f>CumHKI!CI84*Inputs!CL$15*Population!CI83</f>
        <v>23626.452956415822</v>
      </c>
      <c r="CK84" s="4">
        <f>CumHKI!CJ84*Inputs!CM$15*Population!CJ83</f>
        <v>20001.866088883668</v>
      </c>
      <c r="CL84" s="4">
        <f>CumHKI!CK84*Inputs!CN$15*Population!CK83</f>
        <v>16245.333095442069</v>
      </c>
      <c r="CM84" s="4">
        <f>CumHKI!CL84*Inputs!CO$15*Population!CL83</f>
        <v>12693.022434999004</v>
      </c>
      <c r="CN84" s="4">
        <f>CumHKI!CM84*Inputs!CP$15*Population!CM83</f>
        <v>9714.526410960314</v>
      </c>
      <c r="CO84" s="4">
        <f>CumHKI!CN84*Inputs!CQ$15*Population!CN83</f>
        <v>7212.267087180162</v>
      </c>
      <c r="CP84" s="4">
        <f>CumHKI!CO84*Inputs!CR$15*Population!CO83</f>
        <v>5172.0109321186819</v>
      </c>
      <c r="CQ84" s="4">
        <f>CumHKI!CP84*Inputs!CS$15*Population!CP83</f>
        <v>3769.5727105404558</v>
      </c>
      <c r="CR84" s="4">
        <f>CumHKI!CQ84*Inputs!CT$15*Population!CQ83</f>
        <v>2794.0037695681222</v>
      </c>
      <c r="CS84" s="4">
        <f>CumHKI!CR84*Inputs!CU$15*Population!CR83</f>
        <v>2078.5691548062996</v>
      </c>
      <c r="CT84" s="4">
        <f>CumHKI!CS84*Inputs!CV$15*Population!CS83</f>
        <v>1561.4595278080474</v>
      </c>
      <c r="CU84" s="4">
        <f>CumHKI!CT84*Inputs!CW$15*Population!CT83</f>
        <v>1167.8474307608813</v>
      </c>
      <c r="CV84" s="4">
        <f>CumHKI!CU84*Inputs!CX$15*Population!CU83</f>
        <v>857.10591325886662</v>
      </c>
      <c r="CW84" s="4">
        <f>CumHKI!CV84*Inputs!CY$15*Population!CV83</f>
        <v>622.47299897997357</v>
      </c>
      <c r="CX84" s="4">
        <f>CumHKI!CW84*Inputs!CZ$15*Population!CW83</f>
        <v>674.14492132989619</v>
      </c>
      <c r="CY84" s="4">
        <f>CumHKI!CX84*Inputs!DA$15*Population!CX83</f>
        <v>469.19070697398257</v>
      </c>
      <c r="CZ84" s="4">
        <f>CumHKI!CY84*Inputs!DB$15*Population!CY83</f>
        <v>322.51311759681113</v>
      </c>
    </row>
    <row r="85" spans="1:104" x14ac:dyDescent="0.25">
      <c r="A85">
        <f>'HKFI(x)'!AE83</f>
        <v>2031</v>
      </c>
      <c r="B85">
        <f t="shared" si="2"/>
        <v>75915618.929934159</v>
      </c>
      <c r="C85">
        <f t="shared" si="3"/>
        <v>5.1622023418430585</v>
      </c>
      <c r="D85" s="4">
        <f>CumHKI!C85*Inputs!F$15*Population!C84</f>
        <v>0</v>
      </c>
      <c r="E85" s="4">
        <f>CumHKI!D85*Inputs!G$15*Population!D84</f>
        <v>0</v>
      </c>
      <c r="F85" s="4">
        <f>CumHKI!E85*Inputs!H$15*Population!E84</f>
        <v>0</v>
      </c>
      <c r="G85" s="4">
        <f>CumHKI!F85*Inputs!I$15*Population!F84</f>
        <v>0</v>
      </c>
      <c r="H85" s="4">
        <f>CumHKI!G85*Inputs!J$15*Population!G84</f>
        <v>0</v>
      </c>
      <c r="I85" s="4">
        <f>CumHKI!H85*Inputs!K$15*Population!H84</f>
        <v>0</v>
      </c>
      <c r="J85" s="4">
        <f>CumHKI!I85*Inputs!L$15*Population!I84</f>
        <v>0</v>
      </c>
      <c r="K85" s="4">
        <f>CumHKI!J85*Inputs!M$15*Population!J84</f>
        <v>0</v>
      </c>
      <c r="L85" s="4">
        <f>CumHKI!K85*Inputs!N$15*Population!K84</f>
        <v>0</v>
      </c>
      <c r="M85" s="4">
        <f>CumHKI!L85*Inputs!O$15*Population!L84</f>
        <v>0</v>
      </c>
      <c r="N85" s="4">
        <f>CumHKI!M85*Inputs!P$15*Population!M84</f>
        <v>0</v>
      </c>
      <c r="O85" s="4">
        <f>CumHKI!N85*Inputs!Q$15*Population!N84</f>
        <v>0</v>
      </c>
      <c r="P85" s="4">
        <f>CumHKI!O85*Inputs!R$15*Population!O84</f>
        <v>0</v>
      </c>
      <c r="Q85" s="4">
        <f>CumHKI!P85*Inputs!S$15*Population!P84</f>
        <v>0</v>
      </c>
      <c r="R85" s="4">
        <f>CumHKI!Q85*Inputs!T$15*Population!Q84</f>
        <v>0</v>
      </c>
      <c r="S85" s="4">
        <f>CumHKI!R85*Inputs!U$15*Population!R84</f>
        <v>30592.985238087542</v>
      </c>
      <c r="T85" s="4">
        <f>CumHKI!S85*Inputs!V$15*Population!S84</f>
        <v>42484.067913254439</v>
      </c>
      <c r="U85" s="4">
        <f>CumHKI!T85*Inputs!W$15*Population!T84</f>
        <v>79204.414283026243</v>
      </c>
      <c r="V85" s="4">
        <f>CumHKI!U85*Inputs!X$15*Population!U84</f>
        <v>130941.3979140911</v>
      </c>
      <c r="W85" s="4">
        <f>CumHKI!V85*Inputs!Y$15*Population!V84</f>
        <v>226418.87629018744</v>
      </c>
      <c r="X85" s="4">
        <f>CumHKI!W85*Inputs!Z$15*Population!W84</f>
        <v>336156.58343368908</v>
      </c>
      <c r="Y85" s="4">
        <f>CumHKI!X85*Inputs!AA$15*Population!X84</f>
        <v>524396.62323348387</v>
      </c>
      <c r="Z85" s="4">
        <f>CumHKI!Y85*Inputs!AB$15*Population!Y84</f>
        <v>713532.04362075543</v>
      </c>
      <c r="AA85" s="4">
        <f>CumHKI!Z85*Inputs!AC$15*Population!Z84</f>
        <v>920974.03946004971</v>
      </c>
      <c r="AB85" s="4">
        <f>CumHKI!AA85*Inputs!AD$15*Population!AA84</f>
        <v>1158202.8131436161</v>
      </c>
      <c r="AC85" s="4">
        <f>CumHKI!AB85*Inputs!AE$15*Population!AB84</f>
        <v>1354433.4221041072</v>
      </c>
      <c r="AD85" s="4">
        <f>CumHKI!AC85*Inputs!AF$15*Population!AC84</f>
        <v>1557184.1034623613</v>
      </c>
      <c r="AE85" s="4">
        <f>CumHKI!AD85*Inputs!AG$15*Population!AD84</f>
        <v>1696934.9016729847</v>
      </c>
      <c r="AF85" s="4">
        <f>CumHKI!AE85*Inputs!AH$15*Population!AE84</f>
        <v>1938898.0869517319</v>
      </c>
      <c r="AG85" s="4">
        <f>CumHKI!AF85*Inputs!AI$15*Population!AF84</f>
        <v>2208513.6624985104</v>
      </c>
      <c r="AH85" s="4">
        <f>CumHKI!AG85*Inputs!AJ$15*Population!AG84</f>
        <v>2313586.7375484793</v>
      </c>
      <c r="AI85" s="4">
        <f>CumHKI!AH85*Inputs!AK$15*Population!AH84</f>
        <v>2522110.9761946369</v>
      </c>
      <c r="AJ85" s="4">
        <f>CumHKI!AI85*Inputs!AL$15*Population!AI84</f>
        <v>2517317.6168442862</v>
      </c>
      <c r="AK85" s="4">
        <f>CumHKI!AJ85*Inputs!AM$15*Population!AJ84</f>
        <v>2518288.6107890685</v>
      </c>
      <c r="AL85" s="4">
        <f>CumHKI!AK85*Inputs!AN$15*Population!AK84</f>
        <v>2546074.6920487899</v>
      </c>
      <c r="AM85" s="4">
        <f>CumHKI!AL85*Inputs!AO$15*Population!AL84</f>
        <v>2506265.1865910706</v>
      </c>
      <c r="AN85" s="4">
        <f>CumHKI!AM85*Inputs!AP$15*Population!AM84</f>
        <v>2510003.8014718359</v>
      </c>
      <c r="AO85" s="4">
        <f>CumHKI!AN85*Inputs!AQ$15*Population!AN84</f>
        <v>2439229.4239822291</v>
      </c>
      <c r="AP85" s="4">
        <f>CumHKI!AO85*Inputs!AR$15*Population!AO84</f>
        <v>2307713.8005351685</v>
      </c>
      <c r="AQ85" s="4">
        <f>CumHKI!AP85*Inputs!AS$15*Population!AP84</f>
        <v>2302731.9173134365</v>
      </c>
      <c r="AR85" s="4">
        <f>CumHKI!AQ85*Inputs!AT$15*Population!AQ84</f>
        <v>2321812.975156622</v>
      </c>
      <c r="AS85" s="4">
        <f>CumHKI!AR85*Inputs!AU$15*Population!AR84</f>
        <v>2363336.3695191881</v>
      </c>
      <c r="AT85" s="4">
        <f>CumHKI!AS85*Inputs!AV$15*Population!AS84</f>
        <v>2280217.2092515528</v>
      </c>
      <c r="AU85" s="4">
        <f>CumHKI!AT85*Inputs!AW$15*Population!AT84</f>
        <v>2219902.0879097986</v>
      </c>
      <c r="AV85" s="4">
        <f>CumHKI!AU85*Inputs!AX$15*Population!AU84</f>
        <v>2201943.4463485982</v>
      </c>
      <c r="AW85" s="4">
        <f>CumHKI!AV85*Inputs!AY$15*Population!AV84</f>
        <v>2108727.2987615173</v>
      </c>
      <c r="AX85" s="4">
        <f>CumHKI!AW85*Inputs!AZ$15*Population!AW84</f>
        <v>2068895.8449268867</v>
      </c>
      <c r="AY85" s="4">
        <f>CumHKI!AX85*Inputs!BA$15*Population!AX84</f>
        <v>1896187.6644439953</v>
      </c>
      <c r="AZ85" s="4">
        <f>CumHKI!AY85*Inputs!BB$15*Population!AY84</f>
        <v>1758568.8972710138</v>
      </c>
      <c r="BA85" s="4">
        <f>CumHKI!AZ85*Inputs!BC$15*Population!AZ84</f>
        <v>1725004.7082295793</v>
      </c>
      <c r="BB85" s="4">
        <f>CumHKI!BA85*Inputs!BD$15*Population!BA84</f>
        <v>1590893.8596360632</v>
      </c>
      <c r="BC85" s="4">
        <f>CumHKI!BB85*Inputs!BE$15*Population!BB84</f>
        <v>1536505.8619009829</v>
      </c>
      <c r="BD85" s="4">
        <f>CumHKI!BC85*Inputs!BF$15*Population!BC84</f>
        <v>1437048.560656897</v>
      </c>
      <c r="BE85" s="4">
        <f>CumHKI!BD85*Inputs!BG$15*Population!BD84</f>
        <v>1341406.6152672188</v>
      </c>
      <c r="BF85" s="4">
        <f>CumHKI!BE85*Inputs!BH$15*Population!BE84</f>
        <v>1318026.7701685128</v>
      </c>
      <c r="BG85" s="4">
        <f>CumHKI!BF85*Inputs!BI$15*Population!BF84</f>
        <v>1254514.7661436296</v>
      </c>
      <c r="BH85" s="4">
        <f>CumHKI!BG85*Inputs!BJ$15*Population!BG84</f>
        <v>1164105.0526605954</v>
      </c>
      <c r="BI85" s="4">
        <f>CumHKI!BH85*Inputs!BK$15*Population!BH84</f>
        <v>1042065.8340015064</v>
      </c>
      <c r="BJ85" s="4">
        <f>CumHKI!BI85*Inputs!BL$15*Population!BI84</f>
        <v>910688.2448592888</v>
      </c>
      <c r="BK85" s="4">
        <f>CumHKI!BJ85*Inputs!BM$15*Population!BJ84</f>
        <v>802422.03859672905</v>
      </c>
      <c r="BL85" s="4">
        <f>CumHKI!BK85*Inputs!BN$15*Population!BK84</f>
        <v>662940.25281511957</v>
      </c>
      <c r="BM85" s="4">
        <f>CumHKI!BL85*Inputs!BO$15*Population!BL84</f>
        <v>555042.84378980799</v>
      </c>
      <c r="BN85" s="4">
        <f>CumHKI!BM85*Inputs!BP$15*Population!BM84</f>
        <v>462614.6195705735</v>
      </c>
      <c r="BO85" s="4">
        <f>CumHKI!BN85*Inputs!BQ$15*Population!BN84</f>
        <v>363084.56688214868</v>
      </c>
      <c r="BP85" s="4">
        <f>CumHKI!BO85*Inputs!BR$15*Population!BO84</f>
        <v>361458.11303328531</v>
      </c>
      <c r="BQ85" s="4">
        <f>CumHKI!BP85*Inputs!BS$15*Population!BP84</f>
        <v>309590.27411230444</v>
      </c>
      <c r="BR85" s="4">
        <f>CumHKI!BQ85*Inputs!BT$15*Population!BQ84</f>
        <v>278575.54406449723</v>
      </c>
      <c r="BS85" s="4">
        <f>CumHKI!BR85*Inputs!BU$15*Population!BR84</f>
        <v>258285.77326202873</v>
      </c>
      <c r="BT85" s="4">
        <f>CumHKI!BS85*Inputs!BV$15*Population!BS84</f>
        <v>243533.44795474797</v>
      </c>
      <c r="BU85" s="4">
        <f>CumHKI!BT85*Inputs!BW$15*Population!BT84</f>
        <v>215775.21742514378</v>
      </c>
      <c r="BV85" s="4">
        <f>CumHKI!BU85*Inputs!BX$15*Population!BU84</f>
        <v>196934.7930694774</v>
      </c>
      <c r="BW85" s="4">
        <f>CumHKI!BV85*Inputs!BY$15*Population!BV84</f>
        <v>164401.45980707539</v>
      </c>
      <c r="BX85" s="4">
        <f>CumHKI!BW85*Inputs!BZ$15*Population!BW84</f>
        <v>145964.63590816461</v>
      </c>
      <c r="BY85" s="4">
        <f>CumHKI!BX85*Inputs!CA$15*Population!BX84</f>
        <v>137076.31100341454</v>
      </c>
      <c r="BZ85" s="4">
        <f>CumHKI!BY85*Inputs!CB$15*Population!BY84</f>
        <v>127708.85300828151</v>
      </c>
      <c r="CA85" s="4">
        <f>CumHKI!BZ85*Inputs!CC$15*Population!BZ84</f>
        <v>103811.67677008058</v>
      </c>
      <c r="CB85" s="4">
        <f>CumHKI!CA85*Inputs!CD$15*Population!CA84</f>
        <v>106399.45097182749</v>
      </c>
      <c r="CC85" s="4">
        <f>CumHKI!CB85*Inputs!CE$15*Population!CB84</f>
        <v>91720.478037450128</v>
      </c>
      <c r="CD85" s="4">
        <f>CumHKI!CC85*Inputs!CF$15*Population!CC84</f>
        <v>71411.845612227815</v>
      </c>
      <c r="CE85" s="4">
        <f>CumHKI!CD85*Inputs!CG$15*Population!CD84</f>
        <v>61608.733587648618</v>
      </c>
      <c r="CF85" s="4">
        <f>CumHKI!CE85*Inputs!CH$15*Population!CE84</f>
        <v>42473.014162616164</v>
      </c>
      <c r="CG85" s="4">
        <f>CumHKI!CF85*Inputs!CI$15*Population!CF84</f>
        <v>36690.16827424919</v>
      </c>
      <c r="CH85" s="4">
        <f>CumHKI!CG85*Inputs!CJ$15*Population!CG84</f>
        <v>31988.929197927166</v>
      </c>
      <c r="CI85" s="4">
        <f>CumHKI!CH85*Inputs!CK$15*Population!CH84</f>
        <v>27962.515300076135</v>
      </c>
      <c r="CJ85" s="4">
        <f>CumHKI!CI85*Inputs!CL$15*Population!CI84</f>
        <v>24134.820799902001</v>
      </c>
      <c r="CK85" s="4">
        <f>CumHKI!CJ85*Inputs!CM$15*Population!CJ84</f>
        <v>20578.140690581084</v>
      </c>
      <c r="CL85" s="4">
        <f>CumHKI!CK85*Inputs!CN$15*Population!CK84</f>
        <v>17086.421975700734</v>
      </c>
      <c r="CM85" s="4">
        <f>CumHKI!CL85*Inputs!CO$15*Population!CL84</f>
        <v>13625.547164125666</v>
      </c>
      <c r="CN85" s="4">
        <f>CumHKI!CM85*Inputs!CP$15*Population!CM84</f>
        <v>10453.193997787219</v>
      </c>
      <c r="CO85" s="4">
        <f>CumHKI!CN85*Inputs!CQ$15*Population!CN84</f>
        <v>7821.1181601393046</v>
      </c>
      <c r="CP85" s="4">
        <f>CumHKI!CO85*Inputs!CR$15*Population!CO84</f>
        <v>5577.976966150738</v>
      </c>
      <c r="CQ85" s="4">
        <f>CumHKI!CP85*Inputs!CS$15*Population!CP84</f>
        <v>4000.0401398497402</v>
      </c>
      <c r="CR85" s="4">
        <f>CumHKI!CQ85*Inputs!CT$15*Population!CQ84</f>
        <v>2915.3925523640032</v>
      </c>
      <c r="CS85" s="4">
        <f>CumHKI!CR85*Inputs!CU$15*Population!CR84</f>
        <v>2160.8862347446247</v>
      </c>
      <c r="CT85" s="4">
        <f>CumHKI!CS85*Inputs!CV$15*Population!CS84</f>
        <v>1607.5681513056707</v>
      </c>
      <c r="CU85" s="4">
        <f>CumHKI!CT85*Inputs!CW$15*Population!CT84</f>
        <v>1207.6348774120663</v>
      </c>
      <c r="CV85" s="4">
        <f>CumHKI!CU85*Inputs!CX$15*Population!CU84</f>
        <v>903.21475758178474</v>
      </c>
      <c r="CW85" s="4">
        <f>CumHKI!CV85*Inputs!CY$15*Population!CV84</f>
        <v>662.88685428852921</v>
      </c>
      <c r="CX85" s="4">
        <f>CumHKI!CW85*Inputs!CZ$15*Population!CW84</f>
        <v>481.42144604334044</v>
      </c>
      <c r="CY85" s="4">
        <f>CumHKI!CX85*Inputs!DA$15*Population!CX84</f>
        <v>521.38457957411595</v>
      </c>
      <c r="CZ85" s="4">
        <f>CumHKI!CY85*Inputs!DB$15*Population!CY84</f>
        <v>362.87271735746236</v>
      </c>
    </row>
    <row r="86" spans="1:104" x14ac:dyDescent="0.25">
      <c r="A86">
        <f>'HKFI(x)'!AE84</f>
        <v>2032</v>
      </c>
      <c r="B86">
        <f t="shared" si="2"/>
        <v>80015680.180458874</v>
      </c>
      <c r="C86">
        <f t="shared" si="3"/>
        <v>5.4008138355676749</v>
      </c>
      <c r="D86" s="4">
        <f>CumHKI!C86*Inputs!F$15*Population!C85</f>
        <v>0</v>
      </c>
      <c r="E86" s="4">
        <f>CumHKI!D86*Inputs!G$15*Population!D85</f>
        <v>0</v>
      </c>
      <c r="F86" s="4">
        <f>CumHKI!E86*Inputs!H$15*Population!E85</f>
        <v>0</v>
      </c>
      <c r="G86" s="4">
        <f>CumHKI!F86*Inputs!I$15*Population!F85</f>
        <v>0</v>
      </c>
      <c r="H86" s="4">
        <f>CumHKI!G86*Inputs!J$15*Population!G85</f>
        <v>0</v>
      </c>
      <c r="I86" s="4">
        <f>CumHKI!H86*Inputs!K$15*Population!H85</f>
        <v>0</v>
      </c>
      <c r="J86" s="4">
        <f>CumHKI!I86*Inputs!L$15*Population!I85</f>
        <v>0</v>
      </c>
      <c r="K86" s="4">
        <f>CumHKI!J86*Inputs!M$15*Population!J85</f>
        <v>0</v>
      </c>
      <c r="L86" s="4">
        <f>CumHKI!K86*Inputs!N$15*Population!K85</f>
        <v>0</v>
      </c>
      <c r="M86" s="4">
        <f>CumHKI!L86*Inputs!O$15*Population!L85</f>
        <v>0</v>
      </c>
      <c r="N86" s="4">
        <f>CumHKI!M86*Inputs!P$15*Population!M85</f>
        <v>0</v>
      </c>
      <c r="O86" s="4">
        <f>CumHKI!N86*Inputs!Q$15*Population!N85</f>
        <v>0</v>
      </c>
      <c r="P86" s="4">
        <f>CumHKI!O86*Inputs!R$15*Population!O85</f>
        <v>0</v>
      </c>
      <c r="Q86" s="4">
        <f>CumHKI!P86*Inputs!S$15*Population!P85</f>
        <v>0</v>
      </c>
      <c r="R86" s="4">
        <f>CumHKI!Q86*Inputs!T$15*Population!Q85</f>
        <v>0</v>
      </c>
      <c r="S86" s="4">
        <f>CumHKI!R86*Inputs!U$15*Population!R85</f>
        <v>31903.308929770163</v>
      </c>
      <c r="T86" s="4">
        <f>CumHKI!S86*Inputs!V$15*Population!S85</f>
        <v>44790.432442023965</v>
      </c>
      <c r="U86" s="4">
        <f>CumHKI!T86*Inputs!W$15*Population!T85</f>
        <v>84568.762821786455</v>
      </c>
      <c r="V86" s="4">
        <f>CumHKI!U86*Inputs!X$15*Population!U85</f>
        <v>141024.36146545861</v>
      </c>
      <c r="W86" s="4">
        <f>CumHKI!V86*Inputs!Y$15*Population!V85</f>
        <v>244235.42026264139</v>
      </c>
      <c r="X86" s="4">
        <f>CumHKI!W86*Inputs!Z$15*Population!W85</f>
        <v>333831.64166398707</v>
      </c>
      <c r="Y86" s="4">
        <f>CumHKI!X86*Inputs!AA$15*Population!X85</f>
        <v>530655.28117325751</v>
      </c>
      <c r="Z86" s="4">
        <f>CumHKI!Y86*Inputs!AB$15*Population!Y85</f>
        <v>738780.74002407619</v>
      </c>
      <c r="AA86" s="4">
        <f>CumHKI!Z86*Inputs!AC$15*Population!Z85</f>
        <v>975586.9456859082</v>
      </c>
      <c r="AB86" s="4">
        <f>CumHKI!AA86*Inputs!AD$15*Population!AA85</f>
        <v>1258484.6107596548</v>
      </c>
      <c r="AC86" s="4">
        <f>CumHKI!AB86*Inputs!AE$15*Population!AB85</f>
        <v>1516519.4382201766</v>
      </c>
      <c r="AD86" s="4">
        <f>CumHKI!AC86*Inputs!AF$15*Population!AC85</f>
        <v>1722906.8986825866</v>
      </c>
      <c r="AE86" s="4">
        <f>CumHKI!AD86*Inputs!AG$15*Population!AD85</f>
        <v>1808410.5558630859</v>
      </c>
      <c r="AF86" s="4">
        <f>CumHKI!AE86*Inputs!AH$15*Population!AE85</f>
        <v>2021854.2045051642</v>
      </c>
      <c r="AG86" s="4">
        <f>CumHKI!AF86*Inputs!AI$15*Population!AF85</f>
        <v>2338846.9808739149</v>
      </c>
      <c r="AH86" s="4">
        <f>CumHKI!AG86*Inputs!AJ$15*Population!AG85</f>
        <v>2466517.8079958996</v>
      </c>
      <c r="AI86" s="4">
        <f>CumHKI!AH86*Inputs!AK$15*Population!AH85</f>
        <v>2682589.052092257</v>
      </c>
      <c r="AJ86" s="4">
        <f>CumHKI!AI86*Inputs!AL$15*Population!AI85</f>
        <v>2670122.3985362714</v>
      </c>
      <c r="AK86" s="4">
        <f>CumHKI!AJ86*Inputs!AM$15*Population!AJ85</f>
        <v>2664250.943294392</v>
      </c>
      <c r="AL86" s="4">
        <f>CumHKI!AK86*Inputs!AN$15*Population!AK85</f>
        <v>2690117.5501813395</v>
      </c>
      <c r="AM86" s="4">
        <f>CumHKI!AL86*Inputs!AO$15*Population!AL85</f>
        <v>2644500.5752246128</v>
      </c>
      <c r="AN86" s="4">
        <f>CumHKI!AM86*Inputs!AP$15*Population!AM85</f>
        <v>2645426.4871407924</v>
      </c>
      <c r="AO86" s="4">
        <f>CumHKI!AN86*Inputs!AQ$15*Population!AN85</f>
        <v>2568166.4772191118</v>
      </c>
      <c r="AP86" s="4">
        <f>CumHKI!AO86*Inputs!AR$15*Population!AO85</f>
        <v>2424730.0786372614</v>
      </c>
      <c r="AQ86" s="4">
        <f>CumHKI!AP86*Inputs!AS$15*Population!AP85</f>
        <v>2414195.3702579639</v>
      </c>
      <c r="AR86" s="4">
        <f>CumHKI!AQ86*Inputs!AT$15*Population!AQ85</f>
        <v>2430363.1585485102</v>
      </c>
      <c r="AS86" s="4">
        <f>CumHKI!AR86*Inputs!AU$15*Population!AR85</f>
        <v>2471244.6767134331</v>
      </c>
      <c r="AT86" s="4">
        <f>CumHKI!AS86*Inputs!AV$15*Population!AS85</f>
        <v>2380985.2352294354</v>
      </c>
      <c r="AU86" s="4">
        <f>CumHKI!AT86*Inputs!AW$15*Population!AT85</f>
        <v>2315104.3242657683</v>
      </c>
      <c r="AV86" s="4">
        <f>CumHKI!AU86*Inputs!AX$15*Population!AU85</f>
        <v>2295454.6483958364</v>
      </c>
      <c r="AW86" s="4">
        <f>CumHKI!AV86*Inputs!AY$15*Population!AV85</f>
        <v>2197600.2077710438</v>
      </c>
      <c r="AX86" s="4">
        <f>CumHKI!AW86*Inputs!AZ$15*Population!AW85</f>
        <v>2155433.737223166</v>
      </c>
      <c r="AY86" s="4">
        <f>CumHKI!AX86*Inputs!BA$15*Population!AX85</f>
        <v>1975095.4499972346</v>
      </c>
      <c r="AZ86" s="4">
        <f>CumHKI!AY86*Inputs!BB$15*Population!AY85</f>
        <v>1835116.5213723483</v>
      </c>
      <c r="BA86" s="4">
        <f>CumHKI!AZ86*Inputs!BC$15*Population!AZ85</f>
        <v>1804823.7613762971</v>
      </c>
      <c r="BB86" s="4">
        <f>CumHKI!BA86*Inputs!BD$15*Population!BA85</f>
        <v>1667811.0960906912</v>
      </c>
      <c r="BC86" s="4">
        <f>CumHKI!BB86*Inputs!BE$15*Population!BB85</f>
        <v>1611853.1885338642</v>
      </c>
      <c r="BD86" s="4">
        <f>CumHKI!BC86*Inputs!BF$15*Population!BC85</f>
        <v>1509583.100746278</v>
      </c>
      <c r="BE86" s="4">
        <f>CumHKI!BD86*Inputs!BG$15*Population!BD85</f>
        <v>1412020.2270445481</v>
      </c>
      <c r="BF86" s="4">
        <f>CumHKI!BE86*Inputs!BH$15*Population!BE85</f>
        <v>1389726.7833807194</v>
      </c>
      <c r="BG86" s="4">
        <f>CumHKI!BF86*Inputs!BI$15*Population!BF85</f>
        <v>1325109.1469555481</v>
      </c>
      <c r="BH86" s="4">
        <f>CumHKI!BG86*Inputs!BJ$15*Population!BG85</f>
        <v>1229817.4244245847</v>
      </c>
      <c r="BI86" s="4">
        <f>CumHKI!BH86*Inputs!BK$15*Population!BH85</f>
        <v>1100383.9588069702</v>
      </c>
      <c r="BJ86" s="4">
        <f>CumHKI!BI86*Inputs!BL$15*Population!BI85</f>
        <v>961333.23698742571</v>
      </c>
      <c r="BK86" s="4">
        <f>CumHKI!BJ86*Inputs!BM$15*Population!BJ85</f>
        <v>847267.8918707415</v>
      </c>
      <c r="BL86" s="4">
        <f>CumHKI!BK86*Inputs!BN$15*Population!BK85</f>
        <v>699900.08504750126</v>
      </c>
      <c r="BM86" s="4">
        <f>CumHKI!BL86*Inputs!BO$15*Population!BL85</f>
        <v>586898.83658507117</v>
      </c>
      <c r="BN86" s="4">
        <f>CumHKI!BM86*Inputs!BP$15*Population!BM85</f>
        <v>490218.7874774338</v>
      </c>
      <c r="BO86" s="4">
        <f>CumHKI!BN86*Inputs!BQ$15*Population!BN85</f>
        <v>383649.15731205425</v>
      </c>
      <c r="BP86" s="4">
        <f>CumHKI!BO86*Inputs!BR$15*Population!BO85</f>
        <v>379414.69571986404</v>
      </c>
      <c r="BQ86" s="4">
        <f>CumHKI!BP86*Inputs!BS$15*Population!BP85</f>
        <v>323233.44762208819</v>
      </c>
      <c r="BR86" s="4">
        <f>CumHKI!BQ86*Inputs!BT$15*Population!BQ85</f>
        <v>290865.45683772117</v>
      </c>
      <c r="BS86" s="4">
        <f>CumHKI!BR86*Inputs!BU$15*Population!BR85</f>
        <v>269909.99982797733</v>
      </c>
      <c r="BT86" s="4">
        <f>CumHKI!BS86*Inputs!BV$15*Population!BS85</f>
        <v>255305.15958053549</v>
      </c>
      <c r="BU86" s="4">
        <f>CumHKI!BT86*Inputs!BW$15*Population!BT85</f>
        <v>226804.45940276494</v>
      </c>
      <c r="BV86" s="4">
        <f>CumHKI!BU86*Inputs!BX$15*Population!BU85</f>
        <v>207564.82334645902</v>
      </c>
      <c r="BW86" s="4">
        <f>CumHKI!BV86*Inputs!BY$15*Population!BV85</f>
        <v>173101.52815823784</v>
      </c>
      <c r="BX86" s="4">
        <f>CumHKI!BW86*Inputs!BZ$15*Population!BW85</f>
        <v>153237.12827308159</v>
      </c>
      <c r="BY86" s="4">
        <f>CumHKI!BX86*Inputs!CA$15*Population!BX85</f>
        <v>143795.76042367818</v>
      </c>
      <c r="BZ86" s="4">
        <f>CumHKI!BY86*Inputs!CB$15*Population!BY85</f>
        <v>134222.72135086817</v>
      </c>
      <c r="CA86" s="4">
        <f>CumHKI!BZ86*Inputs!CC$15*Population!BZ85</f>
        <v>109161.05277877736</v>
      </c>
      <c r="CB86" s="4">
        <f>CumHKI!CA86*Inputs!CD$15*Population!CA85</f>
        <v>112028.69681250307</v>
      </c>
      <c r="CC86" s="4">
        <f>CumHKI!CB86*Inputs!CE$15*Population!CB85</f>
        <v>96898.639140548534</v>
      </c>
      <c r="CD86" s="4">
        <f>CumHKI!CC86*Inputs!CF$15*Population!CC85</f>
        <v>75326.067615049149</v>
      </c>
      <c r="CE86" s="4">
        <f>CumHKI!CD86*Inputs!CG$15*Population!CD85</f>
        <v>64571.920985506673</v>
      </c>
      <c r="CF86" s="4">
        <f>CumHKI!CE86*Inputs!CH$15*Population!CE85</f>
        <v>44479.695345818473</v>
      </c>
      <c r="CG86" s="4">
        <f>CumHKI!CF86*Inputs!CI$15*Population!CF85</f>
        <v>38062.818464946307</v>
      </c>
      <c r="CH86" s="4">
        <f>CumHKI!CG86*Inputs!CJ$15*Population!CG85</f>
        <v>32581.362528399728</v>
      </c>
      <c r="CI86" s="4">
        <f>CumHKI!CH86*Inputs!CK$15*Population!CH85</f>
        <v>28176.238893709229</v>
      </c>
      <c r="CJ86" s="4">
        <f>CumHKI!CI86*Inputs!CL$15*Population!CI85</f>
        <v>24387.236359313116</v>
      </c>
      <c r="CK86" s="4">
        <f>CumHKI!CJ86*Inputs!CM$15*Population!CJ85</f>
        <v>20714.053547757248</v>
      </c>
      <c r="CL86" s="4">
        <f>CumHKI!CK86*Inputs!CN$15*Population!CK85</f>
        <v>17322.084555899783</v>
      </c>
      <c r="CM86" s="4">
        <f>CumHKI!CL86*Inputs!CO$15*Population!CL85</f>
        <v>14121.79387919667</v>
      </c>
      <c r="CN86" s="4">
        <f>CumHKI!CM86*Inputs!CP$15*Population!CM85</f>
        <v>11057.356804500076</v>
      </c>
      <c r="CO86" s="4">
        <f>CumHKI!CN86*Inputs!CQ$15*Population!CN85</f>
        <v>8292.9612105567867</v>
      </c>
      <c r="CP86" s="4">
        <f>CumHKI!CO86*Inputs!CR$15*Population!CO85</f>
        <v>5960.5614846856733</v>
      </c>
      <c r="CQ86" s="4">
        <f>CumHKI!CP86*Inputs!CS$15*Population!CP85</f>
        <v>4251.0385326168935</v>
      </c>
      <c r="CR86" s="4">
        <f>CumHKI!CQ86*Inputs!CT$15*Population!CQ85</f>
        <v>3048.4752571952436</v>
      </c>
      <c r="CS86" s="4">
        <f>CumHKI!CR86*Inputs!CU$15*Population!CR85</f>
        <v>2221.8532190096489</v>
      </c>
      <c r="CT86" s="4">
        <f>CumHKI!CS86*Inputs!CV$15*Population!CS85</f>
        <v>1646.8355291255236</v>
      </c>
      <c r="CU86" s="4">
        <f>CumHKI!CT86*Inputs!CW$15*Population!CT85</f>
        <v>1225.1456390871433</v>
      </c>
      <c r="CV86" s="4">
        <f>CumHKI!CU86*Inputs!CX$15*Population!CU85</f>
        <v>920.3520251811741</v>
      </c>
      <c r="CW86" s="4">
        <f>CumHKI!CV86*Inputs!CY$15*Population!CV85</f>
        <v>688.35005253849829</v>
      </c>
      <c r="CX86" s="4">
        <f>CumHKI!CW86*Inputs!CZ$15*Population!CW85</f>
        <v>505.19347380711042</v>
      </c>
      <c r="CY86" s="4">
        <f>CumHKI!CX86*Inputs!DA$15*Population!CX85</f>
        <v>366.89665984237052</v>
      </c>
      <c r="CZ86" s="4">
        <f>CumHKI!CY86*Inputs!DB$15*Population!CY85</f>
        <v>397.35301015617881</v>
      </c>
    </row>
    <row r="87" spans="1:104" x14ac:dyDescent="0.25">
      <c r="A87">
        <f>'HKFI(x)'!AE85</f>
        <v>2033</v>
      </c>
      <c r="B87">
        <f t="shared" si="2"/>
        <v>84110159.732078195</v>
      </c>
      <c r="C87">
        <f t="shared" si="3"/>
        <v>5.1170964770718363</v>
      </c>
      <c r="D87" s="4">
        <f>CumHKI!C87*Inputs!F$15*Population!C86</f>
        <v>0</v>
      </c>
      <c r="E87" s="4">
        <f>CumHKI!D87*Inputs!G$15*Population!D86</f>
        <v>0</v>
      </c>
      <c r="F87" s="4">
        <f>CumHKI!E87*Inputs!H$15*Population!E86</f>
        <v>0</v>
      </c>
      <c r="G87" s="4">
        <f>CumHKI!F87*Inputs!I$15*Population!F86</f>
        <v>0</v>
      </c>
      <c r="H87" s="4">
        <f>CumHKI!G87*Inputs!J$15*Population!G86</f>
        <v>0</v>
      </c>
      <c r="I87" s="4">
        <f>CumHKI!H87*Inputs!K$15*Population!H86</f>
        <v>0</v>
      </c>
      <c r="J87" s="4">
        <f>CumHKI!I87*Inputs!L$15*Population!I86</f>
        <v>0</v>
      </c>
      <c r="K87" s="4">
        <f>CumHKI!J87*Inputs!M$15*Population!J86</f>
        <v>0</v>
      </c>
      <c r="L87" s="4">
        <f>CumHKI!K87*Inputs!N$15*Population!K86</f>
        <v>0</v>
      </c>
      <c r="M87" s="4">
        <f>CumHKI!L87*Inputs!O$15*Population!L86</f>
        <v>0</v>
      </c>
      <c r="N87" s="4">
        <f>CumHKI!M87*Inputs!P$15*Population!M86</f>
        <v>0</v>
      </c>
      <c r="O87" s="4">
        <f>CumHKI!N87*Inputs!Q$15*Population!N86</f>
        <v>0</v>
      </c>
      <c r="P87" s="4">
        <f>CumHKI!O87*Inputs!R$15*Population!O86</f>
        <v>0</v>
      </c>
      <c r="Q87" s="4">
        <f>CumHKI!P87*Inputs!S$15*Population!P86</f>
        <v>0</v>
      </c>
      <c r="R87" s="4">
        <f>CumHKI!Q87*Inputs!T$15*Population!Q86</f>
        <v>0</v>
      </c>
      <c r="S87" s="4">
        <f>CumHKI!R87*Inputs!U$15*Population!R86</f>
        <v>33195.057525390148</v>
      </c>
      <c r="T87" s="4">
        <f>CumHKI!S87*Inputs!V$15*Population!S86</f>
        <v>46649.816475113235</v>
      </c>
      <c r="U87" s="4">
        <f>CumHKI!T87*Inputs!W$15*Population!T86</f>
        <v>88992.681218134778</v>
      </c>
      <c r="V87" s="4">
        <f>CumHKI!U87*Inputs!X$15*Population!U86</f>
        <v>150236.16126454086</v>
      </c>
      <c r="W87" s="4">
        <f>CumHKI!V87*Inputs!Y$15*Population!V86</f>
        <v>262537.17408587324</v>
      </c>
      <c r="X87" s="4">
        <f>CumHKI!W87*Inputs!Z$15*Population!W86</f>
        <v>359454.7429647377</v>
      </c>
      <c r="Y87" s="4">
        <f>CumHKI!X87*Inputs!AA$15*Population!X86</f>
        <v>525907.84207760217</v>
      </c>
      <c r="Z87" s="4">
        <f>CumHKI!Y87*Inputs!AB$15*Population!Y86</f>
        <v>746029.68744220096</v>
      </c>
      <c r="AA87" s="4">
        <f>CumHKI!Z87*Inputs!AC$15*Population!Z86</f>
        <v>1007259.8991133742</v>
      </c>
      <c r="AB87" s="4">
        <f>CumHKI!AA87*Inputs!AD$15*Population!AA86</f>
        <v>1329702.0670742514</v>
      </c>
      <c r="AC87" s="4">
        <f>CumHKI!AB87*Inputs!AE$15*Population!AB86</f>
        <v>1644275.4118575561</v>
      </c>
      <c r="AD87" s="4">
        <f>CumHKI!AC87*Inputs!AF$15*Population!AC86</f>
        <v>1924485.1279011331</v>
      </c>
      <c r="AE87" s="4">
        <f>CumHKI!AD87*Inputs!AG$15*Population!AD86</f>
        <v>1996506.0357113304</v>
      </c>
      <c r="AF87" s="4">
        <f>CumHKI!AE87*Inputs!AH$15*Population!AE86</f>
        <v>2149979.3746189289</v>
      </c>
      <c r="AG87" s="4">
        <f>CumHKI!AF87*Inputs!AI$15*Population!AF86</f>
        <v>2433502.1844756193</v>
      </c>
      <c r="AH87" s="4">
        <f>CumHKI!AG87*Inputs!AJ$15*Population!AG86</f>
        <v>2606136.7973724408</v>
      </c>
      <c r="AI87" s="4">
        <f>CumHKI!AH87*Inputs!AK$15*Population!AH86</f>
        <v>2853252.0846463228</v>
      </c>
      <c r="AJ87" s="4">
        <f>CumHKI!AI87*Inputs!AL$15*Population!AI86</f>
        <v>2833295.0167751657</v>
      </c>
      <c r="AK87" s="4">
        <f>CumHKI!AJ87*Inputs!AM$15*Population!AJ86</f>
        <v>2819233.2496502195</v>
      </c>
      <c r="AL87" s="4">
        <f>CumHKI!AK87*Inputs!AN$15*Population!AK86</f>
        <v>2839223.2019392699</v>
      </c>
      <c r="AM87" s="4">
        <f>CumHKI!AL87*Inputs!AO$15*Population!AL86</f>
        <v>2787351.5921134106</v>
      </c>
      <c r="AN87" s="4">
        <f>CumHKI!AM87*Inputs!AP$15*Population!AM86</f>
        <v>2784510.920021004</v>
      </c>
      <c r="AO87" s="4">
        <f>CumHKI!AN87*Inputs!AQ$15*Population!AN86</f>
        <v>2699956.0753882886</v>
      </c>
      <c r="AP87" s="4">
        <f>CumHKI!AO87*Inputs!AR$15*Population!AO86</f>
        <v>2546305.6445345958</v>
      </c>
      <c r="AQ87" s="4">
        <f>CumHKI!AP87*Inputs!AS$15*Population!AP86</f>
        <v>2529875.344960473</v>
      </c>
      <c r="AR87" s="4">
        <f>CumHKI!AQ87*Inputs!AT$15*Population!AQ86</f>
        <v>2541155.4111897177</v>
      </c>
      <c r="AS87" s="4">
        <f>CumHKI!AR87*Inputs!AU$15*Population!AR86</f>
        <v>2579707.303946807</v>
      </c>
      <c r="AT87" s="4">
        <f>CumHKI!AS87*Inputs!AV$15*Population!AS86</f>
        <v>2482728.2695137537</v>
      </c>
      <c r="AU87" s="4">
        <f>CumHKI!AT87*Inputs!AW$15*Population!AT86</f>
        <v>2410431.5910446891</v>
      </c>
      <c r="AV87" s="4">
        <f>CumHKI!AU87*Inputs!AX$15*Population!AU86</f>
        <v>2386716.8136642999</v>
      </c>
      <c r="AW87" s="4">
        <f>CumHKI!AV87*Inputs!AY$15*Population!AV86</f>
        <v>2283773.1045525586</v>
      </c>
      <c r="AX87" s="4">
        <f>CumHKI!AW87*Inputs!AZ$15*Population!AW86</f>
        <v>2238957.6357705966</v>
      </c>
      <c r="AY87" s="4">
        <f>CumHKI!AX87*Inputs!BA$15*Population!AX86</f>
        <v>2050801.1659261601</v>
      </c>
      <c r="AZ87" s="4">
        <f>CumHKI!AY87*Inputs!BB$15*Population!AY86</f>
        <v>1904906.8394789621</v>
      </c>
      <c r="BA87" s="4">
        <f>CumHKI!AZ87*Inputs!BC$15*Population!AZ86</f>
        <v>1876699.7856167788</v>
      </c>
      <c r="BB87" s="4">
        <f>CumHKI!BA87*Inputs!BD$15*Population!BA86</f>
        <v>1738495.2125538792</v>
      </c>
      <c r="BC87" s="4">
        <f>CumHKI!BB87*Inputs!BE$15*Population!BB86</f>
        <v>1683220.647686485</v>
      </c>
      <c r="BD87" s="4">
        <f>CumHKI!BC87*Inputs!BF$15*Population!BC86</f>
        <v>1577208.7070293371</v>
      </c>
      <c r="BE87" s="4">
        <f>CumHKI!BD87*Inputs!BG$15*Population!BD86</f>
        <v>1477001.3107691787</v>
      </c>
      <c r="BF87" s="4">
        <f>CumHKI!BE87*Inputs!BH$15*Population!BE86</f>
        <v>1456294.3222496887</v>
      </c>
      <c r="BG87" s="4">
        <f>CumHKI!BF87*Inputs!BI$15*Population!BF86</f>
        <v>1390450.1481962835</v>
      </c>
      <c r="BH87" s="4">
        <f>CumHKI!BG87*Inputs!BJ$15*Population!BG86</f>
        <v>1292314.9564295693</v>
      </c>
      <c r="BI87" s="4">
        <f>CumHKI!BH87*Inputs!BK$15*Population!BH86</f>
        <v>1156048.1444472966</v>
      </c>
      <c r="BJ87" s="4">
        <f>CumHKI!BI87*Inputs!BL$15*Population!BI86</f>
        <v>1009129.7695380773</v>
      </c>
      <c r="BK87" s="4">
        <f>CumHKI!BJ87*Inputs!BM$15*Population!BJ86</f>
        <v>888850.03519075166</v>
      </c>
      <c r="BL87" s="4">
        <f>CumHKI!BK87*Inputs!BN$15*Population!BK86</f>
        <v>734285.42774751352</v>
      </c>
      <c r="BM87" s="4">
        <f>CumHKI!BL87*Inputs!BO$15*Population!BL86</f>
        <v>615504.58736066811</v>
      </c>
      <c r="BN87" s="4">
        <f>CumHKI!BM87*Inputs!BP$15*Population!BM86</f>
        <v>514826.91410184896</v>
      </c>
      <c r="BO87" s="4">
        <f>CumHKI!BN87*Inputs!BQ$15*Population!BN86</f>
        <v>403668.82994445454</v>
      </c>
      <c r="BP87" s="4">
        <f>CumHKI!BO87*Inputs!BR$15*Population!BO86</f>
        <v>397880.35524650285</v>
      </c>
      <c r="BQ87" s="4">
        <f>CumHKI!BP87*Inputs!BS$15*Population!BP86</f>
        <v>336523.11574300635</v>
      </c>
      <c r="BR87" s="4">
        <f>CumHKI!BQ87*Inputs!BT$15*Population!BQ86</f>
        <v>301024.87178624608</v>
      </c>
      <c r="BS87" s="4">
        <f>CumHKI!BR87*Inputs!BU$15*Population!BR86</f>
        <v>279215.10316956619</v>
      </c>
      <c r="BT87" s="4">
        <f>CumHKI!BS87*Inputs!BV$15*Population!BS86</f>
        <v>264261.58425595739</v>
      </c>
      <c r="BU87" s="4">
        <f>CumHKI!BT87*Inputs!BW$15*Population!BT86</f>
        <v>235487.54277369592</v>
      </c>
      <c r="BV87" s="4">
        <f>CumHKI!BU87*Inputs!BX$15*Population!BU86</f>
        <v>216054.10052276228</v>
      </c>
      <c r="BW87" s="4">
        <f>CumHKI!BV87*Inputs!BY$15*Population!BV86</f>
        <v>180667.39828528304</v>
      </c>
      <c r="BX87" s="4">
        <f>CumHKI!BW87*Inputs!BZ$15*Population!BW86</f>
        <v>159775.88685532863</v>
      </c>
      <c r="BY87" s="4">
        <f>CumHKI!BX87*Inputs!CA$15*Population!BX86</f>
        <v>149508.47974323045</v>
      </c>
      <c r="BZ87" s="4">
        <f>CumHKI!BY87*Inputs!CB$15*Population!BY86</f>
        <v>139512.27779010969</v>
      </c>
      <c r="CA87" s="4">
        <f>CumHKI!BZ87*Inputs!CC$15*Population!BZ86</f>
        <v>113795.12842850741</v>
      </c>
      <c r="CB87" s="4">
        <f>CumHKI!CA87*Inputs!CD$15*Population!CA86</f>
        <v>116985.83513108717</v>
      </c>
      <c r="CC87" s="4">
        <f>CumHKI!CB87*Inputs!CE$15*Population!CB86</f>
        <v>101457.82113263877</v>
      </c>
      <c r="CD87" s="4">
        <f>CumHKI!CC87*Inputs!CF$15*Population!CC86</f>
        <v>79302.771013701175</v>
      </c>
      <c r="CE87" s="4">
        <f>CumHKI!CD87*Inputs!CG$15*Population!CD86</f>
        <v>68096.591983572493</v>
      </c>
      <c r="CF87" s="4">
        <f>CumHKI!CE87*Inputs!CH$15*Population!CE86</f>
        <v>48539.041983375064</v>
      </c>
      <c r="CG87" s="4">
        <f>CumHKI!CF87*Inputs!CI$15*Population!CF86</f>
        <v>41475.697345122477</v>
      </c>
      <c r="CH87" s="4">
        <f>CumHKI!CG87*Inputs!CJ$15*Population!CG86</f>
        <v>35169.363933224107</v>
      </c>
      <c r="CI87" s="4">
        <f>CumHKI!CH87*Inputs!CK$15*Population!CH86</f>
        <v>29860.466747994637</v>
      </c>
      <c r="CJ87" s="4">
        <f>CumHKI!CI87*Inputs!CL$15*Population!CI86</f>
        <v>25568.980094258335</v>
      </c>
      <c r="CK87" s="4">
        <f>CumHKI!CJ87*Inputs!CM$15*Population!CJ86</f>
        <v>21778.483487759069</v>
      </c>
      <c r="CL87" s="4">
        <f>CumHKI!CK87*Inputs!CN$15*Population!CK86</f>
        <v>18142.751338211248</v>
      </c>
      <c r="CM87" s="4">
        <f>CumHKI!CL87*Inputs!CO$15*Population!CL86</f>
        <v>14896.454906750887</v>
      </c>
      <c r="CN87" s="4">
        <f>CumHKI!CM87*Inputs!CP$15*Population!CM86</f>
        <v>11924.255479172427</v>
      </c>
      <c r="CO87" s="4">
        <f>CumHKI!CN87*Inputs!CQ$15*Population!CN86</f>
        <v>9127.5869547595594</v>
      </c>
      <c r="CP87" s="4">
        <f>CumHKI!CO87*Inputs!CR$15*Population!CO86</f>
        <v>6576.1542364687984</v>
      </c>
      <c r="CQ87" s="4">
        <f>CumHKI!CP87*Inputs!CS$15*Population!CP86</f>
        <v>4726.6073799248761</v>
      </c>
      <c r="CR87" s="4">
        <f>CumHKI!CQ87*Inputs!CT$15*Population!CQ86</f>
        <v>3370.9894868522811</v>
      </c>
      <c r="CS87" s="4">
        <f>CumHKI!CR87*Inputs!CU$15*Population!CR86</f>
        <v>2417.3805916100318</v>
      </c>
      <c r="CT87" s="4">
        <f>CumHKI!CS87*Inputs!CV$15*Population!CS86</f>
        <v>1761.8856627958526</v>
      </c>
      <c r="CU87" s="4">
        <f>CumHKI!CT87*Inputs!CW$15*Population!CT86</f>
        <v>1305.9080063994459</v>
      </c>
      <c r="CV87" s="4">
        <f>CumHKI!CU87*Inputs!CX$15*Population!CU86</f>
        <v>971.51626303498233</v>
      </c>
      <c r="CW87" s="4">
        <f>CumHKI!CV87*Inputs!CY$15*Population!CV86</f>
        <v>729.82095487595586</v>
      </c>
      <c r="CX87" s="4">
        <f>CumHKI!CW87*Inputs!CZ$15*Population!CW86</f>
        <v>545.84797869453018</v>
      </c>
      <c r="CY87" s="4">
        <f>CumHKI!CX87*Inputs!DA$15*Population!CX86</f>
        <v>400.60843390704406</v>
      </c>
      <c r="CZ87" s="4">
        <f>CumHKI!CY87*Inputs!DB$15*Population!CY86</f>
        <v>290.94179542251396</v>
      </c>
    </row>
    <row r="88" spans="1:104" x14ac:dyDescent="0.25">
      <c r="A88">
        <f>'HKFI(x)'!AE86</f>
        <v>2034</v>
      </c>
      <c r="B88">
        <f t="shared" si="2"/>
        <v>88622429.400375232</v>
      </c>
      <c r="C88">
        <f t="shared" si="3"/>
        <v>5.364714182769692</v>
      </c>
      <c r="D88" s="4">
        <f>CumHKI!C88*Inputs!F$15*Population!C87</f>
        <v>0</v>
      </c>
      <c r="E88" s="4">
        <f>CumHKI!D88*Inputs!G$15*Population!D87</f>
        <v>0</v>
      </c>
      <c r="F88" s="4">
        <f>CumHKI!E88*Inputs!H$15*Population!E87</f>
        <v>0</v>
      </c>
      <c r="G88" s="4">
        <f>CumHKI!F88*Inputs!I$15*Population!F87</f>
        <v>0</v>
      </c>
      <c r="H88" s="4">
        <f>CumHKI!G88*Inputs!J$15*Population!G87</f>
        <v>0</v>
      </c>
      <c r="I88" s="4">
        <f>CumHKI!H88*Inputs!K$15*Population!H87</f>
        <v>0</v>
      </c>
      <c r="J88" s="4">
        <f>CumHKI!I88*Inputs!L$15*Population!I87</f>
        <v>0</v>
      </c>
      <c r="K88" s="4">
        <f>CumHKI!J88*Inputs!M$15*Population!J87</f>
        <v>0</v>
      </c>
      <c r="L88" s="4">
        <f>CumHKI!K88*Inputs!N$15*Population!K87</f>
        <v>0</v>
      </c>
      <c r="M88" s="4">
        <f>CumHKI!L88*Inputs!O$15*Population!L87</f>
        <v>0</v>
      </c>
      <c r="N88" s="4">
        <f>CumHKI!M88*Inputs!P$15*Population!M87</f>
        <v>0</v>
      </c>
      <c r="O88" s="4">
        <f>CumHKI!N88*Inputs!Q$15*Population!N87</f>
        <v>0</v>
      </c>
      <c r="P88" s="4">
        <f>CumHKI!O88*Inputs!R$15*Population!O87</f>
        <v>0</v>
      </c>
      <c r="Q88" s="4">
        <f>CumHKI!P88*Inputs!S$15*Population!P87</f>
        <v>0</v>
      </c>
      <c r="R88" s="4">
        <f>CumHKI!Q88*Inputs!T$15*Population!Q87</f>
        <v>0</v>
      </c>
      <c r="S88" s="4">
        <f>CumHKI!R88*Inputs!U$15*Population!R87</f>
        <v>34683.481032778247</v>
      </c>
      <c r="T88" s="4">
        <f>CumHKI!S88*Inputs!V$15*Population!S87</f>
        <v>48663.402633080004</v>
      </c>
      <c r="U88" s="4">
        <f>CumHKI!T88*Inputs!W$15*Population!T87</f>
        <v>92878.784274072546</v>
      </c>
      <c r="V88" s="4">
        <f>CumHKI!U88*Inputs!X$15*Population!U87</f>
        <v>158364.4077390923</v>
      </c>
      <c r="W88" s="4">
        <f>CumHKI!V88*Inputs!Y$15*Population!V87</f>
        <v>280237.85558531265</v>
      </c>
      <c r="X88" s="4">
        <f>CumHKI!W88*Inputs!Z$15*Population!W87</f>
        <v>387190.85373649548</v>
      </c>
      <c r="Y88" s="4">
        <f>CumHKI!X88*Inputs!AA$15*Population!X87</f>
        <v>567288.59895946248</v>
      </c>
      <c r="Z88" s="4">
        <f>CumHKI!Y88*Inputs!AB$15*Population!Y87</f>
        <v>740611.5128654493</v>
      </c>
      <c r="AA88" s="4">
        <f>CumHKI!Z88*Inputs!AC$15*Population!Z87</f>
        <v>1018101.5767074086</v>
      </c>
      <c r="AB88" s="4">
        <f>CumHKI!AA88*Inputs!AD$15*Population!AA87</f>
        <v>1374572.2640889115</v>
      </c>
      <c r="AC88" s="4">
        <f>CumHKI!AB88*Inputs!AE$15*Population!AB87</f>
        <v>1740187.286376988</v>
      </c>
      <c r="AD88" s="4">
        <f>CumHKI!AC88*Inputs!AF$15*Population!AC87</f>
        <v>2089454.5608072986</v>
      </c>
      <c r="AE88" s="4">
        <f>CumHKI!AD88*Inputs!AG$15*Population!AD87</f>
        <v>2233640.0711185508</v>
      </c>
      <c r="AF88" s="4">
        <f>CumHKI!AE88*Inputs!AH$15*Population!AE87</f>
        <v>2377416.7119781496</v>
      </c>
      <c r="AG88" s="4">
        <f>CumHKI!AF88*Inputs!AI$15*Population!AF87</f>
        <v>2591940.7261470207</v>
      </c>
      <c r="AH88" s="4">
        <f>CumHKI!AG88*Inputs!AJ$15*Population!AG87</f>
        <v>2716070.4404110853</v>
      </c>
      <c r="AI88" s="4">
        <f>CumHKI!AH88*Inputs!AK$15*Population!AH87</f>
        <v>3019703.0043479605</v>
      </c>
      <c r="AJ88" s="4">
        <f>CumHKI!AI88*Inputs!AL$15*Population!AI87</f>
        <v>3018472.9005330265</v>
      </c>
      <c r="AK88" s="4">
        <f>CumHKI!AJ88*Inputs!AM$15*Population!AJ87</f>
        <v>2996425.6260235361</v>
      </c>
      <c r="AL88" s="4">
        <f>CumHKI!AK88*Inputs!AN$15*Population!AK87</f>
        <v>3009366.8169769724</v>
      </c>
      <c r="AM88" s="4">
        <f>CumHKI!AL88*Inputs!AO$15*Population!AL87</f>
        <v>2946805.6354561578</v>
      </c>
      <c r="AN88" s="4">
        <f>CumHKI!AM88*Inputs!AP$15*Population!AM87</f>
        <v>2939945.6499276878</v>
      </c>
      <c r="AO88" s="4">
        <f>CumHKI!AN88*Inputs!AQ$15*Population!AN87</f>
        <v>2846881.2577136019</v>
      </c>
      <c r="AP88" s="4">
        <f>CumHKI!AO88*Inputs!AR$15*Population!AO87</f>
        <v>2681697.7713271789</v>
      </c>
      <c r="AQ88" s="4">
        <f>CumHKI!AP88*Inputs!AS$15*Population!AP87</f>
        <v>2661366.2331254552</v>
      </c>
      <c r="AR88" s="4">
        <f>CumHKI!AQ88*Inputs!AT$15*Population!AQ87</f>
        <v>2667543.725646886</v>
      </c>
      <c r="AS88" s="4">
        <f>CumHKI!AR88*Inputs!AU$15*Population!AR87</f>
        <v>2702107.180154392</v>
      </c>
      <c r="AT88" s="4">
        <f>CumHKI!AS88*Inputs!AV$15*Population!AS87</f>
        <v>2596411.9178036572</v>
      </c>
      <c r="AU88" s="4">
        <f>CumHKI!AT88*Inputs!AW$15*Population!AT87</f>
        <v>2518105.2171758157</v>
      </c>
      <c r="AV88" s="4">
        <f>CumHKI!AU88*Inputs!AX$15*Population!AU87</f>
        <v>2489697.0450540432</v>
      </c>
      <c r="AW88" s="4">
        <f>CumHKI!AV88*Inputs!AY$15*Population!AV87</f>
        <v>2379121.4310486629</v>
      </c>
      <c r="AX88" s="4">
        <f>CumHKI!AW88*Inputs!AZ$15*Population!AW87</f>
        <v>2331245.8241970381</v>
      </c>
      <c r="AY88" s="4">
        <f>CumHKI!AX88*Inputs!BA$15*Population!AX87</f>
        <v>2134402.0136871189</v>
      </c>
      <c r="AZ88" s="4">
        <f>CumHKI!AY88*Inputs!BB$15*Population!AY87</f>
        <v>1981862.8005045829</v>
      </c>
      <c r="BA88" s="4">
        <f>CumHKI!AZ88*Inputs!BC$15*Population!AZ87</f>
        <v>1952117.483007883</v>
      </c>
      <c r="BB88" s="4">
        <f>CumHKI!BA88*Inputs!BD$15*Population!BA87</f>
        <v>1811620.6396952914</v>
      </c>
      <c r="BC88" s="4">
        <f>CumHKI!BB88*Inputs!BE$15*Population!BB87</f>
        <v>1758368.3132492125</v>
      </c>
      <c r="BD88" s="4">
        <f>CumHKI!BC88*Inputs!BF$15*Population!BC87</f>
        <v>1650651.0096011988</v>
      </c>
      <c r="BE88" s="4">
        <f>CumHKI!BD88*Inputs!BG$15*Population!BD87</f>
        <v>1546671.0016967887</v>
      </c>
      <c r="BF88" s="4">
        <f>CumHKI!BE88*Inputs!BH$15*Population!BE87</f>
        <v>1526959.4680604159</v>
      </c>
      <c r="BG88" s="4">
        <f>CumHKI!BF88*Inputs!BI$15*Population!BF87</f>
        <v>1460723.7663346396</v>
      </c>
      <c r="BH88" s="4">
        <f>CumHKI!BG88*Inputs!BJ$15*Population!BG87</f>
        <v>1359577.9891841086</v>
      </c>
      <c r="BI88" s="4">
        <f>CumHKI!BH88*Inputs!BK$15*Population!BH87</f>
        <v>1218115.3673722351</v>
      </c>
      <c r="BJ88" s="4">
        <f>CumHKI!BI88*Inputs!BL$15*Population!BI87</f>
        <v>1063119.2100213335</v>
      </c>
      <c r="BK88" s="4">
        <f>CumHKI!BJ88*Inputs!BM$15*Population!BJ87</f>
        <v>935616.77846709767</v>
      </c>
      <c r="BL88" s="4">
        <f>CumHKI!BK88*Inputs!BN$15*Population!BK87</f>
        <v>772467.00297718169</v>
      </c>
      <c r="BM88" s="4">
        <f>CumHKI!BL88*Inputs!BO$15*Population!BL87</f>
        <v>647614.54297627113</v>
      </c>
      <c r="BN88" s="4">
        <f>CumHKI!BM88*Inputs!BP$15*Population!BM87</f>
        <v>541524.55869861087</v>
      </c>
      <c r="BO88" s="4">
        <f>CumHKI!BN88*Inputs!BQ$15*Population!BN87</f>
        <v>425293.10982324596</v>
      </c>
      <c r="BP88" s="4">
        <f>CumHKI!BO88*Inputs!BR$15*Population!BO87</f>
        <v>420100.58578222047</v>
      </c>
      <c r="BQ88" s="4">
        <f>CumHKI!BP88*Inputs!BS$15*Population!BP87</f>
        <v>354170.49769411777</v>
      </c>
      <c r="BR88" s="4">
        <f>CumHKI!BQ88*Inputs!BT$15*Population!BQ87</f>
        <v>314502.49946921557</v>
      </c>
      <c r="BS88" s="4">
        <f>CumHKI!BR88*Inputs!BU$15*Population!BR87</f>
        <v>289953.86033228785</v>
      </c>
      <c r="BT88" s="4">
        <f>CumHKI!BS88*Inputs!BV$15*Population!BS87</f>
        <v>274287.20815653465</v>
      </c>
      <c r="BU88" s="4">
        <f>CumHKI!BT88*Inputs!BW$15*Population!BT87</f>
        <v>244577.10747823733</v>
      </c>
      <c r="BV88" s="4">
        <f>CumHKI!BU88*Inputs!BX$15*Population!BU87</f>
        <v>225115.40368515009</v>
      </c>
      <c r="BW88" s="4">
        <f>CumHKI!BV88*Inputs!BY$15*Population!BV87</f>
        <v>188721.87694823151</v>
      </c>
      <c r="BX88" s="4">
        <f>CumHKI!BW88*Inputs!BZ$15*Population!BW87</f>
        <v>167358.53777691946</v>
      </c>
      <c r="BY88" s="4">
        <f>CumHKI!BX88*Inputs!CA$15*Population!BX87</f>
        <v>156420.00366610946</v>
      </c>
      <c r="BZ88" s="4">
        <f>CumHKI!BY88*Inputs!CB$15*Population!BY87</f>
        <v>145477.63665489163</v>
      </c>
      <c r="CA88" s="4">
        <f>CumHKI!BZ88*Inputs!CC$15*Population!BZ87</f>
        <v>118558.04225517774</v>
      </c>
      <c r="CB88" s="4">
        <f>CumHKI!CA88*Inputs!CD$15*Population!CA87</f>
        <v>122217.78598735758</v>
      </c>
      <c r="CC88" s="4">
        <f>CumHKI!CB88*Inputs!CE$15*Population!CB87</f>
        <v>106154.200284686</v>
      </c>
      <c r="CD88" s="4">
        <f>CumHKI!CC88*Inputs!CF$15*Population!CC87</f>
        <v>83123.536850956341</v>
      </c>
      <c r="CE88" s="4">
        <f>CumHKI!CD88*Inputs!CG$15*Population!CD87</f>
        <v>71677.054588172847</v>
      </c>
      <c r="CF88" s="4">
        <f>CumHKI!CE88*Inputs!CH$15*Population!CE87</f>
        <v>52484.006620116816</v>
      </c>
      <c r="CG88" s="4">
        <f>CumHKI!CF88*Inputs!CI$15*Population!CF87</f>
        <v>44614.435753342892</v>
      </c>
      <c r="CH88" s="4">
        <f>CumHKI!CG88*Inputs!CJ$15*Population!CG87</f>
        <v>37775.444078479959</v>
      </c>
      <c r="CI88" s="4">
        <f>CumHKI!CH88*Inputs!CK$15*Population!CH87</f>
        <v>31771.97229057501</v>
      </c>
      <c r="CJ88" s="4">
        <f>CumHKI!CI88*Inputs!CL$15*Population!CI87</f>
        <v>26710.332096761013</v>
      </c>
      <c r="CK88" s="4">
        <f>CumHKI!CJ88*Inputs!CM$15*Population!CJ87</f>
        <v>22507.681672768511</v>
      </c>
      <c r="CL88" s="4">
        <f>CumHKI!CK88*Inputs!CN$15*Population!CK87</f>
        <v>18802.60403422801</v>
      </c>
      <c r="CM88" s="4">
        <f>CumHKI!CL88*Inputs!CO$15*Population!CL87</f>
        <v>15379.358899241171</v>
      </c>
      <c r="CN88" s="4">
        <f>CumHKI!CM88*Inputs!CP$15*Population!CM87</f>
        <v>12398.713990413835</v>
      </c>
      <c r="CO88" s="4">
        <f>CumHKI!CN88*Inputs!CQ$15*Population!CN87</f>
        <v>9702.6024923963541</v>
      </c>
      <c r="CP88" s="4">
        <f>CumHKI!CO88*Inputs!CR$15*Population!CO87</f>
        <v>7134.6167181508263</v>
      </c>
      <c r="CQ88" s="4">
        <f>CumHKI!CP88*Inputs!CS$15*Population!CP87</f>
        <v>5140.2786069524336</v>
      </c>
      <c r="CR88" s="4">
        <f>CumHKI!CQ88*Inputs!CT$15*Population!CQ87</f>
        <v>3694.5725305155879</v>
      </c>
      <c r="CS88" s="4">
        <f>CumHKI!CR88*Inputs!CU$15*Population!CR87</f>
        <v>2634.9481049934857</v>
      </c>
      <c r="CT88" s="4">
        <f>CumHKI!CS88*Inputs!CV$15*Population!CS87</f>
        <v>1889.5557027852599</v>
      </c>
      <c r="CU88" s="4">
        <f>CumHKI!CT88*Inputs!CW$15*Population!CT87</f>
        <v>1377.1853357911582</v>
      </c>
      <c r="CV88" s="4">
        <f>CumHKI!CU88*Inputs!CX$15*Population!CU87</f>
        <v>1020.7684836095802</v>
      </c>
      <c r="CW88" s="4">
        <f>CumHKI!CV88*Inputs!CY$15*Population!CV87</f>
        <v>759.389771531066</v>
      </c>
      <c r="CX88" s="4">
        <f>CumHKI!CW88*Inputs!CZ$15*Population!CW87</f>
        <v>570.4676177529725</v>
      </c>
      <c r="CY88" s="4">
        <f>CumHKI!CX88*Inputs!DA$15*Population!CX87</f>
        <v>426.66436744621717</v>
      </c>
      <c r="CZ88" s="4">
        <f>CumHKI!CY88*Inputs!DB$15*Population!CY87</f>
        <v>313.13726663486034</v>
      </c>
    </row>
    <row r="89" spans="1:104" x14ac:dyDescent="0.25">
      <c r="A89">
        <f>'HKFI(x)'!AE87</f>
        <v>2035</v>
      </c>
      <c r="B89">
        <f t="shared" si="2"/>
        <v>93502988.684607834</v>
      </c>
      <c r="C89">
        <f t="shared" si="3"/>
        <v>5.5071377722939463</v>
      </c>
      <c r="D89" s="4">
        <f>CumHKI!C89*Inputs!F$15*Population!C88</f>
        <v>0</v>
      </c>
      <c r="E89" s="4">
        <f>CumHKI!D89*Inputs!G$15*Population!D88</f>
        <v>0</v>
      </c>
      <c r="F89" s="4">
        <f>CumHKI!E89*Inputs!H$15*Population!E88</f>
        <v>0</v>
      </c>
      <c r="G89" s="4">
        <f>CumHKI!F89*Inputs!I$15*Population!F88</f>
        <v>0</v>
      </c>
      <c r="H89" s="4">
        <f>CumHKI!G89*Inputs!J$15*Population!G88</f>
        <v>0</v>
      </c>
      <c r="I89" s="4">
        <f>CumHKI!H89*Inputs!K$15*Population!H88</f>
        <v>0</v>
      </c>
      <c r="J89" s="4">
        <f>CumHKI!I89*Inputs!L$15*Population!I88</f>
        <v>0</v>
      </c>
      <c r="K89" s="4">
        <f>CumHKI!J89*Inputs!M$15*Population!J88</f>
        <v>0</v>
      </c>
      <c r="L89" s="4">
        <f>CumHKI!K89*Inputs!N$15*Population!K88</f>
        <v>0</v>
      </c>
      <c r="M89" s="4">
        <f>CumHKI!L89*Inputs!O$15*Population!L88</f>
        <v>0</v>
      </c>
      <c r="N89" s="4">
        <f>CumHKI!M89*Inputs!P$15*Population!M88</f>
        <v>0</v>
      </c>
      <c r="O89" s="4">
        <f>CumHKI!N89*Inputs!Q$15*Population!N88</f>
        <v>0</v>
      </c>
      <c r="P89" s="4">
        <f>CumHKI!O89*Inputs!R$15*Population!O88</f>
        <v>0</v>
      </c>
      <c r="Q89" s="4">
        <f>CumHKI!P89*Inputs!S$15*Population!P88</f>
        <v>0</v>
      </c>
      <c r="R89" s="4">
        <f>CumHKI!Q89*Inputs!T$15*Population!Q88</f>
        <v>0</v>
      </c>
      <c r="S89" s="4">
        <f>CumHKI!R89*Inputs!U$15*Population!R88</f>
        <v>35626.295321855912</v>
      </c>
      <c r="T89" s="4">
        <f>CumHKI!S89*Inputs!V$15*Population!S88</f>
        <v>50919.306511394017</v>
      </c>
      <c r="U89" s="4">
        <f>CumHKI!T89*Inputs!W$15*Population!T88</f>
        <v>96986.301043037325</v>
      </c>
      <c r="V89" s="4">
        <f>CumHKI!U89*Inputs!X$15*Population!U88</f>
        <v>165402.56003523577</v>
      </c>
      <c r="W89" s="4">
        <f>CumHKI!V89*Inputs!Y$15*Population!V88</f>
        <v>295687.03768465889</v>
      </c>
      <c r="X89" s="4">
        <f>CumHKI!W89*Inputs!Z$15*Population!W88</f>
        <v>413723.43839167291</v>
      </c>
      <c r="Y89" s="4">
        <f>CumHKI!X89*Inputs!AA$15*Population!X88</f>
        <v>611536.53199155547</v>
      </c>
      <c r="Z89" s="4">
        <f>CumHKI!Y89*Inputs!AB$15*Population!Y88</f>
        <v>799462.842141898</v>
      </c>
      <c r="AA89" s="4">
        <f>CumHKI!Z89*Inputs!AC$15*Population!Z88</f>
        <v>1010738.2970370625</v>
      </c>
      <c r="AB89" s="4">
        <f>CumHKI!AA89*Inputs!AD$15*Population!AA88</f>
        <v>1389828.9559650754</v>
      </c>
      <c r="AC89" s="4">
        <f>CumHKI!AB89*Inputs!AE$15*Population!AB88</f>
        <v>1800236.8297155171</v>
      </c>
      <c r="AD89" s="4">
        <f>CumHKI!AC89*Inputs!AF$15*Population!AC88</f>
        <v>2212368.979437592</v>
      </c>
      <c r="AE89" s="4">
        <f>CumHKI!AD89*Inputs!AG$15*Population!AD88</f>
        <v>2426809.9419693761</v>
      </c>
      <c r="AF89" s="4">
        <f>CumHKI!AE89*Inputs!AH$15*Population!AE88</f>
        <v>2661653.4082290279</v>
      </c>
      <c r="AG89" s="4">
        <f>CumHKI!AF89*Inputs!AI$15*Population!AF88</f>
        <v>2868185.9588683816</v>
      </c>
      <c r="AH89" s="4">
        <f>CumHKI!AG89*Inputs!AJ$15*Population!AG88</f>
        <v>2895056.2651285701</v>
      </c>
      <c r="AI89" s="4">
        <f>CumHKI!AH89*Inputs!AK$15*Population!AH88</f>
        <v>3149457.8795597157</v>
      </c>
      <c r="AJ89" s="4">
        <f>CumHKI!AI89*Inputs!AL$15*Population!AI88</f>
        <v>3196953.8336951095</v>
      </c>
      <c r="AK89" s="4">
        <f>CumHKI!AJ89*Inputs!AM$15*Population!AJ88</f>
        <v>3194642.9708208302</v>
      </c>
      <c r="AL89" s="4">
        <f>CumHKI!AK89*Inputs!AN$15*Population!AK88</f>
        <v>3200909.5336289341</v>
      </c>
      <c r="AM89" s="4">
        <f>CumHKI!AL89*Inputs!AO$15*Population!AL88</f>
        <v>3125796.2794773793</v>
      </c>
      <c r="AN89" s="4">
        <f>CumHKI!AM89*Inputs!AP$15*Population!AM88</f>
        <v>3110602.289465433</v>
      </c>
      <c r="AO89" s="4">
        <f>CumHKI!AN89*Inputs!AQ$15*Population!AN88</f>
        <v>3008264.5684057041</v>
      </c>
      <c r="AP89" s="4">
        <f>CumHKI!AO89*Inputs!AR$15*Population!AO88</f>
        <v>2830062.5749623342</v>
      </c>
      <c r="AQ89" s="4">
        <f>CumHKI!AP89*Inputs!AS$15*Population!AP88</f>
        <v>2805329.4062225665</v>
      </c>
      <c r="AR89" s="4">
        <f>CumHKI!AQ89*Inputs!AT$15*Population!AQ88</f>
        <v>2808598.0743901874</v>
      </c>
      <c r="AS89" s="4">
        <f>CumHKI!AR89*Inputs!AU$15*Population!AR88</f>
        <v>2838903.5454329867</v>
      </c>
      <c r="AT89" s="4">
        <f>CumHKI!AS89*Inputs!AV$15*Population!AS88</f>
        <v>2722025.5373845315</v>
      </c>
      <c r="AU89" s="4">
        <f>CumHKI!AT89*Inputs!AW$15*Population!AT88</f>
        <v>2635860.6921729348</v>
      </c>
      <c r="AV89" s="4">
        <f>CumHKI!AU89*Inputs!AX$15*Population!AU88</f>
        <v>2603435.6127301645</v>
      </c>
      <c r="AW89" s="4">
        <f>CumHKI!AV89*Inputs!AY$15*Population!AV88</f>
        <v>2484267.9188847733</v>
      </c>
      <c r="AX89" s="4">
        <f>CumHKI!AW89*Inputs!AZ$15*Population!AW88</f>
        <v>2431074.1353599373</v>
      </c>
      <c r="AY89" s="4">
        <f>CumHKI!AX89*Inputs!BA$15*Population!AX88</f>
        <v>2224700.4946305705</v>
      </c>
      <c r="AZ89" s="4">
        <f>CumHKI!AY89*Inputs!BB$15*Population!AY88</f>
        <v>2064824.5998420389</v>
      </c>
      <c r="BA89" s="4">
        <f>CumHKI!AZ89*Inputs!BC$15*Population!AZ88</f>
        <v>2033227.1580402984</v>
      </c>
      <c r="BB89" s="4">
        <f>CumHKI!BA89*Inputs!BD$15*Population!BA88</f>
        <v>1886669.3667140924</v>
      </c>
      <c r="BC89" s="4">
        <f>CumHKI!BB89*Inputs!BE$15*Population!BB88</f>
        <v>1834654.8582985967</v>
      </c>
      <c r="BD89" s="4">
        <f>CumHKI!BC89*Inputs!BF$15*Population!BC88</f>
        <v>1726568.2410519389</v>
      </c>
      <c r="BE89" s="4">
        <f>CumHKI!BD89*Inputs!BG$15*Population!BD88</f>
        <v>1620812.0136327366</v>
      </c>
      <c r="BF89" s="4">
        <f>CumHKI!BE89*Inputs!BH$15*Population!BE88</f>
        <v>1601210.7705438244</v>
      </c>
      <c r="BG89" s="4">
        <f>CumHKI!BF89*Inputs!BI$15*Population!BF88</f>
        <v>1533929.3364421539</v>
      </c>
      <c r="BH89" s="4">
        <f>CumHKI!BG89*Inputs!BJ$15*Population!BG88</f>
        <v>1430645.8857207261</v>
      </c>
      <c r="BI89" s="4">
        <f>CumHKI!BH89*Inputs!BK$15*Population!BH88</f>
        <v>1283749.7320288708</v>
      </c>
      <c r="BJ89" s="4">
        <f>CumHKI!BI89*Inputs!BL$15*Population!BI88</f>
        <v>1122292.7326400089</v>
      </c>
      <c r="BK89" s="4">
        <f>CumHKI!BJ89*Inputs!BM$15*Population!BJ88</f>
        <v>987563.03430403909</v>
      </c>
      <c r="BL89" s="4">
        <f>CumHKI!BK89*Inputs!BN$15*Population!BK88</f>
        <v>814659.13191651413</v>
      </c>
      <c r="BM89" s="4">
        <f>CumHKI!BL89*Inputs!BO$15*Population!BL88</f>
        <v>682607.26163344888</v>
      </c>
      <c r="BN89" s="4">
        <f>CumHKI!BM89*Inputs!BP$15*Population!BM88</f>
        <v>570946.53536751517</v>
      </c>
      <c r="BO89" s="4">
        <f>CumHKI!BN89*Inputs!BQ$15*Population!BN88</f>
        <v>448304.78405825299</v>
      </c>
      <c r="BP89" s="4">
        <f>CumHKI!BO89*Inputs!BR$15*Population!BO88</f>
        <v>443664.51712582505</v>
      </c>
      <c r="BQ89" s="4">
        <f>CumHKI!BP89*Inputs!BS$15*Population!BP88</f>
        <v>374954.71345342044</v>
      </c>
      <c r="BR89" s="4">
        <f>CumHKI!BQ89*Inputs!BT$15*Population!BQ88</f>
        <v>331928.16009647079</v>
      </c>
      <c r="BS89" s="4">
        <f>CumHKI!BR89*Inputs!BU$15*Population!BR88</f>
        <v>303766.74681006139</v>
      </c>
      <c r="BT89" s="4">
        <f>CumHKI!BS89*Inputs!BV$15*Population!BS88</f>
        <v>285590.63942675118</v>
      </c>
      <c r="BU89" s="4">
        <f>CumHKI!BT89*Inputs!BW$15*Population!BT88</f>
        <v>254513.51160464479</v>
      </c>
      <c r="BV89" s="4">
        <f>CumHKI!BU89*Inputs!BX$15*Population!BU88</f>
        <v>234426.07030567931</v>
      </c>
      <c r="BW89" s="4">
        <f>CumHKI!BV89*Inputs!BY$15*Population!BV88</f>
        <v>197188.5619745345</v>
      </c>
      <c r="BX89" s="4">
        <f>CumHKI!BW89*Inputs!BZ$15*Population!BW88</f>
        <v>175316.5148253029</v>
      </c>
      <c r="BY89" s="4">
        <f>CumHKI!BX89*Inputs!CA$15*Population!BX88</f>
        <v>164322.38538142262</v>
      </c>
      <c r="BZ89" s="4">
        <f>CumHKI!BY89*Inputs!CB$15*Population!BY88</f>
        <v>152620.23300906309</v>
      </c>
      <c r="CA89" s="4">
        <f>CumHKI!BZ89*Inputs!CC$15*Population!BZ88</f>
        <v>123899.6039477559</v>
      </c>
      <c r="CB89" s="4">
        <f>CumHKI!CA89*Inputs!CD$15*Population!CA88</f>
        <v>127534.03189464695</v>
      </c>
      <c r="CC89" s="4">
        <f>CumHKI!CB89*Inputs!CE$15*Population!CB88</f>
        <v>111055.23957219256</v>
      </c>
      <c r="CD89" s="4">
        <f>CumHKI!CC89*Inputs!CF$15*Population!CC88</f>
        <v>87069.362345414396</v>
      </c>
      <c r="CE89" s="4">
        <f>CumHKI!CD89*Inputs!CG$15*Population!CD88</f>
        <v>75137.446475565739</v>
      </c>
      <c r="CF89" s="4">
        <f>CumHKI!CE89*Inputs!CH$15*Population!CE88</f>
        <v>55995.170657783252</v>
      </c>
      <c r="CG89" s="4">
        <f>CumHKI!CF89*Inputs!CI$15*Population!CF88</f>
        <v>47533.227583762746</v>
      </c>
      <c r="CH89" s="4">
        <f>CumHKI!CG89*Inputs!CJ$15*Population!CG88</f>
        <v>40038.463719131432</v>
      </c>
      <c r="CI89" s="4">
        <f>CumHKI!CH89*Inputs!CK$15*Population!CH88</f>
        <v>33626.011598077865</v>
      </c>
      <c r="CJ89" s="4">
        <f>CumHKI!CI89*Inputs!CL$15*Population!CI88</f>
        <v>28003.543515571626</v>
      </c>
      <c r="CK89" s="4">
        <f>CumHKI!CJ89*Inputs!CM$15*Population!CJ88</f>
        <v>23167.691718949263</v>
      </c>
      <c r="CL89" s="4">
        <f>CumHKI!CK89*Inputs!CN$15*Population!CK88</f>
        <v>19147.287052169773</v>
      </c>
      <c r="CM89" s="4">
        <f>CumHKI!CL89*Inputs!CO$15*Population!CL88</f>
        <v>15705.045632874668</v>
      </c>
      <c r="CN89" s="4">
        <f>CumHKI!CM89*Inputs!CP$15*Population!CM88</f>
        <v>12612.990430530288</v>
      </c>
      <c r="CO89" s="4">
        <f>CumHKI!CN89*Inputs!CQ$15*Population!CN88</f>
        <v>9940.7631728000088</v>
      </c>
      <c r="CP89" s="4">
        <f>CumHKI!CO89*Inputs!CR$15*Population!CO88</f>
        <v>7472.8975078142794</v>
      </c>
      <c r="CQ89" s="4">
        <f>CumHKI!CP89*Inputs!CS$15*Population!CP88</f>
        <v>5495.0472859278516</v>
      </c>
      <c r="CR89" s="4">
        <f>CumHKI!CQ89*Inputs!CT$15*Population!CQ88</f>
        <v>3959.0177193664126</v>
      </c>
      <c r="CS89" s="4">
        <f>CumHKI!CR89*Inputs!CU$15*Population!CR88</f>
        <v>2845.5418922258768</v>
      </c>
      <c r="CT89" s="4">
        <f>CumHKI!CS89*Inputs!CV$15*Population!CS88</f>
        <v>2029.4242851293554</v>
      </c>
      <c r="CU89" s="4">
        <f>CumHKI!CT89*Inputs!CW$15*Population!CT88</f>
        <v>1455.3266624378371</v>
      </c>
      <c r="CV89" s="4">
        <f>CumHKI!CU89*Inputs!CX$15*Population!CU88</f>
        <v>1060.7014841324599</v>
      </c>
      <c r="CW89" s="4">
        <f>CumHKI!CV89*Inputs!CY$15*Population!CV88</f>
        <v>786.19094858305391</v>
      </c>
      <c r="CX89" s="4">
        <f>CumHKI!CW89*Inputs!CZ$15*Population!CW88</f>
        <v>584.87832883820238</v>
      </c>
      <c r="CY89" s="4">
        <f>CumHKI!CX89*Inputs!DA$15*Population!CX88</f>
        <v>439.37139982141497</v>
      </c>
      <c r="CZ89" s="4">
        <f>CumHKI!CY89*Inputs!DB$15*Population!CY88</f>
        <v>328.61483201652987</v>
      </c>
    </row>
    <row r="90" spans="1:104" x14ac:dyDescent="0.25">
      <c r="A90">
        <f>'HKFI(x)'!AE88</f>
        <v>2036</v>
      </c>
      <c r="B90">
        <f t="shared" si="2"/>
        <v>98709430.381488845</v>
      </c>
      <c r="C90">
        <f t="shared" si="3"/>
        <v>5.5682088563422383</v>
      </c>
      <c r="D90" s="4">
        <f>CumHKI!C90*Inputs!F$15*Population!C89</f>
        <v>0</v>
      </c>
      <c r="E90" s="4">
        <f>CumHKI!D90*Inputs!G$15*Population!D89</f>
        <v>0</v>
      </c>
      <c r="F90" s="4">
        <f>CumHKI!E90*Inputs!H$15*Population!E89</f>
        <v>0</v>
      </c>
      <c r="G90" s="4">
        <f>CumHKI!F90*Inputs!I$15*Population!F89</f>
        <v>0</v>
      </c>
      <c r="H90" s="4">
        <f>CumHKI!G90*Inputs!J$15*Population!G89</f>
        <v>0</v>
      </c>
      <c r="I90" s="4">
        <f>CumHKI!H90*Inputs!K$15*Population!H89</f>
        <v>0</v>
      </c>
      <c r="J90" s="4">
        <f>CumHKI!I90*Inputs!L$15*Population!I89</f>
        <v>0</v>
      </c>
      <c r="K90" s="4">
        <f>CumHKI!J90*Inputs!M$15*Population!J89</f>
        <v>0</v>
      </c>
      <c r="L90" s="4">
        <f>CumHKI!K90*Inputs!N$15*Population!K89</f>
        <v>0</v>
      </c>
      <c r="M90" s="4">
        <f>CumHKI!L90*Inputs!O$15*Population!L89</f>
        <v>0</v>
      </c>
      <c r="N90" s="4">
        <f>CumHKI!M90*Inputs!P$15*Population!M89</f>
        <v>0</v>
      </c>
      <c r="O90" s="4">
        <f>CumHKI!N90*Inputs!Q$15*Population!N89</f>
        <v>0</v>
      </c>
      <c r="P90" s="4">
        <f>CumHKI!O90*Inputs!R$15*Population!O89</f>
        <v>0</v>
      </c>
      <c r="Q90" s="4">
        <f>CumHKI!P90*Inputs!S$15*Population!P89</f>
        <v>0</v>
      </c>
      <c r="R90" s="4">
        <f>CumHKI!Q90*Inputs!T$15*Population!Q89</f>
        <v>0</v>
      </c>
      <c r="S90" s="4">
        <f>CumHKI!R90*Inputs!U$15*Population!R89</f>
        <v>35622.860520244176</v>
      </c>
      <c r="T90" s="4">
        <f>CumHKI!S90*Inputs!V$15*Population!S89</f>
        <v>52326.892317461316</v>
      </c>
      <c r="U90" s="4">
        <f>CumHKI!T90*Inputs!W$15*Population!T89</f>
        <v>101485.46049714425</v>
      </c>
      <c r="V90" s="4">
        <f>CumHKI!U90*Inputs!X$15*Population!U89</f>
        <v>172694.69156053866</v>
      </c>
      <c r="W90" s="4">
        <f>CumHKI!V90*Inputs!Y$15*Population!V89</f>
        <v>308862.24980758323</v>
      </c>
      <c r="X90" s="4">
        <f>CumHKI!W90*Inputs!Z$15*Population!W89</f>
        <v>436608.47524936404</v>
      </c>
      <c r="Y90" s="4">
        <f>CumHKI!X90*Inputs!AA$15*Population!X89</f>
        <v>653400.07691420626</v>
      </c>
      <c r="Z90" s="4">
        <f>CumHKI!Y90*Inputs!AB$15*Population!Y89</f>
        <v>861738.27975563786</v>
      </c>
      <c r="AA90" s="4">
        <f>CumHKI!Z90*Inputs!AC$15*Population!Z89</f>
        <v>1090326.3847735426</v>
      </c>
      <c r="AB90" s="4">
        <f>CumHKI!AA90*Inputs!AD$15*Population!AA89</f>
        <v>1379259.8209597082</v>
      </c>
      <c r="AC90" s="4">
        <f>CumHKI!AB90*Inputs!AE$15*Population!AB89</f>
        <v>1820252.8125983495</v>
      </c>
      <c r="AD90" s="4">
        <f>CumHKI!AC90*Inputs!AF$15*Population!AC89</f>
        <v>2288242.68150602</v>
      </c>
      <c r="AE90" s="4">
        <f>CumHKI!AD90*Inputs!AG$15*Population!AD89</f>
        <v>2569629.3684781822</v>
      </c>
      <c r="AF90" s="4">
        <f>CumHKI!AE90*Inputs!AH$15*Population!AE89</f>
        <v>2891915.0694460645</v>
      </c>
      <c r="AG90" s="4">
        <f>CumHKI!AF90*Inputs!AI$15*Population!AF89</f>
        <v>3211177.8322752323</v>
      </c>
      <c r="AH90" s="4">
        <f>CumHKI!AG90*Inputs!AJ$15*Population!AG89</f>
        <v>3203743.8647691268</v>
      </c>
      <c r="AI90" s="4">
        <f>CumHKI!AH90*Inputs!AK$15*Population!AH89</f>
        <v>3357235.2117258054</v>
      </c>
      <c r="AJ90" s="4">
        <f>CumHKI!AI90*Inputs!AL$15*Population!AI89</f>
        <v>3334594.530896001</v>
      </c>
      <c r="AK90" s="4">
        <f>CumHKI!AJ90*Inputs!AM$15*Population!AJ89</f>
        <v>3383792.852737383</v>
      </c>
      <c r="AL90" s="4">
        <f>CumHKI!AK90*Inputs!AN$15*Population!AK89</f>
        <v>3412894.4837511699</v>
      </c>
      <c r="AM90" s="4">
        <f>CumHKI!AL90*Inputs!AO$15*Population!AL89</f>
        <v>3325002.9946627598</v>
      </c>
      <c r="AN90" s="4">
        <f>CumHKI!AM90*Inputs!AP$15*Population!AM89</f>
        <v>3299853.4348786478</v>
      </c>
      <c r="AO90" s="4">
        <f>CumHKI!AN90*Inputs!AQ$15*Population!AN89</f>
        <v>3183274.4111832576</v>
      </c>
      <c r="AP90" s="4">
        <f>CumHKI!AO90*Inputs!AR$15*Population!AO89</f>
        <v>2990932.0738715059</v>
      </c>
      <c r="AQ90" s="4">
        <f>CumHKI!AP90*Inputs!AS$15*Population!AP89</f>
        <v>2961087.0804963866</v>
      </c>
      <c r="AR90" s="4">
        <f>CumHKI!AQ90*Inputs!AT$15*Population!AQ89</f>
        <v>2961123.0170628401</v>
      </c>
      <c r="AS90" s="4">
        <f>CumHKI!AR90*Inputs!AU$15*Population!AR89</f>
        <v>2989571.1781180454</v>
      </c>
      <c r="AT90" s="4">
        <f>CumHKI!AS90*Inputs!AV$15*Population!AS89</f>
        <v>2860326.8842893369</v>
      </c>
      <c r="AU90" s="4">
        <f>CumHKI!AT90*Inputs!AW$15*Population!AT89</f>
        <v>2763982.5400591432</v>
      </c>
      <c r="AV90" s="4">
        <f>CumHKI!AU90*Inputs!AX$15*Population!AU89</f>
        <v>2725885.5369442273</v>
      </c>
      <c r="AW90" s="4">
        <f>CumHKI!AV90*Inputs!AY$15*Population!AV89</f>
        <v>2598531.9439691599</v>
      </c>
      <c r="AX90" s="4">
        <f>CumHKI!AW90*Inputs!AZ$15*Population!AW89</f>
        <v>2539362.0038318713</v>
      </c>
      <c r="AY90" s="4">
        <f>CumHKI!AX90*Inputs!BA$15*Population!AX89</f>
        <v>2320794.7989528668</v>
      </c>
      <c r="AZ90" s="4">
        <f>CumHKI!AY90*Inputs!BB$15*Population!AY89</f>
        <v>2152981.6550541632</v>
      </c>
      <c r="BA90" s="4">
        <f>CumHKI!AZ90*Inputs!BC$15*Population!AZ89</f>
        <v>2119147.7267505634</v>
      </c>
      <c r="BB90" s="4">
        <f>CumHKI!BA90*Inputs!BD$15*Population!BA89</f>
        <v>1965916.9490964964</v>
      </c>
      <c r="BC90" s="4">
        <f>CumHKI!BB90*Inputs!BE$15*Population!BB89</f>
        <v>1911657.9988422389</v>
      </c>
      <c r="BD90" s="4">
        <f>CumHKI!BC90*Inputs!BF$15*Population!BC89</f>
        <v>1802560.1483512165</v>
      </c>
      <c r="BE90" s="4">
        <f>CumHKI!BD90*Inputs!BG$15*Population!BD89</f>
        <v>1696414.0947442795</v>
      </c>
      <c r="BF90" s="4">
        <f>CumHKI!BE90*Inputs!BH$15*Population!BE89</f>
        <v>1679048.7745728069</v>
      </c>
      <c r="BG90" s="4">
        <f>CumHKI!BF90*Inputs!BI$15*Population!BF89</f>
        <v>1609692.5607441398</v>
      </c>
      <c r="BH90" s="4">
        <f>CumHKI!BG90*Inputs!BJ$15*Population!BG89</f>
        <v>1503635.224821978</v>
      </c>
      <c r="BI90" s="4">
        <f>CumHKI!BH90*Inputs!BK$15*Population!BH89</f>
        <v>1352196.9194899551</v>
      </c>
      <c r="BJ90" s="4">
        <f>CumHKI!BI90*Inputs!BL$15*Population!BI89</f>
        <v>1184056.2519968385</v>
      </c>
      <c r="BK90" s="4">
        <f>CumHKI!BJ90*Inputs!BM$15*Population!BJ89</f>
        <v>1043809.9210461664</v>
      </c>
      <c r="BL90" s="4">
        <f>CumHKI!BK90*Inputs!BN$15*Population!BK89</f>
        <v>860988.97828374535</v>
      </c>
      <c r="BM90" s="4">
        <f>CumHKI!BL90*Inputs!BO$15*Population!BL89</f>
        <v>720804.90510777466</v>
      </c>
      <c r="BN90" s="4">
        <f>CumHKI!BM90*Inputs!BP$15*Population!BM89</f>
        <v>602581.00765422452</v>
      </c>
      <c r="BO90" s="4">
        <f>CumHKI!BN90*Inputs!BQ$15*Population!BN89</f>
        <v>473339.89628833311</v>
      </c>
      <c r="BP90" s="4">
        <f>CumHKI!BO90*Inputs!BR$15*Population!BO89</f>
        <v>468383.74604704347</v>
      </c>
      <c r="BQ90" s="4">
        <f>CumHKI!BP90*Inputs!BS$15*Population!BP89</f>
        <v>396698.57891166868</v>
      </c>
      <c r="BR90" s="4">
        <f>CumHKI!BQ90*Inputs!BT$15*Population!BQ89</f>
        <v>352150.96895616886</v>
      </c>
      <c r="BS90" s="4">
        <f>CumHKI!BR90*Inputs!BU$15*Population!BR89</f>
        <v>321324.63330074196</v>
      </c>
      <c r="BT90" s="4">
        <f>CumHKI!BS90*Inputs!BV$15*Population!BS89</f>
        <v>299854.09664695169</v>
      </c>
      <c r="BU90" s="4">
        <f>CumHKI!BT90*Inputs!BW$15*Population!BT89</f>
        <v>265562.03361186001</v>
      </c>
      <c r="BV90" s="4">
        <f>CumHKI!BU90*Inputs!BX$15*Population!BU89</f>
        <v>244453.82073335419</v>
      </c>
      <c r="BW90" s="4">
        <f>CumHKI!BV90*Inputs!BY$15*Population!BV89</f>
        <v>205786.22322527214</v>
      </c>
      <c r="BX90" s="4">
        <f>CumHKI!BW90*Inputs!BZ$15*Population!BW89</f>
        <v>183608.94232198875</v>
      </c>
      <c r="BY90" s="4">
        <f>CumHKI!BX90*Inputs!CA$15*Population!BX89</f>
        <v>172547.99461266326</v>
      </c>
      <c r="BZ90" s="4">
        <f>CumHKI!BY90*Inputs!CB$15*Population!BY89</f>
        <v>160732.9082679436</v>
      </c>
      <c r="CA90" s="4">
        <f>CumHKI!BZ90*Inputs!CC$15*Population!BZ89</f>
        <v>130285.99892942597</v>
      </c>
      <c r="CB90" s="4">
        <f>CumHKI!CA90*Inputs!CD$15*Population!CA89</f>
        <v>133512.31048070471</v>
      </c>
      <c r="CC90" s="4">
        <f>CumHKI!CB90*Inputs!CE$15*Population!CB89</f>
        <v>116006.66508266643</v>
      </c>
      <c r="CD90" s="4">
        <f>CumHKI!CC90*Inputs!CF$15*Population!CC89</f>
        <v>91164.980174220866</v>
      </c>
      <c r="CE90" s="4">
        <f>CumHKI!CD90*Inputs!CG$15*Population!CD89</f>
        <v>78746.570997713745</v>
      </c>
      <c r="CF90" s="4">
        <f>CumHKI!CE90*Inputs!CH$15*Population!CE89</f>
        <v>58680.659759158589</v>
      </c>
      <c r="CG90" s="4">
        <f>CumHKI!CF90*Inputs!CI$15*Population!CF89</f>
        <v>49988.705711348419</v>
      </c>
      <c r="CH90" s="4">
        <f>CumHKI!CG90*Inputs!CJ$15*Population!CG89</f>
        <v>42048.48005198779</v>
      </c>
      <c r="CI90" s="4">
        <f>CumHKI!CH90*Inputs!CK$15*Population!CH89</f>
        <v>35131.296853855754</v>
      </c>
      <c r="CJ90" s="4">
        <f>CumHKI!CI90*Inputs!CL$15*Population!CI89</f>
        <v>29214.278807835948</v>
      </c>
      <c r="CK90" s="4">
        <f>CumHKI!CJ90*Inputs!CM$15*Population!CJ89</f>
        <v>23942.387982635741</v>
      </c>
      <c r="CL90" s="4">
        <f>CumHKI!CK90*Inputs!CN$15*Population!CK89</f>
        <v>19427.201567713728</v>
      </c>
      <c r="CM90" s="4">
        <f>CumHKI!CL90*Inputs!CO$15*Population!CL89</f>
        <v>15764.472644381452</v>
      </c>
      <c r="CN90" s="4">
        <f>CumHKI!CM90*Inputs!CP$15*Population!CM89</f>
        <v>12696.091206270581</v>
      </c>
      <c r="CO90" s="4">
        <f>CumHKI!CN90*Inputs!CQ$15*Population!CN89</f>
        <v>9968.0945413387399</v>
      </c>
      <c r="CP90" s="4">
        <f>CumHKI!CO90*Inputs!CR$15*Population!CO89</f>
        <v>7546.9506631907088</v>
      </c>
      <c r="CQ90" s="4">
        <f>CumHKI!CP90*Inputs!CS$15*Population!CP89</f>
        <v>5673.3661009921925</v>
      </c>
      <c r="CR90" s="4">
        <f>CumHKI!CQ90*Inputs!CT$15*Population!CQ89</f>
        <v>4171.7974805264812</v>
      </c>
      <c r="CS90" s="4">
        <f>CumHKI!CR90*Inputs!CU$15*Population!CR89</f>
        <v>3005.6556909543851</v>
      </c>
      <c r="CT90" s="4">
        <f>CumHKI!CS90*Inputs!CV$15*Population!CS89</f>
        <v>2160.3134384522441</v>
      </c>
      <c r="CU90" s="4">
        <f>CumHKI!CT90*Inputs!CW$15*Population!CT89</f>
        <v>1540.7232511543962</v>
      </c>
      <c r="CV90" s="4">
        <f>CumHKI!CU90*Inputs!CX$15*Population!CU89</f>
        <v>1104.8727677465333</v>
      </c>
      <c r="CW90" s="4">
        <f>CumHKI!CV90*Inputs!CY$15*Population!CV89</f>
        <v>805.27637868130148</v>
      </c>
      <c r="CX90" s="4">
        <f>CumHKI!CW90*Inputs!CZ$15*Population!CW89</f>
        <v>596.87009917289572</v>
      </c>
      <c r="CY90" s="4">
        <f>CumHKI!CX90*Inputs!DA$15*Population!CX89</f>
        <v>444.03511229289677</v>
      </c>
      <c r="CZ90" s="4">
        <f>CumHKI!CY90*Inputs!DB$15*Population!CY89</f>
        <v>333.56737502230084</v>
      </c>
    </row>
    <row r="91" spans="1:104" x14ac:dyDescent="0.25">
      <c r="A91">
        <f>'HKFI(x)'!AE89</f>
        <v>2037</v>
      </c>
      <c r="B91">
        <f t="shared" si="2"/>
        <v>104246118.2760369</v>
      </c>
      <c r="C91">
        <f t="shared" si="3"/>
        <v>5.6090769373808191</v>
      </c>
      <c r="D91" s="4">
        <f>CumHKI!C91*Inputs!F$15*Population!C90</f>
        <v>0</v>
      </c>
      <c r="E91" s="4">
        <f>CumHKI!D91*Inputs!G$15*Population!D90</f>
        <v>0</v>
      </c>
      <c r="F91" s="4">
        <f>CumHKI!E91*Inputs!H$15*Population!E90</f>
        <v>0</v>
      </c>
      <c r="G91" s="4">
        <f>CumHKI!F91*Inputs!I$15*Population!F90</f>
        <v>0</v>
      </c>
      <c r="H91" s="4">
        <f>CumHKI!G91*Inputs!J$15*Population!G90</f>
        <v>0</v>
      </c>
      <c r="I91" s="4">
        <f>CumHKI!H91*Inputs!K$15*Population!H90</f>
        <v>0</v>
      </c>
      <c r="J91" s="4">
        <f>CumHKI!I91*Inputs!L$15*Population!I90</f>
        <v>0</v>
      </c>
      <c r="K91" s="4">
        <f>CumHKI!J91*Inputs!M$15*Population!J90</f>
        <v>0</v>
      </c>
      <c r="L91" s="4">
        <f>CumHKI!K91*Inputs!N$15*Population!K90</f>
        <v>0</v>
      </c>
      <c r="M91" s="4">
        <f>CumHKI!L91*Inputs!O$15*Population!L90</f>
        <v>0</v>
      </c>
      <c r="N91" s="4">
        <f>CumHKI!M91*Inputs!P$15*Population!M90</f>
        <v>0</v>
      </c>
      <c r="O91" s="4">
        <f>CumHKI!N91*Inputs!Q$15*Population!N90</f>
        <v>0</v>
      </c>
      <c r="P91" s="4">
        <f>CumHKI!O91*Inputs!R$15*Population!O90</f>
        <v>0</v>
      </c>
      <c r="Q91" s="4">
        <f>CumHKI!P91*Inputs!S$15*Population!P90</f>
        <v>0</v>
      </c>
      <c r="R91" s="4">
        <f>CumHKI!Q91*Inputs!T$15*Population!Q90</f>
        <v>0</v>
      </c>
      <c r="S91" s="4">
        <f>CumHKI!R91*Inputs!U$15*Population!R90</f>
        <v>34979.205462367841</v>
      </c>
      <c r="T91" s="4">
        <f>CumHKI!S91*Inputs!V$15*Population!S90</f>
        <v>52324.057455087794</v>
      </c>
      <c r="U91" s="4">
        <f>CumHKI!T91*Inputs!W$15*Population!T90</f>
        <v>104258.83881380825</v>
      </c>
      <c r="V91" s="4">
        <f>CumHKI!U91*Inputs!X$15*Population!U90</f>
        <v>180630.32363151328</v>
      </c>
      <c r="W91" s="4">
        <f>CumHKI!V91*Inputs!Y$15*Population!V90</f>
        <v>322416.46150030644</v>
      </c>
      <c r="X91" s="4">
        <f>CumHKI!W91*Inputs!Z$15*Population!W90</f>
        <v>456028.5899918903</v>
      </c>
      <c r="Y91" s="4">
        <f>CumHKI!X91*Inputs!AA$15*Population!X90</f>
        <v>689356.63774264057</v>
      </c>
      <c r="Z91" s="4">
        <f>CumHKI!Y91*Inputs!AB$15*Population!Y90</f>
        <v>920457.79086422466</v>
      </c>
      <c r="AA91" s="4">
        <f>CumHKI!Z91*Inputs!AC$15*Population!Z90</f>
        <v>1174346.6985675199</v>
      </c>
      <c r="AB91" s="4">
        <f>CumHKI!AA91*Inputs!AD$15*Population!AA90</f>
        <v>1487133.0638301095</v>
      </c>
      <c r="AC91" s="4">
        <f>CumHKI!AB91*Inputs!AE$15*Population!AB90</f>
        <v>1806203.4204609194</v>
      </c>
      <c r="AD91" s="4">
        <f>CumHKI!AC91*Inputs!AF$15*Population!AC90</f>
        <v>2313026.3558189017</v>
      </c>
      <c r="AE91" s="4">
        <f>CumHKI!AD91*Inputs!AG$15*Population!AD90</f>
        <v>2657657.9676589346</v>
      </c>
      <c r="AF91" s="4">
        <f>CumHKI!AE91*Inputs!AH$15*Population!AE90</f>
        <v>3061950.1321405624</v>
      </c>
      <c r="AG91" s="4">
        <f>CumHKI!AF91*Inputs!AI$15*Population!AF90</f>
        <v>3488812.2248123046</v>
      </c>
      <c r="AH91" s="4">
        <f>CumHKI!AG91*Inputs!AJ$15*Population!AG90</f>
        <v>3586686.6497227591</v>
      </c>
      <c r="AI91" s="4">
        <f>CumHKI!AH91*Inputs!AK$15*Population!AH90</f>
        <v>3715085.8335735393</v>
      </c>
      <c r="AJ91" s="4">
        <f>CumHKI!AI91*Inputs!AL$15*Population!AI90</f>
        <v>3554567.847681242</v>
      </c>
      <c r="AK91" s="4">
        <f>CumHKI!AJ91*Inputs!AM$15*Population!AJ90</f>
        <v>3529501.0647129365</v>
      </c>
      <c r="AL91" s="4">
        <f>CumHKI!AK91*Inputs!AN$15*Population!AK90</f>
        <v>3614968.1043445417</v>
      </c>
      <c r="AM91" s="4">
        <f>CumHKI!AL91*Inputs!AO$15*Population!AL90</f>
        <v>3545194.0615343964</v>
      </c>
      <c r="AN91" s="4">
        <f>CumHKI!AM91*Inputs!AP$15*Population!AM90</f>
        <v>3510160.3623854341</v>
      </c>
      <c r="AO91" s="4">
        <f>CumHKI!AN91*Inputs!AQ$15*Population!AN90</f>
        <v>3377016.0583871398</v>
      </c>
      <c r="AP91" s="4">
        <f>CumHKI!AO91*Inputs!AR$15*Population!AO90</f>
        <v>3165084.8138929377</v>
      </c>
      <c r="AQ91" s="4">
        <f>CumHKI!AP91*Inputs!AS$15*Population!AP90</f>
        <v>3129633.7118043792</v>
      </c>
      <c r="AR91" s="4">
        <f>CumHKI!AQ91*Inputs!AT$15*Population!AQ90</f>
        <v>3125884.9743533595</v>
      </c>
      <c r="AS91" s="4">
        <f>CumHKI!AR91*Inputs!AU$15*Population!AR90</f>
        <v>3152328.8447616436</v>
      </c>
      <c r="AT91" s="4">
        <f>CumHKI!AS91*Inputs!AV$15*Population!AS90</f>
        <v>3012466.8300988418</v>
      </c>
      <c r="AU91" s="4">
        <f>CumHKI!AT91*Inputs!AW$15*Population!AT90</f>
        <v>2904707.2013367391</v>
      </c>
      <c r="AV91" s="4">
        <f>CumHKI!AU91*Inputs!AX$15*Population!AU90</f>
        <v>2858794.1825078567</v>
      </c>
      <c r="AW91" s="4">
        <f>CumHKI!AV91*Inputs!AY$15*Population!AV90</f>
        <v>2721256.761669599</v>
      </c>
      <c r="AX91" s="4">
        <f>CumHKI!AW91*Inputs!AZ$15*Population!AW90</f>
        <v>2656759.9160913285</v>
      </c>
      <c r="AY91" s="4">
        <f>CumHKI!AX91*Inputs!BA$15*Population!AX90</f>
        <v>2424803.5246887784</v>
      </c>
      <c r="AZ91" s="4">
        <f>CumHKI!AY91*Inputs!BB$15*Population!AY90</f>
        <v>2246619.5363942403</v>
      </c>
      <c r="BA91" s="4">
        <f>CumHKI!AZ91*Inputs!BC$15*Population!AZ90</f>
        <v>2210291.3255727766</v>
      </c>
      <c r="BB91" s="4">
        <f>CumHKI!BA91*Inputs!BD$15*Population!BA90</f>
        <v>2049630.7084715955</v>
      </c>
      <c r="BC91" s="4">
        <f>CumHKI!BB91*Inputs!BE$15*Population!BB90</f>
        <v>1992685.5892607218</v>
      </c>
      <c r="BD91" s="4">
        <f>CumHKI!BC91*Inputs!BF$15*Population!BC90</f>
        <v>1879071.6338987297</v>
      </c>
      <c r="BE91" s="4">
        <f>CumHKI!BD91*Inputs!BG$15*Population!BD90</f>
        <v>1772027.5096669798</v>
      </c>
      <c r="BF91" s="4">
        <f>CumHKI!BE91*Inputs!BH$15*Population!BE90</f>
        <v>1758348.6019525665</v>
      </c>
      <c r="BG91" s="4">
        <f>CumHKI!BF91*Inputs!BI$15*Population!BF90</f>
        <v>1688923.8176444566</v>
      </c>
      <c r="BH91" s="4">
        <f>CumHKI!BG91*Inputs!BJ$15*Population!BG90</f>
        <v>1578955.3670297933</v>
      </c>
      <c r="BI91" s="4">
        <f>CumHKI!BH91*Inputs!BK$15*Population!BH90</f>
        <v>1422323.3557523752</v>
      </c>
      <c r="BJ91" s="4">
        <f>CumHKI!BI91*Inputs!BL$15*Population!BI90</f>
        <v>1248361.3245798873</v>
      </c>
      <c r="BK91" s="4">
        <f>CumHKI!BJ91*Inputs!BM$15*Population!BJ90</f>
        <v>1102404.4107734275</v>
      </c>
      <c r="BL91" s="4">
        <f>CumHKI!BK91*Inputs!BN$15*Population!BK90</f>
        <v>911104.87772319175</v>
      </c>
      <c r="BM91" s="4">
        <f>CumHKI!BL91*Inputs!BO$15*Population!BL90</f>
        <v>762743.01689463027</v>
      </c>
      <c r="BN91" s="4">
        <f>CumHKI!BM91*Inputs!BP$15*Population!BM90</f>
        <v>637087.0903949358</v>
      </c>
      <c r="BO91" s="4">
        <f>CumHKI!BN91*Inputs!BQ$15*Population!BN90</f>
        <v>500203.5508460041</v>
      </c>
      <c r="BP91" s="4">
        <f>CumHKI!BO91*Inputs!BR$15*Population!BO90</f>
        <v>495240.60402176966</v>
      </c>
      <c r="BQ91" s="4">
        <f>CumHKI!BP91*Inputs!BS$15*Population!BP90</f>
        <v>419436.6146857405</v>
      </c>
      <c r="BR91" s="4">
        <f>CumHKI!BQ91*Inputs!BT$15*Population!BQ90</f>
        <v>373246.99697139644</v>
      </c>
      <c r="BS91" s="4">
        <f>CumHKI!BR91*Inputs!BU$15*Population!BR90</f>
        <v>341636.27608537301</v>
      </c>
      <c r="BT91" s="4">
        <f>CumHKI!BS91*Inputs!BV$15*Population!BS90</f>
        <v>317924.59697724052</v>
      </c>
      <c r="BU91" s="4">
        <f>CumHKI!BT91*Inputs!BW$15*Population!BT90</f>
        <v>279459.01319866697</v>
      </c>
      <c r="BV91" s="4">
        <f>CumHKI!BU91*Inputs!BX$15*Population!BU90</f>
        <v>255625.35603884028</v>
      </c>
      <c r="BW91" s="4">
        <f>CumHKI!BV91*Inputs!BY$15*Population!BV90</f>
        <v>215052.15962737874</v>
      </c>
      <c r="BX91" s="4">
        <f>CumHKI!BW91*Inputs!BZ$15*Population!BW90</f>
        <v>192049.98090380433</v>
      </c>
      <c r="BY91" s="4">
        <f>CumHKI!BX91*Inputs!CA$15*Population!BX90</f>
        <v>181159.4825062287</v>
      </c>
      <c r="BZ91" s="4">
        <f>CumHKI!BY91*Inputs!CB$15*Population!BY90</f>
        <v>169214.8648067317</v>
      </c>
      <c r="CA91" s="4">
        <f>CumHKI!BZ91*Inputs!CC$15*Population!BZ90</f>
        <v>137587.99442393862</v>
      </c>
      <c r="CB91" s="4">
        <f>CumHKI!CA91*Inputs!CD$15*Population!CA90</f>
        <v>140756.37429161268</v>
      </c>
      <c r="CC91" s="4">
        <f>CumHKI!CB91*Inputs!CE$15*Population!CB90</f>
        <v>121679.60858158518</v>
      </c>
      <c r="CD91" s="4">
        <f>CumHKI!CC91*Inputs!CF$15*Population!CC90</f>
        <v>95338.461246020554</v>
      </c>
      <c r="CE91" s="4">
        <f>CumHKI!CD91*Inputs!CG$15*Population!CD90</f>
        <v>82525.826991071954</v>
      </c>
      <c r="CF91" s="4">
        <f>CumHKI!CE91*Inputs!CH$15*Population!CE90</f>
        <v>60580.972830271923</v>
      </c>
      <c r="CG91" s="4">
        <f>CumHKI!CF91*Inputs!CI$15*Population!CF90</f>
        <v>51699.707280210452</v>
      </c>
      <c r="CH91" s="4">
        <f>CumHKI!CG91*Inputs!CJ$15*Population!CG90</f>
        <v>43641.19818965203</v>
      </c>
      <c r="CI91" s="4">
        <f>CumHKI!CH91*Inputs!CK$15*Population!CH90</f>
        <v>36411.52384282666</v>
      </c>
      <c r="CJ91" s="4">
        <f>CumHKI!CI91*Inputs!CL$15*Population!CI90</f>
        <v>30122.136308008347</v>
      </c>
      <c r="CK91" s="4">
        <f>CumHKI!CJ91*Inputs!CM$15*Population!CJ90</f>
        <v>24650.255245155946</v>
      </c>
      <c r="CL91" s="4">
        <f>CumHKI!CK91*Inputs!CN$15*Population!CK90</f>
        <v>19813.751926266166</v>
      </c>
      <c r="CM91" s="4">
        <f>CumHKI!CL91*Inputs!CO$15*Population!CL90</f>
        <v>15785.350216566992</v>
      </c>
      <c r="CN91" s="4">
        <f>CumHKI!CM91*Inputs!CP$15*Population!CM90</f>
        <v>12577.144616925547</v>
      </c>
      <c r="CO91" s="4">
        <f>CumHKI!CN91*Inputs!CQ$15*Population!CN90</f>
        <v>9902.2957264145698</v>
      </c>
      <c r="CP91" s="4">
        <f>CumHKI!CO91*Inputs!CR$15*Population!CO90</f>
        <v>7468.5399471237533</v>
      </c>
      <c r="CQ91" s="4">
        <f>CumHKI!CP91*Inputs!CS$15*Population!CP90</f>
        <v>5654.5112281250485</v>
      </c>
      <c r="CR91" s="4">
        <f>CumHKI!CQ91*Inputs!CT$15*Population!CQ90</f>
        <v>4250.7383115396588</v>
      </c>
      <c r="CS91" s="4">
        <f>CumHKI!CR91*Inputs!CU$15*Population!CR90</f>
        <v>3125.6962908417358</v>
      </c>
      <c r="CT91" s="4">
        <f>CumHKI!CS91*Inputs!CV$15*Population!CS90</f>
        <v>2251.9709762080438</v>
      </c>
      <c r="CU91" s="4">
        <f>CumHKI!CT91*Inputs!CW$15*Population!CT90</f>
        <v>1618.602948284434</v>
      </c>
      <c r="CV91" s="4">
        <f>CumHKI!CU91*Inputs!CX$15*Population!CU90</f>
        <v>1154.3784121417029</v>
      </c>
      <c r="CW91" s="4">
        <f>CumHKI!CV91*Inputs!CY$15*Population!CV90</f>
        <v>827.81983740053226</v>
      </c>
      <c r="CX91" s="4">
        <f>CumHKI!CW91*Inputs!CZ$15*Population!CW90</f>
        <v>603.34889258070064</v>
      </c>
      <c r="CY91" s="4">
        <f>CumHKI!CX91*Inputs!DA$15*Population!CX90</f>
        <v>447.20163522022546</v>
      </c>
      <c r="CZ91" s="4">
        <f>CumHKI!CY91*Inputs!DB$15*Population!CY90</f>
        <v>332.69086286572224</v>
      </c>
    </row>
    <row r="92" spans="1:104" x14ac:dyDescent="0.25">
      <c r="A92">
        <f>'HKFI(x)'!AE90</f>
        <v>2038</v>
      </c>
      <c r="B92">
        <f t="shared" si="2"/>
        <v>109687202.20775788</v>
      </c>
      <c r="C92">
        <f t="shared" si="3"/>
        <v>5.2194595076560324</v>
      </c>
      <c r="D92" s="4">
        <f>CumHKI!C92*Inputs!F$15*Population!C91</f>
        <v>0</v>
      </c>
      <c r="E92" s="4">
        <f>CumHKI!D92*Inputs!G$15*Population!D91</f>
        <v>0</v>
      </c>
      <c r="F92" s="4">
        <f>CumHKI!E92*Inputs!H$15*Population!E91</f>
        <v>0</v>
      </c>
      <c r="G92" s="4">
        <f>CumHKI!F92*Inputs!I$15*Population!F91</f>
        <v>0</v>
      </c>
      <c r="H92" s="4">
        <f>CumHKI!G92*Inputs!J$15*Population!G91</f>
        <v>0</v>
      </c>
      <c r="I92" s="4">
        <f>CumHKI!H92*Inputs!K$15*Population!H91</f>
        <v>0</v>
      </c>
      <c r="J92" s="4">
        <f>CumHKI!I92*Inputs!L$15*Population!I91</f>
        <v>0</v>
      </c>
      <c r="K92" s="4">
        <f>CumHKI!J92*Inputs!M$15*Population!J91</f>
        <v>0</v>
      </c>
      <c r="L92" s="4">
        <f>CumHKI!K92*Inputs!N$15*Population!K91</f>
        <v>0</v>
      </c>
      <c r="M92" s="4">
        <f>CumHKI!L92*Inputs!O$15*Population!L91</f>
        <v>0</v>
      </c>
      <c r="N92" s="4">
        <f>CumHKI!M92*Inputs!P$15*Population!M91</f>
        <v>0</v>
      </c>
      <c r="O92" s="4">
        <f>CumHKI!N92*Inputs!Q$15*Population!N91</f>
        <v>0</v>
      </c>
      <c r="P92" s="4">
        <f>CumHKI!O92*Inputs!R$15*Population!O91</f>
        <v>0</v>
      </c>
      <c r="Q92" s="4">
        <f>CumHKI!P92*Inputs!S$15*Population!P91</f>
        <v>0</v>
      </c>
      <c r="R92" s="4">
        <f>CumHKI!Q92*Inputs!T$15*Population!Q91</f>
        <v>0</v>
      </c>
      <c r="S92" s="4">
        <f>CumHKI!R92*Inputs!U$15*Population!R91</f>
        <v>34210.784383908824</v>
      </c>
      <c r="T92" s="4">
        <f>CumHKI!S92*Inputs!V$15*Population!S91</f>
        <v>51212.880856575233</v>
      </c>
      <c r="U92" s="4">
        <f>CumHKI!T92*Inputs!W$15*Population!T91</f>
        <v>103886.69407857902</v>
      </c>
      <c r="V92" s="4">
        <f>CumHKI!U92*Inputs!X$15*Population!U91</f>
        <v>184894.71023484701</v>
      </c>
      <c r="W92" s="4">
        <f>CumHKI!V92*Inputs!Y$15*Population!V91</f>
        <v>336063.09580238268</v>
      </c>
      <c r="X92" s="4">
        <f>CumHKI!W92*Inputs!Z$15*Population!W91</f>
        <v>474463.59767389297</v>
      </c>
      <c r="Y92" s="4">
        <f>CumHKI!X92*Inputs!AA$15*Population!X91</f>
        <v>717568.49962652021</v>
      </c>
      <c r="Z92" s="4">
        <f>CumHKI!Y92*Inputs!AB$15*Population!Y91</f>
        <v>967841.62254996132</v>
      </c>
      <c r="AA92" s="4">
        <f>CumHKI!Z92*Inputs!AC$15*Population!Z91</f>
        <v>1249683.327594921</v>
      </c>
      <c r="AB92" s="4">
        <f>CumHKI!AA92*Inputs!AD$15*Population!AA91</f>
        <v>1596164.2887376328</v>
      </c>
      <c r="AC92" s="4">
        <f>CumHKI!AB92*Inputs!AE$15*Population!AB91</f>
        <v>1941405.023611106</v>
      </c>
      <c r="AD92" s="4">
        <f>CumHKI!AC92*Inputs!AF$15*Population!AC91</f>
        <v>2287842.9991263254</v>
      </c>
      <c r="AE92" s="4">
        <f>CumHKI!AD92*Inputs!AG$15*Population!AD91</f>
        <v>2678634.8060987052</v>
      </c>
      <c r="AF92" s="4">
        <f>CumHKI!AE92*Inputs!AH$15*Population!AE91</f>
        <v>3157656.9337418857</v>
      </c>
      <c r="AG92" s="4">
        <f>CumHKI!AF92*Inputs!AI$15*Population!AF91</f>
        <v>3683168.0596138029</v>
      </c>
      <c r="AH92" s="4">
        <f>CumHKI!AG92*Inputs!AJ$15*Population!AG91</f>
        <v>3885335.2246620683</v>
      </c>
      <c r="AI92" s="4">
        <f>CumHKI!AH92*Inputs!AK$15*Population!AH91</f>
        <v>4146800.7227806011</v>
      </c>
      <c r="AJ92" s="4">
        <f>CumHKI!AI92*Inputs!AL$15*Population!AI91</f>
        <v>3921696.8912301171</v>
      </c>
      <c r="AK92" s="4">
        <f>CumHKI!AJ92*Inputs!AM$15*Population!AJ91</f>
        <v>3751017.374712653</v>
      </c>
      <c r="AL92" s="4">
        <f>CumHKI!AK92*Inputs!AN$15*Population!AK91</f>
        <v>3759168.0428473735</v>
      </c>
      <c r="AM92" s="4">
        <f>CumHKI!AL92*Inputs!AO$15*Population!AL91</f>
        <v>3743508.1144677275</v>
      </c>
      <c r="AN92" s="4">
        <f>CumHKI!AM92*Inputs!AP$15*Population!AM91</f>
        <v>3730879.5850670966</v>
      </c>
      <c r="AO92" s="4">
        <f>CumHKI!AN92*Inputs!AQ$15*Population!AN91</f>
        <v>3580837.9163035946</v>
      </c>
      <c r="AP92" s="4">
        <f>CumHKI!AO92*Inputs!AR$15*Population!AO91</f>
        <v>3346965.8519684491</v>
      </c>
      <c r="AQ92" s="4">
        <f>CumHKI!AP92*Inputs!AS$15*Population!AP91</f>
        <v>3301160.7813102589</v>
      </c>
      <c r="AR92" s="4">
        <f>CumHKI!AQ92*Inputs!AT$15*Population!AQ91</f>
        <v>3292984.2902453938</v>
      </c>
      <c r="AS92" s="4">
        <f>CumHKI!AR92*Inputs!AU$15*Population!AR91</f>
        <v>3316673.1101674968</v>
      </c>
      <c r="AT92" s="4">
        <f>CumHKI!AS92*Inputs!AV$15*Population!AS91</f>
        <v>3165619.5805127565</v>
      </c>
      <c r="AU92" s="4">
        <f>CumHKI!AT92*Inputs!AW$15*Population!AT91</f>
        <v>3048357.1406805115</v>
      </c>
      <c r="AV92" s="4">
        <f>CumHKI!AU92*Inputs!AX$15*Population!AU91</f>
        <v>2993365.3005550699</v>
      </c>
      <c r="AW92" s="4">
        <f>CumHKI!AV92*Inputs!AY$15*Population!AV91</f>
        <v>2843389.2259764122</v>
      </c>
      <c r="AX92" s="4">
        <f>CumHKI!AW92*Inputs!AZ$15*Population!AW91</f>
        <v>2771764.5541057056</v>
      </c>
      <c r="AY92" s="4">
        <f>CumHKI!AX92*Inputs!BA$15*Population!AX91</f>
        <v>2527130.9154634885</v>
      </c>
      <c r="AZ92" s="4">
        <f>CumHKI!AY92*Inputs!BB$15*Population!AY91</f>
        <v>2337993.7877482758</v>
      </c>
      <c r="BA92" s="4">
        <f>CumHKI!AZ92*Inputs!BC$15*Population!AZ91</f>
        <v>2296944.5095969294</v>
      </c>
      <c r="BB92" s="4">
        <f>CumHKI!BA92*Inputs!BD$15*Population!BA91</f>
        <v>2128648.5831427439</v>
      </c>
      <c r="BC92" s="4">
        <f>CumHKI!BB92*Inputs!BE$15*Population!BB91</f>
        <v>2068297.8505343017</v>
      </c>
      <c r="BD92" s="4">
        <f>CumHKI!BC92*Inputs!BF$15*Population!BC91</f>
        <v>1949768.6751672612</v>
      </c>
      <c r="BE92" s="4">
        <f>CumHKI!BD92*Inputs!BG$15*Population!BD91</f>
        <v>1838532.8620245492</v>
      </c>
      <c r="BF92" s="4">
        <f>CumHKI!BE92*Inputs!BH$15*Population!BE91</f>
        <v>1827600.2645054779</v>
      </c>
      <c r="BG92" s="4">
        <f>CumHKI!BF92*Inputs!BI$15*Population!BF91</f>
        <v>1759234.5103811002</v>
      </c>
      <c r="BH92" s="4">
        <f>CumHKI!BG92*Inputs!BJ$15*Population!BG91</f>
        <v>1647186.6294539697</v>
      </c>
      <c r="BI92" s="4">
        <f>CumHKI!BH92*Inputs!BK$15*Population!BH91</f>
        <v>1484522.1460847515</v>
      </c>
      <c r="BJ92" s="4">
        <f>CumHKI!BI92*Inputs!BL$15*Population!BI91</f>
        <v>1304791.8620551862</v>
      </c>
      <c r="BK92" s="4">
        <f>CumHKI!BJ92*Inputs!BM$15*Population!BJ91</f>
        <v>1154636.1330555652</v>
      </c>
      <c r="BL92" s="4">
        <f>CumHKI!BK92*Inputs!BN$15*Population!BK91</f>
        <v>955658.0430563041</v>
      </c>
      <c r="BM92" s="4">
        <f>CumHKI!BL92*Inputs!BO$15*Population!BL91</f>
        <v>801397.11233400425</v>
      </c>
      <c r="BN92" s="4">
        <f>CumHKI!BM92*Inputs!BP$15*Population!BM91</f>
        <v>669115.93407715391</v>
      </c>
      <c r="BO92" s="4">
        <f>CumHKI!BN92*Inputs!BQ$15*Population!BN91</f>
        <v>524636.31068105483</v>
      </c>
      <c r="BP92" s="4">
        <f>CumHKI!BO92*Inputs!BR$15*Population!BO91</f>
        <v>518896.62111683685</v>
      </c>
      <c r="BQ92" s="4">
        <f>CumHKI!BP92*Inputs!BS$15*Population!BP91</f>
        <v>439491.8551164954</v>
      </c>
      <c r="BR92" s="4">
        <f>CumHKI!BQ92*Inputs!BT$15*Population!BQ91</f>
        <v>390869.72342815943</v>
      </c>
      <c r="BS92" s="4">
        <f>CumHKI!BR92*Inputs!BU$15*Population!BR91</f>
        <v>358508.91490982746</v>
      </c>
      <c r="BT92" s="4">
        <f>CumHKI!BS92*Inputs!BV$15*Population!BS91</f>
        <v>334591.84440339176</v>
      </c>
      <c r="BU92" s="4">
        <f>CumHKI!BT92*Inputs!BW$15*Population!BT91</f>
        <v>293232.4238912235</v>
      </c>
      <c r="BV92" s="4">
        <f>CumHKI!BU92*Inputs!BX$15*Population!BU91</f>
        <v>266146.55391743121</v>
      </c>
      <c r="BW92" s="4">
        <f>CumHKI!BV92*Inputs!BY$15*Population!BV91</f>
        <v>222445.91002662806</v>
      </c>
      <c r="BX92" s="4">
        <f>CumHKI!BW92*Inputs!BZ$15*Population!BW91</f>
        <v>198514.7816840788</v>
      </c>
      <c r="BY92" s="4">
        <f>CumHKI!BX92*Inputs!CA$15*Population!BX91</f>
        <v>187486.70219928279</v>
      </c>
      <c r="BZ92" s="4">
        <f>CumHKI!BY92*Inputs!CB$15*Population!BY91</f>
        <v>175909.28251933167</v>
      </c>
      <c r="CA92" s="4">
        <f>CumHKI!BZ92*Inputs!CC$15*Population!BZ91</f>
        <v>143553.556273575</v>
      </c>
      <c r="CB92" s="4">
        <f>CumHKI!CA92*Inputs!CD$15*Population!CA91</f>
        <v>147507.58470735204</v>
      </c>
      <c r="CC92" s="4">
        <f>CumHKI!CB92*Inputs!CE$15*Population!CB91</f>
        <v>127459.06914630134</v>
      </c>
      <c r="CD92" s="4">
        <f>CumHKI!CC92*Inputs!CF$15*Population!CC91</f>
        <v>99517.195667830791</v>
      </c>
      <c r="CE92" s="4">
        <f>CumHKI!CD92*Inputs!CG$15*Population!CD91</f>
        <v>86123.513991637446</v>
      </c>
      <c r="CF92" s="4">
        <f>CumHKI!CE92*Inputs!CH$15*Population!CE91</f>
        <v>63660.919917790874</v>
      </c>
      <c r="CG92" s="4">
        <f>CumHKI!CF92*Inputs!CI$15*Population!CF91</f>
        <v>54686.909521029709</v>
      </c>
      <c r="CH92" s="4">
        <f>CumHKI!CG92*Inputs!CJ$15*Population!CG91</f>
        <v>46365.061440308935</v>
      </c>
      <c r="CI92" s="4">
        <f>CumHKI!CH92*Inputs!CK$15*Population!CH91</f>
        <v>38872.74706445507</v>
      </c>
      <c r="CJ92" s="4">
        <f>CumHKI!CI92*Inputs!CL$15*Population!CI91</f>
        <v>32210.87259893087</v>
      </c>
      <c r="CK92" s="4">
        <f>CumHKI!CJ92*Inputs!CM$15*Population!CJ91</f>
        <v>26462.782882865638</v>
      </c>
      <c r="CL92" s="4">
        <f>CumHKI!CK92*Inputs!CN$15*Population!CK91</f>
        <v>21496.072175602636</v>
      </c>
      <c r="CM92" s="4">
        <f>CumHKI!CL92*Inputs!CO$15*Population!CL91</f>
        <v>17140.822224309868</v>
      </c>
      <c r="CN92" s="4">
        <f>CumHKI!CM92*Inputs!CP$15*Population!CM91</f>
        <v>13542.624077016109</v>
      </c>
      <c r="CO92" s="4">
        <f>CumHKI!CN92*Inputs!CQ$15*Population!CN91</f>
        <v>10701.276289294201</v>
      </c>
      <c r="CP92" s="4">
        <f>CumHKI!CO92*Inputs!CR$15*Population!CO91</f>
        <v>8358.5775716402713</v>
      </c>
      <c r="CQ92" s="4">
        <f>CumHKI!CP92*Inputs!CS$15*Population!CP91</f>
        <v>6304.232091191182</v>
      </c>
      <c r="CR92" s="4">
        <f>CumHKI!CQ92*Inputs!CT$15*Population!CQ91</f>
        <v>4773.0013358334008</v>
      </c>
      <c r="CS92" s="4">
        <f>CumHKI!CR92*Inputs!CU$15*Population!CR91</f>
        <v>3588.0695644112225</v>
      </c>
      <c r="CT92" s="4">
        <f>CumHKI!CS92*Inputs!CV$15*Population!CS91</f>
        <v>2638.4159425471707</v>
      </c>
      <c r="CU92" s="4">
        <f>CumHKI!CT92*Inputs!CW$15*Population!CT91</f>
        <v>1900.900014883008</v>
      </c>
      <c r="CV92" s="4">
        <f>CumHKI!CU92*Inputs!CX$15*Population!CU91</f>
        <v>1366.2708804819501</v>
      </c>
      <c r="CW92" s="4">
        <f>CumHKI!CV92*Inputs!CY$15*Population!CV91</f>
        <v>974.41661726730229</v>
      </c>
      <c r="CX92" s="4">
        <f>CumHKI!CW92*Inputs!CZ$15*Population!CW91</f>
        <v>698.7668837032769</v>
      </c>
      <c r="CY92" s="4">
        <f>CumHKI!CX92*Inputs!DA$15*Population!CX91</f>
        <v>509.289831442457</v>
      </c>
      <c r="CZ92" s="4">
        <f>CumHKI!CY92*Inputs!DB$15*Population!CY91</f>
        <v>377.48514702318198</v>
      </c>
    </row>
    <row r="93" spans="1:104" x14ac:dyDescent="0.25">
      <c r="A93">
        <f>'HKFI(x)'!AE91</f>
        <v>2039</v>
      </c>
      <c r="B93">
        <f t="shared" si="2"/>
        <v>115783922.06938244</v>
      </c>
      <c r="C93">
        <f t="shared" si="3"/>
        <v>5.5582782119620644</v>
      </c>
      <c r="D93" s="4">
        <f>CumHKI!C93*Inputs!F$15*Population!C92</f>
        <v>0</v>
      </c>
      <c r="E93" s="4">
        <f>CumHKI!D93*Inputs!G$15*Population!D92</f>
        <v>0</v>
      </c>
      <c r="F93" s="4">
        <f>CumHKI!E93*Inputs!H$15*Population!E92</f>
        <v>0</v>
      </c>
      <c r="G93" s="4">
        <f>CumHKI!F93*Inputs!I$15*Population!F92</f>
        <v>0</v>
      </c>
      <c r="H93" s="4">
        <f>CumHKI!G93*Inputs!J$15*Population!G92</f>
        <v>0</v>
      </c>
      <c r="I93" s="4">
        <f>CumHKI!H93*Inputs!K$15*Population!H92</f>
        <v>0</v>
      </c>
      <c r="J93" s="4">
        <f>CumHKI!I93*Inputs!L$15*Population!I92</f>
        <v>0</v>
      </c>
      <c r="K93" s="4">
        <f>CumHKI!J93*Inputs!M$15*Population!J92</f>
        <v>0</v>
      </c>
      <c r="L93" s="4">
        <f>CumHKI!K93*Inputs!N$15*Population!K92</f>
        <v>0</v>
      </c>
      <c r="M93" s="4">
        <f>CumHKI!L93*Inputs!O$15*Population!L92</f>
        <v>0</v>
      </c>
      <c r="N93" s="4">
        <f>CumHKI!M93*Inputs!P$15*Population!M92</f>
        <v>0</v>
      </c>
      <c r="O93" s="4">
        <f>CumHKI!N93*Inputs!Q$15*Population!N92</f>
        <v>0</v>
      </c>
      <c r="P93" s="4">
        <f>CumHKI!O93*Inputs!R$15*Population!O92</f>
        <v>0</v>
      </c>
      <c r="Q93" s="4">
        <f>CumHKI!P93*Inputs!S$15*Population!P92</f>
        <v>0</v>
      </c>
      <c r="R93" s="4">
        <f>CumHKI!Q93*Inputs!T$15*Population!Q92</f>
        <v>0</v>
      </c>
      <c r="S93" s="4">
        <f>CumHKI!R93*Inputs!U$15*Population!R92</f>
        <v>33356.905558271028</v>
      </c>
      <c r="T93" s="4">
        <f>CumHKI!S93*Inputs!V$15*Population!S92</f>
        <v>50289.95879281174</v>
      </c>
      <c r="U93" s="4">
        <f>CumHKI!T93*Inputs!W$15*Population!T92</f>
        <v>102044.71027866285</v>
      </c>
      <c r="V93" s="4">
        <f>CumHKI!U93*Inputs!X$15*Population!U92</f>
        <v>184827.69064187547</v>
      </c>
      <c r="W93" s="4">
        <f>CumHKI!V93*Inputs!Y$15*Population!V92</f>
        <v>345160.08607196721</v>
      </c>
      <c r="X93" s="4">
        <f>CumHKI!W93*Inputs!Z$15*Population!W92</f>
        <v>496218.33736567368</v>
      </c>
      <c r="Y93" s="4">
        <f>CumHKI!X93*Inputs!AA$15*Population!X92</f>
        <v>748875.55326686299</v>
      </c>
      <c r="Z93" s="4">
        <f>CumHKI!Y93*Inputs!AB$15*Population!Y92</f>
        <v>1010436.2932800273</v>
      </c>
      <c r="AA93" s="4">
        <f>CumHKI!Z93*Inputs!AC$15*Population!Z92</f>
        <v>1316930.9515517366</v>
      </c>
      <c r="AB93" s="4">
        <f>CumHKI!AA93*Inputs!AD$15*Population!AA92</f>
        <v>1702777.3069903229</v>
      </c>
      <c r="AC93" s="4">
        <f>CumHKI!AB93*Inputs!AE$15*Population!AB92</f>
        <v>2089817.7083823115</v>
      </c>
      <c r="AD93" s="4">
        <f>CumHKI!AC93*Inputs!AF$15*Population!AC92</f>
        <v>2465654.8894321383</v>
      </c>
      <c r="AE93" s="4">
        <f>CumHKI!AD93*Inputs!AG$15*Population!AD92</f>
        <v>2657389.583932064</v>
      </c>
      <c r="AF93" s="4">
        <f>CumHKI!AE93*Inputs!AH$15*Population!AE92</f>
        <v>3192104.7591395751</v>
      </c>
      <c r="AG93" s="4">
        <f>CumHKI!AF93*Inputs!AI$15*Population!AF92</f>
        <v>3809685.7412624992</v>
      </c>
      <c r="AH93" s="4">
        <f>CumHKI!AG93*Inputs!AJ$15*Population!AG92</f>
        <v>4114122.3766055359</v>
      </c>
      <c r="AI93" s="4">
        <f>CumHKI!AH93*Inputs!AK$15*Population!AH92</f>
        <v>4505634.5939631807</v>
      </c>
      <c r="AJ93" s="4">
        <f>CumHKI!AI93*Inputs!AL$15*Population!AI92</f>
        <v>4390653.2158128889</v>
      </c>
      <c r="AK93" s="4">
        <f>CumHKI!AJ93*Inputs!AM$15*Population!AJ92</f>
        <v>4151052.2774172518</v>
      </c>
      <c r="AL93" s="4">
        <f>CumHKI!AK93*Inputs!AN$15*Population!AK92</f>
        <v>4007380.5229919897</v>
      </c>
      <c r="AM93" s="4">
        <f>CumHKI!AL93*Inputs!AO$15*Population!AL92</f>
        <v>3904834.8168218238</v>
      </c>
      <c r="AN93" s="4">
        <f>CumHKI!AM93*Inputs!AP$15*Population!AM92</f>
        <v>3951710.230645352</v>
      </c>
      <c r="AO93" s="4">
        <f>CumHKI!AN93*Inputs!AQ$15*Population!AN92</f>
        <v>3817706.766848505</v>
      </c>
      <c r="AP93" s="4">
        <f>CumHKI!AO93*Inputs!AR$15*Population!AO92</f>
        <v>3559915.137688376</v>
      </c>
      <c r="AQ93" s="4">
        <f>CumHKI!AP93*Inputs!AS$15*Population!AP92</f>
        <v>3501720.0570672578</v>
      </c>
      <c r="AR93" s="4">
        <f>CumHKI!AQ93*Inputs!AT$15*Population!AQ92</f>
        <v>3484417.1266691787</v>
      </c>
      <c r="AS93" s="4">
        <f>CumHKI!AR93*Inputs!AU$15*Population!AR92</f>
        <v>3505127.1547028329</v>
      </c>
      <c r="AT93" s="4">
        <f>CumHKI!AS93*Inputs!AV$15*Population!AS92</f>
        <v>3341501.4672820326</v>
      </c>
      <c r="AU93" s="4">
        <f>CumHKI!AT93*Inputs!AW$15*Population!AT92</f>
        <v>3213826.9356698021</v>
      </c>
      <c r="AV93" s="4">
        <f>CumHKI!AU93*Inputs!AX$15*Population!AU92</f>
        <v>3151579.8221775265</v>
      </c>
      <c r="AW93" s="4">
        <f>CumHKI!AV93*Inputs!AY$15*Population!AV92</f>
        <v>2986812.0762162097</v>
      </c>
      <c r="AX93" s="4">
        <f>CumHKI!AW93*Inputs!AZ$15*Population!AW92</f>
        <v>2905671.706476612</v>
      </c>
      <c r="AY93" s="4">
        <f>CumHKI!AX93*Inputs!BA$15*Population!AX92</f>
        <v>2645346.0300382404</v>
      </c>
      <c r="AZ93" s="4">
        <f>CumHKI!AY93*Inputs!BB$15*Population!AY92</f>
        <v>2444953.7079322021</v>
      </c>
      <c r="BA93" s="4">
        <f>CumHKI!AZ93*Inputs!BC$15*Population!AZ92</f>
        <v>2398628.3468547352</v>
      </c>
      <c r="BB93" s="4">
        <f>CumHKI!BA93*Inputs!BD$15*Population!BA92</f>
        <v>2219827.9731925102</v>
      </c>
      <c r="BC93" s="4">
        <f>CumHKI!BB93*Inputs!BE$15*Population!BB92</f>
        <v>2155574.8642759733</v>
      </c>
      <c r="BD93" s="4">
        <f>CumHKI!BC93*Inputs!BF$15*Population!BC92</f>
        <v>2030851.9969201002</v>
      </c>
      <c r="BE93" s="4">
        <f>CumHKI!BD93*Inputs!BG$15*Population!BD92</f>
        <v>1914613.0234442716</v>
      </c>
      <c r="BF93" s="4">
        <f>CumHKI!BE93*Inputs!BH$15*Population!BE92</f>
        <v>1903405.9818963362</v>
      </c>
      <c r="BG93" s="4">
        <f>CumHKI!BF93*Inputs!BI$15*Population!BF92</f>
        <v>1835745.0475253656</v>
      </c>
      <c r="BH93" s="4">
        <f>CumHKI!BG93*Inputs!BJ$15*Population!BG92</f>
        <v>1722563.0669144145</v>
      </c>
      <c r="BI93" s="4">
        <f>CumHKI!BH93*Inputs!BK$15*Population!BH92</f>
        <v>1554854.9241744236</v>
      </c>
      <c r="BJ93" s="4">
        <f>CumHKI!BI93*Inputs!BL$15*Population!BI92</f>
        <v>1367375.611848</v>
      </c>
      <c r="BK93" s="4">
        <f>CumHKI!BJ93*Inputs!BM$15*Population!BJ92</f>
        <v>1211848.387656677</v>
      </c>
      <c r="BL93" s="4">
        <f>CumHKI!BK93*Inputs!BN$15*Population!BK92</f>
        <v>1005227.732518935</v>
      </c>
      <c r="BM93" s="4">
        <f>CumHKI!BL93*Inputs!BO$15*Population!BL92</f>
        <v>844285.11579559662</v>
      </c>
      <c r="BN93" s="4">
        <f>CumHKI!BM93*Inputs!BP$15*Population!BM92</f>
        <v>706213.85907097848</v>
      </c>
      <c r="BO93" s="4">
        <f>CumHKI!BN93*Inputs!BQ$15*Population!BN92</f>
        <v>553566.98385532666</v>
      </c>
      <c r="BP93" s="4">
        <f>CumHKI!BO93*Inputs!BR$15*Population!BO92</f>
        <v>546799.33965727605</v>
      </c>
      <c r="BQ93" s="4">
        <f>CumHKI!BP93*Inputs!BS$15*Population!BP92</f>
        <v>462679.36235884274</v>
      </c>
      <c r="BR93" s="4">
        <f>CumHKI!BQ93*Inputs!BT$15*Population!BQ92</f>
        <v>411553.43881809164</v>
      </c>
      <c r="BS93" s="4">
        <f>CumHKI!BR93*Inputs!BU$15*Population!BR92</f>
        <v>377290.71330380457</v>
      </c>
      <c r="BT93" s="4">
        <f>CumHKI!BS93*Inputs!BV$15*Population!BS92</f>
        <v>352909.32426938973</v>
      </c>
      <c r="BU93" s="4">
        <f>CumHKI!BT93*Inputs!BW$15*Population!BT92</f>
        <v>310218.31163975078</v>
      </c>
      <c r="BV93" s="4">
        <f>CumHKI!BU93*Inputs!BX$15*Population!BU92</f>
        <v>280706.46570841823</v>
      </c>
      <c r="BW93" s="4">
        <f>CumHKI!BV93*Inputs!BY$15*Population!BV92</f>
        <v>232749.86176321039</v>
      </c>
      <c r="BX93" s="4">
        <f>CumHKI!BW93*Inputs!BZ$15*Population!BW92</f>
        <v>206303.19786280417</v>
      </c>
      <c r="BY93" s="4">
        <f>CumHKI!BX93*Inputs!CA$15*Population!BX92</f>
        <v>194647.4683690306</v>
      </c>
      <c r="BZ93" s="4">
        <f>CumHKI!BY93*Inputs!CB$15*Population!BY92</f>
        <v>182818.63550954885</v>
      </c>
      <c r="CA93" s="4">
        <f>CumHKI!BZ93*Inputs!CC$15*Population!BZ92</f>
        <v>149849.05003003735</v>
      </c>
      <c r="CB93" s="4">
        <f>CumHKI!CA93*Inputs!CD$15*Population!CA92</f>
        <v>154519.36561040839</v>
      </c>
      <c r="CC93" s="4">
        <f>CumHKI!CB93*Inputs!CE$15*Population!CB92</f>
        <v>134108.50218192546</v>
      </c>
      <c r="CD93" s="4">
        <f>CumHKI!CC93*Inputs!CF$15*Population!CC92</f>
        <v>104566.61191200095</v>
      </c>
      <c r="CE93" s="4">
        <f>CumHKI!CD93*Inputs!CG$15*Population!CD92</f>
        <v>90010.839907551243</v>
      </c>
      <c r="CF93" s="4">
        <f>CumHKI!CE93*Inputs!CH$15*Population!CE92</f>
        <v>66401.475595529526</v>
      </c>
      <c r="CG93" s="4">
        <f>CumHKI!CF93*Inputs!CI$15*Population!CF92</f>
        <v>57411.53536288115</v>
      </c>
      <c r="CH93" s="4">
        <f>CumHKI!CG93*Inputs!CJ$15*Population!CG92</f>
        <v>48963.497343258976</v>
      </c>
      <c r="CI93" s="4">
        <f>CumHKI!CH93*Inputs!CK$15*Population!CH92</f>
        <v>41175.62933174413</v>
      </c>
      <c r="CJ93" s="4">
        <f>CumHKI!CI93*Inputs!CL$15*Population!CI92</f>
        <v>34226.53034856524</v>
      </c>
      <c r="CK93" s="4">
        <f>CumHKI!CJ93*Inputs!CM$15*Population!CJ92</f>
        <v>28111.814994228884</v>
      </c>
      <c r="CL93" s="4">
        <f>CumHKI!CK93*Inputs!CN$15*Population!CK92</f>
        <v>22887.25457601159</v>
      </c>
      <c r="CM93" s="4">
        <f>CumHKI!CL93*Inputs!CO$15*Population!CL92</f>
        <v>18410.178015017736</v>
      </c>
      <c r="CN93" s="4">
        <f>CumHKI!CM93*Inputs!CP$15*Population!CM92</f>
        <v>14522.584069354254</v>
      </c>
      <c r="CO93" s="4">
        <f>CumHKI!CN93*Inputs!CQ$15*Population!CN92</f>
        <v>11343.332969154862</v>
      </c>
      <c r="CP93" s="4">
        <f>CumHKI!CO93*Inputs!CR$15*Population!CO92</f>
        <v>8859.8862280865378</v>
      </c>
      <c r="CQ93" s="4">
        <f>CumHKI!CP93*Inputs!CS$15*Population!CP92</f>
        <v>6920.3003745876558</v>
      </c>
      <c r="CR93" s="4">
        <f>CumHKI!CQ93*Inputs!CT$15*Population!CQ92</f>
        <v>5219.4502387798666</v>
      </c>
      <c r="CS93" s="4">
        <f>CumHKI!CR93*Inputs!CU$15*Population!CR92</f>
        <v>3951.7014287627653</v>
      </c>
      <c r="CT93" s="4">
        <f>CumHKI!CS93*Inputs!CV$15*Population!CS92</f>
        <v>2970.6632423785536</v>
      </c>
      <c r="CU93" s="4">
        <f>CumHKI!CT93*Inputs!CW$15*Population!CT92</f>
        <v>2184.4184227561327</v>
      </c>
      <c r="CV93" s="4">
        <f>CumHKI!CU93*Inputs!CX$15*Population!CU92</f>
        <v>1573.8083390745021</v>
      </c>
      <c r="CW93" s="4">
        <f>CumHKI!CV93*Inputs!CY$15*Population!CV92</f>
        <v>1131.1739114639831</v>
      </c>
      <c r="CX93" s="4">
        <f>CumHKI!CW93*Inputs!CZ$15*Population!CW92</f>
        <v>806.74679677059748</v>
      </c>
      <c r="CY93" s="4">
        <f>CumHKI!CX93*Inputs!DA$15*Population!CX92</f>
        <v>578.52866538538228</v>
      </c>
      <c r="CZ93" s="4">
        <f>CumHKI!CY93*Inputs!DB$15*Population!CY92</f>
        <v>421.65530930321796</v>
      </c>
    </row>
    <row r="94" spans="1:104" x14ac:dyDescent="0.25">
      <c r="A94">
        <f>'HKFI(x)'!AE92</f>
        <v>2040</v>
      </c>
      <c r="B94">
        <f t="shared" si="2"/>
        <v>122348205.79584044</v>
      </c>
      <c r="C94">
        <f t="shared" si="3"/>
        <v>5.6694259523566659</v>
      </c>
      <c r="D94" s="4">
        <f>CumHKI!C94*Inputs!F$15*Population!C93</f>
        <v>0</v>
      </c>
      <c r="E94" s="4">
        <f>CumHKI!D94*Inputs!G$15*Population!D93</f>
        <v>0</v>
      </c>
      <c r="F94" s="4">
        <f>CumHKI!E94*Inputs!H$15*Population!E93</f>
        <v>0</v>
      </c>
      <c r="G94" s="4">
        <f>CumHKI!F94*Inputs!I$15*Population!F93</f>
        <v>0</v>
      </c>
      <c r="H94" s="4">
        <f>CumHKI!G94*Inputs!J$15*Population!G93</f>
        <v>0</v>
      </c>
      <c r="I94" s="4">
        <f>CumHKI!H94*Inputs!K$15*Population!H93</f>
        <v>0</v>
      </c>
      <c r="J94" s="4">
        <f>CumHKI!I94*Inputs!L$15*Population!I93</f>
        <v>0</v>
      </c>
      <c r="K94" s="4">
        <f>CumHKI!J94*Inputs!M$15*Population!J93</f>
        <v>0</v>
      </c>
      <c r="L94" s="4">
        <f>CumHKI!K94*Inputs!N$15*Population!K93</f>
        <v>0</v>
      </c>
      <c r="M94" s="4">
        <f>CumHKI!L94*Inputs!O$15*Population!L93</f>
        <v>0</v>
      </c>
      <c r="N94" s="4">
        <f>CumHKI!M94*Inputs!P$15*Population!M93</f>
        <v>0</v>
      </c>
      <c r="O94" s="4">
        <f>CumHKI!N94*Inputs!Q$15*Population!N93</f>
        <v>0</v>
      </c>
      <c r="P94" s="4">
        <f>CumHKI!O94*Inputs!R$15*Population!O93</f>
        <v>0</v>
      </c>
      <c r="Q94" s="4">
        <f>CumHKI!P94*Inputs!S$15*Population!P93</f>
        <v>0</v>
      </c>
      <c r="R94" s="4">
        <f>CumHKI!Q94*Inputs!T$15*Population!Q93</f>
        <v>0</v>
      </c>
      <c r="S94" s="4">
        <f>CumHKI!R94*Inputs!U$15*Population!R93</f>
        <v>33429.412165121757</v>
      </c>
      <c r="T94" s="4">
        <f>CumHKI!S94*Inputs!V$15*Population!S93</f>
        <v>49180.447392203379</v>
      </c>
      <c r="U94" s="4">
        <f>CumHKI!T94*Inputs!W$15*Population!T93</f>
        <v>100442.48407882177</v>
      </c>
      <c r="V94" s="4">
        <f>CumHKI!U94*Inputs!X$15*Population!U93</f>
        <v>181883.11494019051</v>
      </c>
      <c r="W94" s="4">
        <f>CumHKI!V94*Inputs!Y$15*Population!V93</f>
        <v>345746.72130865243</v>
      </c>
      <c r="X94" s="4">
        <f>CumHKI!W94*Inputs!Z$15*Population!W93</f>
        <v>510660.78861472016</v>
      </c>
      <c r="Y94" s="4">
        <f>CumHKI!X94*Inputs!AA$15*Population!X93</f>
        <v>784413.56208910048</v>
      </c>
      <c r="Z94" s="4">
        <f>CumHKI!Y94*Inputs!AB$15*Population!Y93</f>
        <v>1055933.5051423765</v>
      </c>
      <c r="AA94" s="4">
        <f>CumHKI!Z94*Inputs!AC$15*Population!Z93</f>
        <v>1375463.3328764942</v>
      </c>
      <c r="AB94" s="4">
        <f>CumHKI!AA94*Inputs!AD$15*Population!AA93</f>
        <v>1795631.8535424946</v>
      </c>
      <c r="AC94" s="4">
        <f>CumHKI!AB94*Inputs!AE$15*Population!AB93</f>
        <v>2231916.9919253318</v>
      </c>
      <c r="AD94" s="4">
        <f>CumHKI!AC94*Inputs!AF$15*Population!AC93</f>
        <v>2656236.6692725844</v>
      </c>
      <c r="AE94" s="4">
        <f>CumHKI!AD94*Inputs!AG$15*Population!AD93</f>
        <v>2867063.1556115164</v>
      </c>
      <c r="AF94" s="4">
        <f>CumHKI!AE94*Inputs!AH$15*Population!AE93</f>
        <v>3170268.5305723539</v>
      </c>
      <c r="AG94" s="4">
        <f>CumHKI!AF94*Inputs!AI$15*Population!AF93</f>
        <v>3855495.3662788607</v>
      </c>
      <c r="AH94" s="4">
        <f>CumHKI!AG94*Inputs!AJ$15*Population!AG93</f>
        <v>4260167.6794457734</v>
      </c>
      <c r="AI94" s="4">
        <f>CumHKI!AH94*Inputs!AK$15*Population!AH93</f>
        <v>4776288.4397811042</v>
      </c>
      <c r="AJ94" s="4">
        <f>CumHKI!AI94*Inputs!AL$15*Population!AI93</f>
        <v>4775960.8054657979</v>
      </c>
      <c r="AK94" s="4">
        <f>CumHKI!AJ94*Inputs!AM$15*Population!AJ93</f>
        <v>4652701.9040144058</v>
      </c>
      <c r="AL94" s="4">
        <f>CumHKI!AK94*Inputs!AN$15*Population!AK93</f>
        <v>4439896.279331211</v>
      </c>
      <c r="AM94" s="4">
        <f>CumHKI!AL94*Inputs!AO$15*Population!AL93</f>
        <v>4167597.6530025648</v>
      </c>
      <c r="AN94" s="4">
        <f>CumHKI!AM94*Inputs!AP$15*Population!AM93</f>
        <v>4126926.8400596436</v>
      </c>
      <c r="AO94" s="4">
        <f>CumHKI!AN94*Inputs!AQ$15*Population!AN93</f>
        <v>4048487.5514388788</v>
      </c>
      <c r="AP94" s="4">
        <f>CumHKI!AO94*Inputs!AR$15*Population!AO93</f>
        <v>3799902.2243963433</v>
      </c>
      <c r="AQ94" s="4">
        <f>CumHKI!AP94*Inputs!AS$15*Population!AP93</f>
        <v>3728961.6641699229</v>
      </c>
      <c r="AR94" s="4">
        <f>CumHKI!AQ94*Inputs!AT$15*Population!AQ93</f>
        <v>3700625.0647923006</v>
      </c>
      <c r="AS94" s="4">
        <f>CumHKI!AR94*Inputs!AU$15*Population!AR93</f>
        <v>3713581.6312858961</v>
      </c>
      <c r="AT94" s="4">
        <f>CumHKI!AS94*Inputs!AV$15*Population!AS93</f>
        <v>3535972.0004200987</v>
      </c>
      <c r="AU94" s="4">
        <f>CumHKI!AT94*Inputs!AW$15*Population!AT93</f>
        <v>3397027.1863869801</v>
      </c>
      <c r="AV94" s="4">
        <f>CumHKI!AU94*Inputs!AX$15*Population!AU93</f>
        <v>3327263.0733358162</v>
      </c>
      <c r="AW94" s="4">
        <f>CumHKI!AV94*Inputs!AY$15*Population!AV93</f>
        <v>3148933.7161121038</v>
      </c>
      <c r="AX94" s="4">
        <f>CumHKI!AW94*Inputs!AZ$15*Population!AW93</f>
        <v>3056291.8966141208</v>
      </c>
      <c r="AY94" s="4">
        <f>CumHKI!AX94*Inputs!BA$15*Population!AX93</f>
        <v>2777015.8679438322</v>
      </c>
      <c r="AZ94" s="4">
        <f>CumHKI!AY94*Inputs!BB$15*Population!AY93</f>
        <v>2563059.2311831885</v>
      </c>
      <c r="BA94" s="4">
        <f>CumHKI!AZ94*Inputs!BC$15*Population!AZ93</f>
        <v>2512171.9380028746</v>
      </c>
      <c r="BB94" s="4">
        <f>CumHKI!BA94*Inputs!BD$15*Population!BA93</f>
        <v>2321741.8487192201</v>
      </c>
      <c r="BC94" s="4">
        <f>CumHKI!BB94*Inputs!BE$15*Population!BB93</f>
        <v>2251524.1165906135</v>
      </c>
      <c r="BD94" s="4">
        <f>CumHKI!BC94*Inputs!BF$15*Population!BC93</f>
        <v>2119992.1928019826</v>
      </c>
      <c r="BE94" s="4">
        <f>CumHKI!BD94*Inputs!BG$15*Population!BD93</f>
        <v>1997475.7877856935</v>
      </c>
      <c r="BF94" s="4">
        <f>CumHKI!BE94*Inputs!BH$15*Population!BE93</f>
        <v>1985621.9279414788</v>
      </c>
      <c r="BG94" s="4">
        <f>CumHKI!BF94*Inputs!BI$15*Population!BF93</f>
        <v>1915575.7285460483</v>
      </c>
      <c r="BH94" s="4">
        <f>CumHKI!BG94*Inputs!BJ$15*Population!BG93</f>
        <v>1801215.3056073315</v>
      </c>
      <c r="BI94" s="4">
        <f>CumHKI!BH94*Inputs!BK$15*Population!BH93</f>
        <v>1629414.6119458801</v>
      </c>
      <c r="BJ94" s="4">
        <f>CumHKI!BI94*Inputs!BL$15*Population!BI93</f>
        <v>1435202.3508378612</v>
      </c>
      <c r="BK94" s="4">
        <f>CumHKI!BJ94*Inputs!BM$15*Population!BJ93</f>
        <v>1272760.9536034062</v>
      </c>
      <c r="BL94" s="4">
        <f>CumHKI!BK94*Inputs!BN$15*Population!BK93</f>
        <v>1057465.3372671637</v>
      </c>
      <c r="BM94" s="4">
        <f>CumHKI!BL94*Inputs!BO$15*Population!BL93</f>
        <v>890243.09998536401</v>
      </c>
      <c r="BN94" s="4">
        <f>CumHKI!BM94*Inputs!BP$15*Population!BM93</f>
        <v>745913.63779952109</v>
      </c>
      <c r="BO94" s="4">
        <f>CumHKI!BN94*Inputs!BQ$15*Population!BN93</f>
        <v>585839.47907226335</v>
      </c>
      <c r="BP94" s="4">
        <f>CumHKI!BO94*Inputs!BR$15*Population!BO93</f>
        <v>578578.48516780767</v>
      </c>
      <c r="BQ94" s="4">
        <f>CumHKI!BP94*Inputs!BS$15*Population!BP93</f>
        <v>488968.40908736322</v>
      </c>
      <c r="BR94" s="4">
        <f>CumHKI!BQ94*Inputs!BT$15*Population!BQ93</f>
        <v>434553.81659943447</v>
      </c>
      <c r="BS94" s="4">
        <f>CumHKI!BR94*Inputs!BU$15*Population!BR93</f>
        <v>398483.7406721224</v>
      </c>
      <c r="BT94" s="4">
        <f>CumHKI!BS94*Inputs!BV$15*Population!BS93</f>
        <v>372578.20825601416</v>
      </c>
      <c r="BU94" s="4">
        <f>CumHKI!BT94*Inputs!BW$15*Population!BT93</f>
        <v>328303.79379896255</v>
      </c>
      <c r="BV94" s="4">
        <f>CumHKI!BU94*Inputs!BX$15*Population!BU93</f>
        <v>298010.98547697155</v>
      </c>
      <c r="BW94" s="4">
        <f>CumHKI!BV94*Inputs!BY$15*Population!BV93</f>
        <v>246334.47029010626</v>
      </c>
      <c r="BX94" s="4">
        <f>CumHKI!BW94*Inputs!BZ$15*Population!BW93</f>
        <v>216563.56812549362</v>
      </c>
      <c r="BY94" s="4">
        <f>CumHKI!BX94*Inputs!CA$15*Population!BX93</f>
        <v>202888.05622540295</v>
      </c>
      <c r="BZ94" s="4">
        <f>CumHKI!BY94*Inputs!CB$15*Population!BY93</f>
        <v>190305.96979873089</v>
      </c>
      <c r="CA94" s="4">
        <f>CumHKI!BZ94*Inputs!CC$15*Population!BZ93</f>
        <v>156119.99750793219</v>
      </c>
      <c r="CB94" s="4">
        <f>CumHKI!CA94*Inputs!CD$15*Population!CA93</f>
        <v>161683.2668707718</v>
      </c>
      <c r="CC94" s="4">
        <f>CumHKI!CB94*Inputs!CE$15*Population!CB93</f>
        <v>140802.63750088675</v>
      </c>
      <c r="CD94" s="4">
        <f>CumHKI!CC94*Inputs!CF$15*Population!CC93</f>
        <v>110274.83732561918</v>
      </c>
      <c r="CE94" s="4">
        <f>CumHKI!CD94*Inputs!CG$15*Population!CD93</f>
        <v>94694.196562103185</v>
      </c>
      <c r="CF94" s="4">
        <f>CumHKI!CE94*Inputs!CH$15*Population!CE93</f>
        <v>69329.848822813452</v>
      </c>
      <c r="CG94" s="4">
        <f>CumHKI!CF94*Inputs!CI$15*Population!CF93</f>
        <v>59692.272036017457</v>
      </c>
      <c r="CH94" s="4">
        <f>CumHKI!CG94*Inputs!CJ$15*Population!CG93</f>
        <v>51207.901288841575</v>
      </c>
      <c r="CI94" s="4">
        <f>CumHKI!CH94*Inputs!CK$15*Population!CH93</f>
        <v>43278.178532710437</v>
      </c>
      <c r="CJ94" s="4">
        <f>CumHKI!CI94*Inputs!CL$15*Population!CI93</f>
        <v>36017.221594040748</v>
      </c>
      <c r="CK94" s="4">
        <f>CumHKI!CJ94*Inputs!CM$15*Population!CJ93</f>
        <v>29605.18771483994</v>
      </c>
      <c r="CL94" s="4">
        <f>CumHKI!CK94*Inputs!CN$15*Population!CK93</f>
        <v>24032.48365611655</v>
      </c>
      <c r="CM94" s="4">
        <f>CumHKI!CL94*Inputs!CO$15*Population!CL93</f>
        <v>19327.173805690891</v>
      </c>
      <c r="CN94" s="4">
        <f>CumHKI!CM94*Inputs!CP$15*Population!CM93</f>
        <v>15336.20525789601</v>
      </c>
      <c r="CO94" s="4">
        <f>CumHKI!CN94*Inputs!CQ$15*Population!CN93</f>
        <v>11913.280356149044</v>
      </c>
      <c r="CP94" s="4">
        <f>CumHKI!CO94*Inputs!CR$15*Population!CO93</f>
        <v>9150.5460114005382</v>
      </c>
      <c r="CQ94" s="4">
        <f>CumHKI!CP94*Inputs!CS$15*Population!CP93</f>
        <v>7147.1759496380328</v>
      </c>
      <c r="CR94" s="4">
        <f>CumHKI!CQ94*Inputs!CT$15*Population!CQ93</f>
        <v>5582.5326791138632</v>
      </c>
      <c r="CS94" s="4">
        <f>CumHKI!CR94*Inputs!CU$15*Population!CR93</f>
        <v>4210.4749718661496</v>
      </c>
      <c r="CT94" s="4">
        <f>CumHKI!CS94*Inputs!CV$15*Population!CS93</f>
        <v>3187.795495868711</v>
      </c>
      <c r="CU94" s="4">
        <f>CumHKI!CT94*Inputs!CW$15*Population!CT93</f>
        <v>2396.4024293105585</v>
      </c>
      <c r="CV94" s="4">
        <f>CumHKI!CU94*Inputs!CX$15*Population!CU93</f>
        <v>1762.1470990876007</v>
      </c>
      <c r="CW94" s="4">
        <f>CumHKI!CV94*Inputs!CY$15*Population!CV93</f>
        <v>1269.5744415673319</v>
      </c>
      <c r="CX94" s="4">
        <f>CumHKI!CW94*Inputs!CZ$15*Population!CW93</f>
        <v>912.50595851267576</v>
      </c>
      <c r="CY94" s="4">
        <f>CumHKI!CX94*Inputs!DA$15*Population!CX93</f>
        <v>650.79405704418457</v>
      </c>
      <c r="CZ94" s="4">
        <f>CumHKI!CY94*Inputs!DB$15*Population!CY93</f>
        <v>466.6929187319364</v>
      </c>
    </row>
    <row r="95" spans="1:104" x14ac:dyDescent="0.25">
      <c r="A95">
        <f>'HKFI(x)'!AE93</f>
        <v>2041</v>
      </c>
      <c r="B95">
        <f t="shared" ref="B95:B152" si="4">SUM(D95:CZ95)</f>
        <v>129123409.47403578</v>
      </c>
      <c r="C95">
        <f t="shared" si="3"/>
        <v>5.5376404043889105</v>
      </c>
      <c r="D95" s="4">
        <f>CumHKI!C95*Inputs!F$15*Population!C94</f>
        <v>0</v>
      </c>
      <c r="E95" s="4">
        <f>CumHKI!D95*Inputs!G$15*Population!D94</f>
        <v>0</v>
      </c>
      <c r="F95" s="4">
        <f>CumHKI!E95*Inputs!H$15*Population!E94</f>
        <v>0</v>
      </c>
      <c r="G95" s="4">
        <f>CumHKI!F95*Inputs!I$15*Population!F94</f>
        <v>0</v>
      </c>
      <c r="H95" s="4">
        <f>CumHKI!G95*Inputs!J$15*Population!G94</f>
        <v>0</v>
      </c>
      <c r="I95" s="4">
        <f>CumHKI!H95*Inputs!K$15*Population!H94</f>
        <v>0</v>
      </c>
      <c r="J95" s="4">
        <f>CumHKI!I95*Inputs!L$15*Population!I94</f>
        <v>0</v>
      </c>
      <c r="K95" s="4">
        <f>CumHKI!J95*Inputs!M$15*Population!J94</f>
        <v>0</v>
      </c>
      <c r="L95" s="4">
        <f>CumHKI!K95*Inputs!N$15*Population!K94</f>
        <v>0</v>
      </c>
      <c r="M95" s="4">
        <f>CumHKI!L95*Inputs!O$15*Population!L94</f>
        <v>0</v>
      </c>
      <c r="N95" s="4">
        <f>CumHKI!M95*Inputs!P$15*Population!M94</f>
        <v>0</v>
      </c>
      <c r="O95" s="4">
        <f>CumHKI!N95*Inputs!Q$15*Population!N94</f>
        <v>0</v>
      </c>
      <c r="P95" s="4">
        <f>CumHKI!O95*Inputs!R$15*Population!O94</f>
        <v>0</v>
      </c>
      <c r="Q95" s="4">
        <f>CumHKI!P95*Inputs!S$15*Population!P94</f>
        <v>0</v>
      </c>
      <c r="R95" s="4">
        <f>CumHKI!Q95*Inputs!T$15*Population!Q94</f>
        <v>0</v>
      </c>
      <c r="S95" s="4">
        <f>CumHKI!R95*Inputs!U$15*Population!R94</f>
        <v>35138.36827470069</v>
      </c>
      <c r="T95" s="4">
        <f>CumHKI!S95*Inputs!V$15*Population!S94</f>
        <v>49326.64036969655</v>
      </c>
      <c r="U95" s="4">
        <f>CumHKI!T95*Inputs!W$15*Population!T94</f>
        <v>98243.341536995766</v>
      </c>
      <c r="V95" s="4">
        <f>CumHKI!U95*Inputs!X$15*Population!U94</f>
        <v>178964.56530782819</v>
      </c>
      <c r="W95" s="4">
        <f>CumHKI!V95*Inputs!Y$15*Population!V94</f>
        <v>340211.37557752553</v>
      </c>
      <c r="X95" s="4">
        <f>CumHKI!W95*Inputs!Z$15*Population!W94</f>
        <v>511469.67468178697</v>
      </c>
      <c r="Y95" s="4">
        <f>CumHKI!X95*Inputs!AA$15*Population!X94</f>
        <v>806776.09213622217</v>
      </c>
      <c r="Z95" s="4">
        <f>CumHKI!Y95*Inputs!AB$15*Population!Y94</f>
        <v>1105160.6709327435</v>
      </c>
      <c r="AA95" s="4">
        <f>CumHKI!Z95*Inputs!AC$15*Population!Z94</f>
        <v>1434953.0778339375</v>
      </c>
      <c r="AB95" s="4">
        <f>CumHKI!AA95*Inputs!AD$15*Population!AA94</f>
        <v>1872762.2693385473</v>
      </c>
      <c r="AC95" s="4">
        <f>CumHKI!AB95*Inputs!AE$15*Population!AB94</f>
        <v>2351277.153680183</v>
      </c>
      <c r="AD95" s="4">
        <f>CumHKI!AC95*Inputs!AF$15*Population!AC94</f>
        <v>2833004.4515105337</v>
      </c>
      <c r="AE95" s="4">
        <f>CumHKI!AD95*Inputs!AG$15*Population!AD94</f>
        <v>3085363.9570765789</v>
      </c>
      <c r="AF95" s="4">
        <f>CumHKI!AE95*Inputs!AH$15*Population!AE94</f>
        <v>3416758.2279397384</v>
      </c>
      <c r="AG95" s="4">
        <f>CumHKI!AF95*Inputs!AI$15*Population!AF94</f>
        <v>3825044.4391568284</v>
      </c>
      <c r="AH95" s="4">
        <f>CumHKI!AG95*Inputs!AJ$15*Population!AG94</f>
        <v>4306821.085492867</v>
      </c>
      <c r="AI95" s="4">
        <f>CumHKI!AH95*Inputs!AK$15*Population!AH94</f>
        <v>4940627.7304026196</v>
      </c>
      <c r="AJ95" s="4">
        <f>CumHKI!AI95*Inputs!AL$15*Population!AI94</f>
        <v>5057564.7823608462</v>
      </c>
      <c r="AK95" s="4">
        <f>CumHKI!AJ95*Inputs!AM$15*Population!AJ94</f>
        <v>5055754.4621526459</v>
      </c>
      <c r="AL95" s="4">
        <f>CumHKI!AK95*Inputs!AN$15*Population!AK94</f>
        <v>4971323.8360067224</v>
      </c>
      <c r="AM95" s="4">
        <f>CumHKI!AL95*Inputs!AO$15*Population!AL94</f>
        <v>4612766.203529018</v>
      </c>
      <c r="AN95" s="4">
        <f>CumHKI!AM95*Inputs!AP$15*Population!AM94</f>
        <v>4400323.3680387</v>
      </c>
      <c r="AO95" s="4">
        <f>CumHKI!AN95*Inputs!AQ$15*Population!AN94</f>
        <v>4223890.9139403608</v>
      </c>
      <c r="AP95" s="4">
        <f>CumHKI!AO95*Inputs!AR$15*Population!AO94</f>
        <v>4025681.778054201</v>
      </c>
      <c r="AQ95" s="4">
        <f>CumHKI!AP95*Inputs!AS$15*Population!AP94</f>
        <v>3976454.1501189419</v>
      </c>
      <c r="AR95" s="4">
        <f>CumHKI!AQ95*Inputs!AT$15*Population!AQ94</f>
        <v>3936952.0254992414</v>
      </c>
      <c r="AS95" s="4">
        <f>CumHKI!AR95*Inputs!AU$15*Population!AR94</f>
        <v>3940294.3304908788</v>
      </c>
      <c r="AT95" s="4">
        <f>CumHKI!AS95*Inputs!AV$15*Population!AS94</f>
        <v>3742892.7324707336</v>
      </c>
      <c r="AU95" s="4">
        <f>CumHKI!AT95*Inputs!AW$15*Population!AT94</f>
        <v>3591642.0429704357</v>
      </c>
      <c r="AV95" s="4">
        <f>CumHKI!AU95*Inputs!AX$15*Population!AU94</f>
        <v>3514133.5930829495</v>
      </c>
      <c r="AW95" s="4">
        <f>CumHKI!AV95*Inputs!AY$15*Population!AV94</f>
        <v>3321893.1138567408</v>
      </c>
      <c r="AX95" s="4">
        <f>CumHKI!AW95*Inputs!AZ$15*Population!AW94</f>
        <v>3219575.5588495326</v>
      </c>
      <c r="AY95" s="4">
        <f>CumHKI!AX95*Inputs!BA$15*Population!AX94</f>
        <v>2918531.5911329715</v>
      </c>
      <c r="AZ95" s="4">
        <f>CumHKI!AY95*Inputs!BB$15*Population!AY94</f>
        <v>2688571.6622101231</v>
      </c>
      <c r="BA95" s="4">
        <f>CumHKI!AZ95*Inputs!BC$15*Population!AZ94</f>
        <v>2631676.0094288252</v>
      </c>
      <c r="BB95" s="4">
        <f>CumHKI!BA95*Inputs!BD$15*Population!BA94</f>
        <v>2430085.7539520832</v>
      </c>
      <c r="BC95" s="4">
        <f>CumHKI!BB95*Inputs!BE$15*Population!BB94</f>
        <v>2353509.7391586099</v>
      </c>
      <c r="BD95" s="4">
        <f>CumHKI!BC95*Inputs!BF$15*Population!BC94</f>
        <v>2213140.7333221156</v>
      </c>
      <c r="BE95" s="4">
        <f>CumHKI!BD95*Inputs!BG$15*Population!BD94</f>
        <v>2084044.2321915736</v>
      </c>
      <c r="BF95" s="4">
        <f>CumHKI!BE95*Inputs!BH$15*Population!BE94</f>
        <v>2070456.7208572989</v>
      </c>
      <c r="BG95" s="4">
        <f>CumHKI!BF95*Inputs!BI$15*Population!BF94</f>
        <v>1997491.2082522437</v>
      </c>
      <c r="BH95" s="4">
        <f>CumHKI!BG95*Inputs!BJ$15*Population!BG94</f>
        <v>1879127.3689181828</v>
      </c>
      <c r="BI95" s="4">
        <f>CumHKI!BH95*Inputs!BK$15*Population!BH94</f>
        <v>1703698.9415494311</v>
      </c>
      <c r="BJ95" s="4">
        <f>CumHKI!BI95*Inputs!BL$15*Population!BI94</f>
        <v>1503953.1849852204</v>
      </c>
      <c r="BK95" s="4">
        <f>CumHKI!BJ95*Inputs!BM$15*Population!BJ94</f>
        <v>1335874.9543362474</v>
      </c>
      <c r="BL95" s="4">
        <f>CumHKI!BK95*Inputs!BN$15*Population!BK94</f>
        <v>1110682.9579052799</v>
      </c>
      <c r="BM95" s="4">
        <f>CumHKI!BL95*Inputs!BO$15*Population!BL94</f>
        <v>936666.84383943595</v>
      </c>
      <c r="BN95" s="4">
        <f>CumHKI!BM95*Inputs!BP$15*Population!BM94</f>
        <v>786765.74665746361</v>
      </c>
      <c r="BO95" s="4">
        <f>CumHKI!BN95*Inputs!BQ$15*Population!BN94</f>
        <v>619050.14704923623</v>
      </c>
      <c r="BP95" s="4">
        <f>CumHKI!BO95*Inputs!BR$15*Population!BO94</f>
        <v>612679.9531686689</v>
      </c>
      <c r="BQ95" s="4">
        <f>CumHKI!BP95*Inputs!BS$15*Population!BP94</f>
        <v>517764.38717776071</v>
      </c>
      <c r="BR95" s="4">
        <f>CumHKI!BQ95*Inputs!BT$15*Population!BQ94</f>
        <v>459618.81321918179</v>
      </c>
      <c r="BS95" s="4">
        <f>CumHKI!BR95*Inputs!BU$15*Population!BR94</f>
        <v>421135.73140805471</v>
      </c>
      <c r="BT95" s="4">
        <f>CumHKI!BS95*Inputs!BV$15*Population!BS94</f>
        <v>393918.45953728328</v>
      </c>
      <c r="BU95" s="4">
        <f>CumHKI!BT95*Inputs!BW$15*Population!BT94</f>
        <v>347001.13168590853</v>
      </c>
      <c r="BV95" s="4">
        <f>CumHKI!BU95*Inputs!BX$15*Population!BU94</f>
        <v>315818.16270995006</v>
      </c>
      <c r="BW95" s="4">
        <f>CumHKI!BV95*Inputs!BY$15*Population!BV94</f>
        <v>261926.3979157937</v>
      </c>
      <c r="BX95" s="4">
        <f>CumHKI!BW95*Inputs!BZ$15*Population!BW94</f>
        <v>229553.01862599107</v>
      </c>
      <c r="BY95" s="4">
        <f>CumHKI!BX95*Inputs!CA$15*Population!BX94</f>
        <v>213259.9547803936</v>
      </c>
      <c r="BZ95" s="4">
        <f>CumHKI!BY95*Inputs!CB$15*Population!BY94</f>
        <v>198568.29055842257</v>
      </c>
      <c r="CA95" s="4">
        <f>CumHKI!BZ95*Inputs!CC$15*Population!BZ94</f>
        <v>162626.41800551192</v>
      </c>
      <c r="CB95" s="4">
        <f>CumHKI!CA95*Inputs!CD$15*Population!CA94</f>
        <v>168533.599103074</v>
      </c>
      <c r="CC95" s="4">
        <f>CumHKI!CB95*Inputs!CE$15*Population!CB94</f>
        <v>147395.0828256527</v>
      </c>
      <c r="CD95" s="4">
        <f>CumHKI!CC95*Inputs!CF$15*Population!CC94</f>
        <v>115814.99198457698</v>
      </c>
      <c r="CE95" s="4">
        <f>CumHKI!CD95*Inputs!CG$15*Population!CD94</f>
        <v>99899.752161815864</v>
      </c>
      <c r="CF95" s="4">
        <f>CumHKI!CE95*Inputs!CH$15*Population!CE94</f>
        <v>72871.206839860592</v>
      </c>
      <c r="CG95" s="4">
        <f>CumHKI!CF95*Inputs!CI$15*Population!CF94</f>
        <v>62098.650211103515</v>
      </c>
      <c r="CH95" s="4">
        <f>CumHKI!CG95*Inputs!CJ$15*Population!CG94</f>
        <v>52900.843934079188</v>
      </c>
      <c r="CI95" s="4">
        <f>CumHKI!CH95*Inputs!CK$15*Population!CH94</f>
        <v>44932.581747960889</v>
      </c>
      <c r="CJ95" s="4">
        <f>CumHKI!CI95*Inputs!CL$15*Population!CI94</f>
        <v>37531.087660948062</v>
      </c>
      <c r="CK95" s="4">
        <f>CumHKI!CJ95*Inputs!CM$15*Population!CJ94</f>
        <v>30806.321885706584</v>
      </c>
      <c r="CL95" s="4">
        <f>CumHKI!CK95*Inputs!CN$15*Population!CK94</f>
        <v>24939.712533673141</v>
      </c>
      <c r="CM95" s="4">
        <f>CumHKI!CL95*Inputs!CO$15*Population!CL94</f>
        <v>19916.527440786573</v>
      </c>
      <c r="CN95" s="4">
        <f>CumHKI!CM95*Inputs!CP$15*Population!CM94</f>
        <v>15736.856705865679</v>
      </c>
      <c r="CO95" s="4">
        <f>CumHKI!CN95*Inputs!CQ$15*Population!CN94</f>
        <v>12237.579815895273</v>
      </c>
      <c r="CP95" s="4">
        <f>CumHKI!CO95*Inputs!CR$15*Population!CO94</f>
        <v>9284.2570536518706</v>
      </c>
      <c r="CQ95" s="4">
        <f>CumHKI!CP95*Inputs!CS$15*Population!CP94</f>
        <v>7131.2030617378487</v>
      </c>
      <c r="CR95" s="4">
        <f>CumHKI!CQ95*Inputs!CT$15*Population!CQ94</f>
        <v>5569.9368050100593</v>
      </c>
      <c r="CS95" s="4">
        <f>CumHKI!CR95*Inputs!CU$15*Population!CR94</f>
        <v>4350.5790893734038</v>
      </c>
      <c r="CT95" s="4">
        <f>CumHKI!CS95*Inputs!CV$15*Population!CS94</f>
        <v>3281.3071453150233</v>
      </c>
      <c r="CU95" s="4">
        <f>CumHKI!CT95*Inputs!CW$15*Population!CT94</f>
        <v>2484.312627029095</v>
      </c>
      <c r="CV95" s="4">
        <f>CumHKI!CU95*Inputs!CX$15*Population!CU94</f>
        <v>1867.5642218250405</v>
      </c>
      <c r="CW95" s="4">
        <f>CumHKI!CV95*Inputs!CY$15*Population!CV94</f>
        <v>1373.276389473358</v>
      </c>
      <c r="CX95" s="4">
        <f>CumHKI!CW95*Inputs!CZ$15*Population!CW94</f>
        <v>989.40469055391145</v>
      </c>
      <c r="CY95" s="4">
        <f>CumHKI!CX95*Inputs!DA$15*Population!CX94</f>
        <v>711.13409812838631</v>
      </c>
      <c r="CZ95" s="4">
        <f>CumHKI!CY95*Inputs!DB$15*Population!CY94</f>
        <v>507.17679211406596</v>
      </c>
    </row>
    <row r="96" spans="1:104" x14ac:dyDescent="0.25">
      <c r="A96">
        <f>'HKFI(x)'!AE94</f>
        <v>2042</v>
      </c>
      <c r="B96">
        <f t="shared" si="4"/>
        <v>135994757.82149193</v>
      </c>
      <c r="C96">
        <f t="shared" si="3"/>
        <v>5.3215357118012285</v>
      </c>
      <c r="D96" s="4">
        <f>CumHKI!C96*Inputs!F$15*Population!C95</f>
        <v>0</v>
      </c>
      <c r="E96" s="4">
        <f>CumHKI!D96*Inputs!G$15*Population!D95</f>
        <v>0</v>
      </c>
      <c r="F96" s="4">
        <f>CumHKI!E96*Inputs!H$15*Population!E95</f>
        <v>0</v>
      </c>
      <c r="G96" s="4">
        <f>CumHKI!F96*Inputs!I$15*Population!F95</f>
        <v>0</v>
      </c>
      <c r="H96" s="4">
        <f>CumHKI!G96*Inputs!J$15*Population!G95</f>
        <v>0</v>
      </c>
      <c r="I96" s="4">
        <f>CumHKI!H96*Inputs!K$15*Population!H95</f>
        <v>0</v>
      </c>
      <c r="J96" s="4">
        <f>CumHKI!I96*Inputs!L$15*Population!I95</f>
        <v>0</v>
      </c>
      <c r="K96" s="4">
        <f>CumHKI!J96*Inputs!M$15*Population!J95</f>
        <v>0</v>
      </c>
      <c r="L96" s="4">
        <f>CumHKI!K96*Inputs!N$15*Population!K95</f>
        <v>0</v>
      </c>
      <c r="M96" s="4">
        <f>CumHKI!L96*Inputs!O$15*Population!L95</f>
        <v>0</v>
      </c>
      <c r="N96" s="4">
        <f>CumHKI!M96*Inputs!P$15*Population!M95</f>
        <v>0</v>
      </c>
      <c r="O96" s="4">
        <f>CumHKI!N96*Inputs!Q$15*Population!N95</f>
        <v>0</v>
      </c>
      <c r="P96" s="4">
        <f>CumHKI!O96*Inputs!R$15*Population!O95</f>
        <v>0</v>
      </c>
      <c r="Q96" s="4">
        <f>CumHKI!P96*Inputs!S$15*Population!P95</f>
        <v>0</v>
      </c>
      <c r="R96" s="4">
        <f>CumHKI!Q96*Inputs!T$15*Population!Q95</f>
        <v>0</v>
      </c>
      <c r="S96" s="4">
        <f>CumHKI!R96*Inputs!U$15*Population!R95</f>
        <v>38151.012445128443</v>
      </c>
      <c r="T96" s="4">
        <f>CumHKI!S96*Inputs!V$15*Population!S95</f>
        <v>51819.750252170248</v>
      </c>
      <c r="U96" s="4">
        <f>CumHKI!T96*Inputs!W$15*Population!T95</f>
        <v>98435.484298775365</v>
      </c>
      <c r="V96" s="4">
        <f>CumHKI!U96*Inputs!X$15*Population!U95</f>
        <v>174796.28200256135</v>
      </c>
      <c r="W96" s="4">
        <f>CumHKI!V96*Inputs!Y$15*Population!V95</f>
        <v>334358.5308443759</v>
      </c>
      <c r="X96" s="4">
        <f>CumHKI!W96*Inputs!Z$15*Population!W95</f>
        <v>502709.66240576823</v>
      </c>
      <c r="Y96" s="4">
        <f>CumHKI!X96*Inputs!AA$15*Population!X95</f>
        <v>806846.8398736706</v>
      </c>
      <c r="Z96" s="4">
        <f>CumHKI!Y96*Inputs!AB$15*Population!Y95</f>
        <v>1134758.7161439084</v>
      </c>
      <c r="AA96" s="4">
        <f>CumHKI!Z96*Inputs!AC$15*Population!Z95</f>
        <v>1498126.9465603798</v>
      </c>
      <c r="AB96" s="4">
        <f>CumHKI!AA96*Inputs!AD$15*Population!AA95</f>
        <v>1949431.411319192</v>
      </c>
      <c r="AC96" s="4">
        <f>CumHKI!AB96*Inputs!AE$15*Population!AB95</f>
        <v>2447858.8208375084</v>
      </c>
      <c r="AD96" s="4">
        <f>CumHKI!AC96*Inputs!AF$15*Population!AC95</f>
        <v>2978205.8498464888</v>
      </c>
      <c r="AE96" s="4">
        <f>CumHKI!AD96*Inputs!AG$15*Population!AD95</f>
        <v>3284635.9750232953</v>
      </c>
      <c r="AF96" s="4">
        <f>CumHKI!AE96*Inputs!AH$15*Population!AE95</f>
        <v>3670114.0511212461</v>
      </c>
      <c r="AG96" s="4">
        <f>CumHKI!AF96*Inputs!AI$15*Population!AF95</f>
        <v>4114834.5123000778</v>
      </c>
      <c r="AH96" s="4">
        <f>CumHKI!AG96*Inputs!AJ$15*Population!AG95</f>
        <v>4264931.3186342251</v>
      </c>
      <c r="AI96" s="4">
        <f>CumHKI!AH96*Inputs!AK$15*Population!AH95</f>
        <v>4985547.5045339763</v>
      </c>
      <c r="AJ96" s="4">
        <f>CumHKI!AI96*Inputs!AL$15*Population!AI95</f>
        <v>5221997.9922186378</v>
      </c>
      <c r="AK96" s="4">
        <f>CumHKI!AJ96*Inputs!AM$15*Population!AJ95</f>
        <v>5344097.0008330625</v>
      </c>
      <c r="AL96" s="4">
        <f>CumHKI!AK96*Inputs!AN$15*Population!AK95</f>
        <v>5392168.4731560471</v>
      </c>
      <c r="AM96" s="4">
        <f>CumHKI!AL96*Inputs!AO$15*Population!AL95</f>
        <v>5155543.3546581408</v>
      </c>
      <c r="AN96" s="4">
        <f>CumHKI!AM96*Inputs!AP$15*Population!AM95</f>
        <v>4861668.0478102667</v>
      </c>
      <c r="AO96" s="4">
        <f>CumHKI!AN96*Inputs!AQ$15*Population!AN95</f>
        <v>4495798.836707592</v>
      </c>
      <c r="AP96" s="4">
        <f>CumHKI!AO96*Inputs!AR$15*Population!AO95</f>
        <v>4192752.7252310771</v>
      </c>
      <c r="AQ96" s="4">
        <f>CumHKI!AP96*Inputs!AS$15*Population!AP95</f>
        <v>4205343.3382674605</v>
      </c>
      <c r="AR96" s="4">
        <f>CumHKI!AQ96*Inputs!AT$15*Population!AQ95</f>
        <v>4190879.5217745178</v>
      </c>
      <c r="AS96" s="4">
        <f>CumHKI!AR96*Inputs!AU$15*Population!AR95</f>
        <v>4184600.3493667864</v>
      </c>
      <c r="AT96" s="4">
        <f>CumHKI!AS96*Inputs!AV$15*Population!AS95</f>
        <v>3964565.4424492689</v>
      </c>
      <c r="AU96" s="4">
        <f>CumHKI!AT96*Inputs!AW$15*Population!AT95</f>
        <v>3795447.0625516698</v>
      </c>
      <c r="AV96" s="4">
        <f>CumHKI!AU96*Inputs!AX$15*Population!AU95</f>
        <v>3709378.7980301576</v>
      </c>
      <c r="AW96" s="4">
        <f>CumHKI!AV96*Inputs!AY$15*Population!AV95</f>
        <v>3502948.3700257167</v>
      </c>
      <c r="AX96" s="4">
        <f>CumHKI!AW96*Inputs!AZ$15*Population!AW95</f>
        <v>3391145.9847234869</v>
      </c>
      <c r="AY96" s="4">
        <f>CumHKI!AX96*Inputs!BA$15*Population!AX95</f>
        <v>3069578.4010960362</v>
      </c>
      <c r="AZ96" s="4">
        <f>CumHKI!AY96*Inputs!BB$15*Population!AY95</f>
        <v>2821030.7970524547</v>
      </c>
      <c r="BA96" s="4">
        <f>CumHKI!AZ96*Inputs!BC$15*Population!AZ95</f>
        <v>2756291.9357820968</v>
      </c>
      <c r="BB96" s="4">
        <f>CumHKI!BA96*Inputs!BD$15*Population!BA95</f>
        <v>2541925.4045235487</v>
      </c>
      <c r="BC96" s="4">
        <f>CumHKI!BB96*Inputs!BE$15*Population!BB95</f>
        <v>2459849.0846756711</v>
      </c>
      <c r="BD96" s="4">
        <f>CumHKI!BC96*Inputs!BF$15*Population!BC95</f>
        <v>2310240.3482224704</v>
      </c>
      <c r="BE96" s="4">
        <f>CumHKI!BD96*Inputs!BG$15*Population!BD95</f>
        <v>2172738.5826093592</v>
      </c>
      <c r="BF96" s="4">
        <f>CumHKI!BE96*Inputs!BH$15*Population!BE95</f>
        <v>2157375.748686777</v>
      </c>
      <c r="BG96" s="4">
        <f>CumHKI!BF96*Inputs!BI$15*Population!BF95</f>
        <v>2080121.5972417896</v>
      </c>
      <c r="BH96" s="4">
        <f>CumHKI!BG96*Inputs!BJ$15*Population!BG95</f>
        <v>1957169.5599130564</v>
      </c>
      <c r="BI96" s="4">
        <f>CumHKI!BH96*Inputs!BK$15*Population!BH95</f>
        <v>1775641.9088633421</v>
      </c>
      <c r="BJ96" s="4">
        <f>CumHKI!BI96*Inputs!BL$15*Population!BI95</f>
        <v>1571219.2553893547</v>
      </c>
      <c r="BK96" s="4">
        <f>CumHKI!BJ96*Inputs!BM$15*Population!BJ95</f>
        <v>1398743.5476690261</v>
      </c>
      <c r="BL96" s="4">
        <f>CumHKI!BK96*Inputs!BN$15*Population!BK95</f>
        <v>1164865.8484110732</v>
      </c>
      <c r="BM96" s="4">
        <f>CumHKI!BL96*Inputs!BO$15*Population!BL95</f>
        <v>983127.50681522337</v>
      </c>
      <c r="BN96" s="4">
        <f>CumHKI!BM96*Inputs!BP$15*Population!BM95</f>
        <v>827322.98772182595</v>
      </c>
      <c r="BO96" s="4">
        <f>CumHKI!BN96*Inputs!BQ$15*Population!BN95</f>
        <v>652683.07357913023</v>
      </c>
      <c r="BP96" s="4">
        <f>CumHKI!BO96*Inputs!BR$15*Population!BO95</f>
        <v>647235.73891616543</v>
      </c>
      <c r="BQ96" s="4">
        <f>CumHKI!BP96*Inputs!BS$15*Population!BP95</f>
        <v>548224.85488718143</v>
      </c>
      <c r="BR96" s="4">
        <f>CumHKI!BQ96*Inputs!BT$15*Population!BQ95</f>
        <v>486703.5546225342</v>
      </c>
      <c r="BS96" s="4">
        <f>CumHKI!BR96*Inputs!BU$15*Population!BR95</f>
        <v>445486.08559616451</v>
      </c>
      <c r="BT96" s="4">
        <f>CumHKI!BS96*Inputs!BV$15*Population!BS95</f>
        <v>416412.19180736569</v>
      </c>
      <c r="BU96" s="4">
        <f>CumHKI!BT96*Inputs!BW$15*Population!BT95</f>
        <v>367024.46903652482</v>
      </c>
      <c r="BV96" s="4">
        <f>CumHKI!BU96*Inputs!BX$15*Population!BU95</f>
        <v>333982.35040582984</v>
      </c>
      <c r="BW96" s="4">
        <f>CumHKI!BV96*Inputs!BY$15*Population!BV95</f>
        <v>277796.29603919986</v>
      </c>
      <c r="BX96" s="4">
        <f>CumHKI!BW96*Inputs!BZ$15*Population!BW95</f>
        <v>244328.37269304422</v>
      </c>
      <c r="BY96" s="4">
        <f>CumHKI!BX96*Inputs!CA$15*Population!BX95</f>
        <v>226277.86616096937</v>
      </c>
      <c r="BZ96" s="4">
        <f>CumHKI!BY96*Inputs!CB$15*Population!BY95</f>
        <v>208887.56787941934</v>
      </c>
      <c r="CA96" s="4">
        <f>CumHKI!BZ96*Inputs!CC$15*Population!BZ95</f>
        <v>169774.47416590946</v>
      </c>
      <c r="CB96" s="4">
        <f>CumHKI!CA96*Inputs!CD$15*Population!CA95</f>
        <v>175584.25510142918</v>
      </c>
      <c r="CC96" s="4">
        <f>CumHKI!CB96*Inputs!CE$15*Population!CB95</f>
        <v>153633.44458667017</v>
      </c>
      <c r="CD96" s="4">
        <f>CumHKI!CC96*Inputs!CF$15*Population!CC95</f>
        <v>121226.62432980716</v>
      </c>
      <c r="CE96" s="4">
        <f>CumHKI!CD96*Inputs!CG$15*Population!CD95</f>
        <v>104896.14710631933</v>
      </c>
      <c r="CF96" s="4">
        <f>CumHKI!CE96*Inputs!CH$15*Population!CE95</f>
        <v>76868.199969877896</v>
      </c>
      <c r="CG96" s="4">
        <f>CumHKI!CF96*Inputs!CI$15*Population!CF95</f>
        <v>65163.587336746677</v>
      </c>
      <c r="CH96" s="4">
        <f>CumHKI!CG96*Inputs!CJ$15*Population!CG95</f>
        <v>54754.410633523745</v>
      </c>
      <c r="CI96" s="4">
        <f>CumHKI!CH96*Inputs!CK$15*Population!CH95</f>
        <v>46013.351147871304</v>
      </c>
      <c r="CJ96" s="4">
        <f>CumHKI!CI96*Inputs!CL$15*Population!CI95</f>
        <v>38575.887546042075</v>
      </c>
      <c r="CK96" s="4">
        <f>CumHKI!CJ96*Inputs!CM$15*Population!CJ95</f>
        <v>31716.215633424115</v>
      </c>
      <c r="CL96" s="4">
        <f>CumHKI!CK96*Inputs!CN$15*Population!CK95</f>
        <v>25539.943715775364</v>
      </c>
      <c r="CM96" s="4">
        <f>CumHKI!CL96*Inputs!CO$15*Population!CL95</f>
        <v>20229.553578867297</v>
      </c>
      <c r="CN96" s="4">
        <f>CumHKI!CM96*Inputs!CP$15*Population!CM95</f>
        <v>15764.956225368103</v>
      </c>
      <c r="CO96" s="4">
        <f>CumHKI!CN96*Inputs!CQ$15*Population!CN95</f>
        <v>12118.575941825511</v>
      </c>
      <c r="CP96" s="4">
        <f>CumHKI!CO96*Inputs!CR$15*Population!CO95</f>
        <v>9117.3144349994218</v>
      </c>
      <c r="CQ96" s="4">
        <f>CumHKI!CP96*Inputs!CS$15*Population!CP95</f>
        <v>6917.012360855666</v>
      </c>
      <c r="CR96" s="4">
        <f>CumHKI!CQ96*Inputs!CT$15*Population!CQ95</f>
        <v>5312.9312814976747</v>
      </c>
      <c r="CS96" s="4">
        <f>CumHKI!CR96*Inputs!CU$15*Population!CR95</f>
        <v>4149.7474172459661</v>
      </c>
      <c r="CT96" s="4">
        <f>CumHKI!CS96*Inputs!CV$15*Population!CS95</f>
        <v>3241.2942860343605</v>
      </c>
      <c r="CU96" s="4">
        <f>CumHKI!CT96*Inputs!CW$15*Population!CT95</f>
        <v>2444.6589482332843</v>
      </c>
      <c r="CV96" s="4">
        <f>CumHKI!CU96*Inputs!CX$15*Population!CU95</f>
        <v>1850.877356161837</v>
      </c>
      <c r="CW96" s="4">
        <f>CumHKI!CV96*Inputs!CY$15*Population!CV95</f>
        <v>1391.383794352661</v>
      </c>
      <c r="CX96" s="4">
        <f>CumHKI!CW96*Inputs!CZ$15*Population!CW95</f>
        <v>1023.1265362393353</v>
      </c>
      <c r="CY96" s="4">
        <f>CumHKI!CX96*Inputs!DA$15*Population!CX95</f>
        <v>737.1321619922262</v>
      </c>
      <c r="CZ96" s="4">
        <f>CumHKI!CY96*Inputs!DB$15*Population!CY95</f>
        <v>529.81335162894743</v>
      </c>
    </row>
    <row r="97" spans="1:104" x14ac:dyDescent="0.25">
      <c r="A97">
        <f>'HKFI(x)'!AE95</f>
        <v>2043</v>
      </c>
      <c r="B97">
        <f t="shared" si="4"/>
        <v>143725485.26813474</v>
      </c>
      <c r="C97">
        <f t="shared" si="3"/>
        <v>5.6845775311356039</v>
      </c>
      <c r="D97" s="4">
        <f>CumHKI!C97*Inputs!F$15*Population!C96</f>
        <v>0</v>
      </c>
      <c r="E97" s="4">
        <f>CumHKI!D97*Inputs!G$15*Population!D96</f>
        <v>0</v>
      </c>
      <c r="F97" s="4">
        <f>CumHKI!E97*Inputs!H$15*Population!E96</f>
        <v>0</v>
      </c>
      <c r="G97" s="4">
        <f>CumHKI!F97*Inputs!I$15*Population!F96</f>
        <v>0</v>
      </c>
      <c r="H97" s="4">
        <f>CumHKI!G97*Inputs!J$15*Population!G96</f>
        <v>0</v>
      </c>
      <c r="I97" s="4">
        <f>CumHKI!H97*Inputs!K$15*Population!H96</f>
        <v>0</v>
      </c>
      <c r="J97" s="4">
        <f>CumHKI!I97*Inputs!L$15*Population!I96</f>
        <v>0</v>
      </c>
      <c r="K97" s="4">
        <f>CumHKI!J97*Inputs!M$15*Population!J96</f>
        <v>0</v>
      </c>
      <c r="L97" s="4">
        <f>CumHKI!K97*Inputs!N$15*Population!K96</f>
        <v>0</v>
      </c>
      <c r="M97" s="4">
        <f>CumHKI!L97*Inputs!O$15*Population!L96</f>
        <v>0</v>
      </c>
      <c r="N97" s="4">
        <f>CumHKI!M97*Inputs!P$15*Population!M96</f>
        <v>0</v>
      </c>
      <c r="O97" s="4">
        <f>CumHKI!N97*Inputs!Q$15*Population!N96</f>
        <v>0</v>
      </c>
      <c r="P97" s="4">
        <f>CumHKI!O97*Inputs!R$15*Population!O96</f>
        <v>0</v>
      </c>
      <c r="Q97" s="4">
        <f>CumHKI!P97*Inputs!S$15*Population!P96</f>
        <v>0</v>
      </c>
      <c r="R97" s="4">
        <f>CumHKI!Q97*Inputs!T$15*Population!Q96</f>
        <v>0</v>
      </c>
      <c r="S97" s="4">
        <f>CumHKI!R97*Inputs!U$15*Population!R96</f>
        <v>41446.198947122663</v>
      </c>
      <c r="T97" s="4">
        <f>CumHKI!S97*Inputs!V$15*Population!S96</f>
        <v>56642.757171706486</v>
      </c>
      <c r="U97" s="4">
        <f>CumHKI!T97*Inputs!W$15*Population!T96</f>
        <v>104039.9125544109</v>
      </c>
      <c r="V97" s="4">
        <f>CumHKI!U97*Inputs!X$15*Population!U96</f>
        <v>176090.17172377999</v>
      </c>
      <c r="W97" s="4">
        <f>CumHKI!V97*Inputs!Y$15*Population!V96</f>
        <v>328448.08509912936</v>
      </c>
      <c r="X97" s="4">
        <f>CumHKI!W97*Inputs!Z$15*Population!W96</f>
        <v>496919.94892663276</v>
      </c>
      <c r="Y97" s="4">
        <f>CumHKI!X97*Inputs!AA$15*Population!X96</f>
        <v>797288.73351254174</v>
      </c>
      <c r="Z97" s="4">
        <f>CumHKI!Y97*Inputs!AB$15*Population!Y96</f>
        <v>1140722.8534593456</v>
      </c>
      <c r="AA97" s="4">
        <f>CumHKI!Z97*Inputs!AC$15*Population!Z96</f>
        <v>1544533.3890955304</v>
      </c>
      <c r="AB97" s="4">
        <f>CumHKI!AA97*Inputs!AD$15*Population!AA96</f>
        <v>2044263.4612491783</v>
      </c>
      <c r="AC97" s="4">
        <f>CumHKI!AB97*Inputs!AE$15*Population!AB96</f>
        <v>2560792.8099900153</v>
      </c>
      <c r="AD97" s="4">
        <f>CumHKI!AC97*Inputs!AF$15*Population!AC96</f>
        <v>3114809.4585622773</v>
      </c>
      <c r="AE97" s="4">
        <f>CumHKI!AD97*Inputs!AG$15*Population!AD96</f>
        <v>3470064.3977854555</v>
      </c>
      <c r="AF97" s="4">
        <f>CumHKI!AE97*Inputs!AH$15*Population!AE96</f>
        <v>3926499.9106159704</v>
      </c>
      <c r="AG97" s="4">
        <f>CumHKI!AF97*Inputs!AI$15*Population!AF96</f>
        <v>4441781.1019367874</v>
      </c>
      <c r="AH97" s="4">
        <f>CumHKI!AG97*Inputs!AJ$15*Population!AG96</f>
        <v>4610618.4923150521</v>
      </c>
      <c r="AI97" s="4">
        <f>CumHKI!AH97*Inputs!AK$15*Population!AH96</f>
        <v>4961226.1259936402</v>
      </c>
      <c r="AJ97" s="4">
        <f>CumHKI!AI97*Inputs!AL$15*Population!AI96</f>
        <v>5295106.0533320801</v>
      </c>
      <c r="AK97" s="4">
        <f>CumHKI!AJ97*Inputs!AM$15*Population!AJ96</f>
        <v>5544508.1130875219</v>
      </c>
      <c r="AL97" s="4">
        <f>CumHKI!AK97*Inputs!AN$15*Population!AK96</f>
        <v>5727073.9067482864</v>
      </c>
      <c r="AM97" s="4">
        <f>CumHKI!AL97*Inputs!AO$15*Population!AL96</f>
        <v>5618649.4667752692</v>
      </c>
      <c r="AN97" s="4">
        <f>CumHKI!AM97*Inputs!AP$15*Population!AM96</f>
        <v>5459398.3790547606</v>
      </c>
      <c r="AO97" s="4">
        <f>CumHKI!AN97*Inputs!AQ$15*Population!AN96</f>
        <v>4990438.3978758873</v>
      </c>
      <c r="AP97" s="4">
        <f>CumHKI!AO97*Inputs!AR$15*Population!AO96</f>
        <v>4483331.2902713865</v>
      </c>
      <c r="AQ97" s="4">
        <f>CumHKI!AP97*Inputs!AS$15*Population!AP96</f>
        <v>4399773.114197881</v>
      </c>
      <c r="AR97" s="4">
        <f>CumHKI!AQ97*Inputs!AT$15*Population!AQ96</f>
        <v>4451803.6373457853</v>
      </c>
      <c r="AS97" s="4">
        <f>CumHKI!AR97*Inputs!AU$15*Population!AR96</f>
        <v>4473862.5863339286</v>
      </c>
      <c r="AT97" s="4">
        <f>CumHKI!AS97*Inputs!AV$15*Population!AS96</f>
        <v>4228328.0082684979</v>
      </c>
      <c r="AU97" s="4">
        <f>CumHKI!AT97*Inputs!AW$15*Population!AT96</f>
        <v>4037164.5650748978</v>
      </c>
      <c r="AV97" s="4">
        <f>CumHKI!AU97*Inputs!AX$15*Population!AU96</f>
        <v>3936244.9695264753</v>
      </c>
      <c r="AW97" s="4">
        <f>CumHKI!AV97*Inputs!AY$15*Population!AV96</f>
        <v>3712856.4999971674</v>
      </c>
      <c r="AX97" s="4">
        <f>CumHKI!AW97*Inputs!AZ$15*Population!AW96</f>
        <v>3590613.6604650985</v>
      </c>
      <c r="AY97" s="4">
        <f>CumHKI!AX97*Inputs!BA$15*Population!AX96</f>
        <v>3246027.4564093393</v>
      </c>
      <c r="AZ97" s="4">
        <f>CumHKI!AY97*Inputs!BB$15*Population!AY96</f>
        <v>2978289.1449945089</v>
      </c>
      <c r="BA97" s="4">
        <f>CumHKI!AZ97*Inputs!BC$15*Population!AZ96</f>
        <v>2902542.8438292439</v>
      </c>
      <c r="BB97" s="4">
        <f>CumHKI!BA97*Inputs!BD$15*Population!BA96</f>
        <v>2671674.1574732671</v>
      </c>
      <c r="BC97" s="4">
        <f>CumHKI!BB97*Inputs!BE$15*Population!BB96</f>
        <v>2581809.3058839082</v>
      </c>
      <c r="BD97" s="4">
        <f>CumHKI!BC97*Inputs!BF$15*Population!BC96</f>
        <v>2422467.5907625277</v>
      </c>
      <c r="BE97" s="4">
        <f>CumHKI!BD97*Inputs!BG$15*Population!BD96</f>
        <v>2274944.3077768674</v>
      </c>
      <c r="BF97" s="4">
        <f>CumHKI!BE97*Inputs!BH$15*Population!BE96</f>
        <v>2255339.43749166</v>
      </c>
      <c r="BG97" s="4">
        <f>CumHKI!BF97*Inputs!BI$15*Population!BF96</f>
        <v>2172590.9592100303</v>
      </c>
      <c r="BH97" s="4">
        <f>CumHKI!BG97*Inputs!BJ$15*Population!BG96</f>
        <v>2042194.4556836379</v>
      </c>
      <c r="BI97" s="4">
        <f>CumHKI!BH97*Inputs!BK$15*Population!BH96</f>
        <v>1852599.5438343068</v>
      </c>
      <c r="BJ97" s="4">
        <f>CumHKI!BI97*Inputs!BL$15*Population!BI96</f>
        <v>1640089.5626925358</v>
      </c>
      <c r="BK97" s="4">
        <f>CumHKI!BJ97*Inputs!BM$15*Population!BJ96</f>
        <v>1463157.9572785259</v>
      </c>
      <c r="BL97" s="4">
        <f>CumHKI!BK97*Inputs!BN$15*Population!BK96</f>
        <v>1220689.2064479757</v>
      </c>
      <c r="BM97" s="4">
        <f>CumHKI!BL97*Inputs!BO$15*Population!BL96</f>
        <v>1031499.5705484736</v>
      </c>
      <c r="BN97" s="4">
        <f>CumHKI!BM97*Inputs!BP$15*Population!BM96</f>
        <v>868400.53601691441</v>
      </c>
      <c r="BO97" s="4">
        <f>CumHKI!BN97*Inputs!BQ$15*Population!BN96</f>
        <v>686098.06563680165</v>
      </c>
      <c r="BP97" s="4">
        <f>CumHKI!BO97*Inputs!BR$15*Population!BO96</f>
        <v>681841.19501431426</v>
      </c>
      <c r="BQ97" s="4">
        <f>CumHKI!BP97*Inputs!BS$15*Population!BP96</f>
        <v>578325.42964803951</v>
      </c>
      <c r="BR97" s="4">
        <f>CumHKI!BQ97*Inputs!BT$15*Population!BQ96</f>
        <v>514308.14459938923</v>
      </c>
      <c r="BS97" s="4">
        <f>CumHKI!BR97*Inputs!BU$15*Population!BR96</f>
        <v>470484.40059754904</v>
      </c>
      <c r="BT97" s="4">
        <f>CumHKI!BS97*Inputs!BV$15*Population!BS96</f>
        <v>439066.53553118918</v>
      </c>
      <c r="BU97" s="4">
        <f>CumHKI!BT97*Inputs!BW$15*Population!BT96</f>
        <v>386620.76776704245</v>
      </c>
      <c r="BV97" s="4">
        <f>CumHKI!BU97*Inputs!BX$15*Population!BU96</f>
        <v>352023.10325262015</v>
      </c>
      <c r="BW97" s="4">
        <f>CumHKI!BV97*Inputs!BY$15*Population!BV96</f>
        <v>292766.52025884634</v>
      </c>
      <c r="BX97" s="4">
        <f>CumHKI!BW97*Inputs!BZ$15*Population!BW96</f>
        <v>258328.47740719028</v>
      </c>
      <c r="BY97" s="4">
        <f>CumHKI!BX97*Inputs!CA$15*Population!BX96</f>
        <v>240210.25876177382</v>
      </c>
      <c r="BZ97" s="4">
        <f>CumHKI!BY97*Inputs!CB$15*Population!BY96</f>
        <v>221155.04647296487</v>
      </c>
      <c r="CA97" s="4">
        <f>CumHKI!BZ97*Inputs!CC$15*Population!BZ96</f>
        <v>178294.28162785282</v>
      </c>
      <c r="CB97" s="4">
        <f>CumHKI!CA97*Inputs!CD$15*Population!CA96</f>
        <v>183105.44555022501</v>
      </c>
      <c r="CC97" s="4">
        <f>CumHKI!CB97*Inputs!CE$15*Population!CB96</f>
        <v>160003.29358942836</v>
      </c>
      <c r="CD97" s="4">
        <f>CumHKI!CC97*Inputs!CF$15*Population!CC96</f>
        <v>126533.69071620307</v>
      </c>
      <c r="CE97" s="4">
        <f>CumHKI!CD97*Inputs!CG$15*Population!CD96</f>
        <v>110327.73375676799</v>
      </c>
      <c r="CF97" s="4">
        <f>CumHKI!CE97*Inputs!CH$15*Population!CE96</f>
        <v>81511.930344701672</v>
      </c>
      <c r="CG97" s="4">
        <f>CumHKI!CF97*Inputs!CI$15*Population!CF96</f>
        <v>69887.467815030439</v>
      </c>
      <c r="CH97" s="4">
        <f>CumHKI!CG97*Inputs!CJ$15*Population!CG96</f>
        <v>58831.475274437122</v>
      </c>
      <c r="CI97" s="4">
        <f>CumHKI!CH97*Inputs!CK$15*Population!CH96</f>
        <v>49065.045655126953</v>
      </c>
      <c r="CJ97" s="4">
        <f>CumHKI!CI97*Inputs!CL$15*Population!CI96</f>
        <v>40937.50695550791</v>
      </c>
      <c r="CK97" s="4">
        <f>CumHKI!CJ97*Inputs!CM$15*Population!CJ96</f>
        <v>34094.30740004134</v>
      </c>
      <c r="CL97" s="4">
        <f>CumHKI!CK97*Inputs!CN$15*Population!CK96</f>
        <v>27828.581839984054</v>
      </c>
      <c r="CM97" s="4">
        <f>CumHKI!CL97*Inputs!CO$15*Population!CL96</f>
        <v>22231.719834461765</v>
      </c>
      <c r="CN97" s="4">
        <f>CumHKI!CM97*Inputs!CP$15*Population!CM96</f>
        <v>17462.811486805189</v>
      </c>
      <c r="CO97" s="4">
        <f>CumHKI!CN97*Inputs!CQ$15*Population!CN96</f>
        <v>13492.80000989311</v>
      </c>
      <c r="CP97" s="4">
        <f>CumHKI!CO97*Inputs!CR$15*Population!CO96</f>
        <v>10284.304492907884</v>
      </c>
      <c r="CQ97" s="4">
        <f>CumHKI!CP97*Inputs!CS$15*Population!CP96</f>
        <v>7737.3148674590802</v>
      </c>
      <c r="CR97" s="4">
        <f>CumHKI!CQ97*Inputs!CT$15*Population!CQ96</f>
        <v>5870.0512041789825</v>
      </c>
      <c r="CS97" s="4">
        <f>CumHKI!CR97*Inputs!CU$15*Population!CR96</f>
        <v>4508.7643392352729</v>
      </c>
      <c r="CT97" s="4">
        <f>CumHKI!CS97*Inputs!CV$15*Population!CS96</f>
        <v>3521.6403488731021</v>
      </c>
      <c r="CU97" s="4">
        <f>CumHKI!CT97*Inputs!CW$15*Population!CT96</f>
        <v>2750.6909680411186</v>
      </c>
      <c r="CV97" s="4">
        <f>CumHKI!CU97*Inputs!CX$15*Population!CU96</f>
        <v>2074.6346043985559</v>
      </c>
      <c r="CW97" s="4">
        <f>CumHKI!CV97*Inputs!CY$15*Population!CV96</f>
        <v>1570.7279800178621</v>
      </c>
      <c r="CX97" s="4">
        <f>CumHKI!CW97*Inputs!CZ$15*Population!CW96</f>
        <v>1180.783507592952</v>
      </c>
      <c r="CY97" s="4">
        <f>CumHKI!CX97*Inputs!DA$15*Population!CX96</f>
        <v>868.26578337012495</v>
      </c>
      <c r="CZ97" s="4">
        <f>CumHKI!CY97*Inputs!DB$15*Population!CY96</f>
        <v>625.5596071547651</v>
      </c>
    </row>
    <row r="98" spans="1:104" x14ac:dyDescent="0.25">
      <c r="A98">
        <f>'HKFI(x)'!AE96</f>
        <v>2044</v>
      </c>
      <c r="B98">
        <f t="shared" si="4"/>
        <v>151271934.36742684</v>
      </c>
      <c r="C98">
        <f t="shared" si="3"/>
        <v>5.2505991440650934</v>
      </c>
      <c r="D98" s="4">
        <f>CumHKI!C98*Inputs!F$15*Population!C97</f>
        <v>0</v>
      </c>
      <c r="E98" s="4">
        <f>CumHKI!D98*Inputs!G$15*Population!D97</f>
        <v>0</v>
      </c>
      <c r="F98" s="4">
        <f>CumHKI!E98*Inputs!H$15*Population!E97</f>
        <v>0</v>
      </c>
      <c r="G98" s="4">
        <f>CumHKI!F98*Inputs!I$15*Population!F97</f>
        <v>0</v>
      </c>
      <c r="H98" s="4">
        <f>CumHKI!G98*Inputs!J$15*Population!G97</f>
        <v>0</v>
      </c>
      <c r="I98" s="4">
        <f>CumHKI!H98*Inputs!K$15*Population!H97</f>
        <v>0</v>
      </c>
      <c r="J98" s="4">
        <f>CumHKI!I98*Inputs!L$15*Population!I97</f>
        <v>0</v>
      </c>
      <c r="K98" s="4">
        <f>CumHKI!J98*Inputs!M$15*Population!J97</f>
        <v>0</v>
      </c>
      <c r="L98" s="4">
        <f>CumHKI!K98*Inputs!N$15*Population!K97</f>
        <v>0</v>
      </c>
      <c r="M98" s="4">
        <f>CumHKI!L98*Inputs!O$15*Population!L97</f>
        <v>0</v>
      </c>
      <c r="N98" s="4">
        <f>CumHKI!M98*Inputs!P$15*Population!M97</f>
        <v>0</v>
      </c>
      <c r="O98" s="4">
        <f>CumHKI!N98*Inputs!Q$15*Population!N97</f>
        <v>0</v>
      </c>
      <c r="P98" s="4">
        <f>CumHKI!O98*Inputs!R$15*Population!O97</f>
        <v>0</v>
      </c>
      <c r="Q98" s="4">
        <f>CumHKI!P98*Inputs!S$15*Population!P97</f>
        <v>0</v>
      </c>
      <c r="R98" s="4">
        <f>CumHKI!Q98*Inputs!T$15*Population!Q97</f>
        <v>0</v>
      </c>
      <c r="S98" s="4">
        <f>CumHKI!R98*Inputs!U$15*Population!R97</f>
        <v>44674.318378520373</v>
      </c>
      <c r="T98" s="4">
        <f>CumHKI!S98*Inputs!V$15*Population!S97</f>
        <v>61389.269918886552</v>
      </c>
      <c r="U98" s="4">
        <f>CumHKI!T98*Inputs!W$15*Population!T97</f>
        <v>113397.18390835793</v>
      </c>
      <c r="V98" s="4">
        <f>CumHKI!U98*Inputs!X$15*Population!U97</f>
        <v>185506.85834484271</v>
      </c>
      <c r="W98" s="4">
        <f>CumHKI!V98*Inputs!Y$15*Population!V97</f>
        <v>329875.98921031144</v>
      </c>
      <c r="X98" s="4">
        <f>CumHKI!W98*Inputs!Z$15*Population!W97</f>
        <v>486637.73783001601</v>
      </c>
      <c r="Y98" s="4">
        <f>CumHKI!X98*Inputs!AA$15*Population!X97</f>
        <v>785403.87085723667</v>
      </c>
      <c r="Z98" s="4">
        <f>CumHKI!Y98*Inputs!AB$15*Population!Y97</f>
        <v>1123168.9183626834</v>
      </c>
      <c r="AA98" s="4">
        <f>CumHKI!Z98*Inputs!AC$15*Population!Z97</f>
        <v>1545743.5878412663</v>
      </c>
      <c r="AB98" s="4">
        <f>CumHKI!AA98*Inputs!AD$15*Population!AA97</f>
        <v>2098740.7552865408</v>
      </c>
      <c r="AC98" s="4">
        <f>CumHKI!AB98*Inputs!AE$15*Population!AB97</f>
        <v>2675232.793056801</v>
      </c>
      <c r="AD98" s="4">
        <f>CumHKI!AC98*Inputs!AF$15*Population!AC97</f>
        <v>3245135.8305474157</v>
      </c>
      <c r="AE98" s="4">
        <f>CumHKI!AD98*Inputs!AG$15*Population!AD97</f>
        <v>3615278.523381378</v>
      </c>
      <c r="AF98" s="4">
        <f>CumHKI!AE98*Inputs!AH$15*Population!AE97</f>
        <v>4132240.6238290928</v>
      </c>
      <c r="AG98" s="4">
        <f>CumHKI!AF98*Inputs!AI$15*Population!AF97</f>
        <v>4733875.3136919234</v>
      </c>
      <c r="AH98" s="4">
        <f>CumHKI!AG98*Inputs!AJ$15*Population!AG97</f>
        <v>4957943.2976074517</v>
      </c>
      <c r="AI98" s="4">
        <f>CumHKI!AH98*Inputs!AK$15*Population!AH97</f>
        <v>5342900.5325785112</v>
      </c>
      <c r="AJ98" s="4">
        <f>CumHKI!AI98*Inputs!AL$15*Population!AI97</f>
        <v>5249244.4426066205</v>
      </c>
      <c r="AK98" s="4">
        <f>CumHKI!AJ98*Inputs!AM$15*Population!AJ97</f>
        <v>5600800.1890754905</v>
      </c>
      <c r="AL98" s="4">
        <f>CumHKI!AK98*Inputs!AN$15*Population!AK97</f>
        <v>5919338.6590927662</v>
      </c>
      <c r="AM98" s="4">
        <f>CumHKI!AL98*Inputs!AO$15*Population!AL97</f>
        <v>5945089.2808966171</v>
      </c>
      <c r="AN98" s="4">
        <f>CumHKI!AM98*Inputs!AP$15*Population!AM97</f>
        <v>5927440.3841789048</v>
      </c>
      <c r="AO98" s="4">
        <f>CumHKI!AN98*Inputs!AQ$15*Population!AN97</f>
        <v>5583030.7678291947</v>
      </c>
      <c r="AP98" s="4">
        <f>CumHKI!AO98*Inputs!AR$15*Population!AO97</f>
        <v>4958202.0076007778</v>
      </c>
      <c r="AQ98" s="4">
        <f>CumHKI!AP98*Inputs!AS$15*Population!AP97</f>
        <v>4687502.9309777925</v>
      </c>
      <c r="AR98" s="4">
        <f>CumHKI!AQ98*Inputs!AT$15*Population!AQ97</f>
        <v>4640641.7851703027</v>
      </c>
      <c r="AS98" s="4">
        <f>CumHKI!AR98*Inputs!AU$15*Population!AR97</f>
        <v>4735033.9163783742</v>
      </c>
      <c r="AT98" s="4">
        <f>CumHKI!AS98*Inputs!AV$15*Population!AS97</f>
        <v>4504059.9075050773</v>
      </c>
      <c r="AU98" s="4">
        <f>CumHKI!AT98*Inputs!AW$15*Population!AT97</f>
        <v>4289976.1028079996</v>
      </c>
      <c r="AV98" s="4">
        <f>CumHKI!AU98*Inputs!AX$15*Population!AU97</f>
        <v>4171685.5880582822</v>
      </c>
      <c r="AW98" s="4">
        <f>CumHKI!AV98*Inputs!AY$15*Population!AV97</f>
        <v>3925796.8088746704</v>
      </c>
      <c r="AX98" s="4">
        <f>CumHKI!AW98*Inputs!AZ$15*Population!AW97</f>
        <v>3792342.7875766535</v>
      </c>
      <c r="AY98" s="4">
        <f>CumHKI!AX98*Inputs!BA$15*Population!AX97</f>
        <v>3425143.2231232016</v>
      </c>
      <c r="AZ98" s="4">
        <f>CumHKI!AY98*Inputs!BB$15*Population!AY97</f>
        <v>3138781.0824119714</v>
      </c>
      <c r="BA98" s="4">
        <f>CumHKI!AZ98*Inputs!BC$15*Population!AZ97</f>
        <v>3053820.8110550665</v>
      </c>
      <c r="BB98" s="4">
        <f>CumHKI!BA98*Inputs!BD$15*Population!BA97</f>
        <v>2803712.797999505</v>
      </c>
      <c r="BC98" s="4">
        <f>CumHKI!BB98*Inputs!BE$15*Population!BB97</f>
        <v>2704478.134029408</v>
      </c>
      <c r="BD98" s="4">
        <f>CumHKI!BC98*Inputs!BF$15*Population!BC97</f>
        <v>2534257.9684343613</v>
      </c>
      <c r="BE98" s="4">
        <f>CumHKI!BD98*Inputs!BG$15*Population!BD97</f>
        <v>2377928.4133046661</v>
      </c>
      <c r="BF98" s="4">
        <f>CumHKI!BE98*Inputs!BH$15*Population!BE97</f>
        <v>2354257.2811375628</v>
      </c>
      <c r="BG98" s="4">
        <f>CumHKI!BF98*Inputs!BI$15*Population!BF97</f>
        <v>2264513.3840826019</v>
      </c>
      <c r="BH98" s="4">
        <f>CumHKI!BG98*Inputs!BJ$15*Population!BG97</f>
        <v>2126679.9593545599</v>
      </c>
      <c r="BI98" s="4">
        <f>CumHKI!BH98*Inputs!BK$15*Population!BH97</f>
        <v>1927350.5647208537</v>
      </c>
      <c r="BJ98" s="4">
        <f>CumHKI!BI98*Inputs!BL$15*Population!BI97</f>
        <v>1706325.7429107865</v>
      </c>
      <c r="BK98" s="4">
        <f>CumHKI!BJ98*Inputs!BM$15*Population!BJ97</f>
        <v>1523311.6223072568</v>
      </c>
      <c r="BL98" s="4">
        <f>CumHKI!BK98*Inputs!BN$15*Population!BK97</f>
        <v>1273811.7833774239</v>
      </c>
      <c r="BM98" s="4">
        <f>CumHKI!BL98*Inputs!BO$15*Population!BL97</f>
        <v>1078306.8339080871</v>
      </c>
      <c r="BN98" s="4">
        <f>CumHKI!BM98*Inputs!BP$15*Population!BM97</f>
        <v>908903.68719274469</v>
      </c>
      <c r="BO98" s="4">
        <f>CumHKI!BN98*Inputs!BQ$15*Population!BN97</f>
        <v>718499.75204288727</v>
      </c>
      <c r="BP98" s="4">
        <f>CumHKI!BO98*Inputs!BR$15*Population!BO97</f>
        <v>715258.34972887614</v>
      </c>
      <c r="BQ98" s="4">
        <f>CumHKI!BP98*Inputs!BS$15*Population!BP97</f>
        <v>608116.45952522033</v>
      </c>
      <c r="BR98" s="4">
        <f>CumHKI!BQ98*Inputs!BT$15*Population!BQ97</f>
        <v>541600.34644663369</v>
      </c>
      <c r="BS98" s="4">
        <f>CumHKI!BR98*Inputs!BU$15*Population!BR97</f>
        <v>496386.55673769687</v>
      </c>
      <c r="BT98" s="4">
        <f>CumHKI!BS98*Inputs!BV$15*Population!BS97</f>
        <v>462948.63365250913</v>
      </c>
      <c r="BU98" s="4">
        <f>CumHKI!BT98*Inputs!BW$15*Population!BT97</f>
        <v>406886.92539344833</v>
      </c>
      <c r="BV98" s="4">
        <f>CumHKI!BU98*Inputs!BX$15*Population!BU97</f>
        <v>370047.68758873991</v>
      </c>
      <c r="BW98" s="4">
        <f>CumHKI!BV98*Inputs!BY$15*Population!BV97</f>
        <v>307958.43177981384</v>
      </c>
      <c r="BX98" s="4">
        <f>CumHKI!BW98*Inputs!BZ$15*Population!BW97</f>
        <v>271690.04873936315</v>
      </c>
      <c r="BY98" s="4">
        <f>CumHKI!BX98*Inputs!CA$15*Population!BX97</f>
        <v>253469.83088938592</v>
      </c>
      <c r="BZ98" s="4">
        <f>CumHKI!BY98*Inputs!CB$15*Population!BY97</f>
        <v>234311.84357509229</v>
      </c>
      <c r="CA98" s="4">
        <f>CumHKI!BZ98*Inputs!CC$15*Population!BZ97</f>
        <v>188345.40996770599</v>
      </c>
      <c r="CB98" s="4">
        <f>CumHKI!CA98*Inputs!CD$15*Population!CA97</f>
        <v>191778.19304673557</v>
      </c>
      <c r="CC98" s="4">
        <f>CumHKI!CB98*Inputs!CE$15*Population!CB97</f>
        <v>166331.43132572703</v>
      </c>
      <c r="CD98" s="4">
        <f>CumHKI!CC98*Inputs!CF$15*Population!CC97</f>
        <v>131205.8374620573</v>
      </c>
      <c r="CE98" s="4">
        <f>CumHKI!CD98*Inputs!CG$15*Population!CD97</f>
        <v>114488.92045027587</v>
      </c>
      <c r="CF98" s="4">
        <f>CumHKI!CE98*Inputs!CH$15*Population!CE97</f>
        <v>85141.200147055541</v>
      </c>
      <c r="CG98" s="4">
        <f>CumHKI!CF98*Inputs!CI$15*Population!CF97</f>
        <v>73568.044212572146</v>
      </c>
      <c r="CH98" s="4">
        <f>CumHKI!CG98*Inputs!CJ$15*Population!CG97</f>
        <v>62610.976014957763</v>
      </c>
      <c r="CI98" s="4">
        <f>CumHKI!CH98*Inputs!CK$15*Population!CH97</f>
        <v>52248.697803360708</v>
      </c>
      <c r="CJ98" s="4">
        <f>CumHKI!CI98*Inputs!CL$15*Population!CI97</f>
        <v>43165.210059744611</v>
      </c>
      <c r="CK98" s="4">
        <f>CumHKI!CJ98*Inputs!CM$15*Population!CJ97</f>
        <v>35684.857733965422</v>
      </c>
      <c r="CL98" s="4">
        <f>CumHKI!CK98*Inputs!CN$15*Population!CK97</f>
        <v>29464.475297717774</v>
      </c>
      <c r="CM98" s="4">
        <f>CumHKI!CL98*Inputs!CO$15*Population!CL97</f>
        <v>23819.228113532594</v>
      </c>
      <c r="CN98" s="4">
        <f>CumHKI!CM98*Inputs!CP$15*Population!CM97</f>
        <v>18825.433643890792</v>
      </c>
      <c r="CO98" s="4">
        <f>CumHKI!CN98*Inputs!CQ$15*Population!CN97</f>
        <v>14618.449855800303</v>
      </c>
      <c r="CP98" s="4">
        <f>CumHKI!CO98*Inputs!CR$15*Population!CO97</f>
        <v>11160.219479523188</v>
      </c>
      <c r="CQ98" s="4">
        <f>CumHKI!CP98*Inputs!CS$15*Population!CP97</f>
        <v>8506.3956518249524</v>
      </c>
      <c r="CR98" s="4">
        <f>CumHKI!CQ98*Inputs!CT$15*Population!CQ97</f>
        <v>6399.7192606210783</v>
      </c>
      <c r="CS98" s="4">
        <f>CumHKI!CR98*Inputs!CU$15*Population!CR97</f>
        <v>4855.2605646450857</v>
      </c>
      <c r="CT98" s="4">
        <f>CumHKI!CS98*Inputs!CV$15*Population!CS97</f>
        <v>3729.307450671361</v>
      </c>
      <c r="CU98" s="4">
        <f>CumHKI!CT98*Inputs!CW$15*Population!CT97</f>
        <v>2912.8334513630566</v>
      </c>
      <c r="CV98" s="4">
        <f>CumHKI!CU98*Inputs!CX$15*Population!CU97</f>
        <v>2275.1626720304575</v>
      </c>
      <c r="CW98" s="4">
        <f>CumHKI!CV98*Inputs!CY$15*Population!CV97</f>
        <v>1715.9801900217353</v>
      </c>
      <c r="CX98" s="4">
        <f>CumHKI!CW98*Inputs!CZ$15*Population!CW97</f>
        <v>1299.1868986996367</v>
      </c>
      <c r="CY98" s="4">
        <f>CumHKI!CX98*Inputs!DA$15*Population!CX97</f>
        <v>976.65444480585427</v>
      </c>
      <c r="CZ98" s="4">
        <f>CumHKI!CY98*Inputs!DB$15*Population!CY97</f>
        <v>718.16351697689572</v>
      </c>
    </row>
    <row r="99" spans="1:104" x14ac:dyDescent="0.25">
      <c r="A99">
        <f>'HKFI(x)'!AE97</f>
        <v>2045</v>
      </c>
      <c r="B99">
        <f t="shared" si="4"/>
        <v>158838681.84852248</v>
      </c>
      <c r="C99">
        <f t="shared" si="3"/>
        <v>5.0020828468529066</v>
      </c>
      <c r="D99" s="4">
        <f>CumHKI!C99*Inputs!F$15*Population!C98</f>
        <v>0</v>
      </c>
      <c r="E99" s="4">
        <f>CumHKI!D99*Inputs!G$15*Population!D98</f>
        <v>0</v>
      </c>
      <c r="F99" s="4">
        <f>CumHKI!E99*Inputs!H$15*Population!E98</f>
        <v>0</v>
      </c>
      <c r="G99" s="4">
        <f>CumHKI!F99*Inputs!I$15*Population!F98</f>
        <v>0</v>
      </c>
      <c r="H99" s="4">
        <f>CumHKI!G99*Inputs!J$15*Population!G98</f>
        <v>0</v>
      </c>
      <c r="I99" s="4">
        <f>CumHKI!H99*Inputs!K$15*Population!H98</f>
        <v>0</v>
      </c>
      <c r="J99" s="4">
        <f>CumHKI!I99*Inputs!L$15*Population!I98</f>
        <v>0</v>
      </c>
      <c r="K99" s="4">
        <f>CumHKI!J99*Inputs!M$15*Population!J98</f>
        <v>0</v>
      </c>
      <c r="L99" s="4">
        <f>CumHKI!K99*Inputs!N$15*Population!K98</f>
        <v>0</v>
      </c>
      <c r="M99" s="4">
        <f>CumHKI!L99*Inputs!O$15*Population!L98</f>
        <v>0</v>
      </c>
      <c r="N99" s="4">
        <f>CumHKI!M99*Inputs!P$15*Population!M98</f>
        <v>0</v>
      </c>
      <c r="O99" s="4">
        <f>CumHKI!N99*Inputs!Q$15*Population!N98</f>
        <v>0</v>
      </c>
      <c r="P99" s="4">
        <f>CumHKI!O99*Inputs!R$15*Population!O98</f>
        <v>0</v>
      </c>
      <c r="Q99" s="4">
        <f>CumHKI!P99*Inputs!S$15*Population!P98</f>
        <v>0</v>
      </c>
      <c r="R99" s="4">
        <f>CumHKI!Q99*Inputs!T$15*Population!Q98</f>
        <v>0</v>
      </c>
      <c r="S99" s="4">
        <f>CumHKI!R99*Inputs!U$15*Population!R98</f>
        <v>49069.736073917542</v>
      </c>
      <c r="T99" s="4">
        <f>CumHKI!S99*Inputs!V$15*Population!S98</f>
        <v>66080.976579090624</v>
      </c>
      <c r="U99" s="4">
        <f>CumHKI!T99*Inputs!W$15*Population!T98</f>
        <v>122690.01645367137</v>
      </c>
      <c r="V99" s="4">
        <f>CumHKI!U99*Inputs!X$15*Population!U98</f>
        <v>201811.53644341754</v>
      </c>
      <c r="W99" s="4">
        <f>CumHKI!V99*Inputs!Y$15*Population!V98</f>
        <v>346951.96317146905</v>
      </c>
      <c r="X99" s="4">
        <f>CumHKI!W99*Inputs!Z$15*Population!W98</f>
        <v>487988.85203655635</v>
      </c>
      <c r="Y99" s="4">
        <f>CumHKI!X99*Inputs!AA$15*Population!X98</f>
        <v>767727.00289254624</v>
      </c>
      <c r="Z99" s="4">
        <f>CumHKI!Y99*Inputs!AB$15*Population!Y98</f>
        <v>1104304.5895106252</v>
      </c>
      <c r="AA99" s="4">
        <f>CumHKI!Z99*Inputs!AC$15*Population!Z98</f>
        <v>1518071.1093970158</v>
      </c>
      <c r="AB99" s="4">
        <f>CumHKI!AA99*Inputs!AD$15*Population!AA98</f>
        <v>2095542.2486422549</v>
      </c>
      <c r="AC99" s="4">
        <f>CumHKI!AB99*Inputs!AE$15*Population!AB98</f>
        <v>2741250.570568963</v>
      </c>
      <c r="AD99" s="4">
        <f>CumHKI!AC99*Inputs!AF$15*Population!AC98</f>
        <v>3382778.5598844066</v>
      </c>
      <c r="AE99" s="4">
        <f>CumHKI!AD99*Inputs!AG$15*Population!AD98</f>
        <v>3759423.071746991</v>
      </c>
      <c r="AF99" s="4">
        <f>CumHKI!AE99*Inputs!AH$15*Population!AE98</f>
        <v>4297020.9938247744</v>
      </c>
      <c r="AG99" s="4">
        <f>CumHKI!AF99*Inputs!AI$15*Population!AF98</f>
        <v>4972522.0402612425</v>
      </c>
      <c r="AH99" s="4">
        <f>CumHKI!AG99*Inputs!AJ$15*Population!AG98</f>
        <v>5274059.1605510321</v>
      </c>
      <c r="AI99" s="4">
        <f>CumHKI!AH99*Inputs!AK$15*Population!AH98</f>
        <v>5734654.2796373814</v>
      </c>
      <c r="AJ99" s="4">
        <f>CumHKI!AI99*Inputs!AL$15*Population!AI98</f>
        <v>5642557.6636637654</v>
      </c>
      <c r="AK99" s="4">
        <f>CumHKI!AJ99*Inputs!AM$15*Population!AJ98</f>
        <v>5542023.8149404172</v>
      </c>
      <c r="AL99" s="4">
        <f>CumHKI!AK99*Inputs!AN$15*Population!AK98</f>
        <v>5968422.9629544327</v>
      </c>
      <c r="AM99" s="4">
        <f>CumHKI!AL99*Inputs!AO$15*Population!AL98</f>
        <v>6133392.7425075481</v>
      </c>
      <c r="AN99" s="4">
        <f>CumHKI!AM99*Inputs!AP$15*Population!AM98</f>
        <v>6260384.3970609382</v>
      </c>
      <c r="AO99" s="4">
        <f>CumHKI!AN99*Inputs!AQ$15*Population!AN98</f>
        <v>6050728.9721083166</v>
      </c>
      <c r="AP99" s="4">
        <f>CumHKI!AO99*Inputs!AR$15*Population!AO98</f>
        <v>5537040.7983374065</v>
      </c>
      <c r="AQ99" s="4">
        <f>CumHKI!AP99*Inputs!AS$15*Population!AP98</f>
        <v>5174959.0220049582</v>
      </c>
      <c r="AR99" s="4">
        <f>CumHKI!AQ99*Inputs!AT$15*Population!AQ98</f>
        <v>4935709.9354585204</v>
      </c>
      <c r="AS99" s="4">
        <f>CumHKI!AR99*Inputs!AU$15*Population!AR98</f>
        <v>4927527.105861933</v>
      </c>
      <c r="AT99" s="4">
        <f>CumHKI!AS99*Inputs!AV$15*Population!AS98</f>
        <v>4758880.7588196024</v>
      </c>
      <c r="AU99" s="4">
        <f>CumHKI!AT99*Inputs!AW$15*Population!AT98</f>
        <v>4561921.9285171023</v>
      </c>
      <c r="AV99" s="4">
        <f>CumHKI!AU99*Inputs!AX$15*Population!AU98</f>
        <v>4425334.0604938036</v>
      </c>
      <c r="AW99" s="4">
        <f>CumHKI!AV99*Inputs!AY$15*Population!AV98</f>
        <v>4153593.3365726662</v>
      </c>
      <c r="AX99" s="4">
        <f>CumHKI!AW99*Inputs!AZ$15*Population!AW98</f>
        <v>4003289.5592539688</v>
      </c>
      <c r="AY99" s="4">
        <f>CumHKI!AX99*Inputs!BA$15*Population!AX98</f>
        <v>3611880.6550099202</v>
      </c>
      <c r="AZ99" s="4">
        <f>CumHKI!AY99*Inputs!BB$15*Population!AY98</f>
        <v>3307072.0704881032</v>
      </c>
      <c r="BA99" s="4">
        <f>CumHKI!AZ99*Inputs!BC$15*Population!AZ98</f>
        <v>3213738.9277602648</v>
      </c>
      <c r="BB99" s="4">
        <f>CumHKI!BA99*Inputs!BD$15*Population!BA98</f>
        <v>2945482.5944378986</v>
      </c>
      <c r="BC99" s="4">
        <f>CumHKI!BB99*Inputs!BE$15*Population!BB98</f>
        <v>2833885.2305488139</v>
      </c>
      <c r="BD99" s="4">
        <f>CumHKI!BC99*Inputs!BF$15*Population!BC98</f>
        <v>2650950.8597362768</v>
      </c>
      <c r="BE99" s="4">
        <f>CumHKI!BD99*Inputs!BG$15*Population!BD98</f>
        <v>2484405.0253810217</v>
      </c>
      <c r="BF99" s="4">
        <f>CumHKI!BE99*Inputs!BH$15*Population!BE98</f>
        <v>2457898.2920242562</v>
      </c>
      <c r="BG99" s="4">
        <f>CumHKI!BF99*Inputs!BI$15*Population!BF98</f>
        <v>2361303.3292758078</v>
      </c>
      <c r="BH99" s="4">
        <f>CumHKI!BG99*Inputs!BJ$15*Population!BG98</f>
        <v>2214457.5685041621</v>
      </c>
      <c r="BI99" s="4">
        <f>CumHKI!BH99*Inputs!BK$15*Population!BH98</f>
        <v>2005118.2125479367</v>
      </c>
      <c r="BJ99" s="4">
        <f>CumHKI!BI99*Inputs!BL$15*Population!BI98</f>
        <v>1773416.1490172166</v>
      </c>
      <c r="BK99" s="4">
        <f>CumHKI!BJ99*Inputs!BM$15*Population!BJ98</f>
        <v>1583480.6882905129</v>
      </c>
      <c r="BL99" s="4">
        <f>CumHKI!BK99*Inputs!BN$15*Population!BK98</f>
        <v>1325363.5529416825</v>
      </c>
      <c r="BM99" s="4">
        <f>CumHKI!BL99*Inputs!BO$15*Population!BL98</f>
        <v>1124758.2910519042</v>
      </c>
      <c r="BN99" s="4">
        <f>CumHKI!BM99*Inputs!BP$15*Population!BM98</f>
        <v>949745.10115657875</v>
      </c>
      <c r="BO99" s="4">
        <f>CumHKI!BN99*Inputs!BQ$15*Population!BN98</f>
        <v>751686.81869592308</v>
      </c>
      <c r="BP99" s="4">
        <f>CumHKI!BO99*Inputs!BR$15*Population!BO98</f>
        <v>748820.17333978275</v>
      </c>
      <c r="BQ99" s="4">
        <f>CumHKI!BP99*Inputs!BS$15*Population!BP98</f>
        <v>637894.37264539558</v>
      </c>
      <c r="BR99" s="4">
        <f>CumHKI!BQ99*Inputs!BT$15*Population!BQ98</f>
        <v>569616.81931196991</v>
      </c>
      <c r="BS99" s="4">
        <f>CumHKI!BR99*Inputs!BU$15*Population!BR98</f>
        <v>522903.41907856055</v>
      </c>
      <c r="BT99" s="4">
        <f>CumHKI!BS99*Inputs!BV$15*Population!BS98</f>
        <v>488695.54944727005</v>
      </c>
      <c r="BU99" s="4">
        <f>CumHKI!BT99*Inputs!BW$15*Population!BT98</f>
        <v>429227.88729271299</v>
      </c>
      <c r="BV99" s="4">
        <f>CumHKI!BU99*Inputs!BX$15*Population!BU98</f>
        <v>389535.20026931848</v>
      </c>
      <c r="BW99" s="4">
        <f>CumHKI!BV99*Inputs!BY$15*Population!BV98</f>
        <v>323737.63737739524</v>
      </c>
      <c r="BX99" s="4">
        <f>CumHKI!BW99*Inputs!BZ$15*Population!BW98</f>
        <v>285821.32403333375</v>
      </c>
      <c r="BY99" s="4">
        <f>CumHKI!BX99*Inputs!CA$15*Population!BX98</f>
        <v>266604.26122377504</v>
      </c>
      <c r="BZ99" s="4">
        <f>CumHKI!BY99*Inputs!CB$15*Population!BY98</f>
        <v>247291.83962906682</v>
      </c>
      <c r="CA99" s="4">
        <f>CumHKI!BZ99*Inputs!CC$15*Population!BZ98</f>
        <v>199597.96211765544</v>
      </c>
      <c r="CB99" s="4">
        <f>CumHKI!CA99*Inputs!CD$15*Population!CA98</f>
        <v>202582.07336439542</v>
      </c>
      <c r="CC99" s="4">
        <f>CumHKI!CB99*Inputs!CE$15*Population!CB98</f>
        <v>174114.47240175237</v>
      </c>
      <c r="CD99" s="4">
        <f>CumHKI!CC99*Inputs!CF$15*Population!CC98</f>
        <v>136248.30767784678</v>
      </c>
      <c r="CE99" s="4">
        <f>CumHKI!CD99*Inputs!CG$15*Population!CD98</f>
        <v>118419.58296968344</v>
      </c>
      <c r="CF99" s="4">
        <f>CumHKI!CE99*Inputs!CH$15*Population!CE98</f>
        <v>87976.173729139657</v>
      </c>
      <c r="CG99" s="4">
        <f>CumHKI!CF99*Inputs!CI$15*Population!CF98</f>
        <v>76411.649660964744</v>
      </c>
      <c r="CH99" s="4">
        <f>CumHKI!CG99*Inputs!CJ$15*Population!CG98</f>
        <v>65501.176462671618</v>
      </c>
      <c r="CI99" s="4">
        <f>CumHKI!CH99*Inputs!CK$15*Population!CH98</f>
        <v>55230.891717386519</v>
      </c>
      <c r="CJ99" s="4">
        <f>CumHKI!CI99*Inputs!CL$15*Population!CI98</f>
        <v>45580.618134088807</v>
      </c>
      <c r="CK99" s="4">
        <f>CumHKI!CJ99*Inputs!CM$15*Population!CJ98</f>
        <v>37195.857091674283</v>
      </c>
      <c r="CL99" s="4">
        <f>CumHKI!CK99*Inputs!CN$15*Population!CK98</f>
        <v>30375.512167284294</v>
      </c>
      <c r="CM99" s="4">
        <f>CumHKI!CL99*Inputs!CO$15*Population!CL98</f>
        <v>24788.601310187321</v>
      </c>
      <c r="CN99" s="4">
        <f>CumHKI!CM99*Inputs!CP$15*Population!CM98</f>
        <v>19773.068682976304</v>
      </c>
      <c r="CO99" s="4">
        <f>CumHKI!CN99*Inputs!CQ$15*Population!CN98</f>
        <v>15390.687951170605</v>
      </c>
      <c r="CP99" s="4">
        <f>CumHKI!CO99*Inputs!CR$15*Population!CO98</f>
        <v>11752.349241629472</v>
      </c>
      <c r="CQ99" s="4">
        <f>CumHKI!CP99*Inputs!CS$15*Population!CP98</f>
        <v>8972.1412482426567</v>
      </c>
      <c r="CR99" s="4">
        <f>CumHKI!CQ99*Inputs!CT$15*Population!CQ98</f>
        <v>6838.627451874393</v>
      </c>
      <c r="CS99" s="4">
        <f>CumHKI!CR99*Inputs!CU$15*Population!CR98</f>
        <v>5144.9870910463987</v>
      </c>
      <c r="CT99" s="4">
        <f>CumHKI!CS99*Inputs!CV$15*Population!CS98</f>
        <v>3903.3357420027423</v>
      </c>
      <c r="CU99" s="4">
        <f>CumHKI!CT99*Inputs!CW$15*Population!CT98</f>
        <v>2998.1375605506219</v>
      </c>
      <c r="CV99" s="4">
        <f>CumHKI!CU99*Inputs!CX$15*Population!CU98</f>
        <v>2341.7418632480217</v>
      </c>
      <c r="CW99" s="4">
        <f>CumHKI!CV99*Inputs!CY$15*Population!CV98</f>
        <v>1829.0931368904028</v>
      </c>
      <c r="CX99" s="4">
        <f>CumHKI!CW99*Inputs!CZ$15*Population!CW98</f>
        <v>1379.5442528984263</v>
      </c>
      <c r="CY99" s="4">
        <f>CumHKI!CX99*Inputs!DA$15*Population!CX98</f>
        <v>1044.4676634170887</v>
      </c>
      <c r="CZ99" s="4">
        <f>CumHKI!CY99*Inputs!DB$15*Population!CY98</f>
        <v>785.17108427839946</v>
      </c>
    </row>
    <row r="100" spans="1:104" x14ac:dyDescent="0.25">
      <c r="A100">
        <f>'HKFI(x)'!AE98</f>
        <v>2046</v>
      </c>
      <c r="B100">
        <f t="shared" si="4"/>
        <v>166788486.69322872</v>
      </c>
      <c r="C100">
        <f t="shared" si="3"/>
        <v>5.0049551860973152</v>
      </c>
      <c r="D100" s="4">
        <f>CumHKI!C100*Inputs!F$15*Population!C99</f>
        <v>0</v>
      </c>
      <c r="E100" s="4">
        <f>CumHKI!D100*Inputs!G$15*Population!D99</f>
        <v>0</v>
      </c>
      <c r="F100" s="4">
        <f>CumHKI!E100*Inputs!H$15*Population!E99</f>
        <v>0</v>
      </c>
      <c r="G100" s="4">
        <f>CumHKI!F100*Inputs!I$15*Population!F99</f>
        <v>0</v>
      </c>
      <c r="H100" s="4">
        <f>CumHKI!G100*Inputs!J$15*Population!G99</f>
        <v>0</v>
      </c>
      <c r="I100" s="4">
        <f>CumHKI!H100*Inputs!K$15*Population!H99</f>
        <v>0</v>
      </c>
      <c r="J100" s="4">
        <f>CumHKI!I100*Inputs!L$15*Population!I99</f>
        <v>0</v>
      </c>
      <c r="K100" s="4">
        <f>CumHKI!J100*Inputs!M$15*Population!J99</f>
        <v>0</v>
      </c>
      <c r="L100" s="4">
        <f>CumHKI!K100*Inputs!N$15*Population!K99</f>
        <v>0</v>
      </c>
      <c r="M100" s="4">
        <f>CumHKI!L100*Inputs!O$15*Population!L99</f>
        <v>0</v>
      </c>
      <c r="N100" s="4">
        <f>CumHKI!M100*Inputs!P$15*Population!M99</f>
        <v>0</v>
      </c>
      <c r="O100" s="4">
        <f>CumHKI!N100*Inputs!Q$15*Population!N99</f>
        <v>0</v>
      </c>
      <c r="P100" s="4">
        <f>CumHKI!O100*Inputs!R$15*Population!O99</f>
        <v>0</v>
      </c>
      <c r="Q100" s="4">
        <f>CumHKI!P100*Inputs!S$15*Population!P99</f>
        <v>0</v>
      </c>
      <c r="R100" s="4">
        <f>CumHKI!Q100*Inputs!T$15*Population!Q99</f>
        <v>0</v>
      </c>
      <c r="S100" s="4">
        <f>CumHKI!R100*Inputs!U$15*Population!R99</f>
        <v>55251.997987486742</v>
      </c>
      <c r="T100" s="4">
        <f>CumHKI!S100*Inputs!V$15*Population!S99</f>
        <v>72625.933781013489</v>
      </c>
      <c r="U100" s="4">
        <f>CumHKI!T100*Inputs!W$15*Population!T99</f>
        <v>132109.54124422517</v>
      </c>
      <c r="V100" s="4">
        <f>CumHKI!U100*Inputs!X$15*Population!U99</f>
        <v>218405.89977130032</v>
      </c>
      <c r="W100" s="4">
        <f>CumHKI!V100*Inputs!Y$15*Population!V99</f>
        <v>377631.23184238333</v>
      </c>
      <c r="X100" s="4">
        <f>CumHKI!W100*Inputs!Z$15*Population!W99</f>
        <v>513565.2978520199</v>
      </c>
      <c r="Y100" s="4">
        <f>CumHKI!X100*Inputs!AA$15*Population!X99</f>
        <v>770182.08976477035</v>
      </c>
      <c r="Z100" s="4">
        <f>CumHKI!Y100*Inputs!AB$15*Population!Y99</f>
        <v>1079831.3979178313</v>
      </c>
      <c r="AA100" s="4">
        <f>CumHKI!Z100*Inputs!AC$15*Population!Z99</f>
        <v>1492324.1205898852</v>
      </c>
      <c r="AB100" s="4">
        <f>CumHKI!AA100*Inputs!AD$15*Population!AA99</f>
        <v>2058200.304974288</v>
      </c>
      <c r="AC100" s="4">
        <f>CumHKI!AB100*Inputs!AE$15*Population!AB99</f>
        <v>2738322.9330290747</v>
      </c>
      <c r="AD100" s="4">
        <f>CumHKI!AC100*Inputs!AF$15*Population!AC99</f>
        <v>3467110.3119345992</v>
      </c>
      <c r="AE100" s="4">
        <f>CumHKI!AD100*Inputs!AG$15*Population!AD99</f>
        <v>3921056.8311096714</v>
      </c>
      <c r="AF100" s="4">
        <f>CumHKI!AE100*Inputs!AH$15*Population!AE99</f>
        <v>4470820.2622179929</v>
      </c>
      <c r="AG100" s="4">
        <f>CumHKI!AF100*Inputs!AI$15*Population!AF99</f>
        <v>5173667.2614868665</v>
      </c>
      <c r="AH100" s="4">
        <f>CumHKI!AG100*Inputs!AJ$15*Population!AG99</f>
        <v>5543028.2288194811</v>
      </c>
      <c r="AI100" s="4">
        <f>CumHKI!AH100*Inputs!AK$15*Population!AH99</f>
        <v>6103750.5171075128</v>
      </c>
      <c r="AJ100" s="4">
        <f>CumHKI!AI100*Inputs!AL$15*Population!AI99</f>
        <v>6059771.4935997641</v>
      </c>
      <c r="AK100" s="4">
        <f>CumHKI!AJ100*Inputs!AM$15*Population!AJ99</f>
        <v>5960752.0169123188</v>
      </c>
      <c r="AL100" s="4">
        <f>CumHKI!AK100*Inputs!AN$15*Population!AK99</f>
        <v>5909305.1621405156</v>
      </c>
      <c r="AM100" s="4">
        <f>CumHKI!AL100*Inputs!AO$15*Population!AL99</f>
        <v>6187979.3694917718</v>
      </c>
      <c r="AN100" s="4">
        <f>CumHKI!AM100*Inputs!AP$15*Population!AM99</f>
        <v>6462606.5095298951</v>
      </c>
      <c r="AO100" s="4">
        <f>CumHKI!AN100*Inputs!AQ$15*Population!AN99</f>
        <v>6394569.3481804514</v>
      </c>
      <c r="AP100" s="4">
        <f>CumHKI!AO100*Inputs!AR$15*Population!AO99</f>
        <v>6004723.5836431244</v>
      </c>
      <c r="AQ100" s="4">
        <f>CumHKI!AP100*Inputs!AS$15*Population!AP99</f>
        <v>5782892.6940648872</v>
      </c>
      <c r="AR100" s="4">
        <f>CumHKI!AQ100*Inputs!AT$15*Population!AQ99</f>
        <v>5452799.4263412515</v>
      </c>
      <c r="AS100" s="4">
        <f>CumHKI!AR100*Inputs!AU$15*Population!AR99</f>
        <v>5244735.3429085091</v>
      </c>
      <c r="AT100" s="4">
        <f>CumHKI!AS100*Inputs!AV$15*Population!AS99</f>
        <v>4956069.0561533002</v>
      </c>
      <c r="AU100" s="4">
        <f>CumHKI!AT100*Inputs!AW$15*Population!AT99</f>
        <v>4823602.8563933028</v>
      </c>
      <c r="AV100" s="4">
        <f>CumHKI!AU100*Inputs!AX$15*Population!AU99</f>
        <v>4709331.8770342097</v>
      </c>
      <c r="AW100" s="4">
        <f>CumHKI!AV100*Inputs!AY$15*Population!AV99</f>
        <v>4409377.9314470747</v>
      </c>
      <c r="AX100" s="4">
        <f>CumHKI!AW100*Inputs!AZ$15*Population!AW99</f>
        <v>4238798.6154099246</v>
      </c>
      <c r="AY100" s="4">
        <f>CumHKI!AX100*Inputs!BA$15*Population!AX99</f>
        <v>3815888.377334835</v>
      </c>
      <c r="AZ100" s="4">
        <f>CumHKI!AY100*Inputs!BB$15*Population!AY99</f>
        <v>3490418.8658126476</v>
      </c>
      <c r="BA100" s="4">
        <f>CumHKI!AZ100*Inputs!BC$15*Population!AZ99</f>
        <v>3389324.8079620497</v>
      </c>
      <c r="BB100" s="4">
        <f>CumHKI!BA100*Inputs!BD$15*Population!BA99</f>
        <v>3102848.1598274838</v>
      </c>
      <c r="BC100" s="4">
        <f>CumHKI!BB100*Inputs!BE$15*Population!BB99</f>
        <v>2980077.0881125932</v>
      </c>
      <c r="BD100" s="4">
        <f>CumHKI!BC100*Inputs!BF$15*Population!BC99</f>
        <v>2780440.0176964249</v>
      </c>
      <c r="BE100" s="4">
        <f>CumHKI!BD100*Inputs!BG$15*Population!BD99</f>
        <v>2601535.8109525181</v>
      </c>
      <c r="BF100" s="4">
        <f>CumHKI!BE100*Inputs!BH$15*Population!BE99</f>
        <v>2570894.3661635793</v>
      </c>
      <c r="BG100" s="4">
        <f>CumHKI!BF100*Inputs!BI$15*Population!BF99</f>
        <v>2468372.5513148876</v>
      </c>
      <c r="BH100" s="4">
        <f>CumHKI!BG100*Inputs!BJ$15*Population!BG99</f>
        <v>2312318.4240294853</v>
      </c>
      <c r="BI100" s="4">
        <f>CumHKI!BH100*Inputs!BK$15*Population!BH99</f>
        <v>2090948.044564964</v>
      </c>
      <c r="BJ100" s="4">
        <f>CumHKI!BI100*Inputs!BL$15*Population!BI99</f>
        <v>1847714.4756670769</v>
      </c>
      <c r="BK100" s="4">
        <f>CumHKI!BJ100*Inputs!BM$15*Population!BJ99</f>
        <v>1648172.2204897529</v>
      </c>
      <c r="BL100" s="4">
        <f>CumHKI!BK100*Inputs!BN$15*Population!BK99</f>
        <v>1379947.8381173122</v>
      </c>
      <c r="BM100" s="4">
        <f>CumHKI!BL100*Inputs!BO$15*Population!BL99</f>
        <v>1172463.5835070496</v>
      </c>
      <c r="BN100" s="4">
        <f>CumHKI!BM100*Inputs!BP$15*Population!BM99</f>
        <v>992712.08696759318</v>
      </c>
      <c r="BO100" s="4">
        <f>CumHKI!BN100*Inputs!BQ$15*Population!BN99</f>
        <v>787094.74445203692</v>
      </c>
      <c r="BP100" s="4">
        <f>CumHKI!BO100*Inputs!BR$15*Population!BO99</f>
        <v>785032.78830013389</v>
      </c>
      <c r="BQ100" s="4">
        <f>CumHKI!BP100*Inputs!BS$15*Population!BP99</f>
        <v>669314.57674478868</v>
      </c>
      <c r="BR100" s="4">
        <f>CumHKI!BQ100*Inputs!BT$15*Population!BQ99</f>
        <v>599002.32815610827</v>
      </c>
      <c r="BS100" s="4">
        <f>CumHKI!BR100*Inputs!BU$15*Population!BR99</f>
        <v>551475.633999135</v>
      </c>
      <c r="BT100" s="4">
        <f>CumHKI!BS100*Inputs!BV$15*Population!BS99</f>
        <v>516305.13410424866</v>
      </c>
      <c r="BU100" s="4">
        <f>CumHKI!BT100*Inputs!BW$15*Population!BT99</f>
        <v>454524.90722331009</v>
      </c>
      <c r="BV100" s="4">
        <f>CumHKI!BU100*Inputs!BX$15*Population!BU99</f>
        <v>412204.82232371747</v>
      </c>
      <c r="BW100" s="4">
        <f>CumHKI!BV100*Inputs!BY$15*Population!BV99</f>
        <v>341760.96752727556</v>
      </c>
      <c r="BX100" s="4">
        <f>CumHKI!BW100*Inputs!BZ$15*Population!BW99</f>
        <v>301265.83479205862</v>
      </c>
      <c r="BY100" s="4">
        <f>CumHKI!BX100*Inputs!CA$15*Population!BX99</f>
        <v>281247.80012453278</v>
      </c>
      <c r="BZ100" s="4">
        <f>CumHKI!BY100*Inputs!CB$15*Population!BY99</f>
        <v>260824.76421512599</v>
      </c>
      <c r="CA100" s="4">
        <f>CumHKI!BZ100*Inputs!CC$15*Population!BZ99</f>
        <v>211264.49505786703</v>
      </c>
      <c r="CB100" s="4">
        <f>CumHKI!CA100*Inputs!CD$15*Population!CA99</f>
        <v>215325.36360303429</v>
      </c>
      <c r="CC100" s="4">
        <f>CumHKI!CB100*Inputs!CE$15*Population!CB99</f>
        <v>184419.21182497643</v>
      </c>
      <c r="CD100" s="4">
        <f>CumHKI!CC100*Inputs!CF$15*Population!CC99</f>
        <v>142927.66657293931</v>
      </c>
      <c r="CE100" s="4">
        <f>CumHKI!CD100*Inputs!CG$15*Population!CD99</f>
        <v>123158.26228679343</v>
      </c>
      <c r="CF100" s="4">
        <f>CumHKI!CE100*Inputs!CH$15*Population!CE99</f>
        <v>90980.239390004426</v>
      </c>
      <c r="CG100" s="4">
        <f>CumHKI!CF100*Inputs!CI$15*Population!CF99</f>
        <v>78770.062063258199</v>
      </c>
      <c r="CH100" s="4">
        <f>CumHKI!CG100*Inputs!CJ$15*Population!CG99</f>
        <v>67753.64649980978</v>
      </c>
      <c r="CI100" s="4">
        <f>CumHKI!CH100*Inputs!CK$15*Population!CH99</f>
        <v>57497.789327913335</v>
      </c>
      <c r="CJ100" s="4">
        <f>CumHKI!CI100*Inputs!CL$15*Population!CI99</f>
        <v>47906.358130382177</v>
      </c>
      <c r="CK100" s="4">
        <f>CumHKI!CJ100*Inputs!CM$15*Population!CJ99</f>
        <v>38960.392770126935</v>
      </c>
      <c r="CL100" s="4">
        <f>CumHKI!CK100*Inputs!CN$15*Population!CK99</f>
        <v>31267.432100597744</v>
      </c>
      <c r="CM100" s="4">
        <f>CumHKI!CL100*Inputs!CO$15*Population!CL99</f>
        <v>25101.119452121879</v>
      </c>
      <c r="CN100" s="4">
        <f>CumHKI!CM100*Inputs!CP$15*Population!CM99</f>
        <v>20142.377713921429</v>
      </c>
      <c r="CO100" s="4">
        <f>CumHKI!CN100*Inputs!CQ$15*Population!CN99</f>
        <v>15751.768304269242</v>
      </c>
      <c r="CP100" s="4">
        <f>CumHKI!CO100*Inputs!CR$15*Population!CO99</f>
        <v>11976.215261833257</v>
      </c>
      <c r="CQ100" s="4">
        <f>CumHKI!CP100*Inputs!CS$15*Population!CP99</f>
        <v>9145.0534762672614</v>
      </c>
      <c r="CR100" s="4">
        <f>CumHKI!CQ100*Inputs!CT$15*Population!CQ99</f>
        <v>6981.6433995307298</v>
      </c>
      <c r="CS100" s="4">
        <f>CumHKI!CR100*Inputs!CU$15*Population!CR99</f>
        <v>5321.4563714743272</v>
      </c>
      <c r="CT100" s="4">
        <f>CumHKI!CS100*Inputs!CV$15*Population!CS99</f>
        <v>4003.5554692042469</v>
      </c>
      <c r="CU100" s="4">
        <f>CumHKI!CT100*Inputs!CW$15*Population!CT99</f>
        <v>3037.3683901424902</v>
      </c>
      <c r="CV100" s="4">
        <f>CumHKI!CU100*Inputs!CX$15*Population!CU99</f>
        <v>2332.9912817192085</v>
      </c>
      <c r="CW100" s="4">
        <f>CumHKI!CV100*Inputs!CY$15*Population!CV99</f>
        <v>1822.2190412074272</v>
      </c>
      <c r="CX100" s="4">
        <f>CumHKI!CW100*Inputs!CZ$15*Population!CW99</f>
        <v>1423.3030525237295</v>
      </c>
      <c r="CY100" s="4">
        <f>CumHKI!CX100*Inputs!DA$15*Population!CX99</f>
        <v>1073.4880070568815</v>
      </c>
      <c r="CZ100" s="4">
        <f>CumHKI!CY100*Inputs!DB$15*Population!CY99</f>
        <v>812.74921633088206</v>
      </c>
    </row>
    <row r="101" spans="1:104" x14ac:dyDescent="0.25">
      <c r="A101">
        <f>'HKFI(x)'!AE99</f>
        <v>2047</v>
      </c>
      <c r="B101">
        <f t="shared" si="4"/>
        <v>175299258.26903188</v>
      </c>
      <c r="C101">
        <f t="shared" si="3"/>
        <v>5.1027332548780002</v>
      </c>
      <c r="D101" s="4">
        <f>CumHKI!C101*Inputs!F$15*Population!C100</f>
        <v>0</v>
      </c>
      <c r="E101" s="4">
        <f>CumHKI!D101*Inputs!G$15*Population!D100</f>
        <v>0</v>
      </c>
      <c r="F101" s="4">
        <f>CumHKI!E101*Inputs!H$15*Population!E100</f>
        <v>0</v>
      </c>
      <c r="G101" s="4">
        <f>CumHKI!F101*Inputs!I$15*Population!F100</f>
        <v>0</v>
      </c>
      <c r="H101" s="4">
        <f>CumHKI!G101*Inputs!J$15*Population!G100</f>
        <v>0</v>
      </c>
      <c r="I101" s="4">
        <f>CumHKI!H101*Inputs!K$15*Population!H100</f>
        <v>0</v>
      </c>
      <c r="J101" s="4">
        <f>CumHKI!I101*Inputs!L$15*Population!I100</f>
        <v>0</v>
      </c>
      <c r="K101" s="4">
        <f>CumHKI!J101*Inputs!M$15*Population!J100</f>
        <v>0</v>
      </c>
      <c r="L101" s="4">
        <f>CumHKI!K101*Inputs!N$15*Population!K100</f>
        <v>0</v>
      </c>
      <c r="M101" s="4">
        <f>CumHKI!L101*Inputs!O$15*Population!L100</f>
        <v>0</v>
      </c>
      <c r="N101" s="4">
        <f>CumHKI!M101*Inputs!P$15*Population!M100</f>
        <v>0</v>
      </c>
      <c r="O101" s="4">
        <f>CumHKI!N101*Inputs!Q$15*Population!N100</f>
        <v>0</v>
      </c>
      <c r="P101" s="4">
        <f>CumHKI!O101*Inputs!R$15*Population!O100</f>
        <v>0</v>
      </c>
      <c r="Q101" s="4">
        <f>CumHKI!P101*Inputs!S$15*Population!P100</f>
        <v>0</v>
      </c>
      <c r="R101" s="4">
        <f>CumHKI!Q101*Inputs!T$15*Population!Q100</f>
        <v>0</v>
      </c>
      <c r="S101" s="4">
        <f>CumHKI!R101*Inputs!U$15*Population!R100</f>
        <v>62758.703470033419</v>
      </c>
      <c r="T101" s="4">
        <f>CumHKI!S101*Inputs!V$15*Population!S100</f>
        <v>81845.326366945999</v>
      </c>
      <c r="U101" s="4">
        <f>CumHKI!T101*Inputs!W$15*Population!T100</f>
        <v>145310.00839168823</v>
      </c>
      <c r="V101" s="4">
        <f>CumHKI!U101*Inputs!X$15*Population!U100</f>
        <v>235410.45653474343</v>
      </c>
      <c r="W101" s="4">
        <f>CumHKI!V101*Inputs!Y$15*Population!V100</f>
        <v>409139.05745784851</v>
      </c>
      <c r="X101" s="4">
        <f>CumHKI!W101*Inputs!Z$15*Population!W100</f>
        <v>559709.12107197649</v>
      </c>
      <c r="Y101" s="4">
        <f>CumHKI!X101*Inputs!AA$15*Population!X100</f>
        <v>811564.77918277413</v>
      </c>
      <c r="Z101" s="4">
        <f>CumHKI!Y101*Inputs!AB$15*Population!Y100</f>
        <v>1084686.4442194554</v>
      </c>
      <c r="AA101" s="4">
        <f>CumHKI!Z101*Inputs!AC$15*Population!Z100</f>
        <v>1460817.9704972694</v>
      </c>
      <c r="AB101" s="4">
        <f>CumHKI!AA101*Inputs!AD$15*Population!AA100</f>
        <v>2025654.6239677651</v>
      </c>
      <c r="AC101" s="4">
        <f>CumHKI!AB101*Inputs!AE$15*Population!AB100</f>
        <v>2693084.1008973746</v>
      </c>
      <c r="AD101" s="4">
        <f>CumHKI!AC101*Inputs!AF$15*Population!AC100</f>
        <v>3467849.4258803446</v>
      </c>
      <c r="AE101" s="4">
        <f>CumHKI!AD101*Inputs!AG$15*Population!AD100</f>
        <v>4024499.4172762451</v>
      </c>
      <c r="AF101" s="4">
        <f>CumHKI!AE101*Inputs!AH$15*Population!AE100</f>
        <v>4669645.6127222022</v>
      </c>
      <c r="AG101" s="4">
        <f>CumHKI!AF101*Inputs!AI$15*Population!AF100</f>
        <v>5390537.8638806688</v>
      </c>
      <c r="AH101" s="4">
        <f>CumHKI!AG101*Inputs!AJ$15*Population!AG100</f>
        <v>5775403.4325198643</v>
      </c>
      <c r="AI101" s="4">
        <f>CumHKI!AH101*Inputs!AK$15*Population!AH100</f>
        <v>6424134.4240228236</v>
      </c>
      <c r="AJ101" s="4">
        <f>CumHKI!AI101*Inputs!AL$15*Population!AI100</f>
        <v>6459002.4473533938</v>
      </c>
      <c r="AK101" s="4">
        <f>CumHKI!AJ101*Inputs!AM$15*Population!AJ100</f>
        <v>6410692.766264868</v>
      </c>
      <c r="AL101" s="4">
        <f>CumHKI!AK101*Inputs!AN$15*Population!AK100</f>
        <v>6364966.827093618</v>
      </c>
      <c r="AM101" s="4">
        <f>CumHKI!AL101*Inputs!AO$15*Population!AL100</f>
        <v>6135611.2382347165</v>
      </c>
      <c r="AN101" s="4">
        <f>CumHKI!AM101*Inputs!AP$15*Population!AM100</f>
        <v>6529668.3582253493</v>
      </c>
      <c r="AO101" s="4">
        <f>CumHKI!AN101*Inputs!AQ$15*Population!AN100</f>
        <v>6610830.0201556645</v>
      </c>
      <c r="AP101" s="4">
        <f>CumHKI!AO101*Inputs!AR$15*Population!AO100</f>
        <v>6355359.1004121406</v>
      </c>
      <c r="AQ101" s="4">
        <f>CumHKI!AP101*Inputs!AS$15*Population!AP100</f>
        <v>6280754.0331263123</v>
      </c>
      <c r="AR101" s="4">
        <f>CumHKI!AQ101*Inputs!AT$15*Population!AQ100</f>
        <v>6102617.6693806825</v>
      </c>
      <c r="AS101" s="4">
        <f>CumHKI!AR101*Inputs!AU$15*Population!AR100</f>
        <v>5803257.8394016242</v>
      </c>
      <c r="AT101" s="4">
        <f>CumHKI!AS101*Inputs!AV$15*Population!AS100</f>
        <v>5283586.5535390815</v>
      </c>
      <c r="AU101" s="4">
        <f>CumHKI!AT101*Inputs!AW$15*Population!AT100</f>
        <v>5031583.8074014392</v>
      </c>
      <c r="AV101" s="4">
        <f>CumHKI!AU101*Inputs!AX$15*Population!AU100</f>
        <v>4987466.8611380644</v>
      </c>
      <c r="AW101" s="4">
        <f>CumHKI!AV101*Inputs!AY$15*Population!AV100</f>
        <v>4699859.4550818028</v>
      </c>
      <c r="AX101" s="4">
        <f>CumHKI!AW101*Inputs!AZ$15*Population!AW100</f>
        <v>4507015.9498793688</v>
      </c>
      <c r="AY101" s="4">
        <f>CumHKI!AX101*Inputs!BA$15*Population!AX100</f>
        <v>4046926.3103244076</v>
      </c>
      <c r="AZ101" s="4">
        <f>CumHKI!AY101*Inputs!BB$15*Population!AY100</f>
        <v>3693746.6601856956</v>
      </c>
      <c r="BA101" s="4">
        <f>CumHKI!AZ101*Inputs!BC$15*Population!AZ100</f>
        <v>3583447.0203323732</v>
      </c>
      <c r="BB101" s="4">
        <f>CumHKI!BA101*Inputs!BD$15*Population!BA100</f>
        <v>3278372.6482523475</v>
      </c>
      <c r="BC101" s="4">
        <f>CumHKI!BB101*Inputs!BE$15*Population!BB100</f>
        <v>3145170.1718992586</v>
      </c>
      <c r="BD101" s="4">
        <f>CumHKI!BC101*Inputs!BF$15*Population!BC100</f>
        <v>2929251.4530588021</v>
      </c>
      <c r="BE101" s="4">
        <f>CumHKI!BD101*Inputs!BG$15*Population!BD100</f>
        <v>2733571.021252729</v>
      </c>
      <c r="BF101" s="4">
        <f>CumHKI!BE101*Inputs!BH$15*Population!BE100</f>
        <v>2697270.7005360941</v>
      </c>
      <c r="BG101" s="4">
        <f>CumHKI!BF101*Inputs!BI$15*Population!BF100</f>
        <v>2587050.7587572122</v>
      </c>
      <c r="BH101" s="4">
        <f>CumHKI!BG101*Inputs!BJ$15*Population!BG100</f>
        <v>2422333.4766960768</v>
      </c>
      <c r="BI101" s="4">
        <f>CumHKI!BH101*Inputs!BK$15*Population!BH100</f>
        <v>2188299.601019511</v>
      </c>
      <c r="BJ101" s="4">
        <f>CumHKI!BI101*Inputs!BL$15*Population!BI100</f>
        <v>1931334.7276259621</v>
      </c>
      <c r="BK101" s="4">
        <f>CumHKI!BJ101*Inputs!BM$15*Population!BJ100</f>
        <v>1721289.9806435313</v>
      </c>
      <c r="BL101" s="4">
        <f>CumHKI!BK101*Inputs!BN$15*Population!BK100</f>
        <v>1439715.5166418327</v>
      </c>
      <c r="BM101" s="4">
        <f>CumHKI!BL101*Inputs!BO$15*Population!BL100</f>
        <v>1223816.3634655455</v>
      </c>
      <c r="BN101" s="4">
        <f>CumHKI!BM101*Inputs!BP$15*Population!BM100</f>
        <v>1037681.3467276501</v>
      </c>
      <c r="BO101" s="4">
        <f>CumHKI!BN101*Inputs!BQ$15*Population!BN100</f>
        <v>825159.22207101865</v>
      </c>
      <c r="BP101" s="4">
        <f>CumHKI!BO101*Inputs!BR$15*Population!BO100</f>
        <v>824472.83270329388</v>
      </c>
      <c r="BQ101" s="4">
        <f>CumHKI!BP101*Inputs!BS$15*Population!BP100</f>
        <v>703785.96967418527</v>
      </c>
      <c r="BR101" s="4">
        <f>CumHKI!BQ101*Inputs!BT$15*Population!BQ100</f>
        <v>630497.00197404821</v>
      </c>
      <c r="BS101" s="4">
        <f>CumHKI!BR101*Inputs!BU$15*Population!BR100</f>
        <v>581930.43051130394</v>
      </c>
      <c r="BT101" s="4">
        <f>CumHKI!BS101*Inputs!BV$15*Population!BS100</f>
        <v>546561.78928444569</v>
      </c>
      <c r="BU101" s="4">
        <f>CumHKI!BT101*Inputs!BW$15*Population!BT100</f>
        <v>482091.89774905599</v>
      </c>
      <c r="BV101" s="4">
        <f>CumHKI!BU101*Inputs!BX$15*Population!BU100</f>
        <v>438327.96291275573</v>
      </c>
      <c r="BW101" s="4">
        <f>CumHKI!BV101*Inputs!BY$15*Population!BV100</f>
        <v>363163.04501114768</v>
      </c>
      <c r="BX101" s="4">
        <f>CumHKI!BW101*Inputs!BZ$15*Population!BW100</f>
        <v>319286.41211815464</v>
      </c>
      <c r="BY101" s="4">
        <f>CumHKI!BX101*Inputs!CA$15*Population!BX100</f>
        <v>297550.5389125463</v>
      </c>
      <c r="BZ101" s="4">
        <f>CumHKI!BY101*Inputs!CB$15*Population!BY100</f>
        <v>276215.7731419612</v>
      </c>
      <c r="CA101" s="4">
        <f>CumHKI!BZ101*Inputs!CC$15*Population!BZ100</f>
        <v>223692.25170720235</v>
      </c>
      <c r="CB101" s="4">
        <f>CumHKI!CA101*Inputs!CD$15*Population!CA100</f>
        <v>228837.8679601828</v>
      </c>
      <c r="CC101" s="4">
        <f>CumHKI!CB101*Inputs!CE$15*Population!CB100</f>
        <v>196843.98150469421</v>
      </c>
      <c r="CD101" s="4">
        <f>CumHKI!CC101*Inputs!CF$15*Population!CC100</f>
        <v>151979.27519763459</v>
      </c>
      <c r="CE101" s="4">
        <f>CumHKI!CD101*Inputs!CG$15*Population!CD100</f>
        <v>129620.71312412484</v>
      </c>
      <c r="CF101" s="4">
        <f>CumHKI!CE101*Inputs!CH$15*Population!CE100</f>
        <v>94866.178806619399</v>
      </c>
      <c r="CG101" s="4">
        <f>CumHKI!CF101*Inputs!CI$15*Population!CF100</f>
        <v>81501.53888286154</v>
      </c>
      <c r="CH101" s="4">
        <f>CumHKI!CG101*Inputs!CJ$15*Population!CG100</f>
        <v>69688.598477514563</v>
      </c>
      <c r="CI101" s="4">
        <f>CumHKI!CH101*Inputs!CK$15*Population!CH100</f>
        <v>59204.168434132938</v>
      </c>
      <c r="CJ101" s="4">
        <f>CumHKI!CI101*Inputs!CL$15*Population!CI100</f>
        <v>49587.440124538189</v>
      </c>
      <c r="CK101" s="4">
        <f>CumHKI!CJ101*Inputs!CM$15*Population!CJ100</f>
        <v>40660.400065703863</v>
      </c>
      <c r="CL101" s="4">
        <f>CumHKI!CK101*Inputs!CN$15*Population!CK100</f>
        <v>32405.112534800108</v>
      </c>
      <c r="CM101" s="4">
        <f>CumHKI!CL101*Inputs!CO$15*Population!CL100</f>
        <v>25392.08557968503</v>
      </c>
      <c r="CN101" s="4">
        <f>CumHKI!CM101*Inputs!CP$15*Population!CM100</f>
        <v>19870.213724199315</v>
      </c>
      <c r="CO101" s="4">
        <f>CumHKI!CN101*Inputs!CQ$15*Population!CN100</f>
        <v>15531.669021197247</v>
      </c>
      <c r="CP101" s="4">
        <f>CumHKI!CO101*Inputs!CR$15*Population!CO100</f>
        <v>11758.868050984176</v>
      </c>
      <c r="CQ101" s="4">
        <f>CumHKI!CP101*Inputs!CS$15*Population!CP100</f>
        <v>8940.3762354675782</v>
      </c>
      <c r="CR101" s="4">
        <f>CumHKI!CQ101*Inputs!CT$15*Population!CQ100</f>
        <v>6826.8828660636946</v>
      </c>
      <c r="CS101" s="4">
        <f>CumHKI!CR101*Inputs!CU$15*Population!CR100</f>
        <v>5211.8734816494034</v>
      </c>
      <c r="CT101" s="4">
        <f>CumHKI!CS101*Inputs!CV$15*Population!CS100</f>
        <v>3972.5256302986618</v>
      </c>
      <c r="CU101" s="4">
        <f>CumHKI!CT101*Inputs!CW$15*Population!CT100</f>
        <v>2988.6981313970514</v>
      </c>
      <c r="CV101" s="4">
        <f>CumHKI!CU101*Inputs!CX$15*Population!CU100</f>
        <v>2267.4288646205878</v>
      </c>
      <c r="CW101" s="4">
        <f>CumHKI!CV101*Inputs!CY$15*Population!CV100</f>
        <v>1741.6036165537869</v>
      </c>
      <c r="CX101" s="4">
        <f>CumHKI!CW101*Inputs!CZ$15*Population!CW100</f>
        <v>1360.3065288702574</v>
      </c>
      <c r="CY101" s="4">
        <f>CumHKI!CX101*Inputs!DA$15*Population!CX100</f>
        <v>1062.5113617658672</v>
      </c>
      <c r="CZ101" s="4">
        <f>CumHKI!CY101*Inputs!DB$15*Population!CY100</f>
        <v>801.37058808023448</v>
      </c>
    </row>
    <row r="102" spans="1:104" x14ac:dyDescent="0.25">
      <c r="A102">
        <f>'HKFI(x)'!AE100</f>
        <v>2048</v>
      </c>
      <c r="B102">
        <f t="shared" si="4"/>
        <v>183861732.06246379</v>
      </c>
      <c r="C102">
        <f t="shared" si="3"/>
        <v>4.8844894598989441</v>
      </c>
      <c r="D102" s="4">
        <f>CumHKI!C102*Inputs!F$15*Population!C101</f>
        <v>0</v>
      </c>
      <c r="E102" s="4">
        <f>CumHKI!D102*Inputs!G$15*Population!D101</f>
        <v>0</v>
      </c>
      <c r="F102" s="4">
        <f>CumHKI!E102*Inputs!H$15*Population!E101</f>
        <v>0</v>
      </c>
      <c r="G102" s="4">
        <f>CumHKI!F102*Inputs!I$15*Population!F101</f>
        <v>0</v>
      </c>
      <c r="H102" s="4">
        <f>CumHKI!G102*Inputs!J$15*Population!G101</f>
        <v>0</v>
      </c>
      <c r="I102" s="4">
        <f>CumHKI!H102*Inputs!K$15*Population!H101</f>
        <v>0</v>
      </c>
      <c r="J102" s="4">
        <f>CumHKI!I102*Inputs!L$15*Population!I101</f>
        <v>0</v>
      </c>
      <c r="K102" s="4">
        <f>CumHKI!J102*Inputs!M$15*Population!J101</f>
        <v>0</v>
      </c>
      <c r="L102" s="4">
        <f>CumHKI!K102*Inputs!N$15*Population!K101</f>
        <v>0</v>
      </c>
      <c r="M102" s="4">
        <f>CumHKI!L102*Inputs!O$15*Population!L101</f>
        <v>0</v>
      </c>
      <c r="N102" s="4">
        <f>CumHKI!M102*Inputs!P$15*Population!M101</f>
        <v>0</v>
      </c>
      <c r="O102" s="4">
        <f>CumHKI!N102*Inputs!Q$15*Population!N101</f>
        <v>0</v>
      </c>
      <c r="P102" s="4">
        <f>CumHKI!O102*Inputs!R$15*Population!O101</f>
        <v>0</v>
      </c>
      <c r="Q102" s="4">
        <f>CumHKI!P102*Inputs!S$15*Population!P101</f>
        <v>0</v>
      </c>
      <c r="R102" s="4">
        <f>CumHKI!Q102*Inputs!T$15*Population!Q101</f>
        <v>0</v>
      </c>
      <c r="S102" s="4">
        <f>CumHKI!R102*Inputs!U$15*Population!R101</f>
        <v>70577.614362102846</v>
      </c>
      <c r="T102" s="4">
        <f>CumHKI!S102*Inputs!V$15*Population!S101</f>
        <v>92684.513080875302</v>
      </c>
      <c r="U102" s="4">
        <f>CumHKI!T102*Inputs!W$15*Population!T101</f>
        <v>163252.49170472569</v>
      </c>
      <c r="V102" s="4">
        <f>CumHKI!U102*Inputs!X$15*Population!U101</f>
        <v>258206.20948232469</v>
      </c>
      <c r="W102" s="4">
        <f>CumHKI!V102*Inputs!Y$15*Population!V101</f>
        <v>439754.99362538831</v>
      </c>
      <c r="X102" s="4">
        <f>CumHKI!W102*Inputs!Z$15*Population!W101</f>
        <v>604877.20389122248</v>
      </c>
      <c r="Y102" s="4">
        <f>CumHKI!X102*Inputs!AA$15*Population!X101</f>
        <v>882371.92233225156</v>
      </c>
      <c r="Z102" s="4">
        <f>CumHKI!Y102*Inputs!AB$15*Population!Y101</f>
        <v>1140510.2607092799</v>
      </c>
      <c r="AA102" s="4">
        <f>CumHKI!Z102*Inputs!AC$15*Population!Z101</f>
        <v>1464457.5808472305</v>
      </c>
      <c r="AB102" s="4">
        <f>CumHKI!AA102*Inputs!AD$15*Population!AA101</f>
        <v>1979143.2423511429</v>
      </c>
      <c r="AC102" s="4">
        <f>CumHKI!AB102*Inputs!AE$15*Population!AB101</f>
        <v>2645935.6687677647</v>
      </c>
      <c r="AD102" s="4">
        <f>CumHKI!AC102*Inputs!AF$15*Population!AC101</f>
        <v>3405271.7904106597</v>
      </c>
      <c r="AE102" s="4">
        <f>CumHKI!AD102*Inputs!AG$15*Population!AD101</f>
        <v>4019973.1519460464</v>
      </c>
      <c r="AF102" s="4">
        <f>CumHKI!AE102*Inputs!AH$15*Population!AE101</f>
        <v>4786740.846747186</v>
      </c>
      <c r="AG102" s="4">
        <f>CumHKI!AF102*Inputs!AI$15*Population!AF101</f>
        <v>5623373.5915433438</v>
      </c>
      <c r="AH102" s="4">
        <f>CumHKI!AG102*Inputs!AJ$15*Population!AG101</f>
        <v>6010332.2290006047</v>
      </c>
      <c r="AI102" s="4">
        <f>CumHKI!AH102*Inputs!AK$15*Population!AH101</f>
        <v>6685689.1366903801</v>
      </c>
      <c r="AJ102" s="4">
        <f>CumHKI!AI102*Inputs!AL$15*Population!AI101</f>
        <v>6790399.7049332839</v>
      </c>
      <c r="AK102" s="4">
        <f>CumHKI!AJ102*Inputs!AM$15*Population!AJ101</f>
        <v>6825517.5240680389</v>
      </c>
      <c r="AL102" s="4">
        <f>CumHKI!AK102*Inputs!AN$15*Population!AK101</f>
        <v>6837853.8159926431</v>
      </c>
      <c r="AM102" s="4">
        <f>CumHKI!AL102*Inputs!AO$15*Population!AL101</f>
        <v>6601256.5724547515</v>
      </c>
      <c r="AN102" s="4">
        <f>CumHKI!AM102*Inputs!AP$15*Population!AM101</f>
        <v>6466932.2406389751</v>
      </c>
      <c r="AO102" s="4">
        <f>CumHKI!AN102*Inputs!AQ$15*Population!AN101</f>
        <v>6671469.060754084</v>
      </c>
      <c r="AP102" s="4">
        <f>CumHKI!AO102*Inputs!AR$15*Population!AO101</f>
        <v>6562195.2273012139</v>
      </c>
      <c r="AQ102" s="4">
        <f>CumHKI!AP102*Inputs!AS$15*Population!AP101</f>
        <v>6639103.4735317342</v>
      </c>
      <c r="AR102" s="4">
        <f>CumHKI!AQ102*Inputs!AT$15*Population!AQ101</f>
        <v>6619457.1913572531</v>
      </c>
      <c r="AS102" s="4">
        <f>CumHKI!AR102*Inputs!AU$15*Population!AR101</f>
        <v>6486215.6191013725</v>
      </c>
      <c r="AT102" s="4">
        <f>CumHKI!AS102*Inputs!AV$15*Population!AS101</f>
        <v>5838342.6799549423</v>
      </c>
      <c r="AU102" s="4">
        <f>CumHKI!AT102*Inputs!AW$15*Population!AT101</f>
        <v>5356783.7092546644</v>
      </c>
      <c r="AV102" s="4">
        <f>CumHKI!AU102*Inputs!AX$15*Population!AU101</f>
        <v>5195401.1004049061</v>
      </c>
      <c r="AW102" s="4">
        <f>CumHKI!AV102*Inputs!AY$15*Population!AV101</f>
        <v>4970646.6292597326</v>
      </c>
      <c r="AX102" s="4">
        <f>CumHKI!AW102*Inputs!AZ$15*Population!AW101</f>
        <v>4797372.9955162592</v>
      </c>
      <c r="AY102" s="4">
        <f>CumHKI!AX102*Inputs!BA$15*Population!AX101</f>
        <v>4297148.6195812253</v>
      </c>
      <c r="AZ102" s="4">
        <f>CumHKI!AY102*Inputs!BB$15*Population!AY101</f>
        <v>3912094.2626946112</v>
      </c>
      <c r="BA102" s="4">
        <f>CumHKI!AZ102*Inputs!BC$15*Population!AZ101</f>
        <v>3787052.2635416598</v>
      </c>
      <c r="BB102" s="4">
        <f>CumHKI!BA102*Inputs!BD$15*Population!BA101</f>
        <v>3461309.6976287519</v>
      </c>
      <c r="BC102" s="4">
        <f>CumHKI!BB102*Inputs!BE$15*Population!BB101</f>
        <v>3318391.9311676864</v>
      </c>
      <c r="BD102" s="4">
        <f>CumHKI!BC102*Inputs!BF$15*Population!BC101</f>
        <v>3086830.2921042186</v>
      </c>
      <c r="BE102" s="4">
        <f>CumHKI!BD102*Inputs!BG$15*Population!BD101</f>
        <v>2874928.075854633</v>
      </c>
      <c r="BF102" s="4">
        <f>CumHKI!BE102*Inputs!BH$15*Population!BE101</f>
        <v>2828803.6593340542</v>
      </c>
      <c r="BG102" s="4">
        <f>CumHKI!BF102*Inputs!BI$15*Population!BF101</f>
        <v>2708972.2403015164</v>
      </c>
      <c r="BH102" s="4">
        <f>CumHKI!BG102*Inputs!BJ$15*Population!BG101</f>
        <v>2533674.2467800425</v>
      </c>
      <c r="BI102" s="4">
        <f>CumHKI!BH102*Inputs!BK$15*Population!BH101</f>
        <v>2287589.0450155851</v>
      </c>
      <c r="BJ102" s="4">
        <f>CumHKI!BI102*Inputs!BL$15*Population!BI101</f>
        <v>2016775.7044661141</v>
      </c>
      <c r="BK102" s="4">
        <f>CumHKI!BJ102*Inputs!BM$15*Population!BJ101</f>
        <v>1794870.6952708687</v>
      </c>
      <c r="BL102" s="4">
        <f>CumHKI!BK102*Inputs!BN$15*Population!BK101</f>
        <v>1499577.3079379564</v>
      </c>
      <c r="BM102" s="4">
        <f>CumHKI!BL102*Inputs!BO$15*Population!BL101</f>
        <v>1273070.5949949522</v>
      </c>
      <c r="BN102" s="4">
        <f>CumHKI!BM102*Inputs!BP$15*Population!BM101</f>
        <v>1079884.673515511</v>
      </c>
      <c r="BO102" s="4">
        <f>CumHKI!BN102*Inputs!BQ$15*Population!BN101</f>
        <v>859903.39914965117</v>
      </c>
      <c r="BP102" s="4">
        <f>CumHKI!BO102*Inputs!BR$15*Population!BO101</f>
        <v>861454.35993939883</v>
      </c>
      <c r="BQ102" s="4">
        <f>CumHKI!BP102*Inputs!BS$15*Population!BP101</f>
        <v>736212.88794945704</v>
      </c>
      <c r="BR102" s="4">
        <f>CumHKI!BQ102*Inputs!BT$15*Population!BQ101</f>
        <v>659946.91000113636</v>
      </c>
      <c r="BS102" s="4">
        <f>CumHKI!BR102*Inputs!BU$15*Population!BR101</f>
        <v>609468.06483656657</v>
      </c>
      <c r="BT102" s="4">
        <f>CumHKI!BS102*Inputs!BV$15*Population!BS101</f>
        <v>573815.62723724765</v>
      </c>
      <c r="BU102" s="4">
        <f>CumHKI!BT102*Inputs!BW$15*Population!BT101</f>
        <v>507907.61403034296</v>
      </c>
      <c r="BV102" s="4">
        <f>CumHKI!BU102*Inputs!BX$15*Population!BU101</f>
        <v>462925.71571315621</v>
      </c>
      <c r="BW102" s="4">
        <f>CumHKI!BV102*Inputs!BY$15*Population!BV101</f>
        <v>384798.34667954384</v>
      </c>
      <c r="BX102" s="4">
        <f>CumHKI!BW102*Inputs!BZ$15*Population!BW101</f>
        <v>338287.76036538242</v>
      </c>
      <c r="BY102" s="4">
        <f>CumHKI!BX102*Inputs!CA$15*Population!BX101</f>
        <v>314566.40501959558</v>
      </c>
      <c r="BZ102" s="4">
        <f>CumHKI!BY102*Inputs!CB$15*Population!BY101</f>
        <v>291632.05962426908</v>
      </c>
      <c r="CA102" s="4">
        <f>CumHKI!BZ102*Inputs!CC$15*Population!BZ101</f>
        <v>236618.54618451098</v>
      </c>
      <c r="CB102" s="4">
        <f>CumHKI!CA102*Inputs!CD$15*Population!CA101</f>
        <v>242266.75082584817</v>
      </c>
      <c r="CC102" s="4">
        <f>CumHKI!CB102*Inputs!CE$15*Population!CB101</f>
        <v>209442.84066259651</v>
      </c>
      <c r="CD102" s="4">
        <f>CumHKI!CC102*Inputs!CF$15*Population!CC101</f>
        <v>162823.4183350337</v>
      </c>
      <c r="CE102" s="4">
        <f>CumHKI!CD102*Inputs!CG$15*Population!CD101</f>
        <v>138940.00283636092</v>
      </c>
      <c r="CF102" s="4">
        <f>CumHKI!CE102*Inputs!CH$15*Population!CE101</f>
        <v>101252.89502948953</v>
      </c>
      <c r="CG102" s="4">
        <f>CumHKI!CF102*Inputs!CI$15*Population!CF101</f>
        <v>86800.305003511123</v>
      </c>
      <c r="CH102" s="4">
        <f>CumHKI!CG102*Inputs!CJ$15*Population!CG101</f>
        <v>74199.355842741978</v>
      </c>
      <c r="CI102" s="4">
        <f>CumHKI!CH102*Inputs!CK$15*Population!CH101</f>
        <v>63096.03873464949</v>
      </c>
      <c r="CJ102" s="4">
        <f>CumHKI!CI102*Inputs!CL$15*Population!CI101</f>
        <v>53240.803774660169</v>
      </c>
      <c r="CK102" s="4">
        <f>CumHKI!CJ102*Inputs!CM$15*Population!CJ101</f>
        <v>44219.213302954471</v>
      </c>
      <c r="CL102" s="4">
        <f>CumHKI!CK102*Inputs!CN$15*Population!CK101</f>
        <v>35904.148226964819</v>
      </c>
      <c r="CM102" s="4">
        <f>CumHKI!CL102*Inputs!CO$15*Population!CL101</f>
        <v>28255.004876198524</v>
      </c>
      <c r="CN102" s="4">
        <f>CumHKI!CM102*Inputs!CP$15*Population!CM101</f>
        <v>21832.367257124435</v>
      </c>
      <c r="CO102" s="4">
        <f>CumHKI!CN102*Inputs!CQ$15*Population!CN101</f>
        <v>16882.709647734631</v>
      </c>
      <c r="CP102" s="4">
        <f>CumHKI!CO102*Inputs!CR$15*Population!CO101</f>
        <v>13089.04501945369</v>
      </c>
      <c r="CQ102" s="4">
        <f>CumHKI!CP102*Inputs!CS$15*Population!CP101</f>
        <v>9909.5823563515078</v>
      </c>
      <c r="CR102" s="4">
        <f>CumHKI!CQ102*Inputs!CT$15*Population!CQ101</f>
        <v>7534.347202298839</v>
      </c>
      <c r="CS102" s="4">
        <f>CumHKI!CR102*Inputs!CU$15*Population!CR101</f>
        <v>5753.2372763346893</v>
      </c>
      <c r="CT102" s="4">
        <f>CumHKI!CS102*Inputs!CV$15*Population!CS101</f>
        <v>4392.216093705254</v>
      </c>
      <c r="CU102" s="4">
        <f>CumHKI!CT102*Inputs!CW$15*Population!CT101</f>
        <v>3347.7771606482961</v>
      </c>
      <c r="CV102" s="4">
        <f>CumHKI!CU102*Inputs!CX$15*Population!CU101</f>
        <v>2518.6735783529875</v>
      </c>
      <c r="CW102" s="4">
        <f>CumHKI!CV102*Inputs!CY$15*Population!CV101</f>
        <v>1910.8363980022468</v>
      </c>
      <c r="CX102" s="4">
        <f>CumHKI!CW102*Inputs!CZ$15*Population!CW101</f>
        <v>1467.7062788296957</v>
      </c>
      <c r="CY102" s="4">
        <f>CumHKI!CX102*Inputs!DA$15*Population!CX101</f>
        <v>1146.3747632234235</v>
      </c>
      <c r="CZ102" s="4">
        <f>CumHKI!CY102*Inputs!DB$15*Population!CY101</f>
        <v>895.41304471877356</v>
      </c>
    </row>
    <row r="103" spans="1:104" x14ac:dyDescent="0.25">
      <c r="A103">
        <f>'HKFI(x)'!AE101</f>
        <v>2049</v>
      </c>
      <c r="B103">
        <f t="shared" si="4"/>
        <v>192891329.27368602</v>
      </c>
      <c r="C103">
        <f t="shared" si="3"/>
        <v>4.9110802503234297</v>
      </c>
      <c r="D103" s="4">
        <f>CumHKI!C103*Inputs!F$15*Population!C102</f>
        <v>0</v>
      </c>
      <c r="E103" s="4">
        <f>CumHKI!D103*Inputs!G$15*Population!D102</f>
        <v>0</v>
      </c>
      <c r="F103" s="4">
        <f>CumHKI!E103*Inputs!H$15*Population!E102</f>
        <v>0</v>
      </c>
      <c r="G103" s="4">
        <f>CumHKI!F103*Inputs!I$15*Population!F102</f>
        <v>0</v>
      </c>
      <c r="H103" s="4">
        <f>CumHKI!G103*Inputs!J$15*Population!G102</f>
        <v>0</v>
      </c>
      <c r="I103" s="4">
        <f>CumHKI!H103*Inputs!K$15*Population!H102</f>
        <v>0</v>
      </c>
      <c r="J103" s="4">
        <f>CumHKI!I103*Inputs!L$15*Population!I102</f>
        <v>0</v>
      </c>
      <c r="K103" s="4">
        <f>CumHKI!J103*Inputs!M$15*Population!J102</f>
        <v>0</v>
      </c>
      <c r="L103" s="4">
        <f>CumHKI!K103*Inputs!N$15*Population!K102</f>
        <v>0</v>
      </c>
      <c r="M103" s="4">
        <f>CumHKI!L103*Inputs!O$15*Population!L102</f>
        <v>0</v>
      </c>
      <c r="N103" s="4">
        <f>CumHKI!M103*Inputs!P$15*Population!M102</f>
        <v>0</v>
      </c>
      <c r="O103" s="4">
        <f>CumHKI!N103*Inputs!Q$15*Population!N102</f>
        <v>0</v>
      </c>
      <c r="P103" s="4">
        <f>CumHKI!O103*Inputs!R$15*Population!O102</f>
        <v>0</v>
      </c>
      <c r="Q103" s="4">
        <f>CumHKI!P103*Inputs!S$15*Population!P102</f>
        <v>0</v>
      </c>
      <c r="R103" s="4">
        <f>CumHKI!Q103*Inputs!T$15*Population!Q102</f>
        <v>0</v>
      </c>
      <c r="S103" s="4">
        <f>CumHKI!R103*Inputs!U$15*Population!R102</f>
        <v>79340.904771195565</v>
      </c>
      <c r="T103" s="4">
        <f>CumHKI!S103*Inputs!V$15*Population!S102</f>
        <v>104140.22214156549</v>
      </c>
      <c r="U103" s="4">
        <f>CumHKI!T103*Inputs!W$15*Population!T102</f>
        <v>184750.12990953884</v>
      </c>
      <c r="V103" s="4">
        <f>CumHKI!U103*Inputs!X$15*Population!U102</f>
        <v>290020.82127636363</v>
      </c>
      <c r="W103" s="4">
        <f>CumHKI!V103*Inputs!Y$15*Population!V102</f>
        <v>482179.4110700803</v>
      </c>
      <c r="X103" s="4">
        <f>CumHKI!W103*Inputs!Z$15*Population!W102</f>
        <v>650012.87665525847</v>
      </c>
      <c r="Y103" s="4">
        <f>CumHKI!X103*Inputs!AA$15*Population!X102</f>
        <v>953511.84519028128</v>
      </c>
      <c r="Z103" s="4">
        <f>CumHKI!Y103*Inputs!AB$15*Population!Y102</f>
        <v>1240167.0887205023</v>
      </c>
      <c r="AA103" s="4">
        <f>CumHKI!Z103*Inputs!AC$15*Population!Z102</f>
        <v>1540231.7583209558</v>
      </c>
      <c r="AB103" s="4">
        <f>CumHKI!AA103*Inputs!AD$15*Population!AA102</f>
        <v>1984628.2776513449</v>
      </c>
      <c r="AC103" s="4">
        <f>CumHKI!AB103*Inputs!AE$15*Population!AB102</f>
        <v>2586025.5923737311</v>
      </c>
      <c r="AD103" s="4">
        <f>CumHKI!AC103*Inputs!AF$15*Population!AC102</f>
        <v>3347146.770163964</v>
      </c>
      <c r="AE103" s="4">
        <f>CumHKI!AD103*Inputs!AG$15*Population!AD102</f>
        <v>3950015.2344241724</v>
      </c>
      <c r="AF103" s="4">
        <f>CumHKI!AE103*Inputs!AH$15*Population!AE102</f>
        <v>4784551.3038078509</v>
      </c>
      <c r="AG103" s="4">
        <f>CumHKI!AF103*Inputs!AI$15*Population!AF102</f>
        <v>5768339.7789026583</v>
      </c>
      <c r="AH103" s="4">
        <f>CumHKI!AG103*Inputs!AJ$15*Population!AG102</f>
        <v>6274322.6723742466</v>
      </c>
      <c r="AI103" s="4">
        <f>CumHKI!AH103*Inputs!AK$15*Population!AH102</f>
        <v>6962514.6065796744</v>
      </c>
      <c r="AJ103" s="4">
        <f>CumHKI!AI103*Inputs!AL$15*Population!AI102</f>
        <v>7071818.1048252499</v>
      </c>
      <c r="AK103" s="4">
        <f>CumHKI!AJ103*Inputs!AM$15*Population!AJ102</f>
        <v>7180918.5572850145</v>
      </c>
      <c r="AL103" s="4">
        <f>CumHKI!AK103*Inputs!AN$15*Population!AK102</f>
        <v>7285847.1870608153</v>
      </c>
      <c r="AM103" s="4">
        <f>CumHKI!AL103*Inputs!AO$15*Population!AL102</f>
        <v>7097285.6107415408</v>
      </c>
      <c r="AN103" s="4">
        <f>CumHKI!AM103*Inputs!AP$15*Population!AM102</f>
        <v>6963287.7016480351</v>
      </c>
      <c r="AO103" s="4">
        <f>CumHKI!AN103*Inputs!AQ$15*Population!AN102</f>
        <v>6612783.30046215</v>
      </c>
      <c r="AP103" s="4">
        <f>CumHKI!AO103*Inputs!AR$15*Population!AO102</f>
        <v>6627877.1518748486</v>
      </c>
      <c r="AQ103" s="4">
        <f>CumHKI!AP103*Inputs!AS$15*Population!AP102</f>
        <v>6860879.299740552</v>
      </c>
      <c r="AR103" s="4">
        <f>CumHKI!AQ103*Inputs!AT$15*Population!AQ102</f>
        <v>7003037.2851024922</v>
      </c>
      <c r="AS103" s="4">
        <f>CumHKI!AR103*Inputs!AU$15*Population!AR102</f>
        <v>7041685.7661213716</v>
      </c>
      <c r="AT103" s="4">
        <f>CumHKI!AS103*Inputs!AV$15*Population!AS102</f>
        <v>6531333.038616918</v>
      </c>
      <c r="AU103" s="4">
        <f>CumHKI!AT103*Inputs!AW$15*Population!AT102</f>
        <v>5924752.6583476029</v>
      </c>
      <c r="AV103" s="4">
        <f>CumHKI!AU103*Inputs!AX$15*Population!AU102</f>
        <v>5536369.0065263016</v>
      </c>
      <c r="AW103" s="4">
        <f>CumHKI!AV103*Inputs!AY$15*Population!AV102</f>
        <v>5182643.9795866879</v>
      </c>
      <c r="AX103" s="4">
        <f>CumHKI!AW103*Inputs!AZ$15*Population!AW102</f>
        <v>5078435.7792427978</v>
      </c>
      <c r="AY103" s="4">
        <f>CumHKI!AX103*Inputs!BA$15*Population!AX102</f>
        <v>4578144.0213260902</v>
      </c>
      <c r="AZ103" s="4">
        <f>CumHKI!AY103*Inputs!BB$15*Population!AY102</f>
        <v>4157843.1807927014</v>
      </c>
      <c r="BA103" s="4">
        <f>CumHKI!AZ103*Inputs!BC$15*Population!AZ102</f>
        <v>4014916.2351279068</v>
      </c>
      <c r="BB103" s="4">
        <f>CumHKI!BA103*Inputs!BD$15*Population!BA102</f>
        <v>3661972.3949269406</v>
      </c>
      <c r="BC103" s="4">
        <f>CumHKI!BB103*Inputs!BE$15*Population!BB102</f>
        <v>3507662.4445627215</v>
      </c>
      <c r="BD103" s="4">
        <f>CumHKI!BC103*Inputs!BF$15*Population!BC102</f>
        <v>3261064.5679363259</v>
      </c>
      <c r="BE103" s="4">
        <f>CumHKI!BD103*Inputs!BG$15*Population!BD102</f>
        <v>3033684.5335783595</v>
      </c>
      <c r="BF103" s="4">
        <f>CumHKI!BE103*Inputs!BH$15*Population!BE102</f>
        <v>2978969.9466088512</v>
      </c>
      <c r="BG103" s="4">
        <f>CumHKI!BF103*Inputs!BI$15*Population!BF102</f>
        <v>2844694.9774666326</v>
      </c>
      <c r="BH103" s="4">
        <f>CumHKI!BG103*Inputs!BJ$15*Population!BG102</f>
        <v>2656822.3722738703</v>
      </c>
      <c r="BI103" s="4">
        <f>CumHKI!BH103*Inputs!BK$15*Population!BH102</f>
        <v>2396411.8142916393</v>
      </c>
      <c r="BJ103" s="4">
        <f>CumHKI!BI103*Inputs!BL$15*Population!BI102</f>
        <v>2111845.1169957705</v>
      </c>
      <c r="BK103" s="4">
        <f>CumHKI!BJ103*Inputs!BM$15*Population!BJ102</f>
        <v>1877732.2069628045</v>
      </c>
      <c r="BL103" s="4">
        <f>CumHKI!BK103*Inputs!BN$15*Population!BK102</f>
        <v>1566714.6133620185</v>
      </c>
      <c r="BM103" s="4">
        <f>CumHKI!BL103*Inputs!BO$15*Population!BL102</f>
        <v>1328564.3067403093</v>
      </c>
      <c r="BN103" s="4">
        <f>CumHKI!BM103*Inputs!BP$15*Population!BM102</f>
        <v>1125437.4273736312</v>
      </c>
      <c r="BO103" s="4">
        <f>CumHKI!BN103*Inputs!BQ$15*Population!BN102</f>
        <v>896773.65746043331</v>
      </c>
      <c r="BP103" s="4">
        <f>CumHKI!BO103*Inputs!BR$15*Population!BO102</f>
        <v>900036.47544994706</v>
      </c>
      <c r="BQ103" s="4">
        <f>CumHKI!BP103*Inputs!BS$15*Population!BP102</f>
        <v>771468.57448254456</v>
      </c>
      <c r="BR103" s="4">
        <f>CumHKI!BQ103*Inputs!BT$15*Population!BQ102</f>
        <v>692318.77858507354</v>
      </c>
      <c r="BS103" s="4">
        <f>CumHKI!BR103*Inputs!BU$15*Population!BR102</f>
        <v>639739.85785327083</v>
      </c>
      <c r="BT103" s="4">
        <f>CumHKI!BS103*Inputs!BV$15*Population!BS102</f>
        <v>602619.25467084162</v>
      </c>
      <c r="BU103" s="4">
        <f>CumHKI!BT103*Inputs!BW$15*Population!BT102</f>
        <v>534646.58438627166</v>
      </c>
      <c r="BV103" s="4">
        <f>CumHKI!BU103*Inputs!BX$15*Population!BU102</f>
        <v>489007.96665984555</v>
      </c>
      <c r="BW103" s="4">
        <f>CumHKI!BV103*Inputs!BY$15*Population!BV102</f>
        <v>407511.88389502146</v>
      </c>
      <c r="BX103" s="4">
        <f>CumHKI!BW103*Inputs!BZ$15*Population!BW102</f>
        <v>359464.95048194454</v>
      </c>
      <c r="BY103" s="4">
        <f>CumHKI!BX103*Inputs!CA$15*Population!BX102</f>
        <v>334232.0048431519</v>
      </c>
      <c r="BZ103" s="4">
        <f>CumHKI!BY103*Inputs!CB$15*Population!BY102</f>
        <v>309133.18953950697</v>
      </c>
      <c r="CA103" s="4">
        <f>CumHKI!BZ103*Inputs!CC$15*Population!BZ102</f>
        <v>250437.28847335817</v>
      </c>
      <c r="CB103" s="4">
        <f>CumHKI!CA103*Inputs!CD$15*Population!CA102</f>
        <v>256896.52665879269</v>
      </c>
      <c r="CC103" s="4">
        <f>CumHKI!CB103*Inputs!CE$15*Population!CB102</f>
        <v>222297.68599248817</v>
      </c>
      <c r="CD103" s="4">
        <f>CumHKI!CC103*Inputs!CF$15*Population!CC102</f>
        <v>173543.52160410461</v>
      </c>
      <c r="CE103" s="4">
        <f>CumHKI!CD103*Inputs!CG$15*Population!CD102</f>
        <v>148876.84680283218</v>
      </c>
      <c r="CF103" s="4">
        <f>CumHKI!CE103*Inputs!CH$15*Population!CE102</f>
        <v>108389.32513364023</v>
      </c>
      <c r="CG103" s="4">
        <f>CumHKI!CF103*Inputs!CI$15*Population!CF102</f>
        <v>92472.127662247862</v>
      </c>
      <c r="CH103" s="4">
        <f>CumHKI!CG103*Inputs!CJ$15*Population!CG102</f>
        <v>78806.661146006169</v>
      </c>
      <c r="CI103" s="4">
        <f>CumHKI!CH103*Inputs!CK$15*Population!CH102</f>
        <v>66959.320767498197</v>
      </c>
      <c r="CJ103" s="4">
        <f>CumHKI!CI103*Inputs!CL$15*Population!CI102</f>
        <v>56556.860201830808</v>
      </c>
      <c r="CK103" s="4">
        <f>CumHKI!CJ103*Inputs!CM$15*Population!CJ102</f>
        <v>47322.923326642267</v>
      </c>
      <c r="CL103" s="4">
        <f>CumHKI!CK103*Inputs!CN$15*Population!CK102</f>
        <v>38889.237125917803</v>
      </c>
      <c r="CM103" s="4">
        <f>CumHKI!CL103*Inputs!CO$15*Population!CL102</f>
        <v>31179.541137831482</v>
      </c>
      <c r="CN103" s="4">
        <f>CumHKI!CM103*Inputs!CP$15*Population!CM102</f>
        <v>24130.191636117957</v>
      </c>
      <c r="CO103" s="4">
        <f>CumHKI!CN103*Inputs!CQ$15*Population!CN102</f>
        <v>18292.661511549777</v>
      </c>
      <c r="CP103" s="4">
        <f>CumHKI!CO103*Inputs!CR$15*Population!CO102</f>
        <v>13911.012274823001</v>
      </c>
      <c r="CQ103" s="4">
        <f>CumHKI!CP103*Inputs!CS$15*Population!CP102</f>
        <v>10785.109128247275</v>
      </c>
      <c r="CR103" s="4">
        <f>CumHKI!CQ103*Inputs!CT$15*Population!CQ102</f>
        <v>8165.2960143203472</v>
      </c>
      <c r="CS103" s="4">
        <f>CumHKI!CR103*Inputs!CU$15*Population!CR102</f>
        <v>6208.1501489318825</v>
      </c>
      <c r="CT103" s="4">
        <f>CumHKI!CS103*Inputs!CV$15*Population!CS102</f>
        <v>4740.5514897189632</v>
      </c>
      <c r="CU103" s="4">
        <f>CumHKI!CT103*Inputs!CW$15*Population!CT102</f>
        <v>3619.0974830516921</v>
      </c>
      <c r="CV103" s="4">
        <f>CumHKI!CU103*Inputs!CX$15*Population!CU102</f>
        <v>2758.5008654934463</v>
      </c>
      <c r="CW103" s="4">
        <f>CumHKI!CV103*Inputs!CY$15*Population!CV102</f>
        <v>2075.3362342781379</v>
      </c>
      <c r="CX103" s="4">
        <f>CumHKI!CW103*Inputs!CZ$15*Population!CW102</f>
        <v>1574.4906559685239</v>
      </c>
      <c r="CY103" s="4">
        <f>CumHKI!CX103*Inputs!DA$15*Population!CX102</f>
        <v>1209.3603744097047</v>
      </c>
      <c r="CZ103" s="4">
        <f>CumHKI!CY103*Inputs!DB$15*Population!CY102</f>
        <v>944.5896858676474</v>
      </c>
    </row>
    <row r="104" spans="1:104" x14ac:dyDescent="0.25">
      <c r="A104">
        <f>'HKFI(x)'!AE102</f>
        <v>2050</v>
      </c>
      <c r="B104">
        <f t="shared" si="4"/>
        <v>202405632.01626277</v>
      </c>
      <c r="C104">
        <f t="shared" si="3"/>
        <v>4.9324678192648408</v>
      </c>
      <c r="D104" s="4">
        <f>CumHKI!C104*Inputs!F$15*Population!C103</f>
        <v>0</v>
      </c>
      <c r="E104" s="4">
        <f>CumHKI!D104*Inputs!G$15*Population!D103</f>
        <v>0</v>
      </c>
      <c r="F104" s="4">
        <f>CumHKI!E104*Inputs!H$15*Population!E103</f>
        <v>0</v>
      </c>
      <c r="G104" s="4">
        <f>CumHKI!F104*Inputs!I$15*Population!F103</f>
        <v>0</v>
      </c>
      <c r="H104" s="4">
        <f>CumHKI!G104*Inputs!J$15*Population!G103</f>
        <v>0</v>
      </c>
      <c r="I104" s="4">
        <f>CumHKI!H104*Inputs!K$15*Population!H103</f>
        <v>0</v>
      </c>
      <c r="J104" s="4">
        <f>CumHKI!I104*Inputs!L$15*Population!I103</f>
        <v>0</v>
      </c>
      <c r="K104" s="4">
        <f>CumHKI!J104*Inputs!M$15*Population!J103</f>
        <v>0</v>
      </c>
      <c r="L104" s="4">
        <f>CumHKI!K104*Inputs!N$15*Population!K103</f>
        <v>0</v>
      </c>
      <c r="M104" s="4">
        <f>CumHKI!L104*Inputs!O$15*Population!L103</f>
        <v>0</v>
      </c>
      <c r="N104" s="4">
        <f>CumHKI!M104*Inputs!P$15*Population!M103</f>
        <v>0</v>
      </c>
      <c r="O104" s="4">
        <f>CumHKI!N104*Inputs!Q$15*Population!N103</f>
        <v>0</v>
      </c>
      <c r="P104" s="4">
        <f>CumHKI!O104*Inputs!R$15*Population!O103</f>
        <v>0</v>
      </c>
      <c r="Q104" s="4">
        <f>CumHKI!P104*Inputs!S$15*Population!P103</f>
        <v>0</v>
      </c>
      <c r="R104" s="4">
        <f>CumHKI!Q104*Inputs!T$15*Population!Q103</f>
        <v>0</v>
      </c>
      <c r="S104" s="4">
        <f>CumHKI!R104*Inputs!U$15*Population!R103</f>
        <v>85947.988941542048</v>
      </c>
      <c r="T104" s="4">
        <f>CumHKI!S104*Inputs!V$15*Population!S103</f>
        <v>116960.02856873025</v>
      </c>
      <c r="U104" s="4">
        <f>CumHKI!T104*Inputs!W$15*Population!T103</f>
        <v>207431.07315359148</v>
      </c>
      <c r="V104" s="4">
        <f>CumHKI!U104*Inputs!X$15*Population!U103</f>
        <v>328131.14213144733</v>
      </c>
      <c r="W104" s="4">
        <f>CumHKI!V104*Inputs!Y$15*Population!V103</f>
        <v>541437.89615780325</v>
      </c>
      <c r="X104" s="4">
        <f>CumHKI!W104*Inputs!Z$15*Population!W103</f>
        <v>712579.63798326615</v>
      </c>
      <c r="Y104" s="4">
        <f>CumHKI!X104*Inputs!AA$15*Population!X103</f>
        <v>1024493.4752591361</v>
      </c>
      <c r="Z104" s="4">
        <f>CumHKI!Y104*Inputs!AB$15*Population!Y103</f>
        <v>1340195.6009706401</v>
      </c>
      <c r="AA104" s="4">
        <f>CumHKI!Z104*Inputs!AC$15*Population!Z103</f>
        <v>1675182.12251066</v>
      </c>
      <c r="AB104" s="4">
        <f>CumHKI!AA104*Inputs!AD$15*Population!AA103</f>
        <v>2087826.7700232903</v>
      </c>
      <c r="AC104" s="4">
        <f>CumHKI!AB104*Inputs!AE$15*Population!AB103</f>
        <v>2593893.9636329897</v>
      </c>
      <c r="AD104" s="4">
        <f>CumHKI!AC104*Inputs!AF$15*Population!AC103</f>
        <v>3272542.9435284985</v>
      </c>
      <c r="AE104" s="4">
        <f>CumHKI!AD104*Inputs!AG$15*Population!AD103</f>
        <v>3884938.4841485186</v>
      </c>
      <c r="AF104" s="4">
        <f>CumHKI!AE104*Inputs!AH$15*Population!AE103</f>
        <v>4704132.243934731</v>
      </c>
      <c r="AG104" s="4">
        <f>CumHKI!AF104*Inputs!AI$15*Population!AF103</f>
        <v>5769269.0492138322</v>
      </c>
      <c r="AH104" s="4">
        <f>CumHKI!AG104*Inputs!AJ$15*Population!AG103</f>
        <v>6440169.4870062936</v>
      </c>
      <c r="AI104" s="4">
        <f>CumHKI!AH104*Inputs!AK$15*Population!AH103</f>
        <v>7273052.336018946</v>
      </c>
      <c r="AJ104" s="4">
        <f>CumHKI!AI104*Inputs!AL$15*Population!AI103</f>
        <v>7369423.1970624849</v>
      </c>
      <c r="AK104" s="4">
        <f>CumHKI!AJ104*Inputs!AM$15*Population!AJ103</f>
        <v>7483394.3665700769</v>
      </c>
      <c r="AL104" s="4">
        <f>CumHKI!AK104*Inputs!AN$15*Population!AK103</f>
        <v>7670394.6015904825</v>
      </c>
      <c r="AM104" s="4">
        <f>CumHKI!AL104*Inputs!AO$15*Population!AL103</f>
        <v>7567648.0272224126</v>
      </c>
      <c r="AN104" s="4">
        <f>CumHKI!AM104*Inputs!AP$15*Population!AM103</f>
        <v>7492053.3160039829</v>
      </c>
      <c r="AO104" s="4">
        <f>CumHKI!AN104*Inputs!AQ$15*Population!AN103</f>
        <v>7125681.5231460491</v>
      </c>
      <c r="AP104" s="4">
        <f>CumHKI!AO104*Inputs!AR$15*Population!AO103</f>
        <v>6574637.4926778274</v>
      </c>
      <c r="AQ104" s="4">
        <f>CumHKI!AP104*Inputs!AS$15*Population!AP103</f>
        <v>6934957.5668495465</v>
      </c>
      <c r="AR104" s="4">
        <f>CumHKI!AQ104*Inputs!AT$15*Population!AQ103</f>
        <v>7242641.7920014281</v>
      </c>
      <c r="AS104" s="4">
        <f>CumHKI!AR104*Inputs!AU$15*Population!AR103</f>
        <v>7455659.4280233486</v>
      </c>
      <c r="AT104" s="4">
        <f>CumHKI!AS104*Inputs!AV$15*Population!AS103</f>
        <v>7096516.5494378507</v>
      </c>
      <c r="AU104" s="4">
        <f>CumHKI!AT104*Inputs!AW$15*Population!AT103</f>
        <v>6633678.1353523368</v>
      </c>
      <c r="AV104" s="4">
        <f>CumHKI!AU104*Inputs!AX$15*Population!AU103</f>
        <v>6128804.1811197447</v>
      </c>
      <c r="AW104" s="4">
        <f>CumHKI!AV104*Inputs!AY$15*Population!AV103</f>
        <v>5527683.7475008108</v>
      </c>
      <c r="AX104" s="4">
        <f>CumHKI!AW104*Inputs!AZ$15*Population!AW103</f>
        <v>5299649.5389803033</v>
      </c>
      <c r="AY104" s="4">
        <f>CumHKI!AX104*Inputs!BA$15*Population!AX103</f>
        <v>4850580.5624696566</v>
      </c>
      <c r="AZ104" s="4">
        <f>CumHKI!AY104*Inputs!BB$15*Population!AY103</f>
        <v>4433546.1580729168</v>
      </c>
      <c r="BA104" s="4">
        <f>CumHKI!AZ104*Inputs!BC$15*Population!AZ103</f>
        <v>4270889.9838295169</v>
      </c>
      <c r="BB104" s="4">
        <f>CumHKI!BA104*Inputs!BD$15*Population!BA103</f>
        <v>3886001.8397368523</v>
      </c>
      <c r="BC104" s="4">
        <f>CumHKI!BB104*Inputs!BE$15*Population!BB103</f>
        <v>3714898.1173331887</v>
      </c>
      <c r="BD104" s="4">
        <f>CumHKI!BC104*Inputs!BF$15*Population!BC103</f>
        <v>3450945.9702319037</v>
      </c>
      <c r="BE104" s="4">
        <f>CumHKI!BD104*Inputs!BG$15*Population!BD103</f>
        <v>3208940.7646762608</v>
      </c>
      <c r="BF104" s="4">
        <f>CumHKI!BE104*Inputs!BH$15*Population!BE103</f>
        <v>3147596.3139138152</v>
      </c>
      <c r="BG104" s="4">
        <f>CumHKI!BF104*Inputs!BI$15*Population!BF103</f>
        <v>2999493.6892526723</v>
      </c>
      <c r="BH104" s="4">
        <f>CumHKI!BG104*Inputs!BJ$15*Population!BG103</f>
        <v>2793372.7520111906</v>
      </c>
      <c r="BI104" s="4">
        <f>CumHKI!BH104*Inputs!BK$15*Population!BH103</f>
        <v>2516338.5144239501</v>
      </c>
      <c r="BJ104" s="4">
        <f>CumHKI!BI104*Inputs!BL$15*Population!BI103</f>
        <v>2215629.8879996105</v>
      </c>
      <c r="BK104" s="4">
        <f>CumHKI!BJ104*Inputs!BM$15*Population!BJ103</f>
        <v>1969511.760021823</v>
      </c>
      <c r="BL104" s="4">
        <f>CumHKI!BK104*Inputs!BN$15*Population!BK103</f>
        <v>1642027.8529067591</v>
      </c>
      <c r="BM104" s="4">
        <f>CumHKI!BL104*Inputs!BO$15*Population!BL103</f>
        <v>1390713.4292923792</v>
      </c>
      <c r="BN104" s="4">
        <f>CumHKI!BM104*Inputs!BP$15*Population!BM103</f>
        <v>1176746.5023336802</v>
      </c>
      <c r="BO104" s="4">
        <f>CumHKI!BN104*Inputs!BQ$15*Population!BN103</f>
        <v>936329.43988665415</v>
      </c>
      <c r="BP104" s="4">
        <f>CumHKI!BO104*Inputs!BR$15*Population!BO103</f>
        <v>940616.57542669924</v>
      </c>
      <c r="BQ104" s="4">
        <f>CumHKI!BP104*Inputs!BS$15*Population!BP103</f>
        <v>808111.90895863459</v>
      </c>
      <c r="BR104" s="4">
        <f>CumHKI!BQ104*Inputs!BT$15*Population!BQ103</f>
        <v>727611.65583034244</v>
      </c>
      <c r="BS104" s="4">
        <f>CumHKI!BR104*Inputs!BU$15*Population!BR103</f>
        <v>673067.80697070318</v>
      </c>
      <c r="BT104" s="4">
        <f>CumHKI!BS104*Inputs!BV$15*Population!BS103</f>
        <v>634382.16068326845</v>
      </c>
      <c r="BU104" s="4">
        <f>CumHKI!BT104*Inputs!BW$15*Population!BT103</f>
        <v>563067.89445015264</v>
      </c>
      <c r="BV104" s="4">
        <f>CumHKI!BU104*Inputs!BX$15*Population!BU103</f>
        <v>516157.49855021067</v>
      </c>
      <c r="BW104" s="4">
        <f>CumHKI!BV104*Inputs!BY$15*Population!BV103</f>
        <v>431653.83462997322</v>
      </c>
      <c r="BX104" s="4">
        <f>CumHKI!BW104*Inputs!BZ$15*Population!BW103</f>
        <v>381776.8404237564</v>
      </c>
      <c r="BY104" s="4">
        <f>CumHKI!BX104*Inputs!CA$15*Population!BX103</f>
        <v>356220.99602400279</v>
      </c>
      <c r="BZ104" s="4">
        <f>CumHKI!BY104*Inputs!CB$15*Population!BY103</f>
        <v>329443.84571839555</v>
      </c>
      <c r="CA104" s="4">
        <f>CumHKI!BZ104*Inputs!CC$15*Population!BZ103</f>
        <v>266219.45742181526</v>
      </c>
      <c r="CB104" s="4">
        <f>CumHKI!CA104*Inputs!CD$15*Population!CA103</f>
        <v>272609.81610912329</v>
      </c>
      <c r="CC104" s="4">
        <f>CumHKI!CB104*Inputs!CE$15*Population!CB103</f>
        <v>236344.30944984965</v>
      </c>
      <c r="CD104" s="4">
        <f>CumHKI!CC104*Inputs!CF$15*Population!CC103</f>
        <v>184704.10718833312</v>
      </c>
      <c r="CE104" s="4">
        <f>CumHKI!CD104*Inputs!CG$15*Population!CD103</f>
        <v>158970.40719826642</v>
      </c>
      <c r="CF104" s="4">
        <f>CumHKI!CE104*Inputs!CH$15*Population!CE103</f>
        <v>116141.86591878743</v>
      </c>
      <c r="CG104" s="4">
        <f>CumHKI!CF104*Inputs!CI$15*Population!CF103</f>
        <v>98815.454813119708</v>
      </c>
      <c r="CH104" s="4">
        <f>CumHKI!CG104*Inputs!CJ$15*Population!CG103</f>
        <v>83751.836313965265</v>
      </c>
      <c r="CI104" s="4">
        <f>CumHKI!CH104*Inputs!CK$15*Population!CH103</f>
        <v>70864.441640443882</v>
      </c>
      <c r="CJ104" s="4">
        <f>CumHKI!CI104*Inputs!CL$15*Population!CI103</f>
        <v>59762.935307271597</v>
      </c>
      <c r="CK104" s="4">
        <f>CumHKI!CJ104*Inputs!CM$15*Population!CJ103</f>
        <v>50054.43788227655</v>
      </c>
      <c r="CL104" s="4">
        <f>CumHKI!CK104*Inputs!CN$15*Population!CK103</f>
        <v>41435.767055619064</v>
      </c>
      <c r="CM104" s="4">
        <f>CumHKI!CL104*Inputs!CO$15*Population!CL103</f>
        <v>33584.413645446926</v>
      </c>
      <c r="CN104" s="4">
        <f>CumHKI!CM104*Inputs!CP$15*Population!CM103</f>
        <v>26474.932304502236</v>
      </c>
      <c r="CO104" s="4">
        <f>CumHKI!CN104*Inputs!CQ$15*Population!CN103</f>
        <v>20020.912055459459</v>
      </c>
      <c r="CP104" s="4">
        <f>CumHKI!CO104*Inputs!CR$15*Population!CO103</f>
        <v>14764.579612382364</v>
      </c>
      <c r="CQ104" s="4">
        <f>CumHKI!CP104*Inputs!CS$15*Population!CP103</f>
        <v>11228.013380708511</v>
      </c>
      <c r="CR104" s="4">
        <f>CumHKI!CQ104*Inputs!CT$15*Population!CQ103</f>
        <v>8704.9991195484527</v>
      </c>
      <c r="CS104" s="4">
        <f>CumHKI!CR104*Inputs!CU$15*Population!CR103</f>
        <v>6590.4659628661893</v>
      </c>
      <c r="CT104" s="4">
        <f>CumHKI!CS104*Inputs!CV$15*Population!CS103</f>
        <v>5010.7922820118147</v>
      </c>
      <c r="CU104" s="4">
        <f>CumHKI!CT104*Inputs!CW$15*Population!CT103</f>
        <v>3826.2474726469486</v>
      </c>
      <c r="CV104" s="4">
        <f>CumHKI!CU104*Inputs!CX$15*Population!CU103</f>
        <v>2921.0868456594703</v>
      </c>
      <c r="CW104" s="4">
        <f>CumHKI!CV104*Inputs!CY$15*Population!CV103</f>
        <v>2226.4723814896147</v>
      </c>
      <c r="CX104" s="4">
        <f>CumHKI!CW104*Inputs!CZ$15*Population!CW103</f>
        <v>1675.0688265955566</v>
      </c>
      <c r="CY104" s="4">
        <f>CumHKI!CX104*Inputs!DA$15*Population!CX103</f>
        <v>1270.8206853508827</v>
      </c>
      <c r="CZ104" s="4">
        <f>CumHKI!CY104*Inputs!DB$15*Population!CY103</f>
        <v>976.11260760271239</v>
      </c>
    </row>
    <row r="105" spans="1:104" x14ac:dyDescent="0.25">
      <c r="A105">
        <f>'HKFI(x)'!AE103</f>
        <v>2051</v>
      </c>
      <c r="B105">
        <f t="shared" si="4"/>
        <v>212302484.54937324</v>
      </c>
      <c r="C105">
        <f t="shared" si="3"/>
        <v>4.8896132160567873</v>
      </c>
      <c r="D105" s="4">
        <f>CumHKI!C105*Inputs!F$15*Population!C104</f>
        <v>0</v>
      </c>
      <c r="E105" s="4">
        <f>CumHKI!D105*Inputs!G$15*Population!D104</f>
        <v>0</v>
      </c>
      <c r="F105" s="4">
        <f>CumHKI!E105*Inputs!H$15*Population!E104</f>
        <v>0</v>
      </c>
      <c r="G105" s="4">
        <f>CumHKI!F105*Inputs!I$15*Population!F104</f>
        <v>0</v>
      </c>
      <c r="H105" s="4">
        <f>CumHKI!G105*Inputs!J$15*Population!G104</f>
        <v>0</v>
      </c>
      <c r="I105" s="4">
        <f>CumHKI!H105*Inputs!K$15*Population!H104</f>
        <v>0</v>
      </c>
      <c r="J105" s="4">
        <f>CumHKI!I105*Inputs!L$15*Population!I104</f>
        <v>0</v>
      </c>
      <c r="K105" s="4">
        <f>CumHKI!J105*Inputs!M$15*Population!J104</f>
        <v>0</v>
      </c>
      <c r="L105" s="4">
        <f>CumHKI!K105*Inputs!N$15*Population!K104</f>
        <v>0</v>
      </c>
      <c r="M105" s="4">
        <f>CumHKI!L105*Inputs!O$15*Population!L104</f>
        <v>0</v>
      </c>
      <c r="N105" s="4">
        <f>CumHKI!M105*Inputs!P$15*Population!M104</f>
        <v>0</v>
      </c>
      <c r="O105" s="4">
        <f>CumHKI!N105*Inputs!Q$15*Population!N104</f>
        <v>0</v>
      </c>
      <c r="P105" s="4">
        <f>CumHKI!O105*Inputs!R$15*Population!O104</f>
        <v>0</v>
      </c>
      <c r="Q105" s="4">
        <f>CumHKI!P105*Inputs!S$15*Population!P104</f>
        <v>0</v>
      </c>
      <c r="R105" s="4">
        <f>CumHKI!Q105*Inputs!T$15*Population!Q104</f>
        <v>0</v>
      </c>
      <c r="S105" s="4">
        <f>CumHKI!R105*Inputs!U$15*Population!R104</f>
        <v>88264.725896005693</v>
      </c>
      <c r="T105" s="4">
        <f>CumHKI!S105*Inputs!V$15*Population!S104</f>
        <v>126522.97422498037</v>
      </c>
      <c r="U105" s="4">
        <f>CumHKI!T105*Inputs!W$15*Population!T104</f>
        <v>232689.66865538064</v>
      </c>
      <c r="V105" s="4">
        <f>CumHKI!U105*Inputs!X$15*Population!U104</f>
        <v>368137.73957576096</v>
      </c>
      <c r="W105" s="4">
        <f>CumHKI!V105*Inputs!Y$15*Population!V104</f>
        <v>612148.56662771525</v>
      </c>
      <c r="X105" s="4">
        <f>CumHKI!W105*Inputs!Z$15*Population!W104</f>
        <v>799684.0699989259</v>
      </c>
      <c r="Y105" s="4">
        <f>CumHKI!X105*Inputs!AA$15*Population!X104</f>
        <v>1122427.26714788</v>
      </c>
      <c r="Z105" s="4">
        <f>CumHKI!Y105*Inputs!AB$15*Population!Y104</f>
        <v>1439206.1767614156</v>
      </c>
      <c r="AA105" s="4">
        <f>CumHKI!Z105*Inputs!AC$15*Population!Z104</f>
        <v>1809668.3343787447</v>
      </c>
      <c r="AB105" s="4">
        <f>CumHKI!AA105*Inputs!AD$15*Population!AA104</f>
        <v>2270075.2236407176</v>
      </c>
      <c r="AC105" s="4">
        <f>CumHKI!AB105*Inputs!AE$15*Population!AB104</f>
        <v>2728027.187766572</v>
      </c>
      <c r="AD105" s="4">
        <f>CumHKI!AC105*Inputs!AF$15*Population!AC104</f>
        <v>3281818.0561551005</v>
      </c>
      <c r="AE105" s="4">
        <f>CumHKI!AD105*Inputs!AG$15*Population!AD104</f>
        <v>3798371.4916022089</v>
      </c>
      <c r="AF105" s="4">
        <f>CumHKI!AE105*Inputs!AH$15*Population!AE104</f>
        <v>4626667.4194387523</v>
      </c>
      <c r="AG105" s="4">
        <f>CumHKI!AF105*Inputs!AI$15*Population!AF104</f>
        <v>5672346.5865958342</v>
      </c>
      <c r="AH105" s="4">
        <f>CumHKI!AG105*Inputs!AJ$15*Population!AG104</f>
        <v>6441350.4880851945</v>
      </c>
      <c r="AI105" s="4">
        <f>CumHKI!AH105*Inputs!AK$15*Population!AH104</f>
        <v>7465600.5043734601</v>
      </c>
      <c r="AJ105" s="4">
        <f>CumHKI!AI105*Inputs!AL$15*Population!AI104</f>
        <v>7698521.8197710142</v>
      </c>
      <c r="AK105" s="4">
        <f>CumHKI!AJ105*Inputs!AM$15*Population!AJ104</f>
        <v>7798742.6730311317</v>
      </c>
      <c r="AL105" s="4">
        <f>CumHKI!AK105*Inputs!AN$15*Population!AK104</f>
        <v>7993928.5174885029</v>
      </c>
      <c r="AM105" s="4">
        <f>CumHKI!AL105*Inputs!AO$15*Population!AL104</f>
        <v>7967699.2467178078</v>
      </c>
      <c r="AN105" s="4">
        <f>CumHKI!AM105*Inputs!AP$15*Population!AM104</f>
        <v>7989489.5115582412</v>
      </c>
      <c r="AO105" s="4">
        <f>CumHKI!AN105*Inputs!AQ$15*Population!AN104</f>
        <v>7667873.9276794009</v>
      </c>
      <c r="AP105" s="4">
        <f>CumHKI!AO105*Inputs!AR$15*Population!AO104</f>
        <v>7085675.4688391853</v>
      </c>
      <c r="AQ105" s="4">
        <f>CumHKI!AP105*Inputs!AS$15*Population!AP104</f>
        <v>6880451.5356139233</v>
      </c>
      <c r="AR105" s="4">
        <f>CumHKI!AQ105*Inputs!AT$15*Population!AQ104</f>
        <v>7322191.2900629779</v>
      </c>
      <c r="AS105" s="4">
        <f>CumHKI!AR105*Inputs!AU$15*Population!AR104</f>
        <v>7712198.0657665478</v>
      </c>
      <c r="AT105" s="4">
        <f>CumHKI!AS105*Inputs!AV$15*Population!AS104</f>
        <v>7515213.9148518415</v>
      </c>
      <c r="AU105" s="4">
        <f>CumHKI!AT105*Inputs!AW$15*Population!AT104</f>
        <v>7209369.7219405398</v>
      </c>
      <c r="AV105" s="4">
        <f>CumHKI!AU105*Inputs!AX$15*Population!AU104</f>
        <v>6863937.9354504794</v>
      </c>
      <c r="AW105" s="4">
        <f>CumHKI!AV105*Inputs!AY$15*Population!AV104</f>
        <v>6120968.282525938</v>
      </c>
      <c r="AX105" s="4">
        <f>CumHKI!AW105*Inputs!AZ$15*Population!AW104</f>
        <v>5654139.4621644914</v>
      </c>
      <c r="AY105" s="4">
        <f>CumHKI!AX105*Inputs!BA$15*Population!AX104</f>
        <v>5063272.8208167972</v>
      </c>
      <c r="AZ105" s="4">
        <f>CumHKI!AY105*Inputs!BB$15*Population!AY104</f>
        <v>4698669.991031575</v>
      </c>
      <c r="BA105" s="4">
        <f>CumHKI!AZ105*Inputs!BC$15*Population!AZ104</f>
        <v>4555302.9735931922</v>
      </c>
      <c r="BB105" s="4">
        <f>CumHKI!BA105*Inputs!BD$15*Population!BA104</f>
        <v>4134946.1799403615</v>
      </c>
      <c r="BC105" s="4">
        <f>CumHKI!BB105*Inputs!BE$15*Population!BB104</f>
        <v>3943571.3727817908</v>
      </c>
      <c r="BD105" s="4">
        <f>CumHKI!BC105*Inputs!BF$15*Population!BC104</f>
        <v>3656489.902429136</v>
      </c>
      <c r="BE105" s="4">
        <f>CumHKI!BD105*Inputs!BG$15*Population!BD104</f>
        <v>3397599.6490234192</v>
      </c>
      <c r="BF105" s="4">
        <f>CumHKI!BE105*Inputs!BH$15*Population!BE104</f>
        <v>3331646.3659574124</v>
      </c>
      <c r="BG105" s="4">
        <f>CumHKI!BF105*Inputs!BI$15*Population!BF104</f>
        <v>3171574.3814428081</v>
      </c>
      <c r="BH105" s="4">
        <f>CumHKI!BG105*Inputs!BJ$15*Population!BG104</f>
        <v>2947370.4224694557</v>
      </c>
      <c r="BI105" s="4">
        <f>CumHKI!BH105*Inputs!BK$15*Population!BH104</f>
        <v>2647374.9925507335</v>
      </c>
      <c r="BJ105" s="4">
        <f>CumHKI!BI105*Inputs!BL$15*Population!BI104</f>
        <v>2328342.2004739991</v>
      </c>
      <c r="BK105" s="4">
        <f>CumHKI!BJ105*Inputs!BM$15*Population!BJ104</f>
        <v>2068202.951169569</v>
      </c>
      <c r="BL105" s="4">
        <f>CumHKI!BK105*Inputs!BN$15*Population!BK104</f>
        <v>1724152.34459068</v>
      </c>
      <c r="BM105" s="4">
        <f>CumHKI!BL105*Inputs!BO$15*Population!BL104</f>
        <v>1459388.5819439285</v>
      </c>
      <c r="BN105" s="4">
        <f>CumHKI!BM105*Inputs!BP$15*Population!BM104</f>
        <v>1233465.4338374888</v>
      </c>
      <c r="BO105" s="4">
        <f>CumHKI!BN105*Inputs!BQ$15*Population!BN104</f>
        <v>980343.47825940303</v>
      </c>
      <c r="BP105" s="4">
        <f>CumHKI!BO105*Inputs!BR$15*Population!BO104</f>
        <v>983371.28736635426</v>
      </c>
      <c r="BQ105" s="4">
        <f>CumHKI!BP105*Inputs!BS$15*Population!BP104</f>
        <v>845875.2233932059</v>
      </c>
      <c r="BR105" s="4">
        <f>CumHKI!BQ105*Inputs!BT$15*Population!BQ104</f>
        <v>763751.38294461067</v>
      </c>
      <c r="BS105" s="4">
        <f>CumHKI!BR105*Inputs!BU$15*Population!BR104</f>
        <v>709113.96432776516</v>
      </c>
      <c r="BT105" s="4">
        <f>CumHKI!BS105*Inputs!BV$15*Population!BS104</f>
        <v>669043.80691889336</v>
      </c>
      <c r="BU105" s="4">
        <f>CumHKI!BT105*Inputs!BW$15*Population!BT104</f>
        <v>594182.4998886832</v>
      </c>
      <c r="BV105" s="4">
        <f>CumHKI!BU105*Inputs!BX$15*Population!BU104</f>
        <v>544878.19181042211</v>
      </c>
      <c r="BW105" s="4">
        <f>CumHKI!BV105*Inputs!BY$15*Population!BV104</f>
        <v>456656.65074178734</v>
      </c>
      <c r="BX105" s="4">
        <f>CumHKI!BW105*Inputs!BZ$15*Population!BW104</f>
        <v>405327.73143052193</v>
      </c>
      <c r="BY105" s="4">
        <f>CumHKI!BX105*Inputs!CA$15*Population!BX104</f>
        <v>379263.57348136895</v>
      </c>
      <c r="BZ105" s="4">
        <f>CumHKI!BY105*Inputs!CB$15*Population!BY104</f>
        <v>352038.9341298794</v>
      </c>
      <c r="CA105" s="4">
        <f>CumHKI!BZ105*Inputs!CC$15*Population!BZ104</f>
        <v>284461.0142106163</v>
      </c>
      <c r="CB105" s="4">
        <f>CumHKI!CA105*Inputs!CD$15*Population!CA104</f>
        <v>290511.3650445519</v>
      </c>
      <c r="CC105" s="4">
        <f>CumHKI!CB105*Inputs!CE$15*Population!CB104</f>
        <v>251368.53501417115</v>
      </c>
      <c r="CD105" s="4">
        <f>CumHKI!CC105*Inputs!CF$15*Population!CC104</f>
        <v>196831.77095827219</v>
      </c>
      <c r="CE105" s="4">
        <f>CumHKI!CD105*Inputs!CG$15*Population!CD104</f>
        <v>169616.78332965283</v>
      </c>
      <c r="CF105" s="4">
        <f>CumHKI!CE105*Inputs!CH$15*Population!CE104</f>
        <v>124195.70211889371</v>
      </c>
      <c r="CG105" s="4">
        <f>CumHKI!CF105*Inputs!CI$15*Population!CF104</f>
        <v>105806.89846020508</v>
      </c>
      <c r="CH105" s="4">
        <f>CumHKI!CG105*Inputs!CJ$15*Population!CG104</f>
        <v>89240.115854172982</v>
      </c>
      <c r="CI105" s="4">
        <f>CumHKI!CH105*Inputs!CK$15*Population!CH104</f>
        <v>75029.748214394756</v>
      </c>
      <c r="CJ105" s="4">
        <f>CumHKI!CI105*Inputs!CL$15*Population!CI104</f>
        <v>62920.116305563708</v>
      </c>
      <c r="CK105" s="4">
        <f>CumHKI!CJ105*Inputs!CM$15*Population!CJ104</f>
        <v>52564.359252982787</v>
      </c>
      <c r="CL105" s="4">
        <f>CumHKI!CK105*Inputs!CN$15*Population!CK104</f>
        <v>43549.730610557926</v>
      </c>
      <c r="CM105" s="4">
        <f>CumHKI!CL105*Inputs!CO$15*Population!CL104</f>
        <v>35546.280252839002</v>
      </c>
      <c r="CN105" s="4">
        <f>CumHKI!CM105*Inputs!CP$15*Population!CM104</f>
        <v>28277.19467006503</v>
      </c>
      <c r="CO105" s="4">
        <f>CumHKI!CN105*Inputs!CQ$15*Population!CN104</f>
        <v>21767.986510245686</v>
      </c>
      <c r="CP105" s="4">
        <f>CumHKI!CO105*Inputs!CR$15*Population!CO104</f>
        <v>15909.315718750237</v>
      </c>
      <c r="CQ105" s="4">
        <f>CumHKI!CP105*Inputs!CS$15*Population!CP104</f>
        <v>11732.450442684063</v>
      </c>
      <c r="CR105" s="4">
        <f>CumHKI!CQ105*Inputs!CT$15*Population!CQ104</f>
        <v>8922.1714412023339</v>
      </c>
      <c r="CS105" s="4">
        <f>CumHKI!CR105*Inputs!CU$15*Population!CR104</f>
        <v>6917.2962221056478</v>
      </c>
      <c r="CT105" s="4">
        <f>CumHKI!CS105*Inputs!CV$15*Population!CS104</f>
        <v>5237.0143501191897</v>
      </c>
      <c r="CU105" s="4">
        <f>CumHKI!CT105*Inputs!CW$15*Population!CT104</f>
        <v>3981.7504914250262</v>
      </c>
      <c r="CV105" s="4">
        <f>CumHKI!CU105*Inputs!CX$15*Population!CU104</f>
        <v>3040.4698293358292</v>
      </c>
      <c r="CW105" s="4">
        <f>CumHKI!CV105*Inputs!CY$15*Population!CV104</f>
        <v>2321.1975928345519</v>
      </c>
      <c r="CX105" s="4">
        <f>CumHKI!CW105*Inputs!CZ$15*Population!CW104</f>
        <v>1769.2326882049786</v>
      </c>
      <c r="CY105" s="4">
        <f>CumHKI!CX105*Inputs!DA$15*Population!CX104</f>
        <v>1331.0681720755219</v>
      </c>
      <c r="CZ105" s="4">
        <f>CumHKI!CY105*Inputs!DB$15*Population!CY104</f>
        <v>1009.8384853377632</v>
      </c>
    </row>
    <row r="106" spans="1:104" x14ac:dyDescent="0.25">
      <c r="A106">
        <f>'HKFI(x)'!AE104</f>
        <v>2052</v>
      </c>
      <c r="B106">
        <f t="shared" si="4"/>
        <v>222561876.45954257</v>
      </c>
      <c r="C106">
        <f t="shared" si="3"/>
        <v>4.8324408129022167</v>
      </c>
      <c r="D106" s="4">
        <f>CumHKI!C106*Inputs!F$15*Population!C105</f>
        <v>0</v>
      </c>
      <c r="E106" s="4">
        <f>CumHKI!D106*Inputs!G$15*Population!D105</f>
        <v>0</v>
      </c>
      <c r="F106" s="4">
        <f>CumHKI!E106*Inputs!H$15*Population!E105</f>
        <v>0</v>
      </c>
      <c r="G106" s="4">
        <f>CumHKI!F106*Inputs!I$15*Population!F105</f>
        <v>0</v>
      </c>
      <c r="H106" s="4">
        <f>CumHKI!G106*Inputs!J$15*Population!G105</f>
        <v>0</v>
      </c>
      <c r="I106" s="4">
        <f>CumHKI!H106*Inputs!K$15*Population!H105</f>
        <v>0</v>
      </c>
      <c r="J106" s="4">
        <f>CumHKI!I106*Inputs!L$15*Population!I105</f>
        <v>0</v>
      </c>
      <c r="K106" s="4">
        <f>CumHKI!J106*Inputs!M$15*Population!J105</f>
        <v>0</v>
      </c>
      <c r="L106" s="4">
        <f>CumHKI!K106*Inputs!N$15*Population!K105</f>
        <v>0</v>
      </c>
      <c r="M106" s="4">
        <f>CumHKI!L106*Inputs!O$15*Population!L105</f>
        <v>0</v>
      </c>
      <c r="N106" s="4">
        <f>CumHKI!M106*Inputs!P$15*Population!M105</f>
        <v>0</v>
      </c>
      <c r="O106" s="4">
        <f>CumHKI!N106*Inputs!Q$15*Population!N105</f>
        <v>0</v>
      </c>
      <c r="P106" s="4">
        <f>CumHKI!O106*Inputs!R$15*Population!O105</f>
        <v>0</v>
      </c>
      <c r="Q106" s="4">
        <f>CumHKI!P106*Inputs!S$15*Population!P105</f>
        <v>0</v>
      </c>
      <c r="R106" s="4">
        <f>CumHKI!Q106*Inputs!T$15*Population!Q105</f>
        <v>0</v>
      </c>
      <c r="S106" s="4">
        <f>CumHKI!R106*Inputs!U$15*Population!R105</f>
        <v>87293.127501897645</v>
      </c>
      <c r="T106" s="4">
        <f>CumHKI!S106*Inputs!V$15*Population!S105</f>
        <v>129752.3607521533</v>
      </c>
      <c r="U106" s="4">
        <f>CumHKI!T106*Inputs!W$15*Population!T105</f>
        <v>251399.36321112074</v>
      </c>
      <c r="V106" s="4">
        <f>CumHKI!U106*Inputs!X$15*Population!U105</f>
        <v>412612.10067308857</v>
      </c>
      <c r="W106" s="4">
        <f>CumHKI!V106*Inputs!Y$15*Population!V105</f>
        <v>686209.75689544203</v>
      </c>
      <c r="X106" s="4">
        <f>CumHKI!W106*Inputs!Z$15*Population!W105</f>
        <v>903531.80761500669</v>
      </c>
      <c r="Y106" s="4">
        <f>CumHKI!X106*Inputs!AA$15*Population!X105</f>
        <v>1258828.5842317045</v>
      </c>
      <c r="Z106" s="4">
        <f>CumHKI!Y106*Inputs!AB$15*Population!Y105</f>
        <v>1575812.8527624656</v>
      </c>
      <c r="AA106" s="4">
        <f>CumHKI!Z106*Inputs!AC$15*Population!Z105</f>
        <v>1942248.2126801896</v>
      </c>
      <c r="AB106" s="4">
        <f>CumHKI!AA106*Inputs!AD$15*Population!AA105</f>
        <v>2451020.9827611353</v>
      </c>
      <c r="AC106" s="4">
        <f>CumHKI!AB106*Inputs!AE$15*Population!AB105</f>
        <v>2964734.3012496876</v>
      </c>
      <c r="AD106" s="4">
        <f>CumHKI!AC106*Inputs!AF$15*Population!AC105</f>
        <v>3450076.5973510365</v>
      </c>
      <c r="AE106" s="4">
        <f>CumHKI!AD106*Inputs!AG$15*Population!AD105</f>
        <v>3808203.7788403095</v>
      </c>
      <c r="AF106" s="4">
        <f>CumHKI!AE106*Inputs!AH$15*Population!AE105</f>
        <v>4522344.094761597</v>
      </c>
      <c r="AG106" s="4">
        <f>CumHKI!AF106*Inputs!AI$15*Population!AF105</f>
        <v>5577432.1623291764</v>
      </c>
      <c r="AH106" s="4">
        <f>CumHKI!AG106*Inputs!AJ$15*Population!AG105</f>
        <v>6331431.5828577029</v>
      </c>
      <c r="AI106" s="4">
        <f>CumHKI!AH106*Inputs!AK$15*Population!AH105</f>
        <v>7465062.4178586705</v>
      </c>
      <c r="AJ106" s="4">
        <f>CumHKI!AI106*Inputs!AL$15*Population!AI105</f>
        <v>7900460.500256232</v>
      </c>
      <c r="AK106" s="4">
        <f>CumHKI!AJ106*Inputs!AM$15*Population!AJ105</f>
        <v>8145188.8348957216</v>
      </c>
      <c r="AL106" s="4">
        <f>CumHKI!AK106*Inputs!AN$15*Population!AK105</f>
        <v>8328930.1218400551</v>
      </c>
      <c r="AM106" s="4">
        <f>CumHKI!AL106*Inputs!AO$15*Population!AL105</f>
        <v>8301926.2468672246</v>
      </c>
      <c r="AN106" s="4">
        <f>CumHKI!AM106*Inputs!AP$15*Population!AM105</f>
        <v>8410172.1358035784</v>
      </c>
      <c r="AO106" s="4">
        <f>CumHKI!AN106*Inputs!AQ$15*Population!AN105</f>
        <v>8175648.7383606154</v>
      </c>
      <c r="AP106" s="4">
        <f>CumHKI!AO106*Inputs!AR$15*Population!AO105</f>
        <v>7623799.1026918888</v>
      </c>
      <c r="AQ106" s="4">
        <f>CumHKI!AP106*Inputs!AS$15*Population!AP105</f>
        <v>7414354.3565991074</v>
      </c>
      <c r="AR106" s="4">
        <f>CumHKI!AQ106*Inputs!AT$15*Population!AQ105</f>
        <v>7263896.6813947763</v>
      </c>
      <c r="AS106" s="4">
        <f>CumHKI!AR106*Inputs!AU$15*Population!AR105</f>
        <v>7796181.5583213503</v>
      </c>
      <c r="AT106" s="4">
        <f>CumHKI!AS106*Inputs!AV$15*Population!AS105</f>
        <v>7773107.9621291421</v>
      </c>
      <c r="AU106" s="4">
        <f>CumHKI!AT106*Inputs!AW$15*Population!AT105</f>
        <v>7634136.1508520162</v>
      </c>
      <c r="AV106" s="4">
        <f>CumHKI!AU106*Inputs!AX$15*Population!AU105</f>
        <v>7459257.3623559531</v>
      </c>
      <c r="AW106" s="4">
        <f>CumHKI!AV106*Inputs!AY$15*Population!AV105</f>
        <v>6855057.3471008986</v>
      </c>
      <c r="AX106" s="4">
        <f>CumHKI!AW106*Inputs!AZ$15*Population!AW105</f>
        <v>6261087.0447518118</v>
      </c>
      <c r="AY106" s="4">
        <f>CumHKI!AX106*Inputs!BA$15*Population!AX105</f>
        <v>5402045.9763345895</v>
      </c>
      <c r="AZ106" s="4">
        <f>CumHKI!AY106*Inputs!BB$15*Population!AY105</f>
        <v>4904706.7987080459</v>
      </c>
      <c r="BA106" s="4">
        <f>CumHKI!AZ106*Inputs!BC$15*Population!AZ105</f>
        <v>4827703.8006371576</v>
      </c>
      <c r="BB106" s="4">
        <f>CumHKI!BA106*Inputs!BD$15*Population!BA105</f>
        <v>4410264.1467318889</v>
      </c>
      <c r="BC106" s="4">
        <f>CumHKI!BB106*Inputs!BE$15*Population!BB105</f>
        <v>4196253.7664789613</v>
      </c>
      <c r="BD106" s="4">
        <f>CumHKI!BC106*Inputs!BF$15*Population!BC105</f>
        <v>3881884.3268947746</v>
      </c>
      <c r="BE106" s="4">
        <f>CumHKI!BD106*Inputs!BG$15*Population!BD105</f>
        <v>3600613.7288640705</v>
      </c>
      <c r="BF106" s="4">
        <f>CumHKI!BE106*Inputs!BH$15*Population!BE105</f>
        <v>3528439.3775768662</v>
      </c>
      <c r="BG106" s="4">
        <f>CumHKI!BF106*Inputs!BI$15*Population!BF105</f>
        <v>3358348.0979495649</v>
      </c>
      <c r="BH106" s="4">
        <f>CumHKI!BG106*Inputs!BJ$15*Population!BG105</f>
        <v>3117875.6021543657</v>
      </c>
      <c r="BI106" s="4">
        <f>CumHKI!BH106*Inputs!BK$15*Population!BH105</f>
        <v>2794460.5048226691</v>
      </c>
      <c r="BJ106" s="4">
        <f>CumHKI!BI106*Inputs!BL$15*Population!BI105</f>
        <v>2450510.1302315984</v>
      </c>
      <c r="BK106" s="4">
        <f>CumHKI!BJ106*Inputs!BM$15*Population!BJ105</f>
        <v>2174549.9825836052</v>
      </c>
      <c r="BL106" s="4">
        <f>CumHKI!BK106*Inputs!BN$15*Population!BK105</f>
        <v>1811740.5793032795</v>
      </c>
      <c r="BM106" s="4">
        <f>CumHKI!BL106*Inputs!BO$15*Population!BL105</f>
        <v>1533644.9181602926</v>
      </c>
      <c r="BN106" s="4">
        <f>CumHKI!BM106*Inputs!BP$15*Population!BM105</f>
        <v>1295669.2572273563</v>
      </c>
      <c r="BO106" s="4">
        <f>CumHKI!BN106*Inputs!BQ$15*Population!BN105</f>
        <v>1028739.1123691206</v>
      </c>
      <c r="BP106" s="4">
        <f>CumHKI!BO106*Inputs!BR$15*Population!BO105</f>
        <v>1030743.7165258082</v>
      </c>
      <c r="BQ106" s="4">
        <f>CumHKI!BP106*Inputs!BS$15*Population!BP105</f>
        <v>885251.43223105487</v>
      </c>
      <c r="BR106" s="4">
        <f>CumHKI!BQ106*Inputs!BT$15*Population!BQ105</f>
        <v>800519.15949758643</v>
      </c>
      <c r="BS106" s="4">
        <f>CumHKI!BR106*Inputs!BU$15*Population!BR105</f>
        <v>745729.86502126267</v>
      </c>
      <c r="BT106" s="4">
        <f>CumHKI!BS106*Inputs!BV$15*Population!BS105</f>
        <v>706483.07675569202</v>
      </c>
      <c r="BU106" s="4">
        <f>CumHKI!BT106*Inputs!BW$15*Population!BT105</f>
        <v>628063.41065083863</v>
      </c>
      <c r="BV106" s="4">
        <f>CumHKI!BU106*Inputs!BX$15*Population!BU105</f>
        <v>576299.96446320834</v>
      </c>
      <c r="BW106" s="4">
        <f>CumHKI!BV106*Inputs!BY$15*Population!BV105</f>
        <v>483141.4853878062</v>
      </c>
      <c r="BX106" s="4">
        <f>CumHKI!BW106*Inputs!BZ$15*Population!BW105</f>
        <v>429731.38773888041</v>
      </c>
      <c r="BY106" s="4">
        <f>CumHKI!BX106*Inputs!CA$15*Population!BX105</f>
        <v>403549.43771254976</v>
      </c>
      <c r="BZ106" s="4">
        <f>CumHKI!BY106*Inputs!CB$15*Population!BY105</f>
        <v>375710.09532343998</v>
      </c>
      <c r="CA106" s="4">
        <f>CumHKI!BZ106*Inputs!CC$15*Population!BZ105</f>
        <v>304760.89779788622</v>
      </c>
      <c r="CB106" s="4">
        <f>CumHKI!CA106*Inputs!CD$15*Population!CA105</f>
        <v>311240.52131782903</v>
      </c>
      <c r="CC106" s="4">
        <f>CumHKI!CB106*Inputs!CE$15*Population!CB105</f>
        <v>268548.28154834837</v>
      </c>
      <c r="CD106" s="4">
        <f>CumHKI!CC106*Inputs!CF$15*Population!CC105</f>
        <v>209823.37739652736</v>
      </c>
      <c r="CE106" s="4">
        <f>CumHKI!CD106*Inputs!CG$15*Population!CD105</f>
        <v>181186.43946230193</v>
      </c>
      <c r="CF106" s="4">
        <f>CumHKI!CE106*Inputs!CH$15*Population!CE105</f>
        <v>132863.13135539604</v>
      </c>
      <c r="CG106" s="4">
        <f>CumHKI!CF106*Inputs!CI$15*Population!CF105</f>
        <v>113306.84427058218</v>
      </c>
      <c r="CH106" s="4">
        <f>CumHKI!CG106*Inputs!CJ$15*Population!CG105</f>
        <v>95442.246417905364</v>
      </c>
      <c r="CI106" s="4">
        <f>CumHKI!CH106*Inputs!CK$15*Population!CH105</f>
        <v>79638.983932866322</v>
      </c>
      <c r="CJ106" s="4">
        <f>CumHKI!CI106*Inputs!CL$15*Population!CI105</f>
        <v>66285.485574539241</v>
      </c>
      <c r="CK106" s="4">
        <f>CumHKI!CJ106*Inputs!CM$15*Population!CJ105</f>
        <v>54956.754273649894</v>
      </c>
      <c r="CL106" s="4">
        <f>CumHKI!CK106*Inputs!CN$15*Population!CK105</f>
        <v>45349.353743227482</v>
      </c>
      <c r="CM106" s="4">
        <f>CumHKI!CL106*Inputs!CO$15*Population!CL105</f>
        <v>37031.037855764436</v>
      </c>
      <c r="CN106" s="4">
        <f>CumHKI!CM106*Inputs!CP$15*Population!CM105</f>
        <v>29644.868895902964</v>
      </c>
      <c r="CO106" s="4">
        <f>CumHKI!CN106*Inputs!CQ$15*Population!CN105</f>
        <v>22960.007344892074</v>
      </c>
      <c r="CP106" s="4">
        <f>CumHKI!CO106*Inputs!CR$15*Population!CO105</f>
        <v>17052.918818995906</v>
      </c>
      <c r="CQ106" s="4">
        <f>CumHKI!CP106*Inputs!CS$15*Population!CP105</f>
        <v>12463.268905919642</v>
      </c>
      <c r="CR106" s="4">
        <f>CumHKI!CQ106*Inputs!CT$15*Population!CQ105</f>
        <v>9191.1360222873354</v>
      </c>
      <c r="CS106" s="4">
        <f>CumHKI!CR106*Inputs!CU$15*Population!CR105</f>
        <v>6989.5791787804574</v>
      </c>
      <c r="CT106" s="4">
        <f>CumHKI!CS106*Inputs!CV$15*Population!CS105</f>
        <v>5418.9711513737675</v>
      </c>
      <c r="CU106" s="4">
        <f>CumHKI!CT106*Inputs!CW$15*Population!CT105</f>
        <v>4102.6477356766418</v>
      </c>
      <c r="CV106" s="4">
        <f>CumHKI!CU106*Inputs!CX$15*Population!CU105</f>
        <v>3119.281053202089</v>
      </c>
      <c r="CW106" s="4">
        <f>CumHKI!CV106*Inputs!CY$15*Population!CV105</f>
        <v>2381.8870499054274</v>
      </c>
      <c r="CX106" s="4">
        <f>CumHKI!CW106*Inputs!CZ$15*Population!CW105</f>
        <v>1818.4132048605156</v>
      </c>
      <c r="CY106" s="4">
        <f>CumHKI!CX106*Inputs!DA$15*Population!CX105</f>
        <v>1386.0069873560792</v>
      </c>
      <c r="CZ106" s="4">
        <f>CumHKI!CY106*Inputs!DB$15*Population!CY105</f>
        <v>1042.751357378389</v>
      </c>
    </row>
    <row r="107" spans="1:104" x14ac:dyDescent="0.25">
      <c r="A107">
        <f>'HKFI(x)'!AE105</f>
        <v>2053</v>
      </c>
      <c r="B107">
        <f t="shared" si="4"/>
        <v>232975219.55835491</v>
      </c>
      <c r="C107">
        <f t="shared" si="3"/>
        <v>4.6788530293081276</v>
      </c>
      <c r="D107" s="4">
        <f>CumHKI!C107*Inputs!F$15*Population!C106</f>
        <v>0</v>
      </c>
      <c r="E107" s="4">
        <f>CumHKI!D107*Inputs!G$15*Population!D106</f>
        <v>0</v>
      </c>
      <c r="F107" s="4">
        <f>CumHKI!E107*Inputs!H$15*Population!E106</f>
        <v>0</v>
      </c>
      <c r="G107" s="4">
        <f>CumHKI!F107*Inputs!I$15*Population!F106</f>
        <v>0</v>
      </c>
      <c r="H107" s="4">
        <f>CumHKI!G107*Inputs!J$15*Population!G106</f>
        <v>0</v>
      </c>
      <c r="I107" s="4">
        <f>CumHKI!H107*Inputs!K$15*Population!H106</f>
        <v>0</v>
      </c>
      <c r="J107" s="4">
        <f>CumHKI!I107*Inputs!L$15*Population!I106</f>
        <v>0</v>
      </c>
      <c r="K107" s="4">
        <f>CumHKI!J107*Inputs!M$15*Population!J106</f>
        <v>0</v>
      </c>
      <c r="L107" s="4">
        <f>CumHKI!K107*Inputs!N$15*Population!K106</f>
        <v>0</v>
      </c>
      <c r="M107" s="4">
        <f>CumHKI!L107*Inputs!O$15*Population!L106</f>
        <v>0</v>
      </c>
      <c r="N107" s="4">
        <f>CumHKI!M107*Inputs!P$15*Population!M106</f>
        <v>0</v>
      </c>
      <c r="O107" s="4">
        <f>CumHKI!N107*Inputs!Q$15*Population!N106</f>
        <v>0</v>
      </c>
      <c r="P107" s="4">
        <f>CumHKI!O107*Inputs!R$15*Population!O106</f>
        <v>0</v>
      </c>
      <c r="Q107" s="4">
        <f>CumHKI!P107*Inputs!S$15*Population!P106</f>
        <v>0</v>
      </c>
      <c r="R107" s="4">
        <f>CumHKI!Q107*Inputs!T$15*Population!Q106</f>
        <v>0</v>
      </c>
      <c r="S107" s="4">
        <f>CumHKI!R107*Inputs!U$15*Population!R106</f>
        <v>86162.680634847362</v>
      </c>
      <c r="T107" s="4">
        <f>CumHKI!S107*Inputs!V$15*Population!S106</f>
        <v>128025.83214494669</v>
      </c>
      <c r="U107" s="4">
        <f>CumHKI!T107*Inputs!W$15*Population!T106</f>
        <v>257250.12751471894</v>
      </c>
      <c r="V107" s="4">
        <f>CumHKI!U107*Inputs!X$15*Population!U106</f>
        <v>444981.63457345555</v>
      </c>
      <c r="W107" s="4">
        <f>CumHKI!V107*Inputs!Y$15*Population!V106</f>
        <v>767802.24224073533</v>
      </c>
      <c r="X107" s="4">
        <f>CumHKI!W107*Inputs!Z$15*Population!W106</f>
        <v>1011401.5384327745</v>
      </c>
      <c r="Y107" s="4">
        <f>CumHKI!X107*Inputs!AA$15*Population!X106</f>
        <v>1420597.7267284552</v>
      </c>
      <c r="Z107" s="4">
        <f>CumHKI!Y107*Inputs!AB$15*Population!Y106</f>
        <v>1765626.4660282126</v>
      </c>
      <c r="AA107" s="4">
        <f>CumHKI!Z107*Inputs!AC$15*Population!Z106</f>
        <v>2124951.2743607112</v>
      </c>
      <c r="AB107" s="4">
        <f>CumHKI!AA107*Inputs!AD$15*Population!AA106</f>
        <v>2628658.9443657594</v>
      </c>
      <c r="AC107" s="4">
        <f>CumHKI!AB107*Inputs!AE$15*Population!AB106</f>
        <v>3199043.2044890113</v>
      </c>
      <c r="AD107" s="4">
        <f>CumHKI!AC107*Inputs!AF$15*Population!AC106</f>
        <v>3747675.7760394099</v>
      </c>
      <c r="AE107" s="4">
        <f>CumHKI!AD107*Inputs!AG$15*Population!AD106</f>
        <v>4002586.8800208382</v>
      </c>
      <c r="AF107" s="4">
        <f>CumHKI!AE107*Inputs!AH$15*Population!AE106</f>
        <v>4533013.8966934988</v>
      </c>
      <c r="AG107" s="4">
        <f>CumHKI!AF107*Inputs!AI$15*Population!AF106</f>
        <v>5450351.9877354959</v>
      </c>
      <c r="AH107" s="4">
        <f>CumHKI!AG107*Inputs!AJ$15*Population!AG106</f>
        <v>6223945.4953939738</v>
      </c>
      <c r="AI107" s="4">
        <f>CumHKI!AH107*Inputs!AK$15*Population!AH106</f>
        <v>7335734.5201017018</v>
      </c>
      <c r="AJ107" s="4">
        <f>CumHKI!AI107*Inputs!AL$15*Population!AI106</f>
        <v>7897739.7981684245</v>
      </c>
      <c r="AK107" s="4">
        <f>CumHKI!AJ107*Inputs!AM$15*Population!AJ106</f>
        <v>8356377.9745636424</v>
      </c>
      <c r="AL107" s="4">
        <f>CumHKI!AK107*Inputs!AN$15*Population!AK106</f>
        <v>8695903.7167891264</v>
      </c>
      <c r="AM107" s="4">
        <f>CumHKI!AL107*Inputs!AO$15*Population!AL106</f>
        <v>8646106.4523374047</v>
      </c>
      <c r="AN107" s="4">
        <f>CumHKI!AM107*Inputs!AP$15*Population!AM106</f>
        <v>8758443.6928482316</v>
      </c>
      <c r="AO107" s="4">
        <f>CumHKI!AN107*Inputs!AQ$15*Population!AN106</f>
        <v>8601134.7514469586</v>
      </c>
      <c r="AP107" s="4">
        <f>CumHKI!AO107*Inputs!AR$15*Population!AO106</f>
        <v>8123536.0887801601</v>
      </c>
      <c r="AQ107" s="4">
        <f>CumHKI!AP107*Inputs!AS$15*Population!AP106</f>
        <v>7972063.1412879555</v>
      </c>
      <c r="AR107" s="4">
        <f>CumHKI!AQ107*Inputs!AT$15*Population!AQ106</f>
        <v>7821842.7810685681</v>
      </c>
      <c r="AS107" s="4">
        <f>CumHKI!AR107*Inputs!AU$15*Population!AR106</f>
        <v>7727999.4259812701</v>
      </c>
      <c r="AT107" s="4">
        <f>CumHKI!AS107*Inputs!AV$15*Population!AS106</f>
        <v>7850841.6211861288</v>
      </c>
      <c r="AU107" s="4">
        <f>CumHKI!AT107*Inputs!AW$15*Population!AT106</f>
        <v>7888581.365846551</v>
      </c>
      <c r="AV107" s="4">
        <f>CumHKI!AU107*Inputs!AX$15*Population!AU106</f>
        <v>7891034.6975186579</v>
      </c>
      <c r="AW107" s="4">
        <f>CumHKI!AV107*Inputs!AY$15*Population!AV106</f>
        <v>7442480.8701386359</v>
      </c>
      <c r="AX107" s="4">
        <f>CumHKI!AW107*Inputs!AZ$15*Population!AW106</f>
        <v>7005364.0691140508</v>
      </c>
      <c r="AY107" s="4">
        <f>CumHKI!AX107*Inputs!BA$15*Population!AX106</f>
        <v>5976380.29845881</v>
      </c>
      <c r="AZ107" s="4">
        <f>CumHKI!AY107*Inputs!BB$15*Population!AY106</f>
        <v>5227611.001837356</v>
      </c>
      <c r="BA107" s="4">
        <f>CumHKI!AZ107*Inputs!BC$15*Population!AZ106</f>
        <v>5033339.5416108156</v>
      </c>
      <c r="BB107" s="4">
        <f>CumHKI!BA107*Inputs!BD$15*Population!BA106</f>
        <v>4667291.2163750501</v>
      </c>
      <c r="BC107" s="4">
        <f>CumHKI!BB107*Inputs!BE$15*Population!BB106</f>
        <v>4468253.4310151413</v>
      </c>
      <c r="BD107" s="4">
        <f>CumHKI!BC107*Inputs!BF$15*Population!BC106</f>
        <v>4123028.0753921336</v>
      </c>
      <c r="BE107" s="4">
        <f>CumHKI!BD107*Inputs!BG$15*Population!BD106</f>
        <v>3815061.7523601712</v>
      </c>
      <c r="BF107" s="4">
        <f>CumHKI!BE107*Inputs!BH$15*Population!BE106</f>
        <v>3731528.8463946809</v>
      </c>
      <c r="BG107" s="4">
        <f>CumHKI!BF107*Inputs!BI$15*Population!BF106</f>
        <v>3548766.6578568472</v>
      </c>
      <c r="BH107" s="4">
        <f>CumHKI!BG107*Inputs!BJ$15*Population!BG106</f>
        <v>3293560.8234472284</v>
      </c>
      <c r="BI107" s="4">
        <f>CumHKI!BH107*Inputs!BK$15*Population!BH106</f>
        <v>2948097.7973191789</v>
      </c>
      <c r="BJ107" s="4">
        <f>CumHKI!BI107*Inputs!BL$15*Population!BI106</f>
        <v>2578435.6441812729</v>
      </c>
      <c r="BK107" s="4">
        <f>CumHKI!BJ107*Inputs!BM$15*Population!BJ106</f>
        <v>2280367.7634742213</v>
      </c>
      <c r="BL107" s="4">
        <f>CumHKI!BK107*Inputs!BN$15*Population!BK106</f>
        <v>1897536.1360618961</v>
      </c>
      <c r="BM107" s="4">
        <f>CumHKI!BL107*Inputs!BO$15*Population!BL106</f>
        <v>1604837.2875057978</v>
      </c>
      <c r="BN107" s="4">
        <f>CumHKI!BM107*Inputs!BP$15*Population!BM106</f>
        <v>1355538.2021099508</v>
      </c>
      <c r="BO107" s="4">
        <f>CumHKI!BN107*Inputs!BQ$15*Population!BN106</f>
        <v>1075368.158581557</v>
      </c>
      <c r="BP107" s="4">
        <f>CumHKI!BO107*Inputs!BR$15*Population!BO106</f>
        <v>1075651.1375346701</v>
      </c>
      <c r="BQ107" s="4">
        <f>CumHKI!BP107*Inputs!BS$15*Population!BP106</f>
        <v>921958.63424845657</v>
      </c>
      <c r="BR107" s="4">
        <f>CumHKI!BQ107*Inputs!BT$15*Population!BQ106</f>
        <v>831672.29423885338</v>
      </c>
      <c r="BS107" s="4">
        <f>CumHKI!BR107*Inputs!BU$15*Population!BR106</f>
        <v>775531.95376938174</v>
      </c>
      <c r="BT107" s="4">
        <f>CumHKI!BS107*Inputs!BV$15*Population!BS106</f>
        <v>737119.56537001079</v>
      </c>
      <c r="BU107" s="4">
        <f>CumHKI!BT107*Inputs!BW$15*Population!BT106</f>
        <v>658076.01349204325</v>
      </c>
      <c r="BV107" s="4">
        <f>CumHKI!BU107*Inputs!BX$15*Population!BU106</f>
        <v>604393.55777196097</v>
      </c>
      <c r="BW107" s="4">
        <f>CumHKI!BV107*Inputs!BY$15*Population!BV106</f>
        <v>507029.193478211</v>
      </c>
      <c r="BX107" s="4">
        <f>CumHKI!BW107*Inputs!BZ$15*Population!BW106</f>
        <v>451186.36938723415</v>
      </c>
      <c r="BY107" s="4">
        <f>CumHKI!BX107*Inputs!CA$15*Population!BX106</f>
        <v>424614.56342895626</v>
      </c>
      <c r="BZ107" s="4">
        <f>CumHKI!BY107*Inputs!CB$15*Population!BY106</f>
        <v>396748.92440828256</v>
      </c>
      <c r="CA107" s="4">
        <f>CumHKI!BZ107*Inputs!CC$15*Population!BZ106</f>
        <v>322817.35042197281</v>
      </c>
      <c r="CB107" s="4">
        <f>CumHKI!CA107*Inputs!CD$15*Population!CA106</f>
        <v>331021.48235444812</v>
      </c>
      <c r="CC107" s="4">
        <f>CumHKI!CB107*Inputs!CE$15*Population!CB106</f>
        <v>285606.46041647479</v>
      </c>
      <c r="CD107" s="4">
        <f>CumHKI!CC107*Inputs!CF$15*Population!CC106</f>
        <v>222687.20641749792</v>
      </c>
      <c r="CE107" s="4">
        <f>CumHKI!CD107*Inputs!CG$15*Population!CD106</f>
        <v>192355.84245279347</v>
      </c>
      <c r="CF107" s="4">
        <f>CumHKI!CE107*Inputs!CH$15*Population!CE106</f>
        <v>142010.69785919244</v>
      </c>
      <c r="CG107" s="4">
        <f>CumHKI!CF107*Inputs!CI$15*Population!CF106</f>
        <v>122015.3603592213</v>
      </c>
      <c r="CH107" s="4">
        <f>CumHKI!CG107*Inputs!CJ$15*Population!CG106</f>
        <v>103542.42976467556</v>
      </c>
      <c r="CI107" s="4">
        <f>CumHKI!CH107*Inputs!CK$15*Population!CH106</f>
        <v>86698.678574650578</v>
      </c>
      <c r="CJ107" s="4">
        <f>CumHKI!CI107*Inputs!CL$15*Population!CI106</f>
        <v>71786.220162986443</v>
      </c>
      <c r="CK107" s="4">
        <f>CumHKI!CJ107*Inputs!CM$15*Population!CJ106</f>
        <v>59198.87937899262</v>
      </c>
      <c r="CL107" s="4">
        <f>CumHKI!CK107*Inputs!CN$15*Population!CK106</f>
        <v>48583.54607625465</v>
      </c>
      <c r="CM107" s="4">
        <f>CumHKI!CL107*Inputs!CO$15*Population!CL106</f>
        <v>39617.745512592475</v>
      </c>
      <c r="CN107" s="4">
        <f>CumHKI!CM107*Inputs!CP$15*Population!CM106</f>
        <v>31977.078229771374</v>
      </c>
      <c r="CO107" s="4">
        <f>CumHKI!CN107*Inputs!CQ$15*Population!CN106</f>
        <v>25351.330240225816</v>
      </c>
      <c r="CP107" s="4">
        <f>CumHKI!CO107*Inputs!CR$15*Population!CO106</f>
        <v>19476.957744257776</v>
      </c>
      <c r="CQ107" s="4">
        <f>CumHKI!CP107*Inputs!CS$15*Population!CP106</f>
        <v>14465.978789320057</v>
      </c>
      <c r="CR107" s="4">
        <f>CumHKI!CQ107*Inputs!CT$15*Population!CQ106</f>
        <v>10572.582063651764</v>
      </c>
      <c r="CS107" s="4">
        <f>CumHKI!CR107*Inputs!CU$15*Population!CR106</f>
        <v>7796.8340880187725</v>
      </c>
      <c r="CT107" s="4">
        <f>CumHKI!CS107*Inputs!CV$15*Population!CS106</f>
        <v>5929.2549984979487</v>
      </c>
      <c r="CU107" s="4">
        <f>CumHKI!CT107*Inputs!CW$15*Population!CT106</f>
        <v>4596.9093366226398</v>
      </c>
      <c r="CV107" s="4">
        <f>CumHKI!CU107*Inputs!CX$15*Population!CU106</f>
        <v>3480.2731282717027</v>
      </c>
      <c r="CW107" s="4">
        <f>CumHKI!CV107*Inputs!CY$15*Population!CV106</f>
        <v>2646.083877634167</v>
      </c>
      <c r="CX107" s="4">
        <f>CumHKI!CW107*Inputs!CZ$15*Population!CW106</f>
        <v>2020.5530741227594</v>
      </c>
      <c r="CY107" s="4">
        <f>CumHKI!CX107*Inputs!DA$15*Population!CX106</f>
        <v>1542.5586159730867</v>
      </c>
      <c r="CZ107" s="4">
        <f>CumHKI!CY107*Inputs!DB$15*Population!CY106</f>
        <v>1175.7487321529979</v>
      </c>
    </row>
    <row r="108" spans="1:104" x14ac:dyDescent="0.25">
      <c r="A108">
        <f>'HKFI(x)'!AE106</f>
        <v>2054</v>
      </c>
      <c r="B108">
        <f t="shared" si="4"/>
        <v>244058994.60725734</v>
      </c>
      <c r="C108">
        <f t="shared" si="3"/>
        <v>4.7574909769003026</v>
      </c>
      <c r="D108" s="4">
        <f>CumHKI!C108*Inputs!F$15*Population!C107</f>
        <v>0</v>
      </c>
      <c r="E108" s="4">
        <f>CumHKI!D108*Inputs!G$15*Population!D107</f>
        <v>0</v>
      </c>
      <c r="F108" s="4">
        <f>CumHKI!E108*Inputs!H$15*Population!E107</f>
        <v>0</v>
      </c>
      <c r="G108" s="4">
        <f>CumHKI!F108*Inputs!I$15*Population!F107</f>
        <v>0</v>
      </c>
      <c r="H108" s="4">
        <f>CumHKI!G108*Inputs!J$15*Population!G107</f>
        <v>0</v>
      </c>
      <c r="I108" s="4">
        <f>CumHKI!H108*Inputs!K$15*Population!H107</f>
        <v>0</v>
      </c>
      <c r="J108" s="4">
        <f>CumHKI!I108*Inputs!L$15*Population!I107</f>
        <v>0</v>
      </c>
      <c r="K108" s="4">
        <f>CumHKI!J108*Inputs!M$15*Population!J107</f>
        <v>0</v>
      </c>
      <c r="L108" s="4">
        <f>CumHKI!K108*Inputs!N$15*Population!K107</f>
        <v>0</v>
      </c>
      <c r="M108" s="4">
        <f>CumHKI!L108*Inputs!O$15*Population!L107</f>
        <v>0</v>
      </c>
      <c r="N108" s="4">
        <f>CumHKI!M108*Inputs!P$15*Population!M107</f>
        <v>0</v>
      </c>
      <c r="O108" s="4">
        <f>CumHKI!N108*Inputs!Q$15*Population!N107</f>
        <v>0</v>
      </c>
      <c r="P108" s="4">
        <f>CumHKI!O108*Inputs!R$15*Population!O107</f>
        <v>0</v>
      </c>
      <c r="Q108" s="4">
        <f>CumHKI!P108*Inputs!S$15*Population!P107</f>
        <v>0</v>
      </c>
      <c r="R108" s="4">
        <f>CumHKI!Q108*Inputs!T$15*Population!Q107</f>
        <v>0</v>
      </c>
      <c r="S108" s="4">
        <f>CumHKI!R108*Inputs!U$15*Population!R107</f>
        <v>84429.582699101331</v>
      </c>
      <c r="T108" s="4">
        <f>CumHKI!S108*Inputs!V$15*Population!S107</f>
        <v>126312.53588870377</v>
      </c>
      <c r="U108" s="4">
        <f>CumHKI!T108*Inputs!W$15*Population!T107</f>
        <v>253734.45799956008</v>
      </c>
      <c r="V108" s="4">
        <f>CumHKI!U108*Inputs!X$15*Population!U107</f>
        <v>455296.77778170095</v>
      </c>
      <c r="W108" s="4">
        <f>CumHKI!V108*Inputs!Y$15*Population!V107</f>
        <v>827938.90504935698</v>
      </c>
      <c r="X108" s="4">
        <f>CumHKI!W108*Inputs!Z$15*Population!W107</f>
        <v>1131676.7692998154</v>
      </c>
      <c r="Y108" s="4">
        <f>CumHKI!X108*Inputs!AA$15*Population!X107</f>
        <v>1590287.5083067575</v>
      </c>
      <c r="Z108" s="4">
        <f>CumHKI!Y108*Inputs!AB$15*Population!Y107</f>
        <v>1992849.7469634304</v>
      </c>
      <c r="AA108" s="4">
        <f>CumHKI!Z108*Inputs!AC$15*Population!Z107</f>
        <v>2381452.5308736474</v>
      </c>
      <c r="AB108" s="4">
        <f>CumHKI!AA108*Inputs!AD$15*Population!AA107</f>
        <v>2876494.7521361341</v>
      </c>
      <c r="AC108" s="4">
        <f>CumHKI!AB108*Inputs!AE$15*Population!AB107</f>
        <v>3431562.2133549978</v>
      </c>
      <c r="AD108" s="4">
        <f>CumHKI!AC108*Inputs!AF$15*Population!AC107</f>
        <v>4044991.2160891863</v>
      </c>
      <c r="AE108" s="4">
        <f>CumHKI!AD108*Inputs!AG$15*Population!AD107</f>
        <v>4349986.5184505275</v>
      </c>
      <c r="AF108" s="4">
        <f>CumHKI!AE108*Inputs!AH$15*Population!AE107</f>
        <v>4766625.4476244906</v>
      </c>
      <c r="AG108" s="4">
        <f>CumHKI!AF108*Inputs!AI$15*Population!AF107</f>
        <v>5465624.1793258693</v>
      </c>
      <c r="AH108" s="4">
        <f>CumHKI!AG108*Inputs!AJ$15*Population!AG107</f>
        <v>6084787.7706119772</v>
      </c>
      <c r="AI108" s="4">
        <f>CumHKI!AH108*Inputs!AK$15*Population!AH107</f>
        <v>7214423.5642990144</v>
      </c>
      <c r="AJ108" s="4">
        <f>CumHKI!AI108*Inputs!AL$15*Population!AI107</f>
        <v>7764427.419608756</v>
      </c>
      <c r="AK108" s="4">
        <f>CumHKI!AJ108*Inputs!AM$15*Population!AJ107</f>
        <v>8357556.8020424349</v>
      </c>
      <c r="AL108" s="4">
        <f>CumHKI!AK108*Inputs!AN$15*Population!AK107</f>
        <v>8926089.5199506488</v>
      </c>
      <c r="AM108" s="4">
        <f>CumHKI!AL108*Inputs!AO$15*Population!AL107</f>
        <v>9032107.3358831685</v>
      </c>
      <c r="AN108" s="4">
        <f>CumHKI!AM108*Inputs!AP$15*Population!AM107</f>
        <v>9126671.9812870789</v>
      </c>
      <c r="AO108" s="4">
        <f>CumHKI!AN108*Inputs!AQ$15*Population!AN107</f>
        <v>8962388.1852766331</v>
      </c>
      <c r="AP108" s="4">
        <f>CumHKI!AO108*Inputs!AR$15*Population!AO107</f>
        <v>8551308.7449522577</v>
      </c>
      <c r="AQ108" s="4">
        <f>CumHKI!AP108*Inputs!AS$15*Population!AP107</f>
        <v>8499803.655746391</v>
      </c>
      <c r="AR108" s="4">
        <f>CumHKI!AQ108*Inputs!AT$15*Population!AQ107</f>
        <v>8415522.9267311078</v>
      </c>
      <c r="AS108" s="4">
        <f>CumHKI!AR108*Inputs!AU$15*Population!AR107</f>
        <v>8327064.8694252353</v>
      </c>
      <c r="AT108" s="4">
        <f>CumHKI!AS108*Inputs!AV$15*Population!AS107</f>
        <v>7787593.046895233</v>
      </c>
      <c r="AU108" s="4">
        <f>CumHKI!AT108*Inputs!AW$15*Population!AT107</f>
        <v>7972911.4105057269</v>
      </c>
      <c r="AV108" s="4">
        <f>CumHKI!AU108*Inputs!AX$15*Population!AU107</f>
        <v>8159290.4138969705</v>
      </c>
      <c r="AW108" s="4">
        <f>CumHKI!AV108*Inputs!AY$15*Population!AV107</f>
        <v>7878250.0744408891</v>
      </c>
      <c r="AX108" s="4">
        <f>CumHKI!AW108*Inputs!AZ$15*Population!AW107</f>
        <v>7610763.7878044872</v>
      </c>
      <c r="AY108" s="4">
        <f>CumHKI!AX108*Inputs!BA$15*Population!AX107</f>
        <v>6691476.6088645188</v>
      </c>
      <c r="AZ108" s="4">
        <f>CumHKI!AY108*Inputs!BB$15*Population!AY107</f>
        <v>5787986.8386406293</v>
      </c>
      <c r="BA108" s="4">
        <f>CumHKI!AZ108*Inputs!BC$15*Population!AZ107</f>
        <v>5369520.6543661263</v>
      </c>
      <c r="BB108" s="4">
        <f>CumHKI!BA108*Inputs!BD$15*Population!BA107</f>
        <v>4870605.1165323267</v>
      </c>
      <c r="BC108" s="4">
        <f>CumHKI!BB108*Inputs!BE$15*Population!BB107</f>
        <v>4732937.8349644747</v>
      </c>
      <c r="BD108" s="4">
        <f>CumHKI!BC108*Inputs!BF$15*Population!BC107</f>
        <v>4394175.4393220656</v>
      </c>
      <c r="BE108" s="4">
        <f>CumHKI!BD108*Inputs!BG$15*Population!BD107</f>
        <v>4055692.5653254185</v>
      </c>
      <c r="BF108" s="4">
        <f>CumHKI!BE108*Inputs!BH$15*Population!BE107</f>
        <v>3957637.0122758211</v>
      </c>
      <c r="BG108" s="4">
        <f>CumHKI!BF108*Inputs!BI$15*Population!BF107</f>
        <v>3757207.2899458259</v>
      </c>
      <c r="BH108" s="4">
        <f>CumHKI!BG108*Inputs!BJ$15*Population!BG107</f>
        <v>3484640.0712277484</v>
      </c>
      <c r="BI108" s="4">
        <f>CumHKI!BH108*Inputs!BK$15*Population!BH107</f>
        <v>3118734.9628720675</v>
      </c>
      <c r="BJ108" s="4">
        <f>CumHKI!BI108*Inputs!BL$15*Population!BI107</f>
        <v>2724409.7745553879</v>
      </c>
      <c r="BK108" s="4">
        <f>CumHKI!BJ108*Inputs!BM$15*Population!BJ107</f>
        <v>2402964.1657478889</v>
      </c>
      <c r="BL108" s="4">
        <f>CumHKI!BK108*Inputs!BN$15*Population!BK107</f>
        <v>1992708.9433719339</v>
      </c>
      <c r="BM108" s="4">
        <f>CumHKI!BL108*Inputs!BO$15*Population!BL107</f>
        <v>1683539.4539527125</v>
      </c>
      <c r="BN108" s="4">
        <f>CumHKI!BM108*Inputs!BP$15*Population!BM107</f>
        <v>1420938.5837364933</v>
      </c>
      <c r="BO108" s="4">
        <f>CumHKI!BN108*Inputs!BQ$15*Population!BN107</f>
        <v>1127352.4962207873</v>
      </c>
      <c r="BP108" s="4">
        <f>CumHKI!BO108*Inputs!BR$15*Population!BO107</f>
        <v>1127097.4146763643</v>
      </c>
      <c r="BQ108" s="4">
        <f>CumHKI!BP108*Inputs!BS$15*Population!BP107</f>
        <v>964599.78054805694</v>
      </c>
      <c r="BR108" s="4">
        <f>CumHKI!BQ108*Inputs!BT$15*Population!BQ107</f>
        <v>868302.04128539364</v>
      </c>
      <c r="BS108" s="4">
        <f>CumHKI!BR108*Inputs!BU$15*Population!BR107</f>
        <v>807594.58524652862</v>
      </c>
      <c r="BT108" s="4">
        <f>CumHKI!BS108*Inputs!BV$15*Population!BS107</f>
        <v>768408.89632341499</v>
      </c>
      <c r="BU108" s="4">
        <f>CumHKI!BT108*Inputs!BW$15*Population!BT107</f>
        <v>688394.87094377261</v>
      </c>
      <c r="BV108" s="4">
        <f>CumHKI!BU108*Inputs!BX$15*Population!BU107</f>
        <v>635023.37093408173</v>
      </c>
      <c r="BW108" s="4">
        <f>CumHKI!BV108*Inputs!BY$15*Population!BV107</f>
        <v>533132.57094015379</v>
      </c>
      <c r="BX108" s="4">
        <f>CumHKI!BW108*Inputs!BZ$15*Population!BW107</f>
        <v>474640.35320059612</v>
      </c>
      <c r="BY108" s="4">
        <f>CumHKI!BX108*Inputs!CA$15*Population!BX107</f>
        <v>446880.48607556458</v>
      </c>
      <c r="BZ108" s="4">
        <f>CumHKI!BY108*Inputs!CB$15*Population!BY107</f>
        <v>418499.14186546404</v>
      </c>
      <c r="CA108" s="4">
        <f>CumHKI!BZ108*Inputs!CC$15*Population!BZ107</f>
        <v>341777.2151633742</v>
      </c>
      <c r="CB108" s="4">
        <f>CumHKI!CA108*Inputs!CD$15*Population!CA107</f>
        <v>351556.79748054635</v>
      </c>
      <c r="CC108" s="4">
        <f>CumHKI!CB108*Inputs!CE$15*Population!CB107</f>
        <v>304637.21275234135</v>
      </c>
      <c r="CD108" s="4">
        <f>CumHKI!CC108*Inputs!CF$15*Population!CC107</f>
        <v>237286.61886330048</v>
      </c>
      <c r="CE108" s="4">
        <f>CumHKI!CD108*Inputs!CG$15*Population!CD107</f>
        <v>204133.92166172218</v>
      </c>
      <c r="CF108" s="4">
        <f>CumHKI!CE108*Inputs!CH$15*Population!CE107</f>
        <v>150500.4120824555</v>
      </c>
      <c r="CG108" s="4">
        <f>CumHKI!CF108*Inputs!CI$15*Population!CF107</f>
        <v>130169.4625735505</v>
      </c>
      <c r="CH108" s="4">
        <f>CumHKI!CG108*Inputs!CJ$15*Population!CG107</f>
        <v>111229.60661004641</v>
      </c>
      <c r="CI108" s="4">
        <f>CumHKI!CH108*Inputs!CK$15*Population!CH107</f>
        <v>93830.578604747585</v>
      </c>
      <c r="CJ108" s="4">
        <f>CumHKI!CI108*Inputs!CL$15*Population!CI107</f>
        <v>77999.326898768661</v>
      </c>
      <c r="CK108" s="4">
        <f>CumHKI!CJ108*Inputs!CM$15*Population!CJ107</f>
        <v>63970.080563859636</v>
      </c>
      <c r="CL108" s="4">
        <f>CumHKI!CK108*Inputs!CN$15*Population!CK107</f>
        <v>52142.598839329832</v>
      </c>
      <c r="CM108" s="4">
        <f>CumHKI!CL108*Inputs!CO$15*Population!CL107</f>
        <v>42235.313014569481</v>
      </c>
      <c r="CN108" s="4">
        <f>CumHKI!CM108*Inputs!CP$15*Population!CM107</f>
        <v>33906.54225998131</v>
      </c>
      <c r="CO108" s="4">
        <f>CumHKI!CN108*Inputs!CQ$15*Population!CN107</f>
        <v>26939.625413379377</v>
      </c>
      <c r="CP108" s="4">
        <f>CumHKI!CO108*Inputs!CR$15*Population!CO107</f>
        <v>21070.997931170921</v>
      </c>
      <c r="CQ108" s="4">
        <f>CumHKI!CP108*Inputs!CS$15*Population!CP107</f>
        <v>16188.457664583024</v>
      </c>
      <c r="CR108" s="4">
        <f>CumHKI!CQ108*Inputs!CT$15*Population!CQ107</f>
        <v>12023.535106590536</v>
      </c>
      <c r="CS108" s="4">
        <f>CumHKI!CR108*Inputs!CU$15*Population!CR107</f>
        <v>8787.5015898320271</v>
      </c>
      <c r="CT108" s="4">
        <f>CumHKI!CS108*Inputs!CV$15*Population!CS107</f>
        <v>6480.4124036712919</v>
      </c>
      <c r="CU108" s="4">
        <f>CumHKI!CT108*Inputs!CW$15*Population!CT107</f>
        <v>4928.1563777073925</v>
      </c>
      <c r="CV108" s="4">
        <f>CumHKI!CU108*Inputs!CX$15*Population!CU107</f>
        <v>3820.7646779837437</v>
      </c>
      <c r="CW108" s="4">
        <f>CumHKI!CV108*Inputs!CY$15*Population!CV107</f>
        <v>2892.6619309847142</v>
      </c>
      <c r="CX108" s="4">
        <f>CumHKI!CW108*Inputs!CZ$15*Population!CW107</f>
        <v>2199.3176445970048</v>
      </c>
      <c r="CY108" s="4">
        <f>CumHKI!CX108*Inputs!DA$15*Population!CX107</f>
        <v>1679.4018002694945</v>
      </c>
      <c r="CZ108" s="4">
        <f>CumHKI!CY108*Inputs!DB$15*Population!CY107</f>
        <v>1282.1121849576471</v>
      </c>
    </row>
    <row r="109" spans="1:104" x14ac:dyDescent="0.25">
      <c r="A109">
        <f>'HKFI(x)'!AE107</f>
        <v>2055</v>
      </c>
      <c r="B109">
        <f t="shared" si="4"/>
        <v>255804150.7262885</v>
      </c>
      <c r="C109">
        <f t="shared" si="3"/>
        <v>4.8124250195866081</v>
      </c>
      <c r="D109" s="4">
        <f>CumHKI!C109*Inputs!F$15*Population!C108</f>
        <v>0</v>
      </c>
      <c r="E109" s="4">
        <f>CumHKI!D109*Inputs!G$15*Population!D108</f>
        <v>0</v>
      </c>
      <c r="F109" s="4">
        <f>CumHKI!E109*Inputs!H$15*Population!E108</f>
        <v>0</v>
      </c>
      <c r="G109" s="4">
        <f>CumHKI!F109*Inputs!I$15*Population!F108</f>
        <v>0</v>
      </c>
      <c r="H109" s="4">
        <f>CumHKI!G109*Inputs!J$15*Population!G108</f>
        <v>0</v>
      </c>
      <c r="I109" s="4">
        <f>CumHKI!H109*Inputs!K$15*Population!H108</f>
        <v>0</v>
      </c>
      <c r="J109" s="4">
        <f>CumHKI!I109*Inputs!L$15*Population!I108</f>
        <v>0</v>
      </c>
      <c r="K109" s="4">
        <f>CumHKI!J109*Inputs!M$15*Population!J108</f>
        <v>0</v>
      </c>
      <c r="L109" s="4">
        <f>CumHKI!K109*Inputs!N$15*Population!K108</f>
        <v>0</v>
      </c>
      <c r="M109" s="4">
        <f>CumHKI!L109*Inputs!O$15*Population!L108</f>
        <v>0</v>
      </c>
      <c r="N109" s="4">
        <f>CumHKI!M109*Inputs!P$15*Population!M108</f>
        <v>0</v>
      </c>
      <c r="O109" s="4">
        <f>CumHKI!N109*Inputs!Q$15*Population!N108</f>
        <v>0</v>
      </c>
      <c r="P109" s="4">
        <f>CumHKI!O109*Inputs!R$15*Population!O108</f>
        <v>0</v>
      </c>
      <c r="Q109" s="4">
        <f>CumHKI!P109*Inputs!S$15*Population!P108</f>
        <v>0</v>
      </c>
      <c r="R109" s="4">
        <f>CumHKI!Q109*Inputs!T$15*Population!Q108</f>
        <v>0</v>
      </c>
      <c r="S109" s="4">
        <f>CumHKI!R109*Inputs!U$15*Population!R108</f>
        <v>82617.070190191851</v>
      </c>
      <c r="T109" s="4">
        <f>CumHKI!S109*Inputs!V$15*Population!S108</f>
        <v>123720.51311132341</v>
      </c>
      <c r="U109" s="4">
        <f>CumHKI!T109*Inputs!W$15*Population!T108</f>
        <v>250237.52745791493</v>
      </c>
      <c r="V109" s="4">
        <f>CumHKI!U109*Inputs!X$15*Population!U108</f>
        <v>448978.57497155597</v>
      </c>
      <c r="W109" s="4">
        <f>CumHKI!V109*Inputs!Y$15*Population!V108</f>
        <v>846928.63661120483</v>
      </c>
      <c r="X109" s="4">
        <f>CumHKI!W109*Inputs!Z$15*Population!W108</f>
        <v>1220123.5451076142</v>
      </c>
      <c r="Y109" s="4">
        <f>CumHKI!X109*Inputs!AA$15*Population!X108</f>
        <v>1779110.635729033</v>
      </c>
      <c r="Z109" s="4">
        <f>CumHKI!Y109*Inputs!AB$15*Population!Y108</f>
        <v>2230686.8018765538</v>
      </c>
      <c r="AA109" s="4">
        <f>CumHKI!Z109*Inputs!AC$15*Population!Z108</f>
        <v>2687765.6530899033</v>
      </c>
      <c r="AB109" s="4">
        <f>CumHKI!AA109*Inputs!AD$15*Population!AA108</f>
        <v>3223436.1735842461</v>
      </c>
      <c r="AC109" s="4">
        <f>CumHKI!AB109*Inputs!AE$15*Population!AB108</f>
        <v>3754678.0135959163</v>
      </c>
      <c r="AD109" s="4">
        <f>CumHKI!AC109*Inputs!AF$15*Population!AC108</f>
        <v>4338606.9619911481</v>
      </c>
      <c r="AE109" s="4">
        <f>CumHKI!AD109*Inputs!AG$15*Population!AD108</f>
        <v>4695446.4510794207</v>
      </c>
      <c r="AF109" s="4">
        <f>CumHKI!AE109*Inputs!AH$15*Population!AE108</f>
        <v>5180746.7173057981</v>
      </c>
      <c r="AG109" s="4">
        <f>CumHKI!AF109*Inputs!AI$15*Population!AF108</f>
        <v>5747611.5382367745</v>
      </c>
      <c r="AH109" s="4">
        <f>CumHKI!AG109*Inputs!AJ$15*Population!AG108</f>
        <v>6102006.5379774775</v>
      </c>
      <c r="AI109" s="4">
        <f>CumHKI!AH109*Inputs!AK$15*Population!AH108</f>
        <v>7053276.3016368188</v>
      </c>
      <c r="AJ109" s="4">
        <f>CumHKI!AI109*Inputs!AL$15*Population!AI108</f>
        <v>7636280.820840477</v>
      </c>
      <c r="AK109" s="4">
        <f>CumHKI!AJ109*Inputs!AM$15*Population!AJ108</f>
        <v>8216798.8831757475</v>
      </c>
      <c r="AL109" s="4">
        <f>CumHKI!AK109*Inputs!AN$15*Population!AK108</f>
        <v>8927988.5877375733</v>
      </c>
      <c r="AM109" s="4">
        <f>CumHKI!AL109*Inputs!AO$15*Population!AL108</f>
        <v>9272259.6783807036</v>
      </c>
      <c r="AN109" s="4">
        <f>CumHKI!AM109*Inputs!AP$15*Population!AM108</f>
        <v>9535519.4231488593</v>
      </c>
      <c r="AO109" s="4">
        <f>CumHKI!AN109*Inputs!AQ$15*Population!AN108</f>
        <v>9340572.1723210253</v>
      </c>
      <c r="AP109" s="4">
        <f>CumHKI!AO109*Inputs!AR$15*Population!AO108</f>
        <v>8911831.1865883153</v>
      </c>
      <c r="AQ109" s="4">
        <f>CumHKI!AP109*Inputs!AS$15*Population!AP108</f>
        <v>8948922.7583987545</v>
      </c>
      <c r="AR109" s="4">
        <f>CumHKI!AQ109*Inputs!AT$15*Population!AQ108</f>
        <v>8974375.6782713346</v>
      </c>
      <c r="AS109" s="4">
        <f>CumHKI!AR109*Inputs!AU$15*Population!AR108</f>
        <v>8961055.071831068</v>
      </c>
      <c r="AT109" s="4">
        <f>CumHKI!AS109*Inputs!AV$15*Population!AS108</f>
        <v>8393328.2554484867</v>
      </c>
      <c r="AU109" s="4">
        <f>CumHKI!AT109*Inputs!AW$15*Population!AT108</f>
        <v>7910912.1797880586</v>
      </c>
      <c r="AV109" s="4">
        <f>CumHKI!AU109*Inputs!AX$15*Population!AU108</f>
        <v>8248741.045147771</v>
      </c>
      <c r="AW109" s="4">
        <f>CumHKI!AV109*Inputs!AY$15*Population!AV108</f>
        <v>8147949.2269331971</v>
      </c>
      <c r="AX109" s="4">
        <f>CumHKI!AW109*Inputs!AZ$15*Population!AW108</f>
        <v>8058136.5520405499</v>
      </c>
      <c r="AY109" s="4">
        <f>CumHKI!AX109*Inputs!BA$15*Population!AX108</f>
        <v>7271619.4309243513</v>
      </c>
      <c r="AZ109" s="4">
        <f>CumHKI!AY109*Inputs!BB$15*Population!AY108</f>
        <v>6482386.1951912688</v>
      </c>
      <c r="BA109" s="4">
        <f>CumHKI!AZ109*Inputs!BC$15*Population!AZ108</f>
        <v>5947376.2020275071</v>
      </c>
      <c r="BB109" s="4">
        <f>CumHKI!BA109*Inputs!BD$15*Population!BA108</f>
        <v>5198439.1992599247</v>
      </c>
      <c r="BC109" s="4">
        <f>CumHKI!BB109*Inputs!BE$15*Population!BB108</f>
        <v>4941663.5371277723</v>
      </c>
      <c r="BD109" s="4">
        <f>CumHKI!BC109*Inputs!BF$15*Population!BC108</f>
        <v>4656773.473709573</v>
      </c>
      <c r="BE109" s="4">
        <f>CumHKI!BD109*Inputs!BG$15*Population!BD108</f>
        <v>4324473.0288806548</v>
      </c>
      <c r="BF109" s="4">
        <f>CumHKI!BE109*Inputs!BH$15*Population!BE108</f>
        <v>4209315.2474894105</v>
      </c>
      <c r="BG109" s="4">
        <f>CumHKI!BF109*Inputs!BI$15*Population!BF108</f>
        <v>3987138.5323061892</v>
      </c>
      <c r="BH109" s="4">
        <f>CumHKI!BG109*Inputs!BJ$15*Population!BG108</f>
        <v>3691926.8820126178</v>
      </c>
      <c r="BI109" s="4">
        <f>CumHKI!BH109*Inputs!BK$15*Population!BH108</f>
        <v>3302451.0979752871</v>
      </c>
      <c r="BJ109" s="4">
        <f>CumHKI!BI109*Inputs!BL$15*Population!BI108</f>
        <v>2885134.3086363473</v>
      </c>
      <c r="BK109" s="4">
        <f>CumHKI!BJ109*Inputs!BM$15*Population!BJ108</f>
        <v>2541936.4511530376</v>
      </c>
      <c r="BL109" s="4">
        <f>CumHKI!BK109*Inputs!BN$15*Population!BK108</f>
        <v>2102123.87779528</v>
      </c>
      <c r="BM109" s="4">
        <f>CumHKI!BL109*Inputs!BO$15*Population!BL108</f>
        <v>1769804.0657379823</v>
      </c>
      <c r="BN109" s="4">
        <f>CumHKI!BM109*Inputs!BP$15*Population!BM108</f>
        <v>1492446.4037500916</v>
      </c>
      <c r="BO109" s="4">
        <f>CumHKI!BN109*Inputs!BQ$15*Population!BN108</f>
        <v>1183359.2016013884</v>
      </c>
      <c r="BP109" s="4">
        <f>CumHKI!BO109*Inputs!BR$15*Population!BO108</f>
        <v>1183561.5991773377</v>
      </c>
      <c r="BQ109" s="4">
        <f>CumHKI!BP109*Inputs!BS$15*Population!BP108</f>
        <v>1012804.3912293339</v>
      </c>
      <c r="BR109" s="4">
        <f>CumHKI!BQ109*Inputs!BT$15*Population!BQ108</f>
        <v>910497.93813246931</v>
      </c>
      <c r="BS109" s="4">
        <f>CumHKI!BR109*Inputs!BU$15*Population!BR108</f>
        <v>844979.40409678593</v>
      </c>
      <c r="BT109" s="4">
        <f>CumHKI!BS109*Inputs!BV$15*Population!BS108</f>
        <v>801790.76482473465</v>
      </c>
      <c r="BU109" s="4">
        <f>CumHKI!BT109*Inputs!BW$15*Population!BT108</f>
        <v>719111.05664020067</v>
      </c>
      <c r="BV109" s="4">
        <f>CumHKI!BU109*Inputs!BX$15*Population!BU108</f>
        <v>665816.93278019351</v>
      </c>
      <c r="BW109" s="4">
        <f>CumHKI!BV109*Inputs!BY$15*Population!BV108</f>
        <v>561554.72301270836</v>
      </c>
      <c r="BX109" s="4">
        <f>CumHKI!BW109*Inputs!BZ$15*Population!BW108</f>
        <v>500253.30430536141</v>
      </c>
      <c r="BY109" s="4">
        <f>CumHKI!BX109*Inputs!CA$15*Population!BX108</f>
        <v>471131.93468731904</v>
      </c>
      <c r="BZ109" s="4">
        <f>CumHKI!BY109*Inputs!CB$15*Population!BY108</f>
        <v>441394.75853142148</v>
      </c>
      <c r="CA109" s="4">
        <f>CumHKI!BZ109*Inputs!CC$15*Population!BZ108</f>
        <v>361337.48425891972</v>
      </c>
      <c r="CB109" s="4">
        <f>CumHKI!CA109*Inputs!CD$15*Population!CA108</f>
        <v>373103.95068608108</v>
      </c>
      <c r="CC109" s="4">
        <f>CumHKI!CB109*Inputs!CE$15*Population!CB108</f>
        <v>324341.2516916992</v>
      </c>
      <c r="CD109" s="4">
        <f>CumHKI!CC109*Inputs!CF$15*Population!CC108</f>
        <v>253811.24237899939</v>
      </c>
      <c r="CE109" s="4">
        <f>CumHKI!CD109*Inputs!CG$15*Population!CD108</f>
        <v>217892.87944252437</v>
      </c>
      <c r="CF109" s="4">
        <f>CumHKI!CE109*Inputs!CH$15*Population!CE108</f>
        <v>159622.33925872756</v>
      </c>
      <c r="CG109" s="4">
        <f>CumHKI!CF109*Inputs!CI$15*Population!CF108</f>
        <v>137594.76767175808</v>
      </c>
      <c r="CH109" s="4">
        <f>CumHKI!CG109*Inputs!CJ$15*Population!CG108</f>
        <v>118333.58723007701</v>
      </c>
      <c r="CI109" s="4">
        <f>CumHKI!CH109*Inputs!CK$15*Population!CH108</f>
        <v>100448.15059112295</v>
      </c>
      <c r="CJ109" s="4">
        <f>CumHKI!CI109*Inputs!CL$15*Population!CI108</f>
        <v>84122.212036383062</v>
      </c>
      <c r="CK109" s="4">
        <f>CumHKI!CJ109*Inputs!CM$15*Population!CJ108</f>
        <v>69302.460888512054</v>
      </c>
      <c r="CL109" s="4">
        <f>CumHKI!CK109*Inputs!CN$15*Population!CK108</f>
        <v>56155.822657716388</v>
      </c>
      <c r="CM109" s="4">
        <f>CumHKI!CL109*Inputs!CO$15*Population!CL108</f>
        <v>45087.413879720647</v>
      </c>
      <c r="CN109" s="4">
        <f>CumHKI!CM109*Inputs!CP$15*Population!CM108</f>
        <v>35887.711701679676</v>
      </c>
      <c r="CO109" s="4">
        <f>CumHKI!CN109*Inputs!CQ$15*Population!CN108</f>
        <v>28195.6635398238</v>
      </c>
      <c r="CP109" s="4">
        <f>CumHKI!CO109*Inputs!CR$15*Population!CO108</f>
        <v>21902.133201260407</v>
      </c>
      <c r="CQ109" s="4">
        <f>CumHKI!CP109*Inputs!CS$15*Population!CP108</f>
        <v>17130.891624899403</v>
      </c>
      <c r="CR109" s="4">
        <f>CumHKI!CQ109*Inputs!CT$15*Population!CQ108</f>
        <v>13161.346924912019</v>
      </c>
      <c r="CS109" s="4">
        <f>CumHKI!CR109*Inputs!CU$15*Population!CR108</f>
        <v>9775.2312221754255</v>
      </c>
      <c r="CT109" s="4">
        <f>CumHKI!CS109*Inputs!CV$15*Population!CS108</f>
        <v>7144.3098177305101</v>
      </c>
      <c r="CU109" s="4">
        <f>CumHKI!CT109*Inputs!CW$15*Population!CT108</f>
        <v>5268.6276622769146</v>
      </c>
      <c r="CV109" s="4">
        <f>CumHKI!CU109*Inputs!CX$15*Population!CU108</f>
        <v>4006.6309670208725</v>
      </c>
      <c r="CW109" s="4">
        <f>CumHKI!CV109*Inputs!CY$15*Population!CV108</f>
        <v>3106.3125646249796</v>
      </c>
      <c r="CX109" s="4">
        <f>CumHKI!CW109*Inputs!CZ$15*Population!CW108</f>
        <v>2351.7575299015589</v>
      </c>
      <c r="CY109" s="4">
        <f>CumHKI!CX109*Inputs!DA$15*Population!CX108</f>
        <v>1788.0630210961554</v>
      </c>
      <c r="CZ109" s="4">
        <f>CumHKI!CY109*Inputs!DB$15*Population!CY108</f>
        <v>1365.367237425329</v>
      </c>
    </row>
    <row r="110" spans="1:104" x14ac:dyDescent="0.25">
      <c r="A110">
        <f>'HKFI(x)'!AE108</f>
        <v>2056</v>
      </c>
      <c r="B110">
        <f t="shared" si="4"/>
        <v>268235360.74956822</v>
      </c>
      <c r="C110">
        <f t="shared" si="3"/>
        <v>4.8596592306983988</v>
      </c>
      <c r="D110" s="4">
        <f>CumHKI!C110*Inputs!F$15*Population!C109</f>
        <v>0</v>
      </c>
      <c r="E110" s="4">
        <f>CumHKI!D110*Inputs!G$15*Population!D109</f>
        <v>0</v>
      </c>
      <c r="F110" s="4">
        <f>CumHKI!E110*Inputs!H$15*Population!E109</f>
        <v>0</v>
      </c>
      <c r="G110" s="4">
        <f>CumHKI!F110*Inputs!I$15*Population!F109</f>
        <v>0</v>
      </c>
      <c r="H110" s="4">
        <f>CumHKI!G110*Inputs!J$15*Population!G109</f>
        <v>0</v>
      </c>
      <c r="I110" s="4">
        <f>CumHKI!H110*Inputs!K$15*Population!H109</f>
        <v>0</v>
      </c>
      <c r="J110" s="4">
        <f>CumHKI!I110*Inputs!L$15*Population!I109</f>
        <v>0</v>
      </c>
      <c r="K110" s="4">
        <f>CumHKI!J110*Inputs!M$15*Population!J109</f>
        <v>0</v>
      </c>
      <c r="L110" s="4">
        <f>CumHKI!K110*Inputs!N$15*Population!K109</f>
        <v>0</v>
      </c>
      <c r="M110" s="4">
        <f>CumHKI!L110*Inputs!O$15*Population!L109</f>
        <v>0</v>
      </c>
      <c r="N110" s="4">
        <f>CumHKI!M110*Inputs!P$15*Population!M109</f>
        <v>0</v>
      </c>
      <c r="O110" s="4">
        <f>CumHKI!N110*Inputs!Q$15*Population!N109</f>
        <v>0</v>
      </c>
      <c r="P110" s="4">
        <f>CumHKI!O110*Inputs!R$15*Population!O109</f>
        <v>0</v>
      </c>
      <c r="Q110" s="4">
        <f>CumHKI!P110*Inputs!S$15*Population!P109</f>
        <v>0</v>
      </c>
      <c r="R110" s="4">
        <f>CumHKI!Q110*Inputs!T$15*Population!Q109</f>
        <v>0</v>
      </c>
      <c r="S110" s="4">
        <f>CumHKI!R110*Inputs!U$15*Population!R109</f>
        <v>81511.573822324368</v>
      </c>
      <c r="T110" s="4">
        <f>CumHKI!S110*Inputs!V$15*Population!S109</f>
        <v>121044.88798417411</v>
      </c>
      <c r="U110" s="4">
        <f>CumHKI!T110*Inputs!W$15*Population!T109</f>
        <v>245052.32513860878</v>
      </c>
      <c r="V110" s="4">
        <f>CumHKI!U110*Inputs!X$15*Population!U109</f>
        <v>442736.02473401668</v>
      </c>
      <c r="W110" s="4">
        <f>CumHKI!V110*Inputs!Y$15*Population!V109</f>
        <v>835048.17640184273</v>
      </c>
      <c r="X110" s="4">
        <f>CumHKI!W110*Inputs!Z$15*Population!W109</f>
        <v>1247998.8648930576</v>
      </c>
      <c r="Y110" s="4">
        <f>CumHKI!X110*Inputs!AA$15*Population!X109</f>
        <v>1917808.6950683247</v>
      </c>
      <c r="Z110" s="4">
        <f>CumHKI!Y110*Inputs!AB$15*Population!Y109</f>
        <v>2495149.6797941243</v>
      </c>
      <c r="AA110" s="4">
        <f>CumHKI!Z110*Inputs!AC$15*Population!Z109</f>
        <v>3007905.4422498248</v>
      </c>
      <c r="AB110" s="4">
        <f>CumHKI!AA110*Inputs!AD$15*Population!AA109</f>
        <v>3637222.7857689387</v>
      </c>
      <c r="AC110" s="4">
        <f>CumHKI!AB110*Inputs!AE$15*Population!AB109</f>
        <v>4206523.8561462313</v>
      </c>
      <c r="AD110" s="4">
        <f>CumHKI!AC110*Inputs!AF$15*Population!AC109</f>
        <v>4745898.0177315138</v>
      </c>
      <c r="AE110" s="4">
        <f>CumHKI!AD110*Inputs!AG$15*Population!AD109</f>
        <v>5035303.3900781004</v>
      </c>
      <c r="AF110" s="4">
        <f>CumHKI!AE110*Inputs!AH$15*Population!AE109</f>
        <v>5591113.4869955145</v>
      </c>
      <c r="AG110" s="4">
        <f>CumHKI!AF110*Inputs!AI$15*Population!AF109</f>
        <v>6245777.2160063013</v>
      </c>
      <c r="AH110" s="4">
        <f>CumHKI!AG110*Inputs!AJ$15*Population!AG109</f>
        <v>6415455.2000340987</v>
      </c>
      <c r="AI110" s="4">
        <f>CumHKI!AH110*Inputs!AK$15*Population!AH109</f>
        <v>7071534.2436353806</v>
      </c>
      <c r="AJ110" s="4">
        <f>CumHKI!AI110*Inputs!AL$15*Population!AI109</f>
        <v>7463873.153923871</v>
      </c>
      <c r="AK110" s="4">
        <f>CumHKI!AJ110*Inputs!AM$15*Population!AJ109</f>
        <v>8079286.6419758657</v>
      </c>
      <c r="AL110" s="4">
        <f>CumHKI!AK110*Inputs!AN$15*Population!AK109</f>
        <v>8775607.1383593678</v>
      </c>
      <c r="AM110" s="4">
        <f>CumHKI!AL110*Inputs!AO$15*Population!AL109</f>
        <v>9272410.8887813296</v>
      </c>
      <c r="AN110" s="4">
        <f>CumHKI!AM110*Inputs!AP$15*Population!AM109</f>
        <v>9787559.3506601099</v>
      </c>
      <c r="AO110" s="4">
        <f>CumHKI!AN110*Inputs!AQ$15*Population!AN109</f>
        <v>9757812.0132413376</v>
      </c>
      <c r="AP110" s="4">
        <f>CumHKI!AO110*Inputs!AR$15*Population!AO109</f>
        <v>9286766.8353817817</v>
      </c>
      <c r="AQ110" s="4">
        <f>CumHKI!AP110*Inputs!AS$15*Population!AP109</f>
        <v>9325135.8254105877</v>
      </c>
      <c r="AR110" s="4">
        <f>CumHKI!AQ110*Inputs!AT$15*Population!AQ109</f>
        <v>9447658.9792053159</v>
      </c>
      <c r="AS110" s="4">
        <f>CumHKI!AR110*Inputs!AU$15*Population!AR109</f>
        <v>9555447.2357925288</v>
      </c>
      <c r="AT110" s="4">
        <f>CumHKI!AS110*Inputs!AV$15*Population!AS109</f>
        <v>9031926.2460200731</v>
      </c>
      <c r="AU110" s="4">
        <f>CumHKI!AT110*Inputs!AW$15*Population!AT109</f>
        <v>8526042.1538628843</v>
      </c>
      <c r="AV110" s="4">
        <f>CumHKI!AU110*Inputs!AX$15*Population!AU109</f>
        <v>8184721.0725618461</v>
      </c>
      <c r="AW110" s="4">
        <f>CumHKI!AV110*Inputs!AY$15*Population!AV109</f>
        <v>8237298.6683687828</v>
      </c>
      <c r="AX110" s="4">
        <f>CumHKI!AW110*Inputs!AZ$15*Population!AW109</f>
        <v>8333687.2898663068</v>
      </c>
      <c r="AY110" s="4">
        <f>CumHKI!AX110*Inputs!BA$15*Population!AX109</f>
        <v>7698671.5576615203</v>
      </c>
      <c r="AZ110" s="4">
        <f>CumHKI!AY110*Inputs!BB$15*Population!AY109</f>
        <v>7044331.0842474736</v>
      </c>
      <c r="BA110" s="4">
        <f>CumHKI!AZ110*Inputs!BC$15*Population!AZ109</f>
        <v>6661017.1433723774</v>
      </c>
      <c r="BB110" s="4">
        <f>CumHKI!BA110*Inputs!BD$15*Population!BA109</f>
        <v>5758546.3862249115</v>
      </c>
      <c r="BC110" s="4">
        <f>CumHKI!BB110*Inputs!BE$15*Population!BB109</f>
        <v>5275442.8517218484</v>
      </c>
      <c r="BD110" s="4">
        <f>CumHKI!BC110*Inputs!BF$15*Population!BC109</f>
        <v>4863366.7757531367</v>
      </c>
      <c r="BE110" s="4">
        <f>CumHKI!BD110*Inputs!BG$15*Population!BD109</f>
        <v>4583961.4850228485</v>
      </c>
      <c r="BF110" s="4">
        <f>CumHKI!BE110*Inputs!BH$15*Population!BE109</f>
        <v>4489232.3547265809</v>
      </c>
      <c r="BG110" s="4">
        <f>CumHKI!BF110*Inputs!BI$15*Population!BF109</f>
        <v>4241645.7065554755</v>
      </c>
      <c r="BH110" s="4">
        <f>CumHKI!BG110*Inputs!BJ$15*Population!BG109</f>
        <v>3919064.7279127594</v>
      </c>
      <c r="BI110" s="4">
        <f>CumHKI!BH110*Inputs!BK$15*Population!BH109</f>
        <v>3500469.365895215</v>
      </c>
      <c r="BJ110" s="4">
        <f>CumHKI!BI110*Inputs!BL$15*Population!BI109</f>
        <v>3056878.558662836</v>
      </c>
      <c r="BK110" s="4">
        <f>CumHKI!BJ110*Inputs!BM$15*Population!BJ109</f>
        <v>2694052.1407996817</v>
      </c>
      <c r="BL110" s="4">
        <f>CumHKI!BK110*Inputs!BN$15*Population!BK109</f>
        <v>2225714.2225669501</v>
      </c>
      <c r="BM110" s="4">
        <f>CumHKI!BL110*Inputs!BO$15*Population!BL109</f>
        <v>1868549.7258867037</v>
      </c>
      <c r="BN110" s="4">
        <f>CumHKI!BM110*Inputs!BP$15*Population!BM109</f>
        <v>1570153.600151333</v>
      </c>
      <c r="BO110" s="4">
        <f>CumHKI!BN110*Inputs!BQ$15*Population!BN109</f>
        <v>1244135.7856602878</v>
      </c>
      <c r="BP110" s="4">
        <f>CumHKI!BO110*Inputs!BR$15*Population!BO109</f>
        <v>1243772.3890295702</v>
      </c>
      <c r="BQ110" s="4">
        <f>CumHKI!BP110*Inputs!BS$15*Population!BP109</f>
        <v>1065094.1614977496</v>
      </c>
      <c r="BR110" s="4">
        <f>CumHKI!BQ110*Inputs!BT$15*Population!BQ109</f>
        <v>957769.32889047824</v>
      </c>
      <c r="BS110" s="4">
        <f>CumHKI!BR110*Inputs!BU$15*Population!BR109</f>
        <v>887870.98344911134</v>
      </c>
      <c r="BT110" s="4">
        <f>CumHKI!BS110*Inputs!BV$15*Population!BS109</f>
        <v>840570.9826333021</v>
      </c>
      <c r="BU110" s="4">
        <f>CumHKI!BT110*Inputs!BW$15*Population!BT109</f>
        <v>751740.3092981003</v>
      </c>
      <c r="BV110" s="4">
        <f>CumHKI!BU110*Inputs!BX$15*Population!BU109</f>
        <v>696870.37888794381</v>
      </c>
      <c r="BW110" s="4">
        <f>CumHKI!BV110*Inputs!BY$15*Population!BV109</f>
        <v>590076.25424957823</v>
      </c>
      <c r="BX110" s="4">
        <f>CumHKI!BW110*Inputs!BZ$15*Population!BW109</f>
        <v>528195.29135220591</v>
      </c>
      <c r="BY110" s="4">
        <f>CumHKI!BX110*Inputs!CA$15*Population!BX109</f>
        <v>497685.5559590428</v>
      </c>
      <c r="BZ110" s="4">
        <f>CumHKI!BY110*Inputs!CB$15*Population!BY109</f>
        <v>466322.17956530955</v>
      </c>
      <c r="CA110" s="4">
        <f>CumHKI!BZ110*Inputs!CC$15*Population!BZ109</f>
        <v>381904.45064124436</v>
      </c>
      <c r="CB110" s="4">
        <f>CumHKI!CA110*Inputs!CD$15*Population!CA109</f>
        <v>395347.94325094076</v>
      </c>
      <c r="CC110" s="4">
        <f>CumHKI!CB110*Inputs!CE$15*Population!CB109</f>
        <v>345057.64250321448</v>
      </c>
      <c r="CD110" s="4">
        <f>CumHKI!CC110*Inputs!CF$15*Population!CC109</f>
        <v>270916.58997040702</v>
      </c>
      <c r="CE110" s="4">
        <f>CumHKI!CD110*Inputs!CG$15*Population!CD109</f>
        <v>233758.88296144421</v>
      </c>
      <c r="CF110" s="4">
        <f>CumHKI!CE110*Inputs!CH$15*Population!CE109</f>
        <v>170678.04232294235</v>
      </c>
      <c r="CG110" s="4">
        <f>CumHKI!CF110*Inputs!CI$15*Population!CF109</f>
        <v>145791.65801227279</v>
      </c>
      <c r="CH110" s="4">
        <f>CumHKI!CG110*Inputs!CJ$15*Population!CG109</f>
        <v>124659.08522938161</v>
      </c>
      <c r="CI110" s="4">
        <f>CumHKI!CH110*Inputs!CK$15*Population!CH109</f>
        <v>106471.77997592185</v>
      </c>
      <c r="CJ110" s="4">
        <f>CumHKI!CI110*Inputs!CL$15*Population!CI109</f>
        <v>89644.356369613728</v>
      </c>
      <c r="CK110" s="4">
        <f>CumHKI!CJ110*Inputs!CM$15*Population!CJ109</f>
        <v>74394.851990059877</v>
      </c>
      <c r="CL110" s="4">
        <f>CumHKI!CK110*Inputs!CN$15*Population!CK109</f>
        <v>60589.820461787247</v>
      </c>
      <c r="CM110" s="4">
        <f>CumHKI!CL110*Inputs!CO$15*Population!CL109</f>
        <v>48328.347005737422</v>
      </c>
      <c r="CN110" s="4">
        <f>CumHKI!CM110*Inputs!CP$15*Population!CM109</f>
        <v>38021.536058788268</v>
      </c>
      <c r="CO110" s="4">
        <f>CumHKI!CN110*Inputs!CQ$15*Population!CN109</f>
        <v>29531.30802224113</v>
      </c>
      <c r="CP110" s="4">
        <f>CumHKI!CO110*Inputs!CR$15*Population!CO109</f>
        <v>22477.523406015665</v>
      </c>
      <c r="CQ110" s="4">
        <f>CumHKI!CP110*Inputs!CS$15*Population!CP109</f>
        <v>17460.334316220888</v>
      </c>
      <c r="CR110" s="4">
        <f>CumHKI!CQ110*Inputs!CT$15*Population!CQ109</f>
        <v>13656.710611570888</v>
      </c>
      <c r="CS110" s="4">
        <f>CumHKI!CR110*Inputs!CU$15*Population!CR109</f>
        <v>10492.197963050703</v>
      </c>
      <c r="CT110" s="4">
        <f>CumHKI!CS110*Inputs!CV$15*Population!CS109</f>
        <v>7792.7936785500569</v>
      </c>
      <c r="CU110" s="4">
        <f>CumHKI!CT110*Inputs!CW$15*Population!CT109</f>
        <v>5695.4286931765746</v>
      </c>
      <c r="CV110" s="4">
        <f>CumHKI!CU110*Inputs!CX$15*Population!CU109</f>
        <v>4200.1388415330412</v>
      </c>
      <c r="CW110" s="4">
        <f>CumHKI!CV110*Inputs!CY$15*Population!CV109</f>
        <v>3194.0777422485035</v>
      </c>
      <c r="CX110" s="4">
        <f>CumHKI!CW110*Inputs!CZ$15*Population!CW109</f>
        <v>2476.3458139277705</v>
      </c>
      <c r="CY110" s="4">
        <f>CumHKI!CX110*Inputs!DA$15*Population!CX109</f>
        <v>1874.8161343666757</v>
      </c>
      <c r="CZ110" s="4">
        <f>CumHKI!CY110*Inputs!DB$15*Population!CY109</f>
        <v>1425.4400628434748</v>
      </c>
    </row>
    <row r="111" spans="1:104" x14ac:dyDescent="0.25">
      <c r="A111">
        <f>'HKFI(x)'!AE109</f>
        <v>2057</v>
      </c>
      <c r="B111">
        <f t="shared" si="4"/>
        <v>281408944.74162269</v>
      </c>
      <c r="C111">
        <f t="shared" si="3"/>
        <v>4.9112033384568043</v>
      </c>
      <c r="D111" s="4">
        <f>CumHKI!C111*Inputs!F$15*Population!C110</f>
        <v>0</v>
      </c>
      <c r="E111" s="4">
        <f>CumHKI!D111*Inputs!G$15*Population!D110</f>
        <v>0</v>
      </c>
      <c r="F111" s="4">
        <f>CumHKI!E111*Inputs!H$15*Population!E110</f>
        <v>0</v>
      </c>
      <c r="G111" s="4">
        <f>CumHKI!F111*Inputs!I$15*Population!F110</f>
        <v>0</v>
      </c>
      <c r="H111" s="4">
        <f>CumHKI!G111*Inputs!J$15*Population!G110</f>
        <v>0</v>
      </c>
      <c r="I111" s="4">
        <f>CumHKI!H111*Inputs!K$15*Population!H110</f>
        <v>0</v>
      </c>
      <c r="J111" s="4">
        <f>CumHKI!I111*Inputs!L$15*Population!I110</f>
        <v>0</v>
      </c>
      <c r="K111" s="4">
        <f>CumHKI!J111*Inputs!M$15*Population!J110</f>
        <v>0</v>
      </c>
      <c r="L111" s="4">
        <f>CumHKI!K111*Inputs!N$15*Population!K110</f>
        <v>0</v>
      </c>
      <c r="M111" s="4">
        <f>CumHKI!L111*Inputs!O$15*Population!L110</f>
        <v>0</v>
      </c>
      <c r="N111" s="4">
        <f>CumHKI!M111*Inputs!P$15*Population!M110</f>
        <v>0</v>
      </c>
      <c r="O111" s="4">
        <f>CumHKI!N111*Inputs!Q$15*Population!N110</f>
        <v>0</v>
      </c>
      <c r="P111" s="4">
        <f>CumHKI!O111*Inputs!R$15*Population!O110</f>
        <v>0</v>
      </c>
      <c r="Q111" s="4">
        <f>CumHKI!P111*Inputs!S$15*Population!P110</f>
        <v>0</v>
      </c>
      <c r="R111" s="4">
        <f>CumHKI!Q111*Inputs!T$15*Population!Q110</f>
        <v>0</v>
      </c>
      <c r="S111" s="4">
        <f>CumHKI!R111*Inputs!U$15*Population!R110</f>
        <v>80951.914674070184</v>
      </c>
      <c r="T111" s="4">
        <f>CumHKI!S111*Inputs!V$15*Population!S110</f>
        <v>119462.721954943</v>
      </c>
      <c r="U111" s="4">
        <f>CumHKI!T111*Inputs!W$15*Population!T110</f>
        <v>239798.39928683671</v>
      </c>
      <c r="V111" s="4">
        <f>CumHKI!U111*Inputs!X$15*Population!U110</f>
        <v>433639.81050193642</v>
      </c>
      <c r="W111" s="4">
        <f>CumHKI!V111*Inputs!Y$15*Population!V110</f>
        <v>823552.3116890362</v>
      </c>
      <c r="X111" s="4">
        <f>CumHKI!W111*Inputs!Z$15*Population!W110</f>
        <v>1230716.5503686548</v>
      </c>
      <c r="Y111" s="4">
        <f>CumHKI!X111*Inputs!AA$15*Population!X110</f>
        <v>1961668.2698556182</v>
      </c>
      <c r="Z111" s="4">
        <f>CumHKI!Y111*Inputs!AB$15*Population!Y110</f>
        <v>2689613.1174155218</v>
      </c>
      <c r="AA111" s="4">
        <f>CumHKI!Z111*Inputs!AC$15*Population!Z110</f>
        <v>3363948.1506013316</v>
      </c>
      <c r="AB111" s="4">
        <f>CumHKI!AA111*Inputs!AD$15*Population!AA110</f>
        <v>4069588.048487891</v>
      </c>
      <c r="AC111" s="4">
        <f>CumHKI!AB111*Inputs!AE$15*Population!AB110</f>
        <v>4745518.508943486</v>
      </c>
      <c r="AD111" s="4">
        <f>CumHKI!AC111*Inputs!AF$15*Population!AC110</f>
        <v>5315790.9329971215</v>
      </c>
      <c r="AE111" s="4">
        <f>CumHKI!AD111*Inputs!AG$15*Population!AD110</f>
        <v>5506642.2571490705</v>
      </c>
      <c r="AF111" s="4">
        <f>CumHKI!AE111*Inputs!AH$15*Population!AE110</f>
        <v>5994103.3162469426</v>
      </c>
      <c r="AG111" s="4">
        <f>CumHKI!AF111*Inputs!AI$15*Population!AF110</f>
        <v>6738614.4013163811</v>
      </c>
      <c r="AH111" s="4">
        <f>CumHKI!AG111*Inputs!AJ$15*Population!AG110</f>
        <v>6969562.3345786678</v>
      </c>
      <c r="AI111" s="4">
        <f>CumHKI!AH111*Inputs!AK$15*Population!AH110</f>
        <v>7432531.4381112875</v>
      </c>
      <c r="AJ111" s="4">
        <f>CumHKI!AI111*Inputs!AL$15*Population!AI110</f>
        <v>7480723.7415913213</v>
      </c>
      <c r="AK111" s="4">
        <f>CumHKI!AJ111*Inputs!AM$15*Population!AJ110</f>
        <v>7894226.6346380031</v>
      </c>
      <c r="AL111" s="4">
        <f>CumHKI!AK111*Inputs!AN$15*Population!AK110</f>
        <v>8625942.5402118396</v>
      </c>
      <c r="AM111" s="4">
        <f>CumHKI!AL111*Inputs!AO$15*Population!AL110</f>
        <v>9111241.9843675196</v>
      </c>
      <c r="AN111" s="4">
        <f>CumHKI!AM111*Inputs!AP$15*Population!AM110</f>
        <v>9784921.9074173681</v>
      </c>
      <c r="AO111" s="4">
        <f>CumHKI!AN111*Inputs!AQ$15*Population!AN110</f>
        <v>10013301.87922913</v>
      </c>
      <c r="AP111" s="4">
        <f>CumHKI!AO111*Inputs!AR$15*Population!AO110</f>
        <v>9699556.0917883888</v>
      </c>
      <c r="AQ111" s="4">
        <f>CumHKI!AP111*Inputs!AS$15*Population!AP110</f>
        <v>9715427.0205981955</v>
      </c>
      <c r="AR111" s="4">
        <f>CumHKI!AQ111*Inputs!AT$15*Population!AQ110</f>
        <v>9842829.2139131669</v>
      </c>
      <c r="AS111" s="4">
        <f>CumHKI!AR111*Inputs!AU$15*Population!AR110</f>
        <v>10057508.878373191</v>
      </c>
      <c r="AT111" s="4">
        <f>CumHKI!AS111*Inputs!AV$15*Population!AS110</f>
        <v>9629469.5533432532</v>
      </c>
      <c r="AU111" s="4">
        <f>CumHKI!AT111*Inputs!AW$15*Population!AT110</f>
        <v>9173478.844607614</v>
      </c>
      <c r="AV111" s="4">
        <f>CumHKI!AU111*Inputs!AX$15*Population!AU110</f>
        <v>8820155.4306569081</v>
      </c>
      <c r="AW111" s="4">
        <f>CumHKI!AV111*Inputs!AY$15*Population!AV110</f>
        <v>8172769.6827980429</v>
      </c>
      <c r="AX111" s="4">
        <f>CumHKI!AW111*Inputs!AZ$15*Population!AW110</f>
        <v>8424352.2636047341</v>
      </c>
      <c r="AY111" s="4">
        <f>CumHKI!AX111*Inputs!BA$15*Population!AX110</f>
        <v>7960932.2857777765</v>
      </c>
      <c r="AZ111" s="4">
        <f>CumHKI!AY111*Inputs!BB$15*Population!AY110</f>
        <v>7457001.159194815</v>
      </c>
      <c r="BA111" s="4">
        <f>CumHKI!AZ111*Inputs!BC$15*Population!AZ110</f>
        <v>7237736.3669259986</v>
      </c>
      <c r="BB111" s="4">
        <f>CumHKI!BA111*Inputs!BD$15*Population!BA110</f>
        <v>6449077.7475539912</v>
      </c>
      <c r="BC111" s="4">
        <f>CumHKI!BB111*Inputs!BE$15*Population!BB110</f>
        <v>5844010.2782330457</v>
      </c>
      <c r="BD111" s="4">
        <f>CumHKI!BC111*Inputs!BF$15*Population!BC110</f>
        <v>5192554.2515335046</v>
      </c>
      <c r="BE111" s="4">
        <f>CumHKI!BD111*Inputs!BG$15*Population!BD110</f>
        <v>4788122.4873913405</v>
      </c>
      <c r="BF111" s="4">
        <f>CumHKI!BE111*Inputs!BH$15*Population!BE110</f>
        <v>4759296.8839837704</v>
      </c>
      <c r="BG111" s="4">
        <f>CumHKI!BF111*Inputs!BI$15*Population!BF110</f>
        <v>4524290.7846159087</v>
      </c>
      <c r="BH111" s="4">
        <f>CumHKI!BG111*Inputs!BJ$15*Population!BG110</f>
        <v>4169810.4462115178</v>
      </c>
      <c r="BI111" s="4">
        <f>CumHKI!BH111*Inputs!BK$15*Population!BH110</f>
        <v>3716658.4808665463</v>
      </c>
      <c r="BJ111" s="4">
        <f>CumHKI!BI111*Inputs!BL$15*Population!BI110</f>
        <v>3241363.2780257468</v>
      </c>
      <c r="BK111" s="4">
        <f>CumHKI!BJ111*Inputs!BM$15*Population!BJ110</f>
        <v>2855871.2372208987</v>
      </c>
      <c r="BL111" s="4">
        <f>CumHKI!BK111*Inputs!BN$15*Population!BK110</f>
        <v>2360624.8962564669</v>
      </c>
      <c r="BM111" s="4">
        <f>CumHKI!BL111*Inputs!BO$15*Population!BL110</f>
        <v>1980067.2206051217</v>
      </c>
      <c r="BN111" s="4">
        <f>CumHKI!BM111*Inputs!BP$15*Population!BM110</f>
        <v>1659042.52218388</v>
      </c>
      <c r="BO111" s="4">
        <f>CumHKI!BN111*Inputs!BQ$15*Population!BN110</f>
        <v>1309857.5744093433</v>
      </c>
      <c r="BP111" s="4">
        <f>CumHKI!BO111*Inputs!BR$15*Population!BO110</f>
        <v>1308864.1016471486</v>
      </c>
      <c r="BQ111" s="4">
        <f>CumHKI!BP111*Inputs!BS$15*Population!BP110</f>
        <v>1120493.8117004344</v>
      </c>
      <c r="BR111" s="4">
        <f>CumHKI!BQ111*Inputs!BT$15*Population!BQ110</f>
        <v>1008651.9834311143</v>
      </c>
      <c r="BS111" s="4">
        <f>CumHKI!BR111*Inputs!BU$15*Population!BR110</f>
        <v>935685.53951573418</v>
      </c>
      <c r="BT111" s="4">
        <f>CumHKI!BS111*Inputs!BV$15*Population!BS110</f>
        <v>885068.79528854764</v>
      </c>
      <c r="BU111" s="4">
        <f>CumHKI!BT111*Inputs!BW$15*Population!BT110</f>
        <v>789676.30213290034</v>
      </c>
      <c r="BV111" s="4">
        <f>CumHKI!BU111*Inputs!BX$15*Population!BU110</f>
        <v>729855.39406725194</v>
      </c>
      <c r="BW111" s="4">
        <f>CumHKI!BV111*Inputs!BY$15*Population!BV110</f>
        <v>618815.79654982535</v>
      </c>
      <c r="BX111" s="4">
        <f>CumHKI!BW111*Inputs!BZ$15*Population!BW110</f>
        <v>556279.17580599058</v>
      </c>
      <c r="BY111" s="4">
        <f>CumHKI!BX111*Inputs!CA$15*Population!BX110</f>
        <v>526810.44237647357</v>
      </c>
      <c r="BZ111" s="4">
        <f>CumHKI!BY111*Inputs!CB$15*Population!BY110</f>
        <v>493784.92615801492</v>
      </c>
      <c r="CA111" s="4">
        <f>CumHKI!BZ111*Inputs!CC$15*Population!BZ110</f>
        <v>404367.29042378871</v>
      </c>
      <c r="CB111" s="4">
        <f>CumHKI!CA111*Inputs!CD$15*Population!CA110</f>
        <v>418788.87201146042</v>
      </c>
      <c r="CC111" s="4">
        <f>CumHKI!CB111*Inputs!CE$15*Population!CB110</f>
        <v>366526.77955935895</v>
      </c>
      <c r="CD111" s="4">
        <f>CumHKI!CC111*Inputs!CF$15*Population!CC110</f>
        <v>288994.05375900469</v>
      </c>
      <c r="CE111" s="4">
        <f>CumHKI!CD111*Inputs!CG$15*Population!CD110</f>
        <v>250226.12878277947</v>
      </c>
      <c r="CF111" s="4">
        <f>CumHKI!CE111*Inputs!CH$15*Population!CE110</f>
        <v>183728.86836558493</v>
      </c>
      <c r="CG111" s="4">
        <f>CumHKI!CF111*Inputs!CI$15*Population!CF110</f>
        <v>156203.46170192637</v>
      </c>
      <c r="CH111" s="4">
        <f>CumHKI!CG111*Inputs!CJ$15*Population!CG110</f>
        <v>131922.56636849014</v>
      </c>
      <c r="CI111" s="4">
        <f>CumHKI!CH111*Inputs!CK$15*Population!CH110</f>
        <v>111690.70051251628</v>
      </c>
      <c r="CJ111" s="4">
        <f>CumHKI!CI111*Inputs!CL$15*Population!CI110</f>
        <v>94582.049975422371</v>
      </c>
      <c r="CK111" s="4">
        <f>CumHKI!CJ111*Inputs!CM$15*Population!CJ110</f>
        <v>78817.224473367241</v>
      </c>
      <c r="CL111" s="4">
        <f>CumHKI!CK111*Inputs!CN$15*Population!CK110</f>
        <v>64648.253072005973</v>
      </c>
      <c r="CM111" s="4">
        <f>CumHKI!CL111*Inputs!CO$15*Population!CL110</f>
        <v>51861.501221118335</v>
      </c>
      <c r="CN111" s="4">
        <f>CumHKI!CM111*Inputs!CP$15*Population!CM110</f>
        <v>40488.617401889962</v>
      </c>
      <c r="CO111" s="4">
        <f>CumHKI!CN111*Inputs!CQ$15*Population!CN110</f>
        <v>30946.017133384146</v>
      </c>
      <c r="CP111" s="4">
        <f>CumHKI!CO111*Inputs!CR$15*Population!CO110</f>
        <v>23167.533940189998</v>
      </c>
      <c r="CQ111" s="4">
        <f>CumHKI!CP111*Inputs!CS$15*Population!CP110</f>
        <v>17633.78669201133</v>
      </c>
      <c r="CR111" s="4">
        <f>CumHKI!CQ111*Inputs!CT$15*Population!CQ110</f>
        <v>13697.763999259967</v>
      </c>
      <c r="CS111" s="4">
        <f>CumHKI!CR111*Inputs!CU$15*Population!CR110</f>
        <v>10713.792506807848</v>
      </c>
      <c r="CT111" s="4">
        <f>CumHKI!CS111*Inputs!CV$15*Population!CS110</f>
        <v>8231.2084596150689</v>
      </c>
      <c r="CU111" s="4">
        <f>CumHKI!CT111*Inputs!CW$15*Population!CT110</f>
        <v>6113.505432970841</v>
      </c>
      <c r="CV111" s="4">
        <f>CumHKI!CU111*Inputs!CX$15*Population!CU110</f>
        <v>4468.1067785322793</v>
      </c>
      <c r="CW111" s="4">
        <f>CumHKI!CV111*Inputs!CY$15*Population!CV110</f>
        <v>3295.0406088156205</v>
      </c>
      <c r="CX111" s="4">
        <f>CumHKI!CW111*Inputs!CZ$15*Population!CW110</f>
        <v>2505.7780862742793</v>
      </c>
      <c r="CY111" s="4">
        <f>CumHKI!CX111*Inputs!DA$15*Population!CX110</f>
        <v>1942.7119736318805</v>
      </c>
      <c r="CZ111" s="4">
        <f>CumHKI!CY111*Inputs!DB$15*Population!CY110</f>
        <v>1470.8074018205818</v>
      </c>
    </row>
    <row r="112" spans="1:104" x14ac:dyDescent="0.25">
      <c r="A112">
        <f>'HKFI(x)'!AE110</f>
        <v>2058</v>
      </c>
      <c r="B112">
        <f t="shared" si="4"/>
        <v>295366569.1962496</v>
      </c>
      <c r="C112">
        <f t="shared" si="3"/>
        <v>4.9599078904340343</v>
      </c>
      <c r="D112" s="4">
        <f>CumHKI!C112*Inputs!F$15*Population!C111</f>
        <v>0</v>
      </c>
      <c r="E112" s="4">
        <f>CumHKI!D112*Inputs!G$15*Population!D111</f>
        <v>0</v>
      </c>
      <c r="F112" s="4">
        <f>CumHKI!E112*Inputs!H$15*Population!E111</f>
        <v>0</v>
      </c>
      <c r="G112" s="4">
        <f>CumHKI!F112*Inputs!I$15*Population!F111</f>
        <v>0</v>
      </c>
      <c r="H112" s="4">
        <f>CumHKI!G112*Inputs!J$15*Population!G111</f>
        <v>0</v>
      </c>
      <c r="I112" s="4">
        <f>CumHKI!H112*Inputs!K$15*Population!H111</f>
        <v>0</v>
      </c>
      <c r="J112" s="4">
        <f>CumHKI!I112*Inputs!L$15*Population!I111</f>
        <v>0</v>
      </c>
      <c r="K112" s="4">
        <f>CumHKI!J112*Inputs!M$15*Population!J111</f>
        <v>0</v>
      </c>
      <c r="L112" s="4">
        <f>CumHKI!K112*Inputs!N$15*Population!K111</f>
        <v>0</v>
      </c>
      <c r="M112" s="4">
        <f>CumHKI!L112*Inputs!O$15*Population!L111</f>
        <v>0</v>
      </c>
      <c r="N112" s="4">
        <f>CumHKI!M112*Inputs!P$15*Population!M111</f>
        <v>0</v>
      </c>
      <c r="O112" s="4">
        <f>CumHKI!N112*Inputs!Q$15*Population!N111</f>
        <v>0</v>
      </c>
      <c r="P112" s="4">
        <f>CumHKI!O112*Inputs!R$15*Population!O111</f>
        <v>0</v>
      </c>
      <c r="Q112" s="4">
        <f>CumHKI!P112*Inputs!S$15*Population!P111</f>
        <v>0</v>
      </c>
      <c r="R112" s="4">
        <f>CumHKI!Q112*Inputs!T$15*Population!Q111</f>
        <v>0</v>
      </c>
      <c r="S112" s="4">
        <f>CumHKI!R112*Inputs!U$15*Population!R111</f>
        <v>79872.672498142318</v>
      </c>
      <c r="T112" s="4">
        <f>CumHKI!S112*Inputs!V$15*Population!S111</f>
        <v>118783.84633760061</v>
      </c>
      <c r="U112" s="4">
        <f>CumHKI!T112*Inputs!W$15*Population!T111</f>
        <v>236904.19246061624</v>
      </c>
      <c r="V112" s="4">
        <f>CumHKI!U112*Inputs!X$15*Population!U111</f>
        <v>424755.34095596173</v>
      </c>
      <c r="W112" s="4">
        <f>CumHKI!V112*Inputs!Y$15*Population!V111</f>
        <v>807492.92124337284</v>
      </c>
      <c r="X112" s="4">
        <f>CumHKI!W112*Inputs!Z$15*Population!W111</f>
        <v>1215265.4624915917</v>
      </c>
      <c r="Y112" s="4">
        <f>CumHKI!X112*Inputs!AA$15*Population!X111</f>
        <v>1936714.0606136706</v>
      </c>
      <c r="Z112" s="4">
        <f>CumHKI!Y112*Inputs!AB$15*Population!Y111</f>
        <v>2754371.5633962369</v>
      </c>
      <c r="AA112" s="4">
        <f>CumHKI!Z112*Inputs!AC$15*Population!Z111</f>
        <v>3629879.7703429381</v>
      </c>
      <c r="AB112" s="4">
        <f>CumHKI!AA112*Inputs!AD$15*Population!AA111</f>
        <v>4556016.5719941892</v>
      </c>
      <c r="AC112" s="4">
        <f>CumHKI!AB112*Inputs!AE$15*Population!AB111</f>
        <v>5315425.7412546175</v>
      </c>
      <c r="AD112" s="4">
        <f>CumHKI!AC112*Inputs!AF$15*Population!AC111</f>
        <v>6003792.6431467449</v>
      </c>
      <c r="AE112" s="4">
        <f>CumHKI!AD112*Inputs!AG$15*Population!AD111</f>
        <v>6175142.2398841828</v>
      </c>
      <c r="AF112" s="4">
        <f>CumHKI!AE112*Inputs!AH$15*Population!AE111</f>
        <v>6563055.3199428804</v>
      </c>
      <c r="AG112" s="4">
        <f>CumHKI!AF112*Inputs!AI$15*Population!AF111</f>
        <v>7232950.0251239436</v>
      </c>
      <c r="AH112" s="4">
        <f>CumHKI!AG112*Inputs!AJ$15*Population!AG111</f>
        <v>7528518.4096244685</v>
      </c>
      <c r="AI112" s="4">
        <f>CumHKI!AH112*Inputs!AK$15*Population!AH111</f>
        <v>8084105.7021756703</v>
      </c>
      <c r="AJ112" s="4">
        <f>CumHKI!AI112*Inputs!AL$15*Population!AI111</f>
        <v>7871649.2152416911</v>
      </c>
      <c r="AK112" s="4">
        <f>CumHKI!AJ112*Inputs!AM$15*Population!AJ111</f>
        <v>7920513.8932623416</v>
      </c>
      <c r="AL112" s="4">
        <f>CumHKI!AK112*Inputs!AN$15*Population!AK111</f>
        <v>8436581.8391566165</v>
      </c>
      <c r="AM112" s="4">
        <f>CumHKI!AL112*Inputs!AO$15*Population!AL111</f>
        <v>8963774.7706006598</v>
      </c>
      <c r="AN112" s="4">
        <f>CumHKI!AM112*Inputs!AP$15*Population!AM111</f>
        <v>9622484.3818037789</v>
      </c>
      <c r="AO112" s="4">
        <f>CumHKI!AN112*Inputs!AQ$15*Population!AN111</f>
        <v>10017988.552399512</v>
      </c>
      <c r="AP112" s="4">
        <f>CumHKI!AO112*Inputs!AR$15*Population!AO111</f>
        <v>9960459.7450913694</v>
      </c>
      <c r="AQ112" s="4">
        <f>CumHKI!AP112*Inputs!AS$15*Population!AP111</f>
        <v>10153826.912973089</v>
      </c>
      <c r="AR112" s="4">
        <f>CumHKI!AQ112*Inputs!AT$15*Population!AQ111</f>
        <v>10260570.954180066</v>
      </c>
      <c r="AS112" s="4">
        <f>CumHKI!AR112*Inputs!AU$15*Population!AR111</f>
        <v>10483221.914659701</v>
      </c>
      <c r="AT112" s="4">
        <f>CumHKI!AS112*Inputs!AV$15*Population!AS111</f>
        <v>10139509.634970434</v>
      </c>
      <c r="AU112" s="4">
        <f>CumHKI!AT112*Inputs!AW$15*Population!AT111</f>
        <v>9783728.3587566689</v>
      </c>
      <c r="AV112" s="4">
        <f>CumHKI!AU112*Inputs!AX$15*Population!AU111</f>
        <v>9492711.3175467774</v>
      </c>
      <c r="AW112" s="4">
        <f>CumHKI!AV112*Inputs!AY$15*Population!AV111</f>
        <v>8809486.738311952</v>
      </c>
      <c r="AX112" s="4">
        <f>CumHKI!AW112*Inputs!AZ$15*Population!AW111</f>
        <v>8360063.9887599684</v>
      </c>
      <c r="AY112" s="4">
        <f>CumHKI!AX112*Inputs!BA$15*Population!AX111</f>
        <v>8048243.3093394171</v>
      </c>
      <c r="AZ112" s="4">
        <f>CumHKI!AY112*Inputs!BB$15*Population!AY111</f>
        <v>7710436.4791922364</v>
      </c>
      <c r="BA112" s="4">
        <f>CumHKI!AZ112*Inputs!BC$15*Population!AZ111</f>
        <v>7659900.075716204</v>
      </c>
      <c r="BB112" s="4">
        <f>CumHKI!BA112*Inputs!BD$15*Population!BA111</f>
        <v>7004775.5254228497</v>
      </c>
      <c r="BC112" s="4">
        <f>CumHKI!BB112*Inputs!BE$15*Population!BB111</f>
        <v>6541103.0585690448</v>
      </c>
      <c r="BD112" s="4">
        <f>CumHKI!BC112*Inputs!BF$15*Population!BC111</f>
        <v>5748158.9245850304</v>
      </c>
      <c r="BE112" s="4">
        <f>CumHKI!BD112*Inputs!BG$15*Population!BD111</f>
        <v>5107546.2593974406</v>
      </c>
      <c r="BF112" s="4">
        <f>CumHKI!BE112*Inputs!BH$15*Population!BE111</f>
        <v>4964912.4427560288</v>
      </c>
      <c r="BG112" s="4">
        <f>CumHKI!BF112*Inputs!BI$15*Population!BF111</f>
        <v>4788262.6260256413</v>
      </c>
      <c r="BH112" s="4">
        <f>CumHKI!BG112*Inputs!BJ$15*Population!BG111</f>
        <v>4438274.7680224581</v>
      </c>
      <c r="BI112" s="4">
        <f>CumHKI!BH112*Inputs!BK$15*Population!BH111</f>
        <v>3944729.9703796259</v>
      </c>
      <c r="BJ112" s="4">
        <f>CumHKI!BI112*Inputs!BL$15*Population!BI111</f>
        <v>3432150.2924199305</v>
      </c>
      <c r="BK112" s="4">
        <f>CumHKI!BJ112*Inputs!BM$15*Population!BJ111</f>
        <v>3019157.1672514752</v>
      </c>
      <c r="BL112" s="4">
        <f>CumHKI!BK112*Inputs!BN$15*Population!BK111</f>
        <v>2494022.4811370703</v>
      </c>
      <c r="BM112" s="4">
        <f>CumHKI!BL112*Inputs!BO$15*Population!BL111</f>
        <v>2092315.1276480146</v>
      </c>
      <c r="BN112" s="4">
        <f>CumHKI!BM112*Inputs!BP$15*Population!BM111</f>
        <v>1750557.0518502975</v>
      </c>
      <c r="BO112" s="4">
        <f>CumHKI!BN112*Inputs!BQ$15*Population!BN111</f>
        <v>1377007.4681161668</v>
      </c>
      <c r="BP112" s="4">
        <f>CumHKI!BO112*Inputs!BR$15*Population!BO111</f>
        <v>1370038.708164356</v>
      </c>
      <c r="BQ112" s="4">
        <f>CumHKI!BP112*Inputs!BS$15*Population!BP111</f>
        <v>1171876.0482760379</v>
      </c>
      <c r="BR112" s="4">
        <f>CumHKI!BQ112*Inputs!BT$15*Population!BQ111</f>
        <v>1054065.2086720518</v>
      </c>
      <c r="BS112" s="4">
        <f>CumHKI!BR112*Inputs!BU$15*Population!BR111</f>
        <v>978482.86057851324</v>
      </c>
      <c r="BT112" s="4">
        <f>CumHKI!BS112*Inputs!BV$15*Population!BS111</f>
        <v>925994.01444310776</v>
      </c>
      <c r="BU112" s="4">
        <f>CumHKI!BT112*Inputs!BW$15*Population!BT111</f>
        <v>825285.087342076</v>
      </c>
      <c r="BV112" s="4">
        <f>CumHKI!BU112*Inputs!BX$15*Population!BU111</f>
        <v>760677.51977047964</v>
      </c>
      <c r="BW112" s="4">
        <f>CumHKI!BV112*Inputs!BY$15*Population!BV111</f>
        <v>642801.27903580049</v>
      </c>
      <c r="BX112" s="4">
        <f>CumHKI!BW112*Inputs!BZ$15*Population!BW111</f>
        <v>578640.09387395799</v>
      </c>
      <c r="BY112" s="4">
        <f>CumHKI!BX112*Inputs!CA$15*Population!BX111</f>
        <v>550390.01047815057</v>
      </c>
      <c r="BZ112" s="4">
        <f>CumHKI!BY112*Inputs!CB$15*Population!BY111</f>
        <v>518370.77323704562</v>
      </c>
      <c r="CA112" s="4">
        <f>CumHKI!BZ112*Inputs!CC$15*Population!BZ111</f>
        <v>424262.64456069638</v>
      </c>
      <c r="CB112" s="4">
        <f>CumHKI!CA112*Inputs!CD$15*Population!CA111</f>
        <v>438972.46993086964</v>
      </c>
      <c r="CC112" s="4">
        <f>CumHKI!CB112*Inputs!CE$15*Population!CB111</f>
        <v>384075.7459284041</v>
      </c>
      <c r="CD112" s="4">
        <f>CumHKI!CC112*Inputs!CF$15*Population!CC111</f>
        <v>303703.77125622577</v>
      </c>
      <c r="CE112" s="4">
        <f>CumHKI!CD112*Inputs!CG$15*Population!CD111</f>
        <v>264458.34501276788</v>
      </c>
      <c r="CF112" s="4">
        <f>CumHKI!CE112*Inputs!CH$15*Population!CE111</f>
        <v>195368.72893064626</v>
      </c>
      <c r="CG112" s="4">
        <f>CumHKI!CF112*Inputs!CI$15*Population!CF111</f>
        <v>167659.94174368886</v>
      </c>
      <c r="CH112" s="4">
        <f>CumHKI!CG112*Inputs!CJ$15*Population!CG111</f>
        <v>141326.55161013201</v>
      </c>
      <c r="CI112" s="4">
        <f>CumHKI!CH112*Inputs!CK$15*Population!CH111</f>
        <v>118289.86694748337</v>
      </c>
      <c r="CJ112" s="4">
        <f>CumHKI!CI112*Inputs!CL$15*Population!CI111</f>
        <v>99333.785640526257</v>
      </c>
      <c r="CK112" s="4">
        <f>CumHKI!CJ112*Inputs!CM$15*Population!CJ111</f>
        <v>83515.351856657813</v>
      </c>
      <c r="CL112" s="4">
        <f>CumHKI!CK112*Inputs!CN$15*Population!CK111</f>
        <v>69025.045989986567</v>
      </c>
      <c r="CM112" s="4">
        <f>CumHKI!CL112*Inputs!CO$15*Population!CL111</f>
        <v>56086.513443042</v>
      </c>
      <c r="CN112" s="4">
        <f>CumHKI!CM112*Inputs!CP$15*Population!CM111</f>
        <v>44563.63474653969</v>
      </c>
      <c r="CO112" s="4">
        <f>CumHKI!CN112*Inputs!CQ$15*Population!CN111</f>
        <v>34478.673592221094</v>
      </c>
      <c r="CP112" s="4">
        <f>CumHKI!CO112*Inputs!CR$15*Population!CO111</f>
        <v>26139.4006757971</v>
      </c>
      <c r="CQ112" s="4">
        <f>CumHKI!CP112*Inputs!CS$15*Population!CP111</f>
        <v>19569.091871259174</v>
      </c>
      <c r="CR112" s="4">
        <f>CumHKI!CQ112*Inputs!CT$15*Population!CQ111</f>
        <v>14894.860743703612</v>
      </c>
      <c r="CS112" s="4">
        <f>CumHKI!CR112*Inputs!CU$15*Population!CR111</f>
        <v>11570.191407698285</v>
      </c>
      <c r="CT112" s="4">
        <f>CumHKI!CS112*Inputs!CV$15*Population!CS111</f>
        <v>9049.6981852532663</v>
      </c>
      <c r="CU112" s="4">
        <f>CumHKI!CT112*Inputs!CW$15*Population!CT111</f>
        <v>6952.7155964693911</v>
      </c>
      <c r="CV112" s="4">
        <f>CumHKI!CU112*Inputs!CX$15*Population!CU111</f>
        <v>5163.9397521593664</v>
      </c>
      <c r="CW112" s="4">
        <f>CumHKI!CV112*Inputs!CY$15*Population!CV111</f>
        <v>3774.1087275591558</v>
      </c>
      <c r="CX112" s="4">
        <f>CumHKI!CW112*Inputs!CZ$15*Population!CW111</f>
        <v>2783.2462686753197</v>
      </c>
      <c r="CY112" s="4">
        <f>CumHKI!CX112*Inputs!DA$15*Population!CX111</f>
        <v>2116.5740689484542</v>
      </c>
      <c r="CZ112" s="4">
        <f>CumHKI!CY112*Inputs!DB$15*Population!CY111</f>
        <v>1640.9648601160404</v>
      </c>
    </row>
    <row r="113" spans="1:104" x14ac:dyDescent="0.25">
      <c r="A113">
        <f>'HKFI(x)'!AE111</f>
        <v>2059</v>
      </c>
      <c r="B113">
        <f t="shared" si="4"/>
        <v>310265639.62628138</v>
      </c>
      <c r="C113">
        <f t="shared" si="3"/>
        <v>5.0442643087791117</v>
      </c>
      <c r="D113" s="4">
        <f>CumHKI!C113*Inputs!F$15*Population!C112</f>
        <v>0</v>
      </c>
      <c r="E113" s="4">
        <f>CumHKI!D113*Inputs!G$15*Population!D112</f>
        <v>0</v>
      </c>
      <c r="F113" s="4">
        <f>CumHKI!E113*Inputs!H$15*Population!E112</f>
        <v>0</v>
      </c>
      <c r="G113" s="4">
        <f>CumHKI!F113*Inputs!I$15*Population!F112</f>
        <v>0</v>
      </c>
      <c r="H113" s="4">
        <f>CumHKI!G113*Inputs!J$15*Population!G112</f>
        <v>0</v>
      </c>
      <c r="I113" s="4">
        <f>CumHKI!H113*Inputs!K$15*Population!H112</f>
        <v>0</v>
      </c>
      <c r="J113" s="4">
        <f>CumHKI!I113*Inputs!L$15*Population!I112</f>
        <v>0</v>
      </c>
      <c r="K113" s="4">
        <f>CumHKI!J113*Inputs!M$15*Population!J112</f>
        <v>0</v>
      </c>
      <c r="L113" s="4">
        <f>CumHKI!K113*Inputs!N$15*Population!K112</f>
        <v>0</v>
      </c>
      <c r="M113" s="4">
        <f>CumHKI!L113*Inputs!O$15*Population!L112</f>
        <v>0</v>
      </c>
      <c r="N113" s="4">
        <f>CumHKI!M113*Inputs!P$15*Population!M112</f>
        <v>0</v>
      </c>
      <c r="O113" s="4">
        <f>CumHKI!N113*Inputs!Q$15*Population!N112</f>
        <v>0</v>
      </c>
      <c r="P113" s="4">
        <f>CumHKI!O113*Inputs!R$15*Population!O112</f>
        <v>0</v>
      </c>
      <c r="Q113" s="4">
        <f>CumHKI!P113*Inputs!S$15*Population!P112</f>
        <v>0</v>
      </c>
      <c r="R113" s="4">
        <f>CumHKI!Q113*Inputs!T$15*Population!Q112</f>
        <v>0</v>
      </c>
      <c r="S113" s="4">
        <f>CumHKI!R113*Inputs!U$15*Population!R112</f>
        <v>78414.558467085284</v>
      </c>
      <c r="T113" s="4">
        <f>CumHKI!S113*Inputs!V$15*Population!S112</f>
        <v>117380.40088769078</v>
      </c>
      <c r="U113" s="4">
        <f>CumHKI!T113*Inputs!W$15*Population!T112</f>
        <v>235858.25324163935</v>
      </c>
      <c r="V113" s="4">
        <f>CumHKI!U113*Inputs!X$15*Population!U112</f>
        <v>420050.69030660146</v>
      </c>
      <c r="W113" s="4">
        <f>CumHKI!V113*Inputs!Y$15*Population!V112</f>
        <v>791676.70326624054</v>
      </c>
      <c r="X113" s="4">
        <f>CumHKI!W113*Inputs!Z$15*Population!W112</f>
        <v>1192652.9290923602</v>
      </c>
      <c r="Y113" s="4">
        <f>CumHKI!X113*Inputs!AA$15*Population!X112</f>
        <v>1913613.7655552446</v>
      </c>
      <c r="Z113" s="4">
        <f>CumHKI!Y113*Inputs!AB$15*Population!Y112</f>
        <v>2720749.0644591968</v>
      </c>
      <c r="AA113" s="4">
        <f>CumHKI!Z113*Inputs!AC$15*Population!Z112</f>
        <v>3718036.4540573671</v>
      </c>
      <c r="AB113" s="4">
        <f>CumHKI!AA113*Inputs!AD$15*Population!AA112</f>
        <v>4916731.6509946361</v>
      </c>
      <c r="AC113" s="4">
        <f>CumHKI!AB113*Inputs!AE$15*Population!AB112</f>
        <v>5951294.1935042385</v>
      </c>
      <c r="AD113" s="4">
        <f>CumHKI!AC113*Inputs!AF$15*Population!AC112</f>
        <v>6724978.0418734336</v>
      </c>
      <c r="AE113" s="4">
        <f>CumHKI!AD113*Inputs!AG$15*Population!AD112</f>
        <v>6973791.2399545014</v>
      </c>
      <c r="AF113" s="4">
        <f>CumHKI!AE113*Inputs!AH$15*Population!AE112</f>
        <v>7359170.2030513659</v>
      </c>
      <c r="AG113" s="4">
        <f>CumHKI!AF113*Inputs!AI$15*Population!AF112</f>
        <v>7918734.1181312753</v>
      </c>
      <c r="AH113" s="4">
        <f>CumHKI!AG113*Inputs!AJ$15*Population!AG112</f>
        <v>8079994.9419672573</v>
      </c>
      <c r="AI113" s="4">
        <f>CumHKI!AH113*Inputs!AK$15*Population!AH112</f>
        <v>8731668.2272707596</v>
      </c>
      <c r="AJ113" s="4">
        <f>CumHKI!AI113*Inputs!AL$15*Population!AI112</f>
        <v>8561049.1600568015</v>
      </c>
      <c r="AK113" s="4">
        <f>CumHKI!AJ113*Inputs!AM$15*Population!AJ112</f>
        <v>8333858.2150670523</v>
      </c>
      <c r="AL113" s="4">
        <f>CumHKI!AK113*Inputs!AN$15*Population!AK112</f>
        <v>8464178.8564997595</v>
      </c>
      <c r="AM113" s="4">
        <f>CumHKI!AL113*Inputs!AO$15*Population!AL112</f>
        <v>8766547.4136897884</v>
      </c>
      <c r="AN113" s="4">
        <f>CumHKI!AM113*Inputs!AP$15*Population!AM112</f>
        <v>9466296.3600304015</v>
      </c>
      <c r="AO113" s="4">
        <f>CumHKI!AN113*Inputs!AQ$15*Population!AN112</f>
        <v>9851218.2774004079</v>
      </c>
      <c r="AP113" s="4">
        <f>CumHKI!AO113*Inputs!AR$15*Population!AO112</f>
        <v>9964926.5915445313</v>
      </c>
      <c r="AQ113" s="4">
        <f>CumHKI!AP113*Inputs!AS$15*Population!AP112</f>
        <v>10427178.089558985</v>
      </c>
      <c r="AR113" s="4">
        <f>CumHKI!AQ113*Inputs!AT$15*Population!AQ112</f>
        <v>10724159.43316712</v>
      </c>
      <c r="AS113" s="4">
        <f>CumHKI!AR113*Inputs!AU$15*Population!AR112</f>
        <v>10928808.612487148</v>
      </c>
      <c r="AT113" s="4">
        <f>CumHKI!AS113*Inputs!AV$15*Population!AS112</f>
        <v>10569465.740261247</v>
      </c>
      <c r="AU113" s="4">
        <f>CumHKI!AT113*Inputs!AW$15*Population!AT112</f>
        <v>10302786.760318402</v>
      </c>
      <c r="AV113" s="4">
        <f>CumHKI!AU113*Inputs!AX$15*Population!AU112</f>
        <v>10125129.44045238</v>
      </c>
      <c r="AW113" s="4">
        <f>CumHKI!AV113*Inputs!AY$15*Population!AV112</f>
        <v>9482289.5250667427</v>
      </c>
      <c r="AX113" s="4">
        <f>CumHKI!AW113*Inputs!AZ$15*Population!AW112</f>
        <v>9012767.0210692491</v>
      </c>
      <c r="AY113" s="4">
        <f>CumHKI!AX113*Inputs!BA$15*Population!AX112</f>
        <v>7988519.5630255742</v>
      </c>
      <c r="AZ113" s="4">
        <f>CumHKI!AY113*Inputs!BB$15*Population!AY112</f>
        <v>7796703.3469346883</v>
      </c>
      <c r="BA113" s="4">
        <f>CumHKI!AZ113*Inputs!BC$15*Population!AZ112</f>
        <v>7921836.9044429343</v>
      </c>
      <c r="BB113" s="4">
        <f>CumHKI!BA113*Inputs!BD$15*Population!BA112</f>
        <v>7414988.2490715357</v>
      </c>
      <c r="BC113" s="4">
        <f>CumHKI!BB113*Inputs!BE$15*Population!BB112</f>
        <v>7106779.4724221202</v>
      </c>
      <c r="BD113" s="4">
        <f>CumHKI!BC113*Inputs!BF$15*Population!BC112</f>
        <v>6436009.2031081505</v>
      </c>
      <c r="BE113" s="4">
        <f>CumHKI!BD113*Inputs!BG$15*Population!BD112</f>
        <v>5657004.8022142928</v>
      </c>
      <c r="BF113" s="4">
        <f>CumHKI!BE113*Inputs!BH$15*Population!BE112</f>
        <v>5299855.8890317837</v>
      </c>
      <c r="BG113" s="4">
        <f>CumHKI!BF113*Inputs!BI$15*Population!BF112</f>
        <v>4998843.1364007024</v>
      </c>
      <c r="BH113" s="4">
        <f>CumHKI!BG113*Inputs!BJ$15*Population!BG112</f>
        <v>4700464.991232492</v>
      </c>
      <c r="BI113" s="4">
        <f>CumHKI!BH113*Inputs!BK$15*Population!BH112</f>
        <v>4201383.015193087</v>
      </c>
      <c r="BJ113" s="4">
        <f>CumHKI!BI113*Inputs!BL$15*Population!BI112</f>
        <v>3645094.1965736039</v>
      </c>
      <c r="BK113" s="4">
        <f>CumHKI!BJ113*Inputs!BM$15*Population!BJ112</f>
        <v>3199323.9016367961</v>
      </c>
      <c r="BL113" s="4">
        <f>CumHKI!BK113*Inputs!BN$15*Population!BK112</f>
        <v>2639255.196880253</v>
      </c>
      <c r="BM113" s="4">
        <f>CumHKI!BL113*Inputs!BO$15*Population!BL112</f>
        <v>2213198.5607006061</v>
      </c>
      <c r="BN113" s="4">
        <f>CumHKI!BM113*Inputs!BP$15*Population!BM112</f>
        <v>1852594.870254322</v>
      </c>
      <c r="BO113" s="4">
        <f>CumHKI!BN113*Inputs!BQ$15*Population!BN112</f>
        <v>1455367.9352697199</v>
      </c>
      <c r="BP113" s="4">
        <f>CumHKI!BO113*Inputs!BR$15*Population!BO112</f>
        <v>1442420.0592091468</v>
      </c>
      <c r="BQ113" s="4">
        <f>CumHKI!BP113*Inputs!BS$15*Population!BP112</f>
        <v>1228259.9833075237</v>
      </c>
      <c r="BR113" s="4">
        <f>CumHKI!BQ113*Inputs!BT$15*Population!BQ112</f>
        <v>1104125.18826259</v>
      </c>
      <c r="BS113" s="4">
        <f>CumHKI!BR113*Inputs!BU$15*Population!BR112</f>
        <v>1024329.8250364965</v>
      </c>
      <c r="BT113" s="4">
        <f>CumHKI!BS113*Inputs!BV$15*Population!BS112</f>
        <v>970265.87389748276</v>
      </c>
      <c r="BU113" s="4">
        <f>CumHKI!BT113*Inputs!BW$15*Population!BT112</f>
        <v>865344.22939236625</v>
      </c>
      <c r="BV113" s="4">
        <f>CumHKI!BU113*Inputs!BX$15*Population!BU112</f>
        <v>796758.16673997301</v>
      </c>
      <c r="BW113" s="4">
        <f>CumHKI!BV113*Inputs!BY$15*Population!BV112</f>
        <v>671285.96205941169</v>
      </c>
      <c r="BX113" s="4">
        <f>CumHKI!BW113*Inputs!BZ$15*Population!BW112</f>
        <v>602037.17562767561</v>
      </c>
      <c r="BY113" s="4">
        <f>CumHKI!BX113*Inputs!CA$15*Population!BX112</f>
        <v>573561.48471594218</v>
      </c>
      <c r="BZ113" s="4">
        <f>CumHKI!BY113*Inputs!CB$15*Population!BY112</f>
        <v>542906.11060444731</v>
      </c>
      <c r="CA113" s="4">
        <f>CumHKI!BZ113*Inputs!CC$15*Population!BZ112</f>
        <v>446673.30655623873</v>
      </c>
      <c r="CB113" s="4">
        <f>CumHKI!CA113*Inputs!CD$15*Population!CA112</f>
        <v>461719.88943530584</v>
      </c>
      <c r="CC113" s="4">
        <f>CumHKI!CB113*Inputs!CE$15*Population!CB112</f>
        <v>403466.05721718998</v>
      </c>
      <c r="CD113" s="4">
        <f>CumHKI!CC113*Inputs!CF$15*Population!CC112</f>
        <v>318669.73577391403</v>
      </c>
      <c r="CE113" s="4">
        <f>CumHKI!CD113*Inputs!CG$15*Population!CD112</f>
        <v>277965.29163925856</v>
      </c>
      <c r="CF113" s="4">
        <f>CumHKI!CE113*Inputs!CH$15*Population!CE112</f>
        <v>206332.43300024336</v>
      </c>
      <c r="CG113" s="4">
        <f>CumHKI!CF113*Inputs!CI$15*Population!CF112</f>
        <v>178135.33048281071</v>
      </c>
      <c r="CH113" s="4">
        <f>CumHKI!CG113*Inputs!CJ$15*Population!CG112</f>
        <v>151567.52172316724</v>
      </c>
      <c r="CI113" s="4">
        <f>CumHKI!CH113*Inputs!CK$15*Population!CH112</f>
        <v>126429.17020876617</v>
      </c>
      <c r="CJ113" s="4">
        <f>CumHKI!CI113*Inputs!CL$15*Population!CI112</f>
        <v>104639.59169793576</v>
      </c>
      <c r="CK113" s="4">
        <f>CumHKI!CJ113*Inputs!CM$15*Population!CJ112</f>
        <v>86961.564432393672</v>
      </c>
      <c r="CL113" s="4">
        <f>CumHKI!CK113*Inputs!CN$15*Population!CK112</f>
        <v>72435.534641347578</v>
      </c>
      <c r="CM113" s="4">
        <f>CumHKI!CL113*Inputs!CO$15*Population!CL112</f>
        <v>59221.723392116786</v>
      </c>
      <c r="CN113" s="4">
        <f>CumHKI!CM113*Inputs!CP$15*Population!CM112</f>
        <v>47515.399771984725</v>
      </c>
      <c r="CO113" s="4">
        <f>CumHKI!CN113*Inputs!CQ$15*Population!CN112</f>
        <v>37258.024467513038</v>
      </c>
      <c r="CP113" s="4">
        <f>CumHKI!CO113*Inputs!CR$15*Population!CO112</f>
        <v>28462.717543995026</v>
      </c>
      <c r="CQ113" s="4">
        <f>CumHKI!CP113*Inputs!CS$15*Population!CP112</f>
        <v>21578.509283848518</v>
      </c>
      <c r="CR113" s="4">
        <f>CumHKI!CQ113*Inputs!CT$15*Population!CQ112</f>
        <v>16154.610270442772</v>
      </c>
      <c r="CS113" s="4">
        <f>CumHKI!CR113*Inputs!CU$15*Population!CR112</f>
        <v>12295.954862394263</v>
      </c>
      <c r="CT113" s="4">
        <f>CumHKI!CS113*Inputs!CV$15*Population!CS112</f>
        <v>9551.3851217749234</v>
      </c>
      <c r="CU113" s="4">
        <f>CumHKI!CT113*Inputs!CW$15*Population!CT112</f>
        <v>7470.6761156665198</v>
      </c>
      <c r="CV113" s="4">
        <f>CumHKI!CU113*Inputs!CX$15*Population!CU112</f>
        <v>5739.5821697353476</v>
      </c>
      <c r="CW113" s="4">
        <f>CumHKI!CV113*Inputs!CY$15*Population!CV112</f>
        <v>4262.918008919014</v>
      </c>
      <c r="CX113" s="4">
        <f>CumHKI!CW113*Inputs!CZ$15*Population!CW112</f>
        <v>3115.5894209653879</v>
      </c>
      <c r="CY113" s="4">
        <f>CumHKI!CX113*Inputs!DA$15*Population!CX112</f>
        <v>2297.616008597171</v>
      </c>
      <c r="CZ113" s="4">
        <f>CumHKI!CY113*Inputs!DB$15*Population!CY112</f>
        <v>1747.267038109492</v>
      </c>
    </row>
    <row r="114" spans="1:104" x14ac:dyDescent="0.25">
      <c r="A114">
        <f>'HKFI(x)'!AE112</f>
        <v>2060</v>
      </c>
      <c r="B114">
        <f t="shared" si="4"/>
        <v>326055840.3960157</v>
      </c>
      <c r="C114">
        <f t="shared" si="3"/>
        <v>5.0892521610687469</v>
      </c>
      <c r="D114" s="4">
        <f>CumHKI!C114*Inputs!F$15*Population!C113</f>
        <v>0</v>
      </c>
      <c r="E114" s="4">
        <f>CumHKI!D114*Inputs!G$15*Population!D113</f>
        <v>0</v>
      </c>
      <c r="F114" s="4">
        <f>CumHKI!E114*Inputs!H$15*Population!E113</f>
        <v>0</v>
      </c>
      <c r="G114" s="4">
        <f>CumHKI!F114*Inputs!I$15*Population!F113</f>
        <v>0</v>
      </c>
      <c r="H114" s="4">
        <f>CumHKI!G114*Inputs!J$15*Population!G113</f>
        <v>0</v>
      </c>
      <c r="I114" s="4">
        <f>CumHKI!H114*Inputs!K$15*Population!H113</f>
        <v>0</v>
      </c>
      <c r="J114" s="4">
        <f>CumHKI!I114*Inputs!L$15*Population!I113</f>
        <v>0</v>
      </c>
      <c r="K114" s="4">
        <f>CumHKI!J114*Inputs!M$15*Population!J113</f>
        <v>0</v>
      </c>
      <c r="L114" s="4">
        <f>CumHKI!K114*Inputs!N$15*Population!K113</f>
        <v>0</v>
      </c>
      <c r="M114" s="4">
        <f>CumHKI!L114*Inputs!O$15*Population!L113</f>
        <v>0</v>
      </c>
      <c r="N114" s="4">
        <f>CumHKI!M114*Inputs!P$15*Population!M113</f>
        <v>0</v>
      </c>
      <c r="O114" s="4">
        <f>CumHKI!N114*Inputs!Q$15*Population!N113</f>
        <v>0</v>
      </c>
      <c r="P114" s="4">
        <f>CumHKI!O114*Inputs!R$15*Population!O113</f>
        <v>0</v>
      </c>
      <c r="Q114" s="4">
        <f>CumHKI!P114*Inputs!S$15*Population!P113</f>
        <v>0</v>
      </c>
      <c r="R114" s="4">
        <f>CumHKI!Q114*Inputs!T$15*Population!Q113</f>
        <v>0</v>
      </c>
      <c r="S114" s="4">
        <f>CumHKI!R114*Inputs!U$15*Population!R113</f>
        <v>78105.178705787301</v>
      </c>
      <c r="T114" s="4">
        <f>CumHKI!S114*Inputs!V$15*Population!S113</f>
        <v>115425.53359205753</v>
      </c>
      <c r="U114" s="4">
        <f>CumHKI!T114*Inputs!W$15*Population!T113</f>
        <v>233385.90120716728</v>
      </c>
      <c r="V114" s="4">
        <f>CumHKI!U114*Inputs!X$15*Population!U113</f>
        <v>418650.0981668969</v>
      </c>
      <c r="W114" s="4">
        <f>CumHKI!V114*Inputs!Y$15*Population!V113</f>
        <v>783700.16326452966</v>
      </c>
      <c r="X114" s="4">
        <f>CumHKI!W114*Inputs!Z$15*Population!W113</f>
        <v>1170424.1193776159</v>
      </c>
      <c r="Y114" s="4">
        <f>CumHKI!X114*Inputs!AA$15*Population!X113</f>
        <v>1879214.5980055542</v>
      </c>
      <c r="Z114" s="4">
        <f>CumHKI!Y114*Inputs!AB$15*Population!Y113</f>
        <v>2689691.2652168609</v>
      </c>
      <c r="AA114" s="4">
        <f>CumHKI!Z114*Inputs!AC$15*Population!Z113</f>
        <v>3673226.1585800704</v>
      </c>
      <c r="AB114" s="4">
        <f>CumHKI!AA114*Inputs!AD$15*Population!AA113</f>
        <v>5036418.994983688</v>
      </c>
      <c r="AC114" s="4">
        <f>CumHKI!AB114*Inputs!AE$15*Population!AB113</f>
        <v>6422661.9197205799</v>
      </c>
      <c r="AD114" s="4">
        <f>CumHKI!AC114*Inputs!AF$15*Population!AC113</f>
        <v>7529161.0730496896</v>
      </c>
      <c r="AE114" s="4">
        <f>CumHKI!AD114*Inputs!AG$15*Population!AD113</f>
        <v>7809995.7347989632</v>
      </c>
      <c r="AF114" s="4">
        <f>CumHKI!AE114*Inputs!AH$15*Population!AE113</f>
        <v>8309395.0967946015</v>
      </c>
      <c r="AG114" s="4">
        <f>CumHKI!AF114*Inputs!AI$15*Population!AF113</f>
        <v>8877600.0855659824</v>
      </c>
      <c r="AH114" s="4">
        <f>CumHKI!AG114*Inputs!AJ$15*Population!AG113</f>
        <v>8844315.4270288143</v>
      </c>
      <c r="AI114" s="4">
        <f>CumHKI!AH114*Inputs!AK$15*Population!AH113</f>
        <v>9369359.1269782707</v>
      </c>
      <c r="AJ114" s="4">
        <f>CumHKI!AI114*Inputs!AL$15*Population!AI113</f>
        <v>9245019.7492843587</v>
      </c>
      <c r="AK114" s="4">
        <f>CumHKI!AJ114*Inputs!AM$15*Population!AJ113</f>
        <v>9062077.7696959823</v>
      </c>
      <c r="AL114" s="4">
        <f>CumHKI!AK114*Inputs!AN$15*Population!AK113</f>
        <v>8904357.6748520546</v>
      </c>
      <c r="AM114" s="4">
        <f>CumHKI!AL114*Inputs!AO$15*Population!AL113</f>
        <v>8793784.6792422216</v>
      </c>
      <c r="AN114" s="4">
        <f>CumHKI!AM114*Inputs!AP$15*Population!AM113</f>
        <v>9256564.2810948081</v>
      </c>
      <c r="AO114" s="4">
        <f>CumHKI!AN114*Inputs!AQ$15*Population!AN113</f>
        <v>9689844.3335468397</v>
      </c>
      <c r="AP114" s="4">
        <f>CumHKI!AO114*Inputs!AR$15*Population!AO113</f>
        <v>9797550.576777909</v>
      </c>
      <c r="AQ114" s="4">
        <f>CumHKI!AP114*Inputs!AS$15*Population!AP113</f>
        <v>10430555.950274743</v>
      </c>
      <c r="AR114" s="4">
        <f>CumHKI!AQ114*Inputs!AT$15*Population!AQ113</f>
        <v>11011952.630139561</v>
      </c>
      <c r="AS114" s="4">
        <f>CumHKI!AR114*Inputs!AU$15*Population!AR113</f>
        <v>11422022.628304148</v>
      </c>
      <c r="AT114" s="4">
        <f>CumHKI!AS114*Inputs!AV$15*Population!AS113</f>
        <v>11018237.739709113</v>
      </c>
      <c r="AU114" s="4">
        <f>CumHKI!AT114*Inputs!AW$15*Population!AT113</f>
        <v>10739329.229484946</v>
      </c>
      <c r="AV114" s="4">
        <f>CumHKI!AU114*Inputs!AX$15*Population!AU113</f>
        <v>10662065.367216332</v>
      </c>
      <c r="AW114" s="4">
        <f>CumHKI!AV114*Inputs!AY$15*Population!AV113</f>
        <v>10113889.953254072</v>
      </c>
      <c r="AX114" s="4">
        <f>CumHKI!AW114*Inputs!AZ$15*Population!AW113</f>
        <v>9701170.4166176934</v>
      </c>
      <c r="AY114" s="4">
        <f>CumHKI!AX114*Inputs!BA$15*Population!AX113</f>
        <v>8612653.945811281</v>
      </c>
      <c r="AZ114" s="4">
        <f>CumHKI!AY114*Inputs!BB$15*Population!AY113</f>
        <v>7739688.9124182826</v>
      </c>
      <c r="BA114" s="4">
        <f>CumHKI!AZ114*Inputs!BC$15*Population!AZ113</f>
        <v>8011393.6397590348</v>
      </c>
      <c r="BB114" s="4">
        <f>CumHKI!BA114*Inputs!BD$15*Population!BA113</f>
        <v>7669314.7870322289</v>
      </c>
      <c r="BC114" s="4">
        <f>CumHKI!BB114*Inputs!BE$15*Population!BB113</f>
        <v>7523855.6996361883</v>
      </c>
      <c r="BD114" s="4">
        <f>CumHKI!BC114*Inputs!BF$15*Population!BC113</f>
        <v>6993901.7337430064</v>
      </c>
      <c r="BE114" s="4">
        <f>CumHKI!BD114*Inputs!BG$15*Population!BD113</f>
        <v>6335464.7639743416</v>
      </c>
      <c r="BF114" s="4">
        <f>CumHKI!BE114*Inputs!BH$15*Population!BE113</f>
        <v>5872486.6088409498</v>
      </c>
      <c r="BG114" s="4">
        <f>CumHKI!BF114*Inputs!BI$15*Population!BF113</f>
        <v>5339318.945161555</v>
      </c>
      <c r="BH114" s="4">
        <f>CumHKI!BG114*Inputs!BJ$15*Population!BG113</f>
        <v>4910373.4454466868</v>
      </c>
      <c r="BI114" s="4">
        <f>CumHKI!BH114*Inputs!BK$15*Population!BH113</f>
        <v>4452231.8073706441</v>
      </c>
      <c r="BJ114" s="4">
        <f>CumHKI!BI114*Inputs!BL$15*Population!BI113</f>
        <v>3884371.0310219307</v>
      </c>
      <c r="BK114" s="4">
        <f>CumHKI!BJ114*Inputs!BM$15*Population!BJ113</f>
        <v>3399687.1686002617</v>
      </c>
      <c r="BL114" s="4">
        <f>CumHKI!BK114*Inputs!BN$15*Population!BK113</f>
        <v>2798658.7180794436</v>
      </c>
      <c r="BM114" s="4">
        <f>CumHKI!BL114*Inputs!BO$15*Population!BL113</f>
        <v>2344232.2432822264</v>
      </c>
      <c r="BN114" s="4">
        <f>CumHKI!BM114*Inputs!BP$15*Population!BM113</f>
        <v>1961835.0004687535</v>
      </c>
      <c r="BO114" s="4">
        <f>CumHKI!BN114*Inputs!BQ$15*Population!BN113</f>
        <v>1542441.6167558543</v>
      </c>
      <c r="BP114" s="4">
        <f>CumHKI!BO114*Inputs!BR$15*Population!BO113</f>
        <v>1526952.2567882698</v>
      </c>
      <c r="BQ114" s="4">
        <f>CumHKI!BP114*Inputs!BS$15*Population!BP113</f>
        <v>1295018.4108103418</v>
      </c>
      <c r="BR114" s="4">
        <f>CumHKI!BQ114*Inputs!BT$15*Population!BQ113</f>
        <v>1158715.6326711073</v>
      </c>
      <c r="BS114" s="4">
        <f>CumHKI!BR114*Inputs!BU$15*Population!BR113</f>
        <v>1074623.5469681558</v>
      </c>
      <c r="BT114" s="4">
        <f>CumHKI!BS114*Inputs!BV$15*Population!BS113</f>
        <v>1017495.5665532579</v>
      </c>
      <c r="BU114" s="4">
        <f>CumHKI!BT114*Inputs!BW$15*Population!BT113</f>
        <v>908522.21879473852</v>
      </c>
      <c r="BV114" s="4">
        <f>CumHKI!BU114*Inputs!BX$15*Population!BU113</f>
        <v>837301.32273418899</v>
      </c>
      <c r="BW114" s="4">
        <f>CumHKI!BV114*Inputs!BY$15*Population!BV113</f>
        <v>704740.91202034696</v>
      </c>
      <c r="BX114" s="4">
        <f>CumHKI!BW114*Inputs!BZ$15*Population!BW113</f>
        <v>630007.81904480269</v>
      </c>
      <c r="BY114" s="4">
        <f>CumHKI!BX114*Inputs!CA$15*Population!BX113</f>
        <v>597739.03353824839</v>
      </c>
      <c r="BZ114" s="4">
        <f>CumHKI!BY114*Inputs!CB$15*Population!BY113</f>
        <v>566839.1809500372</v>
      </c>
      <c r="CA114" s="4">
        <f>CumHKI!BZ114*Inputs!CC$15*Population!BZ113</f>
        <v>469040.8779015303</v>
      </c>
      <c r="CB114" s="4">
        <f>CumHKI!CA114*Inputs!CD$15*Population!CA113</f>
        <v>487629.36178923451</v>
      </c>
      <c r="CC114" s="4">
        <f>CumHKI!CB114*Inputs!CE$15*Population!CB113</f>
        <v>425530.51074560476</v>
      </c>
      <c r="CD114" s="4">
        <f>CumHKI!CC114*Inputs!CF$15*Population!CC113</f>
        <v>335564.98036976386</v>
      </c>
      <c r="CE114" s="4">
        <f>CumHKI!CD114*Inputs!CG$15*Population!CD113</f>
        <v>292088.89215480065</v>
      </c>
      <c r="CF114" s="4">
        <f>CumHKI!CE114*Inputs!CH$15*Population!CE113</f>
        <v>216893.89420437775</v>
      </c>
      <c r="CG114" s="4">
        <f>CumHKI!CF114*Inputs!CI$15*Population!CF113</f>
        <v>187954.15216307697</v>
      </c>
      <c r="CH114" s="4">
        <f>CumHKI!CG114*Inputs!CJ$15*Population!CG113</f>
        <v>160863.32141135749</v>
      </c>
      <c r="CI114" s="4">
        <f>CumHKI!CH114*Inputs!CK$15*Population!CH113</f>
        <v>135441.89844330546</v>
      </c>
      <c r="CJ114" s="4">
        <f>CumHKI!CI114*Inputs!CL$15*Population!CI113</f>
        <v>111503.94782638311</v>
      </c>
      <c r="CK114" s="4">
        <f>CumHKI!CJ114*Inputs!CM$15*Population!CJ113</f>
        <v>90965.917624981172</v>
      </c>
      <c r="CL114" s="4">
        <f>CumHKI!CK114*Inputs!CN$15*Population!CK113</f>
        <v>74569.753203600849</v>
      </c>
      <c r="CM114" s="4">
        <f>CumHKI!CL114*Inputs!CO$15*Population!CL113</f>
        <v>61339.280270054078</v>
      </c>
      <c r="CN114" s="4">
        <f>CumHKI!CM114*Inputs!CP$15*Population!CM113</f>
        <v>49404.807972986782</v>
      </c>
      <c r="CO114" s="4">
        <f>CumHKI!CN114*Inputs!CQ$15*Population!CN113</f>
        <v>38933.243381184053</v>
      </c>
      <c r="CP114" s="4">
        <f>CumHKI!CO114*Inputs!CR$15*Population!CO113</f>
        <v>29943.714358797883</v>
      </c>
      <c r="CQ114" s="4">
        <f>CumHKI!CP114*Inputs!CS$15*Population!CP113</f>
        <v>22875.058358385948</v>
      </c>
      <c r="CR114" s="4">
        <f>CumHKI!CQ114*Inputs!CT$15*Population!CQ113</f>
        <v>17342.3236341376</v>
      </c>
      <c r="CS114" s="4">
        <f>CumHKI!CR114*Inputs!CU$15*Population!CR113</f>
        <v>12983.217506275092</v>
      </c>
      <c r="CT114" s="4">
        <f>CumHKI!CS114*Inputs!CV$15*Population!CS113</f>
        <v>9882.074141887053</v>
      </c>
      <c r="CU114" s="4">
        <f>CumHKI!CT114*Inputs!CW$15*Population!CT113</f>
        <v>7676.3046861671382</v>
      </c>
      <c r="CV114" s="4">
        <f>CumHKI!CU114*Inputs!CX$15*Population!CU113</f>
        <v>6004.0701264144036</v>
      </c>
      <c r="CW114" s="4">
        <f>CumHKI!CV114*Inputs!CY$15*Population!CV113</f>
        <v>4612.8159365846413</v>
      </c>
      <c r="CX114" s="4">
        <f>CumHKI!CW114*Inputs!CZ$15*Population!CW113</f>
        <v>3426.043141534466</v>
      </c>
      <c r="CY114" s="4">
        <f>CumHKI!CX114*Inputs!DA$15*Population!CX113</f>
        <v>2503.9523972084421</v>
      </c>
      <c r="CZ114" s="4">
        <f>CumHKI!CY114*Inputs!DB$15*Population!CY113</f>
        <v>1846.5594580202205</v>
      </c>
    </row>
    <row r="115" spans="1:104" x14ac:dyDescent="0.25">
      <c r="A115">
        <f>'HKFI(x)'!AE113</f>
        <v>2061</v>
      </c>
      <c r="B115">
        <f t="shared" si="4"/>
        <v>342689573.87760091</v>
      </c>
      <c r="C115">
        <f t="shared" si="3"/>
        <v>5.1014984002073049</v>
      </c>
      <c r="D115" s="4">
        <f>CumHKI!C115*Inputs!F$15*Population!C114</f>
        <v>0</v>
      </c>
      <c r="E115" s="4">
        <f>CumHKI!D115*Inputs!G$15*Population!D114</f>
        <v>0</v>
      </c>
      <c r="F115" s="4">
        <f>CumHKI!E115*Inputs!H$15*Population!E114</f>
        <v>0</v>
      </c>
      <c r="G115" s="4">
        <f>CumHKI!F115*Inputs!I$15*Population!F114</f>
        <v>0</v>
      </c>
      <c r="H115" s="4">
        <f>CumHKI!G115*Inputs!J$15*Population!G114</f>
        <v>0</v>
      </c>
      <c r="I115" s="4">
        <f>CumHKI!H115*Inputs!K$15*Population!H114</f>
        <v>0</v>
      </c>
      <c r="J115" s="4">
        <f>CumHKI!I115*Inputs!L$15*Population!I114</f>
        <v>0</v>
      </c>
      <c r="K115" s="4">
        <f>CumHKI!J115*Inputs!M$15*Population!J114</f>
        <v>0</v>
      </c>
      <c r="L115" s="4">
        <f>CumHKI!K115*Inputs!N$15*Population!K114</f>
        <v>0</v>
      </c>
      <c r="M115" s="4">
        <f>CumHKI!L115*Inputs!O$15*Population!L114</f>
        <v>0</v>
      </c>
      <c r="N115" s="4">
        <f>CumHKI!M115*Inputs!P$15*Population!M114</f>
        <v>0</v>
      </c>
      <c r="O115" s="4">
        <f>CumHKI!N115*Inputs!Q$15*Population!N114</f>
        <v>0</v>
      </c>
      <c r="P115" s="4">
        <f>CumHKI!O115*Inputs!R$15*Population!O114</f>
        <v>0</v>
      </c>
      <c r="Q115" s="4">
        <f>CumHKI!P115*Inputs!S$15*Population!P114</f>
        <v>0</v>
      </c>
      <c r="R115" s="4">
        <f>CumHKI!Q115*Inputs!T$15*Population!Q114</f>
        <v>0</v>
      </c>
      <c r="S115" s="4">
        <f>CumHKI!R115*Inputs!U$15*Population!R114</f>
        <v>79748.215761645246</v>
      </c>
      <c r="T115" s="4">
        <f>CumHKI!S115*Inputs!V$15*Population!S114</f>
        <v>115116.21097326251</v>
      </c>
      <c r="U115" s="4">
        <f>CumHKI!T115*Inputs!W$15*Population!T114</f>
        <v>229741.70096654119</v>
      </c>
      <c r="V115" s="4">
        <f>CumHKI!U115*Inputs!X$15*Population!U114</f>
        <v>414622.11897766107</v>
      </c>
      <c r="W115" s="4">
        <f>CumHKI!V115*Inputs!Y$15*Population!V114</f>
        <v>781747.79385435674</v>
      </c>
      <c r="X115" s="4">
        <f>CumHKI!W115*Inputs!Z$15*Population!W114</f>
        <v>1159597.107821357</v>
      </c>
      <c r="Y115" s="4">
        <f>CumHKI!X115*Inputs!AA$15*Population!X114</f>
        <v>1845167.9896673004</v>
      </c>
      <c r="Z115" s="4">
        <f>CumHKI!Y115*Inputs!AB$15*Population!Y114</f>
        <v>2642451.5212307456</v>
      </c>
      <c r="AA115" s="4">
        <f>CumHKI!Z115*Inputs!AC$15*Population!Z114</f>
        <v>3631737.0339523572</v>
      </c>
      <c r="AB115" s="4">
        <f>CumHKI!AA115*Inputs!AD$15*Population!AA114</f>
        <v>4975880.8667506306</v>
      </c>
      <c r="AC115" s="4">
        <f>CumHKI!AB115*Inputs!AE$15*Population!AB114</f>
        <v>6579122.8744437555</v>
      </c>
      <c r="AD115" s="4">
        <f>CumHKI!AC115*Inputs!AF$15*Population!AC114</f>
        <v>8125214.025061015</v>
      </c>
      <c r="AE115" s="4">
        <f>CumHKI!AD115*Inputs!AG$15*Population!AD114</f>
        <v>8742563.1257668342</v>
      </c>
      <c r="AF115" s="4">
        <f>CumHKI!AE115*Inputs!AH$15*Population!AE114</f>
        <v>9304296.7317795474</v>
      </c>
      <c r="AG115" s="4">
        <f>CumHKI!AF115*Inputs!AI$15*Population!AF114</f>
        <v>10022366.75765346</v>
      </c>
      <c r="AH115" s="4">
        <f>CumHKI!AG115*Inputs!AJ$15*Population!AG114</f>
        <v>9913721.2220130004</v>
      </c>
      <c r="AI115" s="4">
        <f>CumHKI!AH115*Inputs!AK$15*Population!AH114</f>
        <v>10253955.81255831</v>
      </c>
      <c r="AJ115" s="4">
        <f>CumHKI!AI115*Inputs!AL$15*Population!AI114</f>
        <v>9918526.5935384072</v>
      </c>
      <c r="AK115" s="4">
        <f>CumHKI!AJ115*Inputs!AM$15*Population!AJ114</f>
        <v>9784527.2282331232</v>
      </c>
      <c r="AL115" s="4">
        <f>CumHKI!AK115*Inputs!AN$15*Population!AK114</f>
        <v>9681002.2898875419</v>
      </c>
      <c r="AM115" s="4">
        <f>CumHKI!AL115*Inputs!AO$15*Population!AL114</f>
        <v>9249840.2319887877</v>
      </c>
      <c r="AN115" s="4">
        <f>CumHKI!AM115*Inputs!AP$15*Population!AM114</f>
        <v>9284139.3916986603</v>
      </c>
      <c r="AO115" s="4">
        <f>CumHKI!AN115*Inputs!AQ$15*Population!AN114</f>
        <v>9474018.5432161521</v>
      </c>
      <c r="AP115" s="4">
        <f>CumHKI!AO115*Inputs!AR$15*Population!AO114</f>
        <v>9635937.2060496174</v>
      </c>
      <c r="AQ115" s="4">
        <f>CumHKI!AP115*Inputs!AS$15*Population!AP114</f>
        <v>10254170.026373947</v>
      </c>
      <c r="AR115" s="4">
        <f>CumHKI!AQ115*Inputs!AT$15*Population!AQ114</f>
        <v>11014546.154535687</v>
      </c>
      <c r="AS115" s="4">
        <f>CumHKI!AR115*Inputs!AU$15*Population!AR114</f>
        <v>11727997.688560657</v>
      </c>
      <c r="AT115" s="4">
        <f>CumHKI!AS115*Inputs!AV$15*Population!AS114</f>
        <v>11515334.526553098</v>
      </c>
      <c r="AU115" s="4">
        <f>CumHKI!AT115*Inputs!AW$15*Population!AT114</f>
        <v>11195233.422813473</v>
      </c>
      <c r="AV115" s="4">
        <f>CumHKI!AU115*Inputs!AX$15*Population!AU114</f>
        <v>11113887.602100965</v>
      </c>
      <c r="AW115" s="4">
        <f>CumHKI!AV115*Inputs!AY$15*Population!AV114</f>
        <v>10650385.568131775</v>
      </c>
      <c r="AX115" s="4">
        <f>CumHKI!AW115*Inputs!AZ$15*Population!AW114</f>
        <v>10347603.824574728</v>
      </c>
      <c r="AY115" s="4">
        <f>CumHKI!AX115*Inputs!BA$15*Population!AX114</f>
        <v>9270910.8277515341</v>
      </c>
      <c r="AZ115" s="4">
        <f>CumHKI!AY115*Inputs!BB$15*Population!AY114</f>
        <v>8345118.4037099686</v>
      </c>
      <c r="BA115" s="4">
        <f>CumHKI!AZ115*Inputs!BC$15*Population!AZ114</f>
        <v>7953975.0447481228</v>
      </c>
      <c r="BB115" s="4">
        <f>CumHKI!BA115*Inputs!BD$15*Population!BA114</f>
        <v>7757207.0086056665</v>
      </c>
      <c r="BC115" s="4">
        <f>CumHKI!BB115*Inputs!BE$15*Population!BB114</f>
        <v>7782988.429556435</v>
      </c>
      <c r="BD115" s="4">
        <f>CumHKI!BC115*Inputs!BF$15*Population!BC114</f>
        <v>7405513.5167187592</v>
      </c>
      <c r="BE115" s="4">
        <f>CumHKI!BD115*Inputs!BG$15*Population!BD114</f>
        <v>6886196.8913777582</v>
      </c>
      <c r="BF115" s="4">
        <f>CumHKI!BE115*Inputs!BH$15*Population!BE114</f>
        <v>6578628.7293647025</v>
      </c>
      <c r="BG115" s="4">
        <f>CumHKI!BF115*Inputs!BI$15*Population!BF114</f>
        <v>5918968.6116082817</v>
      </c>
      <c r="BH115" s="4">
        <f>CumHKI!BG115*Inputs!BJ$15*Population!BG114</f>
        <v>5248251.4189595487</v>
      </c>
      <c r="BI115" s="4">
        <f>CumHKI!BH115*Inputs!BK$15*Population!BH114</f>
        <v>4654299.2025973788</v>
      </c>
      <c r="BJ115" s="4">
        <f>CumHKI!BI115*Inputs!BL$15*Population!BI114</f>
        <v>4118946.0002334258</v>
      </c>
      <c r="BK115" s="4">
        <f>CumHKI!BJ115*Inputs!BM$15*Population!BJ114</f>
        <v>3625009.0677338867</v>
      </c>
      <c r="BL115" s="4">
        <f>CumHKI!BK115*Inputs!BN$15*Population!BK114</f>
        <v>2975710.7093693134</v>
      </c>
      <c r="BM115" s="4">
        <f>CumHKI!BL115*Inputs!BO$15*Population!BL114</f>
        <v>2487647.6337750494</v>
      </c>
      <c r="BN115" s="4">
        <f>CumHKI!BM115*Inputs!BP$15*Population!BM114</f>
        <v>2080026.3771888749</v>
      </c>
      <c r="BO115" s="4">
        <f>CumHKI!BN115*Inputs!BQ$15*Population!BN114</f>
        <v>1635347.79181744</v>
      </c>
      <c r="BP115" s="4">
        <f>CumHKI!BO115*Inputs!BR$15*Population!BO114</f>
        <v>1620802.274423708</v>
      </c>
      <c r="BQ115" s="4">
        <f>CumHKI!BP115*Inputs!BS$15*Population!BP114</f>
        <v>1373247.8587330906</v>
      </c>
      <c r="BR115" s="4">
        <f>CumHKI!BQ115*Inputs!BT$15*Population!BQ114</f>
        <v>1223578.6537055958</v>
      </c>
      <c r="BS115" s="4">
        <f>CumHKI!BR115*Inputs!BU$15*Population!BR114</f>
        <v>1129294.6286822557</v>
      </c>
      <c r="BT115" s="4">
        <f>CumHKI!BS115*Inputs!BV$15*Population!BS114</f>
        <v>1069215.5283753285</v>
      </c>
      <c r="BU115" s="4">
        <f>CumHKI!BT115*Inputs!BW$15*Population!BT114</f>
        <v>954534.5007303732</v>
      </c>
      <c r="BV115" s="4">
        <f>CumHKI!BU115*Inputs!BX$15*Population!BU114</f>
        <v>880973.46710318758</v>
      </c>
      <c r="BW115" s="4">
        <f>CumHKI!BV115*Inputs!BY$15*Population!BV114</f>
        <v>742401.61077796144</v>
      </c>
      <c r="BX115" s="4">
        <f>CumHKI!BW115*Inputs!BZ$15*Population!BW114</f>
        <v>663067.32839086396</v>
      </c>
      <c r="BY115" s="4">
        <f>CumHKI!BX115*Inputs!CA$15*Population!BX114</f>
        <v>626931.72147282551</v>
      </c>
      <c r="BZ115" s="4">
        <f>CumHKI!BY115*Inputs!CB$15*Population!BY114</f>
        <v>591827.54419222288</v>
      </c>
      <c r="CA115" s="4">
        <f>CumHKI!BZ115*Inputs!CC$15*Population!BZ114</f>
        <v>490768.02680049656</v>
      </c>
      <c r="CB115" s="4">
        <f>CumHKI!CA115*Inputs!CD$15*Population!CA114</f>
        <v>513565.1622092555</v>
      </c>
      <c r="CC115" s="4">
        <f>CumHKI!CB115*Inputs!CE$15*Population!CB114</f>
        <v>451014.29962261533</v>
      </c>
      <c r="CD115" s="4">
        <f>CumHKI!CC115*Inputs!CF$15*Population!CC114</f>
        <v>355037.4034494115</v>
      </c>
      <c r="CE115" s="4">
        <f>CumHKI!CD115*Inputs!CG$15*Population!CD114</f>
        <v>308452.93446283217</v>
      </c>
      <c r="CF115" s="4">
        <f>CumHKI!CE115*Inputs!CH$15*Population!CE114</f>
        <v>228321.81926542148</v>
      </c>
      <c r="CG115" s="4">
        <f>CumHKI!CF115*Inputs!CI$15*Population!CF114</f>
        <v>197614.9734567081</v>
      </c>
      <c r="CH115" s="4">
        <f>CumHKI!CG115*Inputs!CJ$15*Population!CG114</f>
        <v>169548.51099904376</v>
      </c>
      <c r="CI115" s="4">
        <f>CumHKI!CH115*Inputs!CK$15*Population!CH114</f>
        <v>143568.043308241</v>
      </c>
      <c r="CJ115" s="4">
        <f>CumHKI!CI115*Inputs!CL$15*Population!CI114</f>
        <v>119297.13446100058</v>
      </c>
      <c r="CK115" s="4">
        <f>CumHKI!CJ115*Inputs!CM$15*Population!CJ114</f>
        <v>96563.167248725702</v>
      </c>
      <c r="CL115" s="4">
        <f>CumHKI!CK115*Inputs!CN$15*Population!CK114</f>
        <v>77279.903076668124</v>
      </c>
      <c r="CM115" s="4">
        <f>CumHKI!CL115*Inputs!CO$15*Population!CL114</f>
        <v>62168.016364340161</v>
      </c>
      <c r="CN115" s="4">
        <f>CumHKI!CM115*Inputs!CP$15*Population!CM114</f>
        <v>50234.960461973722</v>
      </c>
      <c r="CO115" s="4">
        <f>CumHKI!CN115*Inputs!CQ$15*Population!CN114</f>
        <v>39581.595879302396</v>
      </c>
      <c r="CP115" s="4">
        <f>CumHKI!CO115*Inputs!CR$15*Population!CO114</f>
        <v>30346.277272450694</v>
      </c>
      <c r="CQ115" s="4">
        <f>CumHKI!CP115*Inputs!CS$15*Population!CP114</f>
        <v>23339.444124973612</v>
      </c>
      <c r="CR115" s="4">
        <f>CumHKI!CQ115*Inputs!CT$15*Population!CQ114</f>
        <v>17829.823648921989</v>
      </c>
      <c r="CS115" s="4">
        <f>CumHKI!CR115*Inputs!CU$15*Population!CR114</f>
        <v>13517.367571910449</v>
      </c>
      <c r="CT115" s="4">
        <f>CumHKI!CS115*Inputs!CV$15*Population!CS114</f>
        <v>10119.68909131191</v>
      </c>
      <c r="CU115" s="4">
        <f>CumHKI!CT115*Inputs!CW$15*Population!CT114</f>
        <v>7702.521955351659</v>
      </c>
      <c r="CV115" s="4">
        <f>CumHKI!CU115*Inputs!CX$15*Population!CU114</f>
        <v>5983.2485095968423</v>
      </c>
      <c r="CW115" s="4">
        <f>CumHKI!CV115*Inputs!CY$15*Population!CV114</f>
        <v>4679.8355594351833</v>
      </c>
      <c r="CX115" s="4">
        <f>CumHKI!CW115*Inputs!CZ$15*Population!CW114</f>
        <v>3595.4310317241207</v>
      </c>
      <c r="CY115" s="4">
        <f>CumHKI!CX115*Inputs!DA$15*Population!CX114</f>
        <v>2670.4082704455395</v>
      </c>
      <c r="CZ115" s="4">
        <f>CumHKI!CY115*Inputs!DB$15*Population!CY114</f>
        <v>1951.6903068863739</v>
      </c>
    </row>
    <row r="116" spans="1:104" x14ac:dyDescent="0.25">
      <c r="A116">
        <f>'HKFI(x)'!AE114</f>
        <v>2062</v>
      </c>
      <c r="B116">
        <f t="shared" si="4"/>
        <v>360138774.78262323</v>
      </c>
      <c r="C116">
        <f t="shared" si="3"/>
        <v>5.091838863838527</v>
      </c>
      <c r="D116" s="4">
        <f>CumHKI!C116*Inputs!F$15*Population!C115</f>
        <v>0</v>
      </c>
      <c r="E116" s="4">
        <f>CumHKI!D116*Inputs!G$15*Population!D115</f>
        <v>0</v>
      </c>
      <c r="F116" s="4">
        <f>CumHKI!E116*Inputs!H$15*Population!E115</f>
        <v>0</v>
      </c>
      <c r="G116" s="4">
        <f>CumHKI!F116*Inputs!I$15*Population!F115</f>
        <v>0</v>
      </c>
      <c r="H116" s="4">
        <f>CumHKI!G116*Inputs!J$15*Population!G115</f>
        <v>0</v>
      </c>
      <c r="I116" s="4">
        <f>CumHKI!H116*Inputs!K$15*Population!H115</f>
        <v>0</v>
      </c>
      <c r="J116" s="4">
        <f>CumHKI!I116*Inputs!L$15*Population!I115</f>
        <v>0</v>
      </c>
      <c r="K116" s="4">
        <f>CumHKI!J116*Inputs!M$15*Population!J115</f>
        <v>0</v>
      </c>
      <c r="L116" s="4">
        <f>CumHKI!K116*Inputs!N$15*Population!K115</f>
        <v>0</v>
      </c>
      <c r="M116" s="4">
        <f>CumHKI!L116*Inputs!O$15*Population!L115</f>
        <v>0</v>
      </c>
      <c r="N116" s="4">
        <f>CumHKI!M116*Inputs!P$15*Population!M115</f>
        <v>0</v>
      </c>
      <c r="O116" s="4">
        <f>CumHKI!N116*Inputs!Q$15*Population!N115</f>
        <v>0</v>
      </c>
      <c r="P116" s="4">
        <f>CumHKI!O116*Inputs!R$15*Population!O115</f>
        <v>0</v>
      </c>
      <c r="Q116" s="4">
        <f>CumHKI!P116*Inputs!S$15*Population!P115</f>
        <v>0</v>
      </c>
      <c r="R116" s="4">
        <f>CumHKI!Q116*Inputs!T$15*Population!Q115</f>
        <v>0</v>
      </c>
      <c r="S116" s="4">
        <f>CumHKI!R116*Inputs!U$15*Population!R115</f>
        <v>83006.394962809529</v>
      </c>
      <c r="T116" s="4">
        <f>CumHKI!S116*Inputs!V$15*Population!S115</f>
        <v>117616.36313798584</v>
      </c>
      <c r="U116" s="4">
        <f>CumHKI!T116*Inputs!W$15*Population!T115</f>
        <v>229278.93540218275</v>
      </c>
      <c r="V116" s="4">
        <f>CumHKI!U116*Inputs!X$15*Population!U115</f>
        <v>408315.55506525084</v>
      </c>
      <c r="W116" s="4">
        <f>CumHKI!V116*Inputs!Y$15*Population!V115</f>
        <v>774519.43496441096</v>
      </c>
      <c r="X116" s="4">
        <f>CumHKI!W116*Inputs!Z$15*Population!W115</f>
        <v>1157096.8752751336</v>
      </c>
      <c r="Y116" s="4">
        <f>CumHKI!X116*Inputs!AA$15*Population!X115</f>
        <v>1828647.5620573112</v>
      </c>
      <c r="Z116" s="4">
        <f>CumHKI!Y116*Inputs!AB$15*Population!Y115</f>
        <v>2594965.9541235319</v>
      </c>
      <c r="AA116" s="4">
        <f>CumHKI!Z116*Inputs!AC$15*Population!Z115</f>
        <v>3568164.0942432317</v>
      </c>
      <c r="AB116" s="4">
        <f>CumHKI!AA116*Inputs!AD$15*Population!AA115</f>
        <v>4920066.3052958502</v>
      </c>
      <c r="AC116" s="4">
        <f>CumHKI!AB116*Inputs!AE$15*Population!AB115</f>
        <v>6500470.8176911268</v>
      </c>
      <c r="AD116" s="4">
        <f>CumHKI!AC116*Inputs!AF$15*Population!AC115</f>
        <v>8323312.1350985318</v>
      </c>
      <c r="AE116" s="4">
        <f>CumHKI!AD116*Inputs!AG$15*Population!AD115</f>
        <v>9433539.6620006002</v>
      </c>
      <c r="AF116" s="4">
        <f>CumHKI!AE116*Inputs!AH$15*Population!AE115</f>
        <v>10414108.938863009</v>
      </c>
      <c r="AG116" s="4">
        <f>CumHKI!AF116*Inputs!AI$15*Population!AF115</f>
        <v>11221091.093134394</v>
      </c>
      <c r="AH116" s="4">
        <f>CumHKI!AG116*Inputs!AJ$15*Population!AG115</f>
        <v>11190872.623482408</v>
      </c>
      <c r="AI116" s="4">
        <f>CumHKI!AH116*Inputs!AK$15*Population!AH115</f>
        <v>11492510.785501221</v>
      </c>
      <c r="AJ116" s="4">
        <f>CumHKI!AI116*Inputs!AL$15*Population!AI115</f>
        <v>10853641.990544951</v>
      </c>
      <c r="AK116" s="4">
        <f>CumHKI!AJ116*Inputs!AM$15*Population!AJ115</f>
        <v>10496008.790086616</v>
      </c>
      <c r="AL116" s="4">
        <f>CumHKI!AK116*Inputs!AN$15*Population!AK115</f>
        <v>10451579.333807383</v>
      </c>
      <c r="AM116" s="4">
        <f>CumHKI!AL116*Inputs!AO$15*Population!AL115</f>
        <v>10055562.278974909</v>
      </c>
      <c r="AN116" s="4">
        <f>CumHKI!AM116*Inputs!AP$15*Population!AM115</f>
        <v>9764703.7328548506</v>
      </c>
      <c r="AO116" s="4">
        <f>CumHKI!AN116*Inputs!AQ$15*Population!AN115</f>
        <v>9501430.9737488478</v>
      </c>
      <c r="AP116" s="4">
        <f>CumHKI!AO116*Inputs!AR$15*Population!AO115</f>
        <v>9420577.0076487605</v>
      </c>
      <c r="AQ116" s="4">
        <f>CumHKI!AP116*Inputs!AS$15*Population!AP115</f>
        <v>10084281.313067598</v>
      </c>
      <c r="AR116" s="4">
        <f>CumHKI!AQ116*Inputs!AT$15*Population!AQ115</f>
        <v>10827487.668440958</v>
      </c>
      <c r="AS116" s="4">
        <f>CumHKI!AR116*Inputs!AU$15*Population!AR115</f>
        <v>11730220.737174558</v>
      </c>
      <c r="AT116" s="4">
        <f>CumHKI!AS116*Inputs!AV$15*Population!AS115</f>
        <v>11823762.184796965</v>
      </c>
      <c r="AU116" s="4">
        <f>CumHKI!AT116*Inputs!AW$15*Population!AT115</f>
        <v>11700659.886793215</v>
      </c>
      <c r="AV116" s="4">
        <f>CumHKI!AU116*Inputs!AX$15*Population!AU115</f>
        <v>11586105.616494343</v>
      </c>
      <c r="AW116" s="4">
        <f>CumHKI!AV116*Inputs!AY$15*Population!AV115</f>
        <v>11102245.188539213</v>
      </c>
      <c r="AX116" s="4">
        <f>CumHKI!AW116*Inputs!AZ$15*Population!AW115</f>
        <v>10897124.39220842</v>
      </c>
      <c r="AY116" s="4">
        <f>CumHKI!AX116*Inputs!BA$15*Population!AX115</f>
        <v>9889342.5431223325</v>
      </c>
      <c r="AZ116" s="4">
        <f>CumHKI!AY116*Inputs!BB$15*Population!AY115</f>
        <v>8983717.8334098849</v>
      </c>
      <c r="BA116" s="4">
        <f>CumHKI!AZ116*Inputs!BC$15*Population!AZ115</f>
        <v>8577297.7099577319</v>
      </c>
      <c r="BB116" s="4">
        <f>CumHKI!BA116*Inputs!BD$15*Population!BA115</f>
        <v>7703079.012413091</v>
      </c>
      <c r="BC116" s="4">
        <f>CumHKI!BB116*Inputs!BE$15*Population!BB115</f>
        <v>7873740.1156628588</v>
      </c>
      <c r="BD116" s="4">
        <f>CumHKI!BC116*Inputs!BF$15*Population!BC115</f>
        <v>7661966.6889529871</v>
      </c>
      <c r="BE116" s="4">
        <f>CumHKI!BD116*Inputs!BG$15*Population!BD115</f>
        <v>7292938.4655841189</v>
      </c>
      <c r="BF116" s="4">
        <f>CumHKI!BE116*Inputs!BH$15*Population!BE115</f>
        <v>7152439.6012509381</v>
      </c>
      <c r="BG116" s="4">
        <f>CumHKI!BF116*Inputs!BI$15*Population!BF115</f>
        <v>6632862.1350011649</v>
      </c>
      <c r="BH116" s="4">
        <f>CumHKI!BG116*Inputs!BJ$15*Population!BG115</f>
        <v>5821008.6144786784</v>
      </c>
      <c r="BI116" s="4">
        <f>CumHKI!BH116*Inputs!BK$15*Population!BH115</f>
        <v>4978068.5375467082</v>
      </c>
      <c r="BJ116" s="4">
        <f>CumHKI!BI116*Inputs!BL$15*Population!BI115</f>
        <v>4309124.37345275</v>
      </c>
      <c r="BK116" s="4">
        <f>CumHKI!BJ116*Inputs!BM$15*Population!BJ115</f>
        <v>3846610.7094200668</v>
      </c>
      <c r="BL116" s="4">
        <f>CumHKI!BK116*Inputs!BN$15*Population!BK115</f>
        <v>3174995.8202062226</v>
      </c>
      <c r="BM116" s="4">
        <f>CumHKI!BL116*Inputs!BO$15*Population!BL115</f>
        <v>2646759.1734604021</v>
      </c>
      <c r="BN116" s="4">
        <f>CumHKI!BM116*Inputs!BP$15*Population!BM115</f>
        <v>2209039.0611045407</v>
      </c>
      <c r="BO116" s="4">
        <f>CumHKI!BN116*Inputs!BQ$15*Population!BN115</f>
        <v>1735691.9986642178</v>
      </c>
      <c r="BP116" s="4">
        <f>CumHKI!BO116*Inputs!BR$15*Population!BO115</f>
        <v>1720619.1727655081</v>
      </c>
      <c r="BQ116" s="4">
        <f>CumHKI!BP116*Inputs!BS$15*Population!BP115</f>
        <v>1460033.0231701578</v>
      </c>
      <c r="BR116" s="4">
        <f>CumHKI!BQ116*Inputs!BT$15*Population!BQ115</f>
        <v>1299841.2984752464</v>
      </c>
      <c r="BS116" s="4">
        <f>CumHKI!BR116*Inputs!BU$15*Population!BR115</f>
        <v>1194479.5332391229</v>
      </c>
      <c r="BT116" s="4">
        <f>CumHKI!BS116*Inputs!BV$15*Population!BS115</f>
        <v>1125266.5506768227</v>
      </c>
      <c r="BU116" s="4">
        <f>CumHKI!BT116*Inputs!BW$15*Population!BT115</f>
        <v>1004838.8848851165</v>
      </c>
      <c r="BV116" s="4">
        <f>CumHKI!BU116*Inputs!BX$15*Population!BU115</f>
        <v>927466.80406787316</v>
      </c>
      <c r="BW116" s="4">
        <f>CumHKI!BV116*Inputs!BY$15*Population!BV115</f>
        <v>782946.97599232174</v>
      </c>
      <c r="BX116" s="4">
        <f>CumHKI!BW116*Inputs!BZ$15*Population!BW115</f>
        <v>700349.06193868525</v>
      </c>
      <c r="BY116" s="4">
        <f>CumHKI!BX116*Inputs!CA$15*Population!BX115</f>
        <v>661648.40014354978</v>
      </c>
      <c r="BZ116" s="4">
        <f>CumHKI!BY116*Inputs!CB$15*Population!BY115</f>
        <v>622295.87292089674</v>
      </c>
      <c r="CA116" s="4">
        <f>CumHKI!BZ116*Inputs!CC$15*Population!BZ115</f>
        <v>513469.75314088812</v>
      </c>
      <c r="CB116" s="4">
        <f>CumHKI!CA116*Inputs!CD$15*Population!CA115</f>
        <v>538657.34038683528</v>
      </c>
      <c r="CC116" s="4">
        <f>CumHKI!CB116*Inputs!CE$15*Population!CB115</f>
        <v>476600.96939949098</v>
      </c>
      <c r="CD116" s="4">
        <f>CumHKI!CC116*Inputs!CF$15*Population!CC115</f>
        <v>377843.20839050377</v>
      </c>
      <c r="CE116" s="4">
        <f>CumHKI!CD116*Inputs!CG$15*Population!CD115</f>
        <v>327561.94851963717</v>
      </c>
      <c r="CF116" s="4">
        <f>CumHKI!CE116*Inputs!CH$15*Population!CE115</f>
        <v>241935.41027323363</v>
      </c>
      <c r="CG116" s="4">
        <f>CumHKI!CF116*Inputs!CI$15*Population!CF115</f>
        <v>208485.9330920038</v>
      </c>
      <c r="CH116" s="4">
        <f>CumHKI!CG116*Inputs!CJ$15*Population!CG115</f>
        <v>178321.05286679332</v>
      </c>
      <c r="CI116" s="4">
        <f>CumHKI!CH116*Inputs!CK$15*Population!CH115</f>
        <v>151130.81964849695</v>
      </c>
      <c r="CJ116" s="4">
        <f>CumHKI!CI116*Inputs!CL$15*Population!CI115</f>
        <v>126263.52603078762</v>
      </c>
      <c r="CK116" s="4">
        <f>CumHKI!CJ116*Inputs!CM$15*Population!CJ115</f>
        <v>103145.39500404442</v>
      </c>
      <c r="CL116" s="4">
        <f>CumHKI!CK116*Inputs!CN$15*Population!CK115</f>
        <v>81617.637327247707</v>
      </c>
      <c r="CM116" s="4">
        <f>CumHKI!CL116*Inputs!CO$15*Population!CL115</f>
        <v>63590.843475993883</v>
      </c>
      <c r="CN116" s="4">
        <f>CumHKI!CM116*Inputs!CP$15*Population!CM115</f>
        <v>49764.55560326136</v>
      </c>
      <c r="CO116" s="4">
        <f>CumHKI!CN116*Inputs!CQ$15*Population!CN115</f>
        <v>39129.721806664485</v>
      </c>
      <c r="CP116" s="4">
        <f>CumHKI!CO116*Inputs!CR$15*Population!CO115</f>
        <v>29758.183891187717</v>
      </c>
      <c r="CQ116" s="4">
        <f>CumHKI!CP116*Inputs!CS$15*Population!CP115</f>
        <v>22814.898677664787</v>
      </c>
      <c r="CR116" s="4">
        <f>CumHKI!CQ116*Inputs!CT$15*Population!CQ115</f>
        <v>17547.030501421672</v>
      </c>
      <c r="CS116" s="4">
        <f>CumHKI!CR116*Inputs!CU$15*Population!CR115</f>
        <v>13404.794806909624</v>
      </c>
      <c r="CT116" s="4">
        <f>CumHKI!CS116*Inputs!CV$15*Population!CS115</f>
        <v>10162.609692552351</v>
      </c>
      <c r="CU116" s="4">
        <f>CumHKI!CT116*Inputs!CW$15*Population!CT115</f>
        <v>7608.1714799775682</v>
      </c>
      <c r="CV116" s="4">
        <f>CumHKI!CU116*Inputs!CX$15*Population!CU115</f>
        <v>5790.9000302113436</v>
      </c>
      <c r="CW116" s="4">
        <f>CumHKI!CV116*Inputs!CY$15*Population!CV115</f>
        <v>4498.3181061772721</v>
      </c>
      <c r="CX116" s="4">
        <f>CumHKI!CW116*Inputs!CZ$15*Population!CW115</f>
        <v>3518.3878786204705</v>
      </c>
      <c r="CY116" s="4">
        <f>CumHKI!CX116*Inputs!DA$15*Population!CX115</f>
        <v>2703.1122781503891</v>
      </c>
      <c r="CZ116" s="4">
        <f>CumHKI!CY116*Inputs!DB$15*Population!CY115</f>
        <v>2007.6628698546415</v>
      </c>
    </row>
    <row r="117" spans="1:104" x14ac:dyDescent="0.25">
      <c r="A117">
        <f>'HKFI(x)'!AE115</f>
        <v>2063</v>
      </c>
      <c r="B117">
        <f t="shared" si="4"/>
        <v>378184687.80401921</v>
      </c>
      <c r="C117">
        <f t="shared" si="3"/>
        <v>5.0108220177869978</v>
      </c>
      <c r="D117" s="4">
        <f>CumHKI!C117*Inputs!F$15*Population!C116</f>
        <v>0</v>
      </c>
      <c r="E117" s="4">
        <f>CumHKI!D117*Inputs!G$15*Population!D116</f>
        <v>0</v>
      </c>
      <c r="F117" s="4">
        <f>CumHKI!E117*Inputs!H$15*Population!E116</f>
        <v>0</v>
      </c>
      <c r="G117" s="4">
        <f>CumHKI!F117*Inputs!I$15*Population!F116</f>
        <v>0</v>
      </c>
      <c r="H117" s="4">
        <f>CumHKI!G117*Inputs!J$15*Population!G116</f>
        <v>0</v>
      </c>
      <c r="I117" s="4">
        <f>CumHKI!H117*Inputs!K$15*Population!H116</f>
        <v>0</v>
      </c>
      <c r="J117" s="4">
        <f>CumHKI!I117*Inputs!L$15*Population!I116</f>
        <v>0</v>
      </c>
      <c r="K117" s="4">
        <f>CumHKI!J117*Inputs!M$15*Population!J116</f>
        <v>0</v>
      </c>
      <c r="L117" s="4">
        <f>CumHKI!K117*Inputs!N$15*Population!K116</f>
        <v>0</v>
      </c>
      <c r="M117" s="4">
        <f>CumHKI!L117*Inputs!O$15*Population!L116</f>
        <v>0</v>
      </c>
      <c r="N117" s="4">
        <f>CumHKI!M117*Inputs!P$15*Population!M116</f>
        <v>0</v>
      </c>
      <c r="O117" s="4">
        <f>CumHKI!N117*Inputs!Q$15*Population!N116</f>
        <v>0</v>
      </c>
      <c r="P117" s="4">
        <f>CumHKI!O117*Inputs!R$15*Population!O116</f>
        <v>0</v>
      </c>
      <c r="Q117" s="4">
        <f>CumHKI!P117*Inputs!S$15*Population!P116</f>
        <v>0</v>
      </c>
      <c r="R117" s="4">
        <f>CumHKI!Q117*Inputs!T$15*Population!Q116</f>
        <v>0</v>
      </c>
      <c r="S117" s="4">
        <f>CumHKI!R117*Inputs!U$15*Population!R116</f>
        <v>86621.943887571702</v>
      </c>
      <c r="T117" s="4">
        <f>CumHKI!S117*Inputs!V$15*Population!S116</f>
        <v>122453.26388377023</v>
      </c>
      <c r="U117" s="4">
        <f>CumHKI!T117*Inputs!W$15*Population!T116</f>
        <v>234357.16949048839</v>
      </c>
      <c r="V117" s="4">
        <f>CumHKI!U117*Inputs!X$15*Population!U116</f>
        <v>407527.90908525197</v>
      </c>
      <c r="W117" s="4">
        <f>CumHKI!V117*Inputs!Y$15*Population!V116</f>
        <v>762849.702345439</v>
      </c>
      <c r="X117" s="4">
        <f>CumHKI!W117*Inputs!Z$15*Population!W116</f>
        <v>1146539.63249674</v>
      </c>
      <c r="Y117" s="4">
        <f>CumHKI!X117*Inputs!AA$15*Population!X116</f>
        <v>1825614.5642586069</v>
      </c>
      <c r="Z117" s="4">
        <f>CumHKI!Y117*Inputs!AB$15*Population!Y116</f>
        <v>2572785.1516764681</v>
      </c>
      <c r="AA117" s="4">
        <f>CumHKI!Z117*Inputs!AC$15*Population!Z116</f>
        <v>3506183.6542871296</v>
      </c>
      <c r="AB117" s="4">
        <f>CumHKI!AA117*Inputs!AD$15*Population!AA116</f>
        <v>4837635.0033563767</v>
      </c>
      <c r="AC117" s="4">
        <f>CumHKI!AB117*Inputs!AE$15*Population!AB116</f>
        <v>6432644.7248756727</v>
      </c>
      <c r="AD117" s="4">
        <f>CumHKI!AC117*Inputs!AF$15*Population!AC116</f>
        <v>8230160.4817481283</v>
      </c>
      <c r="AE117" s="4">
        <f>CumHKI!AD117*Inputs!AG$15*Population!AD116</f>
        <v>9669594.0289934725</v>
      </c>
      <c r="AF117" s="4">
        <f>CumHKI!AE117*Inputs!AH$15*Population!AE116</f>
        <v>11244497.860646801</v>
      </c>
      <c r="AG117" s="4">
        <f>CumHKI!AF117*Inputs!AI$15*Population!AF116</f>
        <v>12567786.0420601</v>
      </c>
      <c r="AH117" s="4">
        <f>CumHKI!AG117*Inputs!AJ$15*Population!AG116</f>
        <v>12537454.761172589</v>
      </c>
      <c r="AI117" s="4">
        <f>CumHKI!AH117*Inputs!AK$15*Population!AH116</f>
        <v>12981269.525767725</v>
      </c>
      <c r="AJ117" s="4">
        <f>CumHKI!AI117*Inputs!AL$15*Population!AI116</f>
        <v>12171948.484128457</v>
      </c>
      <c r="AK117" s="4">
        <f>CumHKI!AJ117*Inputs!AM$15*Population!AJ116</f>
        <v>11491974.830287578</v>
      </c>
      <c r="AL117" s="4">
        <f>CumHKI!AK117*Inputs!AN$15*Population!AK116</f>
        <v>11217400.597000655</v>
      </c>
      <c r="AM117" s="4">
        <f>CumHKI!AL117*Inputs!AO$15*Population!AL116</f>
        <v>10861335.148007855</v>
      </c>
      <c r="AN117" s="4">
        <f>CumHKI!AM117*Inputs!AP$15*Population!AM116</f>
        <v>10620162.926979916</v>
      </c>
      <c r="AO117" s="4">
        <f>CumHKI!AN117*Inputs!AQ$15*Population!AN116</f>
        <v>9997399.1953880861</v>
      </c>
      <c r="AP117" s="4">
        <f>CumHKI!AO117*Inputs!AR$15*Population!AO116</f>
        <v>9451195.1628110353</v>
      </c>
      <c r="AQ117" s="4">
        <f>CumHKI!AP117*Inputs!AS$15*Population!AP116</f>
        <v>9861710.280308567</v>
      </c>
      <c r="AR117" s="4">
        <f>CumHKI!AQ117*Inputs!AT$15*Population!AQ116</f>
        <v>10650376.287410207</v>
      </c>
      <c r="AS117" s="4">
        <f>CumHKI!AR117*Inputs!AU$15*Population!AR116</f>
        <v>11532660.206363123</v>
      </c>
      <c r="AT117" s="4">
        <f>CumHKI!AS117*Inputs!AV$15*Population!AS116</f>
        <v>11827231.141651677</v>
      </c>
      <c r="AU117" s="4">
        <f>CumHKI!AT117*Inputs!AW$15*Population!AT116</f>
        <v>12015041.89878696</v>
      </c>
      <c r="AV117" s="4">
        <f>CumHKI!AU117*Inputs!AX$15*Population!AU116</f>
        <v>12109803.321281375</v>
      </c>
      <c r="AW117" s="4">
        <f>CumHKI!AV117*Inputs!AY$15*Population!AV116</f>
        <v>11573824.190831227</v>
      </c>
      <c r="AX117" s="4">
        <f>CumHKI!AW117*Inputs!AZ$15*Population!AW116</f>
        <v>11358601.462165363</v>
      </c>
      <c r="AY117" s="4">
        <f>CumHKI!AX117*Inputs!BA$15*Population!AX116</f>
        <v>10413028.073832691</v>
      </c>
      <c r="AZ117" s="4">
        <f>CumHKI!AY117*Inputs!BB$15*Population!AY116</f>
        <v>9580772.4670450911</v>
      </c>
      <c r="BA117" s="4">
        <f>CumHKI!AZ117*Inputs!BC$15*Population!AZ116</f>
        <v>9230535.4461718239</v>
      </c>
      <c r="BB117" s="4">
        <f>CumHKI!BA117*Inputs!BD$15*Population!BA116</f>
        <v>8302991.7000956852</v>
      </c>
      <c r="BC117" s="4">
        <f>CumHKI!BB117*Inputs!BE$15*Population!BB116</f>
        <v>7814337.6031115241</v>
      </c>
      <c r="BD117" s="4">
        <f>CumHKI!BC117*Inputs!BF$15*Population!BC116</f>
        <v>7745301.1905841064</v>
      </c>
      <c r="BE117" s="4">
        <f>CumHKI!BD117*Inputs!BG$15*Population!BD116</f>
        <v>7537855.5508333538</v>
      </c>
      <c r="BF117" s="4">
        <f>CumHKI!BE117*Inputs!BH$15*Population!BE116</f>
        <v>7565715.4929564046</v>
      </c>
      <c r="BG117" s="4">
        <f>CumHKI!BF117*Inputs!BI$15*Population!BF116</f>
        <v>7201462.2265947033</v>
      </c>
      <c r="BH117" s="4">
        <f>CumHKI!BG117*Inputs!BJ$15*Population!BG116</f>
        <v>6512663.9858213114</v>
      </c>
      <c r="BI117" s="4">
        <f>CumHKI!BH117*Inputs!BK$15*Population!BH116</f>
        <v>5511882.9545808705</v>
      </c>
      <c r="BJ117" s="4">
        <f>CumHKI!BI117*Inputs!BL$15*Population!BI116</f>
        <v>4600058.384788637</v>
      </c>
      <c r="BK117" s="4">
        <f>CumHKI!BJ117*Inputs!BM$15*Population!BJ116</f>
        <v>4014791.1512024212</v>
      </c>
      <c r="BL117" s="4">
        <f>CumHKI!BK117*Inputs!BN$15*Population!BK116</f>
        <v>3359407.6787159545</v>
      </c>
      <c r="BM117" s="4">
        <f>CumHKI!BL117*Inputs!BO$15*Population!BL116</f>
        <v>2814514.63222672</v>
      </c>
      <c r="BN117" s="4">
        <f>CumHKI!BM117*Inputs!BP$15*Population!BM116</f>
        <v>2341496.1975803305</v>
      </c>
      <c r="BO117" s="4">
        <f>CumHKI!BN117*Inputs!BQ$15*Population!BN116</f>
        <v>1835961.1756821217</v>
      </c>
      <c r="BP117" s="4">
        <f>CumHKI!BO117*Inputs!BR$15*Population!BO116</f>
        <v>1818530.6295580717</v>
      </c>
      <c r="BQ117" s="4">
        <f>CumHKI!BP117*Inputs!BS$15*Population!BP116</f>
        <v>1542954.2870001039</v>
      </c>
      <c r="BR117" s="4">
        <f>CumHKI!BQ117*Inputs!BT$15*Population!BQ116</f>
        <v>1375412.5954695165</v>
      </c>
      <c r="BS117" s="4">
        <f>CumHKI!BR117*Inputs!BU$15*Population!BR116</f>
        <v>1262189.2413562101</v>
      </c>
      <c r="BT117" s="4">
        <f>CumHKI!BS117*Inputs!BV$15*Population!BS116</f>
        <v>1182830.9135356948</v>
      </c>
      <c r="BU117" s="4">
        <f>CumHKI!BT117*Inputs!BW$15*Population!BT116</f>
        <v>1050170.932726447</v>
      </c>
      <c r="BV117" s="4">
        <f>CumHKI!BU117*Inputs!BX$15*Population!BU116</f>
        <v>969516.51662349806</v>
      </c>
      <c r="BW117" s="4">
        <f>CumHKI!BV117*Inputs!BY$15*Population!BV116</f>
        <v>818420.27419292217</v>
      </c>
      <c r="BX117" s="4">
        <f>CumHKI!BW117*Inputs!BZ$15*Population!BW116</f>
        <v>733415.43205345352</v>
      </c>
      <c r="BY117" s="4">
        <f>CumHKI!BX117*Inputs!CA$15*Population!BX116</f>
        <v>693941.70523775136</v>
      </c>
      <c r="BZ117" s="4">
        <f>CumHKI!BY117*Inputs!CB$15*Population!BY116</f>
        <v>651838.77438670641</v>
      </c>
      <c r="CA117" s="4">
        <f>CumHKI!BZ117*Inputs!CC$15*Population!BZ116</f>
        <v>535362.31675966422</v>
      </c>
      <c r="CB117" s="4">
        <f>CumHKI!CA117*Inputs!CD$15*Population!CA116</f>
        <v>558282.05237584794</v>
      </c>
      <c r="CC117" s="4">
        <f>CumHKI!CB117*Inputs!CE$15*Population!CB116</f>
        <v>495153.35138807853</v>
      </c>
      <c r="CD117" s="4">
        <f>CumHKI!CC117*Inputs!CF$15*Population!CC116</f>
        <v>396057.91694538918</v>
      </c>
      <c r="CE117" s="4">
        <f>CumHKI!CD117*Inputs!CG$15*Population!CD116</f>
        <v>346704.13654829003</v>
      </c>
      <c r="CF117" s="4">
        <f>CumHKI!CE117*Inputs!CH$15*Population!CE116</f>
        <v>256237.84446686751</v>
      </c>
      <c r="CG117" s="4">
        <f>CumHKI!CF117*Inputs!CI$15*Population!CF116</f>
        <v>221124.71493224183</v>
      </c>
      <c r="CH117" s="4">
        <f>CumHKI!CG117*Inputs!CJ$15*Population!CG116</f>
        <v>188978.46034568094</v>
      </c>
      <c r="CI117" s="4">
        <f>CumHKI!CH117*Inputs!CK$15*Population!CH116</f>
        <v>160308.75226409044</v>
      </c>
      <c r="CJ117" s="4">
        <f>CumHKI!CI117*Inputs!CL$15*Population!CI116</f>
        <v>134855.20903777122</v>
      </c>
      <c r="CK117" s="4">
        <f>CumHKI!CJ117*Inputs!CM$15*Population!CJ116</f>
        <v>111877.84642856375</v>
      </c>
      <c r="CL117" s="4">
        <f>CumHKI!CK117*Inputs!CN$15*Population!CK116</f>
        <v>90626.371137884649</v>
      </c>
      <c r="CM117" s="4">
        <f>CumHKI!CL117*Inputs!CO$15*Population!CL116</f>
        <v>70952.958483042326</v>
      </c>
      <c r="CN117" s="4">
        <f>CumHKI!CM117*Inputs!CP$15*Population!CM116</f>
        <v>54648.112332889403</v>
      </c>
      <c r="CO117" s="4">
        <f>CumHKI!CN117*Inputs!CQ$15*Population!CN116</f>
        <v>42338.1616111533</v>
      </c>
      <c r="CP117" s="4">
        <f>CumHKI!CO117*Inputs!CR$15*Population!CO116</f>
        <v>33047.361528026537</v>
      </c>
      <c r="CQ117" s="4">
        <f>CumHKI!CP117*Inputs!CS$15*Population!CP116</f>
        <v>25132.544164985105</v>
      </c>
      <c r="CR117" s="4">
        <f>CumHKI!CQ117*Inputs!CT$15*Population!CQ116</f>
        <v>19268.529649951866</v>
      </c>
      <c r="CS117" s="4">
        <f>CumHKI!CR117*Inputs!CU$15*Population!CR116</f>
        <v>14819.503792767227</v>
      </c>
      <c r="CT117" s="4">
        <f>CumHKI!CS117*Inputs!CV$15*Population!CS116</f>
        <v>11321.141059518226</v>
      </c>
      <c r="CU117" s="4">
        <f>CumHKI!CT117*Inputs!CW$15*Population!CT116</f>
        <v>8582.9242087993425</v>
      </c>
      <c r="CV117" s="4">
        <f>CumHKI!CU117*Inputs!CX$15*Population!CU116</f>
        <v>6425.5502430691049</v>
      </c>
      <c r="CW117" s="4">
        <f>CumHKI!CV117*Inputs!CY$15*Population!CV116</f>
        <v>4890.7571542831602</v>
      </c>
      <c r="CX117" s="4">
        <f>CumHKI!CW117*Inputs!CZ$15*Population!CW116</f>
        <v>3799.0953643219868</v>
      </c>
      <c r="CY117" s="4">
        <f>CumHKI!CX117*Inputs!DA$15*Population!CX116</f>
        <v>2971.4864009279418</v>
      </c>
      <c r="CZ117" s="4">
        <f>CumHKI!CY117*Inputs!DB$15*Population!CY116</f>
        <v>2282.9379965504568</v>
      </c>
    </row>
    <row r="118" spans="1:104" x14ac:dyDescent="0.25">
      <c r="A118">
        <f>'HKFI(x)'!AE116</f>
        <v>2064</v>
      </c>
      <c r="B118">
        <f t="shared" si="4"/>
        <v>396903131.34012395</v>
      </c>
      <c r="C118">
        <f t="shared" si="3"/>
        <v>4.9495508781161712</v>
      </c>
      <c r="D118" s="4">
        <f>CumHKI!C118*Inputs!F$15*Population!C117</f>
        <v>0</v>
      </c>
      <c r="E118" s="4">
        <f>CumHKI!D118*Inputs!G$15*Population!D117</f>
        <v>0</v>
      </c>
      <c r="F118" s="4">
        <f>CumHKI!E118*Inputs!H$15*Population!E117</f>
        <v>0</v>
      </c>
      <c r="G118" s="4">
        <f>CumHKI!F118*Inputs!I$15*Population!F117</f>
        <v>0</v>
      </c>
      <c r="H118" s="4">
        <f>CumHKI!G118*Inputs!J$15*Population!G117</f>
        <v>0</v>
      </c>
      <c r="I118" s="4">
        <f>CumHKI!H118*Inputs!K$15*Population!H117</f>
        <v>0</v>
      </c>
      <c r="J118" s="4">
        <f>CumHKI!I118*Inputs!L$15*Population!I117</f>
        <v>0</v>
      </c>
      <c r="K118" s="4">
        <f>CumHKI!J118*Inputs!M$15*Population!J117</f>
        <v>0</v>
      </c>
      <c r="L118" s="4">
        <f>CumHKI!K118*Inputs!N$15*Population!K117</f>
        <v>0</v>
      </c>
      <c r="M118" s="4">
        <f>CumHKI!L118*Inputs!O$15*Population!L117</f>
        <v>0</v>
      </c>
      <c r="N118" s="4">
        <f>CumHKI!M118*Inputs!P$15*Population!M117</f>
        <v>0</v>
      </c>
      <c r="O118" s="4">
        <f>CumHKI!N118*Inputs!Q$15*Population!N117</f>
        <v>0</v>
      </c>
      <c r="P118" s="4">
        <f>CumHKI!O118*Inputs!R$15*Population!O117</f>
        <v>0</v>
      </c>
      <c r="Q118" s="4">
        <f>CumHKI!P118*Inputs!S$15*Population!P117</f>
        <v>0</v>
      </c>
      <c r="R118" s="4">
        <f>CumHKI!Q118*Inputs!T$15*Population!Q117</f>
        <v>0</v>
      </c>
      <c r="S118" s="4">
        <f>CumHKI!R118*Inputs!U$15*Population!R117</f>
        <v>90723.597721607934</v>
      </c>
      <c r="T118" s="4">
        <f>CumHKI!S118*Inputs!V$15*Population!S117</f>
        <v>127748.98613489827</v>
      </c>
      <c r="U118" s="4">
        <f>CumHKI!T118*Inputs!W$15*Population!T117</f>
        <v>243965.86382299304</v>
      </c>
      <c r="V118" s="4">
        <f>CumHKI!U118*Inputs!X$15*Population!U117</f>
        <v>416406.95450969151</v>
      </c>
      <c r="W118" s="4">
        <f>CumHKI!V118*Inputs!Y$15*Population!V117</f>
        <v>761074.57956725091</v>
      </c>
      <c r="X118" s="4">
        <f>CumHKI!W118*Inputs!Z$15*Population!W117</f>
        <v>1128718.9656591234</v>
      </c>
      <c r="Y118" s="4">
        <f>CumHKI!X118*Inputs!AA$15*Population!X117</f>
        <v>1808636.5897640337</v>
      </c>
      <c r="Z118" s="4">
        <f>CumHKI!Y118*Inputs!AB$15*Population!Y117</f>
        <v>2567860.1670337105</v>
      </c>
      <c r="AA118" s="4">
        <f>CumHKI!Z118*Inputs!AC$15*Population!Z117</f>
        <v>3476008.2174507282</v>
      </c>
      <c r="AB118" s="4">
        <f>CumHKI!AA118*Inputs!AD$15*Population!AA117</f>
        <v>4753834.1939904066</v>
      </c>
      <c r="AC118" s="4">
        <f>CumHKI!AB118*Inputs!AE$15*Population!AB117</f>
        <v>6325219.131197135</v>
      </c>
      <c r="AD118" s="4">
        <f>CumHKI!AC118*Inputs!AF$15*Population!AC117</f>
        <v>8144731.8486735988</v>
      </c>
      <c r="AE118" s="4">
        <f>CumHKI!AD118*Inputs!AG$15*Population!AD117</f>
        <v>9561154.5597578716</v>
      </c>
      <c r="AF118" s="4">
        <f>CumHKI!AE118*Inputs!AH$15*Population!AE117</f>
        <v>11525803.278910633</v>
      </c>
      <c r="AG118" s="4">
        <f>CumHKI!AF118*Inputs!AI$15*Population!AF117</f>
        <v>13570130.508360596</v>
      </c>
      <c r="AH118" s="4">
        <f>CumHKI!AG118*Inputs!AJ$15*Population!AG117</f>
        <v>14042614.869825331</v>
      </c>
      <c r="AI118" s="4">
        <f>CumHKI!AH118*Inputs!AK$15*Population!AH117</f>
        <v>14543889.631540054</v>
      </c>
      <c r="AJ118" s="4">
        <f>CumHKI!AI118*Inputs!AL$15*Population!AI117</f>
        <v>13749502.10293798</v>
      </c>
      <c r="AK118" s="4">
        <f>CumHKI!AJ118*Inputs!AM$15*Population!AJ117</f>
        <v>12888570.45808639</v>
      </c>
      <c r="AL118" s="4">
        <f>CumHKI!AK118*Inputs!AN$15*Population!AK117</f>
        <v>12282410.976732166</v>
      </c>
      <c r="AM118" s="4">
        <f>CumHKI!AL118*Inputs!AO$15*Population!AL117</f>
        <v>11657715.386648096</v>
      </c>
      <c r="AN118" s="4">
        <f>CumHKI!AM118*Inputs!AP$15*Population!AM117</f>
        <v>11471953.300486194</v>
      </c>
      <c r="AO118" s="4">
        <f>CumHKI!AN118*Inputs!AQ$15*Population!AN117</f>
        <v>10874197.740056811</v>
      </c>
      <c r="AP118" s="4">
        <f>CumHKI!AO118*Inputs!AR$15*Population!AO117</f>
        <v>9945656.1398050748</v>
      </c>
      <c r="AQ118" s="4">
        <f>CumHKI!AP118*Inputs!AS$15*Population!AP117</f>
        <v>9895046.0758697297</v>
      </c>
      <c r="AR118" s="4">
        <f>CumHKI!AQ118*Inputs!AT$15*Population!AQ117</f>
        <v>10416710.859828493</v>
      </c>
      <c r="AS118" s="4">
        <f>CumHKI!AR118*Inputs!AU$15*Population!AR117</f>
        <v>11345529.110869085</v>
      </c>
      <c r="AT118" s="4">
        <f>CumHKI!AS118*Inputs!AV$15*Population!AS117</f>
        <v>11629548.734104166</v>
      </c>
      <c r="AU118" s="4">
        <f>CumHKI!AT118*Inputs!AW$15*Population!AT117</f>
        <v>12020416.128085585</v>
      </c>
      <c r="AV118" s="4">
        <f>CumHKI!AU118*Inputs!AX$15*Population!AU117</f>
        <v>12437624.74437442</v>
      </c>
      <c r="AW118" s="4">
        <f>CumHKI!AV118*Inputs!AY$15*Population!AV117</f>
        <v>12099821.374862703</v>
      </c>
      <c r="AX118" s="4">
        <f>CumHKI!AW118*Inputs!AZ$15*Population!AW117</f>
        <v>11843987.203186246</v>
      </c>
      <c r="AY118" s="4">
        <f>CumHKI!AX118*Inputs!BA$15*Population!AX117</f>
        <v>10856848.998391559</v>
      </c>
      <c r="AZ118" s="4">
        <f>CumHKI!AY118*Inputs!BB$15*Population!AY117</f>
        <v>10091048.263468811</v>
      </c>
      <c r="BA118" s="4">
        <f>CumHKI!AZ118*Inputs!BC$15*Population!AZ117</f>
        <v>9847238.7316041552</v>
      </c>
      <c r="BB118" s="4">
        <f>CumHKI!BA118*Inputs!BD$15*Population!BA117</f>
        <v>8938716.3197306637</v>
      </c>
      <c r="BC118" s="4">
        <f>CumHKI!BB118*Inputs!BE$15*Population!BB117</f>
        <v>8426648.6605518777</v>
      </c>
      <c r="BD118" s="4">
        <f>CumHKI!BC118*Inputs!BF$15*Population!BC117</f>
        <v>7690970.8738057483</v>
      </c>
      <c r="BE118" s="4">
        <f>CumHKI!BD118*Inputs!BG$15*Population!BD117</f>
        <v>7624023.935786197</v>
      </c>
      <c r="BF118" s="4">
        <f>CumHKI!BE118*Inputs!BH$15*Population!BE117</f>
        <v>7823931.1574380212</v>
      </c>
      <c r="BG118" s="4">
        <f>CumHKI!BF118*Inputs!BI$15*Population!BF117</f>
        <v>7621840.5909034312</v>
      </c>
      <c r="BH118" s="4">
        <f>CumHKI!BG118*Inputs!BJ$15*Population!BG117</f>
        <v>7075676.0992913591</v>
      </c>
      <c r="BI118" s="4">
        <f>CumHKI!BH118*Inputs!BK$15*Population!BH117</f>
        <v>6171423.3575515514</v>
      </c>
      <c r="BJ118" s="4">
        <f>CumHKI!BI118*Inputs!BL$15*Population!BI117</f>
        <v>5098560.5836134171</v>
      </c>
      <c r="BK118" s="4">
        <f>CumHKI!BJ118*Inputs!BM$15*Population!BJ117</f>
        <v>4291392.6563007012</v>
      </c>
      <c r="BL118" s="4">
        <f>CumHKI!BK118*Inputs!BN$15*Population!BK117</f>
        <v>3510958.4969201526</v>
      </c>
      <c r="BM118" s="4">
        <f>CumHKI!BL118*Inputs!BO$15*Population!BL117</f>
        <v>2981637.7192287538</v>
      </c>
      <c r="BN118" s="4">
        <f>CumHKI!BM118*Inputs!BP$15*Population!BM117</f>
        <v>2492686.3478410323</v>
      </c>
      <c r="BO118" s="4">
        <f>CumHKI!BN118*Inputs!BQ$15*Population!BN117</f>
        <v>1948185.0924555727</v>
      </c>
      <c r="BP118" s="4">
        <f>CumHKI!BO118*Inputs!BR$15*Population!BO117</f>
        <v>1926055.8370054434</v>
      </c>
      <c r="BQ118" s="4">
        <f>CumHKI!BP118*Inputs!BS$15*Population!BP117</f>
        <v>1633405.5420356924</v>
      </c>
      <c r="BR118" s="4">
        <f>CumHKI!BQ118*Inputs!BT$15*Population!BQ117</f>
        <v>1456291.0038928557</v>
      </c>
      <c r="BS118" s="4">
        <f>CumHKI!BR118*Inputs!BU$15*Population!BR117</f>
        <v>1338736.7191859731</v>
      </c>
      <c r="BT118" s="4">
        <f>CumHKI!BS118*Inputs!BV$15*Population!BS117</f>
        <v>1253013.3110273308</v>
      </c>
      <c r="BU118" s="4">
        <f>CumHKI!BT118*Inputs!BW$15*Population!BT117</f>
        <v>1106201.9987927333</v>
      </c>
      <c r="BV118" s="4">
        <f>CumHKI!BU118*Inputs!BX$15*Population!BU117</f>
        <v>1014926.477183447</v>
      </c>
      <c r="BW118" s="4">
        <f>CumHKI!BV118*Inputs!BY$15*Population!BV117</f>
        <v>857175.55373118503</v>
      </c>
      <c r="BX118" s="4">
        <f>CumHKI!BW118*Inputs!BZ$15*Population!BW117</f>
        <v>768204.41802588664</v>
      </c>
      <c r="BY118" s="4">
        <f>CumHKI!BX118*Inputs!CA$15*Population!BX117</f>
        <v>728464.68905001564</v>
      </c>
      <c r="BZ118" s="4">
        <f>CumHKI!BY118*Inputs!CB$15*Population!BY117</f>
        <v>685674.53687636636</v>
      </c>
      <c r="CA118" s="4">
        <f>CumHKI!BZ118*Inputs!CC$15*Population!BZ117</f>
        <v>562500.81401212886</v>
      </c>
      <c r="CB118" s="4">
        <f>CumHKI!CA118*Inputs!CD$15*Population!CA117</f>
        <v>583529.17533724022</v>
      </c>
      <c r="CC118" s="4">
        <f>CumHKI!CB118*Inputs!CE$15*Population!CB117</f>
        <v>514093.64731971949</v>
      </c>
      <c r="CD118" s="4">
        <f>CumHKI!CC118*Inputs!CF$15*Population!CC117</f>
        <v>411972.02087723889</v>
      </c>
      <c r="CE118" s="4">
        <f>CumHKI!CD118*Inputs!CG$15*Population!CD117</f>
        <v>363757.98120980297</v>
      </c>
      <c r="CF118" s="4">
        <f>CumHKI!CE118*Inputs!CH$15*Population!CE117</f>
        <v>271399.00056865555</v>
      </c>
      <c r="CG118" s="4">
        <f>CumHKI!CF118*Inputs!CI$15*Population!CF117</f>
        <v>234195.73024788612</v>
      </c>
      <c r="CH118" s="4">
        <f>CumHKI!CG118*Inputs!CJ$15*Population!CG117</f>
        <v>200308.92081308758</v>
      </c>
      <c r="CI118" s="4">
        <f>CumHKI!CH118*Inputs!CK$15*Population!CH117</f>
        <v>169465.78648173445</v>
      </c>
      <c r="CJ118" s="4">
        <f>CumHKI!CI118*Inputs!CL$15*Population!CI117</f>
        <v>142291.43179386333</v>
      </c>
      <c r="CK118" s="4">
        <f>CumHKI!CJ118*Inputs!CM$15*Population!CJ117</f>
        <v>118574.94135013198</v>
      </c>
      <c r="CL118" s="4">
        <f>CumHKI!CK118*Inputs!CN$15*Population!CK117</f>
        <v>97487.88943081355</v>
      </c>
      <c r="CM118" s="4">
        <f>CumHKI!CL118*Inputs!CO$15*Population!CL117</f>
        <v>78103.552613514577</v>
      </c>
      <c r="CN118" s="4">
        <f>CumHKI!CM118*Inputs!CP$15*Population!CM117</f>
        <v>60284.895048987783</v>
      </c>
      <c r="CO118" s="4">
        <f>CumHKI!CN118*Inputs!CQ$15*Population!CN117</f>
        <v>45702.496403337485</v>
      </c>
      <c r="CP118" s="4">
        <f>CumHKI!CO118*Inputs!CR$15*Population!CO117</f>
        <v>34909.416816566016</v>
      </c>
      <c r="CQ118" s="4">
        <f>CumHKI!CP118*Inputs!CS$15*Population!CP117</f>
        <v>27248.800476157481</v>
      </c>
      <c r="CR118" s="4">
        <f>CumHKI!CQ118*Inputs!CT$15*Population!CQ117</f>
        <v>20722.733971639718</v>
      </c>
      <c r="CS118" s="4">
        <f>CumHKI!CR118*Inputs!CU$15*Population!CR117</f>
        <v>15887.63204152282</v>
      </c>
      <c r="CT118" s="4">
        <f>CumHKI!CS118*Inputs!CV$15*Population!CS117</f>
        <v>12219.241819420597</v>
      </c>
      <c r="CU118" s="4">
        <f>CumHKI!CT118*Inputs!CW$15*Population!CT117</f>
        <v>9334.7093271463345</v>
      </c>
      <c r="CV118" s="4">
        <f>CumHKI!CU118*Inputs!CX$15*Population!CU117</f>
        <v>7076.9458877742118</v>
      </c>
      <c r="CW118" s="4">
        <f>CumHKI!CV118*Inputs!CY$15*Population!CV117</f>
        <v>5298.1093929216586</v>
      </c>
      <c r="CX118" s="4">
        <f>CumHKI!CW118*Inputs!CZ$15*Population!CW117</f>
        <v>4032.6143968068782</v>
      </c>
      <c r="CY118" s="4">
        <f>CumHKI!CX118*Inputs!DA$15*Population!CX117</f>
        <v>3132.4979298123862</v>
      </c>
      <c r="CZ118" s="4">
        <f>CumHKI!CY118*Inputs!DB$15*Population!CY117</f>
        <v>2450.1030131507737</v>
      </c>
    </row>
    <row r="119" spans="1:104" x14ac:dyDescent="0.25">
      <c r="A119">
        <f>'HKFI(x)'!AE117</f>
        <v>2065</v>
      </c>
      <c r="B119">
        <f t="shared" si="4"/>
        <v>416106347.7746132</v>
      </c>
      <c r="C119">
        <f t="shared" si="3"/>
        <v>4.8382627694698588</v>
      </c>
      <c r="D119" s="4">
        <f>CumHKI!C119*Inputs!F$15*Population!C118</f>
        <v>0</v>
      </c>
      <c r="E119" s="4">
        <f>CumHKI!D119*Inputs!G$15*Population!D118</f>
        <v>0</v>
      </c>
      <c r="F119" s="4">
        <f>CumHKI!E119*Inputs!H$15*Population!E118</f>
        <v>0</v>
      </c>
      <c r="G119" s="4">
        <f>CumHKI!F119*Inputs!I$15*Population!F118</f>
        <v>0</v>
      </c>
      <c r="H119" s="4">
        <f>CumHKI!G119*Inputs!J$15*Population!G118</f>
        <v>0</v>
      </c>
      <c r="I119" s="4">
        <f>CumHKI!H119*Inputs!K$15*Population!H118</f>
        <v>0</v>
      </c>
      <c r="J119" s="4">
        <f>CumHKI!I119*Inputs!L$15*Population!I118</f>
        <v>0</v>
      </c>
      <c r="K119" s="4">
        <f>CumHKI!J119*Inputs!M$15*Population!J118</f>
        <v>0</v>
      </c>
      <c r="L119" s="4">
        <f>CumHKI!K119*Inputs!N$15*Population!K118</f>
        <v>0</v>
      </c>
      <c r="M119" s="4">
        <f>CumHKI!L119*Inputs!O$15*Population!L118</f>
        <v>0</v>
      </c>
      <c r="N119" s="4">
        <f>CumHKI!M119*Inputs!P$15*Population!M118</f>
        <v>0</v>
      </c>
      <c r="O119" s="4">
        <f>CumHKI!N119*Inputs!Q$15*Population!N118</f>
        <v>0</v>
      </c>
      <c r="P119" s="4">
        <f>CumHKI!O119*Inputs!R$15*Population!O118</f>
        <v>0</v>
      </c>
      <c r="Q119" s="4">
        <f>CumHKI!P119*Inputs!S$15*Population!P118</f>
        <v>0</v>
      </c>
      <c r="R119" s="4">
        <f>CumHKI!Q119*Inputs!T$15*Population!Q118</f>
        <v>0</v>
      </c>
      <c r="S119" s="4">
        <f>CumHKI!R119*Inputs!U$15*Population!R118</f>
        <v>95726.676764248841</v>
      </c>
      <c r="T119" s="4">
        <f>CumHKI!S119*Inputs!V$15*Population!S118</f>
        <v>133677.57724326843</v>
      </c>
      <c r="U119" s="4">
        <f>CumHKI!T119*Inputs!W$15*Population!T118</f>
        <v>254332.95183499757</v>
      </c>
      <c r="V119" s="4">
        <f>CumHKI!U119*Inputs!X$15*Population!U118</f>
        <v>433147.8504859255</v>
      </c>
      <c r="W119" s="4">
        <f>CumHKI!V119*Inputs!Y$15*Population!V118</f>
        <v>777029.65304019989</v>
      </c>
      <c r="X119" s="4">
        <f>CumHKI!W119*Inputs!Z$15*Population!W118</f>
        <v>1125146.8340236552</v>
      </c>
      <c r="Y119" s="4">
        <f>CumHKI!X119*Inputs!AA$15*Population!X118</f>
        <v>1779540.0588299299</v>
      </c>
      <c r="Z119" s="4">
        <f>CumHKI!Y119*Inputs!AB$15*Population!Y118</f>
        <v>2542582.5072956141</v>
      </c>
      <c r="AA119" s="4">
        <f>CumHKI!Z119*Inputs!AC$15*Population!Z118</f>
        <v>3468339.5714691994</v>
      </c>
      <c r="AB119" s="4">
        <f>CumHKI!AA119*Inputs!AD$15*Population!AA118</f>
        <v>4712030.168441317</v>
      </c>
      <c r="AC119" s="4">
        <f>CumHKI!AB119*Inputs!AE$15*Population!AB118</f>
        <v>6214530.151356034</v>
      </c>
      <c r="AD119" s="4">
        <f>CumHKI!AC119*Inputs!AF$15*Population!AC118</f>
        <v>8007519.8573381659</v>
      </c>
      <c r="AE119" s="4">
        <f>CumHKI!AD119*Inputs!AG$15*Population!AD118</f>
        <v>9460740.4900874384</v>
      </c>
      <c r="AF119" s="4">
        <f>CumHKI!AE119*Inputs!AH$15*Population!AE118</f>
        <v>11395169.249320257</v>
      </c>
      <c r="AG119" s="4">
        <f>CumHKI!AF119*Inputs!AI$15*Population!AF118</f>
        <v>13908177.823513515</v>
      </c>
      <c r="AH119" s="4">
        <f>CumHKI!AG119*Inputs!AJ$15*Population!AG118</f>
        <v>15161355.496607525</v>
      </c>
      <c r="AI119" s="4">
        <f>CumHKI!AH119*Inputs!AK$15*Population!AH118</f>
        <v>16288893.7953545</v>
      </c>
      <c r="AJ119" s="4">
        <f>CumHKI!AI119*Inputs!AL$15*Population!AI118</f>
        <v>15403729.419689042</v>
      </c>
      <c r="AK119" s="4">
        <f>CumHKI!AJ119*Inputs!AM$15*Population!AJ118</f>
        <v>14558405.368921006</v>
      </c>
      <c r="AL119" s="4">
        <f>CumHKI!AK119*Inputs!AN$15*Population!AK118</f>
        <v>13774528.440229062</v>
      </c>
      <c r="AM119" s="4">
        <f>CumHKI!AL119*Inputs!AO$15*Population!AL118</f>
        <v>12763897.522607068</v>
      </c>
      <c r="AN119" s="4">
        <f>CumHKI!AM119*Inputs!AP$15*Population!AM118</f>
        <v>12312466.176079823</v>
      </c>
      <c r="AO119" s="4">
        <f>CumHKI!AN119*Inputs!AQ$15*Population!AN118</f>
        <v>11746008.184002485</v>
      </c>
      <c r="AP119" s="4">
        <f>CumHKI!AO119*Inputs!AR$15*Population!AO118</f>
        <v>10817808.241902934</v>
      </c>
      <c r="AQ119" s="4">
        <f>CumHKI!AP119*Inputs!AS$15*Population!AP118</f>
        <v>10412879.37953968</v>
      </c>
      <c r="AR119" s="4">
        <f>CumHKI!AQ119*Inputs!AT$15*Population!AQ118</f>
        <v>10452260.785383569</v>
      </c>
      <c r="AS119" s="4">
        <f>CumHKI!AR119*Inputs!AU$15*Population!AR118</f>
        <v>11097021.771267056</v>
      </c>
      <c r="AT119" s="4">
        <f>CumHKI!AS119*Inputs!AV$15*Population!AS118</f>
        <v>11441259.057783045</v>
      </c>
      <c r="AU119" s="4">
        <f>CumHKI!AT119*Inputs!AW$15*Population!AT118</f>
        <v>11819889.027927974</v>
      </c>
      <c r="AV119" s="4">
        <f>CumHKI!AU119*Inputs!AX$15*Population!AU118</f>
        <v>12443891.294177387</v>
      </c>
      <c r="AW119" s="4">
        <f>CumHKI!AV119*Inputs!AY$15*Population!AV118</f>
        <v>12428610.490539772</v>
      </c>
      <c r="AX119" s="4">
        <f>CumHKI!AW119*Inputs!AZ$15*Population!AW118</f>
        <v>12383983.509491375</v>
      </c>
      <c r="AY119" s="4">
        <f>CumHKI!AX119*Inputs!BA$15*Population!AX118</f>
        <v>11322488.139410481</v>
      </c>
      <c r="AZ119" s="4">
        <f>CumHKI!AY119*Inputs!BB$15*Population!AY118</f>
        <v>10522887.291517729</v>
      </c>
      <c r="BA119" s="4">
        <f>CumHKI!AZ119*Inputs!BC$15*Population!AZ118</f>
        <v>10373721.78784346</v>
      </c>
      <c r="BB119" s="4">
        <f>CumHKI!BA119*Inputs!BD$15*Population!BA118</f>
        <v>9538152.9927537479</v>
      </c>
      <c r="BC119" s="4">
        <f>CumHKI!BB119*Inputs!BE$15*Population!BB118</f>
        <v>9074406.4180793297</v>
      </c>
      <c r="BD119" s="4">
        <f>CumHKI!BC119*Inputs!BF$15*Population!BC118</f>
        <v>8296507.4874685369</v>
      </c>
      <c r="BE119" s="4">
        <f>CumHKI!BD119*Inputs!BG$15*Population!BD118</f>
        <v>7573880.101367346</v>
      </c>
      <c r="BF119" s="4">
        <f>CumHKI!BE119*Inputs!BH$15*Population!BE118</f>
        <v>7916982.9437758587</v>
      </c>
      <c r="BG119" s="4">
        <f>CumHKI!BF119*Inputs!BI$15*Population!BF118</f>
        <v>7885416.5969414199</v>
      </c>
      <c r="BH119" s="4">
        <f>CumHKI!BG119*Inputs!BJ$15*Population!BG118</f>
        <v>7492227.0043806983</v>
      </c>
      <c r="BI119" s="4">
        <f>CumHKI!BH119*Inputs!BK$15*Population!BH118</f>
        <v>6708810.6907948032</v>
      </c>
      <c r="BJ119" s="4">
        <f>CumHKI!BI119*Inputs!BL$15*Population!BI118</f>
        <v>5712420.7216781294</v>
      </c>
      <c r="BK119" s="4">
        <f>CumHKI!BJ119*Inputs!BM$15*Population!BJ118</f>
        <v>4760938.9079841776</v>
      </c>
      <c r="BL119" s="4">
        <f>CumHKI!BK119*Inputs!BN$15*Population!BK118</f>
        <v>3757425.2377293953</v>
      </c>
      <c r="BM119" s="4">
        <f>CumHKI!BL119*Inputs!BO$15*Population!BL118</f>
        <v>3120085.3332448909</v>
      </c>
      <c r="BN119" s="4">
        <f>CumHKI!BM119*Inputs!BP$15*Population!BM118</f>
        <v>2643757.7813165826</v>
      </c>
      <c r="BO119" s="4">
        <f>CumHKI!BN119*Inputs!BQ$15*Population!BN118</f>
        <v>2076158.4813875484</v>
      </c>
      <c r="BP119" s="4">
        <f>CumHKI!BO119*Inputs!BR$15*Population!BO118</f>
        <v>2045899.1840023359</v>
      </c>
      <c r="BQ119" s="4">
        <f>CumHKI!BP119*Inputs!BS$15*Population!BP118</f>
        <v>1732111.7245964655</v>
      </c>
      <c r="BR119" s="4">
        <f>CumHKI!BQ119*Inputs!BT$15*Population!BQ118</f>
        <v>1544108.929267874</v>
      </c>
      <c r="BS119" s="4">
        <f>CumHKI!BR119*Inputs!BU$15*Population!BR118</f>
        <v>1420126.5860261053</v>
      </c>
      <c r="BT119" s="4">
        <f>CumHKI!BS119*Inputs!BV$15*Population!BS118</f>
        <v>1332172.5302281757</v>
      </c>
      <c r="BU119" s="4">
        <f>CumHKI!BT119*Inputs!BW$15*Population!BT118</f>
        <v>1174818.0196097563</v>
      </c>
      <c r="BV119" s="4">
        <f>CumHKI!BU119*Inputs!BX$15*Population!BU118</f>
        <v>1071342.3451033272</v>
      </c>
      <c r="BW119" s="4">
        <f>CumHKI!BV119*Inputs!BY$15*Population!BV118</f>
        <v>898813.95877259679</v>
      </c>
      <c r="BX119" s="4">
        <f>CumHKI!BW119*Inputs!BZ$15*Population!BW118</f>
        <v>806166.77200888062</v>
      </c>
      <c r="BY119" s="4">
        <f>CumHKI!BX119*Inputs!CA$15*Population!BX118</f>
        <v>764620.28235971218</v>
      </c>
      <c r="BZ119" s="4">
        <f>CumHKI!BY119*Inputs!CB$15*Population!BY118</f>
        <v>721612.35350572353</v>
      </c>
      <c r="CA119" s="4">
        <f>CumHKI!BZ119*Inputs!CC$15*Population!BZ118</f>
        <v>593564.09084386099</v>
      </c>
      <c r="CB119" s="4">
        <f>CumHKI!CA119*Inputs!CD$15*Population!CA118</f>
        <v>615143.02267396741</v>
      </c>
      <c r="CC119" s="4">
        <f>CumHKI!CB119*Inputs!CE$15*Population!CB118</f>
        <v>538789.21348246175</v>
      </c>
      <c r="CD119" s="4">
        <f>CumHKI!CC119*Inputs!CF$15*Population!CC118</f>
        <v>428543.1612810982</v>
      </c>
      <c r="CE119" s="4">
        <f>CumHKI!CD119*Inputs!CG$15*Population!CD118</f>
        <v>378863.68376062141</v>
      </c>
      <c r="CF119" s="4">
        <f>CumHKI!CE119*Inputs!CH$15*Population!CE118</f>
        <v>285031.97854693508</v>
      </c>
      <c r="CG119" s="4">
        <f>CumHKI!CF119*Inputs!CI$15*Population!CF118</f>
        <v>248230.91631751871</v>
      </c>
      <c r="CH119" s="4">
        <f>CumHKI!CG119*Inputs!CJ$15*Population!CG118</f>
        <v>212126.55265376996</v>
      </c>
      <c r="CI119" s="4">
        <f>CumHKI!CH119*Inputs!CK$15*Population!CH118</f>
        <v>179469.31088200971</v>
      </c>
      <c r="CJ119" s="4">
        <f>CumHKI!CI119*Inputs!CL$15*Population!CI118</f>
        <v>149932.37006536018</v>
      </c>
      <c r="CK119" s="4">
        <f>CumHKI!CJ119*Inputs!CM$15*Population!CJ118</f>
        <v>124256.12346500752</v>
      </c>
      <c r="CL119" s="4">
        <f>CumHKI!CK119*Inputs!CN$15*Population!CK118</f>
        <v>102279.18888175541</v>
      </c>
      <c r="CM119" s="4">
        <f>CumHKI!CL119*Inputs!CO$15*Population!CL118</f>
        <v>83084.929150663302</v>
      </c>
      <c r="CN119" s="4">
        <f>CumHKI!CM119*Inputs!CP$15*Population!CM118</f>
        <v>65569.85234868851</v>
      </c>
      <c r="CO119" s="4">
        <f>CumHKI!CN119*Inputs!CQ$15*Population!CN118</f>
        <v>49608.151779674932</v>
      </c>
      <c r="CP119" s="4">
        <f>CumHKI!CO119*Inputs!CR$15*Population!CO118</f>
        <v>36749.935617523217</v>
      </c>
      <c r="CQ119" s="4">
        <f>CumHKI!CP119*Inputs!CS$15*Population!CP118</f>
        <v>28071.088483481541</v>
      </c>
      <c r="CR119" s="4">
        <f>CumHKI!CQ119*Inputs!CT$15*Population!CQ118</f>
        <v>21911.093309126009</v>
      </c>
      <c r="CS119" s="4">
        <f>CumHKI!CR119*Inputs!CU$15*Population!CR118</f>
        <v>16663.403516426009</v>
      </c>
      <c r="CT119" s="4">
        <f>CumHKI!CS119*Inputs!CV$15*Population!CS118</f>
        <v>12775.43899326744</v>
      </c>
      <c r="CU119" s="4">
        <f>CumHKI!CT119*Inputs!CW$15*Population!CT118</f>
        <v>9825.6416059990388</v>
      </c>
      <c r="CV119" s="4">
        <f>CumHKI!CU119*Inputs!CX$15*Population!CU118</f>
        <v>7506.1537941693168</v>
      </c>
      <c r="CW119" s="4">
        <f>CumHKI!CV119*Inputs!CY$15*Population!CV118</f>
        <v>5690.6586338116422</v>
      </c>
      <c r="CX119" s="4">
        <f>CumHKI!CW119*Inputs!CZ$15*Population!CW118</f>
        <v>4260.2744796725674</v>
      </c>
      <c r="CY119" s="4">
        <f>CumHKI!CX119*Inputs!DA$15*Population!CX118</f>
        <v>3242.6744951754454</v>
      </c>
      <c r="CZ119" s="4">
        <f>CumHKI!CY119*Inputs!DB$15*Population!CY118</f>
        <v>2518.8798490715103</v>
      </c>
    </row>
    <row r="120" spans="1:104" x14ac:dyDescent="0.25">
      <c r="A120">
        <f>'HKFI(x)'!AE118</f>
        <v>2066</v>
      </c>
      <c r="B120">
        <f t="shared" si="4"/>
        <v>435592926.15997648</v>
      </c>
      <c r="C120">
        <f t="shared" si="3"/>
        <v>4.6830764513879242</v>
      </c>
      <c r="D120" s="4">
        <f>CumHKI!C120*Inputs!F$15*Population!C119</f>
        <v>0</v>
      </c>
      <c r="E120" s="4">
        <f>CumHKI!D120*Inputs!G$15*Population!D119</f>
        <v>0</v>
      </c>
      <c r="F120" s="4">
        <f>CumHKI!E120*Inputs!H$15*Population!E119</f>
        <v>0</v>
      </c>
      <c r="G120" s="4">
        <f>CumHKI!F120*Inputs!I$15*Population!F119</f>
        <v>0</v>
      </c>
      <c r="H120" s="4">
        <f>CumHKI!G120*Inputs!J$15*Population!G119</f>
        <v>0</v>
      </c>
      <c r="I120" s="4">
        <f>CumHKI!H120*Inputs!K$15*Population!H119</f>
        <v>0</v>
      </c>
      <c r="J120" s="4">
        <f>CumHKI!I120*Inputs!L$15*Population!I119</f>
        <v>0</v>
      </c>
      <c r="K120" s="4">
        <f>CumHKI!J120*Inputs!M$15*Population!J119</f>
        <v>0</v>
      </c>
      <c r="L120" s="4">
        <f>CumHKI!K120*Inputs!N$15*Population!K119</f>
        <v>0</v>
      </c>
      <c r="M120" s="4">
        <f>CumHKI!L120*Inputs!O$15*Population!L119</f>
        <v>0</v>
      </c>
      <c r="N120" s="4">
        <f>CumHKI!M120*Inputs!P$15*Population!M119</f>
        <v>0</v>
      </c>
      <c r="O120" s="4">
        <f>CumHKI!N120*Inputs!Q$15*Population!N119</f>
        <v>0</v>
      </c>
      <c r="P120" s="4">
        <f>CumHKI!O120*Inputs!R$15*Population!O119</f>
        <v>0</v>
      </c>
      <c r="Q120" s="4">
        <f>CumHKI!P120*Inputs!S$15*Population!P119</f>
        <v>0</v>
      </c>
      <c r="R120" s="4">
        <f>CumHKI!Q120*Inputs!T$15*Population!Q119</f>
        <v>0</v>
      </c>
      <c r="S120" s="4">
        <f>CumHKI!R120*Inputs!U$15*Population!R119</f>
        <v>101704.01032774073</v>
      </c>
      <c r="T120" s="4">
        <f>CumHKI!S120*Inputs!V$15*Population!S119</f>
        <v>140826.0263231438</v>
      </c>
      <c r="U120" s="4">
        <f>CumHKI!T120*Inputs!W$15*Population!T119</f>
        <v>265770.85587326705</v>
      </c>
      <c r="V120" s="4">
        <f>CumHKI!U120*Inputs!X$15*Population!U119</f>
        <v>450983.47445463418</v>
      </c>
      <c r="W120" s="4">
        <f>CumHKI!V120*Inputs!Y$15*Population!V119</f>
        <v>807232.33879540872</v>
      </c>
      <c r="X120" s="4">
        <f>CumHKI!W120*Inputs!Z$15*Population!W119</f>
        <v>1147290.9216518567</v>
      </c>
      <c r="Y120" s="4">
        <f>CumHKI!X120*Inputs!AA$15*Population!X119</f>
        <v>1772175.2815785329</v>
      </c>
      <c r="Z120" s="4">
        <f>CumHKI!Y120*Inputs!AB$15*Population!Y119</f>
        <v>2499359.4084081654</v>
      </c>
      <c r="AA120" s="4">
        <f>CumHKI!Z120*Inputs!AC$15*Population!Z119</f>
        <v>3432074.7426803061</v>
      </c>
      <c r="AB120" s="4">
        <f>CumHKI!AA120*Inputs!AD$15*Population!AA119</f>
        <v>4699265.2853098484</v>
      </c>
      <c r="AC120" s="4">
        <f>CumHKI!AB120*Inputs!AE$15*Population!AB119</f>
        <v>6156917.4855703814</v>
      </c>
      <c r="AD120" s="4">
        <f>CumHKI!AC120*Inputs!AF$15*Population!AC119</f>
        <v>7864064.719192313</v>
      </c>
      <c r="AE120" s="4">
        <f>CumHKI!AD120*Inputs!AG$15*Population!AD119</f>
        <v>9298554.4199878722</v>
      </c>
      <c r="AF120" s="4">
        <f>CumHKI!AE120*Inputs!AH$15*Population!AE119</f>
        <v>11272157.217285894</v>
      </c>
      <c r="AG120" s="4">
        <f>CumHKI!AF120*Inputs!AI$15*Population!AF119</f>
        <v>13746510.695182212</v>
      </c>
      <c r="AH120" s="4">
        <f>CumHKI!AG120*Inputs!AJ$15*Population!AG119</f>
        <v>15534759.589256765</v>
      </c>
      <c r="AI120" s="4">
        <f>CumHKI!AH120*Inputs!AK$15*Population!AH119</f>
        <v>17582137.282084789</v>
      </c>
      <c r="AJ120" s="4">
        <f>CumHKI!AI120*Inputs!AL$15*Population!AI119</f>
        <v>17247833.912299581</v>
      </c>
      <c r="AK120" s="4">
        <f>CumHKI!AJ120*Inputs!AM$15*Population!AJ119</f>
        <v>16306226.660940295</v>
      </c>
      <c r="AL120" s="4">
        <f>CumHKI!AK120*Inputs!AN$15*Population!AK119</f>
        <v>15555831.39566147</v>
      </c>
      <c r="AM120" s="4">
        <f>CumHKI!AL120*Inputs!AO$15*Population!AL119</f>
        <v>14311485.106351314</v>
      </c>
      <c r="AN120" s="4">
        <f>CumHKI!AM120*Inputs!AP$15*Population!AM119</f>
        <v>13477788.045400018</v>
      </c>
      <c r="AO120" s="4">
        <f>CumHKI!AN120*Inputs!AQ$15*Population!AN119</f>
        <v>12603775.781017097</v>
      </c>
      <c r="AP120" s="4">
        <f>CumHKI!AO120*Inputs!AR$15*Population!AO119</f>
        <v>11682734.580191778</v>
      </c>
      <c r="AQ120" s="4">
        <f>CumHKI!AP120*Inputs!AS$15*Population!AP119</f>
        <v>11323942.259752315</v>
      </c>
      <c r="AR120" s="4">
        <f>CumHKI!AQ120*Inputs!AT$15*Population!AQ119</f>
        <v>10997522.728296593</v>
      </c>
      <c r="AS120" s="4">
        <f>CumHKI!AR120*Inputs!AU$15*Population!AR119</f>
        <v>11133338.54560071</v>
      </c>
      <c r="AT120" s="4">
        <f>CumHKI!AS120*Inputs!AV$15*Population!AS119</f>
        <v>11189145.390241805</v>
      </c>
      <c r="AU120" s="4">
        <f>CumHKI!AT120*Inputs!AW$15*Population!AT119</f>
        <v>11626940.319897724</v>
      </c>
      <c r="AV120" s="4">
        <f>CumHKI!AU120*Inputs!AX$15*Population!AU119</f>
        <v>12234596.560027925</v>
      </c>
      <c r="AW120" s="4">
        <f>CumHKI!AV120*Inputs!AY$15*Population!AV119</f>
        <v>12433440.197680602</v>
      </c>
      <c r="AX120" s="4">
        <f>CumHKI!AW120*Inputs!AZ$15*Population!AW119</f>
        <v>12719579.85443116</v>
      </c>
      <c r="AY120" s="4">
        <f>CumHKI!AX120*Inputs!BA$15*Population!AX119</f>
        <v>11838327.2331753</v>
      </c>
      <c r="AZ120" s="4">
        <f>CumHKI!AY120*Inputs!BB$15*Population!AY119</f>
        <v>10973968.050412174</v>
      </c>
      <c r="BA120" s="4">
        <f>CumHKI!AZ120*Inputs!BC$15*Population!AZ119</f>
        <v>10817599.62937844</v>
      </c>
      <c r="BB120" s="4">
        <f>CumHKI!BA120*Inputs!BD$15*Population!BA119</f>
        <v>10048347.983827775</v>
      </c>
      <c r="BC120" s="4">
        <f>CumHKI!BB120*Inputs!BE$15*Population!BB119</f>
        <v>9683559.4178541824</v>
      </c>
      <c r="BD120" s="4">
        <f>CumHKI!BC120*Inputs!BF$15*Population!BC119</f>
        <v>8935272.9381658491</v>
      </c>
      <c r="BE120" s="4">
        <f>CumHKI!BD120*Inputs!BG$15*Population!BD119</f>
        <v>8171668.316784339</v>
      </c>
      <c r="BF120" s="4">
        <f>CumHKI!BE120*Inputs!BH$15*Population!BE119</f>
        <v>7867059.7660859358</v>
      </c>
      <c r="BG120" s="4">
        <f>CumHKI!BF120*Inputs!BI$15*Population!BF119</f>
        <v>7981512.0870639691</v>
      </c>
      <c r="BH120" s="4">
        <f>CumHKI!BG120*Inputs!BJ$15*Population!BG119</f>
        <v>7753418.2777357902</v>
      </c>
      <c r="BI120" s="4">
        <f>CumHKI!BH120*Inputs!BK$15*Population!BH119</f>
        <v>7105923.5338308858</v>
      </c>
      <c r="BJ120" s="4">
        <f>CumHKI!BI120*Inputs!BL$15*Population!BI119</f>
        <v>6212415.6977892239</v>
      </c>
      <c r="BK120" s="4">
        <f>CumHKI!BJ120*Inputs!BM$15*Population!BJ119</f>
        <v>5336820.791515098</v>
      </c>
      <c r="BL120" s="4">
        <f>CumHKI!BK120*Inputs!BN$15*Population!BK119</f>
        <v>4171840.6383061665</v>
      </c>
      <c r="BM120" s="4">
        <f>CumHKI!BL120*Inputs!BO$15*Population!BL119</f>
        <v>3342696.1860879287</v>
      </c>
      <c r="BN120" s="4">
        <f>CumHKI!BM120*Inputs!BP$15*Population!BM119</f>
        <v>2769621.2233558581</v>
      </c>
      <c r="BO120" s="4">
        <f>CumHKI!BN120*Inputs!BQ$15*Population!BN119</f>
        <v>2204226.5546233975</v>
      </c>
      <c r="BP120" s="4">
        <f>CumHKI!BO120*Inputs!BR$15*Population!BO119</f>
        <v>2182277.2237269948</v>
      </c>
      <c r="BQ120" s="4">
        <f>CumHKI!BP120*Inputs!BS$15*Population!BP119</f>
        <v>1841536.4359435616</v>
      </c>
      <c r="BR120" s="4">
        <f>CumHKI!BQ120*Inputs!BT$15*Population!BQ119</f>
        <v>1639223.7743538539</v>
      </c>
      <c r="BS120" s="4">
        <f>CumHKI!BR120*Inputs!BU$15*Population!BR119</f>
        <v>1507990.2942547239</v>
      </c>
      <c r="BT120" s="4">
        <f>CumHKI!BS120*Inputs!BV$15*Population!BS119</f>
        <v>1415698.72919047</v>
      </c>
      <c r="BU120" s="4">
        <f>CumHKI!BT120*Inputs!BW$15*Population!BT119</f>
        <v>1251949.3266562414</v>
      </c>
      <c r="BV120" s="4">
        <f>CumHKI!BU120*Inputs!BX$15*Population!BU119</f>
        <v>1140659.5055071057</v>
      </c>
      <c r="BW120" s="4">
        <f>CumHKI!BV120*Inputs!BY$15*Population!BV119</f>
        <v>950752.96825027559</v>
      </c>
      <c r="BX120" s="4">
        <f>CumHKI!BW120*Inputs!BZ$15*Population!BW119</f>
        <v>846687.33832430188</v>
      </c>
      <c r="BY120" s="4">
        <f>CumHKI!BX120*Inputs!CA$15*Population!BX119</f>
        <v>803972.95666698215</v>
      </c>
      <c r="BZ120" s="4">
        <f>CumHKI!BY120*Inputs!CB$15*Population!BY119</f>
        <v>759025.47113712737</v>
      </c>
      <c r="CA120" s="4">
        <f>CumHKI!BZ120*Inputs!CC$15*Population!BZ119</f>
        <v>626303.66722018446</v>
      </c>
      <c r="CB120" s="4">
        <f>CumHKI!CA120*Inputs!CD$15*Population!CA119</f>
        <v>651267.34772946173</v>
      </c>
      <c r="CC120" s="4">
        <f>CumHKI!CB120*Inputs!CE$15*Population!CB119</f>
        <v>569994.65705752373</v>
      </c>
      <c r="CD120" s="4">
        <f>CumHKI!CC120*Inputs!CF$15*Population!CC119</f>
        <v>450428.40587194439</v>
      </c>
      <c r="CE120" s="4">
        <f>CumHKI!CD120*Inputs!CG$15*Population!CD119</f>
        <v>394901.21405895334</v>
      </c>
      <c r="CF120" s="4">
        <f>CumHKI!CE120*Inputs!CH$15*Population!CE119</f>
        <v>297269.39645482361</v>
      </c>
      <c r="CG120" s="4">
        <f>CumHKI!CF120*Inputs!CI$15*Population!CF119</f>
        <v>260966.62627437676</v>
      </c>
      <c r="CH120" s="4">
        <f>CumHKI!CG120*Inputs!CJ$15*Population!CG119</f>
        <v>224999.21729666725</v>
      </c>
      <c r="CI120" s="4">
        <f>CumHKI!CH120*Inputs!CK$15*Population!CH119</f>
        <v>190003.18132083197</v>
      </c>
      <c r="CJ120" s="4">
        <f>CumHKI!CI120*Inputs!CL$15*Population!CI119</f>
        <v>158583.74740597361</v>
      </c>
      <c r="CK120" s="4">
        <f>CumHKI!CJ120*Inputs!CM$15*Population!CJ119</f>
        <v>130360.50252941091</v>
      </c>
      <c r="CL120" s="4">
        <f>CumHKI!CK120*Inputs!CN$15*Population!CK119</f>
        <v>106188.9031211759</v>
      </c>
      <c r="CM120" s="4">
        <f>CumHKI!CL120*Inputs!CO$15*Population!CL119</f>
        <v>85957.240355740432</v>
      </c>
      <c r="CN120" s="4">
        <f>CumHKI!CM120*Inputs!CP$15*Population!CM119</f>
        <v>68660.46782900067</v>
      </c>
      <c r="CO120" s="4">
        <f>CumHKI!CN120*Inputs!CQ$15*Population!CN119</f>
        <v>53019.355140902131</v>
      </c>
      <c r="CP120" s="4">
        <f>CumHKI!CO120*Inputs!CR$15*Population!CO119</f>
        <v>38918.57982303061</v>
      </c>
      <c r="CQ120" s="4">
        <f>CumHKI!CP120*Inputs!CS$15*Population!CP119</f>
        <v>28831.054000439621</v>
      </c>
      <c r="CR120" s="4">
        <f>CumHKI!CQ120*Inputs!CT$15*Population!CQ119</f>
        <v>22022.326143408893</v>
      </c>
      <c r="CS120" s="4">
        <f>CumHKI!CR120*Inputs!CU$15*Population!CR119</f>
        <v>17189.687649489777</v>
      </c>
      <c r="CT120" s="4">
        <f>CumHKI!CS120*Inputs!CV$15*Population!CS119</f>
        <v>13072.770837294114</v>
      </c>
      <c r="CU120" s="4">
        <f>CumHKI!CT120*Inputs!CW$15*Population!CT119</f>
        <v>10022.585490424304</v>
      </c>
      <c r="CV120" s="4">
        <f>CumHKI!CU120*Inputs!CX$15*Population!CU119</f>
        <v>7708.4108848465148</v>
      </c>
      <c r="CW120" s="4">
        <f>CumHKI!CV120*Inputs!CY$15*Population!CV119</f>
        <v>5888.7266532274107</v>
      </c>
      <c r="CX120" s="4">
        <f>CumHKI!CW120*Inputs!CZ$15*Population!CW119</f>
        <v>4464.4346612476829</v>
      </c>
      <c r="CY120" s="4">
        <f>CumHKI!CX120*Inputs!DA$15*Population!CX119</f>
        <v>3342.2698983332989</v>
      </c>
      <c r="CZ120" s="4">
        <f>CumHKI!CY120*Inputs!DB$15*Population!CY119</f>
        <v>2543.9425105189434</v>
      </c>
    </row>
    <row r="121" spans="1:104" x14ac:dyDescent="0.25">
      <c r="A121">
        <f>'HKFI(x)'!AE119</f>
        <v>2067</v>
      </c>
      <c r="B121">
        <f t="shared" si="4"/>
        <v>455275344.62303889</v>
      </c>
      <c r="C121">
        <f t="shared" si="3"/>
        <v>4.5185349166652511</v>
      </c>
      <c r="D121" s="4">
        <f>CumHKI!C121*Inputs!F$15*Population!C120</f>
        <v>0</v>
      </c>
      <c r="E121" s="4">
        <f>CumHKI!D121*Inputs!G$15*Population!D120</f>
        <v>0</v>
      </c>
      <c r="F121" s="4">
        <f>CumHKI!E121*Inputs!H$15*Population!E120</f>
        <v>0</v>
      </c>
      <c r="G121" s="4">
        <f>CumHKI!F121*Inputs!I$15*Population!F120</f>
        <v>0</v>
      </c>
      <c r="H121" s="4">
        <f>CumHKI!G121*Inputs!J$15*Population!G120</f>
        <v>0</v>
      </c>
      <c r="I121" s="4">
        <f>CumHKI!H121*Inputs!K$15*Population!H120</f>
        <v>0</v>
      </c>
      <c r="J121" s="4">
        <f>CumHKI!I121*Inputs!L$15*Population!I120</f>
        <v>0</v>
      </c>
      <c r="K121" s="4">
        <f>CumHKI!J121*Inputs!M$15*Population!J120</f>
        <v>0</v>
      </c>
      <c r="L121" s="4">
        <f>CumHKI!K121*Inputs!N$15*Population!K120</f>
        <v>0</v>
      </c>
      <c r="M121" s="4">
        <f>CumHKI!L121*Inputs!O$15*Population!L120</f>
        <v>0</v>
      </c>
      <c r="N121" s="4">
        <f>CumHKI!M121*Inputs!P$15*Population!M120</f>
        <v>0</v>
      </c>
      <c r="O121" s="4">
        <f>CumHKI!N121*Inputs!Q$15*Population!N120</f>
        <v>0</v>
      </c>
      <c r="P121" s="4">
        <f>CumHKI!O121*Inputs!R$15*Population!O120</f>
        <v>0</v>
      </c>
      <c r="Q121" s="4">
        <f>CumHKI!P121*Inputs!S$15*Population!P120</f>
        <v>0</v>
      </c>
      <c r="R121" s="4">
        <f>CumHKI!Q121*Inputs!T$15*Population!Q120</f>
        <v>0</v>
      </c>
      <c r="S121" s="4">
        <f>CumHKI!R121*Inputs!U$15*Population!R120</f>
        <v>108500.68036072697</v>
      </c>
      <c r="T121" s="4">
        <f>CumHKI!S121*Inputs!V$15*Population!S120</f>
        <v>149298.18111243457</v>
      </c>
      <c r="U121" s="4">
        <f>CumHKI!T121*Inputs!W$15*Population!T120</f>
        <v>279459.71267538262</v>
      </c>
      <c r="V121" s="4">
        <f>CumHKI!U121*Inputs!X$15*Population!U120</f>
        <v>470512.05371639604</v>
      </c>
      <c r="W121" s="4">
        <f>CumHKI!V121*Inputs!Y$15*Population!V120</f>
        <v>839100.45043089718</v>
      </c>
      <c r="X121" s="4">
        <f>CumHKI!W121*Inputs!Z$15*Population!W120</f>
        <v>1190056.4896641164</v>
      </c>
      <c r="Y121" s="4">
        <f>CumHKI!X121*Inputs!AA$15*Population!X120</f>
        <v>1804789.7997778086</v>
      </c>
      <c r="Z121" s="4">
        <f>CumHKI!Y121*Inputs!AB$15*Population!Y120</f>
        <v>2486161.0028879698</v>
      </c>
      <c r="AA121" s="4">
        <f>CumHKI!Z121*Inputs!AC$15*Population!Z120</f>
        <v>3370922.9438361325</v>
      </c>
      <c r="AB121" s="4">
        <f>CumHKI!AA121*Inputs!AD$15*Population!AA120</f>
        <v>4646796.4083260978</v>
      </c>
      <c r="AC121" s="4">
        <f>CumHKI!AB121*Inputs!AE$15*Population!AB120</f>
        <v>6136152.7545455955</v>
      </c>
      <c r="AD121" s="4">
        <f>CumHKI!AC121*Inputs!AF$15*Population!AC120</f>
        <v>7786694.9122044463</v>
      </c>
      <c r="AE121" s="4">
        <f>CumHKI!AD121*Inputs!AG$15*Population!AD120</f>
        <v>9128603.6001601536</v>
      </c>
      <c r="AF121" s="4">
        <f>CumHKI!AE121*Inputs!AH$15*Population!AE120</f>
        <v>11074830.171832943</v>
      </c>
      <c r="AG121" s="4">
        <f>CumHKI!AF121*Inputs!AI$15*Population!AF120</f>
        <v>13593175.74380322</v>
      </c>
      <c r="AH121" s="4">
        <f>CumHKI!AG121*Inputs!AJ$15*Population!AG120</f>
        <v>15348647.354382468</v>
      </c>
      <c r="AI121" s="4">
        <f>CumHKI!AH121*Inputs!AK$15*Population!AH120</f>
        <v>18008982.479683239</v>
      </c>
      <c r="AJ121" s="4">
        <f>CumHKI!AI121*Inputs!AL$15*Population!AI120</f>
        <v>18611243.571647394</v>
      </c>
      <c r="AK121" s="4">
        <f>CumHKI!AJ121*Inputs!AM$15*Population!AJ120</f>
        <v>18252844.437447362</v>
      </c>
      <c r="AL121" s="4">
        <f>CumHKI!AK121*Inputs!AN$15*Population!AK120</f>
        <v>17418244.611546114</v>
      </c>
      <c r="AM121" s="4">
        <f>CumHKI!AL121*Inputs!AO$15*Population!AL120</f>
        <v>16157693.912186129</v>
      </c>
      <c r="AN121" s="4">
        <f>CumHKI!AM121*Inputs!AP$15*Population!AM120</f>
        <v>15107724.595108744</v>
      </c>
      <c r="AO121" s="4">
        <f>CumHKI!AN121*Inputs!AQ$15*Population!AN120</f>
        <v>13792681.40675604</v>
      </c>
      <c r="AP121" s="4">
        <f>CumHKI!AO121*Inputs!AR$15*Population!AO120</f>
        <v>12532229.374585509</v>
      </c>
      <c r="AQ121" s="4">
        <f>CumHKI!AP121*Inputs!AS$15*Population!AP120</f>
        <v>12226039.894101411</v>
      </c>
      <c r="AR121" s="4">
        <f>CumHKI!AQ121*Inputs!AT$15*Population!AQ120</f>
        <v>11956757.119149048</v>
      </c>
      <c r="AS121" s="4">
        <f>CumHKI!AR121*Inputs!AU$15*Population!AR120</f>
        <v>11711500.187261317</v>
      </c>
      <c r="AT121" s="4">
        <f>CumHKI!AS121*Inputs!AV$15*Population!AS120</f>
        <v>11223443.397420587</v>
      </c>
      <c r="AU121" s="4">
        <f>CumHKI!AT121*Inputs!AW$15*Population!AT120</f>
        <v>11368438.423012372</v>
      </c>
      <c r="AV121" s="4">
        <f>CumHKI!AU121*Inputs!AX$15*Population!AU120</f>
        <v>12032437.642636146</v>
      </c>
      <c r="AW121" s="4">
        <f>CumHKI!AV121*Inputs!AY$15*Population!AV120</f>
        <v>12221800.210438276</v>
      </c>
      <c r="AX121" s="4">
        <f>CumHKI!AW121*Inputs!AZ$15*Population!AW120</f>
        <v>12722206.545197029</v>
      </c>
      <c r="AY121" s="4">
        <f>CumHKI!AX121*Inputs!BA$15*Population!AX120</f>
        <v>12157452.178995959</v>
      </c>
      <c r="AZ121" s="4">
        <f>CumHKI!AY121*Inputs!BB$15*Population!AY120</f>
        <v>11472797.645220632</v>
      </c>
      <c r="BA121" s="4">
        <f>CumHKI!AZ121*Inputs!BC$15*Population!AZ120</f>
        <v>11280324.272471927</v>
      </c>
      <c r="BB121" s="4">
        <f>CumHKI!BA121*Inputs!BD$15*Population!BA120</f>
        <v>10477555.589299293</v>
      </c>
      <c r="BC121" s="4">
        <f>CumHKI!BB121*Inputs!BE$15*Population!BB120</f>
        <v>10201102.113458732</v>
      </c>
      <c r="BD121" s="4">
        <f>CumHKI!BC121*Inputs!BF$15*Population!BC120</f>
        <v>9535070.5598683748</v>
      </c>
      <c r="BE121" s="4">
        <f>CumHKI!BD121*Inputs!BG$15*Population!BD120</f>
        <v>8801247.8225148562</v>
      </c>
      <c r="BF121" s="4">
        <f>CumHKI!BE121*Inputs!BH$15*Population!BE120</f>
        <v>8488973.6373041254</v>
      </c>
      <c r="BG121" s="4">
        <f>CumHKI!BF121*Inputs!BI$15*Population!BF120</f>
        <v>7932850.8116290774</v>
      </c>
      <c r="BH121" s="4">
        <f>CumHKI!BG121*Inputs!BJ$15*Population!BG120</f>
        <v>7849693.8999307957</v>
      </c>
      <c r="BI121" s="4">
        <f>CumHKI!BH121*Inputs!BK$15*Population!BH120</f>
        <v>7355185.9435655745</v>
      </c>
      <c r="BJ121" s="4">
        <f>CumHKI!BI121*Inputs!BL$15*Population!BI120</f>
        <v>6581747.7684818069</v>
      </c>
      <c r="BK121" s="4">
        <f>CumHKI!BJ121*Inputs!BM$15*Population!BJ120</f>
        <v>5806010.1103064753</v>
      </c>
      <c r="BL121" s="4">
        <f>CumHKI!BK121*Inputs!BN$15*Population!BK120</f>
        <v>4678546.5659998897</v>
      </c>
      <c r="BM121" s="4">
        <f>CumHKI!BL121*Inputs!BO$15*Population!BL120</f>
        <v>3714119.5152163729</v>
      </c>
      <c r="BN121" s="4">
        <f>CumHKI!BM121*Inputs!BP$15*Population!BM120</f>
        <v>2970289.6871047495</v>
      </c>
      <c r="BO121" s="4">
        <f>CumHKI!BN121*Inputs!BQ$15*Population!BN120</f>
        <v>2311673.9592127842</v>
      </c>
      <c r="BP121" s="4">
        <f>CumHKI!BO121*Inputs!BR$15*Population!BO120</f>
        <v>2319169.3816203843</v>
      </c>
      <c r="BQ121" s="4">
        <f>CumHKI!BP121*Inputs!BS$15*Population!BP120</f>
        <v>1966014.5774511753</v>
      </c>
      <c r="BR121" s="4">
        <f>CumHKI!BQ121*Inputs!BT$15*Population!BQ120</f>
        <v>1744288.7385891867</v>
      </c>
      <c r="BS121" s="4">
        <f>CumHKI!BR121*Inputs!BU$15*Population!BR120</f>
        <v>1602612.886607843</v>
      </c>
      <c r="BT121" s="4">
        <f>CumHKI!BS121*Inputs!BV$15*Population!BS120</f>
        <v>1505511.7504770746</v>
      </c>
      <c r="BU121" s="4">
        <f>CumHKI!BT121*Inputs!BW$15*Population!BT120</f>
        <v>1332862.3058642992</v>
      </c>
      <c r="BV121" s="4">
        <f>CumHKI!BU121*Inputs!BX$15*Population!BU120</f>
        <v>1218457.1952071576</v>
      </c>
      <c r="BW121" s="4">
        <f>CumHKI!BV121*Inputs!BY$15*Population!BV120</f>
        <v>1014907.4689191116</v>
      </c>
      <c r="BX121" s="4">
        <f>CumHKI!BW121*Inputs!BZ$15*Population!BW120</f>
        <v>897555.55203496234</v>
      </c>
      <c r="BY121" s="4">
        <f>CumHKI!BX121*Inputs!CA$15*Population!BX120</f>
        <v>845797.23716830963</v>
      </c>
      <c r="BZ121" s="4">
        <f>CumHKI!BY121*Inputs!CB$15*Population!BY120</f>
        <v>799734.46987268911</v>
      </c>
      <c r="CA121" s="4">
        <f>CumHKI!BZ121*Inputs!CC$15*Population!BZ120</f>
        <v>660256.81235507748</v>
      </c>
      <c r="CB121" s="4">
        <f>CumHKI!CA121*Inputs!CD$15*Population!CA120</f>
        <v>689128.2999109372</v>
      </c>
      <c r="CC121" s="4">
        <f>CumHKI!CB121*Inputs!CE$15*Population!CB120</f>
        <v>605667.98741992342</v>
      </c>
      <c r="CD121" s="4">
        <f>CumHKI!CC121*Inputs!CF$15*Population!CC120</f>
        <v>478404.09766652749</v>
      </c>
      <c r="CE121" s="4">
        <f>CumHKI!CD121*Inputs!CG$15*Population!CD120</f>
        <v>416429.14590196463</v>
      </c>
      <c r="CF121" s="4">
        <f>CumHKI!CE121*Inputs!CH$15*Population!CE120</f>
        <v>310574.38110130717</v>
      </c>
      <c r="CG121" s="4">
        <f>CumHKI!CF121*Inputs!CI$15*Population!CF120</f>
        <v>272599.70233320544</v>
      </c>
      <c r="CH121" s="4">
        <f>CumHKI!CG121*Inputs!CJ$15*Population!CG120</f>
        <v>236830.70238061421</v>
      </c>
      <c r="CI121" s="4">
        <f>CumHKI!CH121*Inputs!CK$15*Population!CH120</f>
        <v>201708.25973489686</v>
      </c>
      <c r="CJ121" s="4">
        <f>CumHKI!CI121*Inputs!CL$15*Population!CI120</f>
        <v>167831.04232180954</v>
      </c>
      <c r="CK121" s="4">
        <f>CumHKI!CJ121*Inputs!CM$15*Population!CJ120</f>
        <v>137658.81361754358</v>
      </c>
      <c r="CL121" s="4">
        <f>CumHKI!CK121*Inputs!CN$15*Population!CK120</f>
        <v>110757.67595998738</v>
      </c>
      <c r="CM121" s="4">
        <f>CumHKI!CL121*Inputs!CO$15*Population!CL120</f>
        <v>88097.599365293252</v>
      </c>
      <c r="CN121" s="4">
        <f>CumHKI!CM121*Inputs!CP$15*Population!CM120</f>
        <v>69616.663522071511</v>
      </c>
      <c r="CO121" s="4">
        <f>CumHKI!CN121*Inputs!CQ$15*Population!CN120</f>
        <v>54222.090713892379</v>
      </c>
      <c r="CP121" s="4">
        <f>CumHKI!CO121*Inputs!CR$15*Population!CO120</f>
        <v>40458.757445820695</v>
      </c>
      <c r="CQ121" s="4">
        <f>CumHKI!CP121*Inputs!CS$15*Population!CP120</f>
        <v>29698.538901712771</v>
      </c>
      <c r="CR121" s="4">
        <f>CumHKI!CQ121*Inputs!CT$15*Population!CQ120</f>
        <v>22000.807395925218</v>
      </c>
      <c r="CS121" s="4">
        <f>CumHKI!CR121*Inputs!CU$15*Population!CR120</f>
        <v>16805.107294516522</v>
      </c>
      <c r="CT121" s="4">
        <f>CumHKI!CS121*Inputs!CV$15*Population!CS120</f>
        <v>13117.349340290244</v>
      </c>
      <c r="CU121" s="4">
        <f>CumHKI!CT121*Inputs!CW$15*Population!CT120</f>
        <v>9975.7543833808595</v>
      </c>
      <c r="CV121" s="4">
        <f>CumHKI!CU121*Inputs!CX$15*Population!CU120</f>
        <v>7648.1759210279824</v>
      </c>
      <c r="CW121" s="4">
        <f>CumHKI!CV121*Inputs!CY$15*Population!CV120</f>
        <v>5882.2429177780205</v>
      </c>
      <c r="CX121" s="4">
        <f>CumHKI!CW121*Inputs!CZ$15*Population!CW120</f>
        <v>4493.6526046856306</v>
      </c>
      <c r="CY121" s="4">
        <f>CumHKI!CX121*Inputs!DA$15*Population!CX120</f>
        <v>3406.7837794728284</v>
      </c>
      <c r="CZ121" s="4">
        <f>CumHKI!CY121*Inputs!DB$15*Population!CY120</f>
        <v>2550.4664622149512</v>
      </c>
    </row>
    <row r="122" spans="1:104" x14ac:dyDescent="0.25">
      <c r="A122">
        <f>'HKFI(x)'!AE120</f>
        <v>2068</v>
      </c>
      <c r="B122">
        <f t="shared" si="4"/>
        <v>475390263.68724173</v>
      </c>
      <c r="C122">
        <f t="shared" si="3"/>
        <v>4.4181876532008779</v>
      </c>
      <c r="D122" s="4">
        <f>CumHKI!C122*Inputs!F$15*Population!C121</f>
        <v>0</v>
      </c>
      <c r="E122" s="4">
        <f>CumHKI!D122*Inputs!G$15*Population!D121</f>
        <v>0</v>
      </c>
      <c r="F122" s="4">
        <f>CumHKI!E122*Inputs!H$15*Population!E121</f>
        <v>0</v>
      </c>
      <c r="G122" s="4">
        <f>CumHKI!F122*Inputs!I$15*Population!F121</f>
        <v>0</v>
      </c>
      <c r="H122" s="4">
        <f>CumHKI!G122*Inputs!J$15*Population!G121</f>
        <v>0</v>
      </c>
      <c r="I122" s="4">
        <f>CumHKI!H122*Inputs!K$15*Population!H121</f>
        <v>0</v>
      </c>
      <c r="J122" s="4">
        <f>CumHKI!I122*Inputs!L$15*Population!I121</f>
        <v>0</v>
      </c>
      <c r="K122" s="4">
        <f>CumHKI!J122*Inputs!M$15*Population!J121</f>
        <v>0</v>
      </c>
      <c r="L122" s="4">
        <f>CumHKI!K122*Inputs!N$15*Population!K121</f>
        <v>0</v>
      </c>
      <c r="M122" s="4">
        <f>CumHKI!L122*Inputs!O$15*Population!L121</f>
        <v>0</v>
      </c>
      <c r="N122" s="4">
        <f>CumHKI!M122*Inputs!P$15*Population!M121</f>
        <v>0</v>
      </c>
      <c r="O122" s="4">
        <f>CumHKI!N122*Inputs!Q$15*Population!N121</f>
        <v>0</v>
      </c>
      <c r="P122" s="4">
        <f>CumHKI!O122*Inputs!R$15*Population!O121</f>
        <v>0</v>
      </c>
      <c r="Q122" s="4">
        <f>CumHKI!P122*Inputs!S$15*Population!P121</f>
        <v>0</v>
      </c>
      <c r="R122" s="4">
        <f>CumHKI!Q122*Inputs!T$15*Population!Q121</f>
        <v>0</v>
      </c>
      <c r="S122" s="4">
        <f>CumHKI!R122*Inputs!U$15*Population!R121</f>
        <v>115933.7885193121</v>
      </c>
      <c r="T122" s="4">
        <f>CumHKI!S122*Inputs!V$15*Population!S121</f>
        <v>159072.40198319344</v>
      </c>
      <c r="U122" s="4">
        <f>CumHKI!T122*Inputs!W$15*Population!T121</f>
        <v>295976.52663939697</v>
      </c>
      <c r="V122" s="4">
        <f>CumHKI!U122*Inputs!X$15*Population!U121</f>
        <v>494443.52313557098</v>
      </c>
      <c r="W122" s="4">
        <f>CumHKI!V122*Inputs!Y$15*Population!V121</f>
        <v>874929.0453979153</v>
      </c>
      <c r="X122" s="4">
        <f>CumHKI!W122*Inputs!Z$15*Population!W121</f>
        <v>1236574.8963334959</v>
      </c>
      <c r="Y122" s="4">
        <f>CumHKI!X122*Inputs!AA$15*Population!X121</f>
        <v>1872106.1028865168</v>
      </c>
      <c r="Z122" s="4">
        <f>CumHKI!Y122*Inputs!AB$15*Population!Y121</f>
        <v>2532624.3991843401</v>
      </c>
      <c r="AA122" s="4">
        <f>CumHKI!Z122*Inputs!AC$15*Population!Z121</f>
        <v>3355414.2010593135</v>
      </c>
      <c r="AB122" s="4">
        <f>CumHKI!AA122*Inputs!AD$15*Population!AA121</f>
        <v>4567718.7461321196</v>
      </c>
      <c r="AC122" s="4">
        <f>CumHKI!AB122*Inputs!AE$15*Population!AB121</f>
        <v>6073157.9631652022</v>
      </c>
      <c r="AD122" s="4">
        <f>CumHKI!AC122*Inputs!AF$15*Population!AC121</f>
        <v>7768683.9542793473</v>
      </c>
      <c r="AE122" s="4">
        <f>CumHKI!AD122*Inputs!AG$15*Population!AD121</f>
        <v>9050907.7138849087</v>
      </c>
      <c r="AF122" s="4">
        <f>CumHKI!AE122*Inputs!AH$15*Population!AE121</f>
        <v>10886956.178128557</v>
      </c>
      <c r="AG122" s="4">
        <f>CumHKI!AF122*Inputs!AI$15*Population!AF121</f>
        <v>13372851.056792114</v>
      </c>
      <c r="AH122" s="4">
        <f>CumHKI!AG122*Inputs!AJ$15*Population!AG121</f>
        <v>15197120.479442673</v>
      </c>
      <c r="AI122" s="4">
        <f>CumHKI!AH122*Inputs!AK$15*Population!AH121</f>
        <v>17815824.646568637</v>
      </c>
      <c r="AJ122" s="4">
        <f>CumHKI!AI122*Inputs!AL$15*Population!AI121</f>
        <v>19087027.561014526</v>
      </c>
      <c r="AK122" s="4">
        <f>CumHKI!AJ122*Inputs!AM$15*Population!AJ121</f>
        <v>19720308.633478988</v>
      </c>
      <c r="AL122" s="4">
        <f>CumHKI!AK122*Inputs!AN$15*Population!AK121</f>
        <v>19521748.320811957</v>
      </c>
      <c r="AM122" s="4">
        <f>CumHKI!AL122*Inputs!AO$15*Population!AL121</f>
        <v>18114070.964695007</v>
      </c>
      <c r="AN122" s="4">
        <f>CumHKI!AM122*Inputs!AP$15*Population!AM121</f>
        <v>17076792.921792906</v>
      </c>
      <c r="AO122" s="4">
        <f>CumHKI!AN122*Inputs!AQ$15*Population!AN121</f>
        <v>15478044.266897703</v>
      </c>
      <c r="AP122" s="4">
        <f>CumHKI!AO122*Inputs!AR$15*Population!AO121</f>
        <v>13728775.474800421</v>
      </c>
      <c r="AQ122" s="4">
        <f>CumHKI!AP122*Inputs!AS$15*Population!AP121</f>
        <v>13128110.984232811</v>
      </c>
      <c r="AR122" s="4">
        <f>CumHKI!AQ122*Inputs!AT$15*Population!AQ121</f>
        <v>12921865.049076403</v>
      </c>
      <c r="AS122" s="4">
        <f>CumHKI!AR122*Inputs!AU$15*Population!AR121</f>
        <v>12744964.230687505</v>
      </c>
      <c r="AT122" s="4">
        <f>CumHKI!AS122*Inputs!AV$15*Population!AS121</f>
        <v>11816810.657260356</v>
      </c>
      <c r="AU122" s="4">
        <f>CumHKI!AT122*Inputs!AW$15*Population!AT121</f>
        <v>11412785.116883779</v>
      </c>
      <c r="AV122" s="4">
        <f>CumHKI!AU122*Inputs!AX$15*Population!AU121</f>
        <v>11773942.244859589</v>
      </c>
      <c r="AW122" s="4">
        <f>CumHKI!AV122*Inputs!AY$15*Population!AV121</f>
        <v>12028275.843669398</v>
      </c>
      <c r="AX122" s="4">
        <f>CumHKI!AW122*Inputs!AZ$15*Population!AW121</f>
        <v>12513552.430798946</v>
      </c>
      <c r="AY122" s="4">
        <f>CumHKI!AX122*Inputs!BA$15*Population!AX121</f>
        <v>12167200.945075657</v>
      </c>
      <c r="AZ122" s="4">
        <f>CumHKI!AY122*Inputs!BB$15*Population!AY121</f>
        <v>11788557.037761576</v>
      </c>
      <c r="BA122" s="4">
        <f>CumHKI!AZ122*Inputs!BC$15*Population!AZ121</f>
        <v>11798470.820106344</v>
      </c>
      <c r="BB122" s="4">
        <f>CumHKI!BA122*Inputs!BD$15*Population!BA121</f>
        <v>10928991.287804946</v>
      </c>
      <c r="BC122" s="4">
        <f>CumHKI!BB122*Inputs!BE$15*Population!BB121</f>
        <v>10638348.7585572</v>
      </c>
      <c r="BD122" s="4">
        <f>CumHKI!BC122*Inputs!BF$15*Population!BC121</f>
        <v>10044607.780841617</v>
      </c>
      <c r="BE122" s="4">
        <f>CumHKI!BD122*Inputs!BG$15*Population!BD121</f>
        <v>9390495.1124536712</v>
      </c>
      <c r="BF122" s="4">
        <f>CumHKI!BE122*Inputs!BH$15*Population!BE121</f>
        <v>9139860.8818233516</v>
      </c>
      <c r="BG122" s="4">
        <f>CumHKI!BF122*Inputs!BI$15*Population!BF121</f>
        <v>8555381.4772318844</v>
      </c>
      <c r="BH122" s="4">
        <f>CumHKI!BG122*Inputs!BJ$15*Population!BG121</f>
        <v>7796086.8232307769</v>
      </c>
      <c r="BI122" s="4">
        <f>CumHKI!BH122*Inputs!BK$15*Population!BH121</f>
        <v>7438581.8987643262</v>
      </c>
      <c r="BJ122" s="4">
        <f>CumHKI!BI122*Inputs!BL$15*Population!BI121</f>
        <v>6802836.3569568135</v>
      </c>
      <c r="BK122" s="4">
        <f>CumHKI!BJ122*Inputs!BM$15*Population!BJ121</f>
        <v>6140504.8227472166</v>
      </c>
      <c r="BL122" s="4">
        <f>CumHKI!BK122*Inputs!BN$15*Population!BK121</f>
        <v>5079880.6376817264</v>
      </c>
      <c r="BM122" s="4">
        <f>CumHKI!BL122*Inputs!BO$15*Population!BL121</f>
        <v>4155824.8293389552</v>
      </c>
      <c r="BN122" s="4">
        <f>CumHKI!BM122*Inputs!BP$15*Population!BM121</f>
        <v>3292503.229996508</v>
      </c>
      <c r="BO122" s="4">
        <f>CumHKI!BN122*Inputs!BQ$15*Population!BN121</f>
        <v>2472677.775684406</v>
      </c>
      <c r="BP122" s="4">
        <f>CumHKI!BO122*Inputs!BR$15*Population!BO121</f>
        <v>2424378.8565257383</v>
      </c>
      <c r="BQ122" s="4">
        <f>CumHKI!BP122*Inputs!BS$15*Population!BP121</f>
        <v>2080975.5145845099</v>
      </c>
      <c r="BR122" s="4">
        <f>CumHKI!BQ122*Inputs!BT$15*Population!BQ121</f>
        <v>1853389.6379395549</v>
      </c>
      <c r="BS122" s="4">
        <f>CumHKI!BR122*Inputs!BU$15*Population!BR121</f>
        <v>1696281.2148384696</v>
      </c>
      <c r="BT122" s="4">
        <f>CumHKI!BS122*Inputs!BV$15*Population!BS121</f>
        <v>1591067.3647194973</v>
      </c>
      <c r="BU122" s="4">
        <f>CumHKI!BT122*Inputs!BW$15*Population!BT121</f>
        <v>1409476.2647711432</v>
      </c>
      <c r="BV122" s="4">
        <f>CumHKI!BU122*Inputs!BX$15*Population!BU121</f>
        <v>1289788.6607968288</v>
      </c>
      <c r="BW122" s="4">
        <f>CumHKI!BV122*Inputs!BY$15*Population!BV121</f>
        <v>1078064.1394970217</v>
      </c>
      <c r="BX122" s="4">
        <f>CumHKI!BW122*Inputs!BZ$15*Population!BW121</f>
        <v>952525.14041505184</v>
      </c>
      <c r="BY122" s="4">
        <f>CumHKI!BX122*Inputs!CA$15*Population!BX121</f>
        <v>890456.23363420065</v>
      </c>
      <c r="BZ122" s="4">
        <f>CumHKI!BY122*Inputs!CB$15*Population!BY121</f>
        <v>834567.17862097302</v>
      </c>
      <c r="CA122" s="4">
        <f>CumHKI!BZ122*Inputs!CC$15*Population!BZ121</f>
        <v>689913.92885839788</v>
      </c>
      <c r="CB122" s="4">
        <f>CumHKI!CA122*Inputs!CD$15*Population!CA121</f>
        <v>720204.88269785477</v>
      </c>
      <c r="CC122" s="4">
        <f>CumHKI!CB122*Inputs!CE$15*Population!CB121</f>
        <v>635356.38388930075</v>
      </c>
      <c r="CD122" s="4">
        <f>CumHKI!CC122*Inputs!CF$15*Population!CC121</f>
        <v>504493.45758799941</v>
      </c>
      <c r="CE122" s="4">
        <f>CumHKI!CD122*Inputs!CG$15*Population!CD121</f>
        <v>439751.42288833921</v>
      </c>
      <c r="CF122" s="4">
        <f>CumHKI!CE122*Inputs!CH$15*Population!CE121</f>
        <v>326284.31432402582</v>
      </c>
      <c r="CG122" s="4">
        <f>CumHKI!CF122*Inputs!CI$15*Population!CF121</f>
        <v>284393.02960756241</v>
      </c>
      <c r="CH122" s="4">
        <f>CumHKI!CG122*Inputs!CJ$15*Population!CG121</f>
        <v>247827.8928697017</v>
      </c>
      <c r="CI122" s="4">
        <f>CumHKI!CH122*Inputs!CK$15*Population!CH121</f>
        <v>213769.0990084293</v>
      </c>
      <c r="CJ122" s="4">
        <f>CumHKI!CI122*Inputs!CL$15*Population!CI121</f>
        <v>180700.51923397125</v>
      </c>
      <c r="CK122" s="4">
        <f>CumHKI!CJ122*Inputs!CM$15*Population!CJ121</f>
        <v>149109.55064102198</v>
      </c>
      <c r="CL122" s="4">
        <f>CumHKI!CK122*Inputs!CN$15*Population!CK121</f>
        <v>121195.69797027545</v>
      </c>
      <c r="CM122" s="4">
        <f>CumHKI!CL122*Inputs!CO$15*Population!CL121</f>
        <v>96491.567580854273</v>
      </c>
      <c r="CN122" s="4">
        <f>CumHKI!CM122*Inputs!CP$15*Population!CM121</f>
        <v>75936.492205092916</v>
      </c>
      <c r="CO122" s="4">
        <f>CumHKI!CN122*Inputs!CQ$15*Population!CN121</f>
        <v>59470.464691035442</v>
      </c>
      <c r="CP122" s="4">
        <f>CumHKI!CO122*Inputs!CR$15*Population!CO121</f>
        <v>46000.309160935882</v>
      </c>
      <c r="CQ122" s="4">
        <f>CumHKI!CP122*Inputs!CS$15*Population!CP121</f>
        <v>34323.931930168597</v>
      </c>
      <c r="CR122" s="4">
        <f>CumHKI!CQ122*Inputs!CT$15*Population!CQ121</f>
        <v>25195.30237805541</v>
      </c>
      <c r="CS122" s="4">
        <f>CumHKI!CR122*Inputs!CU$15*Population!CR121</f>
        <v>18664.790100826311</v>
      </c>
      <c r="CT122" s="4">
        <f>CumHKI!CS122*Inputs!CV$15*Population!CS121</f>
        <v>14256.922240595128</v>
      </c>
      <c r="CU122" s="4">
        <f>CumHKI!CT122*Inputs!CW$15*Population!CT121</f>
        <v>11128.344869792163</v>
      </c>
      <c r="CV122" s="4">
        <f>CumHKI!CU122*Inputs!CX$15*Population!CU121</f>
        <v>8463.1149353949222</v>
      </c>
      <c r="CW122" s="4">
        <f>CumHKI!CV122*Inputs!CY$15*Population!CV121</f>
        <v>6488.4708843285616</v>
      </c>
      <c r="CX122" s="4">
        <f>CumHKI!CW122*Inputs!CZ$15*Population!CW121</f>
        <v>4990.3091012347704</v>
      </c>
      <c r="CY122" s="4">
        <f>CumHKI!CX122*Inputs!DA$15*Population!CX121</f>
        <v>3812.2729381296663</v>
      </c>
      <c r="CZ122" s="4">
        <f>CumHKI!CY122*Inputs!DB$15*Population!CY121</f>
        <v>2890.2077554906946</v>
      </c>
    </row>
    <row r="123" spans="1:104" x14ac:dyDescent="0.25">
      <c r="A123">
        <f>'HKFI(x)'!AE121</f>
        <v>2069</v>
      </c>
      <c r="B123">
        <f t="shared" si="4"/>
        <v>495581336.11309445</v>
      </c>
      <c r="C123">
        <f t="shared" si="3"/>
        <v>4.24726250580858</v>
      </c>
      <c r="D123" s="4">
        <f>CumHKI!C123*Inputs!F$15*Population!C122</f>
        <v>0</v>
      </c>
      <c r="E123" s="4">
        <f>CumHKI!D123*Inputs!G$15*Population!D122</f>
        <v>0</v>
      </c>
      <c r="F123" s="4">
        <f>CumHKI!E123*Inputs!H$15*Population!E122</f>
        <v>0</v>
      </c>
      <c r="G123" s="4">
        <f>CumHKI!F123*Inputs!I$15*Population!F122</f>
        <v>0</v>
      </c>
      <c r="H123" s="4">
        <f>CumHKI!G123*Inputs!J$15*Population!G122</f>
        <v>0</v>
      </c>
      <c r="I123" s="4">
        <f>CumHKI!H123*Inputs!K$15*Population!H122</f>
        <v>0</v>
      </c>
      <c r="J123" s="4">
        <f>CumHKI!I123*Inputs!L$15*Population!I122</f>
        <v>0</v>
      </c>
      <c r="K123" s="4">
        <f>CumHKI!J123*Inputs!M$15*Population!J122</f>
        <v>0</v>
      </c>
      <c r="L123" s="4">
        <f>CumHKI!K123*Inputs!N$15*Population!K122</f>
        <v>0</v>
      </c>
      <c r="M123" s="4">
        <f>CumHKI!L123*Inputs!O$15*Population!L122</f>
        <v>0</v>
      </c>
      <c r="N123" s="4">
        <f>CumHKI!M123*Inputs!P$15*Population!M122</f>
        <v>0</v>
      </c>
      <c r="O123" s="4">
        <f>CumHKI!N123*Inputs!Q$15*Population!N122</f>
        <v>0</v>
      </c>
      <c r="P123" s="4">
        <f>CumHKI!O123*Inputs!R$15*Population!O122</f>
        <v>0</v>
      </c>
      <c r="Q123" s="4">
        <f>CumHKI!P123*Inputs!S$15*Population!P122</f>
        <v>0</v>
      </c>
      <c r="R123" s="4">
        <f>CumHKI!Q123*Inputs!T$15*Population!Q122</f>
        <v>0</v>
      </c>
      <c r="S123" s="4">
        <f>CumHKI!R123*Inputs!U$15*Population!R122</f>
        <v>123749.95534358865</v>
      </c>
      <c r="T123" s="4">
        <f>CumHKI!S123*Inputs!V$15*Population!S122</f>
        <v>169469.6294345425</v>
      </c>
      <c r="U123" s="4">
        <f>CumHKI!T123*Inputs!W$15*Population!T122</f>
        <v>314517.94840595353</v>
      </c>
      <c r="V123" s="4">
        <f>CumHKI!U123*Inputs!X$15*Population!U122</f>
        <v>522533.70772235084</v>
      </c>
      <c r="W123" s="4">
        <f>CumHKI!V123*Inputs!Y$15*Population!V122</f>
        <v>917389.41321322706</v>
      </c>
      <c r="X123" s="4">
        <f>CumHKI!W123*Inputs!Z$15*Population!W122</f>
        <v>1286640.648874582</v>
      </c>
      <c r="Y123" s="4">
        <f>CumHKI!X123*Inputs!AA$15*Population!X122</f>
        <v>1941661.0912383373</v>
      </c>
      <c r="Z123" s="4">
        <f>CumHKI!Y123*Inputs!AB$15*Population!Y122</f>
        <v>2622770.3825297859</v>
      </c>
      <c r="AA123" s="4">
        <f>CumHKI!Z123*Inputs!AC$15*Population!Z122</f>
        <v>3413734.9913700814</v>
      </c>
      <c r="AB123" s="4">
        <f>CumHKI!AA123*Inputs!AD$15*Population!AA122</f>
        <v>4541224.1849068012</v>
      </c>
      <c r="AC123" s="4">
        <f>CumHKI!AB123*Inputs!AE$15*Population!AB122</f>
        <v>5962973.2030295879</v>
      </c>
      <c r="AD123" s="4">
        <f>CumHKI!AC123*Inputs!AF$15*Population!AC122</f>
        <v>7681328.4347664202</v>
      </c>
      <c r="AE123" s="4">
        <f>CumHKI!AD123*Inputs!AG$15*Population!AD122</f>
        <v>9024089.8117285315</v>
      </c>
      <c r="AF123" s="4">
        <f>CumHKI!AE123*Inputs!AH$15*Population!AE122</f>
        <v>10787371.743233154</v>
      </c>
      <c r="AG123" s="4">
        <f>CumHKI!AF123*Inputs!AI$15*Population!AF122</f>
        <v>13137744.282777516</v>
      </c>
      <c r="AH123" s="4">
        <f>CumHKI!AG123*Inputs!AJ$15*Population!AG122</f>
        <v>14941600.005765205</v>
      </c>
      <c r="AI123" s="4">
        <f>CumHKI!AH123*Inputs!AK$15*Population!AH122</f>
        <v>17629184.715352528</v>
      </c>
      <c r="AJ123" s="4">
        <f>CumHKI!AI123*Inputs!AL$15*Population!AI122</f>
        <v>18870875.68000203</v>
      </c>
      <c r="AK123" s="4">
        <f>CumHKI!AJ123*Inputs!AM$15*Population!AJ122</f>
        <v>20212527.955751192</v>
      </c>
      <c r="AL123" s="4">
        <f>CumHKI!AK123*Inputs!AN$15*Population!AK122</f>
        <v>21079269.10347525</v>
      </c>
      <c r="AM123" s="4">
        <f>CumHKI!AL123*Inputs!AO$15*Population!AL122</f>
        <v>20290548.985452678</v>
      </c>
      <c r="AN123" s="4">
        <f>CumHKI!AM123*Inputs!AP$15*Population!AM122</f>
        <v>19134378.77269673</v>
      </c>
      <c r="AO123" s="4">
        <f>CumHKI!AN123*Inputs!AQ$15*Population!AN122</f>
        <v>17486713.5249466</v>
      </c>
      <c r="AP123" s="4">
        <f>CumHKI!AO123*Inputs!AR$15*Population!AO122</f>
        <v>15398744.243202763</v>
      </c>
      <c r="AQ123" s="4">
        <f>CumHKI!AP123*Inputs!AS$15*Population!AP122</f>
        <v>14374143.509032384</v>
      </c>
      <c r="AR123" s="4">
        <f>CumHKI!AQ123*Inputs!AT$15*Population!AQ122</f>
        <v>13867992.024230406</v>
      </c>
      <c r="AS123" s="4">
        <f>CumHKI!AR123*Inputs!AU$15*Population!AR122</f>
        <v>13766965.788758153</v>
      </c>
      <c r="AT123" s="4">
        <f>CumHKI!AS123*Inputs!AV$15*Population!AS122</f>
        <v>12853733.88752413</v>
      </c>
      <c r="AU123" s="4">
        <f>CumHKI!AT123*Inputs!AW$15*Population!AT122</f>
        <v>12011060.490207126</v>
      </c>
      <c r="AV123" s="4">
        <f>CumHKI!AU123*Inputs!AX$15*Population!AU122</f>
        <v>11814994.898606384</v>
      </c>
      <c r="AW123" s="4">
        <f>CumHKI!AV123*Inputs!AY$15*Population!AV122</f>
        <v>11765000.318176087</v>
      </c>
      <c r="AX123" s="4">
        <f>CumHKI!AW123*Inputs!AZ$15*Population!AW122</f>
        <v>12310302.274549093</v>
      </c>
      <c r="AY123" s="4">
        <f>CumHKI!AX123*Inputs!BA$15*Population!AX122</f>
        <v>11962584.342127314</v>
      </c>
      <c r="AZ123" s="4">
        <f>CumHKI!AY123*Inputs!BB$15*Population!AY122</f>
        <v>11793623.842614936</v>
      </c>
      <c r="BA123" s="4">
        <f>CumHKI!AZ123*Inputs!BC$15*Population!AZ122</f>
        <v>12119759.349601269</v>
      </c>
      <c r="BB123" s="4">
        <f>CumHKI!BA123*Inputs!BD$15*Population!BA122</f>
        <v>11428628.408027392</v>
      </c>
      <c r="BC123" s="4">
        <f>CumHKI!BB123*Inputs!BE$15*Population!BB122</f>
        <v>11094541.084754156</v>
      </c>
      <c r="BD123" s="4">
        <f>CumHKI!BC123*Inputs!BF$15*Population!BC122</f>
        <v>10473320.607353505</v>
      </c>
      <c r="BE123" s="4">
        <f>CumHKI!BD123*Inputs!BG$15*Population!BD122</f>
        <v>9891061.2864052113</v>
      </c>
      <c r="BF123" s="4">
        <f>CumHKI!BE123*Inputs!BH$15*Population!BE122</f>
        <v>9751210.0693709683</v>
      </c>
      <c r="BG123" s="4">
        <f>CumHKI!BF123*Inputs!BI$15*Population!BF122</f>
        <v>9211561.4900139719</v>
      </c>
      <c r="BH123" s="4">
        <f>CumHKI!BG123*Inputs!BJ$15*Population!BG122</f>
        <v>8408918.0201611705</v>
      </c>
      <c r="BI123" s="4">
        <f>CumHKI!BH123*Inputs!BK$15*Population!BH122</f>
        <v>7389732.2062429357</v>
      </c>
      <c r="BJ123" s="4">
        <f>CumHKI!BI123*Inputs!BL$15*Population!BI122</f>
        <v>6881901.6526471945</v>
      </c>
      <c r="BK123" s="4">
        <f>CumHKI!BJ123*Inputs!BM$15*Population!BJ122</f>
        <v>6348266.2662309976</v>
      </c>
      <c r="BL123" s="4">
        <f>CumHKI!BK123*Inputs!BN$15*Population!BK122</f>
        <v>5373983.0486935396</v>
      </c>
      <c r="BM123" s="4">
        <f>CumHKI!BL123*Inputs!BO$15*Population!BL122</f>
        <v>4514220.9999156334</v>
      </c>
      <c r="BN123" s="4">
        <f>CumHKI!BM123*Inputs!BP$15*Population!BM122</f>
        <v>3686014.6203899509</v>
      </c>
      <c r="BO123" s="4">
        <f>CumHKI!BN123*Inputs!BQ$15*Population!BN122</f>
        <v>2743505.9462760007</v>
      </c>
      <c r="BP123" s="4">
        <f>CumHKI!BO123*Inputs!BR$15*Population!BO122</f>
        <v>2596745.8476846153</v>
      </c>
      <c r="BQ123" s="4">
        <f>CumHKI!BP123*Inputs!BS$15*Population!BP122</f>
        <v>2178410.8624318778</v>
      </c>
      <c r="BR123" s="4">
        <f>CumHKI!BQ123*Inputs!BT$15*Population!BQ122</f>
        <v>1964096.518023137</v>
      </c>
      <c r="BS123" s="4">
        <f>CumHKI!BR123*Inputs!BU$15*Population!BR122</f>
        <v>1804160.0257889186</v>
      </c>
      <c r="BT123" s="4">
        <f>CumHKI!BS123*Inputs!BV$15*Population!BS122</f>
        <v>1685496.0280102135</v>
      </c>
      <c r="BU123" s="4">
        <f>CumHKI!BT123*Inputs!BW$15*Population!BT122</f>
        <v>1491067.9941171794</v>
      </c>
      <c r="BV123" s="4">
        <f>CumHKI!BU123*Inputs!BX$15*Population!BU122</f>
        <v>1365848.5898648689</v>
      </c>
      <c r="BW123" s="4">
        <f>CumHKI!BV123*Inputs!BY$15*Population!BV122</f>
        <v>1143165.8659106668</v>
      </c>
      <c r="BX123" s="4">
        <f>CumHKI!BW123*Inputs!BZ$15*Population!BW122</f>
        <v>1014148.0382292116</v>
      </c>
      <c r="BY123" s="4">
        <f>CumHKI!BX123*Inputs!CA$15*Population!BX122</f>
        <v>947432.89981361746</v>
      </c>
      <c r="BZ123" s="4">
        <f>CumHKI!BY123*Inputs!CB$15*Population!BY122</f>
        <v>880463.42783312104</v>
      </c>
      <c r="CA123" s="4">
        <f>CumHKI!BZ123*Inputs!CC$15*Population!BZ122</f>
        <v>720948.99923050485</v>
      </c>
      <c r="CB123" s="4">
        <f>CumHKI!CA123*Inputs!CD$15*Population!CA122</f>
        <v>753788.53021690971</v>
      </c>
      <c r="CC123" s="4">
        <f>CumHKI!CB123*Inputs!CE$15*Population!CB122</f>
        <v>665162.75480866292</v>
      </c>
      <c r="CD123" s="4">
        <f>CumHKI!CC123*Inputs!CF$15*Population!CC122</f>
        <v>530047.14616790507</v>
      </c>
      <c r="CE123" s="4">
        <f>CumHKI!CD123*Inputs!CG$15*Population!CD122</f>
        <v>464278.60264093097</v>
      </c>
      <c r="CF123" s="4">
        <f>CumHKI!CE123*Inputs!CH$15*Population!CE122</f>
        <v>344701.66727984115</v>
      </c>
      <c r="CG123" s="4">
        <f>CumHKI!CF123*Inputs!CI$15*Population!CF122</f>
        <v>298577.43545154127</v>
      </c>
      <c r="CH123" s="4">
        <f>CumHKI!CG123*Inputs!CJ$15*Population!CG122</f>
        <v>258017.29376403158</v>
      </c>
      <c r="CI123" s="4">
        <f>CumHKI!CH123*Inputs!CK$15*Population!CH122</f>
        <v>222884.74743811094</v>
      </c>
      <c r="CJ123" s="4">
        <f>CumHKI!CI123*Inputs!CL$15*Population!CI122</f>
        <v>190558.33614477422</v>
      </c>
      <c r="CK123" s="4">
        <f>CumHKI!CJ123*Inputs!CM$15*Population!CJ122</f>
        <v>159565.13431468341</v>
      </c>
      <c r="CL123" s="4">
        <f>CumHKI!CK123*Inputs!CN$15*Population!CK122</f>
        <v>130281.48017350319</v>
      </c>
      <c r="CM123" s="4">
        <f>CumHKI!CL123*Inputs!CO$15*Population!CL122</f>
        <v>104644.87043031314</v>
      </c>
      <c r="CN123" s="4">
        <f>CumHKI!CM123*Inputs!CP$15*Population!CM122</f>
        <v>82154.439178931236</v>
      </c>
      <c r="CO123" s="4">
        <f>CumHKI!CN123*Inputs!CQ$15*Population!CN122</f>
        <v>63718.672493933707</v>
      </c>
      <c r="CP123" s="4">
        <f>CumHKI!CO123*Inputs!CR$15*Population!CO122</f>
        <v>49279.208640861347</v>
      </c>
      <c r="CQ123" s="4">
        <f>CumHKI!CP123*Inputs!CS$15*Population!CP122</f>
        <v>38117.388933528724</v>
      </c>
      <c r="CR123" s="4">
        <f>CumHKI!CQ123*Inputs!CT$15*Population!CQ122</f>
        <v>28441.953694982149</v>
      </c>
      <c r="CS123" s="4">
        <f>CumHKI!CR123*Inputs!CU$15*Population!CR122</f>
        <v>20877.667075719717</v>
      </c>
      <c r="CT123" s="4">
        <f>CumHKI!CS123*Inputs!CV$15*Population!CS122</f>
        <v>15466.267001528096</v>
      </c>
      <c r="CU123" s="4">
        <f>CumHKI!CT123*Inputs!CW$15*Population!CT122</f>
        <v>11813.7608192715</v>
      </c>
      <c r="CV123" s="4">
        <f>CumHKI!CU123*Inputs!CX$15*Population!CU122</f>
        <v>9221.3173634174073</v>
      </c>
      <c r="CW123" s="4">
        <f>CumHKI!CV123*Inputs!CY$15*Population!CV122</f>
        <v>7012.8190324327998</v>
      </c>
      <c r="CX123" s="4">
        <f>CumHKI!CW123*Inputs!CZ$15*Population!CW122</f>
        <v>5376.5631751853425</v>
      </c>
      <c r="CY123" s="4">
        <f>CumHKI!CX123*Inputs!DA$15*Population!CX122</f>
        <v>4135.13640190552</v>
      </c>
      <c r="CZ123" s="4">
        <f>CumHKI!CY123*Inputs!DB$15*Population!CY122</f>
        <v>3158.9763841599874</v>
      </c>
    </row>
    <row r="124" spans="1:104" x14ac:dyDescent="0.25">
      <c r="A124">
        <f>'HKFI(x)'!AE122</f>
        <v>2070</v>
      </c>
      <c r="B124">
        <f t="shared" si="4"/>
        <v>515962076.02889484</v>
      </c>
      <c r="C124">
        <f t="shared" si="3"/>
        <v>4.1124914177860461</v>
      </c>
      <c r="D124" s="4">
        <f>CumHKI!C124*Inputs!F$15*Population!C123</f>
        <v>0</v>
      </c>
      <c r="E124" s="4">
        <f>CumHKI!D124*Inputs!G$15*Population!D123</f>
        <v>0</v>
      </c>
      <c r="F124" s="4">
        <f>CumHKI!E124*Inputs!H$15*Population!E123</f>
        <v>0</v>
      </c>
      <c r="G124" s="4">
        <f>CumHKI!F124*Inputs!I$15*Population!F123</f>
        <v>0</v>
      </c>
      <c r="H124" s="4">
        <f>CumHKI!G124*Inputs!J$15*Population!G123</f>
        <v>0</v>
      </c>
      <c r="I124" s="4">
        <f>CumHKI!H124*Inputs!K$15*Population!H123</f>
        <v>0</v>
      </c>
      <c r="J124" s="4">
        <f>CumHKI!I124*Inputs!L$15*Population!I123</f>
        <v>0</v>
      </c>
      <c r="K124" s="4">
        <f>CumHKI!J124*Inputs!M$15*Population!J123</f>
        <v>0</v>
      </c>
      <c r="L124" s="4">
        <f>CumHKI!K124*Inputs!N$15*Population!K123</f>
        <v>0</v>
      </c>
      <c r="M124" s="4">
        <f>CumHKI!L124*Inputs!O$15*Population!L123</f>
        <v>0</v>
      </c>
      <c r="N124" s="4">
        <f>CumHKI!M124*Inputs!P$15*Population!M123</f>
        <v>0</v>
      </c>
      <c r="O124" s="4">
        <f>CumHKI!N124*Inputs!Q$15*Population!N123</f>
        <v>0</v>
      </c>
      <c r="P124" s="4">
        <f>CumHKI!O124*Inputs!R$15*Population!O123</f>
        <v>0</v>
      </c>
      <c r="Q124" s="4">
        <f>CumHKI!P124*Inputs!S$15*Population!P123</f>
        <v>0</v>
      </c>
      <c r="R124" s="4">
        <f>CumHKI!Q124*Inputs!T$15*Population!Q123</f>
        <v>0</v>
      </c>
      <c r="S124" s="4">
        <f>CumHKI!R124*Inputs!U$15*Population!R123</f>
        <v>131637.05248046419</v>
      </c>
      <c r="T124" s="4">
        <f>CumHKI!S124*Inputs!V$15*Population!S123</f>
        <v>180393.71490276829</v>
      </c>
      <c r="U124" s="4">
        <f>CumHKI!T124*Inputs!W$15*Population!T123</f>
        <v>334235.96023332857</v>
      </c>
      <c r="V124" s="4">
        <f>CumHKI!U124*Inputs!X$15*Population!U123</f>
        <v>554188.17853588855</v>
      </c>
      <c r="W124" s="4">
        <f>CumHKI!V124*Inputs!Y$15*Population!V123</f>
        <v>967598.92995465209</v>
      </c>
      <c r="X124" s="4">
        <f>CumHKI!W124*Inputs!Z$15*Population!W123</f>
        <v>1346584.5274175887</v>
      </c>
      <c r="Y124" s="4">
        <f>CumHKI!X124*Inputs!AA$15*Population!X123</f>
        <v>2016934.5235740517</v>
      </c>
      <c r="Z124" s="4">
        <f>CumHKI!Y124*Inputs!AB$15*Population!Y123</f>
        <v>2716341.1580442828</v>
      </c>
      <c r="AA124" s="4">
        <f>CumHKI!Z124*Inputs!AC$15*Population!Z123</f>
        <v>3531504.4136457196</v>
      </c>
      <c r="AB124" s="4">
        <f>CumHKI!AA124*Inputs!AD$15*Population!AA123</f>
        <v>4615574.9856507713</v>
      </c>
      <c r="AC124" s="4">
        <f>CumHKI!AB124*Inputs!AE$15*Population!AB123</f>
        <v>5922806.9509127289</v>
      </c>
      <c r="AD124" s="4">
        <f>CumHKI!AC124*Inputs!AF$15*Population!AC123</f>
        <v>7536014.1548448531</v>
      </c>
      <c r="AE124" s="4">
        <f>CumHKI!AD124*Inputs!AG$15*Population!AD123</f>
        <v>8918875.9378907941</v>
      </c>
      <c r="AF124" s="4">
        <f>CumHKI!AE124*Inputs!AH$15*Population!AE123</f>
        <v>10750966.733166153</v>
      </c>
      <c r="AG124" s="4">
        <f>CumHKI!AF124*Inputs!AI$15*Population!AF123</f>
        <v>13012326.92220562</v>
      </c>
      <c r="AH124" s="4">
        <f>CumHKI!AG124*Inputs!AJ$15*Population!AG123</f>
        <v>14673203.144707967</v>
      </c>
      <c r="AI124" s="4">
        <f>CumHKI!AH124*Inputs!AK$15*Population!AH123</f>
        <v>17326243.738771908</v>
      </c>
      <c r="AJ124" s="4">
        <f>CumHKI!AI124*Inputs!AL$15*Population!AI123</f>
        <v>18666250.559485678</v>
      </c>
      <c r="AK124" s="4">
        <f>CumHKI!AJ124*Inputs!AM$15*Population!AJ123</f>
        <v>19976300.029460106</v>
      </c>
      <c r="AL124" s="4">
        <f>CumHKI!AK124*Inputs!AN$15*Population!AK123</f>
        <v>21597833.408294551</v>
      </c>
      <c r="AM124" s="4">
        <f>CumHKI!AL124*Inputs!AO$15*Population!AL123</f>
        <v>21902214.424374148</v>
      </c>
      <c r="AN124" s="4">
        <f>CumHKI!AM124*Inputs!AP$15*Population!AM123</f>
        <v>21426893.393539775</v>
      </c>
      <c r="AO124" s="4">
        <f>CumHKI!AN124*Inputs!AQ$15*Population!AN123</f>
        <v>19588055.975800067</v>
      </c>
      <c r="AP124" s="4">
        <f>CumHKI!AO124*Inputs!AR$15*Population!AO123</f>
        <v>17392659.832043312</v>
      </c>
      <c r="AQ124" s="4">
        <f>CumHKI!AP124*Inputs!AS$15*Population!AP123</f>
        <v>16118528.538541429</v>
      </c>
      <c r="AR124" s="4">
        <f>CumHKI!AQ124*Inputs!AT$15*Population!AQ123</f>
        <v>15180055.69973675</v>
      </c>
      <c r="AS124" s="4">
        <f>CumHKI!AR124*Inputs!AU$15*Population!AR123</f>
        <v>14770741.834467787</v>
      </c>
      <c r="AT124" s="4">
        <f>CumHKI!AS124*Inputs!AV$15*Population!AS123</f>
        <v>13880991.771519428</v>
      </c>
      <c r="AU124" s="4">
        <f>CumHKI!AT124*Inputs!AW$15*Population!AT123</f>
        <v>13062225.953073613</v>
      </c>
      <c r="AV124" s="4">
        <f>CumHKI!AU124*Inputs!AX$15*Population!AU123</f>
        <v>12432050.023754742</v>
      </c>
      <c r="AW124" s="4">
        <f>CumHKI!AV124*Inputs!AY$15*Population!AV123</f>
        <v>11803976.935506791</v>
      </c>
      <c r="AX124" s="4">
        <f>CumHKI!AW124*Inputs!AZ$15*Population!AW123</f>
        <v>12038754.052248826</v>
      </c>
      <c r="AY124" s="4">
        <f>CumHKI!AX124*Inputs!BA$15*Population!AX123</f>
        <v>11766220.84461529</v>
      </c>
      <c r="AZ124" s="4">
        <f>CumHKI!AY124*Inputs!BB$15*Population!AY123</f>
        <v>11593159.089983961</v>
      </c>
      <c r="BA124" s="4">
        <f>CumHKI!AZ124*Inputs!BC$15*Population!AZ123</f>
        <v>12123369.047741082</v>
      </c>
      <c r="BB124" s="4">
        <f>CumHKI!BA124*Inputs!BD$15*Population!BA123</f>
        <v>11739344.964527</v>
      </c>
      <c r="BC124" s="4">
        <f>CumHKI!BB124*Inputs!BE$15*Population!BB123</f>
        <v>11602137.15659924</v>
      </c>
      <c r="BD124" s="4">
        <f>CumHKI!BC124*Inputs!BF$15*Population!BC123</f>
        <v>10922938.401703632</v>
      </c>
      <c r="BE124" s="4">
        <f>CumHKI!BD124*Inputs!BG$15*Population!BD123</f>
        <v>10313920.449834289</v>
      </c>
      <c r="BF124" s="4">
        <f>CumHKI!BE124*Inputs!BH$15*Population!BE123</f>
        <v>10272207.900451615</v>
      </c>
      <c r="BG124" s="4">
        <f>CumHKI!BF124*Inputs!BI$15*Population!BF123</f>
        <v>9829533.5645500012</v>
      </c>
      <c r="BH124" s="4">
        <f>CumHKI!BG124*Inputs!BJ$15*Population!BG123</f>
        <v>9056288.1994537264</v>
      </c>
      <c r="BI124" s="4">
        <f>CumHKI!BH124*Inputs!BK$15*Population!BH123</f>
        <v>7973577.0905025788</v>
      </c>
      <c r="BJ124" s="4">
        <f>CumHKI!BI124*Inputs!BL$15*Population!BI123</f>
        <v>6840230.9570632987</v>
      </c>
      <c r="BK124" s="4">
        <f>CumHKI!BJ124*Inputs!BM$15*Population!BJ123</f>
        <v>6425478.5633089626</v>
      </c>
      <c r="BL124" s="4">
        <f>CumHKI!BK124*Inputs!BN$15*Population!BK123</f>
        <v>5558529.5999589022</v>
      </c>
      <c r="BM124" s="4">
        <f>CumHKI!BL124*Inputs!BO$15*Population!BL123</f>
        <v>4778080.3485564059</v>
      </c>
      <c r="BN124" s="4">
        <f>CumHKI!BM124*Inputs!BP$15*Population!BM123</f>
        <v>4006630.8600172685</v>
      </c>
      <c r="BO124" s="4">
        <f>CumHKI!BN124*Inputs!BQ$15*Population!BN123</f>
        <v>3073845.9854569016</v>
      </c>
      <c r="BP124" s="4">
        <f>CumHKI!BO124*Inputs!BR$15*Population!BO123</f>
        <v>2884704.6376008512</v>
      </c>
      <c r="BQ124" s="4">
        <f>CumHKI!BP124*Inputs!BS$15*Population!BP123</f>
        <v>2337156.4743243759</v>
      </c>
      <c r="BR124" s="4">
        <f>CumHKI!BQ124*Inputs!BT$15*Population!BQ123</f>
        <v>2059567.8611772438</v>
      </c>
      <c r="BS124" s="4">
        <f>CumHKI!BR124*Inputs!BU$15*Population!BR123</f>
        <v>1914798.4559020295</v>
      </c>
      <c r="BT124" s="4">
        <f>CumHKI!BS124*Inputs!BV$15*Population!BS123</f>
        <v>1795020.2159278246</v>
      </c>
      <c r="BU124" s="4">
        <f>CumHKI!BT124*Inputs!BW$15*Population!BT123</f>
        <v>1581401.7872188487</v>
      </c>
      <c r="BV124" s="4">
        <f>CumHKI!BU124*Inputs!BX$15*Population!BU123</f>
        <v>1446837.4270547216</v>
      </c>
      <c r="BW124" s="4">
        <f>CumHKI!BV124*Inputs!BY$15*Population!BV123</f>
        <v>1212723.162800946</v>
      </c>
      <c r="BX124" s="4">
        <f>CumHKI!BW124*Inputs!BZ$15*Population!BW123</f>
        <v>1077693.0765852444</v>
      </c>
      <c r="BY124" s="4">
        <f>CumHKI!BX124*Inputs!CA$15*Population!BX123</f>
        <v>1011534.336531203</v>
      </c>
      <c r="BZ124" s="4">
        <f>CumHKI!BY124*Inputs!CB$15*Population!BY123</f>
        <v>939704.05273083819</v>
      </c>
      <c r="CA124" s="4">
        <f>CumHKI!BZ124*Inputs!CC$15*Population!BZ123</f>
        <v>762562.26746075263</v>
      </c>
      <c r="CB124" s="4">
        <f>CumHKI!CA124*Inputs!CD$15*Population!CA123</f>
        <v>789131.31347818032</v>
      </c>
      <c r="CC124" s="4">
        <f>CumHKI!CB124*Inputs!CE$15*Population!CB123</f>
        <v>697674.23003257671</v>
      </c>
      <c r="CD124" s="4">
        <f>CumHKI!CC124*Inputs!CF$15*Population!CC123</f>
        <v>556183.55376471404</v>
      </c>
      <c r="CE124" s="4">
        <f>CumHKI!CD124*Inputs!CG$15*Population!CD123</f>
        <v>488828.42633829435</v>
      </c>
      <c r="CF124" s="4">
        <f>CumHKI!CE124*Inputs!CH$15*Population!CE123</f>
        <v>364549.66892909829</v>
      </c>
      <c r="CG124" s="4">
        <f>CumHKI!CF124*Inputs!CI$15*Population!CF123</f>
        <v>315696.82148940623</v>
      </c>
      <c r="CH124" s="4">
        <f>CumHKI!CG124*Inputs!CJ$15*Population!CG123</f>
        <v>270764.23819479684</v>
      </c>
      <c r="CI124" s="4">
        <f>CumHKI!CH124*Inputs!CK$15*Population!CH123</f>
        <v>231549.54673128345</v>
      </c>
      <c r="CJ124" s="4">
        <f>CumHKI!CI124*Inputs!CL$15*Population!CI123</f>
        <v>197862.46075177909</v>
      </c>
      <c r="CK124" s="4">
        <f>CumHKI!CJ124*Inputs!CM$15*Population!CJ123</f>
        <v>167279.72145870366</v>
      </c>
      <c r="CL124" s="4">
        <f>CumHKI!CK124*Inputs!CN$15*Population!CK123</f>
        <v>138373.04927456295</v>
      </c>
      <c r="CM124" s="4">
        <f>CumHKI!CL124*Inputs!CO$15*Population!CL123</f>
        <v>111407.1206163356</v>
      </c>
      <c r="CN124" s="4">
        <f>CumHKI!CM124*Inputs!CP$15*Population!CM123</f>
        <v>88056.931530307309</v>
      </c>
      <c r="CO124" s="4">
        <f>CumHKI!CN124*Inputs!CQ$15*Population!CN123</f>
        <v>67788.209285542427</v>
      </c>
      <c r="CP124" s="4">
        <f>CumHKI!CO124*Inputs!CR$15*Population!CO123</f>
        <v>51478.20361858754</v>
      </c>
      <c r="CQ124" s="4">
        <f>CumHKI!CP124*Inputs!CS$15*Population!CP123</f>
        <v>39812.586127224073</v>
      </c>
      <c r="CR124" s="4">
        <f>CumHKI!CQ124*Inputs!CT$15*Population!CQ123</f>
        <v>30794.971585698029</v>
      </c>
      <c r="CS124" s="4">
        <f>CumHKI!CR124*Inputs!CU$15*Population!CR123</f>
        <v>22978.204446430074</v>
      </c>
      <c r="CT124" s="4">
        <f>CumHKI!CS124*Inputs!CV$15*Population!CS123</f>
        <v>16867.030569528906</v>
      </c>
      <c r="CU124" s="4">
        <f>CumHKI!CT124*Inputs!CW$15*Population!CT123</f>
        <v>12495.169951946253</v>
      </c>
      <c r="CV124" s="4">
        <f>CumHKI!CU124*Inputs!CX$15*Population!CU123</f>
        <v>9544.3166210603085</v>
      </c>
      <c r="CW124" s="4">
        <f>CumHKI!CV124*Inputs!CY$15*Population!CV123</f>
        <v>7449.8861053769015</v>
      </c>
      <c r="CX124" s="4">
        <f>CumHKI!CW124*Inputs!CZ$15*Population!CW123</f>
        <v>5665.6441818722942</v>
      </c>
      <c r="CY124" s="4">
        <f>CumHKI!CX124*Inputs!DA$15*Population!CX123</f>
        <v>4343.7159480486807</v>
      </c>
      <c r="CZ124" s="4">
        <f>CumHKI!CY124*Inputs!DB$15*Population!CY123</f>
        <v>3340.7694378471538</v>
      </c>
    </row>
    <row r="125" spans="1:104" x14ac:dyDescent="0.25">
      <c r="A125">
        <f>'HKFI(x)'!AE123</f>
        <v>2071</v>
      </c>
      <c r="B125">
        <f t="shared" si="4"/>
        <v>536687570.92559743</v>
      </c>
      <c r="C125">
        <f t="shared" si="3"/>
        <v>4.0168640021407187</v>
      </c>
      <c r="D125" s="4">
        <f>CumHKI!C125*Inputs!F$15*Population!C124</f>
        <v>0</v>
      </c>
      <c r="E125" s="4">
        <f>CumHKI!D125*Inputs!G$15*Population!D124</f>
        <v>0</v>
      </c>
      <c r="F125" s="4">
        <f>CumHKI!E125*Inputs!H$15*Population!E124</f>
        <v>0</v>
      </c>
      <c r="G125" s="4">
        <f>CumHKI!F125*Inputs!I$15*Population!F124</f>
        <v>0</v>
      </c>
      <c r="H125" s="4">
        <f>CumHKI!G125*Inputs!J$15*Population!G124</f>
        <v>0</v>
      </c>
      <c r="I125" s="4">
        <f>CumHKI!H125*Inputs!K$15*Population!H124</f>
        <v>0</v>
      </c>
      <c r="J125" s="4">
        <f>CumHKI!I125*Inputs!L$15*Population!I124</f>
        <v>0</v>
      </c>
      <c r="K125" s="4">
        <f>CumHKI!J125*Inputs!M$15*Population!J124</f>
        <v>0</v>
      </c>
      <c r="L125" s="4">
        <f>CumHKI!K125*Inputs!N$15*Population!K124</f>
        <v>0</v>
      </c>
      <c r="M125" s="4">
        <f>CumHKI!L125*Inputs!O$15*Population!L124</f>
        <v>0</v>
      </c>
      <c r="N125" s="4">
        <f>CumHKI!M125*Inputs!P$15*Population!M124</f>
        <v>0</v>
      </c>
      <c r="O125" s="4">
        <f>CumHKI!N125*Inputs!Q$15*Population!N124</f>
        <v>0</v>
      </c>
      <c r="P125" s="4">
        <f>CumHKI!O125*Inputs!R$15*Population!O124</f>
        <v>0</v>
      </c>
      <c r="Q125" s="4">
        <f>CumHKI!P125*Inputs!S$15*Population!P124</f>
        <v>0</v>
      </c>
      <c r="R125" s="4">
        <f>CumHKI!Q125*Inputs!T$15*Population!Q124</f>
        <v>0</v>
      </c>
      <c r="S125" s="4">
        <f>CumHKI!R125*Inputs!U$15*Population!R124</f>
        <v>139333.91714217738</v>
      </c>
      <c r="T125" s="4">
        <f>CumHKI!S125*Inputs!V$15*Population!S124</f>
        <v>191452.22889351859</v>
      </c>
      <c r="U125" s="4">
        <f>CumHKI!T125*Inputs!W$15*Population!T124</f>
        <v>355044.62276534206</v>
      </c>
      <c r="V125" s="4">
        <f>CumHKI!U125*Inputs!X$15*Population!U124</f>
        <v>588004.95738291857</v>
      </c>
      <c r="W125" s="4">
        <f>CumHKI!V125*Inputs!Y$15*Population!V124</f>
        <v>1024597.8039335393</v>
      </c>
      <c r="X125" s="4">
        <f>CumHKI!W125*Inputs!Z$15*Population!W124</f>
        <v>1418229.8048081724</v>
      </c>
      <c r="Y125" s="4">
        <f>CumHKI!X125*Inputs!AA$15*Population!X124</f>
        <v>2108209.2450353312</v>
      </c>
      <c r="Z125" s="4">
        <f>CumHKI!Y125*Inputs!AB$15*Population!Y124</f>
        <v>2818515.1962318416</v>
      </c>
      <c r="AA125" s="4">
        <f>CumHKI!Z125*Inputs!AC$15*Population!Z124</f>
        <v>3654630.8843887378</v>
      </c>
      <c r="AB125" s="4">
        <f>CumHKI!AA125*Inputs!AD$15*Population!AA124</f>
        <v>4771396.5416424815</v>
      </c>
      <c r="AC125" s="4">
        <f>CumHKI!AB125*Inputs!AE$15*Population!AB124</f>
        <v>6015718.2074535014</v>
      </c>
      <c r="AD125" s="4">
        <f>CumHKI!AC125*Inputs!AF$15*Population!AC124</f>
        <v>7481160.0353065524</v>
      </c>
      <c r="AE125" s="4">
        <f>CumHKI!AD125*Inputs!AG$15*Population!AD124</f>
        <v>8748300.4182709586</v>
      </c>
      <c r="AF125" s="4">
        <f>CumHKI!AE125*Inputs!AH$15*Population!AE124</f>
        <v>10623455.435694803</v>
      </c>
      <c r="AG125" s="4">
        <f>CumHKI!AF125*Inputs!AI$15*Population!AF124</f>
        <v>12965858.324153772</v>
      </c>
      <c r="AH125" s="4">
        <f>CumHKI!AG125*Inputs!AJ$15*Population!AG124</f>
        <v>14530410.739387432</v>
      </c>
      <c r="AI125" s="4">
        <f>CumHKI!AH125*Inputs!AK$15*Population!AH124</f>
        <v>17012066.931771796</v>
      </c>
      <c r="AJ125" s="4">
        <f>CumHKI!AI125*Inputs!AL$15*Population!AI124</f>
        <v>18342541.169253863</v>
      </c>
      <c r="AK125" s="4">
        <f>CumHKI!AJ125*Inputs!AM$15*Population!AJ124</f>
        <v>19756620.707806747</v>
      </c>
      <c r="AL125" s="4">
        <f>CumHKI!AK125*Inputs!AN$15*Population!AK124</f>
        <v>21342196.017477434</v>
      </c>
      <c r="AM125" s="4">
        <f>CumHKI!AL125*Inputs!AO$15*Population!AL124</f>
        <v>22438003.143572859</v>
      </c>
      <c r="AN125" s="4">
        <f>CumHKI!AM125*Inputs!AP$15*Population!AM124</f>
        <v>23126220.597661905</v>
      </c>
      <c r="AO125" s="4">
        <f>CumHKI!AN125*Inputs!AQ$15*Population!AN124</f>
        <v>21932955.680310611</v>
      </c>
      <c r="AP125" s="4">
        <f>CumHKI!AO125*Inputs!AR$15*Population!AO124</f>
        <v>19481309.780875098</v>
      </c>
      <c r="AQ125" s="4">
        <f>CumHKI!AP125*Inputs!AS$15*Population!AP124</f>
        <v>18204913.102773264</v>
      </c>
      <c r="AR125" s="4">
        <f>CumHKI!AQ125*Inputs!AT$15*Population!AQ124</f>
        <v>17021609.335023664</v>
      </c>
      <c r="AS125" s="4">
        <f>CumHKI!AR125*Inputs!AU$15*Population!AR124</f>
        <v>16167245.714811807</v>
      </c>
      <c r="AT125" s="4">
        <f>CumHKI!AS125*Inputs!AV$15*Population!AS124</f>
        <v>14892040.732839726</v>
      </c>
      <c r="AU125" s="4">
        <f>CumHKI!AT125*Inputs!AW$15*Population!AT124</f>
        <v>14105676.742853072</v>
      </c>
      <c r="AV125" s="4">
        <f>CumHKI!AU125*Inputs!AX$15*Population!AU124</f>
        <v>13520084.249888962</v>
      </c>
      <c r="AW125" s="4">
        <f>CumHKI!AV125*Inputs!AY$15*Population!AV124</f>
        <v>12420845.328590924</v>
      </c>
      <c r="AX125" s="4">
        <f>CumHKI!AW125*Inputs!AZ$15*Population!AW124</f>
        <v>12079163.396770246</v>
      </c>
      <c r="AY125" s="4">
        <f>CumHKI!AX125*Inputs!BA$15*Population!AX124</f>
        <v>11507163.516695267</v>
      </c>
      <c r="AZ125" s="4">
        <f>CumHKI!AY125*Inputs!BB$15*Population!AY124</f>
        <v>11403334.629714081</v>
      </c>
      <c r="BA125" s="4">
        <f>CumHKI!AZ125*Inputs!BC$15*Population!AZ124</f>
        <v>11917694.804805841</v>
      </c>
      <c r="BB125" s="4">
        <f>CumHKI!BA125*Inputs!BD$15*Population!BA124</f>
        <v>11743842.277625546</v>
      </c>
      <c r="BC125" s="4">
        <f>CumHKI!BB125*Inputs!BE$15*Population!BB124</f>
        <v>11919658.539942006</v>
      </c>
      <c r="BD125" s="4">
        <f>CumHKI!BC125*Inputs!BF$15*Population!BC124</f>
        <v>11425566.889005477</v>
      </c>
      <c r="BE125" s="4">
        <f>CumHKI!BD125*Inputs!BG$15*Population!BD124</f>
        <v>10759546.436901055</v>
      </c>
      <c r="BF125" s="4">
        <f>CumHKI!BE125*Inputs!BH$15*Population!BE124</f>
        <v>10714441.190188555</v>
      </c>
      <c r="BG125" s="4">
        <f>CumHKI!BF125*Inputs!BI$15*Population!BF124</f>
        <v>10358212.237917071</v>
      </c>
      <c r="BH125" s="4">
        <f>CumHKI!BG125*Inputs!BJ$15*Population!BG124</f>
        <v>9667783.0767687578</v>
      </c>
      <c r="BI125" s="4">
        <f>CumHKI!BH125*Inputs!BK$15*Population!BH124</f>
        <v>8591649.2938866708</v>
      </c>
      <c r="BJ125" s="4">
        <f>CumHKI!BI125*Inputs!BL$15*Population!BI124</f>
        <v>7385064.1354195615</v>
      </c>
      <c r="BK125" s="4">
        <f>CumHKI!BJ125*Inputs!BM$15*Population!BJ124</f>
        <v>6391325.5070842076</v>
      </c>
      <c r="BL125" s="4">
        <f>CumHKI!BK125*Inputs!BN$15*Population!BK124</f>
        <v>5630441.8373749666</v>
      </c>
      <c r="BM125" s="4">
        <f>CumHKI!BL125*Inputs!BO$15*Population!BL124</f>
        <v>4945729.6199235506</v>
      </c>
      <c r="BN125" s="4">
        <f>CumHKI!BM125*Inputs!BP$15*Population!BM124</f>
        <v>4244040.2182150222</v>
      </c>
      <c r="BO125" s="4">
        <f>CumHKI!BN125*Inputs!BQ$15*Population!BN124</f>
        <v>3344300.161880624</v>
      </c>
      <c r="BP125" s="4">
        <f>CumHKI!BO125*Inputs!BR$15*Population!BO124</f>
        <v>3235410.9746948262</v>
      </c>
      <c r="BQ125" s="4">
        <f>CumHKI!BP125*Inputs!BS$15*Population!BP124</f>
        <v>2600200.1422692724</v>
      </c>
      <c r="BR125" s="4">
        <f>CumHKI!BQ125*Inputs!BT$15*Population!BQ124</f>
        <v>2213938.9543981017</v>
      </c>
      <c r="BS125" s="4">
        <f>CumHKI!BR125*Inputs!BU$15*Population!BR124</f>
        <v>2011891.0928417479</v>
      </c>
      <c r="BT125" s="4">
        <f>CumHKI!BS125*Inputs!BV$15*Population!BS124</f>
        <v>1908523.9206071312</v>
      </c>
      <c r="BU125" s="4">
        <f>CumHKI!BT125*Inputs!BW$15*Population!BT124</f>
        <v>1686849.2498747427</v>
      </c>
      <c r="BV125" s="4">
        <f>CumHKI!BU125*Inputs!BX$15*Population!BU124</f>
        <v>1536733.0552227516</v>
      </c>
      <c r="BW125" s="4">
        <f>CumHKI!BV125*Inputs!BY$15*Population!BV124</f>
        <v>1286743.6952639169</v>
      </c>
      <c r="BX125" s="4">
        <f>CumHKI!BW125*Inputs!BZ$15*Population!BW124</f>
        <v>1145692.4747141497</v>
      </c>
      <c r="BY125" s="4">
        <f>CumHKI!BX125*Inputs!CA$15*Population!BX124</f>
        <v>1077639.7485142262</v>
      </c>
      <c r="BZ125" s="4">
        <f>CumHKI!BY125*Inputs!CB$15*Population!BY124</f>
        <v>1006543.5036400331</v>
      </c>
      <c r="CA125" s="4">
        <f>CumHKI!BZ125*Inputs!CC$15*Population!BZ124</f>
        <v>816824.16291047609</v>
      </c>
      <c r="CB125" s="4">
        <f>CumHKI!CA125*Inputs!CD$15*Population!CA124</f>
        <v>837269.99180906801</v>
      </c>
      <c r="CC125" s="4">
        <f>CumHKI!CB125*Inputs!CE$15*Population!CB124</f>
        <v>732056.54565810622</v>
      </c>
      <c r="CD125" s="4">
        <f>CumHKI!CC125*Inputs!CF$15*Population!CC124</f>
        <v>584933.35930569028</v>
      </c>
      <c r="CE125" s="4">
        <f>CumHKI!CD125*Inputs!CG$15*Population!CD124</f>
        <v>514411.56202701345</v>
      </c>
      <c r="CF125" s="4">
        <f>CumHKI!CE125*Inputs!CH$15*Population!CE124</f>
        <v>384874.73721037526</v>
      </c>
      <c r="CG125" s="4">
        <f>CumHKI!CF125*Inputs!CI$15*Population!CF124</f>
        <v>334642.82855987956</v>
      </c>
      <c r="CH125" s="4">
        <f>CumHKI!CG125*Inputs!CJ$15*Population!CG124</f>
        <v>286662.29612635303</v>
      </c>
      <c r="CI125" s="4">
        <f>CumHKI!CH125*Inputs!CK$15*Population!CH124</f>
        <v>242926.97343795697</v>
      </c>
      <c r="CJ125" s="4">
        <f>CumHKI!CI125*Inputs!CL$15*Population!CI124</f>
        <v>205062.78976613132</v>
      </c>
      <c r="CK125" s="4">
        <f>CumHKI!CJ125*Inputs!CM$15*Population!CJ124</f>
        <v>172824.95746227363</v>
      </c>
      <c r="CL125" s="4">
        <f>CumHKI!CK125*Inputs!CN$15*Population!CK124</f>
        <v>143989.58341460692</v>
      </c>
      <c r="CM125" s="4">
        <f>CumHKI!CL125*Inputs!CO$15*Population!CL124</f>
        <v>117172.32092334</v>
      </c>
      <c r="CN125" s="4">
        <f>CumHKI!CM125*Inputs!CP$15*Population!CM124</f>
        <v>92526.799078012045</v>
      </c>
      <c r="CO125" s="4">
        <f>CumHKI!CN125*Inputs!CQ$15*Population!CN124</f>
        <v>71465.120140557818</v>
      </c>
      <c r="CP125" s="4">
        <f>CumHKI!CO125*Inputs!CR$15*Population!CO124</f>
        <v>53419.87417787734</v>
      </c>
      <c r="CQ125" s="4">
        <f>CumHKI!CP125*Inputs!CS$15*Population!CP124</f>
        <v>40566.924383922262</v>
      </c>
      <c r="CR125" s="4">
        <f>CumHKI!CQ125*Inputs!CT$15*Population!CQ124</f>
        <v>31373.941929246481</v>
      </c>
      <c r="CS125" s="4">
        <f>CumHKI!CR125*Inputs!CU$15*Population!CR124</f>
        <v>24267.693818106931</v>
      </c>
      <c r="CT125" s="4">
        <f>CumHKI!CS125*Inputs!CV$15*Population!CS124</f>
        <v>18107.76244569763</v>
      </c>
      <c r="CU125" s="4">
        <f>CumHKI!CT125*Inputs!CW$15*Population!CT124</f>
        <v>13291.908139706735</v>
      </c>
      <c r="CV125" s="4">
        <f>CumHKI!CU125*Inputs!CX$15*Population!CU124</f>
        <v>9846.7036332603366</v>
      </c>
      <c r="CW125" s="4">
        <f>CumHKI!CV125*Inputs!CY$15*Population!CV124</f>
        <v>7521.3108353874904</v>
      </c>
      <c r="CX125" s="4">
        <f>CumHKI!CW125*Inputs!CZ$15*Population!CW124</f>
        <v>5870.8141516526011</v>
      </c>
      <c r="CY125" s="4">
        <f>CumHKI!CX125*Inputs!DA$15*Population!CX124</f>
        <v>4464.7587319700797</v>
      </c>
      <c r="CZ125" s="4">
        <f>CumHKI!CY125*Inputs!DB$15*Population!CY124</f>
        <v>3423.0253587579036</v>
      </c>
    </row>
    <row r="126" spans="1:104" x14ac:dyDescent="0.25">
      <c r="A126">
        <f>'HKFI(x)'!AE124</f>
        <v>2072</v>
      </c>
      <c r="B126">
        <f t="shared" si="4"/>
        <v>557841802.15095067</v>
      </c>
      <c r="C126">
        <f t="shared" si="3"/>
        <v>3.9416286814448975</v>
      </c>
      <c r="D126" s="4">
        <f>CumHKI!C126*Inputs!F$15*Population!C125</f>
        <v>0</v>
      </c>
      <c r="E126" s="4">
        <f>CumHKI!D126*Inputs!G$15*Population!D125</f>
        <v>0</v>
      </c>
      <c r="F126" s="4">
        <f>CumHKI!E126*Inputs!H$15*Population!E125</f>
        <v>0</v>
      </c>
      <c r="G126" s="4">
        <f>CumHKI!F126*Inputs!I$15*Population!F125</f>
        <v>0</v>
      </c>
      <c r="H126" s="4">
        <f>CumHKI!G126*Inputs!J$15*Population!G125</f>
        <v>0</v>
      </c>
      <c r="I126" s="4">
        <f>CumHKI!H126*Inputs!K$15*Population!H125</f>
        <v>0</v>
      </c>
      <c r="J126" s="4">
        <f>CumHKI!I126*Inputs!L$15*Population!I125</f>
        <v>0</v>
      </c>
      <c r="K126" s="4">
        <f>CumHKI!J126*Inputs!M$15*Population!J125</f>
        <v>0</v>
      </c>
      <c r="L126" s="4">
        <f>CumHKI!K126*Inputs!N$15*Population!K125</f>
        <v>0</v>
      </c>
      <c r="M126" s="4">
        <f>CumHKI!L126*Inputs!O$15*Population!L125</f>
        <v>0</v>
      </c>
      <c r="N126" s="4">
        <f>CumHKI!M126*Inputs!P$15*Population!M125</f>
        <v>0</v>
      </c>
      <c r="O126" s="4">
        <f>CumHKI!N126*Inputs!Q$15*Population!N125</f>
        <v>0</v>
      </c>
      <c r="P126" s="4">
        <f>CumHKI!O126*Inputs!R$15*Population!O125</f>
        <v>0</v>
      </c>
      <c r="Q126" s="4">
        <f>CumHKI!P126*Inputs!S$15*Population!P125</f>
        <v>0</v>
      </c>
      <c r="R126" s="4">
        <f>CumHKI!Q126*Inputs!T$15*Population!Q125</f>
        <v>0</v>
      </c>
      <c r="S126" s="4">
        <f>CumHKI!R126*Inputs!U$15*Population!R125</f>
        <v>146782.81042790716</v>
      </c>
      <c r="T126" s="4">
        <f>CumHKI!S126*Inputs!V$15*Population!S125</f>
        <v>202286.82962691574</v>
      </c>
      <c r="U126" s="4">
        <f>CumHKI!T126*Inputs!W$15*Population!T125</f>
        <v>376201.51331112772</v>
      </c>
      <c r="V126" s="4">
        <f>CumHKI!U126*Inputs!X$15*Population!U125</f>
        <v>623838.87514331355</v>
      </c>
      <c r="W126" s="4">
        <f>CumHKI!V126*Inputs!Y$15*Population!V125</f>
        <v>1085753.5022365125</v>
      </c>
      <c r="X126" s="4">
        <f>CumHKI!W126*Inputs!Z$15*Population!W125</f>
        <v>1500073.5714603334</v>
      </c>
      <c r="Y126" s="4">
        <f>CumHKI!X126*Inputs!AA$15*Population!X125</f>
        <v>2218238.4763507931</v>
      </c>
      <c r="Z126" s="4">
        <f>CumHKI!Y126*Inputs!AB$15*Population!Y125</f>
        <v>2943573.6442262293</v>
      </c>
      <c r="AA126" s="4">
        <f>CumHKI!Z126*Inputs!AC$15*Population!Z125</f>
        <v>3789794.3007452046</v>
      </c>
      <c r="AB126" s="4">
        <f>CumHKI!AA126*Inputs!AD$15*Population!AA125</f>
        <v>4935025.7371417405</v>
      </c>
      <c r="AC126" s="4">
        <f>CumHKI!AB126*Inputs!AE$15*Population!AB125</f>
        <v>6215635.5258468986</v>
      </c>
      <c r="AD126" s="4">
        <f>CumHKI!AC126*Inputs!AF$15*Population!AC125</f>
        <v>7595419.5896055996</v>
      </c>
      <c r="AE126" s="4">
        <f>CumHKI!AD126*Inputs!AG$15*Population!AD125</f>
        <v>8683465.7069328502</v>
      </c>
      <c r="AF126" s="4">
        <f>CumHKI!AE126*Inputs!AH$15*Population!AE125</f>
        <v>10418789.752867045</v>
      </c>
      <c r="AG126" s="4">
        <f>CumHKI!AF126*Inputs!AI$15*Population!AF125</f>
        <v>12810344.507462012</v>
      </c>
      <c r="AH126" s="4">
        <f>CumHKI!AG126*Inputs!AJ$15*Population!AG125</f>
        <v>14476657.736566091</v>
      </c>
      <c r="AI126" s="4">
        <f>CumHKI!AH126*Inputs!AK$15*Population!AH125</f>
        <v>16844516.895485405</v>
      </c>
      <c r="AJ126" s="4">
        <f>CumHKI!AI126*Inputs!AL$15*Population!AI125</f>
        <v>18008051.305020731</v>
      </c>
      <c r="AK126" s="4">
        <f>CumHKI!AJ126*Inputs!AM$15*Population!AJ125</f>
        <v>19412211.108619384</v>
      </c>
      <c r="AL126" s="4">
        <f>CumHKI!AK126*Inputs!AN$15*Population!AK125</f>
        <v>21105663.883260734</v>
      </c>
      <c r="AM126" s="4">
        <f>CumHKI!AL126*Inputs!AO$15*Population!AL125</f>
        <v>22170593.883946951</v>
      </c>
      <c r="AN126" s="4">
        <f>CumHKI!AM126*Inputs!AP$15*Population!AM125</f>
        <v>23690386.921213333</v>
      </c>
      <c r="AO126" s="4">
        <f>CumHKI!AN126*Inputs!AQ$15*Population!AN125</f>
        <v>23671382.661046084</v>
      </c>
      <c r="AP126" s="4">
        <f>CumHKI!AO126*Inputs!AR$15*Population!AO125</f>
        <v>21812966.248622138</v>
      </c>
      <c r="AQ126" s="4">
        <f>CumHKI!AP126*Inputs!AS$15*Population!AP125</f>
        <v>20391048.14062994</v>
      </c>
      <c r="AR126" s="4">
        <f>CumHKI!AQ126*Inputs!AT$15*Population!AQ125</f>
        <v>19225435.468387719</v>
      </c>
      <c r="AS126" s="4">
        <f>CumHKI!AR126*Inputs!AU$15*Population!AR125</f>
        <v>18129130.479544893</v>
      </c>
      <c r="AT126" s="4">
        <f>CumHKI!AS126*Inputs!AV$15*Population!AS125</f>
        <v>16300154.172246475</v>
      </c>
      <c r="AU126" s="4">
        <f>CumHKI!AT126*Inputs!AW$15*Population!AT125</f>
        <v>15133071.432882927</v>
      </c>
      <c r="AV126" s="4">
        <f>CumHKI!AU126*Inputs!AX$15*Population!AU125</f>
        <v>14600629.506535806</v>
      </c>
      <c r="AW126" s="4">
        <f>CumHKI!AV126*Inputs!AY$15*Population!AV125</f>
        <v>13508855.284723248</v>
      </c>
      <c r="AX126" s="4">
        <f>CumHKI!AW126*Inputs!AZ$15*Population!AW125</f>
        <v>12711687.772112349</v>
      </c>
      <c r="AY126" s="4">
        <f>CumHKI!AX126*Inputs!BA$15*Population!AX125</f>
        <v>11547089.596084917</v>
      </c>
      <c r="AZ126" s="4">
        <f>CumHKI!AY126*Inputs!BB$15*Population!AY125</f>
        <v>11153512.7010055</v>
      </c>
      <c r="BA126" s="4">
        <f>CumHKI!AZ126*Inputs!BC$15*Population!AZ125</f>
        <v>11723856.988355923</v>
      </c>
      <c r="BB126" s="4">
        <f>CumHKI!BA126*Inputs!BD$15*Population!BA125</f>
        <v>11545789.67257913</v>
      </c>
      <c r="BC126" s="4">
        <f>CumHKI!BB126*Inputs!BE$15*Population!BB125</f>
        <v>11926073.959911151</v>
      </c>
      <c r="BD126" s="4">
        <f>CumHKI!BC126*Inputs!BF$15*Population!BC125</f>
        <v>11741138.235112034</v>
      </c>
      <c r="BE126" s="4">
        <f>CumHKI!BD126*Inputs!BG$15*Population!BD125</f>
        <v>11258297.143586662</v>
      </c>
      <c r="BF126" s="4">
        <f>CumHKI!BE126*Inputs!BH$15*Population!BE125</f>
        <v>11181133.391076999</v>
      </c>
      <c r="BG126" s="4">
        <f>CumHKI!BF126*Inputs!BI$15*Population!BF125</f>
        <v>10808033.468779413</v>
      </c>
      <c r="BH126" s="4">
        <f>CumHKI!BG126*Inputs!BJ$15*Population!BG125</f>
        <v>10191945.011198564</v>
      </c>
      <c r="BI126" s="4">
        <f>CumHKI!BH126*Inputs!BK$15*Population!BH125</f>
        <v>9176190.1221549008</v>
      </c>
      <c r="BJ126" s="4">
        <f>CumHKI!BI126*Inputs!BL$15*Population!BI125</f>
        <v>7962029.1206878424</v>
      </c>
      <c r="BK126" s="4">
        <f>CumHKI!BJ126*Inputs!BM$15*Population!BJ125</f>
        <v>6905059.0903301667</v>
      </c>
      <c r="BL126" s="4">
        <f>CumHKI!BK126*Inputs!BN$15*Population!BK125</f>
        <v>5605140.9358399203</v>
      </c>
      <c r="BM126" s="4">
        <f>CumHKI!BL126*Inputs!BO$15*Population!BL125</f>
        <v>5013967.2347881459</v>
      </c>
      <c r="BN126" s="4">
        <f>CumHKI!BM126*Inputs!BP$15*Population!BM125</f>
        <v>4396493.9133457625</v>
      </c>
      <c r="BO126" s="4">
        <f>CumHKI!BN126*Inputs!BQ$15*Population!BN125</f>
        <v>3545462.01786097</v>
      </c>
      <c r="BP126" s="4">
        <f>CumHKI!BO126*Inputs!BR$15*Population!BO125</f>
        <v>3523658.9886892033</v>
      </c>
      <c r="BQ126" s="4">
        <f>CumHKI!BP126*Inputs!BS$15*Population!BP125</f>
        <v>2919642.6689656768</v>
      </c>
      <c r="BR126" s="4">
        <f>CumHKI!BQ126*Inputs!BT$15*Population!BQ125</f>
        <v>2467072.9218943436</v>
      </c>
      <c r="BS126" s="4">
        <f>CumHKI!BR126*Inputs!BU$15*Population!BR125</f>
        <v>2167182.1396122971</v>
      </c>
      <c r="BT126" s="4">
        <f>CumHKI!BS126*Inputs!BV$15*Population!BS125</f>
        <v>2009613.795384733</v>
      </c>
      <c r="BU126" s="4">
        <f>CumHKI!BT126*Inputs!BW$15*Population!BT125</f>
        <v>1797013.1662354462</v>
      </c>
      <c r="BV126" s="4">
        <f>CumHKI!BU126*Inputs!BX$15*Population!BU125</f>
        <v>1642068.7951774867</v>
      </c>
      <c r="BW126" s="4">
        <f>CumHKI!BV126*Inputs!BY$15*Population!BV125</f>
        <v>1368899.7947929711</v>
      </c>
      <c r="BX126" s="4">
        <f>CumHKI!BW126*Inputs!BZ$15*Population!BW125</f>
        <v>1217830.7824507509</v>
      </c>
      <c r="BY126" s="4">
        <f>CumHKI!BX126*Inputs!CA$15*Population!BX125</f>
        <v>1148314.3844759671</v>
      </c>
      <c r="BZ126" s="4">
        <f>CumHKI!BY126*Inputs!CB$15*Population!BY125</f>
        <v>1075323.8756565694</v>
      </c>
      <c r="CA126" s="4">
        <f>CumHKI!BZ126*Inputs!CC$15*Population!BZ125</f>
        <v>878073.30613515084</v>
      </c>
      <c r="CB126" s="4">
        <f>CumHKI!CA126*Inputs!CD$15*Population!CA125</f>
        <v>900485.94471946207</v>
      </c>
      <c r="CC126" s="4">
        <f>CumHKI!CB126*Inputs!CE$15*Population!CB125</f>
        <v>779449.79821759975</v>
      </c>
      <c r="CD126" s="4">
        <f>CumHKI!CC126*Inputs!CF$15*Population!CC125</f>
        <v>615386.80758715619</v>
      </c>
      <c r="CE126" s="4">
        <f>CumHKI!CD126*Inputs!CG$15*Population!CD125</f>
        <v>542698.56752933981</v>
      </c>
      <c r="CF126" s="4">
        <f>CumHKI!CE126*Inputs!CH$15*Population!CE125</f>
        <v>406401.84161342552</v>
      </c>
      <c r="CG126" s="4">
        <f>CumHKI!CF126*Inputs!CI$15*Population!CF125</f>
        <v>354467.34290130652</v>
      </c>
      <c r="CH126" s="4">
        <f>CumHKI!CG126*Inputs!CJ$15*Population!CG125</f>
        <v>304733.40461747476</v>
      </c>
      <c r="CI126" s="4">
        <f>CumHKI!CH126*Inputs!CK$15*Population!CH125</f>
        <v>257627.93891951861</v>
      </c>
      <c r="CJ126" s="4">
        <f>CumHKI!CI126*Inputs!CL$15*Population!CI125</f>
        <v>215092.30181244054</v>
      </c>
      <c r="CK126" s="4">
        <f>CumHKI!CJ126*Inputs!CM$15*Population!CJ125</f>
        <v>178580.47364584409</v>
      </c>
      <c r="CL126" s="4">
        <f>CumHKI!CK126*Inputs!CN$15*Population!CK125</f>
        <v>147793.27228574632</v>
      </c>
      <c r="CM126" s="4">
        <f>CumHKI!CL126*Inputs!CO$15*Population!CL125</f>
        <v>120705.88699922047</v>
      </c>
      <c r="CN126" s="4">
        <f>CumHKI!CM126*Inputs!CP$15*Population!CM125</f>
        <v>95978.714660465514</v>
      </c>
      <c r="CO126" s="4">
        <f>CumHKI!CN126*Inputs!CQ$15*Population!CN125</f>
        <v>73653.578326233765</v>
      </c>
      <c r="CP126" s="4">
        <f>CumHKI!CO126*Inputs!CR$15*Population!CO125</f>
        <v>54880.27923234694</v>
      </c>
      <c r="CQ126" s="4">
        <f>CumHKI!CP126*Inputs!CS$15*Population!CP125</f>
        <v>41022.775945421716</v>
      </c>
      <c r="CR126" s="4">
        <f>CumHKI!CQ126*Inputs!CT$15*Population!CQ125</f>
        <v>31152.597706523356</v>
      </c>
      <c r="CS126" s="4">
        <f>CumHKI!CR126*Inputs!CU$15*Population!CR125</f>
        <v>24093.021746972816</v>
      </c>
      <c r="CT126" s="4">
        <f>CumHKI!CS126*Inputs!CV$15*Population!CS125</f>
        <v>18635.913721874178</v>
      </c>
      <c r="CU126" s="4">
        <f>CumHKI!CT126*Inputs!CW$15*Population!CT125</f>
        <v>13905.511630545963</v>
      </c>
      <c r="CV126" s="4">
        <f>CumHKI!CU126*Inputs!CX$15*Population!CU125</f>
        <v>10207.267948379565</v>
      </c>
      <c r="CW126" s="4">
        <f>CumHKI!CV126*Inputs!CY$15*Population!CV125</f>
        <v>7561.5887001750216</v>
      </c>
      <c r="CX126" s="4">
        <f>CumHKI!CW126*Inputs!CZ$15*Population!CW125</f>
        <v>5775.8475467123208</v>
      </c>
      <c r="CY126" s="4">
        <f>CumHKI!CX126*Inputs!DA$15*Population!CX125</f>
        <v>4508.3800227330585</v>
      </c>
      <c r="CZ126" s="4">
        <f>CumHKI!CY126*Inputs!DB$15*Population!CY125</f>
        <v>3428.6265164552578</v>
      </c>
    </row>
    <row r="127" spans="1:104" x14ac:dyDescent="0.25">
      <c r="A127">
        <f>'HKFI(x)'!AE125</f>
        <v>2073</v>
      </c>
      <c r="B127">
        <f t="shared" si="4"/>
        <v>579443545.95664418</v>
      </c>
      <c r="C127">
        <f t="shared" si="3"/>
        <v>3.8723781047602657</v>
      </c>
      <c r="D127" s="4">
        <f>CumHKI!C127*Inputs!F$15*Population!C126</f>
        <v>0</v>
      </c>
      <c r="E127" s="4">
        <f>CumHKI!D127*Inputs!G$15*Population!D126</f>
        <v>0</v>
      </c>
      <c r="F127" s="4">
        <f>CumHKI!E127*Inputs!H$15*Population!E126</f>
        <v>0</v>
      </c>
      <c r="G127" s="4">
        <f>CumHKI!F127*Inputs!I$15*Population!F126</f>
        <v>0</v>
      </c>
      <c r="H127" s="4">
        <f>CumHKI!G127*Inputs!J$15*Population!G126</f>
        <v>0</v>
      </c>
      <c r="I127" s="4">
        <f>CumHKI!H127*Inputs!K$15*Population!H126</f>
        <v>0</v>
      </c>
      <c r="J127" s="4">
        <f>CumHKI!I127*Inputs!L$15*Population!I126</f>
        <v>0</v>
      </c>
      <c r="K127" s="4">
        <f>CumHKI!J127*Inputs!M$15*Population!J126</f>
        <v>0</v>
      </c>
      <c r="L127" s="4">
        <f>CumHKI!K127*Inputs!N$15*Population!K126</f>
        <v>0</v>
      </c>
      <c r="M127" s="4">
        <f>CumHKI!L127*Inputs!O$15*Population!L126</f>
        <v>0</v>
      </c>
      <c r="N127" s="4">
        <f>CumHKI!M127*Inputs!P$15*Population!M126</f>
        <v>0</v>
      </c>
      <c r="O127" s="4">
        <f>CumHKI!N127*Inputs!Q$15*Population!N126</f>
        <v>0</v>
      </c>
      <c r="P127" s="4">
        <f>CumHKI!O127*Inputs!R$15*Population!O126</f>
        <v>0</v>
      </c>
      <c r="Q127" s="4">
        <f>CumHKI!P127*Inputs!S$15*Population!P126</f>
        <v>0</v>
      </c>
      <c r="R127" s="4">
        <f>CumHKI!Q127*Inputs!T$15*Population!Q126</f>
        <v>0</v>
      </c>
      <c r="S127" s="4">
        <f>CumHKI!R127*Inputs!U$15*Population!R126</f>
        <v>154310.95342041197</v>
      </c>
      <c r="T127" s="4">
        <f>CumHKI!S127*Inputs!V$15*Population!S126</f>
        <v>212852.78474502836</v>
      </c>
      <c r="U127" s="4">
        <f>CumHKI!T127*Inputs!W$15*Population!T126</f>
        <v>397072.38580931723</v>
      </c>
      <c r="V127" s="4">
        <f>CumHKI!U127*Inputs!X$15*Population!U126</f>
        <v>660558.17370487482</v>
      </c>
      <c r="W127" s="4">
        <f>CumHKI!V127*Inputs!Y$15*Population!V126</f>
        <v>1151170.2225718864</v>
      </c>
      <c r="X127" s="4">
        <f>CumHKI!W127*Inputs!Z$15*Population!W126</f>
        <v>1588914.3630738463</v>
      </c>
      <c r="Y127" s="4">
        <f>CumHKI!X127*Inputs!AA$15*Population!X126</f>
        <v>2345889.0916829961</v>
      </c>
      <c r="Z127" s="4">
        <f>CumHKI!Y127*Inputs!AB$15*Population!Y126</f>
        <v>3097520.7852229238</v>
      </c>
      <c r="AA127" s="4">
        <f>CumHKI!Z127*Inputs!AC$15*Population!Z126</f>
        <v>3959593.5229063965</v>
      </c>
      <c r="AB127" s="4">
        <f>CumHKI!AA127*Inputs!AD$15*Population!AA126</f>
        <v>5120035.636952702</v>
      </c>
      <c r="AC127" s="4">
        <f>CumHKI!AB127*Inputs!AE$15*Population!AB126</f>
        <v>6432400.9327380108</v>
      </c>
      <c r="AD127" s="4">
        <f>CumHKI!AC127*Inputs!AF$15*Population!AC126</f>
        <v>7853440.6198083712</v>
      </c>
      <c r="AE127" s="4">
        <f>CumHKI!AD127*Inputs!AG$15*Population!AD126</f>
        <v>8825092.6807957944</v>
      </c>
      <c r="AF127" s="4">
        <f>CumHKI!AE127*Inputs!AH$15*Population!AE126</f>
        <v>10352006.523560787</v>
      </c>
      <c r="AG127" s="4">
        <f>CumHKI!AF127*Inputs!AI$15*Population!AF126</f>
        <v>12575985.504557669</v>
      </c>
      <c r="AH127" s="4">
        <f>CumHKI!AG127*Inputs!AJ$15*Population!AG126</f>
        <v>14316955.821383348</v>
      </c>
      <c r="AI127" s="4">
        <f>CumHKI!AH127*Inputs!AK$15*Population!AH126</f>
        <v>16798211.261231609</v>
      </c>
      <c r="AJ127" s="4">
        <f>CumHKI!AI127*Inputs!AL$15*Population!AI126</f>
        <v>17847389.757809456</v>
      </c>
      <c r="AK127" s="4">
        <f>CumHKI!AJ127*Inputs!AM$15*Population!AJ126</f>
        <v>19075566.237224299</v>
      </c>
      <c r="AL127" s="4">
        <f>CumHKI!AK127*Inputs!AN$15*Population!AK126</f>
        <v>20755778.271914706</v>
      </c>
      <c r="AM127" s="4">
        <f>CumHKI!AL127*Inputs!AO$15*Population!AL126</f>
        <v>21942829.463696655</v>
      </c>
      <c r="AN127" s="4">
        <f>CumHKI!AM127*Inputs!AP$15*Population!AM126</f>
        <v>23426080.004489772</v>
      </c>
      <c r="AO127" s="4">
        <f>CumHKI!AN127*Inputs!AQ$15*Population!AN126</f>
        <v>24266674.901150525</v>
      </c>
      <c r="AP127" s="4">
        <f>CumHKI!AO127*Inputs!AR$15*Population!AO126</f>
        <v>23558650.971877534</v>
      </c>
      <c r="AQ127" s="4">
        <f>CumHKI!AP127*Inputs!AS$15*Population!AP126</f>
        <v>22847393.3573994</v>
      </c>
      <c r="AR127" s="4">
        <f>CumHKI!AQ127*Inputs!AT$15*Population!AQ126</f>
        <v>21548421.70319986</v>
      </c>
      <c r="AS127" s="4">
        <f>CumHKI!AR127*Inputs!AU$15*Population!AR126</f>
        <v>20489335.089300018</v>
      </c>
      <c r="AT127" s="4">
        <f>CumHKI!AS127*Inputs!AV$15*Population!AS126</f>
        <v>18288266.270439263</v>
      </c>
      <c r="AU127" s="4">
        <f>CumHKI!AT127*Inputs!AW$15*Population!AT126</f>
        <v>16571479.719147125</v>
      </c>
      <c r="AV127" s="4">
        <f>CumHKI!AU127*Inputs!AX$15*Population!AU126</f>
        <v>15670305.345506888</v>
      </c>
      <c r="AW127" s="4">
        <f>CumHKI!AV127*Inputs!AY$15*Population!AV126</f>
        <v>14594449.307913175</v>
      </c>
      <c r="AX127" s="4">
        <f>CumHKI!AW127*Inputs!AZ$15*Population!AW126</f>
        <v>13830623.830026763</v>
      </c>
      <c r="AY127" s="4">
        <f>CumHKI!AX127*Inputs!BA$15*Population!AX126</f>
        <v>12156120.781015994</v>
      </c>
      <c r="AZ127" s="4">
        <f>CumHKI!AY127*Inputs!BB$15*Population!AY126</f>
        <v>11195209.333777884</v>
      </c>
      <c r="BA127" s="4">
        <f>CumHKI!AZ127*Inputs!BC$15*Population!AZ126</f>
        <v>11468382.617581153</v>
      </c>
      <c r="BB127" s="4">
        <f>CumHKI!BA127*Inputs!BD$15*Population!BA126</f>
        <v>11357488.452019954</v>
      </c>
      <c r="BC127" s="4">
        <f>CumHKI!BB127*Inputs!BE$15*Population!BB126</f>
        <v>11722541.183294373</v>
      </c>
      <c r="BD127" s="4">
        <f>CumHKI!BC127*Inputs!BF$15*Population!BC126</f>
        <v>11744042.823393941</v>
      </c>
      <c r="BE127" s="4">
        <f>CumHKI!BD127*Inputs!BG$15*Population!BD126</f>
        <v>11564947.726477826</v>
      </c>
      <c r="BF127" s="4">
        <f>CumHKI!BE127*Inputs!BH$15*Population!BE126</f>
        <v>11693270.853081251</v>
      </c>
      <c r="BG127" s="4">
        <f>CumHKI!BF127*Inputs!BI$15*Population!BF126</f>
        <v>11269823.297032088</v>
      </c>
      <c r="BH127" s="4">
        <f>CumHKI!BG127*Inputs!BJ$15*Population!BG126</f>
        <v>10623291.632965693</v>
      </c>
      <c r="BI127" s="4">
        <f>CumHKI!BH127*Inputs!BK$15*Population!BH126</f>
        <v>9661111.0393860638</v>
      </c>
      <c r="BJ127" s="4">
        <f>CumHKI!BI127*Inputs!BL$15*Population!BI126</f>
        <v>8490599.4551436007</v>
      </c>
      <c r="BK127" s="4">
        <f>CumHKI!BJ127*Inputs!BM$15*Population!BJ126</f>
        <v>7431104.0238704067</v>
      </c>
      <c r="BL127" s="4">
        <f>CumHKI!BK127*Inputs!BN$15*Population!BK126</f>
        <v>6043120.5637908494</v>
      </c>
      <c r="BM127" s="4">
        <f>CumHKI!BL127*Inputs!BO$15*Population!BL126</f>
        <v>4979727.8558689291</v>
      </c>
      <c r="BN127" s="4">
        <f>CumHKI!BM127*Inputs!BP$15*Population!BM126</f>
        <v>4444662.8638214953</v>
      </c>
      <c r="BO127" s="4">
        <f>CumHKI!BN127*Inputs!BQ$15*Population!BN126</f>
        <v>3660530.517727369</v>
      </c>
      <c r="BP127" s="4">
        <f>CumHKI!BO127*Inputs!BR$15*Population!BO126</f>
        <v>3721387.4309856342</v>
      </c>
      <c r="BQ127" s="4">
        <f>CumHKI!BP127*Inputs!BS$15*Population!BP126</f>
        <v>3166552.0137155745</v>
      </c>
      <c r="BR127" s="4">
        <f>CumHKI!BQ127*Inputs!BT$15*Population!BQ126</f>
        <v>2757397.0421792911</v>
      </c>
      <c r="BS127" s="4">
        <f>CumHKI!BR127*Inputs!BU$15*Population!BR126</f>
        <v>2403443.5636343551</v>
      </c>
      <c r="BT127" s="4">
        <f>CumHKI!BS127*Inputs!BV$15*Population!BS126</f>
        <v>2153947.9384904066</v>
      </c>
      <c r="BU127" s="4">
        <f>CumHKI!BT127*Inputs!BW$15*Population!BT126</f>
        <v>1881676.8573497443</v>
      </c>
      <c r="BV127" s="4">
        <f>CumHKI!BU127*Inputs!BX$15*Population!BU126</f>
        <v>1738238.977185607</v>
      </c>
      <c r="BW127" s="4">
        <f>CumHKI!BV127*Inputs!BY$15*Population!BV126</f>
        <v>1452463.1693716822</v>
      </c>
      <c r="BX127" s="4">
        <f>CumHKI!BW127*Inputs!BZ$15*Population!BW126</f>
        <v>1285845.1855874434</v>
      </c>
      <c r="BY127" s="4">
        <f>CumHKI!BX127*Inputs!CA$15*Population!BX126</f>
        <v>1211227.2876925683</v>
      </c>
      <c r="BZ127" s="4">
        <f>CumHKI!BY127*Inputs!CB$15*Population!BY126</f>
        <v>1137037.1156987618</v>
      </c>
      <c r="CA127" s="4">
        <f>CumHKI!BZ127*Inputs!CC$15*Population!BZ126</f>
        <v>930665.87419740099</v>
      </c>
      <c r="CB127" s="4">
        <f>CumHKI!CA127*Inputs!CD$15*Population!CA126</f>
        <v>960516.40781844803</v>
      </c>
      <c r="CC127" s="4">
        <f>CumHKI!CB127*Inputs!CE$15*Population!CB126</f>
        <v>831530.64180577919</v>
      </c>
      <c r="CD127" s="4">
        <f>CumHKI!CC127*Inputs!CF$15*Population!CC126</f>
        <v>649336.03914978402</v>
      </c>
      <c r="CE127" s="4">
        <f>CumHKI!CD127*Inputs!CG$15*Population!CD126</f>
        <v>565793.31614803185</v>
      </c>
      <c r="CF127" s="4">
        <f>CumHKI!CE127*Inputs!CH$15*Population!CE126</f>
        <v>426061.64488441136</v>
      </c>
      <c r="CG127" s="4">
        <f>CumHKI!CF127*Inputs!CI$15*Population!CF126</f>
        <v>373152.41678629798</v>
      </c>
      <c r="CH127" s="4">
        <f>CumHKI!CG127*Inputs!CJ$15*Population!CG126</f>
        <v>323039.1358586619</v>
      </c>
      <c r="CI127" s="4">
        <f>CumHKI!CH127*Inputs!CK$15*Population!CH126</f>
        <v>275484.94481519528</v>
      </c>
      <c r="CJ127" s="4">
        <f>CumHKI!CI127*Inputs!CL$15*Population!CI126</f>
        <v>230901.18950329008</v>
      </c>
      <c r="CK127" s="4">
        <f>CumHKI!CJ127*Inputs!CM$15*Population!CJ126</f>
        <v>191059.48484846312</v>
      </c>
      <c r="CL127" s="4">
        <f>CumHKI!CK127*Inputs!CN$15*Population!CK126</f>
        <v>157199.98708923935</v>
      </c>
      <c r="CM127" s="4">
        <f>CumHKI!CL127*Inputs!CO$15*Population!CL126</f>
        <v>128950.94045007961</v>
      </c>
      <c r="CN127" s="4">
        <f>CumHKI!CM127*Inputs!CP$15*Population!CM126</f>
        <v>104424.74200752444</v>
      </c>
      <c r="CO127" s="4">
        <f>CumHKI!CN127*Inputs!CQ$15*Population!CN126</f>
        <v>82330.926429567771</v>
      </c>
      <c r="CP127" s="4">
        <f>CumHKI!CO127*Inputs!CR$15*Population!CO126</f>
        <v>62622.037508305984</v>
      </c>
      <c r="CQ127" s="4">
        <f>CumHKI!CP127*Inputs!CS$15*Population!CP126</f>
        <v>46660.528689211751</v>
      </c>
      <c r="CR127" s="4">
        <f>CumHKI!CQ127*Inputs!CT$15*Population!CQ126</f>
        <v>34878.547279406725</v>
      </c>
      <c r="CS127" s="4">
        <f>CumHKI!CR127*Inputs!CU$15*Population!CR126</f>
        <v>26486.685187489755</v>
      </c>
      <c r="CT127" s="4">
        <f>CumHKI!CS127*Inputs!CV$15*Population!CS126</f>
        <v>20484.464513653893</v>
      </c>
      <c r="CU127" s="4">
        <f>CumHKI!CT127*Inputs!CW$15*Population!CT126</f>
        <v>15844.700483168412</v>
      </c>
      <c r="CV127" s="4">
        <f>CumHKI!CU127*Inputs!CX$15*Population!CU126</f>
        <v>11822.7992541413</v>
      </c>
      <c r="CW127" s="4">
        <f>CumHKI!CV127*Inputs!CY$15*Population!CV126</f>
        <v>8678.463841764029</v>
      </c>
      <c r="CX127" s="4">
        <f>CumHKI!CW127*Inputs!CZ$15*Population!CW126</f>
        <v>6429.0439373817198</v>
      </c>
      <c r="CY127" s="4">
        <f>CumHKI!CX127*Inputs!DA$15*Population!CX126</f>
        <v>4910.7640108185778</v>
      </c>
      <c r="CZ127" s="4">
        <f>CumHKI!CY127*Inputs!DB$15*Population!CY126</f>
        <v>3833.1327452250807</v>
      </c>
    </row>
    <row r="128" spans="1:104" x14ac:dyDescent="0.25">
      <c r="A128">
        <f>'HKFI(x)'!AE126</f>
        <v>2074</v>
      </c>
      <c r="B128">
        <f t="shared" si="4"/>
        <v>601504279.99401259</v>
      </c>
      <c r="C128">
        <f t="shared" si="3"/>
        <v>3.807227501506949</v>
      </c>
      <c r="D128" s="4">
        <f>CumHKI!C128*Inputs!F$15*Population!C127</f>
        <v>0</v>
      </c>
      <c r="E128" s="4">
        <f>CumHKI!D128*Inputs!G$15*Population!D127</f>
        <v>0</v>
      </c>
      <c r="F128" s="4">
        <f>CumHKI!E128*Inputs!H$15*Population!E127</f>
        <v>0</v>
      </c>
      <c r="G128" s="4">
        <f>CumHKI!F128*Inputs!I$15*Population!F127</f>
        <v>0</v>
      </c>
      <c r="H128" s="4">
        <f>CumHKI!G128*Inputs!J$15*Population!G127</f>
        <v>0</v>
      </c>
      <c r="I128" s="4">
        <f>CumHKI!H128*Inputs!K$15*Population!H127</f>
        <v>0</v>
      </c>
      <c r="J128" s="4">
        <f>CumHKI!I128*Inputs!L$15*Population!I127</f>
        <v>0</v>
      </c>
      <c r="K128" s="4">
        <f>CumHKI!J128*Inputs!M$15*Population!J127</f>
        <v>0</v>
      </c>
      <c r="L128" s="4">
        <f>CumHKI!K128*Inputs!N$15*Population!K127</f>
        <v>0</v>
      </c>
      <c r="M128" s="4">
        <f>CumHKI!L128*Inputs!O$15*Population!L127</f>
        <v>0</v>
      </c>
      <c r="N128" s="4">
        <f>CumHKI!M128*Inputs!P$15*Population!M127</f>
        <v>0</v>
      </c>
      <c r="O128" s="4">
        <f>CumHKI!N128*Inputs!Q$15*Population!N127</f>
        <v>0</v>
      </c>
      <c r="P128" s="4">
        <f>CumHKI!O128*Inputs!R$15*Population!O127</f>
        <v>0</v>
      </c>
      <c r="Q128" s="4">
        <f>CumHKI!P128*Inputs!S$15*Population!P127</f>
        <v>0</v>
      </c>
      <c r="R128" s="4">
        <f>CumHKI!Q128*Inputs!T$15*Population!Q127</f>
        <v>0</v>
      </c>
      <c r="S128" s="4">
        <f>CumHKI!R128*Inputs!U$15*Population!R127</f>
        <v>161824.24143458897</v>
      </c>
      <c r="T128" s="4">
        <f>CumHKI!S128*Inputs!V$15*Population!S127</f>
        <v>223382.24821174308</v>
      </c>
      <c r="U128" s="4">
        <f>CumHKI!T128*Inputs!W$15*Population!T127</f>
        <v>417132.55605584692</v>
      </c>
      <c r="V128" s="4">
        <f>CumHKI!U128*Inputs!X$15*Population!U127</f>
        <v>696284.3295951552</v>
      </c>
      <c r="W128" s="4">
        <f>CumHKI!V128*Inputs!Y$15*Population!V127</f>
        <v>1217222.0580767856</v>
      </c>
      <c r="X128" s="4">
        <f>CumHKI!W128*Inputs!Z$15*Population!W127</f>
        <v>1682418.9909335994</v>
      </c>
      <c r="Y128" s="4">
        <f>CumHKI!X128*Inputs!AA$15*Population!X127</f>
        <v>2481923.5026579485</v>
      </c>
      <c r="Z128" s="4">
        <f>CumHKI!Y128*Inputs!AB$15*Population!Y127</f>
        <v>3272479.542387459</v>
      </c>
      <c r="AA128" s="4">
        <f>CumHKI!Z128*Inputs!AC$15*Population!Z127</f>
        <v>4163478.667877465</v>
      </c>
      <c r="AB128" s="4">
        <f>CumHKI!AA128*Inputs!AD$15*Population!AA127</f>
        <v>5345482.0769065423</v>
      </c>
      <c r="AC128" s="4">
        <f>CumHKI!AB128*Inputs!AE$15*Population!AB127</f>
        <v>6668777.2186903041</v>
      </c>
      <c r="AD128" s="4">
        <f>CumHKI!AC128*Inputs!AF$15*Population!AC127</f>
        <v>8122401.5543980654</v>
      </c>
      <c r="AE128" s="4">
        <f>CumHKI!AD128*Inputs!AG$15*Population!AD127</f>
        <v>9121983.9846854657</v>
      </c>
      <c r="AF128" s="4">
        <f>CumHKI!AE128*Inputs!AH$15*Population!AE127</f>
        <v>10517434.299621347</v>
      </c>
      <c r="AG128" s="4">
        <f>CumHKI!AF128*Inputs!AI$15*Population!AF127</f>
        <v>12491272.680553598</v>
      </c>
      <c r="AH128" s="4">
        <f>CumHKI!AG128*Inputs!AJ$15*Population!AG127</f>
        <v>14050491.855076661</v>
      </c>
      <c r="AI128" s="4">
        <f>CumHKI!AH128*Inputs!AK$15*Population!AH127</f>
        <v>16607707.795366207</v>
      </c>
      <c r="AJ128" s="4">
        <f>CumHKI!AI128*Inputs!AL$15*Population!AI127</f>
        <v>17792896.443860672</v>
      </c>
      <c r="AK128" s="4">
        <f>CumHKI!AJ128*Inputs!AM$15*Population!AJ127</f>
        <v>18900037.733296238</v>
      </c>
      <c r="AL128" s="4">
        <f>CumHKI!AK128*Inputs!AN$15*Population!AK127</f>
        <v>20390615.126211852</v>
      </c>
      <c r="AM128" s="4">
        <f>CumHKI!AL128*Inputs!AO$15*Population!AL127</f>
        <v>21573894.008292224</v>
      </c>
      <c r="AN128" s="4">
        <f>CumHKI!AM128*Inputs!AP$15*Population!AM127</f>
        <v>23179897.418293942</v>
      </c>
      <c r="AO128" s="4">
        <f>CumHKI!AN128*Inputs!AQ$15*Population!AN127</f>
        <v>23990290.565200314</v>
      </c>
      <c r="AP128" s="4">
        <f>CumHKI!AO128*Inputs!AR$15*Population!AO127</f>
        <v>24145671.914353948</v>
      </c>
      <c r="AQ128" s="4">
        <f>CumHKI!AP128*Inputs!AS$15*Population!AP127</f>
        <v>24670791.294338934</v>
      </c>
      <c r="AR128" s="4">
        <f>CumHKI!AQ128*Inputs!AT$15*Population!AQ127</f>
        <v>24139864.641098533</v>
      </c>
      <c r="AS128" s="4">
        <f>CumHKI!AR128*Inputs!AU$15*Population!AR127</f>
        <v>22961686.544433516</v>
      </c>
      <c r="AT128" s="4">
        <f>CumHKI!AS128*Inputs!AV$15*Population!AS127</f>
        <v>20667300.582004625</v>
      </c>
      <c r="AU128" s="4">
        <f>CumHKI!AT128*Inputs!AW$15*Population!AT127</f>
        <v>18590890.53004723</v>
      </c>
      <c r="AV128" s="4">
        <f>CumHKI!AU128*Inputs!AX$15*Population!AU127</f>
        <v>17157182.544529501</v>
      </c>
      <c r="AW128" s="4">
        <f>CumHKI!AV128*Inputs!AY$15*Population!AV127</f>
        <v>15660861.590445619</v>
      </c>
      <c r="AX128" s="4">
        <f>CumHKI!AW128*Inputs!AZ$15*Population!AW127</f>
        <v>14940269.723641746</v>
      </c>
      <c r="AY128" s="4">
        <f>CumHKI!AX128*Inputs!BA$15*Population!AX127</f>
        <v>13225223.419098027</v>
      </c>
      <c r="AZ128" s="4">
        <f>CumHKI!AY128*Inputs!BB$15*Population!AY127</f>
        <v>11785669.287250929</v>
      </c>
      <c r="BA128" s="4">
        <f>CumHKI!AZ128*Inputs!BC$15*Population!AZ127</f>
        <v>11511879.355484618</v>
      </c>
      <c r="BB128" s="4">
        <f>CumHKI!BA128*Inputs!BD$15*Population!BA127</f>
        <v>11110758.338845652</v>
      </c>
      <c r="BC128" s="4">
        <f>CumHKI!BB128*Inputs!BE$15*Population!BB127</f>
        <v>11531984.731653478</v>
      </c>
      <c r="BD128" s="4">
        <f>CumHKI!BC128*Inputs!BF$15*Population!BC127</f>
        <v>11543973.639095956</v>
      </c>
      <c r="BE128" s="4">
        <f>CumHKI!BD128*Inputs!BG$15*Population!BD127</f>
        <v>11569159.09443792</v>
      </c>
      <c r="BF128" s="4">
        <f>CumHKI!BE128*Inputs!BH$15*Population!BE127</f>
        <v>12014981.090551471</v>
      </c>
      <c r="BG128" s="4">
        <f>CumHKI!BF128*Inputs!BI$15*Population!BF127</f>
        <v>11790666.420490691</v>
      </c>
      <c r="BH128" s="4">
        <f>CumHKI!BG128*Inputs!BJ$15*Population!BG127</f>
        <v>11081683.13509894</v>
      </c>
      <c r="BI128" s="4">
        <f>CumHKI!BH128*Inputs!BK$15*Population!BH127</f>
        <v>10074358.729663415</v>
      </c>
      <c r="BJ128" s="4">
        <f>CumHKI!BI128*Inputs!BL$15*Population!BI127</f>
        <v>8943770.2578691393</v>
      </c>
      <c r="BK128" s="4">
        <f>CumHKI!BJ128*Inputs!BM$15*Population!BJ127</f>
        <v>7929154.938455929</v>
      </c>
      <c r="BL128" s="4">
        <f>CumHKI!BK128*Inputs!BN$15*Population!BK127</f>
        <v>6508135.2231182056</v>
      </c>
      <c r="BM128" s="4">
        <f>CumHKI!BL128*Inputs!BO$15*Population!BL127</f>
        <v>5373442.7154186936</v>
      </c>
      <c r="BN128" s="4">
        <f>CumHKI!BM128*Inputs!BP$15*Population!BM127</f>
        <v>4418976.5456789546</v>
      </c>
      <c r="BO128" s="4">
        <f>CumHKI!BN128*Inputs!BQ$15*Population!BN127</f>
        <v>3704651.6290935916</v>
      </c>
      <c r="BP128" s="4">
        <f>CumHKI!BO128*Inputs!BR$15*Population!BO127</f>
        <v>3846090.2897851611</v>
      </c>
      <c r="BQ128" s="4">
        <f>CumHKI!BP128*Inputs!BS$15*Population!BP127</f>
        <v>3347783.4676184342</v>
      </c>
      <c r="BR128" s="4">
        <f>CumHKI!BQ128*Inputs!BT$15*Population!BQ127</f>
        <v>2994394.1159056844</v>
      </c>
      <c r="BS128" s="4">
        <f>CumHKI!BR128*Inputs!BU$15*Population!BR127</f>
        <v>2690136.7003553784</v>
      </c>
      <c r="BT128" s="4">
        <f>CumHKI!BS128*Inputs!BV$15*Population!BS127</f>
        <v>2393406.9777883491</v>
      </c>
      <c r="BU128" s="4">
        <f>CumHKI!BT128*Inputs!BW$15*Population!BT127</f>
        <v>2021594.4108747195</v>
      </c>
      <c r="BV128" s="4">
        <f>CumHKI!BU128*Inputs!BX$15*Population!BU127</f>
        <v>1824309.4342125345</v>
      </c>
      <c r="BW128" s="4">
        <f>CumHKI!BV128*Inputs!BY$15*Population!BV127</f>
        <v>1540498.7644973281</v>
      </c>
      <c r="BX128" s="4">
        <f>CumHKI!BW128*Inputs!BZ$15*Population!BW127</f>
        <v>1366410.7781902985</v>
      </c>
      <c r="BY128" s="4">
        <f>CumHKI!BX128*Inputs!CA$15*Population!BX127</f>
        <v>1280577.9777956258</v>
      </c>
      <c r="BZ128" s="4">
        <f>CumHKI!BY128*Inputs!CB$15*Population!BY127</f>
        <v>1201315.3644352141</v>
      </c>
      <c r="CA128" s="4">
        <f>CumHKI!BZ128*Inputs!CC$15*Population!BZ127</f>
        <v>986358.33732048364</v>
      </c>
      <c r="CB128" s="4">
        <f>CumHKI!CA128*Inputs!CD$15*Population!CA127</f>
        <v>1020837.6763408688</v>
      </c>
      <c r="CC128" s="4">
        <f>CumHKI!CB128*Inputs!CE$15*Population!CB127</f>
        <v>890242.75595241727</v>
      </c>
      <c r="CD128" s="4">
        <f>CumHKI!CC128*Inputs!CF$15*Population!CC127</f>
        <v>695196.98413350794</v>
      </c>
      <c r="CE128" s="4">
        <f>CumHKI!CD128*Inputs!CG$15*Population!CD127</f>
        <v>597890.44103073375</v>
      </c>
      <c r="CF128" s="4">
        <f>CumHKI!CE128*Inputs!CH$15*Population!CE127</f>
        <v>443781.70433924801</v>
      </c>
      <c r="CG128" s="4">
        <f>CumHKI!CF128*Inputs!CI$15*Population!CF127</f>
        <v>390942.68232198927</v>
      </c>
      <c r="CH128" s="4">
        <f>CumHKI!CG128*Inputs!CJ$15*Population!CG127</f>
        <v>339778.81633074064</v>
      </c>
      <c r="CI128" s="4">
        <f>CumHKI!CH128*Inputs!CK$15*Population!CH127</f>
        <v>291501.74171548209</v>
      </c>
      <c r="CJ128" s="4">
        <f>CumHKI!CI128*Inputs!CL$15*Population!CI127</f>
        <v>246141.84011519628</v>
      </c>
      <c r="CK128" s="4">
        <f>CumHKI!CJ128*Inputs!CM$15*Population!CJ127</f>
        <v>204093.89325825588</v>
      </c>
      <c r="CL128" s="4">
        <f>CumHKI!CK128*Inputs!CN$15*Population!CK127</f>
        <v>166958.76025795389</v>
      </c>
      <c r="CM128" s="4">
        <f>CumHKI!CL128*Inputs!CO$15*Population!CL127</f>
        <v>135762.70446409998</v>
      </c>
      <c r="CN128" s="4">
        <f>CumHKI!CM128*Inputs!CP$15*Population!CM127</f>
        <v>110061.16861628344</v>
      </c>
      <c r="CO128" s="4">
        <f>CumHKI!CN128*Inputs!CQ$15*Population!CN127</f>
        <v>88104.660948957142</v>
      </c>
      <c r="CP128" s="4">
        <f>CumHKI!CO128*Inputs!CR$15*Population!CO127</f>
        <v>68651.814839234459</v>
      </c>
      <c r="CQ128" s="4">
        <f>CumHKI!CP128*Inputs!CS$15*Population!CP127</f>
        <v>52217.516677085048</v>
      </c>
      <c r="CR128" s="4">
        <f>CumHKI!CQ128*Inputs!CT$15*Population!CQ127</f>
        <v>38907.979234424478</v>
      </c>
      <c r="CS128" s="4">
        <f>CumHKI!CR128*Inputs!CU$15*Population!CR127</f>
        <v>29083.549445246848</v>
      </c>
      <c r="CT128" s="4">
        <f>CumHKI!CS128*Inputs!CV$15*Population!CS127</f>
        <v>22085.977724934324</v>
      </c>
      <c r="CU128" s="4">
        <f>CumHKI!CT128*Inputs!CW$15*Population!CT127</f>
        <v>17081.013488598233</v>
      </c>
      <c r="CV128" s="4">
        <f>CumHKI!CU128*Inputs!CX$15*Population!CU127</f>
        <v>13212.136567953801</v>
      </c>
      <c r="CW128" s="4">
        <f>CumHKI!CV128*Inputs!CY$15*Population!CV127</f>
        <v>9858.4658338698682</v>
      </c>
      <c r="CX128" s="4">
        <f>CumHKI!CW128*Inputs!CZ$15*Population!CW127</f>
        <v>7236.5551875996698</v>
      </c>
      <c r="CY128" s="4">
        <f>CumHKI!CX128*Inputs!DA$15*Population!CX127</f>
        <v>5360.8717054825174</v>
      </c>
      <c r="CZ128" s="4">
        <f>CumHKI!CY128*Inputs!DB$15*Population!CY127</f>
        <v>4094.8508198593249</v>
      </c>
    </row>
    <row r="129" spans="1:104" x14ac:dyDescent="0.25">
      <c r="A129">
        <f>'HKFI(x)'!AE127</f>
        <v>2075</v>
      </c>
      <c r="B129">
        <f t="shared" si="4"/>
        <v>624102918.23077309</v>
      </c>
      <c r="C129">
        <f t="shared" si="3"/>
        <v>3.7570203551977155</v>
      </c>
      <c r="D129" s="4">
        <f>CumHKI!C129*Inputs!F$15*Population!C128</f>
        <v>0</v>
      </c>
      <c r="E129" s="4">
        <f>CumHKI!D129*Inputs!G$15*Population!D128</f>
        <v>0</v>
      </c>
      <c r="F129" s="4">
        <f>CumHKI!E129*Inputs!H$15*Population!E128</f>
        <v>0</v>
      </c>
      <c r="G129" s="4">
        <f>CumHKI!F129*Inputs!I$15*Population!F128</f>
        <v>0</v>
      </c>
      <c r="H129" s="4">
        <f>CumHKI!G129*Inputs!J$15*Population!G128</f>
        <v>0</v>
      </c>
      <c r="I129" s="4">
        <f>CumHKI!H129*Inputs!K$15*Population!H128</f>
        <v>0</v>
      </c>
      <c r="J129" s="4">
        <f>CumHKI!I129*Inputs!L$15*Population!I128</f>
        <v>0</v>
      </c>
      <c r="K129" s="4">
        <f>CumHKI!J129*Inputs!M$15*Population!J128</f>
        <v>0</v>
      </c>
      <c r="L129" s="4">
        <f>CumHKI!K129*Inputs!N$15*Population!K128</f>
        <v>0</v>
      </c>
      <c r="M129" s="4">
        <f>CumHKI!L129*Inputs!O$15*Population!L128</f>
        <v>0</v>
      </c>
      <c r="N129" s="4">
        <f>CumHKI!M129*Inputs!P$15*Population!M128</f>
        <v>0</v>
      </c>
      <c r="O129" s="4">
        <f>CumHKI!N129*Inputs!Q$15*Population!N128</f>
        <v>0</v>
      </c>
      <c r="P129" s="4">
        <f>CumHKI!O129*Inputs!R$15*Population!O128</f>
        <v>0</v>
      </c>
      <c r="Q129" s="4">
        <f>CumHKI!P129*Inputs!S$15*Population!P128</f>
        <v>0</v>
      </c>
      <c r="R129" s="4">
        <f>CumHKI!Q129*Inputs!T$15*Population!Q128</f>
        <v>0</v>
      </c>
      <c r="S129" s="4">
        <f>CumHKI!R129*Inputs!U$15*Population!R128</f>
        <v>167752.47717321219</v>
      </c>
      <c r="T129" s="4">
        <f>CumHKI!S129*Inputs!V$15*Population!S128</f>
        <v>233932.09727470405</v>
      </c>
      <c r="U129" s="4">
        <f>CumHKI!T129*Inputs!W$15*Population!T128</f>
        <v>437176.53651221411</v>
      </c>
      <c r="V129" s="4">
        <f>CumHKI!U129*Inputs!X$15*Population!U128</f>
        <v>730678.40464976802</v>
      </c>
      <c r="W129" s="4">
        <f>CumHKI!V129*Inputs!Y$15*Population!V128</f>
        <v>1281598.8796424966</v>
      </c>
      <c r="X129" s="4">
        <f>CumHKI!W129*Inputs!Z$15*Population!W128</f>
        <v>1777012.616395931</v>
      </c>
      <c r="Y129" s="4">
        <f>CumHKI!X129*Inputs!AA$15*Population!X128</f>
        <v>2625387.0494845151</v>
      </c>
      <c r="Z129" s="4">
        <f>CumHKI!Y129*Inputs!AB$15*Population!Y128</f>
        <v>3459338.1613730728</v>
      </c>
      <c r="AA129" s="4">
        <f>CumHKI!Z129*Inputs!AC$15*Population!Z128</f>
        <v>4395923.4232558608</v>
      </c>
      <c r="AB129" s="4">
        <f>CumHKI!AA129*Inputs!AD$15*Population!AA128</f>
        <v>5617397.9614400202</v>
      </c>
      <c r="AC129" s="4">
        <f>CumHKI!AB129*Inputs!AE$15*Population!AB128</f>
        <v>6958421.9259734601</v>
      </c>
      <c r="AD129" s="4">
        <f>CumHKI!AC129*Inputs!AF$15*Population!AC128</f>
        <v>8416780.8827415146</v>
      </c>
      <c r="AE129" s="4">
        <f>CumHKI!AD129*Inputs!AG$15*Population!AD128</f>
        <v>9432212.8726696093</v>
      </c>
      <c r="AF129" s="4">
        <f>CumHKI!AE129*Inputs!AH$15*Population!AE128</f>
        <v>10868752.971054707</v>
      </c>
      <c r="AG129" s="4">
        <f>CumHKI!AF129*Inputs!AI$15*Population!AF128</f>
        <v>12687883.318552962</v>
      </c>
      <c r="AH129" s="4">
        <f>CumHKI!AG129*Inputs!AJ$15*Population!AG128</f>
        <v>13952486.922842786</v>
      </c>
      <c r="AI129" s="4">
        <f>CumHKI!AH129*Inputs!AK$15*Population!AH128</f>
        <v>16294768.748886095</v>
      </c>
      <c r="AJ129" s="4">
        <f>CumHKI!AI129*Inputs!AL$15*Population!AI128</f>
        <v>17587157.420554459</v>
      </c>
      <c r="AK129" s="4">
        <f>CumHKI!AJ129*Inputs!AM$15*Population!AJ128</f>
        <v>18838233.062542021</v>
      </c>
      <c r="AL129" s="4">
        <f>CumHKI!AK129*Inputs!AN$15*Population!AK128</f>
        <v>20199047.140926257</v>
      </c>
      <c r="AM129" s="4">
        <f>CumHKI!AL129*Inputs!AO$15*Population!AL128</f>
        <v>21190776.577596925</v>
      </c>
      <c r="AN129" s="4">
        <f>CumHKI!AM129*Inputs!AP$15*Population!AM128</f>
        <v>22786702.180485889</v>
      </c>
      <c r="AO129" s="4">
        <f>CumHKI!AN129*Inputs!AQ$15*Population!AN128</f>
        <v>23734609.186196197</v>
      </c>
      <c r="AP129" s="4">
        <f>CumHKI!AO129*Inputs!AR$15*Population!AO128</f>
        <v>23867142.379810072</v>
      </c>
      <c r="AQ129" s="4">
        <f>CumHKI!AP129*Inputs!AS$15*Population!AP128</f>
        <v>25282052.8329028</v>
      </c>
      <c r="AR129" s="4">
        <f>CumHKI!AQ129*Inputs!AT$15*Population!AQ128</f>
        <v>26063344.079475541</v>
      </c>
      <c r="AS129" s="4">
        <f>CumHKI!AR129*Inputs!AU$15*Population!AR128</f>
        <v>25720748.98439315</v>
      </c>
      <c r="AT129" s="4">
        <f>CumHKI!AS129*Inputs!AV$15*Population!AS128</f>
        <v>23159786.191131473</v>
      </c>
      <c r="AU129" s="4">
        <f>CumHKI!AT129*Inputs!AW$15*Population!AT128</f>
        <v>21009227.182232924</v>
      </c>
      <c r="AV129" s="4">
        <f>CumHKI!AU129*Inputs!AX$15*Population!AU128</f>
        <v>19247810.909324303</v>
      </c>
      <c r="AW129" s="4">
        <f>CumHKI!AV129*Inputs!AY$15*Population!AV128</f>
        <v>17145760.22916057</v>
      </c>
      <c r="AX129" s="4">
        <f>CumHKI!AW129*Inputs!AZ$15*Population!AW128</f>
        <v>16030485.121830275</v>
      </c>
      <c r="AY129" s="4">
        <f>CumHKI!AX129*Inputs!BA$15*Population!AX128</f>
        <v>14285833.238180688</v>
      </c>
      <c r="AZ129" s="4">
        <f>CumHKI!AY129*Inputs!BB$15*Population!AY128</f>
        <v>12822426.63542429</v>
      </c>
      <c r="BA129" s="4">
        <f>CumHKI!AZ129*Inputs!BC$15*Population!AZ128</f>
        <v>12120107.103187528</v>
      </c>
      <c r="BB129" s="4">
        <f>CumHKI!BA129*Inputs!BD$15*Population!BA128</f>
        <v>11154500.988528553</v>
      </c>
      <c r="BC129" s="4">
        <f>CumHKI!BB129*Inputs!BE$15*Population!BB128</f>
        <v>11283249.708794527</v>
      </c>
      <c r="BD129" s="4">
        <f>CumHKI!BC129*Inputs!BF$15*Population!BC128</f>
        <v>11357960.861530608</v>
      </c>
      <c r="BE129" s="4">
        <f>CumHKI!BD129*Inputs!BG$15*Population!BD128</f>
        <v>11373445.283108523</v>
      </c>
      <c r="BF129" s="4">
        <f>CumHKI!BE129*Inputs!BH$15*Population!BE128</f>
        <v>12021853.495767927</v>
      </c>
      <c r="BG129" s="4">
        <f>CumHKI!BF129*Inputs!BI$15*Population!BF128</f>
        <v>12119420.982466226</v>
      </c>
      <c r="BH129" s="4">
        <f>CumHKI!BG129*Inputs!BJ$15*Population!BG128</f>
        <v>11599497.856393654</v>
      </c>
      <c r="BI129" s="4">
        <f>CumHKI!BH129*Inputs!BK$15*Population!BH128</f>
        <v>10514336.629791992</v>
      </c>
      <c r="BJ129" s="4">
        <f>CumHKI!BI129*Inputs!BL$15*Population!BI128</f>
        <v>9331287.1940677874</v>
      </c>
      <c r="BK129" s="4">
        <f>CumHKI!BJ129*Inputs!BM$15*Population!BJ128</f>
        <v>8357377.6906567188</v>
      </c>
      <c r="BL129" s="4">
        <f>CumHKI!BK129*Inputs!BN$15*Population!BK128</f>
        <v>6949180.6711256411</v>
      </c>
      <c r="BM129" s="4">
        <f>CumHKI!BL129*Inputs!BO$15*Population!BL128</f>
        <v>5791667.3999736458</v>
      </c>
      <c r="BN129" s="4">
        <f>CumHKI!BM129*Inputs!BP$15*Population!BM128</f>
        <v>4772980.7523773471</v>
      </c>
      <c r="BO129" s="4">
        <f>CumHKI!BN129*Inputs!BQ$15*Population!BN128</f>
        <v>3687577.0919048577</v>
      </c>
      <c r="BP129" s="4">
        <f>CumHKI!BO129*Inputs!BR$15*Population!BO128</f>
        <v>3897158.7193219741</v>
      </c>
      <c r="BQ129" s="4">
        <f>CumHKI!BP129*Inputs!BS$15*Population!BP128</f>
        <v>3463942.8555431077</v>
      </c>
      <c r="BR129" s="4">
        <f>CumHKI!BQ129*Inputs!BT$15*Population!BQ128</f>
        <v>3169546.8696391955</v>
      </c>
      <c r="BS129" s="4">
        <f>CumHKI!BR129*Inputs!BU$15*Population!BR128</f>
        <v>2925499.6381335938</v>
      </c>
      <c r="BT129" s="4">
        <f>CumHKI!BS129*Inputs!BV$15*Population!BS128</f>
        <v>2683176.5560869374</v>
      </c>
      <c r="BU129" s="4">
        <f>CumHKI!BT129*Inputs!BW$15*Population!BT128</f>
        <v>2251135.004502445</v>
      </c>
      <c r="BV129" s="4">
        <f>CumHKI!BU129*Inputs!BX$15*Population!BU128</f>
        <v>1965048.1479109011</v>
      </c>
      <c r="BW129" s="4">
        <f>CumHKI!BV129*Inputs!BY$15*Population!BV128</f>
        <v>1620882.2639726794</v>
      </c>
      <c r="BX129" s="4">
        <f>CumHKI!BW129*Inputs!BZ$15*Population!BW128</f>
        <v>1452375.5881621924</v>
      </c>
      <c r="BY129" s="4">
        <f>CumHKI!BX129*Inputs!CA$15*Population!BX128</f>
        <v>1363183.5896495916</v>
      </c>
      <c r="BZ129" s="4">
        <f>CumHKI!BY129*Inputs!CB$15*Population!BY128</f>
        <v>1272071.4233964945</v>
      </c>
      <c r="CA129" s="4">
        <f>CumHKI!BZ129*Inputs!CC$15*Population!BZ128</f>
        <v>1044114.0311560389</v>
      </c>
      <c r="CB129" s="4">
        <f>CumHKI!CA129*Inputs!CD$15*Population!CA128</f>
        <v>1084808.2399310237</v>
      </c>
      <c r="CC129" s="4">
        <f>CumHKI!CB129*Inputs!CE$15*Population!CB128</f>
        <v>949146.24666708312</v>
      </c>
      <c r="CD129" s="4">
        <f>CumHKI!CC129*Inputs!CF$15*Population!CC128</f>
        <v>747474.97035310208</v>
      </c>
      <c r="CE129" s="4">
        <f>CumHKI!CD129*Inputs!CG$15*Population!CD128</f>
        <v>642819.08026830934</v>
      </c>
      <c r="CF129" s="4">
        <f>CumHKI!CE129*Inputs!CH$15*Population!CE128</f>
        <v>469828.18814037944</v>
      </c>
      <c r="CG129" s="4">
        <f>CumHKI!CF129*Inputs!CI$15*Population!CF128</f>
        <v>406813.21690990799</v>
      </c>
      <c r="CH129" s="4">
        <f>CumHKI!CG129*Inputs!CJ$15*Population!CG128</f>
        <v>355744.22105341835</v>
      </c>
      <c r="CI129" s="4">
        <f>CumHKI!CH129*Inputs!CK$15*Population!CH128</f>
        <v>306335.760249566</v>
      </c>
      <c r="CJ129" s="4">
        <f>CumHKI!CI129*Inputs!CL$15*Population!CI128</f>
        <v>259904.29466700784</v>
      </c>
      <c r="CK129" s="4">
        <f>CumHKI!CJ129*Inputs!CM$15*Population!CJ128</f>
        <v>216747.75290432372</v>
      </c>
      <c r="CL129" s="4">
        <f>CumHKI!CK129*Inputs!CN$15*Population!CK128</f>
        <v>177243.80125553688</v>
      </c>
      <c r="CM129" s="4">
        <f>CumHKI!CL129*Inputs!CO$15*Population!CL128</f>
        <v>142822.78528851696</v>
      </c>
      <c r="CN129" s="4">
        <f>CumHKI!CM129*Inputs!CP$15*Population!CM128</f>
        <v>114296.51739255956</v>
      </c>
      <c r="CO129" s="4">
        <f>CumHKI!CN129*Inputs!CQ$15*Population!CN128</f>
        <v>91147.751374614571</v>
      </c>
      <c r="CP129" s="4">
        <f>CumHKI!CO129*Inputs!CR$15*Population!CO128</f>
        <v>71765.469725215866</v>
      </c>
      <c r="CQ129" s="4">
        <f>CumHKI!CP129*Inputs!CS$15*Population!CP128</f>
        <v>55920.19407781992</v>
      </c>
      <c r="CR129" s="4">
        <f>CumHKI!CQ129*Inputs!CT$15*Population!CQ128</f>
        <v>42533.670430743063</v>
      </c>
      <c r="CS129" s="4">
        <f>CumHKI!CR129*Inputs!CU$15*Population!CR128</f>
        <v>31692.414178122639</v>
      </c>
      <c r="CT129" s="4">
        <f>CumHKI!CS129*Inputs!CV$15*Population!CS128</f>
        <v>23689.945171276282</v>
      </c>
      <c r="CU129" s="4">
        <f>CumHKI!CT129*Inputs!CW$15*Population!CT128</f>
        <v>17990.087569701129</v>
      </c>
      <c r="CV129" s="4">
        <f>CumHKI!CU129*Inputs!CX$15*Population!CU128</f>
        <v>13913.304281395227</v>
      </c>
      <c r="CW129" s="4">
        <f>CumHKI!CV129*Inputs!CY$15*Population!CV128</f>
        <v>10761.918571166458</v>
      </c>
      <c r="CX129" s="4">
        <f>CumHKI!CW129*Inputs!CZ$15*Population!CW128</f>
        <v>8030.1929967989672</v>
      </c>
      <c r="CY129" s="4">
        <f>CumHKI!CX129*Inputs!DA$15*Population!CX128</f>
        <v>5894.5210915846001</v>
      </c>
      <c r="CZ129" s="4">
        <f>CumHKI!CY129*Inputs!DB$15*Population!CY128</f>
        <v>4366.6869826950478</v>
      </c>
    </row>
    <row r="130" spans="1:104" x14ac:dyDescent="0.25">
      <c r="A130">
        <f>'HKFI(x)'!AE128</f>
        <v>2076</v>
      </c>
      <c r="B130">
        <f t="shared" si="4"/>
        <v>647188257.52928686</v>
      </c>
      <c r="C130">
        <f t="shared" si="3"/>
        <v>3.6989635241502894</v>
      </c>
      <c r="D130" s="4">
        <f>CumHKI!C130*Inputs!F$15*Population!C129</f>
        <v>0</v>
      </c>
      <c r="E130" s="4">
        <f>CumHKI!D130*Inputs!G$15*Population!D129</f>
        <v>0</v>
      </c>
      <c r="F130" s="4">
        <f>CumHKI!E130*Inputs!H$15*Population!E129</f>
        <v>0</v>
      </c>
      <c r="G130" s="4">
        <f>CumHKI!F130*Inputs!I$15*Population!F129</f>
        <v>0</v>
      </c>
      <c r="H130" s="4">
        <f>CumHKI!G130*Inputs!J$15*Population!G129</f>
        <v>0</v>
      </c>
      <c r="I130" s="4">
        <f>CumHKI!H130*Inputs!K$15*Population!H129</f>
        <v>0</v>
      </c>
      <c r="J130" s="4">
        <f>CumHKI!I130*Inputs!L$15*Population!I129</f>
        <v>0</v>
      </c>
      <c r="K130" s="4">
        <f>CumHKI!J130*Inputs!M$15*Population!J129</f>
        <v>0</v>
      </c>
      <c r="L130" s="4">
        <f>CumHKI!K130*Inputs!N$15*Population!K129</f>
        <v>0</v>
      </c>
      <c r="M130" s="4">
        <f>CumHKI!L130*Inputs!O$15*Population!L129</f>
        <v>0</v>
      </c>
      <c r="N130" s="4">
        <f>CumHKI!M130*Inputs!P$15*Population!M129</f>
        <v>0</v>
      </c>
      <c r="O130" s="4">
        <f>CumHKI!N130*Inputs!Q$15*Population!N129</f>
        <v>0</v>
      </c>
      <c r="P130" s="4">
        <f>CumHKI!O130*Inputs!R$15*Population!O129</f>
        <v>0</v>
      </c>
      <c r="Q130" s="4">
        <f>CumHKI!P130*Inputs!S$15*Population!P129</f>
        <v>0</v>
      </c>
      <c r="R130" s="4">
        <f>CumHKI!Q130*Inputs!T$15*Population!Q129</f>
        <v>0</v>
      </c>
      <c r="S130" s="4">
        <f>CumHKI!R130*Inputs!U$15*Population!R129</f>
        <v>171240.87948756854</v>
      </c>
      <c r="T130" s="4">
        <f>CumHKI!S130*Inputs!V$15*Population!S129</f>
        <v>242244.10739484872</v>
      </c>
      <c r="U130" s="4">
        <f>CumHKI!T130*Inputs!W$15*Population!T129</f>
        <v>457343.02550164546</v>
      </c>
      <c r="V130" s="4">
        <f>CumHKI!U130*Inputs!X$15*Population!U129</f>
        <v>765119.88690695877</v>
      </c>
      <c r="W130" s="4">
        <f>CumHKI!V130*Inputs!Y$15*Population!V129</f>
        <v>1343666.1755455565</v>
      </c>
      <c r="X130" s="4">
        <f>CumHKI!W130*Inputs!Z$15*Population!W129</f>
        <v>1869345.4375873844</v>
      </c>
      <c r="Y130" s="4">
        <f>CumHKI!X130*Inputs!AA$15*Population!X129</f>
        <v>2770733.3163554762</v>
      </c>
      <c r="Z130" s="4">
        <f>CumHKI!Y130*Inputs!AB$15*Population!Y129</f>
        <v>3656623.1621192521</v>
      </c>
      <c r="AA130" s="4">
        <f>CumHKI!Z130*Inputs!AC$15*Population!Z129</f>
        <v>4644420.3380459035</v>
      </c>
      <c r="AB130" s="4">
        <f>CumHKI!AA130*Inputs!AD$15*Population!AA129</f>
        <v>5927982.5629178584</v>
      </c>
      <c r="AC130" s="4">
        <f>CumHKI!AB130*Inputs!AE$15*Population!AB129</f>
        <v>7308754.3827520302</v>
      </c>
      <c r="AD130" s="4">
        <f>CumHKI!AC130*Inputs!AF$15*Population!AC129</f>
        <v>8778591.8170406669</v>
      </c>
      <c r="AE130" s="4">
        <f>CumHKI!AD130*Inputs!AG$15*Population!AD129</f>
        <v>9771882.2408236656</v>
      </c>
      <c r="AF130" s="4">
        <f>CumHKI!AE130*Inputs!AH$15*Population!AE129</f>
        <v>11235846.933995482</v>
      </c>
      <c r="AG130" s="4">
        <f>CumHKI!AF130*Inputs!AI$15*Population!AF129</f>
        <v>13108741.752326613</v>
      </c>
      <c r="AH130" s="4">
        <f>CumHKI!AG130*Inputs!AJ$15*Population!AG129</f>
        <v>14168808.25495193</v>
      </c>
      <c r="AI130" s="4">
        <f>CumHKI!AH130*Inputs!AK$15*Population!AH129</f>
        <v>16177290.61693936</v>
      </c>
      <c r="AJ130" s="4">
        <f>CumHKI!AI130*Inputs!AL$15*Population!AI129</f>
        <v>17251779.24239343</v>
      </c>
      <c r="AK130" s="4">
        <f>CumHKI!AJ130*Inputs!AM$15*Population!AJ129</f>
        <v>18616307.029867399</v>
      </c>
      <c r="AL130" s="4">
        <f>CumHKI!AK130*Inputs!AN$15*Population!AK129</f>
        <v>20128712.120649628</v>
      </c>
      <c r="AM130" s="4">
        <f>CumHKI!AL130*Inputs!AO$15*Population!AL129</f>
        <v>20987699.259534832</v>
      </c>
      <c r="AN130" s="4">
        <f>CumHKI!AM130*Inputs!AP$15*Population!AM129</f>
        <v>22378392.006081227</v>
      </c>
      <c r="AO130" s="4">
        <f>CumHKI!AN130*Inputs!AQ$15*Population!AN129</f>
        <v>23328576.327455938</v>
      </c>
      <c r="AP130" s="4">
        <f>CumHKI!AO130*Inputs!AR$15*Population!AO129</f>
        <v>23609338.242909789</v>
      </c>
      <c r="AQ130" s="4">
        <f>CumHKI!AP130*Inputs!AS$15*Population!AP129</f>
        <v>24986846.393989943</v>
      </c>
      <c r="AR130" s="4">
        <f>CumHKI!AQ130*Inputs!AT$15*Population!AQ129</f>
        <v>26705572.499200985</v>
      </c>
      <c r="AS130" s="4">
        <f>CumHKI!AR130*Inputs!AU$15*Population!AR129</f>
        <v>27767062.639974684</v>
      </c>
      <c r="AT130" s="4">
        <f>CumHKI!AS130*Inputs!AV$15*Population!AS129</f>
        <v>25940420.121162839</v>
      </c>
      <c r="AU130" s="4">
        <f>CumHKI!AT130*Inputs!AW$15*Population!AT129</f>
        <v>23541707.352418687</v>
      </c>
      <c r="AV130" s="4">
        <f>CumHKI!AU130*Inputs!AX$15*Population!AU129</f>
        <v>21751648.006161645</v>
      </c>
      <c r="AW130" s="4">
        <f>CumHKI!AV130*Inputs!AY$15*Population!AV129</f>
        <v>19234941.907387756</v>
      </c>
      <c r="AX130" s="4">
        <f>CumHKI!AW130*Inputs!AZ$15*Population!AW129</f>
        <v>17549413.551039174</v>
      </c>
      <c r="AY130" s="4">
        <f>CumHKI!AX130*Inputs!BA$15*Population!AX129</f>
        <v>15326971.750084307</v>
      </c>
      <c r="AZ130" s="4">
        <f>CumHKI!AY130*Inputs!BB$15*Population!AY129</f>
        <v>13850357.071334159</v>
      </c>
      <c r="BA130" s="4">
        <f>CumHKI!AZ130*Inputs!BC$15*Population!AZ129</f>
        <v>13186600.862095578</v>
      </c>
      <c r="BB130" s="4">
        <f>CumHKI!BA130*Inputs!BD$15*Population!BA129</f>
        <v>11744953.094315255</v>
      </c>
      <c r="BC130" s="4">
        <f>CumHKI!BB130*Inputs!BE$15*Population!BB129</f>
        <v>11329373.182124451</v>
      </c>
      <c r="BD130" s="4">
        <f>CumHKI!BC130*Inputs!BF$15*Population!BC129</f>
        <v>11114815.822055571</v>
      </c>
      <c r="BE130" s="4">
        <f>CumHKI!BD130*Inputs!BG$15*Population!BD129</f>
        <v>11191875.816060117</v>
      </c>
      <c r="BF130" s="4">
        <f>CumHKI!BE130*Inputs!BH$15*Population!BE129</f>
        <v>11819995.806640055</v>
      </c>
      <c r="BG130" s="4">
        <f>CumHKI!BF130*Inputs!BI$15*Population!BF129</f>
        <v>12128969.791179754</v>
      </c>
      <c r="BH130" s="4">
        <f>CumHKI!BG130*Inputs!BJ$15*Population!BG129</f>
        <v>11927335.169541575</v>
      </c>
      <c r="BI130" s="4">
        <f>CumHKI!BH130*Inputs!BK$15*Population!BH129</f>
        <v>11011153.168450696</v>
      </c>
      <c r="BJ130" s="4">
        <f>CumHKI!BI130*Inputs!BL$15*Population!BI129</f>
        <v>9743827.3380825073</v>
      </c>
      <c r="BK130" s="4">
        <f>CumHKI!BJ130*Inputs!BM$15*Population!BJ129</f>
        <v>8724244.5616949666</v>
      </c>
      <c r="BL130" s="4">
        <f>CumHKI!BK130*Inputs!BN$15*Population!BK129</f>
        <v>7329002.8618727634</v>
      </c>
      <c r="BM130" s="4">
        <f>CumHKI!BL130*Inputs!BO$15*Population!BL129</f>
        <v>6188605.6835070811</v>
      </c>
      <c r="BN130" s="4">
        <f>CumHKI!BM130*Inputs!BP$15*Population!BM129</f>
        <v>5148809.0311840475</v>
      </c>
      <c r="BO130" s="4">
        <f>CumHKI!BN130*Inputs!BQ$15*Population!BN129</f>
        <v>3986970.9260225627</v>
      </c>
      <c r="BP130" s="4">
        <f>CumHKI!BO130*Inputs!BR$15*Population!BO129</f>
        <v>3883911.3894867152</v>
      </c>
      <c r="BQ130" s="4">
        <f>CumHKI!BP130*Inputs!BS$15*Population!BP129</f>
        <v>3514338.2057161392</v>
      </c>
      <c r="BR130" s="4">
        <f>CumHKI!BQ130*Inputs!BT$15*Population!BQ129</f>
        <v>3283442.2420754465</v>
      </c>
      <c r="BS130" s="4">
        <f>CumHKI!BR130*Inputs!BU$15*Population!BR129</f>
        <v>3100476.6593478634</v>
      </c>
      <c r="BT130" s="4">
        <f>CumHKI!BS130*Inputs!BV$15*Population!BS129</f>
        <v>2922266.4955053069</v>
      </c>
      <c r="BU130" s="4">
        <f>CumHKI!BT130*Inputs!BW$15*Population!BT129</f>
        <v>2527910.2339687394</v>
      </c>
      <c r="BV130" s="4">
        <f>CumHKI!BU130*Inputs!BX$15*Population!BU129</f>
        <v>2193094.988549599</v>
      </c>
      <c r="BW130" s="4">
        <f>CumHKI!BV130*Inputs!BY$15*Population!BV129</f>
        <v>1750734.4667299355</v>
      </c>
      <c r="BX130" s="4">
        <f>CumHKI!BW130*Inputs!BZ$15*Population!BW129</f>
        <v>1532308.9408135857</v>
      </c>
      <c r="BY130" s="4">
        <f>CumHKI!BX130*Inputs!CA$15*Population!BX129</f>
        <v>1452337.8397221533</v>
      </c>
      <c r="BZ130" s="4">
        <f>CumHKI!BY130*Inputs!CB$15*Population!BY129</f>
        <v>1356697.3479326547</v>
      </c>
      <c r="CA130" s="4">
        <f>CumHKI!BZ130*Inputs!CC$15*Population!BZ129</f>
        <v>1107498.6206241057</v>
      </c>
      <c r="CB130" s="4">
        <f>CumHKI!CA130*Inputs!CD$15*Population!CA129</f>
        <v>1150760.1432091324</v>
      </c>
      <c r="CC130" s="4">
        <f>CumHKI!CB130*Inputs!CE$15*Population!CB129</f>
        <v>1011617.2301087802</v>
      </c>
      <c r="CD130" s="4">
        <f>CumHKI!CC130*Inputs!CF$15*Population!CC129</f>
        <v>799774.45057525975</v>
      </c>
      <c r="CE130" s="4">
        <f>CumHKI!CD130*Inputs!CG$15*Population!CD129</f>
        <v>694545.18464589305</v>
      </c>
      <c r="CF130" s="4">
        <f>CumHKI!CE130*Inputs!CH$15*Population!CE129</f>
        <v>507617.36444261105</v>
      </c>
      <c r="CG130" s="4">
        <f>CumHKI!CF130*Inputs!CI$15*Population!CF129</f>
        <v>431650.13220302947</v>
      </c>
      <c r="CH130" s="4">
        <f>CumHKI!CG130*Inputs!CJ$15*Population!CG129</f>
        <v>369777.69623532437</v>
      </c>
      <c r="CI130" s="4">
        <f>CumHKI!CH130*Inputs!CK$15*Population!CH129</f>
        <v>320487.8799034477</v>
      </c>
      <c r="CJ130" s="4">
        <f>CumHKI!CI130*Inputs!CL$15*Population!CI129</f>
        <v>272843.67159894196</v>
      </c>
      <c r="CK130" s="4">
        <f>CumHKI!CJ130*Inputs!CM$15*Population!CJ129</f>
        <v>228266.03244047638</v>
      </c>
      <c r="CL130" s="4">
        <f>CumHKI!CK130*Inputs!CN$15*Population!CK129</f>
        <v>187320.25148024352</v>
      </c>
      <c r="CM130" s="4">
        <f>CumHKI!CL130*Inputs!CO$15*Population!CL129</f>
        <v>150367.05649213787</v>
      </c>
      <c r="CN130" s="4">
        <f>CumHKI!CM130*Inputs!CP$15*Population!CM129</f>
        <v>118665.98423313888</v>
      </c>
      <c r="CO130" s="4">
        <f>CumHKI!CN130*Inputs!CQ$15*Population!CN129</f>
        <v>92814.047223181333</v>
      </c>
      <c r="CP130" s="4">
        <f>CumHKI!CO130*Inputs!CR$15*Population!CO129</f>
        <v>72221.877403877137</v>
      </c>
      <c r="CQ130" s="4">
        <f>CumHKI!CP130*Inputs!CS$15*Population!CP129</f>
        <v>56864.123120537188</v>
      </c>
      <c r="CR130" s="4">
        <f>CumHKI!CQ130*Inputs!CT$15*Population!CQ129</f>
        <v>44308.952664016324</v>
      </c>
      <c r="CS130" s="4">
        <f>CumHKI!CR130*Inputs!CU$15*Population!CR129</f>
        <v>33702.000159727242</v>
      </c>
      <c r="CT130" s="4">
        <f>CumHKI!CS130*Inputs!CV$15*Population!CS129</f>
        <v>25111.816988199942</v>
      </c>
      <c r="CU130" s="4">
        <f>CumHKI!CT130*Inputs!CW$15*Population!CT129</f>
        <v>18770.976684137881</v>
      </c>
      <c r="CV130" s="4">
        <f>CumHKI!CU130*Inputs!CX$15*Population!CU129</f>
        <v>14254.634693114644</v>
      </c>
      <c r="CW130" s="4">
        <f>CumHKI!CV130*Inputs!CY$15*Population!CV129</f>
        <v>11024.352668491862</v>
      </c>
      <c r="CX130" s="4">
        <f>CumHKI!CW130*Inputs!CZ$15*Population!CW129</f>
        <v>8527.319126972583</v>
      </c>
      <c r="CY130" s="4">
        <f>CumHKI!CX130*Inputs!DA$15*Population!CX129</f>
        <v>6362.8076984662766</v>
      </c>
      <c r="CZ130" s="4">
        <f>CumHKI!CY130*Inputs!DB$15*Population!CY129</f>
        <v>4670.5856503395416</v>
      </c>
    </row>
    <row r="131" spans="1:104" x14ac:dyDescent="0.25">
      <c r="A131">
        <f>'HKFI(x)'!AE129</f>
        <v>2077</v>
      </c>
      <c r="B131">
        <f t="shared" si="4"/>
        <v>670794884.39858639</v>
      </c>
      <c r="C131">
        <f t="shared" si="3"/>
        <v>3.6475672410096749</v>
      </c>
      <c r="D131" s="4">
        <f>CumHKI!C131*Inputs!F$15*Population!C130</f>
        <v>0</v>
      </c>
      <c r="E131" s="4">
        <f>CumHKI!D131*Inputs!G$15*Population!D130</f>
        <v>0</v>
      </c>
      <c r="F131" s="4">
        <f>CumHKI!E131*Inputs!H$15*Population!E130</f>
        <v>0</v>
      </c>
      <c r="G131" s="4">
        <f>CumHKI!F131*Inputs!I$15*Population!F130</f>
        <v>0</v>
      </c>
      <c r="H131" s="4">
        <f>CumHKI!G131*Inputs!J$15*Population!G130</f>
        <v>0</v>
      </c>
      <c r="I131" s="4">
        <f>CumHKI!H131*Inputs!K$15*Population!H130</f>
        <v>0</v>
      </c>
      <c r="J131" s="4">
        <f>CumHKI!I131*Inputs!L$15*Population!I130</f>
        <v>0</v>
      </c>
      <c r="K131" s="4">
        <f>CumHKI!J131*Inputs!M$15*Population!J130</f>
        <v>0</v>
      </c>
      <c r="L131" s="4">
        <f>CumHKI!K131*Inputs!N$15*Population!K130</f>
        <v>0</v>
      </c>
      <c r="M131" s="4">
        <f>CumHKI!L131*Inputs!O$15*Population!L130</f>
        <v>0</v>
      </c>
      <c r="N131" s="4">
        <f>CumHKI!M131*Inputs!P$15*Population!M130</f>
        <v>0</v>
      </c>
      <c r="O131" s="4">
        <f>CumHKI!N131*Inputs!Q$15*Population!N130</f>
        <v>0</v>
      </c>
      <c r="P131" s="4">
        <f>CumHKI!O131*Inputs!R$15*Population!O130</f>
        <v>0</v>
      </c>
      <c r="Q131" s="4">
        <f>CumHKI!P131*Inputs!S$15*Population!P130</f>
        <v>0</v>
      </c>
      <c r="R131" s="4">
        <f>CumHKI!Q131*Inputs!T$15*Population!Q130</f>
        <v>0</v>
      </c>
      <c r="S131" s="4">
        <f>CumHKI!R131*Inputs!U$15*Population!R130</f>
        <v>172867.85542153937</v>
      </c>
      <c r="T131" s="4">
        <f>CumHKI!S131*Inputs!V$15*Population!S130</f>
        <v>247107.90699284486</v>
      </c>
      <c r="U131" s="4">
        <f>CumHKI!T131*Inputs!W$15*Population!T130</f>
        <v>473249.93124200468</v>
      </c>
      <c r="V131" s="4">
        <f>CumHKI!U131*Inputs!X$15*Population!U130</f>
        <v>799903.99866963096</v>
      </c>
      <c r="W131" s="4">
        <f>CumHKI!V131*Inputs!Y$15*Population!V130</f>
        <v>1406003.364520703</v>
      </c>
      <c r="X131" s="4">
        <f>CumHKI!W131*Inputs!Z$15*Population!W130</f>
        <v>1958559.8204316173</v>
      </c>
      <c r="Y131" s="4">
        <f>CumHKI!X131*Inputs!AA$15*Population!X130</f>
        <v>2912927.0581949609</v>
      </c>
      <c r="Z131" s="4">
        <f>CumHKI!Y131*Inputs!AB$15*Population!Y130</f>
        <v>3856850.7722416064</v>
      </c>
      <c r="AA131" s="4">
        <f>CumHKI!Z131*Inputs!AC$15*Population!Z130</f>
        <v>4907098.2713487986</v>
      </c>
      <c r="AB131" s="4">
        <f>CumHKI!AA131*Inputs!AD$15*Population!AA130</f>
        <v>6260451.0569534721</v>
      </c>
      <c r="AC131" s="4">
        <f>CumHKI!AB131*Inputs!AE$15*Population!AB130</f>
        <v>7709737.524784348</v>
      </c>
      <c r="AD131" s="4">
        <f>CumHKI!AC131*Inputs!AF$15*Population!AC130</f>
        <v>9217337.7275990266</v>
      </c>
      <c r="AE131" s="4">
        <f>CumHKI!AD131*Inputs!AG$15*Population!AD130</f>
        <v>10189972.726566572</v>
      </c>
      <c r="AF131" s="4">
        <f>CumHKI!AE131*Inputs!AH$15*Population!AE130</f>
        <v>11638057.8752106</v>
      </c>
      <c r="AG131" s="4">
        <f>CumHKI!AF131*Inputs!AI$15*Population!AF130</f>
        <v>13548643.920919564</v>
      </c>
      <c r="AH131" s="4">
        <f>CumHKI!AG131*Inputs!AJ$15*Population!AG130</f>
        <v>14635716.656628832</v>
      </c>
      <c r="AI131" s="4">
        <f>CumHKI!AH131*Inputs!AK$15*Population!AH130</f>
        <v>16424555.437144211</v>
      </c>
      <c r="AJ131" s="4">
        <f>CumHKI!AI131*Inputs!AL$15*Population!AI130</f>
        <v>17123631.502496328</v>
      </c>
      <c r="AK131" s="4">
        <f>CumHKI!AJ131*Inputs!AM$15*Population!AJ130</f>
        <v>18257378.986202039</v>
      </c>
      <c r="AL131" s="4">
        <f>CumHKI!AK131*Inputs!AN$15*Population!AK130</f>
        <v>19887522.195441537</v>
      </c>
      <c r="AM131" s="4">
        <f>CumHKI!AL131*Inputs!AO$15*Population!AL130</f>
        <v>20910503.102389041</v>
      </c>
      <c r="AN131" s="4">
        <f>CumHKI!AM131*Inputs!AP$15*Population!AM130</f>
        <v>22160073.590383925</v>
      </c>
      <c r="AO131" s="4">
        <f>CumHKI!AN131*Inputs!AQ$15*Population!AN130</f>
        <v>22907182.304480173</v>
      </c>
      <c r="AP131" s="4">
        <f>CumHKI!AO131*Inputs!AR$15*Population!AO130</f>
        <v>23202410.232686166</v>
      </c>
      <c r="AQ131" s="4">
        <f>CumHKI!AP131*Inputs!AS$15*Population!AP130</f>
        <v>24713749.567871042</v>
      </c>
      <c r="AR131" s="4">
        <f>CumHKI!AQ131*Inputs!AT$15*Population!AQ130</f>
        <v>26390402.180296957</v>
      </c>
      <c r="AS131" s="4">
        <f>CumHKI!AR131*Inputs!AU$15*Population!AR130</f>
        <v>28447963.337498941</v>
      </c>
      <c r="AT131" s="4">
        <f>CumHKI!AS131*Inputs!AV$15*Population!AS130</f>
        <v>28001505.067973532</v>
      </c>
      <c r="AU131" s="4">
        <f>CumHKI!AT131*Inputs!AW$15*Population!AT130</f>
        <v>26366355.294847984</v>
      </c>
      <c r="AV131" s="4">
        <f>CumHKI!AU131*Inputs!AX$15*Population!AU130</f>
        <v>24372732.366304621</v>
      </c>
      <c r="AW131" s="4">
        <f>CumHKI!AV131*Inputs!AY$15*Population!AV130</f>
        <v>21737512.311410226</v>
      </c>
      <c r="AX131" s="4">
        <f>CumHKI!AW131*Inputs!AZ$15*Population!AW130</f>
        <v>19688050.522864677</v>
      </c>
      <c r="AY131" s="4">
        <f>CumHKI!AX131*Inputs!BA$15*Population!AX130</f>
        <v>16778545.569024514</v>
      </c>
      <c r="AZ131" s="4">
        <f>CumHKI!AY131*Inputs!BB$15*Population!AY130</f>
        <v>14858719.975646583</v>
      </c>
      <c r="BA131" s="4">
        <f>CumHKI!AZ131*Inputs!BC$15*Population!AZ130</f>
        <v>14243576.861620989</v>
      </c>
      <c r="BB131" s="4">
        <f>CumHKI!BA131*Inputs!BD$15*Population!BA130</f>
        <v>12778958.603731161</v>
      </c>
      <c r="BC131" s="4">
        <f>CumHKI!BB131*Inputs!BE$15*Population!BB130</f>
        <v>11930412.063237341</v>
      </c>
      <c r="BD131" s="4">
        <f>CumHKI!BC131*Inputs!BF$15*Population!BC130</f>
        <v>11162126.894690739</v>
      </c>
      <c r="BE131" s="4">
        <f>CumHKI!BD131*Inputs!BG$15*Population!BD130</f>
        <v>10954295.88163005</v>
      </c>
      <c r="BF131" s="4">
        <f>CumHKI!BE131*Inputs!BH$15*Population!BE130</f>
        <v>11633273.203922274</v>
      </c>
      <c r="BG131" s="4">
        <f>CumHKI!BF131*Inputs!BI$15*Population!BF130</f>
        <v>11927061.422799189</v>
      </c>
      <c r="BH131" s="4">
        <f>CumHKI!BG131*Inputs!BJ$15*Population!BG130</f>
        <v>11939540.242523935</v>
      </c>
      <c r="BI131" s="4">
        <f>CumHKI!BH131*Inputs!BK$15*Population!BH130</f>
        <v>11326792.657790247</v>
      </c>
      <c r="BJ131" s="4">
        <f>CumHKI!BI131*Inputs!BL$15*Population!BI130</f>
        <v>10209584.649359884</v>
      </c>
      <c r="BK131" s="4">
        <f>CumHKI!BJ131*Inputs!BM$15*Population!BJ130</f>
        <v>9114861.268526746</v>
      </c>
      <c r="BL131" s="4">
        <f>CumHKI!BK131*Inputs!BN$15*Population!BK130</f>
        <v>7655100.6061759889</v>
      </c>
      <c r="BM131" s="4">
        <f>CumHKI!BL131*Inputs!BO$15*Population!BL130</f>
        <v>6531073.1561230067</v>
      </c>
      <c r="BN131" s="4">
        <f>CumHKI!BM131*Inputs!BP$15*Population!BM130</f>
        <v>5505818.5577257182</v>
      </c>
      <c r="BO131" s="4">
        <f>CumHKI!BN131*Inputs!BQ$15*Population!BN130</f>
        <v>4304690.2255592365</v>
      </c>
      <c r="BP131" s="4">
        <f>CumHKI!BO131*Inputs!BR$15*Population!BO130</f>
        <v>4203619.952285924</v>
      </c>
      <c r="BQ131" s="4">
        <f>CumHKI!BP131*Inputs!BS$15*Population!BP130</f>
        <v>3506826.9471481307</v>
      </c>
      <c r="BR131" s="4">
        <f>CumHKI!BQ131*Inputs!BT$15*Population!BQ130</f>
        <v>3335576.8251755931</v>
      </c>
      <c r="BS131" s="4">
        <f>CumHKI!BR131*Inputs!BU$15*Population!BR130</f>
        <v>3215921.3334740032</v>
      </c>
      <c r="BT131" s="4">
        <f>CumHKI!BS131*Inputs!BV$15*Population!BS130</f>
        <v>3101109.7807869762</v>
      </c>
      <c r="BU131" s="4">
        <f>CumHKI!BT131*Inputs!BW$15*Population!BT130</f>
        <v>2757479.6191975637</v>
      </c>
      <c r="BV131" s="4">
        <f>CumHKI!BU131*Inputs!BX$15*Population!BU130</f>
        <v>2467101.9642762826</v>
      </c>
      <c r="BW131" s="4">
        <f>CumHKI!BV131*Inputs!BY$15*Population!BV130</f>
        <v>1958575.4756161473</v>
      </c>
      <c r="BX131" s="4">
        <f>CumHKI!BW131*Inputs!BZ$15*Population!BW130</f>
        <v>1659923.6335211336</v>
      </c>
      <c r="BY131" s="4">
        <f>CumHKI!BX131*Inputs!CA$15*Population!BX130</f>
        <v>1536740.6387164097</v>
      </c>
      <c r="BZ131" s="4">
        <f>CumHKI!BY131*Inputs!CB$15*Population!BY130</f>
        <v>1449102.0082171143</v>
      </c>
      <c r="CA131" s="4">
        <f>CumHKI!BZ131*Inputs!CC$15*Population!BZ130</f>
        <v>1183635.9099870357</v>
      </c>
      <c r="CB131" s="4">
        <f>CumHKI!CA131*Inputs!CD$15*Population!CA130</f>
        <v>1222928.7321913636</v>
      </c>
      <c r="CC131" s="4">
        <f>CumHKI!CB131*Inputs!CE$15*Population!CB130</f>
        <v>1075652.3799270226</v>
      </c>
      <c r="CD131" s="4">
        <f>CumHKI!CC131*Inputs!CF$15*Population!CC130</f>
        <v>855253.79761861265</v>
      </c>
      <c r="CE131" s="4">
        <f>CumHKI!CD131*Inputs!CG$15*Population!CD130</f>
        <v>746153.63897473784</v>
      </c>
      <c r="CF131" s="4">
        <f>CumHKI!CE131*Inputs!CH$15*Population!CE130</f>
        <v>551565.95932452637</v>
      </c>
      <c r="CG131" s="4">
        <f>CumHKI!CF131*Inputs!CI$15*Population!CF130</f>
        <v>469074.9366317867</v>
      </c>
      <c r="CH131" s="4">
        <f>CumHKI!CG131*Inputs!CJ$15*Population!CG130</f>
        <v>393421.20054147171</v>
      </c>
      <c r="CI131" s="4">
        <f>CumHKI!CH131*Inputs!CK$15*Population!CH130</f>
        <v>332701.36516532034</v>
      </c>
      <c r="CJ131" s="4">
        <f>CumHKI!CI131*Inputs!CL$15*Population!CI130</f>
        <v>285197.94775087887</v>
      </c>
      <c r="CK131" s="4">
        <f>CumHKI!CJ131*Inputs!CM$15*Population!CJ130</f>
        <v>239324.86924615747</v>
      </c>
      <c r="CL131" s="4">
        <f>CumHKI!CK131*Inputs!CN$15*Population!CK130</f>
        <v>196607.66592241774</v>
      </c>
      <c r="CM131" s="4">
        <f>CumHKI!CL131*Inputs!CO$15*Population!CL130</f>
        <v>157878.28204632082</v>
      </c>
      <c r="CN131" s="4">
        <f>CumHKI!CM131*Inputs!CP$15*Population!CM130</f>
        <v>123480.64274615784</v>
      </c>
      <c r="CO131" s="4">
        <f>CumHKI!CN131*Inputs!CQ$15*Population!CN130</f>
        <v>94503.186561575392</v>
      </c>
      <c r="CP131" s="4">
        <f>CumHKI!CO131*Inputs!CR$15*Population!CO130</f>
        <v>71328.538581000845</v>
      </c>
      <c r="CQ131" s="4">
        <f>CumHKI!CP131*Inputs!CS$15*Population!CP130</f>
        <v>55503.246792023558</v>
      </c>
      <c r="CR131" s="4">
        <f>CumHKI!CQ131*Inputs!CT$15*Population!CQ130</f>
        <v>43700.65654097432</v>
      </c>
      <c r="CS131" s="4">
        <f>CumHKI!CR131*Inputs!CU$15*Population!CR130</f>
        <v>34051.880444123766</v>
      </c>
      <c r="CT131" s="4">
        <f>CumHKI!CS131*Inputs!CV$15*Population!CS130</f>
        <v>25900.329643739493</v>
      </c>
      <c r="CU131" s="4">
        <f>CumHKI!CT131*Inputs!CW$15*Population!CT130</f>
        <v>19298.686572461869</v>
      </c>
      <c r="CV131" s="4">
        <f>CumHKI!CU131*Inputs!CX$15*Population!CU130</f>
        <v>14425.686355407517</v>
      </c>
      <c r="CW131" s="4">
        <f>CumHKI!CV131*Inputs!CY$15*Population!CV130</f>
        <v>10954.831634709204</v>
      </c>
      <c r="CX131" s="4">
        <f>CumHKI!CW131*Inputs!CZ$15*Population!CW130</f>
        <v>8472.3270687056247</v>
      </c>
      <c r="CY131" s="4">
        <f>CumHKI!CX131*Inputs!DA$15*Population!CX130</f>
        <v>6553.3314141359342</v>
      </c>
      <c r="CZ131" s="4">
        <f>CumHKI!CY131*Inputs!DB$15*Population!CY130</f>
        <v>4889.8823829135536</v>
      </c>
    </row>
    <row r="132" spans="1:104" x14ac:dyDescent="0.25">
      <c r="A132">
        <f>'HKFI(x)'!AE130</f>
        <v>2078</v>
      </c>
      <c r="B132">
        <f t="shared" si="4"/>
        <v>694873768.21967196</v>
      </c>
      <c r="C132">
        <f t="shared" si="3"/>
        <v>3.5896045693124101</v>
      </c>
      <c r="D132" s="4">
        <f>CumHKI!C132*Inputs!F$15*Population!C131</f>
        <v>0</v>
      </c>
      <c r="E132" s="4">
        <f>CumHKI!D132*Inputs!G$15*Population!D131</f>
        <v>0</v>
      </c>
      <c r="F132" s="4">
        <f>CumHKI!E132*Inputs!H$15*Population!E131</f>
        <v>0</v>
      </c>
      <c r="G132" s="4">
        <f>CumHKI!F132*Inputs!I$15*Population!F131</f>
        <v>0</v>
      </c>
      <c r="H132" s="4">
        <f>CumHKI!G132*Inputs!J$15*Population!G131</f>
        <v>0</v>
      </c>
      <c r="I132" s="4">
        <f>CumHKI!H132*Inputs!K$15*Population!H131</f>
        <v>0</v>
      </c>
      <c r="J132" s="4">
        <f>CumHKI!I132*Inputs!L$15*Population!I131</f>
        <v>0</v>
      </c>
      <c r="K132" s="4">
        <f>CumHKI!J132*Inputs!M$15*Population!J131</f>
        <v>0</v>
      </c>
      <c r="L132" s="4">
        <f>CumHKI!K132*Inputs!N$15*Population!K131</f>
        <v>0</v>
      </c>
      <c r="M132" s="4">
        <f>CumHKI!L132*Inputs!O$15*Population!L131</f>
        <v>0</v>
      </c>
      <c r="N132" s="4">
        <f>CumHKI!M132*Inputs!P$15*Population!M131</f>
        <v>0</v>
      </c>
      <c r="O132" s="4">
        <f>CumHKI!N132*Inputs!Q$15*Population!N131</f>
        <v>0</v>
      </c>
      <c r="P132" s="4">
        <f>CumHKI!O132*Inputs!R$15*Population!O131</f>
        <v>0</v>
      </c>
      <c r="Q132" s="4">
        <f>CumHKI!P132*Inputs!S$15*Population!P131</f>
        <v>0</v>
      </c>
      <c r="R132" s="4">
        <f>CumHKI!Q132*Inputs!T$15*Population!Q131</f>
        <v>0</v>
      </c>
      <c r="S132" s="4">
        <f>CumHKI!R132*Inputs!U$15*Population!R131</f>
        <v>174273.74881670196</v>
      </c>
      <c r="T132" s="4">
        <f>CumHKI!S132*Inputs!V$15*Population!S131</f>
        <v>249447.63962088482</v>
      </c>
      <c r="U132" s="4">
        <f>CumHKI!T132*Inputs!W$15*Population!T131</f>
        <v>482709.00503971346</v>
      </c>
      <c r="V132" s="4">
        <f>CumHKI!U132*Inputs!X$15*Population!U131</f>
        <v>827698.90232429293</v>
      </c>
      <c r="W132" s="4">
        <f>CumHKI!V132*Inputs!Y$15*Population!V131</f>
        <v>1469860.5178877057</v>
      </c>
      <c r="X132" s="4">
        <f>CumHKI!W132*Inputs!Z$15*Population!W131</f>
        <v>2049540.031766145</v>
      </c>
      <c r="Y132" s="4">
        <f>CumHKI!X132*Inputs!AA$15*Population!X131</f>
        <v>3052625.0544750937</v>
      </c>
      <c r="Z132" s="4">
        <f>CumHKI!Y132*Inputs!AB$15*Population!Y131</f>
        <v>4056251.884674523</v>
      </c>
      <c r="AA132" s="4">
        <f>CumHKI!Z132*Inputs!AC$15*Population!Z131</f>
        <v>5178589.4448844902</v>
      </c>
      <c r="AB132" s="4">
        <f>CumHKI!AA132*Inputs!AD$15*Population!AA131</f>
        <v>6618392.9302800391</v>
      </c>
      <c r="AC132" s="4">
        <f>CumHKI!AB132*Inputs!AE$15*Population!AB131</f>
        <v>8147294.666161811</v>
      </c>
      <c r="AD132" s="4">
        <f>CumHKI!AC132*Inputs!AF$15*Population!AC131</f>
        <v>9730102.0341395028</v>
      </c>
      <c r="AE132" s="4">
        <f>CumHKI!AD132*Inputs!AG$15*Population!AD131</f>
        <v>10708886.926773556</v>
      </c>
      <c r="AF132" s="4">
        <f>CumHKI!AE132*Inputs!AH$15*Population!AE131</f>
        <v>12146951.437212713</v>
      </c>
      <c r="AG132" s="4">
        <f>CumHKI!AF132*Inputs!AI$15*Population!AF131</f>
        <v>14046192.079126608</v>
      </c>
      <c r="AH132" s="4">
        <f>CumHKI!AG132*Inputs!AJ$15*Population!AG131</f>
        <v>15140178.693403337</v>
      </c>
      <c r="AI132" s="4">
        <f>CumHKI!AH132*Inputs!AK$15*Population!AH131</f>
        <v>16980391.609040856</v>
      </c>
      <c r="AJ132" s="4">
        <f>CumHKI!AI132*Inputs!AL$15*Population!AI131</f>
        <v>17399667.443697002</v>
      </c>
      <c r="AK132" s="4">
        <f>CumHKI!AJ132*Inputs!AM$15*Population!AJ131</f>
        <v>18135893.251572926</v>
      </c>
      <c r="AL132" s="4">
        <f>CumHKI!AK132*Inputs!AN$15*Population!AK131</f>
        <v>19518551.196785171</v>
      </c>
      <c r="AM132" s="4">
        <f>CumHKI!AL132*Inputs!AO$15*Population!AL131</f>
        <v>20674551.645865653</v>
      </c>
      <c r="AN132" s="4">
        <f>CumHKI!AM132*Inputs!AP$15*Population!AM131</f>
        <v>22093339.179841153</v>
      </c>
      <c r="AO132" s="4">
        <f>CumHKI!AN132*Inputs!AQ$15*Population!AN131</f>
        <v>22698449.358721748</v>
      </c>
      <c r="AP132" s="4">
        <f>CumHKI!AO132*Inputs!AR$15*Population!AO131</f>
        <v>22797482.414613582</v>
      </c>
      <c r="AQ132" s="4">
        <f>CumHKI!AP132*Inputs!AS$15*Population!AP131</f>
        <v>24301630.22707678</v>
      </c>
      <c r="AR132" s="4">
        <f>CumHKI!AQ132*Inputs!AT$15*Population!AQ131</f>
        <v>26114981.9801712</v>
      </c>
      <c r="AS132" s="4">
        <f>CumHKI!AR132*Inputs!AU$15*Population!AR131</f>
        <v>28124447.475849677</v>
      </c>
      <c r="AT132" s="4">
        <f>CumHKI!AS132*Inputs!AV$15*Population!AS131</f>
        <v>28699018.663835708</v>
      </c>
      <c r="AU132" s="4">
        <f>CumHKI!AT132*Inputs!AW$15*Population!AT131</f>
        <v>28471086.619034968</v>
      </c>
      <c r="AV132" s="4">
        <f>CumHKI!AU132*Inputs!AX$15*Population!AU131</f>
        <v>27306060.852639705</v>
      </c>
      <c r="AW132" s="4">
        <f>CumHKI!AV132*Inputs!AY$15*Population!AV131</f>
        <v>24364658.149694577</v>
      </c>
      <c r="AX132" s="4">
        <f>CumHKI!AW132*Inputs!AZ$15*Population!AW131</f>
        <v>22256489.244956519</v>
      </c>
      <c r="AY132" s="4">
        <f>CumHKI!AX132*Inputs!BA$15*Population!AX131</f>
        <v>18827283.25349557</v>
      </c>
      <c r="AZ132" s="4">
        <f>CumHKI!AY132*Inputs!BB$15*Population!AY131</f>
        <v>16266912.813851053</v>
      </c>
      <c r="BA132" s="4">
        <f>CumHKI!AZ132*Inputs!BC$15*Population!AZ131</f>
        <v>15279610.119774466</v>
      </c>
      <c r="BB132" s="4">
        <f>CumHKI!BA132*Inputs!BD$15*Population!BA131</f>
        <v>13801886.386568807</v>
      </c>
      <c r="BC132" s="4">
        <f>CumHKI!BB132*Inputs!BE$15*Population!BB131</f>
        <v>12978462.771280907</v>
      </c>
      <c r="BD132" s="4">
        <f>CumHKI!BC132*Inputs!BF$15*Population!BC131</f>
        <v>11751232.230845369</v>
      </c>
      <c r="BE132" s="4">
        <f>CumHKI!BD132*Inputs!BG$15*Population!BD131</f>
        <v>10996364.005375663</v>
      </c>
      <c r="BF132" s="4">
        <f>CumHKI!BE132*Inputs!BH$15*Population!BE131</f>
        <v>11378840.052720085</v>
      </c>
      <c r="BG132" s="4">
        <f>CumHKI!BF132*Inputs!BI$15*Population!BF131</f>
        <v>11727635.767059606</v>
      </c>
      <c r="BH132" s="4">
        <f>CumHKI!BG132*Inputs!BJ$15*Population!BG131</f>
        <v>11726612.169914588</v>
      </c>
      <c r="BI132" s="4">
        <f>CumHKI!BH132*Inputs!BK$15*Population!BH131</f>
        <v>11323219.317280972</v>
      </c>
      <c r="BJ132" s="4">
        <f>CumHKI!BI132*Inputs!BL$15*Population!BI131</f>
        <v>10487057.632443964</v>
      </c>
      <c r="BK132" s="4">
        <f>CumHKI!BJ132*Inputs!BM$15*Population!BJ131</f>
        <v>9534620.0958172195</v>
      </c>
      <c r="BL132" s="4">
        <f>CumHKI!BK132*Inputs!BN$15*Population!BK131</f>
        <v>7981189.7447848069</v>
      </c>
      <c r="BM132" s="4">
        <f>CumHKI!BL132*Inputs!BO$15*Population!BL131</f>
        <v>6804788.053363855</v>
      </c>
      <c r="BN132" s="4">
        <f>CumHKI!BM132*Inputs!BP$15*Population!BM131</f>
        <v>5794093.7258846341</v>
      </c>
      <c r="BO132" s="4">
        <f>CumHKI!BN132*Inputs!BQ$15*Population!BN131</f>
        <v>4588535.9841543818</v>
      </c>
      <c r="BP132" s="4">
        <f>CumHKI!BO132*Inputs!BR$15*Population!BO131</f>
        <v>4522420.3089568131</v>
      </c>
      <c r="BQ132" s="4">
        <f>CumHKI!BP132*Inputs!BS$15*Population!BP131</f>
        <v>3780406.5728487391</v>
      </c>
      <c r="BR132" s="4">
        <f>CumHKI!BQ132*Inputs!BT$15*Population!BQ131</f>
        <v>3313870.9563441696</v>
      </c>
      <c r="BS132" s="4">
        <f>CumHKI!BR132*Inputs!BU$15*Population!BR131</f>
        <v>3250458.8128629704</v>
      </c>
      <c r="BT132" s="4">
        <f>CumHKI!BS132*Inputs!BV$15*Population!BS131</f>
        <v>3197947.996504331</v>
      </c>
      <c r="BU132" s="4">
        <f>CumHKI!BT132*Inputs!BW$15*Population!BT131</f>
        <v>2907889.552989909</v>
      </c>
      <c r="BV132" s="4">
        <f>CumHKI!BU132*Inputs!BX$15*Population!BU131</f>
        <v>2673804.5154847698</v>
      </c>
      <c r="BW132" s="4">
        <f>CumHKI!BV132*Inputs!BY$15*Population!BV131</f>
        <v>2188533.8710735226</v>
      </c>
      <c r="BX132" s="4">
        <f>CumHKI!BW132*Inputs!BZ$15*Population!BW131</f>
        <v>1844989.6581910299</v>
      </c>
      <c r="BY132" s="4">
        <f>CumHKI!BX132*Inputs!CA$15*Population!BX131</f>
        <v>1653959.8760307201</v>
      </c>
      <c r="BZ132" s="4">
        <f>CumHKI!BY132*Inputs!CB$15*Population!BY131</f>
        <v>1522047.5112040304</v>
      </c>
      <c r="CA132" s="4">
        <f>CumHKI!BZ132*Inputs!CC$15*Population!BZ131</f>
        <v>1253266.5262866593</v>
      </c>
      <c r="CB132" s="4">
        <f>CumHKI!CA132*Inputs!CD$15*Population!CA131</f>
        <v>1293950.9515220737</v>
      </c>
      <c r="CC132" s="4">
        <f>CumHKI!CB132*Inputs!CE$15*Population!CB131</f>
        <v>1130594.5499266756</v>
      </c>
      <c r="CD132" s="4">
        <f>CumHKI!CC132*Inputs!CF$15*Population!CC131</f>
        <v>899719.04514699418</v>
      </c>
      <c r="CE132" s="4">
        <f>CumHKI!CD132*Inputs!CG$15*Population!CD131</f>
        <v>790859.39455033001</v>
      </c>
      <c r="CF132" s="4">
        <f>CumHKI!CE132*Inputs!CH$15*Population!CE131</f>
        <v>588832.60196642496</v>
      </c>
      <c r="CG132" s="4">
        <f>CumHKI!CF132*Inputs!CI$15*Population!CF131</f>
        <v>508695.25454904791</v>
      </c>
      <c r="CH132" s="4">
        <f>CumHKI!CG132*Inputs!CJ$15*Population!CG131</f>
        <v>428439.49853028456</v>
      </c>
      <c r="CI132" s="4">
        <f>CumHKI!CH132*Inputs!CK$15*Population!CH131</f>
        <v>355393.18925267359</v>
      </c>
      <c r="CJ132" s="4">
        <f>CumHKI!CI132*Inputs!CL$15*Population!CI131</f>
        <v>297782.16740048112</v>
      </c>
      <c r="CK132" s="4">
        <f>CumHKI!CJ132*Inputs!CM$15*Population!CJ131</f>
        <v>253676.92608981565</v>
      </c>
      <c r="CL132" s="4">
        <f>CumHKI!CK132*Inputs!CN$15*Population!CK131</f>
        <v>211220.1587622079</v>
      </c>
      <c r="CM132" s="4">
        <f>CumHKI!CL132*Inputs!CO$15*Population!CL131</f>
        <v>171962.23089016776</v>
      </c>
      <c r="CN132" s="4">
        <f>CumHKI!CM132*Inputs!CP$15*Population!CM131</f>
        <v>136782.71802849317</v>
      </c>
      <c r="CO132" s="4">
        <f>CumHKI!CN132*Inputs!CQ$15*Population!CN131</f>
        <v>105882.50590186901</v>
      </c>
      <c r="CP132" s="4">
        <f>CumHKI!CO132*Inputs!CR$15*Population!CO131</f>
        <v>80168.923853224638</v>
      </c>
      <c r="CQ132" s="4">
        <f>CumHKI!CP132*Inputs!CS$15*Population!CP131</f>
        <v>60509.411228542675</v>
      </c>
      <c r="CR132" s="4">
        <f>CumHKI!CQ132*Inputs!CT$15*Population!CQ131</f>
        <v>47084.502941889965</v>
      </c>
      <c r="CS132" s="4">
        <f>CumHKI!CR132*Inputs!CU$15*Population!CR131</f>
        <v>37072.131999343357</v>
      </c>
      <c r="CT132" s="4">
        <f>CumHKI!CS132*Inputs!CV$15*Population!CS131</f>
        <v>28886.884238610801</v>
      </c>
      <c r="CU132" s="4">
        <f>CumHKI!CT132*Inputs!CW$15*Population!CT131</f>
        <v>21971.762334484338</v>
      </c>
      <c r="CV132" s="4">
        <f>CumHKI!CU132*Inputs!CX$15*Population!CU131</f>
        <v>16371.457837422931</v>
      </c>
      <c r="CW132" s="4">
        <f>CumHKI!CV132*Inputs!CY$15*Population!CV131</f>
        <v>12237.595292129461</v>
      </c>
      <c r="CX132" s="4">
        <f>CumHKI!CW132*Inputs!CZ$15*Population!CW131</f>
        <v>9293.2005269014535</v>
      </c>
      <c r="CY132" s="4">
        <f>CumHKI!CX132*Inputs!DA$15*Population!CX131</f>
        <v>7187.2427623180511</v>
      </c>
      <c r="CZ132" s="4">
        <f>CumHKI!CY132*Inputs!DB$15*Population!CY131</f>
        <v>5559.3207619776013</v>
      </c>
    </row>
    <row r="133" spans="1:104" x14ac:dyDescent="0.25">
      <c r="A133">
        <f>'HKFI(x)'!AE131</f>
        <v>2079</v>
      </c>
      <c r="B133">
        <f t="shared" si="4"/>
        <v>719660769.80643296</v>
      </c>
      <c r="C133">
        <f t="shared" ref="C133:C154" si="5">100*(B133/B132-1)</f>
        <v>3.5671229395041859</v>
      </c>
      <c r="D133" s="4">
        <f>CumHKI!C133*Inputs!F$15*Population!C132</f>
        <v>0</v>
      </c>
      <c r="E133" s="4">
        <f>CumHKI!D133*Inputs!G$15*Population!D132</f>
        <v>0</v>
      </c>
      <c r="F133" s="4">
        <f>CumHKI!E133*Inputs!H$15*Population!E132</f>
        <v>0</v>
      </c>
      <c r="G133" s="4">
        <f>CumHKI!F133*Inputs!I$15*Population!F132</f>
        <v>0</v>
      </c>
      <c r="H133" s="4">
        <f>CumHKI!G133*Inputs!J$15*Population!G132</f>
        <v>0</v>
      </c>
      <c r="I133" s="4">
        <f>CumHKI!H133*Inputs!K$15*Population!H132</f>
        <v>0</v>
      </c>
      <c r="J133" s="4">
        <f>CumHKI!I133*Inputs!L$15*Population!I132</f>
        <v>0</v>
      </c>
      <c r="K133" s="4">
        <f>CumHKI!J133*Inputs!M$15*Population!J132</f>
        <v>0</v>
      </c>
      <c r="L133" s="4">
        <f>CumHKI!K133*Inputs!N$15*Population!K132</f>
        <v>0</v>
      </c>
      <c r="M133" s="4">
        <f>CumHKI!L133*Inputs!O$15*Population!L132</f>
        <v>0</v>
      </c>
      <c r="N133" s="4">
        <f>CumHKI!M133*Inputs!P$15*Population!M132</f>
        <v>0</v>
      </c>
      <c r="O133" s="4">
        <f>CumHKI!N133*Inputs!Q$15*Population!N132</f>
        <v>0</v>
      </c>
      <c r="P133" s="4">
        <f>CumHKI!O133*Inputs!R$15*Population!O132</f>
        <v>0</v>
      </c>
      <c r="Q133" s="4">
        <f>CumHKI!P133*Inputs!S$15*Population!P132</f>
        <v>0</v>
      </c>
      <c r="R133" s="4">
        <f>CumHKI!Q133*Inputs!T$15*Population!Q132</f>
        <v>0</v>
      </c>
      <c r="S133" s="4">
        <f>CumHKI!R133*Inputs!U$15*Population!R132</f>
        <v>175281.01881300463</v>
      </c>
      <c r="T133" s="4">
        <f>CumHKI!S133*Inputs!V$15*Population!S132</f>
        <v>251450.31309580963</v>
      </c>
      <c r="U133" s="4">
        <f>CumHKI!T133*Inputs!W$15*Population!T132</f>
        <v>487201.51039217919</v>
      </c>
      <c r="V133" s="4">
        <f>CumHKI!U133*Inputs!X$15*Population!U132</f>
        <v>844033.7495415695</v>
      </c>
      <c r="W133" s="4">
        <f>CumHKI!V133*Inputs!Y$15*Population!V132</f>
        <v>1520375.5176785658</v>
      </c>
      <c r="X133" s="4">
        <f>CumHKI!W133*Inputs!Z$15*Population!W132</f>
        <v>2141747.6100214846</v>
      </c>
      <c r="Y133" s="4">
        <f>CumHKI!X133*Inputs!AA$15*Population!X132</f>
        <v>3193255.1470687874</v>
      </c>
      <c r="Z133" s="4">
        <f>CumHKI!Y133*Inputs!AB$15*Population!Y132</f>
        <v>4249297.7071437016</v>
      </c>
      <c r="AA133" s="4">
        <f>CumHKI!Z133*Inputs!AC$15*Population!Z132</f>
        <v>5444908.4336245023</v>
      </c>
      <c r="AB133" s="4">
        <f>CumHKI!AA133*Inputs!AD$15*Population!AA132</f>
        <v>6982765.2461604141</v>
      </c>
      <c r="AC133" s="4">
        <f>CumHKI!AB133*Inputs!AE$15*Population!AB132</f>
        <v>8610889.5337577946</v>
      </c>
      <c r="AD133" s="4">
        <f>CumHKI!AC133*Inputs!AF$15*Population!AC132</f>
        <v>10280046.361307994</v>
      </c>
      <c r="AE133" s="4">
        <f>CumHKI!AD133*Inputs!AG$15*Population!AD132</f>
        <v>11303293.425603732</v>
      </c>
      <c r="AF133" s="4">
        <f>CumHKI!AE133*Inputs!AH$15*Population!AE132</f>
        <v>12763980.038520264</v>
      </c>
      <c r="AG133" s="4">
        <f>CumHKI!AF133*Inputs!AI$15*Population!AF132</f>
        <v>14658593.347466271</v>
      </c>
      <c r="AH133" s="4">
        <f>CumHKI!AG133*Inputs!AJ$15*Population!AG132</f>
        <v>15694277.420364654</v>
      </c>
      <c r="AI133" s="4">
        <f>CumHKI!AH133*Inputs!AK$15*Population!AH132</f>
        <v>17563667.846550073</v>
      </c>
      <c r="AJ133" s="4">
        <f>CumHKI!AI133*Inputs!AL$15*Population!AI132</f>
        <v>17986646.442121327</v>
      </c>
      <c r="AK133" s="4">
        <f>CumHKI!AJ133*Inputs!AM$15*Population!AJ132</f>
        <v>18426380.708803847</v>
      </c>
      <c r="AL133" s="4">
        <f>CumHKI!AK133*Inputs!AN$15*Population!AK132</f>
        <v>19386707.585287392</v>
      </c>
      <c r="AM133" s="4">
        <f>CumHKI!AL133*Inputs!AO$15*Population!AL132</f>
        <v>20289071.085650533</v>
      </c>
      <c r="AN133" s="4">
        <f>CumHKI!AM133*Inputs!AP$15*Population!AM132</f>
        <v>21842217.317922581</v>
      </c>
      <c r="AO133" s="4">
        <f>CumHKI!AN133*Inputs!AQ$15*Population!AN132</f>
        <v>22628294.301923893</v>
      </c>
      <c r="AP133" s="4">
        <f>CumHKI!AO133*Inputs!AR$15*Population!AO132</f>
        <v>22588742.885064989</v>
      </c>
      <c r="AQ133" s="4">
        <f>CumHKI!AP133*Inputs!AS$15*Population!AP132</f>
        <v>23877452.010593757</v>
      </c>
      <c r="AR133" s="4">
        <f>CumHKI!AQ133*Inputs!AT$15*Population!AQ132</f>
        <v>25679936.246684909</v>
      </c>
      <c r="AS133" s="4">
        <f>CumHKI!AR133*Inputs!AU$15*Population!AR132</f>
        <v>27831282.29628795</v>
      </c>
      <c r="AT133" s="4">
        <f>CumHKI!AS133*Inputs!AV$15*Population!AS132</f>
        <v>28373062.181233931</v>
      </c>
      <c r="AU133" s="4">
        <f>CumHKI!AT133*Inputs!AW$15*Population!AT132</f>
        <v>29180661.685258381</v>
      </c>
      <c r="AV133" s="4">
        <f>CumHKI!AU133*Inputs!AX$15*Population!AU132</f>
        <v>29486421.542958409</v>
      </c>
      <c r="AW133" s="4">
        <f>CumHKI!AV133*Inputs!AY$15*Population!AV132</f>
        <v>27298333.084591977</v>
      </c>
      <c r="AX133" s="4">
        <f>CumHKI!AW133*Inputs!AZ$15*Population!AW132</f>
        <v>24948890.518535435</v>
      </c>
      <c r="AY133" s="4">
        <f>CumHKI!AX133*Inputs!BA$15*Population!AX132</f>
        <v>21287357.488682359</v>
      </c>
      <c r="AZ133" s="4">
        <f>CumHKI!AY133*Inputs!BB$15*Population!AY132</f>
        <v>18256609.557778426</v>
      </c>
      <c r="BA133" s="4">
        <f>CumHKI!AZ133*Inputs!BC$15*Population!AZ132</f>
        <v>16729787.624455476</v>
      </c>
      <c r="BB133" s="4">
        <f>CumHKI!BA133*Inputs!BD$15*Population!BA132</f>
        <v>14807257.204019558</v>
      </c>
      <c r="BC133" s="4">
        <f>CumHKI!BB133*Inputs!BE$15*Population!BB132</f>
        <v>14020020.136018816</v>
      </c>
      <c r="BD133" s="4">
        <f>CumHKI!BC133*Inputs!BF$15*Population!BC132</f>
        <v>12786971.484191049</v>
      </c>
      <c r="BE133" s="4">
        <f>CumHKI!BD133*Inputs!BG$15*Population!BD132</f>
        <v>11581277.85063576</v>
      </c>
      <c r="BF133" s="4">
        <f>CumHKI!BE133*Inputs!BH$15*Population!BE132</f>
        <v>11428207.036678473</v>
      </c>
      <c r="BG133" s="4">
        <f>CumHKI!BF133*Inputs!BI$15*Population!BF132</f>
        <v>11477081.145674089</v>
      </c>
      <c r="BH133" s="4">
        <f>CumHKI!BG133*Inputs!BJ$15*Population!BG132</f>
        <v>11536064.544878365</v>
      </c>
      <c r="BI133" s="4">
        <f>CumHKI!BH133*Inputs!BK$15*Population!BH132</f>
        <v>11126015.222041633</v>
      </c>
      <c r="BJ133" s="4">
        <f>CumHKI!BI133*Inputs!BL$15*Population!BI132</f>
        <v>10489607.911108308</v>
      </c>
      <c r="BK133" s="4">
        <f>CumHKI!BJ133*Inputs!BM$15*Population!BJ132</f>
        <v>9801617.95686673</v>
      </c>
      <c r="BL133" s="4">
        <f>CumHKI!BK133*Inputs!BN$15*Population!BK132</f>
        <v>8357139.5337649602</v>
      </c>
      <c r="BM133" s="4">
        <f>CumHKI!BL133*Inputs!BO$15*Population!BL132</f>
        <v>7101792.2332853787</v>
      </c>
      <c r="BN133" s="4">
        <f>CumHKI!BM133*Inputs!BP$15*Population!BM132</f>
        <v>6043126.286098741</v>
      </c>
      <c r="BO133" s="4">
        <f>CumHKI!BN133*Inputs!BQ$15*Population!BN132</f>
        <v>4834229.5998868616</v>
      </c>
      <c r="BP133" s="4">
        <f>CumHKI!BO133*Inputs!BR$15*Population!BO132</f>
        <v>4826774.9519236227</v>
      </c>
      <c r="BQ133" s="4">
        <f>CumHKI!BP133*Inputs!BS$15*Population!BP132</f>
        <v>4072997.1974113146</v>
      </c>
      <c r="BR133" s="4">
        <f>CumHKI!BQ133*Inputs!BT$15*Population!BQ132</f>
        <v>3578292.0246404791</v>
      </c>
      <c r="BS133" s="4">
        <f>CumHKI!BR133*Inputs!BU$15*Population!BR132</f>
        <v>3235592.0762238041</v>
      </c>
      <c r="BT133" s="4">
        <f>CumHKI!BS133*Inputs!BV$15*Population!BS132</f>
        <v>3238444.1173957363</v>
      </c>
      <c r="BU133" s="4">
        <f>CumHKI!BT133*Inputs!BW$15*Population!BT132</f>
        <v>3003652.7604192966</v>
      </c>
      <c r="BV133" s="4">
        <f>CumHKI!BU133*Inputs!BX$15*Population!BU132</f>
        <v>2824077.1747307498</v>
      </c>
      <c r="BW133" s="4">
        <f>CumHKI!BV133*Inputs!BY$15*Population!BV132</f>
        <v>2376226.7923590741</v>
      </c>
      <c r="BX133" s="4">
        <f>CumHKI!BW133*Inputs!BZ$15*Population!BW132</f>
        <v>2065613.9918633183</v>
      </c>
      <c r="BY133" s="4">
        <f>CumHKI!BX133*Inputs!CA$15*Population!BX132</f>
        <v>1843412.8978219668</v>
      </c>
      <c r="BZ133" s="4">
        <f>CumHKI!BY133*Inputs!CB$15*Population!BY132</f>
        <v>1644006.8475449092</v>
      </c>
      <c r="CA133" s="4">
        <f>CumHKI!BZ133*Inputs!CC$15*Population!BZ132</f>
        <v>1320981.7777884835</v>
      </c>
      <c r="CB133" s="4">
        <f>CumHKI!CA133*Inputs!CD$15*Population!CA132</f>
        <v>1373881.6638743172</v>
      </c>
      <c r="CC133" s="4">
        <f>CumHKI!CB133*Inputs!CE$15*Population!CB132</f>
        <v>1198674.4454669571</v>
      </c>
      <c r="CD133" s="4">
        <f>CumHKI!CC133*Inputs!CF$15*Population!CC132</f>
        <v>946657.03202580975</v>
      </c>
      <c r="CE133" s="4">
        <f>CumHKI!CD133*Inputs!CG$15*Population!CD132</f>
        <v>832441.55510028615</v>
      </c>
      <c r="CF133" s="4">
        <f>CumHKI!CE133*Inputs!CH$15*Population!CE132</f>
        <v>624583.14681395399</v>
      </c>
      <c r="CG133" s="4">
        <f>CumHKI!CF133*Inputs!CI$15*Population!CF132</f>
        <v>543701.5116243324</v>
      </c>
      <c r="CH133" s="4">
        <f>CumHKI!CG133*Inputs!CJ$15*Population!CG132</f>
        <v>465752.14500127599</v>
      </c>
      <c r="CI133" s="4">
        <f>CumHKI!CH133*Inputs!CK$15*Population!CH132</f>
        <v>387740.56507972092</v>
      </c>
      <c r="CJ133" s="4">
        <f>CumHKI!CI133*Inputs!CL$15*Population!CI132</f>
        <v>317310.17020115344</v>
      </c>
      <c r="CK133" s="4">
        <f>CumHKI!CJ133*Inputs!CM$15*Population!CJ132</f>
        <v>262814.9522980515</v>
      </c>
      <c r="CL133" s="4">
        <f>CumHKI!CK133*Inputs!CN$15*Population!CK132</f>
        <v>222114.04487166859</v>
      </c>
      <c r="CM133" s="4">
        <f>CumHKI!CL133*Inputs!CO$15*Population!CL132</f>
        <v>183079.60021342366</v>
      </c>
      <c r="CN133" s="4">
        <f>CumHKI!CM133*Inputs!CP$15*Population!CM132</f>
        <v>147286.55276419813</v>
      </c>
      <c r="CO133" s="4">
        <f>CumHKI!CN133*Inputs!CQ$15*Population!CN132</f>
        <v>115662.26558897216</v>
      </c>
      <c r="CP133" s="4">
        <f>CumHKI!CO133*Inputs!CR$15*Population!CO132</f>
        <v>88264.190311324041</v>
      </c>
      <c r="CQ133" s="4">
        <f>CumHKI!CP133*Inputs!CS$15*Population!CP132</f>
        <v>66829.218781363961</v>
      </c>
      <c r="CR133" s="4">
        <f>CumHKI!CQ133*Inputs!CT$15*Population!CQ132</f>
        <v>50440.950021074103</v>
      </c>
      <c r="CS133" s="4">
        <f>CumHKI!CR133*Inputs!CU$15*Population!CR132</f>
        <v>39249.878844279541</v>
      </c>
      <c r="CT133" s="4">
        <f>CumHKI!CS133*Inputs!CV$15*Population!CS132</f>
        <v>30903.515988459512</v>
      </c>
      <c r="CU133" s="4">
        <f>CumHKI!CT133*Inputs!CW$15*Population!CT132</f>
        <v>24080.2522212777</v>
      </c>
      <c r="CV133" s="4">
        <f>CumHKI!CU133*Inputs!CX$15*Population!CU132</f>
        <v>18315.771766522528</v>
      </c>
      <c r="CW133" s="4">
        <f>CumHKI!CV133*Inputs!CY$15*Population!CV132</f>
        <v>13647.329725793808</v>
      </c>
      <c r="CX133" s="4">
        <f>CumHKI!CW133*Inputs!CZ$15*Population!CW132</f>
        <v>10201.321083376544</v>
      </c>
      <c r="CY133" s="4">
        <f>CumHKI!CX133*Inputs!DA$15*Population!CX132</f>
        <v>7746.8587744601891</v>
      </c>
      <c r="CZ133" s="4">
        <f>CumHKI!CY133*Inputs!DB$15*Population!CY132</f>
        <v>5991.3217729741027</v>
      </c>
    </row>
    <row r="134" spans="1:104" x14ac:dyDescent="0.25">
      <c r="A134">
        <f>'HKFI(x)'!AE132</f>
        <v>2080</v>
      </c>
      <c r="B134">
        <f t="shared" si="4"/>
        <v>745185968.69297993</v>
      </c>
      <c r="C134">
        <f t="shared" si="5"/>
        <v>3.5468376153687586</v>
      </c>
      <c r="D134" s="4">
        <f>CumHKI!C134*Inputs!F$15*Population!C133</f>
        <v>0</v>
      </c>
      <c r="E134" s="4">
        <f>CumHKI!D134*Inputs!G$15*Population!D133</f>
        <v>0</v>
      </c>
      <c r="F134" s="4">
        <f>CumHKI!E134*Inputs!H$15*Population!E133</f>
        <v>0</v>
      </c>
      <c r="G134" s="4">
        <f>CumHKI!F134*Inputs!I$15*Population!F133</f>
        <v>0</v>
      </c>
      <c r="H134" s="4">
        <f>CumHKI!G134*Inputs!J$15*Population!G133</f>
        <v>0</v>
      </c>
      <c r="I134" s="4">
        <f>CumHKI!H134*Inputs!K$15*Population!H133</f>
        <v>0</v>
      </c>
      <c r="J134" s="4">
        <f>CumHKI!I134*Inputs!L$15*Population!I133</f>
        <v>0</v>
      </c>
      <c r="K134" s="4">
        <f>CumHKI!J134*Inputs!M$15*Population!J133</f>
        <v>0</v>
      </c>
      <c r="L134" s="4">
        <f>CumHKI!K134*Inputs!N$15*Population!K133</f>
        <v>0</v>
      </c>
      <c r="M134" s="4">
        <f>CumHKI!L134*Inputs!O$15*Population!L133</f>
        <v>0</v>
      </c>
      <c r="N134" s="4">
        <f>CumHKI!M134*Inputs!P$15*Population!M133</f>
        <v>0</v>
      </c>
      <c r="O134" s="4">
        <f>CumHKI!N134*Inputs!Q$15*Population!N133</f>
        <v>0</v>
      </c>
      <c r="P134" s="4">
        <f>CumHKI!O134*Inputs!R$15*Population!O133</f>
        <v>0</v>
      </c>
      <c r="Q134" s="4">
        <f>CumHKI!P134*Inputs!S$15*Population!P133</f>
        <v>0</v>
      </c>
      <c r="R134" s="4">
        <f>CumHKI!Q134*Inputs!T$15*Population!Q133</f>
        <v>0</v>
      </c>
      <c r="S134" s="4">
        <f>CumHKI!R134*Inputs!U$15*Population!R133</f>
        <v>175762.64170588678</v>
      </c>
      <c r="T134" s="4">
        <f>CumHKI!S134*Inputs!V$15*Population!S133</f>
        <v>252941.00090203376</v>
      </c>
      <c r="U134" s="4">
        <f>CumHKI!T134*Inputs!W$15*Population!T133</f>
        <v>491149.9014816765</v>
      </c>
      <c r="V134" s="4">
        <f>CumHKI!U134*Inputs!X$15*Population!U133</f>
        <v>851822.34120589902</v>
      </c>
      <c r="W134" s="4">
        <f>CumHKI!V134*Inputs!Y$15*Population!V133</f>
        <v>1550084.116133007</v>
      </c>
      <c r="X134" s="4">
        <f>CumHKI!W134*Inputs!Z$15*Population!W133</f>
        <v>2214734.8756793821</v>
      </c>
      <c r="Y134" s="4">
        <f>CumHKI!X134*Inputs!AA$15*Population!X133</f>
        <v>3336014.8862916841</v>
      </c>
      <c r="Z134" s="4">
        <f>CumHKI!Y134*Inputs!AB$15*Population!Y133</f>
        <v>4443727.2827548049</v>
      </c>
      <c r="AA134" s="4">
        <f>CumHKI!Z134*Inputs!AC$15*Population!Z133</f>
        <v>5702676.9506260483</v>
      </c>
      <c r="AB134" s="4">
        <f>CumHKI!AA134*Inputs!AD$15*Population!AA133</f>
        <v>7340101.8983963709</v>
      </c>
      <c r="AC134" s="4">
        <f>CumHKI!AB134*Inputs!AE$15*Population!AB133</f>
        <v>9082639.1005400568</v>
      </c>
      <c r="AD134" s="4">
        <f>CumHKI!AC134*Inputs!AF$15*Population!AC133</f>
        <v>10862355.585015535</v>
      </c>
      <c r="AE134" s="4">
        <f>CumHKI!AD134*Inputs!AG$15*Population!AD133</f>
        <v>11939874.683998987</v>
      </c>
      <c r="AF134" s="4">
        <f>CumHKI!AE134*Inputs!AH$15*Population!AE133</f>
        <v>13469848.444656374</v>
      </c>
      <c r="AG134" s="4">
        <f>CumHKI!AF134*Inputs!AI$15*Population!AF133</f>
        <v>15400177.084126661</v>
      </c>
      <c r="AH134" s="4">
        <f>CumHKI!AG134*Inputs!AJ$15*Population!AG133</f>
        <v>16375291.386327889</v>
      </c>
      <c r="AI134" s="4">
        <f>CumHKI!AH134*Inputs!AK$15*Population!AH133</f>
        <v>18202881.915984072</v>
      </c>
      <c r="AJ134" s="4">
        <f>CumHKI!AI134*Inputs!AL$15*Population!AI133</f>
        <v>18600959.956202485</v>
      </c>
      <c r="AK134" s="4">
        <f>CumHKI!AJ134*Inputs!AM$15*Population!AJ133</f>
        <v>19044585.071905494</v>
      </c>
      <c r="AL134" s="4">
        <f>CumHKI!AK134*Inputs!AN$15*Population!AK133</f>
        <v>19693740.68145325</v>
      </c>
      <c r="AM134" s="4">
        <f>CumHKI!AL134*Inputs!AO$15*Population!AL133</f>
        <v>20148456.884186566</v>
      </c>
      <c r="AN134" s="4">
        <f>CumHKI!AM134*Inputs!AP$15*Population!AM133</f>
        <v>21431328.333752908</v>
      </c>
      <c r="AO134" s="4">
        <f>CumHKI!AN134*Inputs!AQ$15*Population!AN133</f>
        <v>22367529.014718145</v>
      </c>
      <c r="AP134" s="4">
        <f>CumHKI!AO134*Inputs!AR$15*Population!AO133</f>
        <v>22515430.285137568</v>
      </c>
      <c r="AQ134" s="4">
        <f>CumHKI!AP134*Inputs!AS$15*Population!AP133</f>
        <v>23655981.680442303</v>
      </c>
      <c r="AR134" s="4">
        <f>CumHKI!AQ134*Inputs!AT$15*Population!AQ133</f>
        <v>25229724.234834097</v>
      </c>
      <c r="AS134" s="4">
        <f>CumHKI!AR134*Inputs!AU$15*Population!AR133</f>
        <v>27366046.383553881</v>
      </c>
      <c r="AT134" s="4">
        <f>CumHKI!AS134*Inputs!AV$15*Population!AS133</f>
        <v>28075542.593493983</v>
      </c>
      <c r="AU134" s="4">
        <f>CumHKI!AT134*Inputs!AW$15*Population!AT133</f>
        <v>28847478.959541854</v>
      </c>
      <c r="AV134" s="4">
        <f>CumHKI!AU134*Inputs!AX$15*Population!AU133</f>
        <v>30219399.029415242</v>
      </c>
      <c r="AW134" s="4">
        <f>CumHKI!AV134*Inputs!AY$15*Population!AV133</f>
        <v>29476468.788897619</v>
      </c>
      <c r="AX134" s="4">
        <f>CumHKI!AW134*Inputs!AZ$15*Population!AW133</f>
        <v>27952155.107354648</v>
      </c>
      <c r="AY134" s="4">
        <f>CumHKI!AX134*Inputs!BA$15*Population!AX133</f>
        <v>23863153.928951677</v>
      </c>
      <c r="AZ134" s="4">
        <f>CumHKI!AY134*Inputs!BB$15*Population!AY133</f>
        <v>20644387.096537806</v>
      </c>
      <c r="BA134" s="4">
        <f>CumHKI!AZ134*Inputs!BC$15*Population!AZ133</f>
        <v>18778234.57574001</v>
      </c>
      <c r="BB134" s="4">
        <f>CumHKI!BA134*Inputs!BD$15*Population!BA133</f>
        <v>16213425.282373408</v>
      </c>
      <c r="BC134" s="4">
        <f>CumHKI!BB134*Inputs!BE$15*Population!BB133</f>
        <v>15041645.708896032</v>
      </c>
      <c r="BD134" s="4">
        <f>CumHKI!BC134*Inputs!BF$15*Population!BC133</f>
        <v>13814758.614626372</v>
      </c>
      <c r="BE134" s="4">
        <f>CumHKI!BD134*Inputs!BG$15*Population!BD133</f>
        <v>12604493.981657131</v>
      </c>
      <c r="BF134" s="4">
        <f>CumHKI!BE134*Inputs!BH$15*Population!BE133</f>
        <v>12039964.065012483</v>
      </c>
      <c r="BG134" s="4">
        <f>CumHKI!BF134*Inputs!BI$15*Population!BF133</f>
        <v>11531780.942408925</v>
      </c>
      <c r="BH134" s="4">
        <f>CumHKI!BG134*Inputs!BJ$15*Population!BG133</f>
        <v>11294663.429668648</v>
      </c>
      <c r="BI134" s="4">
        <f>CumHKI!BH134*Inputs!BK$15*Population!BH133</f>
        <v>10949713.828692224</v>
      </c>
      <c r="BJ134" s="4">
        <f>CumHKI!BI134*Inputs!BL$15*Population!BI133</f>
        <v>10310594.213006128</v>
      </c>
      <c r="BK134" s="4">
        <f>CumHKI!BJ134*Inputs!BM$15*Population!BJ133</f>
        <v>9808825.7172241267</v>
      </c>
      <c r="BL134" s="4">
        <f>CumHKI!BK134*Inputs!BN$15*Population!BK133</f>
        <v>8597534.4492777493</v>
      </c>
      <c r="BM134" s="4">
        <f>CumHKI!BL134*Inputs!BO$15*Population!BL133</f>
        <v>7443380.4139535036</v>
      </c>
      <c r="BN134" s="4">
        <f>CumHKI!BM134*Inputs!BP$15*Population!BM133</f>
        <v>6312891.4061360937</v>
      </c>
      <c r="BO134" s="4">
        <f>CumHKI!BN134*Inputs!BQ$15*Population!BN133</f>
        <v>5046934.3104147688</v>
      </c>
      <c r="BP134" s="4">
        <f>CumHKI!BO134*Inputs!BR$15*Population!BO133</f>
        <v>5090731.8015794698</v>
      </c>
      <c r="BQ134" s="4">
        <f>CumHKI!BP134*Inputs!BS$15*Population!BP133</f>
        <v>4352492.8240863299</v>
      </c>
      <c r="BR134" s="4">
        <f>CumHKI!BQ134*Inputs!BT$15*Population!BQ133</f>
        <v>3860716.6803263649</v>
      </c>
      <c r="BS134" s="4">
        <f>CumHKI!BR134*Inputs!BU$15*Population!BR133</f>
        <v>3499485.6164090079</v>
      </c>
      <c r="BT134" s="4">
        <f>CumHKI!BS134*Inputs!BV$15*Population!BS133</f>
        <v>3229928.9488540431</v>
      </c>
      <c r="BU134" s="4">
        <f>CumHKI!BT134*Inputs!BW$15*Population!BT133</f>
        <v>3047525.2910225019</v>
      </c>
      <c r="BV134" s="4">
        <f>CumHKI!BU134*Inputs!BX$15*Population!BU133</f>
        <v>2921942.8121377747</v>
      </c>
      <c r="BW134" s="4">
        <f>CumHKI!BV134*Inputs!BY$15*Population!BV133</f>
        <v>2513759.7531206491</v>
      </c>
      <c r="BX134" s="4">
        <f>CumHKI!BW134*Inputs!BZ$15*Population!BW133</f>
        <v>2246955.1088159964</v>
      </c>
      <c r="BY134" s="4">
        <f>CumHKI!BX134*Inputs!CA$15*Population!BX133</f>
        <v>2067985.1520671588</v>
      </c>
      <c r="BZ134" s="4">
        <f>CumHKI!BY134*Inputs!CB$15*Population!BY133</f>
        <v>1837613.235707575</v>
      </c>
      <c r="CA134" s="4">
        <f>CumHKI!BZ134*Inputs!CC$15*Population!BZ133</f>
        <v>1432282.2039326979</v>
      </c>
      <c r="CB134" s="4">
        <f>CumHKI!CA134*Inputs!CD$15*Population!CA133</f>
        <v>1453616.0247144066</v>
      </c>
      <c r="CC134" s="4">
        <f>CumHKI!CB134*Inputs!CE$15*Population!CB133</f>
        <v>1276575.4383903882</v>
      </c>
      <c r="CD134" s="4">
        <f>CumHKI!CC134*Inputs!CF$15*Population!CC133</f>
        <v>1005882.440714829</v>
      </c>
      <c r="CE134" s="4">
        <f>CumHKI!CD134*Inputs!CG$15*Population!CD133</f>
        <v>876850.43601072475</v>
      </c>
      <c r="CF134" s="4">
        <f>CumHKI!CE134*Inputs!CH$15*Population!CE133</f>
        <v>657805.03254417691</v>
      </c>
      <c r="CG134" s="4">
        <f>CumHKI!CF134*Inputs!CI$15*Population!CF133</f>
        <v>577184.18699444353</v>
      </c>
      <c r="CH134" s="4">
        <f>CumHKI!CG134*Inputs!CJ$15*Population!CG133</f>
        <v>498464.30142763688</v>
      </c>
      <c r="CI134" s="4">
        <f>CumHKI!CH134*Inputs!CK$15*Population!CH133</f>
        <v>422716.92049319728</v>
      </c>
      <c r="CJ134" s="4">
        <f>CumHKI!CI134*Inputs!CL$15*Population!CI133</f>
        <v>346963.28454273328</v>
      </c>
      <c r="CK134" s="4">
        <f>CumHKI!CJ134*Inputs!CM$15*Population!CJ133</f>
        <v>279161.4689540824</v>
      </c>
      <c r="CL134" s="4">
        <f>CumHKI!CK134*Inputs!CN$15*Population!CK133</f>
        <v>227792.51291586165</v>
      </c>
      <c r="CM134" s="4">
        <f>CumHKI!CL134*Inputs!CO$15*Population!CL133</f>
        <v>190503.79172678068</v>
      </c>
      <c r="CN134" s="4">
        <f>CumHKI!CM134*Inputs!CP$15*Population!CM133</f>
        <v>154899.22963109703</v>
      </c>
      <c r="CO134" s="4">
        <f>CumHKI!CN134*Inputs!CQ$15*Population!CN133</f>
        <v>122578.37847735487</v>
      </c>
      <c r="CP134" s="4">
        <f>CumHKI!CO134*Inputs!CR$15*Population!CO133</f>
        <v>94515.632941164789</v>
      </c>
      <c r="CQ134" s="4">
        <f>CumHKI!CP134*Inputs!CS$15*Population!CP133</f>
        <v>72126.77160380315</v>
      </c>
      <c r="CR134" s="4">
        <f>CumHKI!CQ134*Inputs!CT$15*Population!CQ133</f>
        <v>54610.774567833047</v>
      </c>
      <c r="CS134" s="4">
        <f>CumHKI!CR134*Inputs!CU$15*Population!CR133</f>
        <v>41218.787243348204</v>
      </c>
      <c r="CT134" s="4">
        <f>CumHKI!CS134*Inputs!CV$15*Population!CS133</f>
        <v>32073.789346426383</v>
      </c>
      <c r="CU134" s="4">
        <f>CumHKI!CT134*Inputs!CW$15*Population!CT133</f>
        <v>25253.399273160587</v>
      </c>
      <c r="CV134" s="4">
        <f>CumHKI!CU134*Inputs!CX$15*Population!CU133</f>
        <v>19677.638757008343</v>
      </c>
      <c r="CW134" s="4">
        <f>CumHKI!CV134*Inputs!CY$15*Population!CV133</f>
        <v>14967.083279093637</v>
      </c>
      <c r="CX134" s="4">
        <f>CumHKI!CW134*Inputs!CZ$15*Population!CW133</f>
        <v>11152.176558377558</v>
      </c>
      <c r="CY134" s="4">
        <f>CumHKI!CX134*Inputs!DA$15*Population!CX133</f>
        <v>8336.2046742002731</v>
      </c>
      <c r="CZ134" s="4">
        <f>CumHKI!CY134*Inputs!DB$15*Population!CY133</f>
        <v>6330.4938446902834</v>
      </c>
    </row>
    <row r="135" spans="1:104" x14ac:dyDescent="0.25">
      <c r="A135">
        <f>'HKFI(x)'!AE133</f>
        <v>2081</v>
      </c>
      <c r="B135">
        <f t="shared" si="4"/>
        <v>771503806.1969763</v>
      </c>
      <c r="C135">
        <f t="shared" si="5"/>
        <v>3.5317140431611493</v>
      </c>
      <c r="D135" s="4">
        <f>CumHKI!C135*Inputs!F$15*Population!C134</f>
        <v>0</v>
      </c>
      <c r="E135" s="4">
        <f>CumHKI!D135*Inputs!G$15*Population!D134</f>
        <v>0</v>
      </c>
      <c r="F135" s="4">
        <f>CumHKI!E135*Inputs!H$15*Population!E134</f>
        <v>0</v>
      </c>
      <c r="G135" s="4">
        <f>CumHKI!F135*Inputs!I$15*Population!F134</f>
        <v>0</v>
      </c>
      <c r="H135" s="4">
        <f>CumHKI!G135*Inputs!J$15*Population!G134</f>
        <v>0</v>
      </c>
      <c r="I135" s="4">
        <f>CumHKI!H135*Inputs!K$15*Population!H134</f>
        <v>0</v>
      </c>
      <c r="J135" s="4">
        <f>CumHKI!I135*Inputs!L$15*Population!I134</f>
        <v>0</v>
      </c>
      <c r="K135" s="4">
        <f>CumHKI!J135*Inputs!M$15*Population!J134</f>
        <v>0</v>
      </c>
      <c r="L135" s="4">
        <f>CumHKI!K135*Inputs!N$15*Population!K134</f>
        <v>0</v>
      </c>
      <c r="M135" s="4">
        <f>CumHKI!L135*Inputs!O$15*Population!L134</f>
        <v>0</v>
      </c>
      <c r="N135" s="4">
        <f>CumHKI!M135*Inputs!P$15*Population!M134</f>
        <v>0</v>
      </c>
      <c r="O135" s="4">
        <f>CumHKI!N135*Inputs!Q$15*Population!N134</f>
        <v>0</v>
      </c>
      <c r="P135" s="4">
        <f>CumHKI!O135*Inputs!R$15*Population!O134</f>
        <v>0</v>
      </c>
      <c r="Q135" s="4">
        <f>CumHKI!P135*Inputs!S$15*Population!P134</f>
        <v>0</v>
      </c>
      <c r="R135" s="4">
        <f>CumHKI!Q135*Inputs!T$15*Population!Q134</f>
        <v>0</v>
      </c>
      <c r="S135" s="4">
        <f>CumHKI!R135*Inputs!U$15*Population!R134</f>
        <v>175889.86207237729</v>
      </c>
      <c r="T135" s="4">
        <f>CumHKI!S135*Inputs!V$15*Population!S134</f>
        <v>253735.04522740733</v>
      </c>
      <c r="U135" s="4">
        <f>CumHKI!T135*Inputs!W$15*Population!T134</f>
        <v>494218.4669216834</v>
      </c>
      <c r="V135" s="4">
        <f>CumHKI!U135*Inputs!X$15*Population!U134</f>
        <v>858778.87876322353</v>
      </c>
      <c r="W135" s="4">
        <f>CumHKI!V135*Inputs!Y$15*Population!V134</f>
        <v>1564349.8480107309</v>
      </c>
      <c r="X135" s="4">
        <f>CumHKI!W135*Inputs!Z$15*Population!W134</f>
        <v>2257710.000397827</v>
      </c>
      <c r="Y135" s="4">
        <f>CumHKI!X135*Inputs!AA$15*Population!X134</f>
        <v>3449187.3303151419</v>
      </c>
      <c r="Z135" s="4">
        <f>CumHKI!Y135*Inputs!AB$15*Population!Y134</f>
        <v>4641263.2960774479</v>
      </c>
      <c r="AA135" s="4">
        <f>CumHKI!Z135*Inputs!AC$15*Population!Z134</f>
        <v>5962292.6676248526</v>
      </c>
      <c r="AB135" s="4">
        <f>CumHKI!AA135*Inputs!AD$15*Population!AA134</f>
        <v>7685899.7949213982</v>
      </c>
      <c r="AC135" s="4">
        <f>CumHKI!AB135*Inputs!AE$15*Population!AB134</f>
        <v>9545099.286306493</v>
      </c>
      <c r="AD135" s="4">
        <f>CumHKI!AC135*Inputs!AF$15*Population!AC134</f>
        <v>11454489.296376985</v>
      </c>
      <c r="AE135" s="4">
        <f>CumHKI!AD135*Inputs!AG$15*Population!AD134</f>
        <v>12612866.235142531</v>
      </c>
      <c r="AF135" s="4">
        <f>CumHKI!AE135*Inputs!AH$15*Population!AE134</f>
        <v>14224626.206275105</v>
      </c>
      <c r="AG135" s="4">
        <f>CumHKI!AF135*Inputs!AI$15*Population!AF134</f>
        <v>16247422.270197194</v>
      </c>
      <c r="AH135" s="4">
        <f>CumHKI!AG135*Inputs!AJ$15*Population!AG134</f>
        <v>17199006.130545054</v>
      </c>
      <c r="AI135" s="4">
        <f>CumHKI!AH135*Inputs!AK$15*Population!AH134</f>
        <v>18987518.093291324</v>
      </c>
      <c r="AJ135" s="4">
        <f>CumHKI!AI135*Inputs!AL$15*Population!AI134</f>
        <v>19272639.084769137</v>
      </c>
      <c r="AK135" s="4">
        <f>CumHKI!AJ135*Inputs!AM$15*Population!AJ134</f>
        <v>19689766.032782596</v>
      </c>
      <c r="AL135" s="4">
        <f>CumHKI!AK135*Inputs!AN$15*Population!AK134</f>
        <v>20349245.279048558</v>
      </c>
      <c r="AM135" s="4">
        <f>CumHKI!AL135*Inputs!AO$15*Population!AL134</f>
        <v>20462341.218675535</v>
      </c>
      <c r="AN135" s="4">
        <f>CumHKI!AM135*Inputs!AP$15*Population!AM134</f>
        <v>21277378.545822553</v>
      </c>
      <c r="AO135" s="4">
        <f>CumHKI!AN135*Inputs!AQ$15*Population!AN134</f>
        <v>21941332.033139102</v>
      </c>
      <c r="AP135" s="4">
        <f>CumHKI!AO135*Inputs!AR$15*Population!AO134</f>
        <v>22250698.858341992</v>
      </c>
      <c r="AQ135" s="4">
        <f>CumHKI!AP135*Inputs!AS$15*Population!AP134</f>
        <v>23573716.403286777</v>
      </c>
      <c r="AR135" s="4">
        <f>CumHKI!AQ135*Inputs!AT$15*Population!AQ134</f>
        <v>24990769.072412636</v>
      </c>
      <c r="AS135" s="4">
        <f>CumHKI!AR135*Inputs!AU$15*Population!AR134</f>
        <v>26882087.92993965</v>
      </c>
      <c r="AT135" s="4">
        <f>CumHKI!AS135*Inputs!AV$15*Population!AS134</f>
        <v>27602477.782230642</v>
      </c>
      <c r="AU135" s="4">
        <f>CumHKI!AT135*Inputs!AW$15*Population!AT134</f>
        <v>28540984.261111047</v>
      </c>
      <c r="AV135" s="4">
        <f>CumHKI!AU135*Inputs!AX$15*Population!AU134</f>
        <v>29870230.520193946</v>
      </c>
      <c r="AW135" s="4">
        <f>CumHKI!AV135*Inputs!AY$15*Population!AV134</f>
        <v>30204963.028565176</v>
      </c>
      <c r="AX135" s="4">
        <f>CumHKI!AW135*Inputs!AZ$15*Population!AW134</f>
        <v>30178483.142134834</v>
      </c>
      <c r="AY135" s="4">
        <f>CumHKI!AX135*Inputs!BA$15*Population!AX134</f>
        <v>26732938.883744553</v>
      </c>
      <c r="AZ135" s="4">
        <f>CumHKI!AY135*Inputs!BB$15*Population!AY134</f>
        <v>23141217.701454513</v>
      </c>
      <c r="BA135" s="4">
        <f>CumHKI!AZ135*Inputs!BC$15*Population!AZ134</f>
        <v>21234947.419773001</v>
      </c>
      <c r="BB135" s="4">
        <f>CumHKI!BA135*Inputs!BD$15*Population!BA134</f>
        <v>18199325.594094321</v>
      </c>
      <c r="BC135" s="4">
        <f>CumHKI!BB135*Inputs!BE$15*Population!BB134</f>
        <v>16469648.66623963</v>
      </c>
      <c r="BD135" s="4">
        <f>CumHKI!BC135*Inputs!BF$15*Population!BC134</f>
        <v>14820654.416376499</v>
      </c>
      <c r="BE135" s="4">
        <f>CumHKI!BD135*Inputs!BG$15*Population!BD134</f>
        <v>13618156.702331876</v>
      </c>
      <c r="BF135" s="4">
        <f>CumHKI!BE135*Inputs!BH$15*Population!BE134</f>
        <v>13105274.861994769</v>
      </c>
      <c r="BG135" s="4">
        <f>CumHKI!BF135*Inputs!BI$15*Population!BF134</f>
        <v>12152093.535647888</v>
      </c>
      <c r="BH135" s="4">
        <f>CumHKI!BG135*Inputs!BJ$15*Population!BG134</f>
        <v>11352503.67384089</v>
      </c>
      <c r="BI135" s="4">
        <f>CumHKI!BH135*Inputs!BK$15*Population!BH134</f>
        <v>10724624.655413276</v>
      </c>
      <c r="BJ135" s="4">
        <f>CumHKI!BI135*Inputs!BL$15*Population!BI134</f>
        <v>10150652.93153102</v>
      </c>
      <c r="BK135" s="4">
        <f>CumHKI!BJ135*Inputs!BM$15*Population!BJ134</f>
        <v>9644180.3982552271</v>
      </c>
      <c r="BL135" s="4">
        <f>CumHKI!BK135*Inputs!BN$15*Population!BK134</f>
        <v>8607501.7929689661</v>
      </c>
      <c r="BM135" s="4">
        <f>CumHKI!BL135*Inputs!BO$15*Population!BL134</f>
        <v>7662682.5689252326</v>
      </c>
      <c r="BN135" s="4">
        <f>CumHKI!BM135*Inputs!BP$15*Population!BM134</f>
        <v>6622435.8946374543</v>
      </c>
      <c r="BO135" s="4">
        <f>CumHKI!BN135*Inputs!BQ$15*Population!BN134</f>
        <v>5276959.9308840102</v>
      </c>
      <c r="BP135" s="4">
        <f>CumHKI!BO135*Inputs!BR$15*Population!BO134</f>
        <v>5319642.9579895809</v>
      </c>
      <c r="BQ135" s="4">
        <f>CumHKI!BP135*Inputs!BS$15*Population!BP134</f>
        <v>4595275.1605714438</v>
      </c>
      <c r="BR135" s="4">
        <f>CumHKI!BQ135*Inputs!BT$15*Population!BQ134</f>
        <v>4130604.470723113</v>
      </c>
      <c r="BS135" s="4">
        <f>CumHKI!BR135*Inputs!BU$15*Population!BR134</f>
        <v>3780955.1431399416</v>
      </c>
      <c r="BT135" s="4">
        <f>CumHKI!BS135*Inputs!BV$15*Population!BS134</f>
        <v>3499038.0262545021</v>
      </c>
      <c r="BU135" s="4">
        <f>CumHKI!BT135*Inputs!BW$15*Population!BT134</f>
        <v>3045480.3240336794</v>
      </c>
      <c r="BV135" s="4">
        <f>CumHKI!BU135*Inputs!BX$15*Population!BU134</f>
        <v>2970371.0889637889</v>
      </c>
      <c r="BW135" s="4">
        <f>CumHKI!BV135*Inputs!BY$15*Population!BV134</f>
        <v>2605255.5580645669</v>
      </c>
      <c r="BX135" s="4">
        <f>CumHKI!BW135*Inputs!BZ$15*Population!BW134</f>
        <v>2380836.4677274302</v>
      </c>
      <c r="BY135" s="4">
        <f>CumHKI!BX135*Inputs!CA$15*Population!BX134</f>
        <v>2253854.9731314084</v>
      </c>
      <c r="BZ135" s="4">
        <f>CumHKI!BY135*Inputs!CB$15*Population!BY134</f>
        <v>2065767.4173811353</v>
      </c>
      <c r="CA135" s="4">
        <f>CumHKI!BZ135*Inputs!CC$15*Population!BZ134</f>
        <v>1605843.9755079458</v>
      </c>
      <c r="CB135" s="4">
        <f>CumHKI!CA135*Inputs!CD$15*Population!CA134</f>
        <v>1582563.1981360936</v>
      </c>
      <c r="CC135" s="4">
        <f>CumHKI!CB135*Inputs!CE$15*Population!CB134</f>
        <v>1356251.4818816357</v>
      </c>
      <c r="CD135" s="4">
        <f>CumHKI!CC135*Inputs!CF$15*Population!CC134</f>
        <v>1074826.1268324056</v>
      </c>
      <c r="CE135" s="4">
        <f>CumHKI!CD135*Inputs!CG$15*Population!CD134</f>
        <v>933996.64375526225</v>
      </c>
      <c r="CF135" s="4">
        <f>CumHKI!CE135*Inputs!CH$15*Population!CE134</f>
        <v>693752.48046793905</v>
      </c>
      <c r="CG135" s="4">
        <f>CumHKI!CF135*Inputs!CI$15*Population!CF134</f>
        <v>608265.91509909171</v>
      </c>
      <c r="CH135" s="4">
        <f>CumHKI!CG135*Inputs!CJ$15*Population!CG134</f>
        <v>529647.78317312652</v>
      </c>
      <c r="CI135" s="4">
        <f>CumHKI!CH135*Inputs!CK$15*Population!CH134</f>
        <v>453108.83220477856</v>
      </c>
      <c r="CJ135" s="4">
        <f>CumHKI!CI135*Inputs!CL$15*Population!CI134</f>
        <v>379581.77739935374</v>
      </c>
      <c r="CK135" s="4">
        <f>CumHKI!CJ135*Inputs!CM$15*Population!CJ134</f>
        <v>306104.73663388524</v>
      </c>
      <c r="CL135" s="4">
        <f>CumHKI!CK135*Inputs!CN$15*Population!CK134</f>
        <v>240948.03243695351</v>
      </c>
      <c r="CM135" s="4">
        <f>CumHKI!CL135*Inputs!CO$15*Population!CL134</f>
        <v>192717.62783402525</v>
      </c>
      <c r="CN135" s="4">
        <f>CumHKI!CM135*Inputs!CP$15*Population!CM134</f>
        <v>158849.95640929113</v>
      </c>
      <c r="CO135" s="4">
        <f>CumHKI!CN135*Inputs!CQ$15*Population!CN134</f>
        <v>126683.70036979789</v>
      </c>
      <c r="CP135" s="4">
        <f>CumHKI!CO135*Inputs!CR$15*Population!CO134</f>
        <v>97842.560789661817</v>
      </c>
      <c r="CQ135" s="4">
        <f>CumHKI!CP135*Inputs!CS$15*Population!CP134</f>
        <v>75442.763042649414</v>
      </c>
      <c r="CR135" s="4">
        <f>CumHKI!CQ135*Inputs!CT$15*Population!CQ134</f>
        <v>57571.882764878363</v>
      </c>
      <c r="CS135" s="4">
        <f>CumHKI!CR135*Inputs!CU$15*Population!CR134</f>
        <v>43590.542612789053</v>
      </c>
      <c r="CT135" s="4">
        <f>CumHKI!CS135*Inputs!CV$15*Population!CS134</f>
        <v>32901.003803688611</v>
      </c>
      <c r="CU135" s="4">
        <f>CumHKI!CT135*Inputs!CW$15*Population!CT134</f>
        <v>25601.429247673386</v>
      </c>
      <c r="CV135" s="4">
        <f>CumHKI!CU135*Inputs!CX$15*Population!CU134</f>
        <v>20157.366121352981</v>
      </c>
      <c r="CW135" s="4">
        <f>CumHKI!CV135*Inputs!CY$15*Population!CV134</f>
        <v>15706.771375143262</v>
      </c>
      <c r="CX135" s="4">
        <f>CumHKI!CW135*Inputs!CZ$15*Population!CW134</f>
        <v>11946.786813215893</v>
      </c>
      <c r="CY135" s="4">
        <f>CumHKI!CX135*Inputs!DA$15*Population!CX134</f>
        <v>8901.7127359999977</v>
      </c>
      <c r="CZ135" s="4">
        <f>CumHKI!CY135*Inputs!DB$15*Population!CY134</f>
        <v>6653.9925125635737</v>
      </c>
    </row>
    <row r="136" spans="1:104" x14ac:dyDescent="0.25">
      <c r="A136">
        <f>'HKFI(x)'!AE134</f>
        <v>2082</v>
      </c>
      <c r="B136">
        <f t="shared" si="4"/>
        <v>798686480.03367698</v>
      </c>
      <c r="C136">
        <f t="shared" si="5"/>
        <v>3.5233363229526971</v>
      </c>
      <c r="D136" s="4">
        <f>CumHKI!C136*Inputs!F$15*Population!C135</f>
        <v>0</v>
      </c>
      <c r="E136" s="4">
        <f>CumHKI!D136*Inputs!G$15*Population!D135</f>
        <v>0</v>
      </c>
      <c r="F136" s="4">
        <f>CumHKI!E136*Inputs!H$15*Population!E135</f>
        <v>0</v>
      </c>
      <c r="G136" s="4">
        <f>CumHKI!F136*Inputs!I$15*Population!F135</f>
        <v>0</v>
      </c>
      <c r="H136" s="4">
        <f>CumHKI!G136*Inputs!J$15*Population!G135</f>
        <v>0</v>
      </c>
      <c r="I136" s="4">
        <f>CumHKI!H136*Inputs!K$15*Population!H135</f>
        <v>0</v>
      </c>
      <c r="J136" s="4">
        <f>CumHKI!I136*Inputs!L$15*Population!I135</f>
        <v>0</v>
      </c>
      <c r="K136" s="4">
        <f>CumHKI!J136*Inputs!M$15*Population!J135</f>
        <v>0</v>
      </c>
      <c r="L136" s="4">
        <f>CumHKI!K136*Inputs!N$15*Population!K135</f>
        <v>0</v>
      </c>
      <c r="M136" s="4">
        <f>CumHKI!L136*Inputs!O$15*Population!L135</f>
        <v>0</v>
      </c>
      <c r="N136" s="4">
        <f>CumHKI!M136*Inputs!P$15*Population!M135</f>
        <v>0</v>
      </c>
      <c r="O136" s="4">
        <f>CumHKI!N136*Inputs!Q$15*Population!N135</f>
        <v>0</v>
      </c>
      <c r="P136" s="4">
        <f>CumHKI!O136*Inputs!R$15*Population!O135</f>
        <v>0</v>
      </c>
      <c r="Q136" s="4">
        <f>CumHKI!P136*Inputs!S$15*Population!P135</f>
        <v>0</v>
      </c>
      <c r="R136" s="4">
        <f>CumHKI!Q136*Inputs!T$15*Population!Q135</f>
        <v>0</v>
      </c>
      <c r="S136" s="4">
        <f>CumHKI!R136*Inputs!U$15*Population!R135</f>
        <v>175842.4506869998</v>
      </c>
      <c r="T136" s="4">
        <f>CumHKI!S136*Inputs!V$15*Population!S135</f>
        <v>254084.63412559553</v>
      </c>
      <c r="U136" s="4">
        <f>CumHKI!T136*Inputs!W$15*Population!T135</f>
        <v>496059.9535940201</v>
      </c>
      <c r="V136" s="4">
        <f>CumHKI!U136*Inputs!X$15*Population!U135</f>
        <v>864351.0128627118</v>
      </c>
      <c r="W136" s="4">
        <f>CumHKI!V136*Inputs!Y$15*Population!V135</f>
        <v>1577363.9643714319</v>
      </c>
      <c r="X136" s="4">
        <f>CumHKI!W136*Inputs!Z$15*Population!W135</f>
        <v>2278578.4191916045</v>
      </c>
      <c r="Y136" s="4">
        <f>CumHKI!X136*Inputs!AA$15*Population!X135</f>
        <v>3516222.6283092005</v>
      </c>
      <c r="Z136" s="4">
        <f>CumHKI!Y136*Inputs!AB$15*Population!Y135</f>
        <v>4798125.0990925962</v>
      </c>
      <c r="AA136" s="4">
        <f>CumHKI!Z136*Inputs!AC$15*Population!Z135</f>
        <v>6226377.5092070773</v>
      </c>
      <c r="AB136" s="4">
        <f>CumHKI!AA136*Inputs!AD$15*Population!AA135</f>
        <v>8034544.2841900866</v>
      </c>
      <c r="AC136" s="4">
        <f>CumHKI!AB136*Inputs!AE$15*Population!AB135</f>
        <v>9992905.1623913515</v>
      </c>
      <c r="AD136" s="4">
        <f>CumHKI!AC136*Inputs!AF$15*Population!AC135</f>
        <v>12035027.614915244</v>
      </c>
      <c r="AE136" s="4">
        <f>CumHKI!AD136*Inputs!AG$15*Population!AD135</f>
        <v>13296590.145846277</v>
      </c>
      <c r="AF136" s="4">
        <f>CumHKI!AE136*Inputs!AH$15*Population!AE135</f>
        <v>15021950.398796879</v>
      </c>
      <c r="AG136" s="4">
        <f>CumHKI!AF136*Inputs!AI$15*Population!AF135</f>
        <v>17152697.555554617</v>
      </c>
      <c r="AH136" s="4">
        <f>CumHKI!AG136*Inputs!AJ$15*Population!AG135</f>
        <v>18139723.253314473</v>
      </c>
      <c r="AI136" s="4">
        <f>CumHKI!AH136*Inputs!AK$15*Population!AH135</f>
        <v>19936540.095864806</v>
      </c>
      <c r="AJ136" s="4">
        <f>CumHKI!AI136*Inputs!AL$15*Population!AI135</f>
        <v>20097215.543666489</v>
      </c>
      <c r="AK136" s="4">
        <f>CumHKI!AJ136*Inputs!AM$15*Population!AJ135</f>
        <v>20394531.478225537</v>
      </c>
      <c r="AL136" s="4">
        <f>CumHKI!AK136*Inputs!AN$15*Population!AK135</f>
        <v>21032342.336523205</v>
      </c>
      <c r="AM136" s="4">
        <f>CumHKI!AL136*Inputs!AO$15*Population!AL135</f>
        <v>21137341.404502574</v>
      </c>
      <c r="AN136" s="4">
        <f>CumHKI!AM136*Inputs!AP$15*Population!AM135</f>
        <v>21602670.588228449</v>
      </c>
      <c r="AO136" s="4">
        <f>CumHKI!AN136*Inputs!AQ$15*Population!AN135</f>
        <v>21777490.516899053</v>
      </c>
      <c r="AP136" s="4">
        <f>CumHKI!AO136*Inputs!AR$15*Population!AO135</f>
        <v>21820646.437400412</v>
      </c>
      <c r="AQ136" s="4">
        <f>CumHKI!AP136*Inputs!AS$15*Population!AP135</f>
        <v>23290297.873562668</v>
      </c>
      <c r="AR136" s="4">
        <f>CumHKI!AQ136*Inputs!AT$15*Population!AQ135</f>
        <v>24897287.022939064</v>
      </c>
      <c r="AS136" s="4">
        <f>CumHKI!AR136*Inputs!AU$15*Population!AR135</f>
        <v>26621388.08005638</v>
      </c>
      <c r="AT136" s="4">
        <f>CumHKI!AS136*Inputs!AV$15*Population!AS135</f>
        <v>27109271.478754543</v>
      </c>
      <c r="AU136" s="4">
        <f>CumHKI!AT136*Inputs!AW$15*Population!AT135</f>
        <v>28055398.465291534</v>
      </c>
      <c r="AV136" s="4">
        <f>CumHKI!AU136*Inputs!AX$15*Population!AU135</f>
        <v>29547809.361341678</v>
      </c>
      <c r="AW136" s="4">
        <f>CumHKI!AV136*Inputs!AY$15*Population!AV135</f>
        <v>29850911.617631216</v>
      </c>
      <c r="AX136" s="4">
        <f>CumHKI!AW136*Inputs!AZ$15*Population!AW135</f>
        <v>30919032.188453972</v>
      </c>
      <c r="AY136" s="4">
        <f>CumHKI!AX136*Inputs!BA$15*Population!AX135</f>
        <v>28857462.270459551</v>
      </c>
      <c r="AZ136" s="4">
        <f>CumHKI!AY136*Inputs!BB$15*Population!AY135</f>
        <v>25920683.68002025</v>
      </c>
      <c r="BA136" s="4">
        <f>CumHKI!AZ136*Inputs!BC$15*Population!AZ135</f>
        <v>23801275.546191774</v>
      </c>
      <c r="BB136" s="4">
        <f>CumHKI!BA136*Inputs!BD$15*Population!BA135</f>
        <v>20580371.239584249</v>
      </c>
      <c r="BC136" s="4">
        <f>CumHKI!BB136*Inputs!BE$15*Population!BB135</f>
        <v>18487068.938005425</v>
      </c>
      <c r="BD136" s="4">
        <f>CumHKI!BC136*Inputs!BF$15*Population!BC135</f>
        <v>16226768.93704088</v>
      </c>
      <c r="BE136" s="4">
        <f>CumHKI!BD136*Inputs!BG$15*Population!BD135</f>
        <v>14608533.947621861</v>
      </c>
      <c r="BF136" s="4">
        <f>CumHKI!BE136*Inputs!BH$15*Population!BE135</f>
        <v>14159356.532862525</v>
      </c>
      <c r="BG136" s="4">
        <f>CumHKI!BF136*Inputs!BI$15*Population!BF135</f>
        <v>13228528.778947147</v>
      </c>
      <c r="BH136" s="4">
        <f>CumHKI!BG136*Inputs!BJ$15*Population!BG135</f>
        <v>11965809.078263311</v>
      </c>
      <c r="BI136" s="4">
        <f>CumHKI!BH136*Inputs!BK$15*Population!BH135</f>
        <v>10783073.468170945</v>
      </c>
      <c r="BJ136" s="4">
        <f>CumHKI!BI136*Inputs!BL$15*Population!BI135</f>
        <v>9945488.9801318776</v>
      </c>
      <c r="BK136" s="4">
        <f>CumHKI!BJ136*Inputs!BM$15*Population!BJ135</f>
        <v>9497561.2584596239</v>
      </c>
      <c r="BL136" s="4">
        <f>CumHKI!BK136*Inputs!BN$15*Population!BK135</f>
        <v>8465227.3382508401</v>
      </c>
      <c r="BM136" s="4">
        <f>CumHKI!BL136*Inputs!BO$15*Population!BL135</f>
        <v>7674647.5222782735</v>
      </c>
      <c r="BN136" s="4">
        <f>CumHKI!BM136*Inputs!BP$15*Population!BM135</f>
        <v>6822058.6249272944</v>
      </c>
      <c r="BO136" s="4">
        <f>CumHKI!BN136*Inputs!BQ$15*Population!BN135</f>
        <v>5540585.5314405719</v>
      </c>
      <c r="BP136" s="4">
        <f>CumHKI!BO136*Inputs!BR$15*Population!BO135</f>
        <v>5567044.4332579216</v>
      </c>
      <c r="BQ136" s="4">
        <f>CumHKI!BP136*Inputs!BS$15*Population!BP135</f>
        <v>4806332.8247946845</v>
      </c>
      <c r="BR136" s="4">
        <f>CumHKI!BQ136*Inputs!BT$15*Population!BQ135</f>
        <v>4365542.5179596143</v>
      </c>
      <c r="BS136" s="4">
        <f>CumHKI!BR136*Inputs!BU$15*Population!BR135</f>
        <v>4050174.1316883289</v>
      </c>
      <c r="BT136" s="4">
        <f>CumHKI!BS136*Inputs!BV$15*Population!BS135</f>
        <v>3785828.663235669</v>
      </c>
      <c r="BU136" s="4">
        <f>CumHKI!BT136*Inputs!BW$15*Population!BT135</f>
        <v>3304709.8273003511</v>
      </c>
      <c r="BV136" s="4">
        <f>CumHKI!BU136*Inputs!BX$15*Population!BU135</f>
        <v>2974391.4235516451</v>
      </c>
      <c r="BW136" s="4">
        <f>CumHKI!BV136*Inputs!BY$15*Population!BV135</f>
        <v>2653766.1010087775</v>
      </c>
      <c r="BX136" s="4">
        <f>CumHKI!BW136*Inputs!BZ$15*Population!BW135</f>
        <v>2471832.2936610784</v>
      </c>
      <c r="BY136" s="4">
        <f>CumHKI!BX136*Inputs!CA$15*Population!BX135</f>
        <v>2392185.4221961922</v>
      </c>
      <c r="BZ136" s="4">
        <f>CumHKI!BY136*Inputs!CB$15*Population!BY135</f>
        <v>2256013.0123471818</v>
      </c>
      <c r="CA136" s="4">
        <f>CumHKI!BZ136*Inputs!CC$15*Population!BZ135</f>
        <v>1809229.0165348847</v>
      </c>
      <c r="CB136" s="4">
        <f>CumHKI!CA136*Inputs!CD$15*Population!CA135</f>
        <v>1780182.6471837363</v>
      </c>
      <c r="CC136" s="4">
        <f>CumHKI!CB136*Inputs!CE$15*Population!CB135</f>
        <v>1483190.9915146579</v>
      </c>
      <c r="CD136" s="4">
        <f>CumHKI!CC136*Inputs!CF$15*Population!CC135</f>
        <v>1147153.8626685785</v>
      </c>
      <c r="CE136" s="4">
        <f>CumHKI!CD136*Inputs!CG$15*Population!CD135</f>
        <v>1001764.470849982</v>
      </c>
      <c r="CF136" s="4">
        <f>CumHKI!CE136*Inputs!CH$15*Population!CE135</f>
        <v>741044.98264441232</v>
      </c>
      <c r="CG136" s="4">
        <f>CumHKI!CF136*Inputs!CI$15*Population!CF135</f>
        <v>642430.39809440274</v>
      </c>
      <c r="CH136" s="4">
        <f>CumHKI!CG136*Inputs!CJ$15*Population!CG135</f>
        <v>558588.92688025092</v>
      </c>
      <c r="CI136" s="4">
        <f>CumHKI!CH136*Inputs!CK$15*Population!CH135</f>
        <v>481993.99515714764</v>
      </c>
      <c r="CJ136" s="4">
        <f>CumHKI!CI136*Inputs!CL$15*Population!CI135</f>
        <v>407655.93634049874</v>
      </c>
      <c r="CK136" s="4">
        <f>CumHKI!CJ136*Inputs!CM$15*Population!CJ135</f>
        <v>336368.43715143309</v>
      </c>
      <c r="CL136" s="4">
        <f>CumHKI!CK136*Inputs!CN$15*Population!CK135</f>
        <v>265186.94864904037</v>
      </c>
      <c r="CM136" s="4">
        <f>CumHKI!CL136*Inputs!CO$15*Population!CL135</f>
        <v>202691.81210437402</v>
      </c>
      <c r="CN136" s="4">
        <f>CumHKI!CM136*Inputs!CP$15*Population!CM135</f>
        <v>157611.31006465229</v>
      </c>
      <c r="CO136" s="4">
        <f>CumHKI!CN136*Inputs!CQ$15*Population!CN135</f>
        <v>127172.00447455166</v>
      </c>
      <c r="CP136" s="4">
        <f>CumHKI!CO136*Inputs!CR$15*Population!CO135</f>
        <v>98450.936461943595</v>
      </c>
      <c r="CQ136" s="4">
        <f>CumHKI!CP136*Inputs!CS$15*Population!CP135</f>
        <v>76037.341090119735</v>
      </c>
      <c r="CR136" s="4">
        <f>CumHKI!CQ136*Inputs!CT$15*Population!CQ135</f>
        <v>58629.568359183169</v>
      </c>
      <c r="CS136" s="4">
        <f>CumHKI!CR136*Inputs!CU$15*Population!CR135</f>
        <v>44741.397318946569</v>
      </c>
      <c r="CT136" s="4">
        <f>CumHKI!CS136*Inputs!CV$15*Population!CS135</f>
        <v>33875.94243447332</v>
      </c>
      <c r="CU136" s="4">
        <f>CumHKI!CT136*Inputs!CW$15*Population!CT135</f>
        <v>25568.677150697909</v>
      </c>
      <c r="CV136" s="4">
        <f>CumHKI!CU136*Inputs!CX$15*Population!CU135</f>
        <v>19895.887764883562</v>
      </c>
      <c r="CW136" s="4">
        <f>CumHKI!CV136*Inputs!CY$15*Population!CV135</f>
        <v>15665.090027055885</v>
      </c>
      <c r="CX136" s="4">
        <f>CumHKI!CW136*Inputs!CZ$15*Population!CW135</f>
        <v>12206.356036037934</v>
      </c>
      <c r="CY136" s="4">
        <f>CumHKI!CX136*Inputs!DA$15*Population!CX135</f>
        <v>9284.3226558663864</v>
      </c>
      <c r="CZ136" s="4">
        <f>CumHKI!CY136*Inputs!DB$15*Population!CY135</f>
        <v>6917.8746154098308</v>
      </c>
    </row>
    <row r="137" spans="1:104" x14ac:dyDescent="0.25">
      <c r="A137">
        <f>'HKFI(x)'!AE135</f>
        <v>2083</v>
      </c>
      <c r="B137">
        <f t="shared" si="4"/>
        <v>826966269.43651533</v>
      </c>
      <c r="C137">
        <f t="shared" si="5"/>
        <v>3.5407872938635343</v>
      </c>
      <c r="D137" s="4">
        <f>CumHKI!C137*Inputs!F$15*Population!C136</f>
        <v>0</v>
      </c>
      <c r="E137" s="4">
        <f>CumHKI!D137*Inputs!G$15*Population!D136</f>
        <v>0</v>
      </c>
      <c r="F137" s="4">
        <f>CumHKI!E137*Inputs!H$15*Population!E136</f>
        <v>0</v>
      </c>
      <c r="G137" s="4">
        <f>CumHKI!F137*Inputs!I$15*Population!F136</f>
        <v>0</v>
      </c>
      <c r="H137" s="4">
        <f>CumHKI!G137*Inputs!J$15*Population!G136</f>
        <v>0</v>
      </c>
      <c r="I137" s="4">
        <f>CumHKI!H137*Inputs!K$15*Population!H136</f>
        <v>0</v>
      </c>
      <c r="J137" s="4">
        <f>CumHKI!I137*Inputs!L$15*Population!I136</f>
        <v>0</v>
      </c>
      <c r="K137" s="4">
        <f>CumHKI!J137*Inputs!M$15*Population!J136</f>
        <v>0</v>
      </c>
      <c r="L137" s="4">
        <f>CumHKI!K137*Inputs!N$15*Population!K136</f>
        <v>0</v>
      </c>
      <c r="M137" s="4">
        <f>CumHKI!L137*Inputs!O$15*Population!L136</f>
        <v>0</v>
      </c>
      <c r="N137" s="4">
        <f>CumHKI!M137*Inputs!P$15*Population!M136</f>
        <v>0</v>
      </c>
      <c r="O137" s="4">
        <f>CumHKI!N137*Inputs!Q$15*Population!N136</f>
        <v>0</v>
      </c>
      <c r="P137" s="4">
        <f>CumHKI!O137*Inputs!R$15*Population!O136</f>
        <v>0</v>
      </c>
      <c r="Q137" s="4">
        <f>CumHKI!P137*Inputs!S$15*Population!P136</f>
        <v>0</v>
      </c>
      <c r="R137" s="4">
        <f>CumHKI!Q137*Inputs!T$15*Population!Q136</f>
        <v>0</v>
      </c>
      <c r="S137" s="4">
        <f>CumHKI!R137*Inputs!U$15*Population!R136</f>
        <v>175782.00412798076</v>
      </c>
      <c r="T137" s="4">
        <f>CumHKI!S137*Inputs!V$15*Population!S136</f>
        <v>254424.08687076843</v>
      </c>
      <c r="U137" s="4">
        <f>CumHKI!T137*Inputs!W$15*Population!T136</f>
        <v>497503.09858468821</v>
      </c>
      <c r="V137" s="4">
        <f>CumHKI!U137*Inputs!X$15*Population!U136</f>
        <v>868569.88845760969</v>
      </c>
      <c r="W137" s="4">
        <f>CumHKI!V137*Inputs!Y$15*Population!V136</f>
        <v>1589416.9270137835</v>
      </c>
      <c r="X137" s="4">
        <f>CumHKI!W137*Inputs!Z$15*Population!W136</f>
        <v>2300086.8532846668</v>
      </c>
      <c r="Y137" s="4">
        <f>CumHKI!X137*Inputs!AA$15*Population!X136</f>
        <v>3553065.5270294808</v>
      </c>
      <c r="Z137" s="4">
        <f>CumHKI!Y137*Inputs!AB$15*Population!Y136</f>
        <v>4896968.6719301846</v>
      </c>
      <c r="AA137" s="4">
        <f>CumHKI!Z137*Inputs!AC$15*Population!Z136</f>
        <v>6444246.8565715095</v>
      </c>
      <c r="AB137" s="4">
        <f>CumHKI!AA137*Inputs!AD$15*Population!AA136</f>
        <v>8400309.605712397</v>
      </c>
      <c r="AC137" s="4">
        <f>CumHKI!AB137*Inputs!AE$15*Population!AB136</f>
        <v>10458419.831314672</v>
      </c>
      <c r="AD137" s="4">
        <f>CumHKI!AC137*Inputs!AF$15*Population!AC136</f>
        <v>12614185.437093088</v>
      </c>
      <c r="AE137" s="4">
        <f>CumHKI!AD137*Inputs!AG$15*Population!AD136</f>
        <v>13985538.436313082</v>
      </c>
      <c r="AF137" s="4">
        <f>CumHKI!AE137*Inputs!AH$15*Population!AE136</f>
        <v>15853509.471981641</v>
      </c>
      <c r="AG137" s="4">
        <f>CumHKI!AF137*Inputs!AI$15*Population!AF136</f>
        <v>18133832.600456957</v>
      </c>
      <c r="AH137" s="4">
        <f>CumHKI!AG137*Inputs!AJ$15*Population!AG136</f>
        <v>19171031.741744701</v>
      </c>
      <c r="AI137" s="4">
        <f>CumHKI!AH137*Inputs!AK$15*Population!AH136</f>
        <v>21049219.684351027</v>
      </c>
      <c r="AJ137" s="4">
        <f>CumHKI!AI137*Inputs!AL$15*Population!AI136</f>
        <v>21123397.027752653</v>
      </c>
      <c r="AK137" s="4">
        <f>CumHKI!AJ137*Inputs!AM$15*Population!AJ136</f>
        <v>21288320.976657432</v>
      </c>
      <c r="AL137" s="4">
        <f>CumHKI!AK137*Inputs!AN$15*Population!AK136</f>
        <v>21806333.097326722</v>
      </c>
      <c r="AM137" s="4">
        <f>CumHKI!AL137*Inputs!AO$15*Population!AL136</f>
        <v>21867646.944686662</v>
      </c>
      <c r="AN137" s="4">
        <f>CumHKI!AM137*Inputs!AP$15*Population!AM136</f>
        <v>22335852.883198496</v>
      </c>
      <c r="AO137" s="4">
        <f>CumHKI!AN137*Inputs!AQ$15*Population!AN136</f>
        <v>22129812.836700466</v>
      </c>
      <c r="AP137" s="4">
        <f>CumHKI!AO137*Inputs!AR$15*Population!AO136</f>
        <v>21675509.105680581</v>
      </c>
      <c r="AQ137" s="4">
        <f>CumHKI!AP137*Inputs!AS$15*Population!AP136</f>
        <v>22857728.01389895</v>
      </c>
      <c r="AR137" s="4">
        <f>CumHKI!AQ137*Inputs!AT$15*Population!AQ136</f>
        <v>24615645.81518754</v>
      </c>
      <c r="AS137" s="4">
        <f>CumHKI!AR137*Inputs!AU$15*Population!AR136</f>
        <v>26539411.937952809</v>
      </c>
      <c r="AT137" s="4">
        <f>CumHKI!AS137*Inputs!AV$15*Population!AS136</f>
        <v>26863594.932057373</v>
      </c>
      <c r="AU137" s="4">
        <f>CumHKI!AT137*Inputs!AW$15*Population!AT136</f>
        <v>27571219.832357854</v>
      </c>
      <c r="AV137" s="4">
        <f>CumHKI!AU137*Inputs!AX$15*Population!AU136</f>
        <v>29061755.85464045</v>
      </c>
      <c r="AW137" s="4">
        <f>CumHKI!AV137*Inputs!AY$15*Population!AV136</f>
        <v>29543473.384957295</v>
      </c>
      <c r="AX137" s="4">
        <f>CumHKI!AW137*Inputs!AZ$15*Population!AW136</f>
        <v>30569918.2451519</v>
      </c>
      <c r="AY137" s="4">
        <f>CumHKI!AX137*Inputs!BA$15*Population!AX136</f>
        <v>29576446.461889487</v>
      </c>
      <c r="AZ137" s="4">
        <f>CumHKI!AY137*Inputs!BB$15*Population!AY136</f>
        <v>27989172.686526615</v>
      </c>
      <c r="BA137" s="4">
        <f>CumHKI!AZ137*Inputs!BC$15*Population!AZ136</f>
        <v>26666536.705164038</v>
      </c>
      <c r="BB137" s="4">
        <f>CumHKI!BA137*Inputs!BD$15*Population!BA136</f>
        <v>23071837.408765946</v>
      </c>
      <c r="BC137" s="4">
        <f>CumHKI!BB137*Inputs!BE$15*Population!BB136</f>
        <v>20908280.075360417</v>
      </c>
      <c r="BD137" s="4">
        <f>CumHKI!BC137*Inputs!BF$15*Population!BC136</f>
        <v>18213025.341262408</v>
      </c>
      <c r="BE137" s="4">
        <f>CumHKI!BD137*Inputs!BG$15*Population!BD136</f>
        <v>15988916.198956743</v>
      </c>
      <c r="BF137" s="4">
        <f>CumHKI!BE137*Inputs!BH$15*Population!BE136</f>
        <v>15180739.563338798</v>
      </c>
      <c r="BG137" s="4">
        <f>CumHKI!BF137*Inputs!BI$15*Population!BF136</f>
        <v>14283783.017374109</v>
      </c>
      <c r="BH137" s="4">
        <f>CumHKI!BG137*Inputs!BJ$15*Population!BG136</f>
        <v>13016153.946236378</v>
      </c>
      <c r="BI137" s="4">
        <f>CumHKI!BH137*Inputs!BK$15*Population!BH136</f>
        <v>11355968.26454566</v>
      </c>
      <c r="BJ137" s="4">
        <f>CumHKI!BI137*Inputs!BL$15*Population!BI136</f>
        <v>9989001.1947130766</v>
      </c>
      <c r="BK137" s="4">
        <f>CumHKI!BJ137*Inputs!BM$15*Population!BJ136</f>
        <v>9292106.9140070993</v>
      </c>
      <c r="BL137" s="4">
        <f>CumHKI!BK137*Inputs!BN$15*Population!BK136</f>
        <v>8320641.6084908647</v>
      </c>
      <c r="BM137" s="4">
        <f>CumHKI!BL137*Inputs!BO$15*Population!BL136</f>
        <v>7530214.6345724557</v>
      </c>
      <c r="BN137" s="4">
        <f>CumHKI!BM137*Inputs!BP$15*Population!BM136</f>
        <v>6815665.3389846683</v>
      </c>
      <c r="BO137" s="4">
        <f>CumHKI!BN137*Inputs!BQ$15*Population!BN136</f>
        <v>5692624.4562325478</v>
      </c>
      <c r="BP137" s="4">
        <f>CumHKI!BO137*Inputs!BR$15*Population!BO136</f>
        <v>5827911.4359193975</v>
      </c>
      <c r="BQ137" s="4">
        <f>CumHKI!BP137*Inputs!BS$15*Population!BP136</f>
        <v>5011684.3986361688</v>
      </c>
      <c r="BR137" s="4">
        <f>CumHKI!BQ137*Inputs!BT$15*Population!BQ136</f>
        <v>4546694.5549689997</v>
      </c>
      <c r="BS137" s="4">
        <f>CumHKI!BR137*Inputs!BU$15*Population!BR136</f>
        <v>4260010.3886527913</v>
      </c>
      <c r="BT137" s="4">
        <f>CumHKI!BS137*Inputs!BV$15*Population!BS136</f>
        <v>4034116.9216678832</v>
      </c>
      <c r="BU137" s="4">
        <f>CumHKI!BT137*Inputs!BW$15*Population!BT136</f>
        <v>3555628.6199148959</v>
      </c>
      <c r="BV137" s="4">
        <f>CumHKI!BU137*Inputs!BX$15*Population!BU136</f>
        <v>3208780.9897602373</v>
      </c>
      <c r="BW137" s="4">
        <f>CumHKI!BV137*Inputs!BY$15*Population!BV136</f>
        <v>2641485.2268396118</v>
      </c>
      <c r="BX137" s="4">
        <f>CumHKI!BW137*Inputs!BZ$15*Population!BW136</f>
        <v>2501499.5472404538</v>
      </c>
      <c r="BY137" s="4">
        <f>CumHKI!BX137*Inputs!CA$15*Population!BX136</f>
        <v>2465267.7097347016</v>
      </c>
      <c r="BZ137" s="4">
        <f>CumHKI!BY137*Inputs!CB$15*Population!BY136</f>
        <v>2374648.1538709328</v>
      </c>
      <c r="CA137" s="4">
        <f>CumHKI!BZ137*Inputs!CC$15*Population!BZ136</f>
        <v>1958330.2391502964</v>
      </c>
      <c r="CB137" s="4">
        <f>CumHKI!CA137*Inputs!CD$15*Population!CA136</f>
        <v>1986304.9887209283</v>
      </c>
      <c r="CC137" s="4">
        <f>CumHKI!CB137*Inputs!CE$15*Population!CB136</f>
        <v>1652306.6742439899</v>
      </c>
      <c r="CD137" s="4">
        <f>CumHKI!CC137*Inputs!CF$15*Population!CC136</f>
        <v>1243440.6650855902</v>
      </c>
      <c r="CE137" s="4">
        <f>CumHKI!CD137*Inputs!CG$15*Population!CD136</f>
        <v>1060859.4959304333</v>
      </c>
      <c r="CF137" s="4">
        <f>CumHKI!CE137*Inputs!CH$15*Population!CE136</f>
        <v>789583.0905830327</v>
      </c>
      <c r="CG137" s="4">
        <f>CumHKI!CF137*Inputs!CI$15*Population!CF136</f>
        <v>682598.45004489354</v>
      </c>
      <c r="CH137" s="4">
        <f>CumHKI!CG137*Inputs!CJ$15*Population!CG136</f>
        <v>587505.95336246281</v>
      </c>
      <c r="CI137" s="4">
        <f>CumHKI!CH137*Inputs!CK$15*Population!CH136</f>
        <v>507511.51473135117</v>
      </c>
      <c r="CJ137" s="4">
        <f>CumHKI!CI137*Inputs!CL$15*Population!CI136</f>
        <v>435175.09173815895</v>
      </c>
      <c r="CK137" s="4">
        <f>CumHKI!CJ137*Inputs!CM$15*Population!CJ136</f>
        <v>365454.53715780826</v>
      </c>
      <c r="CL137" s="4">
        <f>CumHKI!CK137*Inputs!CN$15*Population!CK136</f>
        <v>298870.32737962517</v>
      </c>
      <c r="CM137" s="4">
        <f>CumHKI!CL137*Inputs!CO$15*Population!CL136</f>
        <v>232623.17949392716</v>
      </c>
      <c r="CN137" s="4">
        <f>CumHKI!CM137*Inputs!CP$15*Population!CM136</f>
        <v>175012.40519059656</v>
      </c>
      <c r="CO137" s="4">
        <f>CumHKI!CN137*Inputs!CQ$15*Population!CN136</f>
        <v>134322.64084146608</v>
      </c>
      <c r="CP137" s="4">
        <f>CumHKI!CO137*Inputs!CR$15*Population!CO136</f>
        <v>107730.04895543335</v>
      </c>
      <c r="CQ137" s="4">
        <f>CumHKI!CP137*Inputs!CS$15*Population!CP136</f>
        <v>83399.835117608993</v>
      </c>
      <c r="CR137" s="4">
        <f>CumHKI!CQ137*Inputs!CT$15*Population!CQ136</f>
        <v>64412.812489078773</v>
      </c>
      <c r="CS137" s="4">
        <f>CumHKI!CR137*Inputs!CU$15*Population!CR136</f>
        <v>49666.326293021943</v>
      </c>
      <c r="CT137" s="4">
        <f>CumHKI!CS137*Inputs!CV$15*Population!CS136</f>
        <v>37901.367863310952</v>
      </c>
      <c r="CU137" s="4">
        <f>CumHKI!CT137*Inputs!CW$15*Population!CT136</f>
        <v>28697.015132819928</v>
      </c>
      <c r="CV137" s="4">
        <f>CumHKI!CU137*Inputs!CX$15*Population!CU136</f>
        <v>21659.757999030055</v>
      </c>
      <c r="CW137" s="4">
        <f>CumHKI!CV137*Inputs!CY$15*Population!CV136</f>
        <v>16854.220170380548</v>
      </c>
      <c r="CX137" s="4">
        <f>CumHKI!CW137*Inputs!CZ$15*Population!CW136</f>
        <v>13270.223446416672</v>
      </c>
      <c r="CY137" s="4">
        <f>CumHKI!CX137*Inputs!DA$15*Population!CX136</f>
        <v>10340.257973939213</v>
      </c>
      <c r="CZ137" s="4">
        <f>CumHKI!CY137*Inputs!DB$15*Population!CY136</f>
        <v>7864.9427471647232</v>
      </c>
    </row>
    <row r="138" spans="1:104" x14ac:dyDescent="0.25">
      <c r="A138">
        <f>'HKFI(x)'!AE136</f>
        <v>2084</v>
      </c>
      <c r="B138">
        <f t="shared" si="4"/>
        <v>856349895.09720743</v>
      </c>
      <c r="C138">
        <f t="shared" si="5"/>
        <v>3.5531830918223317</v>
      </c>
      <c r="D138" s="4">
        <f>CumHKI!C138*Inputs!F$15*Population!C137</f>
        <v>0</v>
      </c>
      <c r="E138" s="4">
        <f>CumHKI!D138*Inputs!G$15*Population!D137</f>
        <v>0</v>
      </c>
      <c r="F138" s="4">
        <f>CumHKI!E138*Inputs!H$15*Population!E137</f>
        <v>0</v>
      </c>
      <c r="G138" s="4">
        <f>CumHKI!F138*Inputs!I$15*Population!F137</f>
        <v>0</v>
      </c>
      <c r="H138" s="4">
        <f>CumHKI!G138*Inputs!J$15*Population!G137</f>
        <v>0</v>
      </c>
      <c r="I138" s="4">
        <f>CumHKI!H138*Inputs!K$15*Population!H137</f>
        <v>0</v>
      </c>
      <c r="J138" s="4">
        <f>CumHKI!I138*Inputs!L$15*Population!I137</f>
        <v>0</v>
      </c>
      <c r="K138" s="4">
        <f>CumHKI!J138*Inputs!M$15*Population!J137</f>
        <v>0</v>
      </c>
      <c r="L138" s="4">
        <f>CumHKI!K138*Inputs!N$15*Population!K137</f>
        <v>0</v>
      </c>
      <c r="M138" s="4">
        <f>CumHKI!L138*Inputs!O$15*Population!L137</f>
        <v>0</v>
      </c>
      <c r="N138" s="4">
        <f>CumHKI!M138*Inputs!P$15*Population!M137</f>
        <v>0</v>
      </c>
      <c r="O138" s="4">
        <f>CumHKI!N138*Inputs!Q$15*Population!N137</f>
        <v>0</v>
      </c>
      <c r="P138" s="4">
        <f>CumHKI!O138*Inputs!R$15*Population!O137</f>
        <v>0</v>
      </c>
      <c r="Q138" s="4">
        <f>CumHKI!P138*Inputs!S$15*Population!P137</f>
        <v>0</v>
      </c>
      <c r="R138" s="4">
        <f>CumHKI!Q138*Inputs!T$15*Population!Q137</f>
        <v>0</v>
      </c>
      <c r="S138" s="4">
        <f>CumHKI!R138*Inputs!U$15*Population!R137</f>
        <v>175625.2948170935</v>
      </c>
      <c r="T138" s="4">
        <f>CumHKI!S138*Inputs!V$15*Population!S137</f>
        <v>254652.16244047639</v>
      </c>
      <c r="U138" s="4">
        <f>CumHKI!T138*Inputs!W$15*Population!T137</f>
        <v>498746.13057617808</v>
      </c>
      <c r="V138" s="4">
        <f>CumHKI!U138*Inputs!X$15*Population!U137</f>
        <v>871637.39525253768</v>
      </c>
      <c r="W138" s="4">
        <f>CumHKI!V138*Inputs!Y$15*Population!V137</f>
        <v>1597985.8061297492</v>
      </c>
      <c r="X138" s="4">
        <f>CumHKI!W138*Inputs!Z$15*Population!W137</f>
        <v>2318424.8896470712</v>
      </c>
      <c r="Y138" s="4">
        <f>CumHKI!X138*Inputs!AA$15*Population!X137</f>
        <v>3587877.5550213684</v>
      </c>
      <c r="Z138" s="4">
        <f>CumHKI!Y138*Inputs!AB$15*Population!Y137</f>
        <v>4949046.0150101604</v>
      </c>
      <c r="AA138" s="4">
        <f>CumHKI!Z138*Inputs!AC$15*Population!Z137</f>
        <v>6577572.8645633645</v>
      </c>
      <c r="AB138" s="4">
        <f>CumHKI!AA138*Inputs!AD$15*Population!AA137</f>
        <v>8694941.5041830577</v>
      </c>
      <c r="AC138" s="4">
        <f>CumHKI!AB138*Inputs!AE$15*Population!AB137</f>
        <v>10934841.838415233</v>
      </c>
      <c r="AD138" s="4">
        <f>CumHKI!AC138*Inputs!AF$15*Population!AC137</f>
        <v>13201168.769190233</v>
      </c>
      <c r="AE138" s="4">
        <f>CumHKI!AD138*Inputs!AG$15*Population!AD137</f>
        <v>14655434.509815451</v>
      </c>
      <c r="AF138" s="4">
        <f>CumHKI!AE138*Inputs!AH$15*Population!AE137</f>
        <v>16671437.317237128</v>
      </c>
      <c r="AG138" s="4">
        <f>CumHKI!AF138*Inputs!AI$15*Population!AF137</f>
        <v>19133744.301165853</v>
      </c>
      <c r="AH138" s="4">
        <f>CumHKI!AG138*Inputs!AJ$15*Population!AG137</f>
        <v>20263584.530367434</v>
      </c>
      <c r="AI138" s="4">
        <f>CumHKI!AH138*Inputs!AK$15*Population!AH137</f>
        <v>22241613.341115166</v>
      </c>
      <c r="AJ138" s="4">
        <f>CumHKI!AI138*Inputs!AL$15*Population!AI137</f>
        <v>22298151.994547278</v>
      </c>
      <c r="AK138" s="4">
        <f>CumHKI!AJ138*Inputs!AM$15*Population!AJ137</f>
        <v>22371140.998449422</v>
      </c>
      <c r="AL138" s="4">
        <f>CumHKI!AK138*Inputs!AN$15*Population!AK137</f>
        <v>22757661.390508648</v>
      </c>
      <c r="AM138" s="4">
        <f>CumHKI!AL138*Inputs!AO$15*Population!AL137</f>
        <v>22668130.893262513</v>
      </c>
      <c r="AN138" s="4">
        <f>CumHKI!AM138*Inputs!AP$15*Population!AM137</f>
        <v>23103635.23862081</v>
      </c>
      <c r="AO138" s="4">
        <f>CumHKI!AN138*Inputs!AQ$15*Population!AN137</f>
        <v>22877416.042431556</v>
      </c>
      <c r="AP138" s="4">
        <f>CumHKI!AO138*Inputs!AR$15*Population!AO137</f>
        <v>22023056.22068559</v>
      </c>
      <c r="AQ138" s="4">
        <f>CumHKI!AP138*Inputs!AS$15*Population!AP137</f>
        <v>22702585.167945687</v>
      </c>
      <c r="AR138" s="4">
        <f>CumHKI!AQ138*Inputs!AT$15*Population!AQ137</f>
        <v>24155354.351390716</v>
      </c>
      <c r="AS138" s="4">
        <f>CumHKI!AR138*Inputs!AU$15*Population!AR137</f>
        <v>26236055.055662319</v>
      </c>
      <c r="AT138" s="4">
        <f>CumHKI!AS138*Inputs!AV$15*Population!AS137</f>
        <v>26777720.711288456</v>
      </c>
      <c r="AU138" s="4">
        <f>CumHKI!AT138*Inputs!AW$15*Population!AT137</f>
        <v>27319239.760882862</v>
      </c>
      <c r="AV138" s="4">
        <f>CumHKI!AU138*Inputs!AX$15*Population!AU137</f>
        <v>28559349.964032196</v>
      </c>
      <c r="AW138" s="4">
        <f>CumHKI!AV138*Inputs!AY$15*Population!AV137</f>
        <v>29057227.537393864</v>
      </c>
      <c r="AX138" s="4">
        <f>CumHKI!AW138*Inputs!AZ$15*Population!AW137</f>
        <v>30254599.299140405</v>
      </c>
      <c r="AY138" s="4">
        <f>CumHKI!AX138*Inputs!BA$15*Population!AX137</f>
        <v>29242064.672099926</v>
      </c>
      <c r="AZ138" s="4">
        <f>CumHKI!AY138*Inputs!BB$15*Population!AY137</f>
        <v>28686177.897602528</v>
      </c>
      <c r="BA138" s="4">
        <f>CumHKI!AZ138*Inputs!BC$15*Population!AZ137</f>
        <v>28794908.95898702</v>
      </c>
      <c r="BB138" s="4">
        <f>CumHKI!BA138*Inputs!BD$15*Population!BA137</f>
        <v>25851016.468769941</v>
      </c>
      <c r="BC138" s="4">
        <f>CumHKI!BB138*Inputs!BE$15*Population!BB137</f>
        <v>23443056.094035886</v>
      </c>
      <c r="BD138" s="4">
        <f>CumHKI!BC138*Inputs!BF$15*Population!BC137</f>
        <v>20604364.895596616</v>
      </c>
      <c r="BE138" s="4">
        <f>CumHKI!BD138*Inputs!BG$15*Population!BD137</f>
        <v>17951477.521499924</v>
      </c>
      <c r="BF138" s="4">
        <f>CumHKI!BE138*Inputs!BH$15*Population!BE137</f>
        <v>16618500.810470173</v>
      </c>
      <c r="BG138" s="4">
        <f>CumHKI!BF138*Inputs!BI$15*Population!BF137</f>
        <v>15316478.649737738</v>
      </c>
      <c r="BH138" s="4">
        <f>CumHKI!BG138*Inputs!BJ$15*Population!BG137</f>
        <v>14058620.409155499</v>
      </c>
      <c r="BI138" s="4">
        <f>CumHKI!BH138*Inputs!BK$15*Population!BH137</f>
        <v>12357871.544914134</v>
      </c>
      <c r="BJ138" s="4">
        <f>CumHKI!BI138*Inputs!BL$15*Population!BI137</f>
        <v>10526284.066672131</v>
      </c>
      <c r="BK138" s="4">
        <f>CumHKI!BJ138*Inputs!BM$15*Population!BJ137</f>
        <v>9340286.069851229</v>
      </c>
      <c r="BL138" s="4">
        <f>CumHKI!BK138*Inputs!BN$15*Population!BK137</f>
        <v>8147459.6880326988</v>
      </c>
      <c r="BM138" s="4">
        <f>CumHKI!BL138*Inputs!BO$15*Population!BL137</f>
        <v>7407066.2632402731</v>
      </c>
      <c r="BN138" s="4">
        <f>CumHKI!BM138*Inputs!BP$15*Population!BM137</f>
        <v>6691499.0116991829</v>
      </c>
      <c r="BO138" s="4">
        <f>CumHKI!BN138*Inputs!BQ$15*Population!BN137</f>
        <v>5692023.0234705424</v>
      </c>
      <c r="BP138" s="4">
        <f>CumHKI!BO138*Inputs!BR$15*Population!BO137</f>
        <v>5995309.282530332</v>
      </c>
      <c r="BQ138" s="4">
        <f>CumHKI!BP138*Inputs!BS$15*Population!BP137</f>
        <v>5254807.0323070707</v>
      </c>
      <c r="BR138" s="4">
        <f>CumHKI!BQ138*Inputs!BT$15*Population!BQ137</f>
        <v>4748282.1428382779</v>
      </c>
      <c r="BS138" s="4">
        <f>CumHKI!BR138*Inputs!BU$15*Population!BR137</f>
        <v>4443737.8317465307</v>
      </c>
      <c r="BT138" s="4">
        <f>CumHKI!BS138*Inputs!BV$15*Population!BS137</f>
        <v>4249938.1646701843</v>
      </c>
      <c r="BU138" s="4">
        <f>CumHKI!BT138*Inputs!BW$15*Population!BT137</f>
        <v>3795114.3995833597</v>
      </c>
      <c r="BV138" s="4">
        <f>CumHKI!BU138*Inputs!BX$15*Population!BU137</f>
        <v>3458609.9866844569</v>
      </c>
      <c r="BW138" s="4">
        <f>CumHKI!BV138*Inputs!BY$15*Population!BV137</f>
        <v>2855466.3258751631</v>
      </c>
      <c r="BX138" s="4">
        <f>CumHKI!BW138*Inputs!BZ$15*Population!BW137</f>
        <v>2495824.3057140722</v>
      </c>
      <c r="BY138" s="4">
        <f>CumHKI!BX138*Inputs!CA$15*Population!BX137</f>
        <v>2500854.802312538</v>
      </c>
      <c r="BZ138" s="4">
        <f>CumHKI!BY138*Inputs!CB$15*Population!BY137</f>
        <v>2452662.7375771571</v>
      </c>
      <c r="CA138" s="4">
        <f>CumHKI!BZ138*Inputs!CC$15*Population!BZ137</f>
        <v>2065787.7345920161</v>
      </c>
      <c r="CB138" s="4">
        <f>CumHKI!CA138*Inputs!CD$15*Population!CA137</f>
        <v>2155285.4710925044</v>
      </c>
      <c r="CC138" s="4">
        <f>CumHKI!CB138*Inputs!CE$15*Population!CB137</f>
        <v>1848592.9186242006</v>
      </c>
      <c r="CD138" s="4">
        <f>CumHKI!CC138*Inputs!CF$15*Population!CC137</f>
        <v>1389512.0472789584</v>
      </c>
      <c r="CE138" s="4">
        <f>CumHKI!CD138*Inputs!CG$15*Population!CD137</f>
        <v>1153329.0633744192</v>
      </c>
      <c r="CF138" s="4">
        <f>CumHKI!CE138*Inputs!CH$15*Population!CE137</f>
        <v>837793.86535081919</v>
      </c>
      <c r="CG138" s="4">
        <f>CumHKI!CF138*Inputs!CI$15*Population!CF137</f>
        <v>727941.37242486817</v>
      </c>
      <c r="CH138" s="4">
        <f>CumHKI!CG138*Inputs!CJ$15*Population!CG137</f>
        <v>623982.05634668376</v>
      </c>
      <c r="CI138" s="4">
        <f>CumHKI!CH138*Inputs!CK$15*Population!CH137</f>
        <v>532432.04671949218</v>
      </c>
      <c r="CJ138" s="4">
        <f>CumHKI!CI138*Inputs!CL$15*Population!CI137</f>
        <v>456302.5689182519</v>
      </c>
      <c r="CK138" s="4">
        <f>CumHKI!CJ138*Inputs!CM$15*Population!CJ137</f>
        <v>388241.32113453047</v>
      </c>
      <c r="CL138" s="4">
        <f>CumHKI!CK138*Inputs!CN$15*Population!CK137</f>
        <v>323154.61489239405</v>
      </c>
      <c r="CM138" s="4">
        <f>CumHKI!CL138*Inputs!CO$15*Population!CL137</f>
        <v>261289.59571765576</v>
      </c>
      <c r="CN138" s="4">
        <f>CumHKI!CM138*Inputs!CP$15*Population!CM137</f>
        <v>199992.74439413589</v>
      </c>
      <c r="CO138" s="4">
        <f>CumHKI!CN138*Inputs!CQ$15*Population!CN137</f>
        <v>147280.7452064399</v>
      </c>
      <c r="CP138" s="4">
        <f>CumHKI!CO138*Inputs!CR$15*Population!CO137</f>
        <v>110992.29291657396</v>
      </c>
      <c r="CQ138" s="4">
        <f>CumHKI!CP138*Inputs!CS$15*Population!CP137</f>
        <v>89018.538309492971</v>
      </c>
      <c r="CR138" s="4">
        <f>CumHKI!CQ138*Inputs!CT$15*Population!CQ137</f>
        <v>68914.21186017977</v>
      </c>
      <c r="CS138" s="4">
        <f>CumHKI!CR138*Inputs!CU$15*Population!CR137</f>
        <v>53225.023768004656</v>
      </c>
      <c r="CT138" s="4">
        <f>CumHKI!CS138*Inputs!CV$15*Population!CS137</f>
        <v>41039.838120153086</v>
      </c>
      <c r="CU138" s="4">
        <f>CumHKI!CT138*Inputs!CW$15*Population!CT137</f>
        <v>31318.322045115598</v>
      </c>
      <c r="CV138" s="4">
        <f>CumHKI!CU138*Inputs!CX$15*Population!CU137</f>
        <v>23712.662954658306</v>
      </c>
      <c r="CW138" s="4">
        <f>CumHKI!CV138*Inputs!CY$15*Population!CV137</f>
        <v>17897.699071952004</v>
      </c>
      <c r="CX138" s="4">
        <f>CumHKI!CW138*Inputs!CZ$15*Population!CW137</f>
        <v>13926.829686435229</v>
      </c>
      <c r="CY138" s="4">
        <f>CumHKI!CX138*Inputs!DA$15*Population!CX137</f>
        <v>10965.333309456328</v>
      </c>
      <c r="CZ138" s="4">
        <f>CumHKI!CY138*Inputs!DB$15*Population!CY137</f>
        <v>8544.2702338688941</v>
      </c>
    </row>
    <row r="139" spans="1:104" x14ac:dyDescent="0.25">
      <c r="A139">
        <f>'HKFI(x)'!AE137</f>
        <v>2085</v>
      </c>
      <c r="B139">
        <f t="shared" si="4"/>
        <v>886756101.76103473</v>
      </c>
      <c r="C139">
        <f t="shared" si="5"/>
        <v>3.550675586919505</v>
      </c>
      <c r="D139" s="4">
        <f>CumHKI!C139*Inputs!F$15*Population!C138</f>
        <v>0</v>
      </c>
      <c r="E139" s="4">
        <f>CumHKI!D139*Inputs!G$15*Population!D138</f>
        <v>0</v>
      </c>
      <c r="F139" s="4">
        <f>CumHKI!E139*Inputs!H$15*Population!E138</f>
        <v>0</v>
      </c>
      <c r="G139" s="4">
        <f>CumHKI!F139*Inputs!I$15*Population!F138</f>
        <v>0</v>
      </c>
      <c r="H139" s="4">
        <f>CumHKI!G139*Inputs!J$15*Population!G138</f>
        <v>0</v>
      </c>
      <c r="I139" s="4">
        <f>CumHKI!H139*Inputs!K$15*Population!H138</f>
        <v>0</v>
      </c>
      <c r="J139" s="4">
        <f>CumHKI!I139*Inputs!L$15*Population!I138</f>
        <v>0</v>
      </c>
      <c r="K139" s="4">
        <f>CumHKI!J139*Inputs!M$15*Population!J138</f>
        <v>0</v>
      </c>
      <c r="L139" s="4">
        <f>CumHKI!K139*Inputs!N$15*Population!K138</f>
        <v>0</v>
      </c>
      <c r="M139" s="4">
        <f>CumHKI!L139*Inputs!O$15*Population!L138</f>
        <v>0</v>
      </c>
      <c r="N139" s="4">
        <f>CumHKI!M139*Inputs!P$15*Population!M138</f>
        <v>0</v>
      </c>
      <c r="O139" s="4">
        <f>CumHKI!N139*Inputs!Q$15*Population!N138</f>
        <v>0</v>
      </c>
      <c r="P139" s="4">
        <f>CumHKI!O139*Inputs!R$15*Population!O138</f>
        <v>0</v>
      </c>
      <c r="Q139" s="4">
        <f>CumHKI!P139*Inputs!S$15*Population!P138</f>
        <v>0</v>
      </c>
      <c r="R139" s="4">
        <f>CumHKI!Q139*Inputs!T$15*Population!Q138</f>
        <v>0</v>
      </c>
      <c r="S139" s="4">
        <f>CumHKI!R139*Inputs!U$15*Population!R138</f>
        <v>176348.54323121099</v>
      </c>
      <c r="T139" s="4">
        <f>CumHKI!S139*Inputs!V$15*Population!S138</f>
        <v>254755.87524721914</v>
      </c>
      <c r="U139" s="4">
        <f>CumHKI!T139*Inputs!W$15*Population!T138</f>
        <v>499805.09207907238</v>
      </c>
      <c r="V139" s="4">
        <f>CumHKI!U139*Inputs!X$15*Population!U138</f>
        <v>874402.3912293195</v>
      </c>
      <c r="W139" s="4">
        <f>CumHKI!V139*Inputs!Y$15*Population!V138</f>
        <v>1604556.6162859937</v>
      </c>
      <c r="X139" s="4">
        <f>CumHKI!W139*Inputs!Z$15*Population!W138</f>
        <v>2331810.3905269234</v>
      </c>
      <c r="Y139" s="4">
        <f>CumHKI!X139*Inputs!AA$15*Population!X138</f>
        <v>3617925.6822358775</v>
      </c>
      <c r="Z139" s="4">
        <f>CumHKI!Y139*Inputs!AB$15*Population!Y138</f>
        <v>4998453.4990031673</v>
      </c>
      <c r="AA139" s="4">
        <f>CumHKI!Z139*Inputs!AC$15*Population!Z138</f>
        <v>6648249.3852309063</v>
      </c>
      <c r="AB139" s="4">
        <f>CumHKI!AA139*Inputs!AD$15*Population!AA138</f>
        <v>8875749.8163222615</v>
      </c>
      <c r="AC139" s="4">
        <f>CumHKI!AB139*Inputs!AE$15*Population!AB138</f>
        <v>11318886.366364462</v>
      </c>
      <c r="AD139" s="4">
        <f>CumHKI!AC139*Inputs!AF$15*Population!AC138</f>
        <v>13801940.873237796</v>
      </c>
      <c r="AE139" s="4">
        <f>CumHKI!AD139*Inputs!AG$15*Population!AD138</f>
        <v>15333627.660369597</v>
      </c>
      <c r="AF139" s="4">
        <f>CumHKI!AE139*Inputs!AH$15*Population!AE138</f>
        <v>17465638.101997714</v>
      </c>
      <c r="AG139" s="4">
        <f>CumHKI!AF139*Inputs!AI$15*Population!AF138</f>
        <v>20115963.012222104</v>
      </c>
      <c r="AH139" s="4">
        <f>CumHKI!AG139*Inputs!AJ$15*Population!AG138</f>
        <v>21375803.477849074</v>
      </c>
      <c r="AI139" s="4">
        <f>CumHKI!AH139*Inputs!AK$15*Population!AH138</f>
        <v>23503644.400089152</v>
      </c>
      <c r="AJ139" s="4">
        <f>CumHKI!AI139*Inputs!AL$15*Population!AI138</f>
        <v>23555868.334241737</v>
      </c>
      <c r="AK139" s="4">
        <f>CumHKI!AJ139*Inputs!AM$15*Population!AJ138</f>
        <v>23610037.047896028</v>
      </c>
      <c r="AL139" s="4">
        <f>CumHKI!AK139*Inputs!AN$15*Population!AK138</f>
        <v>23909902.176167265</v>
      </c>
      <c r="AM139" s="4">
        <f>CumHKI!AL139*Inputs!AO$15*Population!AL138</f>
        <v>23651709.902792808</v>
      </c>
      <c r="AN139" s="4">
        <f>CumHKI!AM139*Inputs!AP$15*Population!AM138</f>
        <v>23944027.986547843</v>
      </c>
      <c r="AO139" s="4">
        <f>CumHKI!AN139*Inputs!AQ$15*Population!AN138</f>
        <v>23658945.86044937</v>
      </c>
      <c r="AP139" s="4">
        <f>CumHKI!AO139*Inputs!AR$15*Population!AO138</f>
        <v>22762791.023032267</v>
      </c>
      <c r="AQ139" s="4">
        <f>CumHKI!AP139*Inputs!AS$15*Population!AP138</f>
        <v>23062506.720141426</v>
      </c>
      <c r="AR139" s="4">
        <f>CumHKI!AQ139*Inputs!AT$15*Population!AQ138</f>
        <v>23987271.112963684</v>
      </c>
      <c r="AS139" s="4">
        <f>CumHKI!AR139*Inputs!AU$15*Population!AR138</f>
        <v>25741241.804394692</v>
      </c>
      <c r="AT139" s="4">
        <f>CumHKI!AS139*Inputs!AV$15*Population!AS138</f>
        <v>26467533.268471956</v>
      </c>
      <c r="AU139" s="4">
        <f>CumHKI!AT139*Inputs!AW$15*Population!AT138</f>
        <v>27227737.531089853</v>
      </c>
      <c r="AV139" s="4">
        <f>CumHKI!AU139*Inputs!AX$15*Population!AU138</f>
        <v>28295148.487317834</v>
      </c>
      <c r="AW139" s="4">
        <f>CumHKI!AV139*Inputs!AY$15*Population!AV138</f>
        <v>28553035.859630268</v>
      </c>
      <c r="AX139" s="4">
        <f>CumHKI!AW139*Inputs!AZ$15*Population!AW138</f>
        <v>29755335.313567672</v>
      </c>
      <c r="AY139" s="4">
        <f>CumHKI!AX139*Inputs!BA$15*Population!AX138</f>
        <v>28938973.758289043</v>
      </c>
      <c r="AZ139" s="4">
        <f>CumHKI!AY139*Inputs!BB$15*Population!AY138</f>
        <v>28360455.916729223</v>
      </c>
      <c r="BA139" s="4">
        <f>CumHKI!AZ139*Inputs!BC$15*Population!AZ138</f>
        <v>29510592.867660873</v>
      </c>
      <c r="BB139" s="4">
        <f>CumHKI!BA139*Inputs!BD$15*Population!BA138</f>
        <v>27913682.36689692</v>
      </c>
      <c r="BC139" s="4">
        <f>CumHKI!BB139*Inputs!BE$15*Population!BB138</f>
        <v>26267808.478406399</v>
      </c>
      <c r="BD139" s="4">
        <f>CumHKI!BC139*Inputs!BF$15*Population!BC138</f>
        <v>23105081.265434086</v>
      </c>
      <c r="BE139" s="4">
        <f>CumHKI!BD139*Inputs!BG$15*Population!BD138</f>
        <v>20313751.250079229</v>
      </c>
      <c r="BF139" s="4">
        <f>CumHKI!BE139*Inputs!BH$15*Population!BE138</f>
        <v>18663377.533771977</v>
      </c>
      <c r="BG139" s="4">
        <f>CumHKI!BF139*Inputs!BI$15*Population!BF138</f>
        <v>16769894.576939773</v>
      </c>
      <c r="BH139" s="4">
        <f>CumHKI!BG139*Inputs!BJ$15*Population!BG138</f>
        <v>15076849.025234049</v>
      </c>
      <c r="BI139" s="4">
        <f>CumHKI!BH139*Inputs!BK$15*Population!BH138</f>
        <v>13351149.97482584</v>
      </c>
      <c r="BJ139" s="4">
        <f>CumHKI!BI139*Inputs!BL$15*Population!BI138</f>
        <v>11459374.96713401</v>
      </c>
      <c r="BK139" s="4">
        <f>CumHKI!BJ139*Inputs!BM$15*Population!BJ138</f>
        <v>9848581.638234172</v>
      </c>
      <c r="BL139" s="4">
        <f>CumHKI!BK139*Inputs!BN$15*Population!BK138</f>
        <v>8196135.4664417999</v>
      </c>
      <c r="BM139" s="4">
        <f>CumHKI!BL139*Inputs!BO$15*Population!BL138</f>
        <v>7258835.6327226534</v>
      </c>
      <c r="BN139" s="4">
        <f>CumHKI!BM139*Inputs!BP$15*Population!BM138</f>
        <v>6586810.2913070396</v>
      </c>
      <c r="BO139" s="4">
        <f>CumHKI!BN139*Inputs!BQ$15*Population!BN138</f>
        <v>5591649.5922240373</v>
      </c>
      <c r="BP139" s="4">
        <f>CumHKI!BO139*Inputs!BR$15*Population!BO138</f>
        <v>5999593.1673292378</v>
      </c>
      <c r="BQ139" s="4">
        <f>CumHKI!BP139*Inputs!BS$15*Population!BP138</f>
        <v>5412500.0433858363</v>
      </c>
      <c r="BR139" s="4">
        <f>CumHKI!BQ139*Inputs!BT$15*Population!BQ138</f>
        <v>4986567.3751038807</v>
      </c>
      <c r="BS139" s="4">
        <f>CumHKI!BR139*Inputs!BU$15*Population!BR138</f>
        <v>4648042.3452744745</v>
      </c>
      <c r="BT139" s="4">
        <f>CumHKI!BS139*Inputs!BV$15*Population!BS138</f>
        <v>4440319.8106502211</v>
      </c>
      <c r="BU139" s="4">
        <f>CumHKI!BT139*Inputs!BW$15*Population!BT138</f>
        <v>4004737.5700014606</v>
      </c>
      <c r="BV139" s="4">
        <f>CumHKI!BU139*Inputs!BX$15*Population!BU138</f>
        <v>3697888.9175967085</v>
      </c>
      <c r="BW139" s="4">
        <f>CumHKI!BV139*Inputs!BY$15*Population!BV138</f>
        <v>3083523.4670011848</v>
      </c>
      <c r="BX139" s="4">
        <f>CumHKI!BW139*Inputs!BZ$15*Population!BW138</f>
        <v>2703781.7833128101</v>
      </c>
      <c r="BY139" s="4">
        <f>CumHKI!BX139*Inputs!CA$15*Population!BX138</f>
        <v>2501430.3656759225</v>
      </c>
      <c r="BZ139" s="4">
        <f>CumHKI!BY139*Inputs!CB$15*Population!BY138</f>
        <v>2494443.7658172338</v>
      </c>
      <c r="CA139" s="4">
        <f>CumHKI!BZ139*Inputs!CC$15*Population!BZ138</f>
        <v>2138778.4304576446</v>
      </c>
      <c r="CB139" s="4">
        <f>CumHKI!CA139*Inputs!CD$15*Population!CA138</f>
        <v>2278904.2802742249</v>
      </c>
      <c r="CC139" s="4">
        <f>CumHKI!CB139*Inputs!CE$15*Population!CB138</f>
        <v>2011267.185717463</v>
      </c>
      <c r="CD139" s="4">
        <f>CumHKI!CC139*Inputs!CF$15*Population!CC138</f>
        <v>1559234.4754898795</v>
      </c>
      <c r="CE139" s="4">
        <f>CumHKI!CD139*Inputs!CG$15*Population!CD138</f>
        <v>1293316.5284682119</v>
      </c>
      <c r="CF139" s="4">
        <f>CumHKI!CE139*Inputs!CH$15*Population!CE138</f>
        <v>913928.99381381006</v>
      </c>
      <c r="CG139" s="4">
        <f>CumHKI!CF139*Inputs!CI$15*Population!CF138</f>
        <v>774145.80010067136</v>
      </c>
      <c r="CH139" s="4">
        <f>CumHKI!CG139*Inputs!CJ$15*Population!CG138</f>
        <v>666118.92499699793</v>
      </c>
      <c r="CI139" s="4">
        <f>CumHKI!CH139*Inputs!CK$15*Population!CH138</f>
        <v>565208.83973395498</v>
      </c>
      <c r="CJ139" s="4">
        <f>CumHKI!CI139*Inputs!CL$15*Population!CI138</f>
        <v>477223.21147838677</v>
      </c>
      <c r="CK139" s="4">
        <f>CumHKI!CJ139*Inputs!CM$15*Population!CJ138</f>
        <v>404976.61842383764</v>
      </c>
      <c r="CL139" s="4">
        <f>CumHKI!CK139*Inputs!CN$15*Population!CK138</f>
        <v>341207.09894911543</v>
      </c>
      <c r="CM139" s="4">
        <f>CumHKI!CL139*Inputs!CO$15*Population!CL138</f>
        <v>280770.26664671267</v>
      </c>
      <c r="CN139" s="4">
        <f>CumHKI!CM139*Inputs!CP$15*Population!CM138</f>
        <v>223639.59682352559</v>
      </c>
      <c r="CO139" s="4">
        <f>CumHKI!CN139*Inputs!CQ$15*Population!CN138</f>
        <v>167308.32573213338</v>
      </c>
      <c r="CP139" s="4">
        <f>CumHKI!CO139*Inputs!CR$15*Population!CO138</f>
        <v>119508.10917368269</v>
      </c>
      <c r="CQ139" s="4">
        <f>CumHKI!CP139*Inputs!CS$15*Population!CP138</f>
        <v>90062.547149111633</v>
      </c>
      <c r="CR139" s="4">
        <f>CumHKI!CQ139*Inputs!CT$15*Population!CQ138</f>
        <v>72232.369410277621</v>
      </c>
      <c r="CS139" s="4">
        <f>CumHKI!CR139*Inputs!CU$15*Population!CR138</f>
        <v>55919.102955791874</v>
      </c>
      <c r="CT139" s="4">
        <f>CumHKI!CS139*Inputs!CV$15*Population!CS138</f>
        <v>43188.415039065323</v>
      </c>
      <c r="CU139" s="4">
        <f>CumHKI!CT139*Inputs!CW$15*Population!CT138</f>
        <v>33300.982064280492</v>
      </c>
      <c r="CV139" s="4">
        <f>CumHKI!CU139*Inputs!CX$15*Population!CU138</f>
        <v>25412.646064888148</v>
      </c>
      <c r="CW139" s="4">
        <f>CumHKI!CV139*Inputs!CY$15*Population!CV138</f>
        <v>19241.18125021637</v>
      </c>
      <c r="CX139" s="4">
        <f>CumHKI!CW139*Inputs!CZ$15*Population!CW138</f>
        <v>14522.741391961907</v>
      </c>
      <c r="CY139" s="4">
        <f>CumHKI!CX139*Inputs!DA$15*Population!CX138</f>
        <v>11300.65630966818</v>
      </c>
      <c r="CZ139" s="4">
        <f>CumHKI!CY139*Inputs!DB$15*Population!CY138</f>
        <v>8897.6074125338309</v>
      </c>
    </row>
    <row r="140" spans="1:104" x14ac:dyDescent="0.25">
      <c r="A140">
        <f>'HKFI(x)'!AE138</f>
        <v>2086</v>
      </c>
      <c r="B140">
        <f t="shared" si="4"/>
        <v>918103697.64327097</v>
      </c>
      <c r="C140">
        <f t="shared" si="5"/>
        <v>3.5350865722809433</v>
      </c>
      <c r="D140" s="4">
        <f>CumHKI!C140*Inputs!F$15*Population!C139</f>
        <v>0</v>
      </c>
      <c r="E140" s="4">
        <f>CumHKI!D140*Inputs!G$15*Population!D139</f>
        <v>0</v>
      </c>
      <c r="F140" s="4">
        <f>CumHKI!E140*Inputs!H$15*Population!E139</f>
        <v>0</v>
      </c>
      <c r="G140" s="4">
        <f>CumHKI!F140*Inputs!I$15*Population!F139</f>
        <v>0</v>
      </c>
      <c r="H140" s="4">
        <f>CumHKI!G140*Inputs!J$15*Population!G139</f>
        <v>0</v>
      </c>
      <c r="I140" s="4">
        <f>CumHKI!H140*Inputs!K$15*Population!H139</f>
        <v>0</v>
      </c>
      <c r="J140" s="4">
        <f>CumHKI!I140*Inputs!L$15*Population!I139</f>
        <v>0</v>
      </c>
      <c r="K140" s="4">
        <f>CumHKI!J140*Inputs!M$15*Population!J139</f>
        <v>0</v>
      </c>
      <c r="L140" s="4">
        <f>CumHKI!K140*Inputs!N$15*Population!K139</f>
        <v>0</v>
      </c>
      <c r="M140" s="4">
        <f>CumHKI!L140*Inputs!O$15*Population!L139</f>
        <v>0</v>
      </c>
      <c r="N140" s="4">
        <f>CumHKI!M140*Inputs!P$15*Population!M139</f>
        <v>0</v>
      </c>
      <c r="O140" s="4">
        <f>CumHKI!N140*Inputs!Q$15*Population!N139</f>
        <v>0</v>
      </c>
      <c r="P140" s="4">
        <f>CumHKI!O140*Inputs!R$15*Population!O139</f>
        <v>0</v>
      </c>
      <c r="Q140" s="4">
        <f>CumHKI!P140*Inputs!S$15*Population!P139</f>
        <v>0</v>
      </c>
      <c r="R140" s="4">
        <f>CumHKI!Q140*Inputs!T$15*Population!Q139</f>
        <v>0</v>
      </c>
      <c r="S140" s="4">
        <f>CumHKI!R140*Inputs!U$15*Population!R139</f>
        <v>178496.10618223381</v>
      </c>
      <c r="T140" s="4">
        <f>CumHKI!S140*Inputs!V$15*Population!S139</f>
        <v>256083.22088357972</v>
      </c>
      <c r="U140" s="4">
        <f>CumHKI!T140*Inputs!W$15*Population!T139</f>
        <v>500531.69194553973</v>
      </c>
      <c r="V140" s="4">
        <f>CumHKI!U140*Inputs!X$15*Population!U139</f>
        <v>876726.51428336638</v>
      </c>
      <c r="W140" s="4">
        <f>CumHKI!V140*Inputs!Y$15*Population!V139</f>
        <v>1610419.419396946</v>
      </c>
      <c r="X140" s="4">
        <f>CumHKI!W140*Inputs!Z$15*Population!W139</f>
        <v>2342135.3957049069</v>
      </c>
      <c r="Y140" s="4">
        <f>CumHKI!X140*Inputs!AA$15*Population!X139</f>
        <v>3640066.2434576373</v>
      </c>
      <c r="Z140" s="4">
        <f>CumHKI!Y140*Inputs!AB$15*Population!Y139</f>
        <v>5040938.8519087406</v>
      </c>
      <c r="AA140" s="4">
        <f>CumHKI!Z140*Inputs!AC$15*Population!Z139</f>
        <v>6715085.4195562452</v>
      </c>
      <c r="AB140" s="4">
        <f>CumHKI!AA140*Inputs!AD$15*Population!AA139</f>
        <v>8971765.2100894582</v>
      </c>
      <c r="AC140" s="4">
        <f>CumHKI!AB140*Inputs!AE$15*Population!AB139</f>
        <v>11554442.677226586</v>
      </c>
      <c r="AD140" s="4">
        <f>CumHKI!AC140*Inputs!AF$15*Population!AC139</f>
        <v>14285669.689754123</v>
      </c>
      <c r="AE140" s="4">
        <f>CumHKI!AD140*Inputs!AG$15*Population!AD139</f>
        <v>16027067.311629942</v>
      </c>
      <c r="AF140" s="4">
        <f>CumHKI!AE140*Inputs!AH$15*Population!AE139</f>
        <v>18268823.795491382</v>
      </c>
      <c r="AG140" s="4">
        <f>CumHKI!AF140*Inputs!AI$15*Population!AF139</f>
        <v>21068377.152002521</v>
      </c>
      <c r="AH140" s="4">
        <f>CumHKI!AG140*Inputs!AJ$15*Population!AG139</f>
        <v>22466916.095890887</v>
      </c>
      <c r="AI140" s="4">
        <f>CumHKI!AH140*Inputs!AK$15*Population!AH139</f>
        <v>24787008.717301037</v>
      </c>
      <c r="AJ140" s="4">
        <f>CumHKI!AI140*Inputs!AL$15*Population!AI139</f>
        <v>24885886.336763613</v>
      </c>
      <c r="AK140" s="4">
        <f>CumHKI!AJ140*Inputs!AM$15*Population!AJ139</f>
        <v>24935254.35256578</v>
      </c>
      <c r="AL140" s="4">
        <f>CumHKI!AK140*Inputs!AN$15*Population!AK139</f>
        <v>25227643.881395068</v>
      </c>
      <c r="AM140" s="4">
        <f>CumHKI!AL140*Inputs!AO$15*Population!AL139</f>
        <v>24842943.56283363</v>
      </c>
      <c r="AN140" s="4">
        <f>CumHKI!AM140*Inputs!AP$15*Population!AM139</f>
        <v>24976571.807908162</v>
      </c>
      <c r="AO140" s="4">
        <f>CumHKI!AN140*Inputs!AQ$15*Population!AN139</f>
        <v>24513337.635055702</v>
      </c>
      <c r="AP140" s="4">
        <f>CumHKI!AO140*Inputs!AR$15*Population!AO139</f>
        <v>23534853.735425103</v>
      </c>
      <c r="AQ140" s="4">
        <f>CumHKI!AP140*Inputs!AS$15*Population!AP139</f>
        <v>23831978.861727811</v>
      </c>
      <c r="AR140" s="4">
        <f>CumHKI!AQ140*Inputs!AT$15*Population!AQ139</f>
        <v>24362504.971955221</v>
      </c>
      <c r="AS140" s="4">
        <f>CumHKI!AR140*Inputs!AU$15*Population!AR139</f>
        <v>25556950.841471866</v>
      </c>
      <c r="AT140" s="4">
        <f>CumHKI!AS140*Inputs!AV$15*Population!AS139</f>
        <v>25963316.578628831</v>
      </c>
      <c r="AU140" s="4">
        <f>CumHKI!AT140*Inputs!AW$15*Population!AT139</f>
        <v>26907359.066501223</v>
      </c>
      <c r="AV140" s="4">
        <f>CumHKI!AU140*Inputs!AX$15*Population!AU139</f>
        <v>28195212.937167328</v>
      </c>
      <c r="AW140" s="4">
        <f>CumHKI!AV140*Inputs!AY$15*Population!AV139</f>
        <v>28284856.613295935</v>
      </c>
      <c r="AX140" s="4">
        <f>CumHKI!AW140*Inputs!AZ$15*Population!AW139</f>
        <v>29236255.927809894</v>
      </c>
      <c r="AY140" s="4">
        <f>CumHKI!AX140*Inputs!BA$15*Population!AX139</f>
        <v>28459324.421974942</v>
      </c>
      <c r="AZ140" s="4">
        <f>CumHKI!AY140*Inputs!BB$15*Population!AY139</f>
        <v>28064250.73215137</v>
      </c>
      <c r="BA140" s="4">
        <f>CumHKI!AZ140*Inputs!BC$15*Population!AZ139</f>
        <v>29173205.249170031</v>
      </c>
      <c r="BB140" s="4">
        <f>CumHKI!BA140*Inputs!BD$15*Population!BA139</f>
        <v>28605281.61471916</v>
      </c>
      <c r="BC140" s="4">
        <f>CumHKI!BB140*Inputs!BE$15*Population!BB139</f>
        <v>28362277.754212588</v>
      </c>
      <c r="BD140" s="4">
        <f>CumHKI!BC140*Inputs!BF$15*Population!BC139</f>
        <v>25889208.034848608</v>
      </c>
      <c r="BE140" s="4">
        <f>CumHKI!BD140*Inputs!BG$15*Population!BD139</f>
        <v>22781298.410804208</v>
      </c>
      <c r="BF140" s="4">
        <f>CumHKI!BE140*Inputs!BH$15*Population!BE139</f>
        <v>21124248.317554858</v>
      </c>
      <c r="BG140" s="4">
        <f>CumHKI!BF140*Inputs!BI$15*Population!BF139</f>
        <v>18837987.908100396</v>
      </c>
      <c r="BH140" s="4">
        <f>CumHKI!BG140*Inputs!BJ$15*Population!BG139</f>
        <v>16509837.993703153</v>
      </c>
      <c r="BI140" s="4">
        <f>CumHKI!BH140*Inputs!BK$15*Population!BH139</f>
        <v>14319473.569198778</v>
      </c>
      <c r="BJ140" s="4">
        <f>CumHKI!BI140*Inputs!BL$15*Population!BI139</f>
        <v>12383402.899657318</v>
      </c>
      <c r="BK140" s="4">
        <f>CumHKI!BJ140*Inputs!BM$15*Population!BJ139</f>
        <v>10725456.629758514</v>
      </c>
      <c r="BL140" s="4">
        <f>CumHKI!BK140*Inputs!BN$15*Population!BK139</f>
        <v>8647182.0779583938</v>
      </c>
      <c r="BM140" s="4">
        <f>CumHKI!BL140*Inputs!BO$15*Population!BL139</f>
        <v>7307826.1241994575</v>
      </c>
      <c r="BN140" s="4">
        <f>CumHKI!BM140*Inputs!BP$15*Population!BM139</f>
        <v>6460198.2788332263</v>
      </c>
      <c r="BO140" s="4">
        <f>CumHKI!BN140*Inputs!BQ$15*Population!BN139</f>
        <v>5508069.2163550248</v>
      </c>
      <c r="BP140" s="4">
        <f>CumHKI!BO140*Inputs!BR$15*Population!BO139</f>
        <v>5897224.5712681981</v>
      </c>
      <c r="BQ140" s="4">
        <f>CumHKI!BP140*Inputs!BS$15*Population!BP139</f>
        <v>5420780.3785021398</v>
      </c>
      <c r="BR140" s="4">
        <f>CumHKI!BQ140*Inputs!BT$15*Population!BQ139</f>
        <v>5142675.3943469366</v>
      </c>
      <c r="BS140" s="4">
        <f>CumHKI!BR140*Inputs!BU$15*Population!BR139</f>
        <v>4889203.002829765</v>
      </c>
      <c r="BT140" s="4">
        <f>CumHKI!BS140*Inputs!BV$15*Population!BS139</f>
        <v>4651901.9035722027</v>
      </c>
      <c r="BU140" s="4">
        <f>CumHKI!BT140*Inputs!BW$15*Population!BT139</f>
        <v>4190996.5693716663</v>
      </c>
      <c r="BV140" s="4">
        <f>CumHKI!BU140*Inputs!BX$15*Population!BU139</f>
        <v>3908773.9238982578</v>
      </c>
      <c r="BW140" s="4">
        <f>CumHKI!BV140*Inputs!BY$15*Population!BV139</f>
        <v>3302716.95390567</v>
      </c>
      <c r="BX140" s="4">
        <f>CumHKI!BW140*Inputs!BZ$15*Population!BW139</f>
        <v>2925411.0682343007</v>
      </c>
      <c r="BY140" s="4">
        <f>CumHKI!BX140*Inputs!CA$15*Population!BX139</f>
        <v>2715966.6192534547</v>
      </c>
      <c r="BZ140" s="4">
        <f>CumHKI!BY140*Inputs!CB$15*Population!BY139</f>
        <v>2501659.9250449454</v>
      </c>
      <c r="CA140" s="4">
        <f>CumHKI!BZ140*Inputs!CC$15*Population!BZ139</f>
        <v>2181191.706830909</v>
      </c>
      <c r="CB140" s="4">
        <f>CumHKI!CA140*Inputs!CD$15*Population!CA139</f>
        <v>2365558.9525148664</v>
      </c>
      <c r="CC140" s="4">
        <f>CumHKI!CB140*Inputs!CE$15*Population!CB139</f>
        <v>2132103.5940029742</v>
      </c>
      <c r="CD140" s="4">
        <f>CumHKI!CC140*Inputs!CF$15*Population!CC139</f>
        <v>1701509.3485219749</v>
      </c>
      <c r="CE140" s="4">
        <f>CumHKI!CD140*Inputs!CG$15*Population!CD139</f>
        <v>1456165.3696381827</v>
      </c>
      <c r="CF140" s="4">
        <f>CumHKI!CE140*Inputs!CH$15*Population!CE139</f>
        <v>1028941.0894782428</v>
      </c>
      <c r="CG140" s="4">
        <f>CumHKI!CF140*Inputs!CI$15*Population!CF139</f>
        <v>847846.54733626207</v>
      </c>
      <c r="CH140" s="4">
        <f>CumHKI!CG140*Inputs!CJ$15*Population!CG139</f>
        <v>710313.16539965326</v>
      </c>
      <c r="CI140" s="4">
        <f>CumHKI!CH140*Inputs!CK$15*Population!CH139</f>
        <v>604138.93658127298</v>
      </c>
      <c r="CJ140" s="4">
        <f>CumHKI!CI140*Inputs!CL$15*Population!CI139</f>
        <v>506303.50893335539</v>
      </c>
      <c r="CK140" s="4">
        <f>CumHKI!CJ140*Inputs!CM$15*Population!CJ139</f>
        <v>421903.64230209246</v>
      </c>
      <c r="CL140" s="4">
        <f>CumHKI!CK140*Inputs!CN$15*Population!CK139</f>
        <v>353557.85245897475</v>
      </c>
      <c r="CM140" s="4">
        <f>CumHKI!CL140*Inputs!CO$15*Population!CL139</f>
        <v>294095.30709120451</v>
      </c>
      <c r="CN140" s="4">
        <f>CumHKI!CM140*Inputs!CP$15*Population!CM139</f>
        <v>238322.7947089205</v>
      </c>
      <c r="CO140" s="4">
        <f>CumHKI!CN140*Inputs!CQ$15*Population!CN139</f>
        <v>185940.20178474183</v>
      </c>
      <c r="CP140" s="4">
        <f>CumHKI!CO140*Inputs!CR$15*Population!CO139</f>
        <v>134587.69553071869</v>
      </c>
      <c r="CQ140" s="4">
        <f>CumHKI!CP140*Inputs!CS$15*Population!CP139</f>
        <v>96135.807590777447</v>
      </c>
      <c r="CR140" s="4">
        <f>CumHKI!CQ140*Inputs!CT$15*Population!CQ139</f>
        <v>72448.938935844024</v>
      </c>
      <c r="CS140" s="4">
        <f>CumHKI!CR140*Inputs!CU$15*Population!CR139</f>
        <v>58105.824077263511</v>
      </c>
      <c r="CT140" s="4">
        <f>CumHKI!CS140*Inputs!CV$15*Population!CS139</f>
        <v>44982.956885328349</v>
      </c>
      <c r="CU140" s="4">
        <f>CumHKI!CT140*Inputs!CW$15*Population!CT139</f>
        <v>34742.020328613311</v>
      </c>
      <c r="CV140" s="4">
        <f>CumHKI!CU140*Inputs!CX$15*Population!CU139</f>
        <v>26788.280949729855</v>
      </c>
      <c r="CW140" s="4">
        <f>CumHKI!CV140*Inputs!CY$15*Population!CV139</f>
        <v>20442.673466752589</v>
      </c>
      <c r="CX140" s="4">
        <f>CumHKI!CW140*Inputs!CZ$15*Population!CW139</f>
        <v>15478.167224633986</v>
      </c>
      <c r="CY140" s="4">
        <f>CumHKI!CX140*Inputs!DA$15*Population!CX139</f>
        <v>11682.516624200105</v>
      </c>
      <c r="CZ140" s="4">
        <f>CumHKI!CY140*Inputs!DB$15*Population!CY139</f>
        <v>9090.5774356858856</v>
      </c>
    </row>
    <row r="141" spans="1:104" x14ac:dyDescent="0.25">
      <c r="A141">
        <f>'HKFI(x)'!AE139</f>
        <v>2087</v>
      </c>
      <c r="B141">
        <f t="shared" si="4"/>
        <v>950294339.35095012</v>
      </c>
      <c r="C141">
        <f t="shared" si="5"/>
        <v>3.506209787664627</v>
      </c>
      <c r="D141" s="4">
        <f>CumHKI!C141*Inputs!F$15*Population!C140</f>
        <v>0</v>
      </c>
      <c r="E141" s="4">
        <f>CumHKI!D141*Inputs!G$15*Population!D140</f>
        <v>0</v>
      </c>
      <c r="F141" s="4">
        <f>CumHKI!E141*Inputs!H$15*Population!E140</f>
        <v>0</v>
      </c>
      <c r="G141" s="4">
        <f>CumHKI!F141*Inputs!I$15*Population!F140</f>
        <v>0</v>
      </c>
      <c r="H141" s="4">
        <f>CumHKI!G141*Inputs!J$15*Population!G140</f>
        <v>0</v>
      </c>
      <c r="I141" s="4">
        <f>CumHKI!H141*Inputs!K$15*Population!H140</f>
        <v>0</v>
      </c>
      <c r="J141" s="4">
        <f>CumHKI!I141*Inputs!L$15*Population!I140</f>
        <v>0</v>
      </c>
      <c r="K141" s="4">
        <f>CumHKI!J141*Inputs!M$15*Population!J140</f>
        <v>0</v>
      </c>
      <c r="L141" s="4">
        <f>CumHKI!K141*Inputs!N$15*Population!K140</f>
        <v>0</v>
      </c>
      <c r="M141" s="4">
        <f>CumHKI!L141*Inputs!O$15*Population!L140</f>
        <v>0</v>
      </c>
      <c r="N141" s="4">
        <f>CumHKI!M141*Inputs!P$15*Population!M140</f>
        <v>0</v>
      </c>
      <c r="O141" s="4">
        <f>CumHKI!N141*Inputs!Q$15*Population!N140</f>
        <v>0</v>
      </c>
      <c r="P141" s="4">
        <f>CumHKI!O141*Inputs!R$15*Population!O140</f>
        <v>0</v>
      </c>
      <c r="Q141" s="4">
        <f>CumHKI!P141*Inputs!S$15*Population!P140</f>
        <v>0</v>
      </c>
      <c r="R141" s="4">
        <f>CumHKI!Q141*Inputs!T$15*Population!Q140</f>
        <v>0</v>
      </c>
      <c r="S141" s="4">
        <f>CumHKI!R141*Inputs!U$15*Population!R140</f>
        <v>181776.71970252827</v>
      </c>
      <c r="T141" s="4">
        <f>CumHKI!S141*Inputs!V$15*Population!S140</f>
        <v>259386.30987806575</v>
      </c>
      <c r="U141" s="4">
        <f>CumHKI!T141*Inputs!W$15*Population!T140</f>
        <v>503503.02901784098</v>
      </c>
      <c r="V141" s="4">
        <f>CumHKI!U141*Inputs!X$15*Population!U140</f>
        <v>878278.06682629301</v>
      </c>
      <c r="W141" s="4">
        <f>CumHKI!V141*Inputs!Y$15*Population!V140</f>
        <v>1615138.2182521711</v>
      </c>
      <c r="X141" s="4">
        <f>CumHKI!W141*Inputs!Z$15*Population!W140</f>
        <v>2351092.6431794055</v>
      </c>
      <c r="Y141" s="4">
        <f>CumHKI!X141*Inputs!AA$15*Population!X140</f>
        <v>3657046.0155724464</v>
      </c>
      <c r="Z141" s="4">
        <f>CumHKI!Y141*Inputs!AB$15*Population!Y140</f>
        <v>5072017.040647069</v>
      </c>
      <c r="AA141" s="4">
        <f>CumHKI!Z141*Inputs!AC$15*Population!Z140</f>
        <v>6772159.3386815386</v>
      </c>
      <c r="AB141" s="4">
        <f>CumHKI!AA141*Inputs!AD$15*Population!AA140</f>
        <v>9062088.9717588611</v>
      </c>
      <c r="AC141" s="4">
        <f>CumHKI!AB141*Inputs!AE$15*Population!AB140</f>
        <v>11679094.596903121</v>
      </c>
      <c r="AD141" s="4">
        <f>CumHKI!AC141*Inputs!AF$15*Population!AC140</f>
        <v>14581453.356106963</v>
      </c>
      <c r="AE141" s="4">
        <f>CumHKI!AD141*Inputs!AG$15*Population!AD140</f>
        <v>16584105.870346805</v>
      </c>
      <c r="AF141" s="4">
        <f>CumHKI!AE141*Inputs!AH$15*Population!AE140</f>
        <v>19089610.886143077</v>
      </c>
      <c r="AG141" s="4">
        <f>CumHKI!AF141*Inputs!AI$15*Population!AF140</f>
        <v>22030943.521810062</v>
      </c>
      <c r="AH141" s="4">
        <f>CumHKI!AG141*Inputs!AJ$15*Population!AG140</f>
        <v>23523857.08459748</v>
      </c>
      <c r="AI141" s="4">
        <f>CumHKI!AH141*Inputs!AK$15*Population!AH140</f>
        <v>26044812.393097706</v>
      </c>
      <c r="AJ141" s="4">
        <f>CumHKI!AI141*Inputs!AL$15*Population!AI140</f>
        <v>26237397.011504181</v>
      </c>
      <c r="AK141" s="4">
        <f>CumHKI!AJ141*Inputs!AM$15*Population!AJ140</f>
        <v>26335941.656086154</v>
      </c>
      <c r="AL141" s="4">
        <f>CumHKI!AK141*Inputs!AN$15*Population!AK140</f>
        <v>26636472.563579872</v>
      </c>
      <c r="AM141" s="4">
        <f>CumHKI!AL141*Inputs!AO$15*Population!AL140</f>
        <v>26205250.674347855</v>
      </c>
      <c r="AN141" s="4">
        <f>CumHKI!AM141*Inputs!AP$15*Population!AM140</f>
        <v>26227667.898416545</v>
      </c>
      <c r="AO141" s="4">
        <f>CumHKI!AN141*Inputs!AQ$15*Population!AN140</f>
        <v>25563647.705932569</v>
      </c>
      <c r="AP141" s="4">
        <f>CumHKI!AO141*Inputs!AR$15*Population!AO140</f>
        <v>24378371.255650975</v>
      </c>
      <c r="AQ141" s="4">
        <f>CumHKI!AP141*Inputs!AS$15*Population!AP140</f>
        <v>24634270.28706054</v>
      </c>
      <c r="AR141" s="4">
        <f>CumHKI!AQ141*Inputs!AT$15*Population!AQ140</f>
        <v>25169651.359415594</v>
      </c>
      <c r="AS141" s="4">
        <f>CumHKI!AR141*Inputs!AU$15*Population!AR140</f>
        <v>25951116.667225506</v>
      </c>
      <c r="AT141" s="4">
        <f>CumHKI!AS141*Inputs!AV$15*Population!AS140</f>
        <v>25771985.433108717</v>
      </c>
      <c r="AU141" s="4">
        <f>CumHKI!AT141*Inputs!AW$15*Population!AT140</f>
        <v>26389402.344623864</v>
      </c>
      <c r="AV141" s="4">
        <f>CumHKI!AU141*Inputs!AX$15*Population!AU140</f>
        <v>27858041.639269333</v>
      </c>
      <c r="AW141" s="4">
        <f>CumHKI!AV141*Inputs!AY$15*Population!AV140</f>
        <v>28179542.496454228</v>
      </c>
      <c r="AX141" s="4">
        <f>CumHKI!AW141*Inputs!AZ$15*Population!AW140</f>
        <v>28957268.225300536</v>
      </c>
      <c r="AY141" s="4">
        <f>CumHKI!AX141*Inputs!BA$15*Population!AX140</f>
        <v>27959952.533209633</v>
      </c>
      <c r="AZ141" s="4">
        <f>CumHKI!AY141*Inputs!BB$15*Population!AY140</f>
        <v>27596825.961045671</v>
      </c>
      <c r="BA141" s="4">
        <f>CumHKI!AZ141*Inputs!BC$15*Population!AZ140</f>
        <v>28865947.200118408</v>
      </c>
      <c r="BB141" s="4">
        <f>CumHKI!BA141*Inputs!BD$15*Population!BA140</f>
        <v>28275768.759598128</v>
      </c>
      <c r="BC141" s="4">
        <f>CumHKI!BB141*Inputs!BE$15*Population!BB140</f>
        <v>29062526.262770206</v>
      </c>
      <c r="BD141" s="4">
        <f>CumHKI!BC141*Inputs!BF$15*Population!BC140</f>
        <v>27951823.820952129</v>
      </c>
      <c r="BE141" s="4">
        <f>CumHKI!BD141*Inputs!BG$15*Population!BD140</f>
        <v>25526304.820640564</v>
      </c>
      <c r="BF141" s="4">
        <f>CumHKI!BE141*Inputs!BH$15*Population!BE140</f>
        <v>23692263.408323824</v>
      </c>
      <c r="BG141" s="4">
        <f>CumHKI!BF141*Inputs!BI$15*Population!BF140</f>
        <v>21326715.860248379</v>
      </c>
      <c r="BH141" s="4">
        <f>CumHKI!BG141*Inputs!BJ$15*Population!BG140</f>
        <v>18550277.295237117</v>
      </c>
      <c r="BI141" s="4">
        <f>CumHKI!BH141*Inputs!BK$15*Population!BH140</f>
        <v>15682581.071598215</v>
      </c>
      <c r="BJ141" s="4">
        <f>CumHKI!BI141*Inputs!BL$15*Population!BI140</f>
        <v>13282697.018050399</v>
      </c>
      <c r="BK141" s="4">
        <f>CumHKI!BJ141*Inputs!BM$15*Population!BJ140</f>
        <v>11593033.098093493</v>
      </c>
      <c r="BL141" s="4">
        <f>CumHKI!BK141*Inputs!BN$15*Population!BK140</f>
        <v>9420456.5277889445</v>
      </c>
      <c r="BM141" s="4">
        <f>CumHKI!BL141*Inputs!BO$15*Population!BL140</f>
        <v>7714474.2609802186</v>
      </c>
      <c r="BN141" s="4">
        <f>CumHKI!BM141*Inputs!BP$15*Population!BM140</f>
        <v>6508846.5540222153</v>
      </c>
      <c r="BO141" s="4">
        <f>CumHKI!BN141*Inputs!BQ$15*Population!BN140</f>
        <v>5406595.8843530091</v>
      </c>
      <c r="BP141" s="4">
        <f>CumHKI!BO141*Inputs!BR$15*Population!BO140</f>
        <v>5813248.7268654201</v>
      </c>
      <c r="BQ141" s="4">
        <f>CumHKI!BP141*Inputs!BS$15*Population!BP140</f>
        <v>5331433.9017405128</v>
      </c>
      <c r="BR141" s="4">
        <f>CumHKI!BQ141*Inputs!BT$15*Population!BQ140</f>
        <v>5154821.439761213</v>
      </c>
      <c r="BS141" s="4">
        <f>CumHKI!BR141*Inputs!BU$15*Population!BR140</f>
        <v>5048766.4131767284</v>
      </c>
      <c r="BT141" s="4">
        <f>CumHKI!BS141*Inputs!BV$15*Population!BS140</f>
        <v>4901423.8854862647</v>
      </c>
      <c r="BU141" s="4">
        <f>CumHKI!BT141*Inputs!BW$15*Population!BT140</f>
        <v>4397972.1995317545</v>
      </c>
      <c r="BV141" s="4">
        <f>CumHKI!BU141*Inputs!BX$15*Population!BU140</f>
        <v>4097547.9725813456</v>
      </c>
      <c r="BW141" s="4">
        <f>CumHKI!BV141*Inputs!BY$15*Population!BV140</f>
        <v>3497272.2774465093</v>
      </c>
      <c r="BX141" s="4">
        <f>CumHKI!BW141*Inputs!BZ$15*Population!BW140</f>
        <v>3139229.1968346592</v>
      </c>
      <c r="BY141" s="4">
        <f>CumHKI!BX141*Inputs!CA$15*Population!BX140</f>
        <v>2944654.1038882984</v>
      </c>
      <c r="BZ141" s="4">
        <f>CumHKI!BY141*Inputs!CB$15*Population!BY140</f>
        <v>2722746.6895944211</v>
      </c>
      <c r="CA141" s="4">
        <f>CumHKI!BZ141*Inputs!CC$15*Population!BZ140</f>
        <v>2193759.7530280766</v>
      </c>
      <c r="CB141" s="4">
        <f>CumHKI!CA141*Inputs!CD$15*Population!CA140</f>
        <v>2419663.8084201124</v>
      </c>
      <c r="CC141" s="4">
        <f>CumHKI!CB141*Inputs!CE$15*Population!CB140</f>
        <v>2219484.7063888842</v>
      </c>
      <c r="CD141" s="4">
        <f>CumHKI!CC141*Inputs!CF$15*Population!CC140</f>
        <v>1808887.4399704516</v>
      </c>
      <c r="CE141" s="4">
        <f>CumHKI!CD141*Inputs!CG$15*Population!CD140</f>
        <v>1594357.9226497877</v>
      </c>
      <c r="CF141" s="4">
        <f>CumHKI!CE141*Inputs!CH$15*Population!CE140</f>
        <v>1162931.5138140982</v>
      </c>
      <c r="CG141" s="4">
        <f>CumHKI!CF141*Inputs!CI$15*Population!CF140</f>
        <v>958944.52067488048</v>
      </c>
      <c r="CH141" s="4">
        <f>CumHKI!CG141*Inputs!CJ$15*Population!CG140</f>
        <v>781587.7189811524</v>
      </c>
      <c r="CI141" s="4">
        <f>CumHKI!CH141*Inputs!CK$15*Population!CH140</f>
        <v>646338.76931387559</v>
      </c>
      <c r="CJ141" s="4">
        <f>CumHKI!CI141*Inputs!CL$15*Population!CI140</f>
        <v>542044.00196152262</v>
      </c>
      <c r="CK141" s="4">
        <f>CumHKI!CJ141*Inputs!CM$15*Population!CJ140</f>
        <v>447306.72849132394</v>
      </c>
      <c r="CL141" s="4">
        <f>CumHKI!CK141*Inputs!CN$15*Population!CK140</f>
        <v>366512.48004465806</v>
      </c>
      <c r="CM141" s="4">
        <f>CumHKI!CL141*Inputs!CO$15*Population!CL140</f>
        <v>302082.6707626984</v>
      </c>
      <c r="CN141" s="4">
        <f>CumHKI!CM141*Inputs!CP$15*Population!CM140</f>
        <v>246939.73451351724</v>
      </c>
      <c r="CO141" s="4">
        <f>CumHKI!CN141*Inputs!CQ$15*Population!CN140</f>
        <v>195842.97775271433</v>
      </c>
      <c r="CP141" s="4">
        <f>CumHKI!CO141*Inputs!CR$15*Population!CO140</f>
        <v>148218.76351528204</v>
      </c>
      <c r="CQ141" s="4">
        <f>CumHKI!CP141*Inputs!CS$15*Population!CP140</f>
        <v>107284.07103176185</v>
      </c>
      <c r="CR141" s="4">
        <f>CumHKI!CQ141*Inputs!CT$15*Population!CQ140</f>
        <v>76632.865802436572</v>
      </c>
      <c r="CS141" s="4">
        <f>CumHKI!CR141*Inputs!CU$15*Population!CR140</f>
        <v>57751.320284660214</v>
      </c>
      <c r="CT141" s="4">
        <f>CumHKI!CS141*Inputs!CV$15*Population!CS140</f>
        <v>46317.973816866273</v>
      </c>
      <c r="CU141" s="4">
        <f>CumHKI!CT141*Inputs!CW$15*Population!CT140</f>
        <v>35857.325015292787</v>
      </c>
      <c r="CV141" s="4">
        <f>CumHKI!CU141*Inputs!CX$15*Population!CU140</f>
        <v>27693.953463012844</v>
      </c>
      <c r="CW141" s="4">
        <f>CumHKI!CV141*Inputs!CY$15*Population!CV140</f>
        <v>21353.778478015851</v>
      </c>
      <c r="CX141" s="4">
        <f>CumHKI!CW141*Inputs!CZ$15*Population!CW140</f>
        <v>16295.49583740084</v>
      </c>
      <c r="CY141" s="4">
        <f>CumHKI!CX141*Inputs!DA$15*Population!CX140</f>
        <v>12338.132289293189</v>
      </c>
      <c r="CZ141" s="4">
        <f>CumHKI!CY141*Inputs!DB$15*Population!CY140</f>
        <v>9312.5002133226608</v>
      </c>
    </row>
    <row r="142" spans="1:104" x14ac:dyDescent="0.25">
      <c r="A142">
        <f>'HKFI(x)'!AE140</f>
        <v>2088</v>
      </c>
      <c r="B142">
        <f t="shared" si="4"/>
        <v>983308532.86081266</v>
      </c>
      <c r="C142">
        <f t="shared" si="5"/>
        <v>3.4741018800986678</v>
      </c>
      <c r="D142" s="4">
        <f>CumHKI!C142*Inputs!F$15*Population!C141</f>
        <v>0</v>
      </c>
      <c r="E142" s="4">
        <f>CumHKI!D142*Inputs!G$15*Population!D141</f>
        <v>0</v>
      </c>
      <c r="F142" s="4">
        <f>CumHKI!E142*Inputs!H$15*Population!E141</f>
        <v>0</v>
      </c>
      <c r="G142" s="4">
        <f>CumHKI!F142*Inputs!I$15*Population!F141</f>
        <v>0</v>
      </c>
      <c r="H142" s="4">
        <f>CumHKI!G142*Inputs!J$15*Population!G141</f>
        <v>0</v>
      </c>
      <c r="I142" s="4">
        <f>CumHKI!H142*Inputs!K$15*Population!H141</f>
        <v>0</v>
      </c>
      <c r="J142" s="4">
        <f>CumHKI!I142*Inputs!L$15*Population!I141</f>
        <v>0</v>
      </c>
      <c r="K142" s="4">
        <f>CumHKI!J142*Inputs!M$15*Population!J141</f>
        <v>0</v>
      </c>
      <c r="L142" s="4">
        <f>CumHKI!K142*Inputs!N$15*Population!K141</f>
        <v>0</v>
      </c>
      <c r="M142" s="4">
        <f>CumHKI!L142*Inputs!O$15*Population!L141</f>
        <v>0</v>
      </c>
      <c r="N142" s="4">
        <f>CumHKI!M142*Inputs!P$15*Population!M141</f>
        <v>0</v>
      </c>
      <c r="O142" s="4">
        <f>CumHKI!N142*Inputs!Q$15*Population!N141</f>
        <v>0</v>
      </c>
      <c r="P142" s="4">
        <f>CumHKI!O142*Inputs!R$15*Population!O141</f>
        <v>0</v>
      </c>
      <c r="Q142" s="4">
        <f>CumHKI!P142*Inputs!S$15*Population!P141</f>
        <v>0</v>
      </c>
      <c r="R142" s="4">
        <f>CumHKI!Q142*Inputs!T$15*Population!Q141</f>
        <v>0</v>
      </c>
      <c r="S142" s="4">
        <f>CumHKI!R142*Inputs!U$15*Population!R141</f>
        <v>185421.01870263307</v>
      </c>
      <c r="T142" s="4">
        <f>CumHKI!S142*Inputs!V$15*Population!S141</f>
        <v>264456.63191331935</v>
      </c>
      <c r="U142" s="4">
        <f>CumHKI!T142*Inputs!W$15*Population!T141</f>
        <v>510601.29130330606</v>
      </c>
      <c r="V142" s="4">
        <f>CumHKI!U142*Inputs!X$15*Population!U141</f>
        <v>884298.89391017496</v>
      </c>
      <c r="W142" s="4">
        <f>CumHKI!V142*Inputs!Y$15*Population!V141</f>
        <v>1619548.3472415735</v>
      </c>
      <c r="X142" s="4">
        <f>CumHKI!W142*Inputs!Z$15*Population!W141</f>
        <v>2360321.1547939242</v>
      </c>
      <c r="Y142" s="4">
        <f>CumHKI!X142*Inputs!AA$15*Population!X141</f>
        <v>3675451.9095445038</v>
      </c>
      <c r="Z142" s="4">
        <f>CumHKI!Y142*Inputs!AB$15*Population!Y141</f>
        <v>5101630.1835188158</v>
      </c>
      <c r="AA142" s="4">
        <f>CumHKI!Z142*Inputs!AC$15*Population!Z141</f>
        <v>6822237.9704836495</v>
      </c>
      <c r="AB142" s="4">
        <f>CumHKI!AA142*Inputs!AD$15*Population!AA141</f>
        <v>9150704.7299722694</v>
      </c>
      <c r="AC142" s="4">
        <f>CumHKI!AB142*Inputs!AE$15*Population!AB141</f>
        <v>11811613.070500525</v>
      </c>
      <c r="AD142" s="4">
        <f>CumHKI!AC142*Inputs!AF$15*Population!AC141</f>
        <v>14756978.180689663</v>
      </c>
      <c r="AE142" s="4">
        <f>CumHKI!AD142*Inputs!AG$15*Population!AD141</f>
        <v>16946218.410216045</v>
      </c>
      <c r="AF142" s="4">
        <f>CumHKI!AE142*Inputs!AH$15*Population!AE141</f>
        <v>19775251.575446501</v>
      </c>
      <c r="AG142" s="4">
        <f>CumHKI!AF142*Inputs!AI$15*Population!AF141</f>
        <v>23046615.10181405</v>
      </c>
      <c r="AH142" s="4">
        <f>CumHKI!AG142*Inputs!AJ$15*Population!AG141</f>
        <v>24625954.880893003</v>
      </c>
      <c r="AI142" s="4">
        <f>CumHKI!AH142*Inputs!AK$15*Population!AH141</f>
        <v>27299950.044465821</v>
      </c>
      <c r="AJ142" s="4">
        <f>CumHKI!AI142*Inputs!AL$15*Population!AI141</f>
        <v>27598507.762295295</v>
      </c>
      <c r="AK142" s="4">
        <f>CumHKI!AJ142*Inputs!AM$15*Population!AJ141</f>
        <v>27795642.030056328</v>
      </c>
      <c r="AL142" s="4">
        <f>CumHKI!AK142*Inputs!AN$15*Population!AK141</f>
        <v>28162054.474130075</v>
      </c>
      <c r="AM142" s="4">
        <f>CumHKI!AL142*Inputs!AO$15*Population!AL141</f>
        <v>27696954.657993801</v>
      </c>
      <c r="AN142" s="4">
        <f>CumHKI!AM142*Inputs!AP$15*Population!AM141</f>
        <v>27693463.455719039</v>
      </c>
      <c r="AO142" s="4">
        <f>CumHKI!AN142*Inputs!AQ$15*Population!AN141</f>
        <v>26869707.798912745</v>
      </c>
      <c r="AP142" s="4">
        <f>CumHKI!AO142*Inputs!AR$15*Population!AO141</f>
        <v>25445849.768421017</v>
      </c>
      <c r="AQ142" s="4">
        <f>CumHKI!AP142*Inputs!AS$15*Population!AP141</f>
        <v>25539184.314164169</v>
      </c>
      <c r="AR142" s="4">
        <f>CumHKI!AQ142*Inputs!AT$15*Population!AQ141</f>
        <v>26038672.802378785</v>
      </c>
      <c r="AS142" s="4">
        <f>CumHKI!AR142*Inputs!AU$15*Population!AR141</f>
        <v>26832242.857209958</v>
      </c>
      <c r="AT142" s="4">
        <f>CumHKI!AS142*Inputs!AV$15*Population!AS141</f>
        <v>26188714.675997652</v>
      </c>
      <c r="AU142" s="4">
        <f>CumHKI!AT142*Inputs!AW$15*Population!AT141</f>
        <v>26212645.035491221</v>
      </c>
      <c r="AV142" s="4">
        <f>CumHKI!AU142*Inputs!AX$15*Population!AU141</f>
        <v>27339145.875804946</v>
      </c>
      <c r="AW142" s="4">
        <f>CumHKI!AV142*Inputs!AY$15*Population!AV141</f>
        <v>27859275.970884342</v>
      </c>
      <c r="AX142" s="4">
        <f>CumHKI!AW142*Inputs!AZ$15*Population!AW141</f>
        <v>28865405.779514249</v>
      </c>
      <c r="AY142" s="4">
        <f>CumHKI!AX142*Inputs!BA$15*Population!AX141</f>
        <v>27708314.907531288</v>
      </c>
      <c r="AZ142" s="4">
        <f>CumHKI!AY142*Inputs!BB$15*Population!AY141</f>
        <v>27126409.527843997</v>
      </c>
      <c r="BA142" s="4">
        <f>CumHKI!AZ142*Inputs!BC$15*Population!AZ141</f>
        <v>28396363.424620271</v>
      </c>
      <c r="BB142" s="4">
        <f>CumHKI!BA142*Inputs!BD$15*Population!BA141</f>
        <v>27984377.175018463</v>
      </c>
      <c r="BC142" s="4">
        <f>CumHKI!BB142*Inputs!BE$15*Population!BB141</f>
        <v>28730174.304225996</v>
      </c>
      <c r="BD142" s="4">
        <f>CumHKI!BC142*Inputs!BF$15*Population!BC141</f>
        <v>28640361.140688907</v>
      </c>
      <c r="BE142" s="4">
        <f>CumHKI!BD142*Inputs!BG$15*Population!BD141</f>
        <v>27555340.857228313</v>
      </c>
      <c r="BF142" s="4">
        <f>CumHKI!BE142*Inputs!BH$15*Population!BE141</f>
        <v>26539966.923968449</v>
      </c>
      <c r="BG142" s="4">
        <f>CumHKI!BF142*Inputs!BI$15*Population!BF141</f>
        <v>23910649.774027098</v>
      </c>
      <c r="BH142" s="4">
        <f>CumHKI!BG142*Inputs!BJ$15*Population!BG141</f>
        <v>20991294.761079803</v>
      </c>
      <c r="BI142" s="4">
        <f>CumHKI!BH142*Inputs!BK$15*Population!BH141</f>
        <v>17607142.226878669</v>
      </c>
      <c r="BJ142" s="4">
        <f>CumHKI!BI142*Inputs!BL$15*Population!BI141</f>
        <v>14529427.184684291</v>
      </c>
      <c r="BK142" s="4">
        <f>CumHKI!BJ142*Inputs!BM$15*Population!BJ141</f>
        <v>12415716.157801602</v>
      </c>
      <c r="BL142" s="4">
        <f>CumHKI!BK142*Inputs!BN$15*Population!BK141</f>
        <v>10165701.686851619</v>
      </c>
      <c r="BM142" s="4">
        <f>CumHKI!BL142*Inputs!BO$15*Population!BL141</f>
        <v>8388926.3905462045</v>
      </c>
      <c r="BN142" s="4">
        <f>CumHKI!BM142*Inputs!BP$15*Population!BM141</f>
        <v>6857690.2078735316</v>
      </c>
      <c r="BO142" s="4">
        <f>CumHKI!BN142*Inputs!BQ$15*Population!BN141</f>
        <v>5435124.0533926953</v>
      </c>
      <c r="BP142" s="4">
        <f>CumHKI!BO142*Inputs!BR$15*Population!BO141</f>
        <v>5689822.2704191674</v>
      </c>
      <c r="BQ142" s="4">
        <f>CumHKI!BP142*Inputs!BS$15*Population!BP141</f>
        <v>5236287.7439186722</v>
      </c>
      <c r="BR142" s="4">
        <f>CumHKI!BQ142*Inputs!BT$15*Population!BQ141</f>
        <v>5047598.7900041975</v>
      </c>
      <c r="BS142" s="4">
        <f>CumHKI!BR142*Inputs!BU$15*Population!BR141</f>
        <v>5037059.5655110087</v>
      </c>
      <c r="BT142" s="4">
        <f>CumHKI!BS142*Inputs!BV$15*Population!BS141</f>
        <v>5037527.8046661485</v>
      </c>
      <c r="BU142" s="4">
        <f>CumHKI!BT142*Inputs!BW$15*Population!BT141</f>
        <v>4611227.4811967574</v>
      </c>
      <c r="BV142" s="4">
        <f>CumHKI!BU142*Inputs!BX$15*Population!BU141</f>
        <v>4276183.0311384508</v>
      </c>
      <c r="BW142" s="4">
        <f>CumHKI!BV142*Inputs!BY$15*Population!BV141</f>
        <v>3643999.1261183484</v>
      </c>
      <c r="BX142" s="4">
        <f>CumHKI!BW142*Inputs!BZ$15*Population!BW141</f>
        <v>3302578.1750072055</v>
      </c>
      <c r="BY142" s="4">
        <f>CumHKI!BX142*Inputs!CA$15*Population!BX141</f>
        <v>3137699.7042680667</v>
      </c>
      <c r="BZ142" s="4">
        <f>CumHKI!BY142*Inputs!CB$15*Population!BY141</f>
        <v>2929422.8412260921</v>
      </c>
      <c r="CA142" s="4">
        <f>CumHKI!BZ142*Inputs!CC$15*Population!BZ141</f>
        <v>2367901.7167511205</v>
      </c>
      <c r="CB142" s="4">
        <f>CumHKI!CA142*Inputs!CD$15*Population!CA141</f>
        <v>2412255.196251594</v>
      </c>
      <c r="CC142" s="4">
        <f>CumHKI!CB142*Inputs!CE$15*Population!CB141</f>
        <v>2248115.386168933</v>
      </c>
      <c r="CD142" s="4">
        <f>CumHKI!CC142*Inputs!CF$15*Population!CC141</f>
        <v>1863100.7634331896</v>
      </c>
      <c r="CE142" s="4">
        <f>CumHKI!CD142*Inputs!CG$15*Population!CD141</f>
        <v>1677433.6199584701</v>
      </c>
      <c r="CF142" s="4">
        <f>CumHKI!CE142*Inputs!CH$15*Population!CE141</f>
        <v>1262311.1495831513</v>
      </c>
      <c r="CG142" s="4">
        <f>CumHKI!CF142*Inputs!CI$15*Population!CF141</f>
        <v>1076721.9152944623</v>
      </c>
      <c r="CH142" s="4">
        <f>CumHKI!CG142*Inputs!CJ$15*Population!CG141</f>
        <v>880838.22644314368</v>
      </c>
      <c r="CI142" s="4">
        <f>CumHKI!CH142*Inputs!CK$15*Population!CH141</f>
        <v>711493.30671882839</v>
      </c>
      <c r="CJ142" s="4">
        <f>CumHKI!CI142*Inputs!CL$15*Population!CI141</f>
        <v>582970.46230481984</v>
      </c>
      <c r="CK142" s="4">
        <f>CumHKI!CJ142*Inputs!CM$15*Population!CJ141</f>
        <v>484659.87129635428</v>
      </c>
      <c r="CL142" s="4">
        <f>CumHKI!CK142*Inputs!CN$15*Population!CK141</f>
        <v>396304.72552580113</v>
      </c>
      <c r="CM142" s="4">
        <f>CumHKI!CL142*Inputs!CO$15*Population!CL141</f>
        <v>321651.52873664099</v>
      </c>
      <c r="CN142" s="4">
        <f>CumHKI!CM142*Inputs!CP$15*Population!CM141</f>
        <v>262891.82137713907</v>
      </c>
      <c r="CO142" s="4">
        <f>CumHKI!CN142*Inputs!CQ$15*Population!CN141</f>
        <v>213331.62515053811</v>
      </c>
      <c r="CP142" s="4">
        <f>CumHKI!CO142*Inputs!CR$15*Population!CO141</f>
        <v>167962.43336939218</v>
      </c>
      <c r="CQ142" s="4">
        <f>CumHKI!CP142*Inputs!CS$15*Population!CP141</f>
        <v>127118.08448125079</v>
      </c>
      <c r="CR142" s="4">
        <f>CumHKI!CQ142*Inputs!CT$15*Population!CQ141</f>
        <v>92010.925482466977</v>
      </c>
      <c r="CS142" s="4">
        <f>CumHKI!CR142*Inputs!CU$15*Population!CR141</f>
        <v>65723.278740684545</v>
      </c>
      <c r="CT142" s="4">
        <f>CumHKI!CS142*Inputs!CV$15*Population!CS141</f>
        <v>49529.742636749856</v>
      </c>
      <c r="CU142" s="4">
        <f>CumHKI!CT142*Inputs!CW$15*Population!CT141</f>
        <v>39724.067108721378</v>
      </c>
      <c r="CV142" s="4">
        <f>CumHKI!CU142*Inputs!CX$15*Population!CU141</f>
        <v>30752.614328048228</v>
      </c>
      <c r="CW142" s="4">
        <f>CumHKI!CV142*Inputs!CY$15*Population!CV141</f>
        <v>23751.394441825338</v>
      </c>
      <c r="CX142" s="4">
        <f>CumHKI!CW142*Inputs!CZ$15*Population!CW141</f>
        <v>18313.817712306449</v>
      </c>
      <c r="CY142" s="4">
        <f>CumHKI!CX142*Inputs!DA$15*Population!CX141</f>
        <v>13975.640920179543</v>
      </c>
      <c r="CZ142" s="4">
        <f>CumHKI!CY142*Inputs!DB$15*Population!CY141</f>
        <v>10581.654478108707</v>
      </c>
    </row>
    <row r="143" spans="1:104" x14ac:dyDescent="0.25">
      <c r="A143">
        <f>'HKFI(x)'!AE141</f>
        <v>2089</v>
      </c>
      <c r="B143">
        <f t="shared" si="4"/>
        <v>1016915363.0797727</v>
      </c>
      <c r="C143">
        <f t="shared" si="5"/>
        <v>3.4177299490308677</v>
      </c>
      <c r="D143" s="4">
        <f>CumHKI!C143*Inputs!F$15*Population!C142</f>
        <v>0</v>
      </c>
      <c r="E143" s="4">
        <f>CumHKI!D143*Inputs!G$15*Population!D142</f>
        <v>0</v>
      </c>
      <c r="F143" s="4">
        <f>CumHKI!E143*Inputs!H$15*Population!E142</f>
        <v>0</v>
      </c>
      <c r="G143" s="4">
        <f>CumHKI!F143*Inputs!I$15*Population!F142</f>
        <v>0</v>
      </c>
      <c r="H143" s="4">
        <f>CumHKI!G143*Inputs!J$15*Population!G142</f>
        <v>0</v>
      </c>
      <c r="I143" s="4">
        <f>CumHKI!H143*Inputs!K$15*Population!H142</f>
        <v>0</v>
      </c>
      <c r="J143" s="4">
        <f>CumHKI!I143*Inputs!L$15*Population!I142</f>
        <v>0</v>
      </c>
      <c r="K143" s="4">
        <f>CumHKI!J143*Inputs!M$15*Population!J142</f>
        <v>0</v>
      </c>
      <c r="L143" s="4">
        <f>CumHKI!K143*Inputs!N$15*Population!K142</f>
        <v>0</v>
      </c>
      <c r="M143" s="4">
        <f>CumHKI!L143*Inputs!O$15*Population!L142</f>
        <v>0</v>
      </c>
      <c r="N143" s="4">
        <f>CumHKI!M143*Inputs!P$15*Population!M142</f>
        <v>0</v>
      </c>
      <c r="O143" s="4">
        <f>CumHKI!N143*Inputs!Q$15*Population!N142</f>
        <v>0</v>
      </c>
      <c r="P143" s="4">
        <f>CumHKI!O143*Inputs!R$15*Population!O142</f>
        <v>0</v>
      </c>
      <c r="Q143" s="4">
        <f>CumHKI!P143*Inputs!S$15*Population!P142</f>
        <v>0</v>
      </c>
      <c r="R143" s="4">
        <f>CumHKI!Q143*Inputs!T$15*Population!Q142</f>
        <v>0</v>
      </c>
      <c r="S143" s="4">
        <f>CumHKI!R143*Inputs!U$15*Population!R142</f>
        <v>189400.95923812635</v>
      </c>
      <c r="T143" s="4">
        <f>CumHKI!S143*Inputs!V$15*Population!S142</f>
        <v>269800.53718073975</v>
      </c>
      <c r="U143" s="4">
        <f>CumHKI!T143*Inputs!W$15*Population!T142</f>
        <v>520696.37415623525</v>
      </c>
      <c r="V143" s="4">
        <f>CumHKI!U143*Inputs!X$15*Population!U142</f>
        <v>896735.49143167655</v>
      </c>
      <c r="W143" s="4">
        <f>CumHKI!V143*Inputs!Y$15*Population!V142</f>
        <v>1630486.0347493684</v>
      </c>
      <c r="X143" s="4">
        <f>CumHKI!W143*Inputs!Z$15*Population!W142</f>
        <v>2366342.3677265584</v>
      </c>
      <c r="Y143" s="4">
        <f>CumHKI!X143*Inputs!AA$15*Population!X142</f>
        <v>3689671.8425405961</v>
      </c>
      <c r="Z143" s="4">
        <f>CumHKI!Y143*Inputs!AB$15*Population!Y142</f>
        <v>5126610.7938429033</v>
      </c>
      <c r="AA143" s="4">
        <f>CumHKI!Z143*Inputs!AC$15*Population!Z142</f>
        <v>6861350.0216961317</v>
      </c>
      <c r="AB143" s="4">
        <f>CumHKI!AA143*Inputs!AD$15*Population!AA142</f>
        <v>9217632.9928101059</v>
      </c>
      <c r="AC143" s="4">
        <f>CumHKI!AB143*Inputs!AE$15*Population!AB142</f>
        <v>11925911.708210288</v>
      </c>
      <c r="AD143" s="4">
        <f>CumHKI!AC143*Inputs!AF$15*Population!AC142</f>
        <v>14922292.123846972</v>
      </c>
      <c r="AE143" s="4">
        <f>CumHKI!AD143*Inputs!AG$15*Population!AD142</f>
        <v>17145569.273046535</v>
      </c>
      <c r="AF143" s="4">
        <f>CumHKI!AE143*Inputs!AH$15*Population!AE142</f>
        <v>20201754.704784639</v>
      </c>
      <c r="AG143" s="4">
        <f>CumHKI!AF143*Inputs!AI$15*Population!AF142</f>
        <v>23868436.524804316</v>
      </c>
      <c r="AH143" s="4">
        <f>CumHKI!AG143*Inputs!AJ$15*Population!AG142</f>
        <v>25755096.596071273</v>
      </c>
      <c r="AI143" s="4">
        <f>CumHKI!AH143*Inputs!AK$15*Population!AH142</f>
        <v>28572181.133268334</v>
      </c>
      <c r="AJ143" s="4">
        <f>CumHKI!AI143*Inputs!AL$15*Population!AI142</f>
        <v>28921794.798982151</v>
      </c>
      <c r="AK143" s="4">
        <f>CumHKI!AJ143*Inputs!AM$15*Population!AJ142</f>
        <v>29230948.713262763</v>
      </c>
      <c r="AL143" s="4">
        <f>CumHKI!AK143*Inputs!AN$15*Population!AK142</f>
        <v>29716384.305809204</v>
      </c>
      <c r="AM143" s="4">
        <f>CumHKI!AL143*Inputs!AO$15*Population!AL142</f>
        <v>29277000.967146236</v>
      </c>
      <c r="AN143" s="4">
        <f>CumHKI!AM143*Inputs!AP$15*Population!AM142</f>
        <v>29264003.121286482</v>
      </c>
      <c r="AO143" s="4">
        <f>CumHKI!AN143*Inputs!AQ$15*Population!AN142</f>
        <v>28366190.900794696</v>
      </c>
      <c r="AP143" s="4">
        <f>CumHKI!AO143*Inputs!AR$15*Population!AO142</f>
        <v>26741040.05646915</v>
      </c>
      <c r="AQ143" s="4">
        <f>CumHKI!AP143*Inputs!AS$15*Population!AP142</f>
        <v>26652516.296305515</v>
      </c>
      <c r="AR143" s="4">
        <f>CumHKI!AQ143*Inputs!AT$15*Population!AQ142</f>
        <v>26990245.928304806</v>
      </c>
      <c r="AS143" s="4">
        <f>CumHKI!AR143*Inputs!AU$15*Population!AR142</f>
        <v>27754391.688867319</v>
      </c>
      <c r="AT143" s="4">
        <f>CumHKI!AS143*Inputs!AV$15*Population!AS142</f>
        <v>27074615.972048156</v>
      </c>
      <c r="AU143" s="4">
        <f>CumHKI!AT143*Inputs!AW$15*Population!AT142</f>
        <v>26633360.020231575</v>
      </c>
      <c r="AV143" s="4">
        <f>CumHKI!AU143*Inputs!AX$15*Population!AU142</f>
        <v>27152546.480961915</v>
      </c>
      <c r="AW143" s="4">
        <f>CumHKI!AV143*Inputs!AY$15*Population!AV142</f>
        <v>27336935.345116857</v>
      </c>
      <c r="AX143" s="4">
        <f>CumHKI!AW143*Inputs!AZ$15*Population!AW142</f>
        <v>28534180.577903446</v>
      </c>
      <c r="AY143" s="4">
        <f>CumHKI!AX143*Inputs!BA$15*Population!AX142</f>
        <v>27617305.834503736</v>
      </c>
      <c r="AZ143" s="4">
        <f>CumHKI!AY143*Inputs!BB$15*Population!AY142</f>
        <v>26881420.289945435</v>
      </c>
      <c r="BA143" s="4">
        <f>CumHKI!AZ143*Inputs!BC$15*Population!AZ142</f>
        <v>27914178.953058884</v>
      </c>
      <c r="BB143" s="4">
        <f>CumHKI!BA143*Inputs!BD$15*Population!BA142</f>
        <v>27532142.898382518</v>
      </c>
      <c r="BC143" s="4">
        <f>CumHKI!BB143*Inputs!BE$15*Population!BB142</f>
        <v>28436643.014101993</v>
      </c>
      <c r="BD143" s="4">
        <f>CumHKI!BC143*Inputs!BF$15*Population!BC142</f>
        <v>28315269.922565944</v>
      </c>
      <c r="BE143" s="4">
        <f>CumHKI!BD143*Inputs!BG$15*Population!BD142</f>
        <v>28236508.871376511</v>
      </c>
      <c r="BF143" s="4">
        <f>CumHKI!BE143*Inputs!BH$15*Population!BE142</f>
        <v>28653075.915075142</v>
      </c>
      <c r="BG143" s="4">
        <f>CumHKI!BF143*Inputs!BI$15*Population!BF142</f>
        <v>26790254.616310094</v>
      </c>
      <c r="BH143" s="4">
        <f>CumHKI!BG143*Inputs!BJ$15*Population!BG142</f>
        <v>23542904.844863646</v>
      </c>
      <c r="BI143" s="4">
        <f>CumHKI!BH143*Inputs!BK$15*Population!BH142</f>
        <v>19935549.195580721</v>
      </c>
      <c r="BJ143" s="4">
        <f>CumHKI!BI143*Inputs!BL$15*Population!BI142</f>
        <v>16322220.32091607</v>
      </c>
      <c r="BK143" s="4">
        <f>CumHKI!BJ143*Inputs!BM$15*Population!BJ142</f>
        <v>13586922.806919955</v>
      </c>
      <c r="BL143" s="4">
        <f>CumHKI!BK143*Inputs!BN$15*Population!BK142</f>
        <v>10890871.412967155</v>
      </c>
      <c r="BM143" s="4">
        <f>CumHKI!BL143*Inputs!BO$15*Population!BL142</f>
        <v>9057563.4747068342</v>
      </c>
      <c r="BN143" s="4">
        <f>CumHKI!BM143*Inputs!BP$15*Population!BM142</f>
        <v>7462412.7741995938</v>
      </c>
      <c r="BO143" s="4">
        <f>CumHKI!BN143*Inputs!BQ$15*Population!BN142</f>
        <v>5732566.6373163145</v>
      </c>
      <c r="BP143" s="4">
        <f>CumHKI!BO143*Inputs!BR$15*Population!BO142</f>
        <v>5728043.9824992483</v>
      </c>
      <c r="BQ143" s="4">
        <f>CumHKI!BP143*Inputs!BS$15*Population!BP142</f>
        <v>5132726.9154112879</v>
      </c>
      <c r="BR143" s="4">
        <f>CumHKI!BQ143*Inputs!BT$15*Population!BQ142</f>
        <v>4963770.1733549237</v>
      </c>
      <c r="BS143" s="4">
        <f>CumHKI!BR143*Inputs!BU$15*Population!BR142</f>
        <v>4937316.6283902638</v>
      </c>
      <c r="BT143" s="4">
        <f>CumHKI!BS143*Inputs!BV$15*Population!BS142</f>
        <v>5032050.7706928523</v>
      </c>
      <c r="BU143" s="4">
        <f>CumHKI!BT143*Inputs!BW$15*Population!BT142</f>
        <v>4747509.5340426806</v>
      </c>
      <c r="BV143" s="4">
        <f>CumHKI!BU143*Inputs!BX$15*Population!BU142</f>
        <v>4493222.4354045941</v>
      </c>
      <c r="BW143" s="4">
        <f>CumHKI!BV143*Inputs!BY$15*Population!BV142</f>
        <v>3810696.8854794065</v>
      </c>
      <c r="BX143" s="4">
        <f>CumHKI!BW143*Inputs!BZ$15*Population!BW142</f>
        <v>3447993.7914372147</v>
      </c>
      <c r="BY143" s="4">
        <f>CumHKI!BX143*Inputs!CA$15*Population!BX142</f>
        <v>3307971.521679264</v>
      </c>
      <c r="BZ143" s="4">
        <f>CumHKI!BY143*Inputs!CB$15*Population!BY142</f>
        <v>3128823.2360310219</v>
      </c>
      <c r="CA143" s="4">
        <f>CumHKI!BZ143*Inputs!CC$15*Population!BZ142</f>
        <v>2554303.2663946087</v>
      </c>
      <c r="CB143" s="4">
        <f>CumHKI!CA143*Inputs!CD$15*Population!CA142</f>
        <v>2611270.9012235501</v>
      </c>
      <c r="CC143" s="4">
        <f>CumHKI!CB143*Inputs!CE$15*Population!CB142</f>
        <v>2248811.7909766687</v>
      </c>
      <c r="CD143" s="4">
        <f>CumHKI!CC143*Inputs!CF$15*Population!CC142</f>
        <v>1892607.7393496798</v>
      </c>
      <c r="CE143" s="4">
        <f>CumHKI!CD143*Inputs!CG$15*Population!CD142</f>
        <v>1730516.8868357716</v>
      </c>
      <c r="CF143" s="4">
        <f>CumHKI!CE143*Inputs!CH$15*Population!CE142</f>
        <v>1328865.7671808947</v>
      </c>
      <c r="CG143" s="4">
        <f>CumHKI!CF143*Inputs!CI$15*Population!CF142</f>
        <v>1169807.3995300774</v>
      </c>
      <c r="CH143" s="4">
        <f>CumHKI!CG143*Inputs!CJ$15*Population!CG142</f>
        <v>990204.66915920167</v>
      </c>
      <c r="CI143" s="4">
        <f>CumHKI!CH143*Inputs!CK$15*Population!CH142</f>
        <v>802474.95029889233</v>
      </c>
      <c r="CJ143" s="4">
        <f>CumHKI!CI143*Inputs!CL$15*Population!CI142</f>
        <v>641186.35833684891</v>
      </c>
      <c r="CK143" s="4">
        <f>CumHKI!CJ143*Inputs!CM$15*Population!CJ142</f>
        <v>519423.82420628663</v>
      </c>
      <c r="CL143" s="4">
        <f>CumHKI!CK143*Inputs!CN$15*Population!CK142</f>
        <v>427124.36991575517</v>
      </c>
      <c r="CM143" s="4">
        <f>CumHKI!CL143*Inputs!CO$15*Population!CL142</f>
        <v>345175.89658696676</v>
      </c>
      <c r="CN143" s="4">
        <f>CumHKI!CM143*Inputs!CP$15*Population!CM142</f>
        <v>276685.37606141239</v>
      </c>
      <c r="CO143" s="4">
        <f>CumHKI!CN143*Inputs!CQ$15*Population!CN142</f>
        <v>223613.17983968157</v>
      </c>
      <c r="CP143" s="4">
        <f>CumHKI!CO143*Inputs!CR$15*Population!CO142</f>
        <v>179650.90386207617</v>
      </c>
      <c r="CQ143" s="4">
        <f>CumHKI!CP143*Inputs!CS$15*Population!CP142</f>
        <v>141444.58398229632</v>
      </c>
      <c r="CR143" s="4">
        <f>CumHKI!CQ143*Inputs!CT$15*Population!CQ142</f>
        <v>107048.72640499291</v>
      </c>
      <c r="CS143" s="4">
        <f>CumHKI!CR143*Inputs!CU$15*Population!CR142</f>
        <v>77484.273212876869</v>
      </c>
      <c r="CT143" s="4">
        <f>CumHKI!CS143*Inputs!CV$15*Population!CS142</f>
        <v>55346.910811799862</v>
      </c>
      <c r="CU143" s="4">
        <f>CumHKI!CT143*Inputs!CW$15*Population!CT142</f>
        <v>41710.004442469217</v>
      </c>
      <c r="CV143" s="4">
        <f>CumHKI!CU143*Inputs!CX$15*Population!CU142</f>
        <v>33452.445487740966</v>
      </c>
      <c r="CW143" s="4">
        <f>CumHKI!CV143*Inputs!CY$15*Population!CV142</f>
        <v>25897.402488998767</v>
      </c>
      <c r="CX143" s="4">
        <f>CumHKI!CW143*Inputs!CZ$15*Population!CW142</f>
        <v>20001.532714371911</v>
      </c>
      <c r="CY143" s="4">
        <f>CumHKI!CX143*Inputs!DA$15*Population!CX142</f>
        <v>15422.438669651012</v>
      </c>
      <c r="CZ143" s="4">
        <f>CumHKI!CY143*Inputs!DB$15*Population!CY142</f>
        <v>11769.171690275007</v>
      </c>
    </row>
    <row r="144" spans="1:104" x14ac:dyDescent="0.25">
      <c r="A144">
        <f>'HKFI(x)'!AE142</f>
        <v>2090</v>
      </c>
      <c r="B144">
        <f t="shared" si="4"/>
        <v>1050841124.0015789</v>
      </c>
      <c r="C144">
        <f t="shared" si="5"/>
        <v>3.3361440050488245</v>
      </c>
      <c r="D144" s="4">
        <f>CumHKI!C144*Inputs!F$15*Population!C143</f>
        <v>0</v>
      </c>
      <c r="E144" s="4">
        <f>CumHKI!D144*Inputs!G$15*Population!D143</f>
        <v>0</v>
      </c>
      <c r="F144" s="4">
        <f>CumHKI!E144*Inputs!H$15*Population!E143</f>
        <v>0</v>
      </c>
      <c r="G144" s="4">
        <f>CumHKI!F144*Inputs!I$15*Population!F143</f>
        <v>0</v>
      </c>
      <c r="H144" s="4">
        <f>CumHKI!G144*Inputs!J$15*Population!G143</f>
        <v>0</v>
      </c>
      <c r="I144" s="4">
        <f>CumHKI!H144*Inputs!K$15*Population!H143</f>
        <v>0</v>
      </c>
      <c r="J144" s="4">
        <f>CumHKI!I144*Inputs!L$15*Population!I143</f>
        <v>0</v>
      </c>
      <c r="K144" s="4">
        <f>CumHKI!J144*Inputs!M$15*Population!J143</f>
        <v>0</v>
      </c>
      <c r="L144" s="4">
        <f>CumHKI!K144*Inputs!N$15*Population!K143</f>
        <v>0</v>
      </c>
      <c r="M144" s="4">
        <f>CumHKI!L144*Inputs!O$15*Population!L143</f>
        <v>0</v>
      </c>
      <c r="N144" s="4">
        <f>CumHKI!M144*Inputs!P$15*Population!M143</f>
        <v>0</v>
      </c>
      <c r="O144" s="4">
        <f>CumHKI!N144*Inputs!Q$15*Population!N143</f>
        <v>0</v>
      </c>
      <c r="P144" s="4">
        <f>CumHKI!O144*Inputs!R$15*Population!O143</f>
        <v>0</v>
      </c>
      <c r="Q144" s="4">
        <f>CumHKI!P144*Inputs!S$15*Population!P143</f>
        <v>0</v>
      </c>
      <c r="R144" s="4">
        <f>CumHKI!Q144*Inputs!T$15*Population!Q143</f>
        <v>0</v>
      </c>
      <c r="S144" s="4">
        <f>CumHKI!R144*Inputs!U$15*Population!R143</f>
        <v>194123.63109083075</v>
      </c>
      <c r="T144" s="4">
        <f>CumHKI!S144*Inputs!V$15*Population!S143</f>
        <v>275536.11177387187</v>
      </c>
      <c r="U144" s="4">
        <f>CumHKI!T144*Inputs!W$15*Population!T143</f>
        <v>531160.93047269434</v>
      </c>
      <c r="V144" s="4">
        <f>CumHKI!U144*Inputs!X$15*Population!U143</f>
        <v>914259.80750863941</v>
      </c>
      <c r="W144" s="4">
        <f>CumHKI!V144*Inputs!Y$15*Population!V143</f>
        <v>1652975.8806612366</v>
      </c>
      <c r="X144" s="4">
        <f>CumHKI!W144*Inputs!Z$15*Population!W143</f>
        <v>2381546.068609199</v>
      </c>
      <c r="Y144" s="4">
        <f>CumHKI!X144*Inputs!AA$15*Population!X143</f>
        <v>3698247.8966724584</v>
      </c>
      <c r="Z144" s="4">
        <f>CumHKI!Y144*Inputs!AB$15*Population!Y143</f>
        <v>5145097.6708939765</v>
      </c>
      <c r="AA144" s="4">
        <f>CumHKI!Z144*Inputs!AC$15*Population!Z143</f>
        <v>6893609.0292768953</v>
      </c>
      <c r="AB144" s="4">
        <f>CumHKI!AA144*Inputs!AD$15*Population!AA143</f>
        <v>9268951.6835597474</v>
      </c>
      <c r="AC144" s="4">
        <f>CumHKI!AB144*Inputs!AE$15*Population!AB143</f>
        <v>12011030.364904433</v>
      </c>
      <c r="AD144" s="4">
        <f>CumHKI!AC144*Inputs!AF$15*Population!AC143</f>
        <v>15063728.500770468</v>
      </c>
      <c r="AE144" s="4">
        <f>CumHKI!AD144*Inputs!AG$15*Population!AD143</f>
        <v>17332717.405164883</v>
      </c>
      <c r="AF144" s="4">
        <f>CumHKI!AE144*Inputs!AH$15*Population!AE143</f>
        <v>20433579.335370172</v>
      </c>
      <c r="AG144" s="4">
        <f>CumHKI!AF144*Inputs!AI$15*Population!AF143</f>
        <v>24376487.747199737</v>
      </c>
      <c r="AH144" s="4">
        <f>CumHKI!AG144*Inputs!AJ$15*Population!AG143</f>
        <v>26666477.289730001</v>
      </c>
      <c r="AI144" s="4">
        <f>CumHKI!AH144*Inputs!AK$15*Population!AH143</f>
        <v>29874682.604156472</v>
      </c>
      <c r="AJ144" s="4">
        <f>CumHKI!AI144*Inputs!AL$15*Population!AI143</f>
        <v>30261993.349651139</v>
      </c>
      <c r="AK144" s="4">
        <f>CumHKI!AJ144*Inputs!AM$15*Population!AJ143</f>
        <v>30624947.771787044</v>
      </c>
      <c r="AL144" s="4">
        <f>CumHKI!AK144*Inputs!AN$15*Population!AK143</f>
        <v>31243332.458382186</v>
      </c>
      <c r="AM144" s="4">
        <f>CumHKI!AL144*Inputs!AO$15*Population!AL143</f>
        <v>30885580.118295413</v>
      </c>
      <c r="AN144" s="4">
        <f>CumHKI!AM144*Inputs!AP$15*Population!AM143</f>
        <v>30926375.576079275</v>
      </c>
      <c r="AO144" s="4">
        <f>CumHKI!AN144*Inputs!AQ$15*Population!AN143</f>
        <v>29968434.355281897</v>
      </c>
      <c r="AP144" s="4">
        <f>CumHKI!AO144*Inputs!AR$15*Population!AO143</f>
        <v>28224789.223951641</v>
      </c>
      <c r="AQ144" s="4">
        <f>CumHKI!AP144*Inputs!AS$15*Population!AP143</f>
        <v>28003644.823499314</v>
      </c>
      <c r="AR144" s="4">
        <f>CumHKI!AQ144*Inputs!AT$15*Population!AQ143</f>
        <v>28161171.590962391</v>
      </c>
      <c r="AS144" s="4">
        <f>CumHKI!AR144*Inputs!AU$15*Population!AR143</f>
        <v>28763001.462185737</v>
      </c>
      <c r="AT144" s="4">
        <f>CumHKI!AS144*Inputs!AV$15*Population!AS143</f>
        <v>28000383.657858077</v>
      </c>
      <c r="AU144" s="4">
        <f>CumHKI!AT144*Inputs!AW$15*Population!AT143</f>
        <v>27530566.797460146</v>
      </c>
      <c r="AV144" s="4">
        <f>CumHKI!AU144*Inputs!AX$15*Population!AU143</f>
        <v>27584704.885264762</v>
      </c>
      <c r="AW144" s="4">
        <f>CumHKI!AV144*Inputs!AY$15*Population!AV143</f>
        <v>27146493.580094151</v>
      </c>
      <c r="AX144" s="4">
        <f>CumHKI!AW144*Inputs!AZ$15*Population!AW143</f>
        <v>27995287.413061332</v>
      </c>
      <c r="AY144" s="4">
        <f>CumHKI!AX144*Inputs!BA$15*Population!AX143</f>
        <v>27296995.873536076</v>
      </c>
      <c r="AZ144" s="4">
        <f>CumHKI!AY144*Inputs!BB$15*Population!AY143</f>
        <v>26789737.249483772</v>
      </c>
      <c r="BA144" s="4">
        <f>CumHKI!AZ144*Inputs!BC$15*Population!AZ143</f>
        <v>27660819.947867021</v>
      </c>
      <c r="BB144" s="4">
        <f>CumHKI!BA144*Inputs!BD$15*Population!BA143</f>
        <v>27066083.176866449</v>
      </c>
      <c r="BC144" s="4">
        <f>CumHKI!BB144*Inputs!BE$15*Population!BB143</f>
        <v>27979800.542675626</v>
      </c>
      <c r="BD144" s="4">
        <f>CumHKI!BC144*Inputs!BF$15*Population!BC143</f>
        <v>28028131.495457511</v>
      </c>
      <c r="BE144" s="4">
        <f>CumHKI!BD144*Inputs!BG$15*Population!BD143</f>
        <v>27918055.725463979</v>
      </c>
      <c r="BF144" s="4">
        <f>CumHKI!BE144*Inputs!BH$15*Population!BE143</f>
        <v>29363514.183601741</v>
      </c>
      <c r="BG144" s="4">
        <f>CumHKI!BF144*Inputs!BI$15*Population!BF143</f>
        <v>28926483.164955061</v>
      </c>
      <c r="BH144" s="4">
        <f>CumHKI!BG144*Inputs!BJ$15*Population!BG143</f>
        <v>26383506.213576458</v>
      </c>
      <c r="BI144" s="4">
        <f>CumHKI!BH144*Inputs!BK$15*Population!BH143</f>
        <v>22366528.174529646</v>
      </c>
      <c r="BJ144" s="4">
        <f>CumHKI!BI144*Inputs!BL$15*Population!BI143</f>
        <v>18491264.942802764</v>
      </c>
      <c r="BK144" s="4">
        <f>CumHKI!BJ144*Inputs!BM$15*Population!BJ143</f>
        <v>15272479.962854236</v>
      </c>
      <c r="BL144" s="4">
        <f>CumHKI!BK144*Inputs!BN$15*Population!BK143</f>
        <v>11923311.438393937</v>
      </c>
      <c r="BM144" s="4">
        <f>CumHKI!BL144*Inputs!BO$15*Population!BL143</f>
        <v>9706996.9240348507</v>
      </c>
      <c r="BN144" s="4">
        <f>CumHKI!BM144*Inputs!BP$15*Population!BM143</f>
        <v>8061640.1638520453</v>
      </c>
      <c r="BO144" s="4">
        <f>CumHKI!BN144*Inputs!BQ$15*Population!BN143</f>
        <v>6242423.162804693</v>
      </c>
      <c r="BP144" s="4">
        <f>CumHKI!BO144*Inputs!BR$15*Population!BO143</f>
        <v>6048082.2580082221</v>
      </c>
      <c r="BQ144" s="4">
        <f>CumHKI!BP144*Inputs!BS$15*Population!BP143</f>
        <v>5174751.6810199935</v>
      </c>
      <c r="BR144" s="4">
        <f>CumHKI!BQ144*Inputs!BT$15*Population!BQ143</f>
        <v>4872998.4568676557</v>
      </c>
      <c r="BS144" s="4">
        <f>CumHKI!BR144*Inputs!BU$15*Population!BR143</f>
        <v>4861608.812569893</v>
      </c>
      <c r="BT144" s="4">
        <f>CumHKI!BS144*Inputs!BV$15*Population!BS143</f>
        <v>4937587.883442726</v>
      </c>
      <c r="BU144" s="4">
        <f>CumHKI!BT144*Inputs!BW$15*Population!BT143</f>
        <v>4748407.4885150064</v>
      </c>
      <c r="BV144" s="4">
        <f>CumHKI!BU144*Inputs!BX$15*Population!BU143</f>
        <v>4634390.7840505615</v>
      </c>
      <c r="BW144" s="4">
        <f>CumHKI!BV144*Inputs!BY$15*Population!BV143</f>
        <v>4013183.2173323492</v>
      </c>
      <c r="BX144" s="4">
        <f>CumHKI!BW144*Inputs!BZ$15*Population!BW143</f>
        <v>3613567.1739218645</v>
      </c>
      <c r="BY144" s="4">
        <f>CumHKI!BX144*Inputs!CA$15*Population!BX143</f>
        <v>3460939.7204200807</v>
      </c>
      <c r="BZ144" s="4">
        <f>CumHKI!BY144*Inputs!CB$15*Population!BY143</f>
        <v>3306107.9274602695</v>
      </c>
      <c r="CA144" s="4">
        <f>CumHKI!BZ144*Inputs!CC$15*Population!BZ143</f>
        <v>2735110.6965788477</v>
      </c>
      <c r="CB144" s="4">
        <f>CumHKI!CA144*Inputs!CD$15*Population!CA143</f>
        <v>2824859.8964053094</v>
      </c>
      <c r="CC144" s="4">
        <f>CumHKI!CB144*Inputs!CE$15*Population!CB143</f>
        <v>2442101.8418940031</v>
      </c>
      <c r="CD144" s="4">
        <f>CumHKI!CC144*Inputs!CF$15*Population!CC143</f>
        <v>1900340.1038770322</v>
      </c>
      <c r="CE144" s="4">
        <f>CumHKI!CD144*Inputs!CG$15*Population!CD143</f>
        <v>1763701.4306686323</v>
      </c>
      <c r="CF144" s="4">
        <f>CumHKI!CE144*Inputs!CH$15*Population!CE143</f>
        <v>1373492.4848879951</v>
      </c>
      <c r="CG144" s="4">
        <f>CumHKI!CF144*Inputs!CI$15*Population!CF143</f>
        <v>1232349.8005855756</v>
      </c>
      <c r="CH144" s="4">
        <f>CumHKI!CG144*Inputs!CJ$15*Population!CG143</f>
        <v>1076997.2494596946</v>
      </c>
      <c r="CI144" s="4">
        <f>CumHKI!CH144*Inputs!CK$15*Population!CH143</f>
        <v>903426.3146631656</v>
      </c>
      <c r="CJ144" s="4">
        <f>CumHKI!CI144*Inputs!CL$15*Population!CI143</f>
        <v>723898.40249575989</v>
      </c>
      <c r="CK144" s="4">
        <f>CumHKI!CJ144*Inputs!CM$15*Population!CJ143</f>
        <v>570707.07088393159</v>
      </c>
      <c r="CL144" s="4">
        <f>CumHKI!CK144*Inputs!CN$15*Population!CK143</f>
        <v>455736.2851866344</v>
      </c>
      <c r="CM144" s="4">
        <f>CumHKI!CL144*Inputs!CO$15*Population!CL143</f>
        <v>369471.53383857949</v>
      </c>
      <c r="CN144" s="4">
        <f>CumHKI!CM144*Inputs!CP$15*Population!CM143</f>
        <v>293951.42390549841</v>
      </c>
      <c r="CO144" s="4">
        <f>CumHKI!CN144*Inputs!CQ$15*Population!CN143</f>
        <v>231641.43713193462</v>
      </c>
      <c r="CP144" s="4">
        <f>CumHKI!CO144*Inputs!CR$15*Population!CO143</f>
        <v>184271.24448848766</v>
      </c>
      <c r="CQ144" s="4">
        <f>CumHKI!CP144*Inputs!CS$15*Population!CP143</f>
        <v>148043.57977414635</v>
      </c>
      <c r="CR144" s="4">
        <f>CumHKI!CQ144*Inputs!CT$15*Population!CQ143</f>
        <v>116559.18284986931</v>
      </c>
      <c r="CS144" s="4">
        <f>CumHKI!CR144*Inputs!CU$15*Population!CR143</f>
        <v>88214.845161175836</v>
      </c>
      <c r="CT144" s="4">
        <f>CumHKI!CS144*Inputs!CV$15*Population!CS143</f>
        <v>63851.886831802323</v>
      </c>
      <c r="CU144" s="4">
        <f>CumHKI!CT144*Inputs!CW$15*Population!CT143</f>
        <v>45609.31578896963</v>
      </c>
      <c r="CV144" s="4">
        <f>CumHKI!CU144*Inputs!CX$15*Population!CU143</f>
        <v>34371.652117037826</v>
      </c>
      <c r="CW144" s="4">
        <f>CumHKI!CV144*Inputs!CY$15*Population!CV143</f>
        <v>27566.907127875042</v>
      </c>
      <c r="CX144" s="4">
        <f>CumHKI!CW144*Inputs!CZ$15*Population!CW143</f>
        <v>21341.079220323369</v>
      </c>
      <c r="CY144" s="4">
        <f>CumHKI!CX144*Inputs!DA$15*Population!CX143</f>
        <v>16482.513810666085</v>
      </c>
      <c r="CZ144" s="4">
        <f>CumHKI!CY144*Inputs!DB$15*Population!CY143</f>
        <v>12709.053950851483</v>
      </c>
    </row>
    <row r="145" spans="1:104" x14ac:dyDescent="0.25">
      <c r="A145">
        <f>'HKFI(x)'!AE143</f>
        <v>2091</v>
      </c>
      <c r="B145">
        <f t="shared" si="4"/>
        <v>1084830389.0599849</v>
      </c>
      <c r="C145">
        <f t="shared" si="5"/>
        <v>3.2344818148128507</v>
      </c>
      <c r="D145" s="4">
        <f>CumHKI!C145*Inputs!F$15*Population!C144</f>
        <v>0</v>
      </c>
      <c r="E145" s="4">
        <f>CumHKI!D145*Inputs!G$15*Population!D144</f>
        <v>0</v>
      </c>
      <c r="F145" s="4">
        <f>CumHKI!E145*Inputs!H$15*Population!E144</f>
        <v>0</v>
      </c>
      <c r="G145" s="4">
        <f>CumHKI!F145*Inputs!I$15*Population!F144</f>
        <v>0</v>
      </c>
      <c r="H145" s="4">
        <f>CumHKI!G145*Inputs!J$15*Population!G144</f>
        <v>0</v>
      </c>
      <c r="I145" s="4">
        <f>CumHKI!H145*Inputs!K$15*Population!H144</f>
        <v>0</v>
      </c>
      <c r="J145" s="4">
        <f>CumHKI!I145*Inputs!L$15*Population!I144</f>
        <v>0</v>
      </c>
      <c r="K145" s="4">
        <f>CumHKI!J145*Inputs!M$15*Population!J144</f>
        <v>0</v>
      </c>
      <c r="L145" s="4">
        <f>CumHKI!K145*Inputs!N$15*Population!K144</f>
        <v>0</v>
      </c>
      <c r="M145" s="4">
        <f>CumHKI!L145*Inputs!O$15*Population!L144</f>
        <v>0</v>
      </c>
      <c r="N145" s="4">
        <f>CumHKI!M145*Inputs!P$15*Population!M144</f>
        <v>0</v>
      </c>
      <c r="O145" s="4">
        <f>CumHKI!N145*Inputs!Q$15*Population!N144</f>
        <v>0</v>
      </c>
      <c r="P145" s="4">
        <f>CumHKI!O145*Inputs!R$15*Population!O144</f>
        <v>0</v>
      </c>
      <c r="Q145" s="4">
        <f>CumHKI!P145*Inputs!S$15*Population!P144</f>
        <v>0</v>
      </c>
      <c r="R145" s="4">
        <f>CumHKI!Q145*Inputs!T$15*Population!Q144</f>
        <v>0</v>
      </c>
      <c r="S145" s="4">
        <f>CumHKI!R145*Inputs!U$15*Population!R144</f>
        <v>199672.88619600941</v>
      </c>
      <c r="T145" s="4">
        <f>CumHKI!S145*Inputs!V$15*Population!S144</f>
        <v>282232.10551512154</v>
      </c>
      <c r="U145" s="4">
        <f>CumHKI!T145*Inputs!W$15*Population!T144</f>
        <v>542184.7508152629</v>
      </c>
      <c r="V145" s="4">
        <f>CumHKI!U145*Inputs!X$15*Population!U144</f>
        <v>932192.15659974783</v>
      </c>
      <c r="W145" s="4">
        <f>CumHKI!V145*Inputs!Y$15*Population!V144</f>
        <v>1684478.254581691</v>
      </c>
      <c r="X145" s="4">
        <f>CumHKI!W145*Inputs!Z$15*Population!W144</f>
        <v>2413244.1993122236</v>
      </c>
      <c r="Y145" s="4">
        <f>CumHKI!X145*Inputs!AA$15*Population!X144</f>
        <v>3720583.0288983136</v>
      </c>
      <c r="Z145" s="4">
        <f>CumHKI!Y145*Inputs!AB$15*Population!Y144</f>
        <v>5155008.1045575393</v>
      </c>
      <c r="AA145" s="4">
        <f>CumHKI!Z145*Inputs!AC$15*Population!Z144</f>
        <v>6916455.8559687464</v>
      </c>
      <c r="AB145" s="4">
        <f>CumHKI!AA145*Inputs!AD$15*Population!AA144</f>
        <v>9310182.6045314595</v>
      </c>
      <c r="AC145" s="4">
        <f>CumHKI!AB145*Inputs!AE$15*Population!AB144</f>
        <v>12074894.91979423</v>
      </c>
      <c r="AD145" s="4">
        <f>CumHKI!AC145*Inputs!AF$15*Population!AC144</f>
        <v>15167520.424507642</v>
      </c>
      <c r="AE145" s="4">
        <f>CumHKI!AD145*Inputs!AG$15*Population!AD144</f>
        <v>17492197.003280152</v>
      </c>
      <c r="AF145" s="4">
        <f>CumHKI!AE145*Inputs!AH$15*Population!AE144</f>
        <v>20650927.215401284</v>
      </c>
      <c r="AG145" s="4">
        <f>CumHKI!AF145*Inputs!AI$15*Population!AF144</f>
        <v>24649406.712045837</v>
      </c>
      <c r="AH145" s="4">
        <f>CumHKI!AG145*Inputs!AJ$15*Population!AG144</f>
        <v>27226804.197610635</v>
      </c>
      <c r="AI145" s="4">
        <f>CumHKI!AH145*Inputs!AK$15*Population!AH144</f>
        <v>30923963.755250856</v>
      </c>
      <c r="AJ145" s="4">
        <f>CumHKI!AI145*Inputs!AL$15*Population!AI144</f>
        <v>31633774.685791094</v>
      </c>
      <c r="AK145" s="4">
        <f>CumHKI!AJ145*Inputs!AM$15*Population!AJ144</f>
        <v>32036289.161081202</v>
      </c>
      <c r="AL145" s="4">
        <f>CumHKI!AK145*Inputs!AN$15*Population!AK144</f>
        <v>32725507.795659337</v>
      </c>
      <c r="AM145" s="4">
        <f>CumHKI!AL145*Inputs!AO$15*Population!AL144</f>
        <v>32465047.226911161</v>
      </c>
      <c r="AN145" s="4">
        <f>CumHKI!AM145*Inputs!AP$15*Population!AM144</f>
        <v>32618165.687231079</v>
      </c>
      <c r="AO145" s="4">
        <f>CumHKI!AN145*Inputs!AQ$15*Population!AN144</f>
        <v>31663860.46499626</v>
      </c>
      <c r="AP145" s="4">
        <f>CumHKI!AO145*Inputs!AR$15*Population!AO144</f>
        <v>29812889.676701788</v>
      </c>
      <c r="AQ145" s="4">
        <f>CumHKI!AP145*Inputs!AS$15*Population!AP144</f>
        <v>29551877.196089271</v>
      </c>
      <c r="AR145" s="4">
        <f>CumHKI!AQ145*Inputs!AT$15*Population!AQ144</f>
        <v>29583253.485300872</v>
      </c>
      <c r="AS145" s="4">
        <f>CumHKI!AR145*Inputs!AU$15*Population!AR144</f>
        <v>30005066.792114265</v>
      </c>
      <c r="AT145" s="4">
        <f>CumHKI!AS145*Inputs!AV$15*Population!AS144</f>
        <v>29012474.914030459</v>
      </c>
      <c r="AU145" s="4">
        <f>CumHKI!AT145*Inputs!AW$15*Population!AT144</f>
        <v>28467386.638151634</v>
      </c>
      <c r="AV145" s="4">
        <f>CumHKI!AU145*Inputs!AX$15*Population!AU144</f>
        <v>28510345.55505947</v>
      </c>
      <c r="AW145" s="4">
        <f>CumHKI!AV145*Inputs!AY$15*Population!AV144</f>
        <v>27575163.327887993</v>
      </c>
      <c r="AX145" s="4">
        <f>CumHKI!AW145*Inputs!AZ$15*Population!AW144</f>
        <v>27796555.440886952</v>
      </c>
      <c r="AY145" s="4">
        <f>CumHKI!AX145*Inputs!BA$15*Population!AX144</f>
        <v>26777981.814448729</v>
      </c>
      <c r="AZ145" s="4">
        <f>CumHKI!AY145*Inputs!BB$15*Population!AY144</f>
        <v>26475958.174172919</v>
      </c>
      <c r="BA145" s="4">
        <f>CumHKI!AZ145*Inputs!BC$15*Population!AZ144</f>
        <v>27563243.12785751</v>
      </c>
      <c r="BB145" s="4">
        <f>CumHKI!BA145*Inputs!BD$15*Population!BA144</f>
        <v>26819455.707193375</v>
      </c>
      <c r="BC145" s="4">
        <f>CumHKI!BB145*Inputs!BE$15*Population!BB144</f>
        <v>27507910.171611313</v>
      </c>
      <c r="BD145" s="4">
        <f>CumHKI!BC145*Inputs!BF$15*Population!BC144</f>
        <v>27580797.462016892</v>
      </c>
      <c r="BE145" s="4">
        <f>CumHKI!BD145*Inputs!BG$15*Population!BD144</f>
        <v>27637357.167413272</v>
      </c>
      <c r="BF145" s="4">
        <f>CumHKI!BE145*Inputs!BH$15*Population!BE144</f>
        <v>29034794.0891007</v>
      </c>
      <c r="BG145" s="4">
        <f>CumHKI!BF145*Inputs!BI$15*Population!BF144</f>
        <v>29646177.17995967</v>
      </c>
      <c r="BH145" s="4">
        <f>CumHKI!BG145*Inputs!BJ$15*Population!BG144</f>
        <v>28490768.606864139</v>
      </c>
      <c r="BI145" s="4">
        <f>CumHKI!BH145*Inputs!BK$15*Population!BH144</f>
        <v>25070523.266196202</v>
      </c>
      <c r="BJ145" s="4">
        <f>CumHKI!BI145*Inputs!BL$15*Population!BI144</f>
        <v>20753565.178241014</v>
      </c>
      <c r="BK145" s="4">
        <f>CumHKI!BJ145*Inputs!BM$15*Population!BJ144</f>
        <v>17312213.736752253</v>
      </c>
      <c r="BL145" s="4">
        <f>CumHKI!BK145*Inputs!BN$15*Population!BK144</f>
        <v>13410697.490923909</v>
      </c>
      <c r="BM145" s="4">
        <f>CumHKI!BL145*Inputs!BO$15*Population!BL144</f>
        <v>10631927.484585881</v>
      </c>
      <c r="BN145" s="4">
        <f>CumHKI!BM145*Inputs!BP$15*Population!BM144</f>
        <v>8642768.4015249517</v>
      </c>
      <c r="BO145" s="4">
        <f>CumHKI!BN145*Inputs!BQ$15*Population!BN144</f>
        <v>6747551.1827915329</v>
      </c>
      <c r="BP145" s="4">
        <f>CumHKI!BO145*Inputs!BR$15*Population!BO144</f>
        <v>6590768.8522760738</v>
      </c>
      <c r="BQ145" s="4">
        <f>CumHKI!BP145*Inputs!BS$15*Population!BP144</f>
        <v>5470018.9376761569</v>
      </c>
      <c r="BR145" s="4">
        <f>CumHKI!BQ145*Inputs!BT$15*Population!BQ144</f>
        <v>4920323.7530546533</v>
      </c>
      <c r="BS145" s="4">
        <f>CumHKI!BR145*Inputs!BU$15*Population!BR144</f>
        <v>4780248.8769076644</v>
      </c>
      <c r="BT145" s="4">
        <f>CumHKI!BS145*Inputs!BV$15*Population!BS144</f>
        <v>4868462.3961190684</v>
      </c>
      <c r="BU145" s="4">
        <f>CumHKI!BT145*Inputs!BW$15*Population!BT144</f>
        <v>4664424.7296297103</v>
      </c>
      <c r="BV145" s="4">
        <f>CumHKI!BU145*Inputs!BX$15*Population!BU144</f>
        <v>4641514.813098684</v>
      </c>
      <c r="BW145" s="4">
        <f>CumHKI!BV145*Inputs!BY$15*Population!BV144</f>
        <v>4147180.9951334102</v>
      </c>
      <c r="BX145" s="4">
        <f>CumHKI!BW145*Inputs!BZ$15*Population!BW144</f>
        <v>3814722.6358897495</v>
      </c>
      <c r="BY145" s="4">
        <f>CumHKI!BX145*Inputs!CA$15*Population!BX144</f>
        <v>3635562.7624994908</v>
      </c>
      <c r="BZ145" s="4">
        <f>CumHKI!BY145*Inputs!CB$15*Population!BY144</f>
        <v>3466877.6589539526</v>
      </c>
      <c r="CA145" s="4">
        <f>CumHKI!BZ145*Inputs!CC$15*Population!BZ144</f>
        <v>2897207.814159241</v>
      </c>
      <c r="CB145" s="4">
        <f>CumHKI!CA145*Inputs!CD$15*Population!CA144</f>
        <v>3033229.5105858892</v>
      </c>
      <c r="CC145" s="4">
        <f>CumHKI!CB145*Inputs!CE$15*Population!CB144</f>
        <v>2650160.4649613732</v>
      </c>
      <c r="CD145" s="4">
        <f>CumHKI!CC145*Inputs!CF$15*Population!CC144</f>
        <v>2071013.1025397098</v>
      </c>
      <c r="CE145" s="4">
        <f>CumHKI!CD145*Inputs!CG$15*Population!CD144</f>
        <v>1778457.0515036569</v>
      </c>
      <c r="CF145" s="4">
        <f>CumHKI!CE145*Inputs!CH$15*Population!CE144</f>
        <v>1405118.9399035273</v>
      </c>
      <c r="CG145" s="4">
        <f>CumHKI!CF145*Inputs!CI$15*Population!CF144</f>
        <v>1276554.4193003711</v>
      </c>
      <c r="CH145" s="4">
        <f>CumHKI!CG145*Inputs!CJ$15*Population!CG144</f>
        <v>1135568.3692436116</v>
      </c>
      <c r="CI145" s="4">
        <f>CumHKI!CH145*Inputs!CK$15*Population!CH144</f>
        <v>983957.43144530372</v>
      </c>
      <c r="CJ145" s="4">
        <f>CumHKI!CI145*Inputs!CL$15*Population!CI144</f>
        <v>816457.43205749441</v>
      </c>
      <c r="CK145" s="4">
        <f>CumHKI!CJ145*Inputs!CM$15*Population!CJ144</f>
        <v>645171.44721874781</v>
      </c>
      <c r="CL145" s="4">
        <f>CumHKI!CK145*Inputs!CN$15*Population!CK144</f>
        <v>500111.46610900731</v>
      </c>
      <c r="CM145" s="4">
        <f>CumHKI!CL145*Inputs!CO$15*Population!CL144</f>
        <v>391957.64457905263</v>
      </c>
      <c r="CN145" s="4">
        <f>CumHKI!CM145*Inputs!CP$15*Population!CM144</f>
        <v>311746.44586173067</v>
      </c>
      <c r="CO145" s="4">
        <f>CumHKI!CN145*Inputs!CQ$15*Population!CN144</f>
        <v>242670.69556225205</v>
      </c>
      <c r="CP145" s="4">
        <f>CumHKI!CO145*Inputs!CR$15*Population!CO144</f>
        <v>186554.55886890116</v>
      </c>
      <c r="CQ145" s="4">
        <f>CumHKI!CP145*Inputs!CS$15*Population!CP144</f>
        <v>148404.53915934544</v>
      </c>
      <c r="CR145" s="4">
        <f>CumHKI!CQ145*Inputs!CT$15*Population!CQ144</f>
        <v>119228.25665430712</v>
      </c>
      <c r="CS145" s="4">
        <f>CumHKI!CR145*Inputs!CU$15*Population!CR144</f>
        <v>93872.008427801236</v>
      </c>
      <c r="CT145" s="4">
        <f>CumHKI!CS145*Inputs!CV$15*Population!CS144</f>
        <v>71044.635746057509</v>
      </c>
      <c r="CU145" s="4">
        <f>CumHKI!CT145*Inputs!CW$15*Population!CT144</f>
        <v>51423.703497700692</v>
      </c>
      <c r="CV145" s="4">
        <f>CumHKI!CU145*Inputs!CX$15*Population!CU144</f>
        <v>36731.881362303204</v>
      </c>
      <c r="CW145" s="4">
        <f>CumHKI!CV145*Inputs!CY$15*Population!CV144</f>
        <v>27681.525713541367</v>
      </c>
      <c r="CX145" s="4">
        <f>CumHKI!CW145*Inputs!CZ$15*Population!CW144</f>
        <v>22201.26183939871</v>
      </c>
      <c r="CY145" s="4">
        <f>CumHKI!CX145*Inputs!DA$15*Population!CX144</f>
        <v>17187.234153905323</v>
      </c>
      <c r="CZ145" s="4">
        <f>CumHKI!CY145*Inputs!DB$15*Population!CY144</f>
        <v>13274.34387850062</v>
      </c>
    </row>
    <row r="146" spans="1:104" x14ac:dyDescent="0.25">
      <c r="A146">
        <f>'HKFI(x)'!AE144</f>
        <v>2092</v>
      </c>
      <c r="B146">
        <f t="shared" si="4"/>
        <v>1118720640.8563654</v>
      </c>
      <c r="C146">
        <f t="shared" si="5"/>
        <v>3.124013867803499</v>
      </c>
      <c r="D146" s="4">
        <f>CumHKI!C146*Inputs!F$15*Population!C145</f>
        <v>0</v>
      </c>
      <c r="E146" s="4">
        <f>CumHKI!D146*Inputs!G$15*Population!D145</f>
        <v>0</v>
      </c>
      <c r="F146" s="4">
        <f>CumHKI!E146*Inputs!H$15*Population!E145</f>
        <v>0</v>
      </c>
      <c r="G146" s="4">
        <f>CumHKI!F146*Inputs!I$15*Population!F145</f>
        <v>0</v>
      </c>
      <c r="H146" s="4">
        <f>CumHKI!G146*Inputs!J$15*Population!G145</f>
        <v>0</v>
      </c>
      <c r="I146" s="4">
        <f>CumHKI!H146*Inputs!K$15*Population!H145</f>
        <v>0</v>
      </c>
      <c r="J146" s="4">
        <f>CumHKI!I146*Inputs!L$15*Population!I145</f>
        <v>0</v>
      </c>
      <c r="K146" s="4">
        <f>CumHKI!J146*Inputs!M$15*Population!J145</f>
        <v>0</v>
      </c>
      <c r="L146" s="4">
        <f>CumHKI!K146*Inputs!N$15*Population!K145</f>
        <v>0</v>
      </c>
      <c r="M146" s="4">
        <f>CumHKI!L146*Inputs!O$15*Population!L145</f>
        <v>0</v>
      </c>
      <c r="N146" s="4">
        <f>CumHKI!M146*Inputs!P$15*Population!M145</f>
        <v>0</v>
      </c>
      <c r="O146" s="4">
        <f>CumHKI!N146*Inputs!Q$15*Population!N145</f>
        <v>0</v>
      </c>
      <c r="P146" s="4">
        <f>CumHKI!O146*Inputs!R$15*Population!O145</f>
        <v>0</v>
      </c>
      <c r="Q146" s="4">
        <f>CumHKI!P146*Inputs!S$15*Population!P145</f>
        <v>0</v>
      </c>
      <c r="R146" s="4">
        <f>CumHKI!Q146*Inputs!T$15*Population!Q145</f>
        <v>0</v>
      </c>
      <c r="S146" s="4">
        <f>CumHKI!R146*Inputs!U$15*Population!R145</f>
        <v>205842.1934171661</v>
      </c>
      <c r="T146" s="4">
        <f>CumHKI!S146*Inputs!V$15*Population!S145</f>
        <v>289998.12183766498</v>
      </c>
      <c r="U146" s="4">
        <f>CumHKI!T146*Inputs!W$15*Population!T145</f>
        <v>554870.39293340791</v>
      </c>
      <c r="V146" s="4">
        <f>CumHKI!U146*Inputs!X$15*Population!U145</f>
        <v>950859.37309802882</v>
      </c>
      <c r="W146" s="4">
        <f>CumHKI!V146*Inputs!Y$15*Population!V145</f>
        <v>1716303.3794367057</v>
      </c>
      <c r="X146" s="4">
        <f>CumHKI!W146*Inputs!Z$15*Population!W145</f>
        <v>2457681.0722574848</v>
      </c>
      <c r="Y146" s="4">
        <f>CumHKI!X146*Inputs!AA$15*Population!X145</f>
        <v>3768148.3156616408</v>
      </c>
      <c r="Z146" s="4">
        <f>CumHKI!Y146*Inputs!AB$15*Population!Y145</f>
        <v>5183610.5768889422</v>
      </c>
      <c r="AA146" s="4">
        <f>CumHKI!Z146*Inputs!AC$15*Population!Z145</f>
        <v>6927161.3996022763</v>
      </c>
      <c r="AB146" s="4">
        <f>CumHKI!AA146*Inputs!AD$15*Population!AA145</f>
        <v>9337919.0181640796</v>
      </c>
      <c r="AC146" s="4">
        <f>CumHKI!AB146*Inputs!AE$15*Population!AB145</f>
        <v>12124839.857776485</v>
      </c>
      <c r="AD146" s="4">
        <f>CumHKI!AC146*Inputs!AF$15*Population!AC145</f>
        <v>15243935.932857005</v>
      </c>
      <c r="AE146" s="4">
        <f>CumHKI!AD146*Inputs!AG$15*Population!AD145</f>
        <v>17608497.790170874</v>
      </c>
      <c r="AF146" s="4">
        <f>CumHKI!AE146*Inputs!AH$15*Population!AE145</f>
        <v>20835897.692420445</v>
      </c>
      <c r="AG146" s="4">
        <f>CumHKI!AF146*Inputs!AI$15*Population!AF145</f>
        <v>24905552.792267922</v>
      </c>
      <c r="AH146" s="4">
        <f>CumHKI!AG146*Inputs!AJ$15*Population!AG145</f>
        <v>27524926.291080307</v>
      </c>
      <c r="AI146" s="4">
        <f>CumHKI!AH146*Inputs!AK$15*Population!AH145</f>
        <v>31566340.984844375</v>
      </c>
      <c r="AJ146" s="4">
        <f>CumHKI!AI146*Inputs!AL$15*Population!AI145</f>
        <v>32737576.157220967</v>
      </c>
      <c r="AK146" s="4">
        <f>CumHKI!AJ146*Inputs!AM$15*Population!AJ145</f>
        <v>33481390.315501649</v>
      </c>
      <c r="AL146" s="4">
        <f>CumHKI!AK146*Inputs!AN$15*Population!AK145</f>
        <v>34226459.534293376</v>
      </c>
      <c r="AM146" s="4">
        <f>CumHKI!AL146*Inputs!AO$15*Population!AL145</f>
        <v>33998198.04160209</v>
      </c>
      <c r="AN146" s="4">
        <f>CumHKI!AM146*Inputs!AP$15*Population!AM145</f>
        <v>34279382.673555627</v>
      </c>
      <c r="AO146" s="4">
        <f>CumHKI!AN146*Inputs!AQ$15*Population!AN145</f>
        <v>33389502.457691636</v>
      </c>
      <c r="AP146" s="4">
        <f>CumHKI!AO146*Inputs!AR$15*Population!AO145</f>
        <v>31493623.131086696</v>
      </c>
      <c r="AQ146" s="4">
        <f>CumHKI!AP146*Inputs!AS$15*Population!AP145</f>
        <v>31209228.929768756</v>
      </c>
      <c r="AR146" s="4">
        <f>CumHKI!AQ146*Inputs!AT$15*Population!AQ145</f>
        <v>31213956.504349813</v>
      </c>
      <c r="AS146" s="4">
        <f>CumHKI!AR146*Inputs!AU$15*Population!AR145</f>
        <v>31515403.583820369</v>
      </c>
      <c r="AT146" s="4">
        <f>CumHKI!AS146*Inputs!AV$15*Population!AS145</f>
        <v>30260491.105642717</v>
      </c>
      <c r="AU146" s="4">
        <f>CumHKI!AT146*Inputs!AW$15*Population!AT145</f>
        <v>29491779.022760484</v>
      </c>
      <c r="AV146" s="4">
        <f>CumHKI!AU146*Inputs!AX$15*Population!AU145</f>
        <v>29476780.030905016</v>
      </c>
      <c r="AW146" s="4">
        <f>CumHKI!AV146*Inputs!AY$15*Population!AV145</f>
        <v>28497810.191600777</v>
      </c>
      <c r="AX146" s="4">
        <f>CumHKI!AW146*Inputs!AZ$15*Population!AW145</f>
        <v>28232949.443524357</v>
      </c>
      <c r="AY146" s="4">
        <f>CumHKI!AX146*Inputs!BA$15*Population!AX145</f>
        <v>26585225.769635789</v>
      </c>
      <c r="AZ146" s="4">
        <f>CumHKI!AY146*Inputs!BB$15*Population!AY145</f>
        <v>25970033.239557888</v>
      </c>
      <c r="BA146" s="4">
        <f>CumHKI!AZ146*Inputs!BC$15*Population!AZ145</f>
        <v>27238152.113951091</v>
      </c>
      <c r="BB146" s="4">
        <f>CumHKI!BA146*Inputs!BD$15*Population!BA145</f>
        <v>26722595.873176355</v>
      </c>
      <c r="BC146" s="4">
        <f>CumHKI!BB146*Inputs!BE$15*Population!BB145</f>
        <v>27257187.382632248</v>
      </c>
      <c r="BD146" s="4">
        <f>CumHKI!BC146*Inputs!BF$15*Population!BC145</f>
        <v>27118281.083097178</v>
      </c>
      <c r="BE146" s="4">
        <f>CumHKI!BD146*Inputs!BG$15*Population!BD145</f>
        <v>27200100.070257332</v>
      </c>
      <c r="BF146" s="4">
        <f>CumHKI!BE146*Inputs!BH$15*Population!BE145</f>
        <v>28746367.078746371</v>
      </c>
      <c r="BG146" s="4">
        <f>CumHKI!BF146*Inputs!BI$15*Population!BF145</f>
        <v>29317778.259397581</v>
      </c>
      <c r="BH146" s="4">
        <f>CumHKI!BG146*Inputs!BJ$15*Population!BG145</f>
        <v>29203079.771608997</v>
      </c>
      <c r="BI146" s="4">
        <f>CumHKI!BH146*Inputs!BK$15*Population!BH145</f>
        <v>27077172.568017069</v>
      </c>
      <c r="BJ146" s="4">
        <f>CumHKI!BI146*Inputs!BL$15*Population!BI145</f>
        <v>23268358.82088748</v>
      </c>
      <c r="BK146" s="4">
        <f>CumHKI!BJ146*Inputs!BM$15*Population!BJ145</f>
        <v>19437977.350739125</v>
      </c>
      <c r="BL146" s="4">
        <f>CumHKI!BK146*Inputs!BN$15*Population!BK145</f>
        <v>15211365.901099082</v>
      </c>
      <c r="BM146" s="4">
        <f>CumHKI!BL146*Inputs!BO$15*Population!BL145</f>
        <v>11966066.214612989</v>
      </c>
      <c r="BN146" s="4">
        <f>CumHKI!BM146*Inputs!BP$15*Population!BM145</f>
        <v>9470900.7863210719</v>
      </c>
      <c r="BO146" s="4">
        <f>CumHKI!BN146*Inputs!BQ$15*Population!BN145</f>
        <v>7236855.498667134</v>
      </c>
      <c r="BP146" s="4">
        <f>CumHKI!BO146*Inputs!BR$15*Population!BO145</f>
        <v>7128500.8933681529</v>
      </c>
      <c r="BQ146" s="4">
        <f>CumHKI!BP146*Inputs!BS$15*Population!BP145</f>
        <v>5965457.5949546816</v>
      </c>
      <c r="BR146" s="4">
        <f>CumHKI!BQ146*Inputs!BT$15*Population!BQ145</f>
        <v>5207246.1596556595</v>
      </c>
      <c r="BS146" s="4">
        <f>CumHKI!BR146*Inputs!BU$15*Population!BR145</f>
        <v>4834342.4719654033</v>
      </c>
      <c r="BT146" s="4">
        <f>CumHKI!BS146*Inputs!BV$15*Population!BS145</f>
        <v>4794967.952273488</v>
      </c>
      <c r="BU146" s="4">
        <f>CumHKI!BT146*Inputs!BW$15*Population!BT145</f>
        <v>4605749.922383233</v>
      </c>
      <c r="BV146" s="4">
        <f>CumHKI!BU146*Inputs!BX$15*Population!BU145</f>
        <v>4564844.9571106927</v>
      </c>
      <c r="BW146" s="4">
        <f>CumHKI!BV146*Inputs!BY$15*Population!BV145</f>
        <v>4159561.1132270796</v>
      </c>
      <c r="BX146" s="4">
        <f>CumHKI!BW146*Inputs!BZ$15*Population!BW145</f>
        <v>3950147.5197465126</v>
      </c>
      <c r="BY146" s="4">
        <f>CumHKI!BX146*Inputs!CA$15*Population!BX145</f>
        <v>3847820.9109061845</v>
      </c>
      <c r="BZ146" s="4">
        <f>CumHKI!BY146*Inputs!CB$15*Population!BY145</f>
        <v>3650937.54521607</v>
      </c>
      <c r="CA146" s="4">
        <f>CumHKI!BZ146*Inputs!CC$15*Population!BZ145</f>
        <v>3045634.9071956575</v>
      </c>
      <c r="CB146" s="4">
        <f>CumHKI!CA146*Inputs!CD$15*Population!CA145</f>
        <v>3221671.3271913021</v>
      </c>
      <c r="CC146" s="4">
        <f>CumHKI!CB146*Inputs!CE$15*Population!CB145</f>
        <v>2854380.6195723894</v>
      </c>
      <c r="CD146" s="4">
        <f>CumHKI!CC146*Inputs!CF$15*Population!CC145</f>
        <v>2255330.2791958344</v>
      </c>
      <c r="CE146" s="4">
        <f>CumHKI!CD146*Inputs!CG$15*Population!CD145</f>
        <v>1945945.8467918041</v>
      </c>
      <c r="CF146" s="4">
        <f>CumHKI!CE146*Inputs!CH$15*Population!CE145</f>
        <v>1423771.7749802063</v>
      </c>
      <c r="CG146" s="4">
        <f>CumHKI!CF146*Inputs!CI$15*Population!CF145</f>
        <v>1311694.2373338193</v>
      </c>
      <c r="CH146" s="4">
        <f>CumHKI!CG146*Inputs!CJ$15*Population!CG145</f>
        <v>1179424.8544256643</v>
      </c>
      <c r="CI146" s="4">
        <f>CumHKI!CH146*Inputs!CK$15*Population!CH145</f>
        <v>1038623.7793886954</v>
      </c>
      <c r="CJ146" s="4">
        <f>CumHKI!CI146*Inputs!CL$15*Population!CI145</f>
        <v>890782.77100950258</v>
      </c>
      <c r="CK146" s="4">
        <f>CumHKI!CJ146*Inputs!CM$15*Population!CJ145</f>
        <v>729383.38616323925</v>
      </c>
      <c r="CL146" s="4">
        <f>CumHKI!CK146*Inputs!CN$15*Population!CK145</f>
        <v>566368.12177948828</v>
      </c>
      <c r="CM146" s="4">
        <f>CumHKI!CL146*Inputs!CO$15*Population!CL145</f>
        <v>429463.30484797258</v>
      </c>
      <c r="CN146" s="4">
        <f>CumHKI!CM146*Inputs!CP$15*Population!CM145</f>
        <v>328143.72496221366</v>
      </c>
      <c r="CO146" s="4">
        <f>CumHKI!CN146*Inputs!CQ$15*Population!CN145</f>
        <v>253998.07008250782</v>
      </c>
      <c r="CP146" s="4">
        <f>CumHKI!CO146*Inputs!CR$15*Population!CO145</f>
        <v>191376.38197815491</v>
      </c>
      <c r="CQ146" s="4">
        <f>CumHKI!CP146*Inputs!CS$15*Population!CP145</f>
        <v>147121.74634494502</v>
      </c>
      <c r="CR146" s="4">
        <f>CumHKI!CQ146*Inputs!CT$15*Population!CQ145</f>
        <v>117035.65487232567</v>
      </c>
      <c r="CS146" s="4">
        <f>CumHKI!CR146*Inputs!CU$15*Population!CR145</f>
        <v>94026.484471879012</v>
      </c>
      <c r="CT146" s="4">
        <f>CumHKI!CS146*Inputs!CV$15*Population!CS145</f>
        <v>74029.891826501786</v>
      </c>
      <c r="CU146" s="4">
        <f>CumHKI!CT146*Inputs!CW$15*Population!CT145</f>
        <v>56027.635790694578</v>
      </c>
      <c r="CV146" s="4">
        <f>CumHKI!CU146*Inputs!CX$15*Population!CU145</f>
        <v>40554.061546268465</v>
      </c>
      <c r="CW146" s="4">
        <f>CumHKI!CV146*Inputs!CY$15*Population!CV145</f>
        <v>28967.710922331404</v>
      </c>
      <c r="CX146" s="4">
        <f>CumHKI!CW146*Inputs!CZ$15*Population!CW145</f>
        <v>21830.366564939541</v>
      </c>
      <c r="CY146" s="4">
        <f>CumHKI!CX146*Inputs!DA$15*Population!CX145</f>
        <v>17508.48884464446</v>
      </c>
      <c r="CZ146" s="4">
        <f>CumHKI!CY146*Inputs!DB$15*Population!CY145</f>
        <v>13554.297031888602</v>
      </c>
    </row>
    <row r="147" spans="1:104" x14ac:dyDescent="0.25">
      <c r="A147">
        <f>'HKFI(x)'!AE145</f>
        <v>2093</v>
      </c>
      <c r="B147">
        <f t="shared" si="4"/>
        <v>1152404858.8741496</v>
      </c>
      <c r="C147">
        <f t="shared" si="5"/>
        <v>3.0109588388392838</v>
      </c>
      <c r="D147" s="4">
        <f>CumHKI!C147*Inputs!F$15*Population!C146</f>
        <v>0</v>
      </c>
      <c r="E147" s="4">
        <f>CumHKI!D147*Inputs!G$15*Population!D146</f>
        <v>0</v>
      </c>
      <c r="F147" s="4">
        <f>CumHKI!E147*Inputs!H$15*Population!E146</f>
        <v>0</v>
      </c>
      <c r="G147" s="4">
        <f>CumHKI!F147*Inputs!I$15*Population!F146</f>
        <v>0</v>
      </c>
      <c r="H147" s="4">
        <f>CumHKI!G147*Inputs!J$15*Population!G146</f>
        <v>0</v>
      </c>
      <c r="I147" s="4">
        <f>CumHKI!H147*Inputs!K$15*Population!H146</f>
        <v>0</v>
      </c>
      <c r="J147" s="4">
        <f>CumHKI!I147*Inputs!L$15*Population!I146</f>
        <v>0</v>
      </c>
      <c r="K147" s="4">
        <f>CumHKI!J147*Inputs!M$15*Population!J146</f>
        <v>0</v>
      </c>
      <c r="L147" s="4">
        <f>CumHKI!K147*Inputs!N$15*Population!K146</f>
        <v>0</v>
      </c>
      <c r="M147" s="4">
        <f>CumHKI!L147*Inputs!O$15*Population!L146</f>
        <v>0</v>
      </c>
      <c r="N147" s="4">
        <f>CumHKI!M147*Inputs!P$15*Population!M146</f>
        <v>0</v>
      </c>
      <c r="O147" s="4">
        <f>CumHKI!N147*Inputs!Q$15*Population!N146</f>
        <v>0</v>
      </c>
      <c r="P147" s="4">
        <f>CumHKI!O147*Inputs!R$15*Population!O146</f>
        <v>0</v>
      </c>
      <c r="Q147" s="4">
        <f>CumHKI!P147*Inputs!S$15*Population!P146</f>
        <v>0</v>
      </c>
      <c r="R147" s="4">
        <f>CumHKI!Q147*Inputs!T$15*Population!Q146</f>
        <v>0</v>
      </c>
      <c r="S147" s="4">
        <f>CumHKI!R147*Inputs!U$15*Population!R146</f>
        <v>212378.94504558286</v>
      </c>
      <c r="T147" s="4">
        <f>CumHKI!S147*Inputs!V$15*Population!S146</f>
        <v>298702.36991930858</v>
      </c>
      <c r="U147" s="4">
        <f>CumHKI!T147*Inputs!W$15*Population!T146</f>
        <v>569742.52960958797</v>
      </c>
      <c r="V147" s="4">
        <f>CumHKI!U147*Inputs!X$15*Population!U146</f>
        <v>972760.18388182076</v>
      </c>
      <c r="W147" s="4">
        <f>CumHKI!V147*Inputs!Y$15*Population!V146</f>
        <v>1750208.9745533871</v>
      </c>
      <c r="X147" s="4">
        <f>CumHKI!W147*Inputs!Z$15*Population!W146</f>
        <v>2504015.6605873015</v>
      </c>
      <c r="Y147" s="4">
        <f>CumHKI!X147*Inputs!AA$15*Population!X146</f>
        <v>3838344.1114519578</v>
      </c>
      <c r="Z147" s="4">
        <f>CumHKI!Y147*Inputs!AB$15*Population!Y146</f>
        <v>5252119.642548983</v>
      </c>
      <c r="AA147" s="4">
        <f>CumHKI!Z147*Inputs!AC$15*Population!Z146</f>
        <v>6970072.9956928203</v>
      </c>
      <c r="AB147" s="4">
        <f>CumHKI!AA147*Inputs!AD$15*Population!AA146</f>
        <v>9358966.4381179586</v>
      </c>
      <c r="AC147" s="4">
        <f>CumHKI!AB147*Inputs!AE$15*Population!AB146</f>
        <v>12170342.80644246</v>
      </c>
      <c r="AD147" s="4">
        <f>CumHKI!AC147*Inputs!AF$15*Population!AC146</f>
        <v>15320245.156248959</v>
      </c>
      <c r="AE147" s="4">
        <f>CumHKI!AD147*Inputs!AG$15*Population!AD146</f>
        <v>17714843.238445118</v>
      </c>
      <c r="AF147" s="4">
        <f>CumHKI!AE147*Inputs!AH$15*Population!AE146</f>
        <v>20995476.55717558</v>
      </c>
      <c r="AG147" s="4">
        <f>CumHKI!AF147*Inputs!AI$15*Population!AF146</f>
        <v>25153724.71914481</v>
      </c>
      <c r="AH147" s="4">
        <f>CumHKI!AG147*Inputs!AJ$15*Population!AG146</f>
        <v>27838337.765979566</v>
      </c>
      <c r="AI147" s="4">
        <f>CumHKI!AH147*Inputs!AK$15*Population!AH146</f>
        <v>31942818.331726808</v>
      </c>
      <c r="AJ147" s="4">
        <f>CumHKI!AI147*Inputs!AL$15*Population!AI146</f>
        <v>33449470.767063268</v>
      </c>
      <c r="AK147" s="4">
        <f>CumHKI!AJ147*Inputs!AM$15*Population!AJ146</f>
        <v>34682301.378805354</v>
      </c>
      <c r="AL147" s="4">
        <f>CumHKI!AK147*Inputs!AN$15*Population!AK146</f>
        <v>35803532.659924276</v>
      </c>
      <c r="AM147" s="4">
        <f>CumHKI!AL147*Inputs!AO$15*Population!AL146</f>
        <v>35589659.232855745</v>
      </c>
      <c r="AN147" s="4">
        <f>CumHKI!AM147*Inputs!AP$15*Population!AM146</f>
        <v>35929685.228967912</v>
      </c>
      <c r="AO147" s="4">
        <f>CumHKI!AN147*Inputs!AQ$15*Population!AN146</f>
        <v>35119622.814488672</v>
      </c>
      <c r="AP147" s="4">
        <f>CumHKI!AO147*Inputs!AR$15*Population!AO146</f>
        <v>33236897.205158103</v>
      </c>
      <c r="AQ147" s="4">
        <f>CumHKI!AP147*Inputs!AS$15*Population!AP146</f>
        <v>32994342.808179695</v>
      </c>
      <c r="AR147" s="4">
        <f>CumHKI!AQ147*Inputs!AT$15*Population!AQ146</f>
        <v>32989264.219415389</v>
      </c>
      <c r="AS147" s="4">
        <f>CumHKI!AR147*Inputs!AU$15*Population!AR146</f>
        <v>33276435.805568431</v>
      </c>
      <c r="AT147" s="4">
        <f>CumHKI!AS147*Inputs!AV$15*Population!AS146</f>
        <v>31804363.242432561</v>
      </c>
      <c r="AU147" s="4">
        <f>CumHKI!AT147*Inputs!AW$15*Population!AT146</f>
        <v>30778468.793705497</v>
      </c>
      <c r="AV147" s="4">
        <f>CumHKI!AU147*Inputs!AX$15*Population!AU146</f>
        <v>30554397.100114372</v>
      </c>
      <c r="AW147" s="4">
        <f>CumHKI!AV147*Inputs!AY$15*Population!AV146</f>
        <v>29480088.931015342</v>
      </c>
      <c r="AX147" s="4">
        <f>CumHKI!AW147*Inputs!AZ$15*Population!AW146</f>
        <v>29193203.559016716</v>
      </c>
      <c r="AY147" s="4">
        <f>CumHKI!AX147*Inputs!BA$15*Population!AX146</f>
        <v>27015278.026692659</v>
      </c>
      <c r="AZ147" s="4">
        <f>CumHKI!AY147*Inputs!BB$15*Population!AY146</f>
        <v>25792687.298802599</v>
      </c>
      <c r="BA147" s="4">
        <f>CumHKI!AZ147*Inputs!BC$15*Population!AZ146</f>
        <v>26724934.875919968</v>
      </c>
      <c r="BB147" s="4">
        <f>CumHKI!BA147*Inputs!BD$15*Population!BA146</f>
        <v>26411955.761183154</v>
      </c>
      <c r="BC147" s="4">
        <f>CumHKI!BB147*Inputs!BE$15*Population!BB146</f>
        <v>27160251.580743257</v>
      </c>
      <c r="BD147" s="4">
        <f>CumHKI!BC147*Inputs!BF$15*Population!BC146</f>
        <v>26871938.883291032</v>
      </c>
      <c r="BE147" s="4">
        <f>CumHKI!BD147*Inputs!BG$15*Population!BD146</f>
        <v>26743188.552762687</v>
      </c>
      <c r="BF147" s="4">
        <f>CumHKI!BE147*Inputs!BH$15*Population!BE146</f>
        <v>28285573.019774836</v>
      </c>
      <c r="BG147" s="4">
        <f>CumHKI!BF147*Inputs!BI$15*Population!BF146</f>
        <v>29012479.545584988</v>
      </c>
      <c r="BH147" s="4">
        <f>CumHKI!BG147*Inputs!BJ$15*Population!BG146</f>
        <v>28858763.119780932</v>
      </c>
      <c r="BI147" s="4">
        <f>CumHKI!BH147*Inputs!BK$15*Population!BH146</f>
        <v>27727839.824589778</v>
      </c>
      <c r="BJ147" s="4">
        <f>CumHKI!BI147*Inputs!BL$15*Population!BI146</f>
        <v>25102324.684998393</v>
      </c>
      <c r="BK147" s="4">
        <f>CumHKI!BJ147*Inputs!BM$15*Population!BJ146</f>
        <v>21765346.899285123</v>
      </c>
      <c r="BL147" s="4">
        <f>CumHKI!BK147*Inputs!BN$15*Population!BK146</f>
        <v>17054595.842780139</v>
      </c>
      <c r="BM147" s="4">
        <f>CumHKI!BL147*Inputs!BO$15*Population!BL146</f>
        <v>13551361.032213463</v>
      </c>
      <c r="BN147" s="4">
        <f>CumHKI!BM147*Inputs!BP$15*Population!BM146</f>
        <v>10637723.586410077</v>
      </c>
      <c r="BO147" s="4">
        <f>CumHKI!BN147*Inputs!BQ$15*Population!BN146</f>
        <v>7908651.471446028</v>
      </c>
      <c r="BP147" s="4">
        <f>CumHKI!BO147*Inputs!BR$15*Population!BO146</f>
        <v>7620128.0407227688</v>
      </c>
      <c r="BQ147" s="4">
        <f>CumHKI!BP147*Inputs!BS$15*Population!BP146</f>
        <v>6429230.7288362375</v>
      </c>
      <c r="BR147" s="4">
        <f>CumHKI!BQ147*Inputs!BT$15*Population!BQ146</f>
        <v>5656497.7455137186</v>
      </c>
      <c r="BS147" s="4">
        <f>CumHKI!BR147*Inputs!BU$15*Population!BR146</f>
        <v>5095138.2420164002</v>
      </c>
      <c r="BT147" s="4">
        <f>CumHKI!BS147*Inputs!BV$15*Population!BS146</f>
        <v>4827940.2634566305</v>
      </c>
      <c r="BU147" s="4">
        <f>CumHKI!BT147*Inputs!BW$15*Population!BT146</f>
        <v>4513529.8797502434</v>
      </c>
      <c r="BV147" s="4">
        <f>CumHKI!BU147*Inputs!BX$15*Population!BU146</f>
        <v>4480946.177010498</v>
      </c>
      <c r="BW147" s="4">
        <f>CumHKI!BV147*Inputs!BY$15*Population!BV146</f>
        <v>4063685.1753413691</v>
      </c>
      <c r="BX147" s="4">
        <f>CumHKI!BW147*Inputs!BZ$15*Population!BW146</f>
        <v>3935414.6789117116</v>
      </c>
      <c r="BY147" s="4">
        <f>CumHKI!BX147*Inputs!CA$15*Population!BX146</f>
        <v>3958083.5546404663</v>
      </c>
      <c r="BZ147" s="4">
        <f>CumHKI!BY147*Inputs!CB$15*Population!BY146</f>
        <v>3837001.8659631428</v>
      </c>
      <c r="CA147" s="4">
        <f>CumHKI!BZ147*Inputs!CC$15*Population!BZ146</f>
        <v>3180647.6096402053</v>
      </c>
      <c r="CB147" s="4">
        <f>CumHKI!CA147*Inputs!CD$15*Population!CA146</f>
        <v>3354500.5606842469</v>
      </c>
      <c r="CC147" s="4">
        <f>CumHKI!CB147*Inputs!CE$15*Population!CB146</f>
        <v>2999849.2504632222</v>
      </c>
      <c r="CD147" s="4">
        <f>CumHKI!CC147*Inputs!CF$15*Population!CC146</f>
        <v>2402825.8650709991</v>
      </c>
      <c r="CE147" s="4">
        <f>CumHKI!CD147*Inputs!CG$15*Population!CD146</f>
        <v>2097718.1064343839</v>
      </c>
      <c r="CF147" s="4">
        <f>CumHKI!CE147*Inputs!CH$15*Population!CE146</f>
        <v>1544762.0492626103</v>
      </c>
      <c r="CG147" s="4">
        <f>CumHKI!CF147*Inputs!CI$15*Population!CF146</f>
        <v>1321166.9532180745</v>
      </c>
      <c r="CH147" s="4">
        <f>CumHKI!CG147*Inputs!CJ$15*Population!CG146</f>
        <v>1206508.881079315</v>
      </c>
      <c r="CI147" s="4">
        <f>CumHKI!CH147*Inputs!CK$15*Population!CH146</f>
        <v>1075036.7854513105</v>
      </c>
      <c r="CJ147" s="4">
        <f>CumHKI!CI147*Inputs!CL$15*Population!CI146</f>
        <v>939330.26498126285</v>
      </c>
      <c r="CK147" s="4">
        <f>CumHKI!CJ147*Inputs!CM$15*Population!CJ146</f>
        <v>800280.92244882521</v>
      </c>
      <c r="CL147" s="4">
        <f>CumHKI!CK147*Inputs!CN$15*Population!CK146</f>
        <v>649750.73570886068</v>
      </c>
      <c r="CM147" s="4">
        <f>CumHKI!CL147*Inputs!CO$15*Population!CL146</f>
        <v>499018.72451640997</v>
      </c>
      <c r="CN147" s="4">
        <f>CumHKI!CM147*Inputs!CP$15*Population!CM146</f>
        <v>373824.81398503069</v>
      </c>
      <c r="CO147" s="4">
        <f>CumHKI!CN147*Inputs!CQ$15*Population!CN146</f>
        <v>282492.57942534378</v>
      </c>
      <c r="CP147" s="4">
        <f>CumHKI!CO147*Inputs!CR$15*Population!CO146</f>
        <v>216803.56839087093</v>
      </c>
      <c r="CQ147" s="4">
        <f>CumHKI!CP147*Inputs!CS$15*Population!CP146</f>
        <v>163351.95974174343</v>
      </c>
      <c r="CR147" s="4">
        <f>CumHKI!CQ147*Inputs!CT$15*Population!CQ146</f>
        <v>125577.80295385512</v>
      </c>
      <c r="CS147" s="4">
        <f>CumHKI!CR147*Inputs!CU$15*Population!CR146</f>
        <v>99897.40314578102</v>
      </c>
      <c r="CT147" s="4">
        <f>CumHKI!CS147*Inputs!CV$15*Population!CS146</f>
        <v>80257.607272883237</v>
      </c>
      <c r="CU147" s="4">
        <f>CumHKI!CT147*Inputs!CW$15*Population!CT146</f>
        <v>63189.238840917773</v>
      </c>
      <c r="CV147" s="4">
        <f>CumHKI!CU147*Inputs!CX$15*Population!CU146</f>
        <v>47823.16402632853</v>
      </c>
      <c r="CW147" s="4">
        <f>CumHKI!CV147*Inputs!CY$15*Population!CV146</f>
        <v>34615.480555100112</v>
      </c>
      <c r="CX147" s="4">
        <f>CumHKI!CW147*Inputs!CZ$15*Population!CW146</f>
        <v>24725.790609497879</v>
      </c>
      <c r="CY147" s="4">
        <f>CumHKI!CX147*Inputs!DA$15*Population!CX146</f>
        <v>18633.611542883904</v>
      </c>
      <c r="CZ147" s="4">
        <f>CumHKI!CY147*Inputs!DB$15*Population!CY146</f>
        <v>14944.612994176014</v>
      </c>
    </row>
    <row r="148" spans="1:104" x14ac:dyDescent="0.25">
      <c r="A148">
        <f>'HKFI(x)'!AE146</f>
        <v>2094</v>
      </c>
      <c r="B148">
        <f t="shared" si="4"/>
        <v>1185942702.8157411</v>
      </c>
      <c r="C148">
        <f t="shared" si="5"/>
        <v>2.9102483978032279</v>
      </c>
      <c r="D148" s="4">
        <f>CumHKI!C148*Inputs!F$15*Population!C147</f>
        <v>0</v>
      </c>
      <c r="E148" s="4">
        <f>CumHKI!D148*Inputs!G$15*Population!D147</f>
        <v>0</v>
      </c>
      <c r="F148" s="4">
        <f>CumHKI!E148*Inputs!H$15*Population!E147</f>
        <v>0</v>
      </c>
      <c r="G148" s="4">
        <f>CumHKI!F148*Inputs!I$15*Population!F147</f>
        <v>0</v>
      </c>
      <c r="H148" s="4">
        <f>CumHKI!G148*Inputs!J$15*Population!G147</f>
        <v>0</v>
      </c>
      <c r="I148" s="4">
        <f>CumHKI!H148*Inputs!K$15*Population!H147</f>
        <v>0</v>
      </c>
      <c r="J148" s="4">
        <f>CumHKI!I148*Inputs!L$15*Population!I147</f>
        <v>0</v>
      </c>
      <c r="K148" s="4">
        <f>CumHKI!J148*Inputs!M$15*Population!J147</f>
        <v>0</v>
      </c>
      <c r="L148" s="4">
        <f>CumHKI!K148*Inputs!N$15*Population!K147</f>
        <v>0</v>
      </c>
      <c r="M148" s="4">
        <f>CumHKI!L148*Inputs!O$15*Population!L147</f>
        <v>0</v>
      </c>
      <c r="N148" s="4">
        <f>CumHKI!M148*Inputs!P$15*Population!M147</f>
        <v>0</v>
      </c>
      <c r="O148" s="4">
        <f>CumHKI!N148*Inputs!Q$15*Population!N147</f>
        <v>0</v>
      </c>
      <c r="P148" s="4">
        <f>CumHKI!O148*Inputs!R$15*Population!O147</f>
        <v>0</v>
      </c>
      <c r="Q148" s="4">
        <f>CumHKI!P148*Inputs!S$15*Population!P147</f>
        <v>0</v>
      </c>
      <c r="R148" s="4">
        <f>CumHKI!Q148*Inputs!T$15*Population!Q147</f>
        <v>0</v>
      </c>
      <c r="S148" s="4">
        <f>CumHKI!R148*Inputs!U$15*Population!R147</f>
        <v>219110.35226445791</v>
      </c>
      <c r="T148" s="4">
        <f>CumHKI!S148*Inputs!V$15*Population!S147</f>
        <v>307628.71955775871</v>
      </c>
      <c r="U148" s="4">
        <f>CumHKI!T148*Inputs!W$15*Population!T147</f>
        <v>585881.57727362157</v>
      </c>
      <c r="V148" s="4">
        <f>CumHKI!U148*Inputs!X$15*Population!U147</f>
        <v>997601.10730600718</v>
      </c>
      <c r="W148" s="4">
        <f>CumHKI!V148*Inputs!Y$15*Population!V147</f>
        <v>1788264.5507286862</v>
      </c>
      <c r="X148" s="4">
        <f>CumHKI!W148*Inputs!Z$15*Population!W147</f>
        <v>2550576.0923028309</v>
      </c>
      <c r="Y148" s="4">
        <f>CumHKI!X148*Inputs!AA$15*Population!X147</f>
        <v>3906787.4317306401</v>
      </c>
      <c r="Z148" s="4">
        <f>CumHKI!Y148*Inputs!AB$15*Population!Y147</f>
        <v>5345589.7599055078</v>
      </c>
      <c r="AA148" s="4">
        <f>CumHKI!Z148*Inputs!AC$15*Population!Z147</f>
        <v>7057769.1299787229</v>
      </c>
      <c r="AB148" s="4">
        <f>CumHKI!AA148*Inputs!AD$15*Population!AA147</f>
        <v>9411322.0494979825</v>
      </c>
      <c r="AC148" s="4">
        <f>CumHKI!AB148*Inputs!AE$15*Population!AB147</f>
        <v>12191054.565923249</v>
      </c>
      <c r="AD148" s="4">
        <f>CumHKI!AC148*Inputs!AF$15*Population!AC147</f>
        <v>15370758.463293612</v>
      </c>
      <c r="AE148" s="4">
        <f>CumHKI!AD148*Inputs!AG$15*Population!AD147</f>
        <v>17798703.26081834</v>
      </c>
      <c r="AF148" s="4">
        <f>CumHKI!AE148*Inputs!AH$15*Population!AE147</f>
        <v>21116699.075468294</v>
      </c>
      <c r="AG148" s="4">
        <f>CumHKI!AF148*Inputs!AI$15*Population!AF147</f>
        <v>25339924.908763263</v>
      </c>
      <c r="AH148" s="4">
        <f>CumHKI!AG148*Inputs!AJ$15*Population!AG147</f>
        <v>28108814.519283652</v>
      </c>
      <c r="AI148" s="4">
        <f>CumHKI!AH148*Inputs!AK$15*Population!AH147</f>
        <v>32298689.427348819</v>
      </c>
      <c r="AJ148" s="4">
        <f>CumHKI!AI148*Inputs!AL$15*Population!AI147</f>
        <v>33840328.017481513</v>
      </c>
      <c r="AK148" s="4">
        <f>CumHKI!AJ148*Inputs!AM$15*Population!AJ147</f>
        <v>35428395.151925996</v>
      </c>
      <c r="AL148" s="4">
        <f>CumHKI!AK148*Inputs!AN$15*Population!AK147</f>
        <v>37079751.901166208</v>
      </c>
      <c r="AM148" s="4">
        <f>CumHKI!AL148*Inputs!AO$15*Population!AL147</f>
        <v>37221958.789876349</v>
      </c>
      <c r="AN148" s="4">
        <f>CumHKI!AM148*Inputs!AP$15*Population!AM147</f>
        <v>37604197.337828547</v>
      </c>
      <c r="AO148" s="4">
        <f>CumHKI!AN148*Inputs!AQ$15*Population!AN147</f>
        <v>36803570.85227827</v>
      </c>
      <c r="AP148" s="4">
        <f>CumHKI!AO148*Inputs!AR$15*Population!AO147</f>
        <v>34952885.167725556</v>
      </c>
      <c r="AQ148" s="4">
        <f>CumHKI!AP148*Inputs!AS$15*Population!AP147</f>
        <v>34814671.041012228</v>
      </c>
      <c r="AR148" s="4">
        <f>CumHKI!AQ148*Inputs!AT$15*Population!AQ147</f>
        <v>34870492.217789099</v>
      </c>
      <c r="AS148" s="4">
        <f>CumHKI!AR148*Inputs!AU$15*Population!AR147</f>
        <v>35164153.582653292</v>
      </c>
      <c r="AT148" s="4">
        <f>CumHKI!AS148*Inputs!AV$15*Population!AS147</f>
        <v>33577984.217090622</v>
      </c>
      <c r="AU148" s="4">
        <f>CumHKI!AT148*Inputs!AW$15*Population!AT147</f>
        <v>32345093.622581236</v>
      </c>
      <c r="AV148" s="4">
        <f>CumHKI!AU148*Inputs!AX$15*Population!AU147</f>
        <v>31882989.970754195</v>
      </c>
      <c r="AW148" s="4">
        <f>CumHKI!AV148*Inputs!AY$15*Population!AV147</f>
        <v>30553453.237175848</v>
      </c>
      <c r="AX148" s="4">
        <f>CumHKI!AW148*Inputs!AZ$15*Population!AW147</f>
        <v>30196607.442522105</v>
      </c>
      <c r="AY148" s="4">
        <f>CumHKI!AX148*Inputs!BA$15*Population!AX147</f>
        <v>27932917.757289954</v>
      </c>
      <c r="AZ148" s="4">
        <f>CumHKI!AY148*Inputs!BB$15*Population!AY147</f>
        <v>26209361.594354659</v>
      </c>
      <c r="BA148" s="4">
        <f>CumHKI!AZ148*Inputs!BC$15*Population!AZ147</f>
        <v>26542008.826975197</v>
      </c>
      <c r="BB148" s="4">
        <f>CumHKI!BA148*Inputs!BD$15*Population!BA147</f>
        <v>25914271.625732217</v>
      </c>
      <c r="BC148" s="4">
        <f>CumHKI!BB148*Inputs!BE$15*Population!BB147</f>
        <v>26844854.531928431</v>
      </c>
      <c r="BD148" s="4">
        <f>CumHKI!BC148*Inputs!BF$15*Population!BC147</f>
        <v>26776424.295995645</v>
      </c>
      <c r="BE148" s="4">
        <f>CumHKI!BD148*Inputs!BG$15*Population!BD147</f>
        <v>26503894.760107186</v>
      </c>
      <c r="BF148" s="4">
        <f>CumHKI!BE148*Inputs!BH$15*Population!BE147</f>
        <v>27818865.655319575</v>
      </c>
      <c r="BG148" s="4">
        <f>CumHKI!BF148*Inputs!BI$15*Population!BF147</f>
        <v>28558045.733406082</v>
      </c>
      <c r="BH148" s="4">
        <f>CumHKI!BG148*Inputs!BJ$15*Population!BG147</f>
        <v>28567691.684613079</v>
      </c>
      <c r="BI148" s="4">
        <f>CumHKI!BH148*Inputs!BK$15*Population!BH147</f>
        <v>27409607.897807505</v>
      </c>
      <c r="BJ148" s="4">
        <f>CumHKI!BI148*Inputs!BL$15*Population!BI147</f>
        <v>25713514.529089879</v>
      </c>
      <c r="BK148" s="4">
        <f>CumHKI!BJ148*Inputs!BM$15*Population!BJ147</f>
        <v>23489530.284280211</v>
      </c>
      <c r="BL148" s="4">
        <f>CumHKI!BK148*Inputs!BN$15*Population!BK147</f>
        <v>19106436.372805595</v>
      </c>
      <c r="BM148" s="4">
        <f>CumHKI!BL148*Inputs!BO$15*Population!BL147</f>
        <v>15204564.807415282</v>
      </c>
      <c r="BN148" s="4">
        <f>CumHKI!BM148*Inputs!BP$15*Population!BM147</f>
        <v>12059904.078423681</v>
      </c>
      <c r="BO148" s="4">
        <f>CumHKI!BN148*Inputs!BQ$15*Population!BN147</f>
        <v>8893053.8057867438</v>
      </c>
      <c r="BP148" s="4">
        <f>CumHKI!BO148*Inputs!BR$15*Population!BO147</f>
        <v>8335082.7754318472</v>
      </c>
      <c r="BQ148" s="4">
        <f>CumHKI!BP148*Inputs!BS$15*Population!BP147</f>
        <v>6877970.774682615</v>
      </c>
      <c r="BR148" s="4">
        <f>CumHKI!BQ148*Inputs!BT$15*Population!BQ147</f>
        <v>6102734.6236742754</v>
      </c>
      <c r="BS148" s="4">
        <f>CumHKI!BR148*Inputs!BU$15*Population!BR147</f>
        <v>5541704.2332765302</v>
      </c>
      <c r="BT148" s="4">
        <f>CumHKI!BS148*Inputs!BV$15*Population!BS147</f>
        <v>5097230.8838841142</v>
      </c>
      <c r="BU148" s="4">
        <f>CumHKI!BT148*Inputs!BW$15*Population!BT147</f>
        <v>4554319.4620551402</v>
      </c>
      <c r="BV148" s="4">
        <f>CumHKI!BU148*Inputs!BX$15*Population!BU147</f>
        <v>4400583.184763941</v>
      </c>
      <c r="BW148" s="4">
        <f>CumHKI!BV148*Inputs!BY$15*Population!BV147</f>
        <v>3995790.0184107139</v>
      </c>
      <c r="BX148" s="4">
        <f>CumHKI!BW148*Inputs!BZ$15*Population!BW147</f>
        <v>3849276.0578991952</v>
      </c>
      <c r="BY148" s="4">
        <f>CumHKI!BX148*Inputs!CA$15*Population!BX147</f>
        <v>3949809.4882578733</v>
      </c>
      <c r="BZ148" s="4">
        <f>CumHKI!BY148*Inputs!CB$15*Population!BY147</f>
        <v>3957488.3074005521</v>
      </c>
      <c r="CA148" s="4">
        <f>CumHKI!BZ148*Inputs!CC$15*Population!BZ147</f>
        <v>3354277.0355583332</v>
      </c>
      <c r="CB148" s="4">
        <f>CumHKI!CA148*Inputs!CD$15*Population!CA147</f>
        <v>3514247.3685795101</v>
      </c>
      <c r="CC148" s="4">
        <f>CumHKI!CB148*Inputs!CE$15*Population!CB147</f>
        <v>3132943.5240802518</v>
      </c>
      <c r="CD148" s="4">
        <f>CumHKI!CC148*Inputs!CF$15*Population!CC147</f>
        <v>2531699.741795422</v>
      </c>
      <c r="CE148" s="4">
        <f>CumHKI!CD148*Inputs!CG$15*Population!CD147</f>
        <v>2238992.374166097</v>
      </c>
      <c r="CF148" s="4">
        <f>CumHKI!CE148*Inputs!CH$15*Population!CE147</f>
        <v>1667548.8123617773</v>
      </c>
      <c r="CG148" s="4">
        <f>CumHKI!CF148*Inputs!CI$15*Population!CF147</f>
        <v>1435974.6151847753</v>
      </c>
      <c r="CH148" s="4">
        <f>CumHKI!CG148*Inputs!CJ$15*Population!CG147</f>
        <v>1218211.3938705968</v>
      </c>
      <c r="CI148" s="4">
        <f>CumHKI!CH148*Inputs!CK$15*Population!CH147</f>
        <v>1100996.4345397195</v>
      </c>
      <c r="CJ148" s="4">
        <f>CumHKI!CI148*Inputs!CL$15*Population!CI147</f>
        <v>970351.25075810263</v>
      </c>
      <c r="CK148" s="4">
        <f>CumHKI!CJ148*Inputs!CM$15*Population!CJ147</f>
        <v>839771.8172881403</v>
      </c>
      <c r="CL148" s="4">
        <f>CumHKI!CK148*Inputs!CN$15*Population!CK147</f>
        <v>709550.19835797732</v>
      </c>
      <c r="CM148" s="4">
        <f>CumHKI!CL148*Inputs!CO$15*Population!CL147</f>
        <v>569928.45707518957</v>
      </c>
      <c r="CN148" s="4">
        <f>CumHKI!CM148*Inputs!CP$15*Population!CM147</f>
        <v>431520.14759556524</v>
      </c>
      <c r="CO148" s="4">
        <f>CumHKI!CN148*Inputs!CQ$15*Population!CN147</f>
        <v>318071.5074139706</v>
      </c>
      <c r="CP148" s="4">
        <f>CumHKI!CO148*Inputs!CR$15*Population!CO147</f>
        <v>236752.69857555541</v>
      </c>
      <c r="CQ148" s="4">
        <f>CumHKI!CP148*Inputs!CS$15*Population!CP147</f>
        <v>181699.74581903557</v>
      </c>
      <c r="CR148" s="4">
        <f>CumHKI!CQ148*Inputs!CT$15*Population!CQ147</f>
        <v>136902.77233170258</v>
      </c>
      <c r="CS148" s="4">
        <f>CumHKI!CR148*Inputs!CU$15*Population!CR147</f>
        <v>105244.83082350041</v>
      </c>
      <c r="CT148" s="4">
        <f>CumHKI!CS148*Inputs!CV$15*Population!CS147</f>
        <v>83722.481573022131</v>
      </c>
      <c r="CU148" s="4">
        <f>CumHKI!CT148*Inputs!CW$15*Population!CT147</f>
        <v>67262.669843311072</v>
      </c>
      <c r="CV148" s="4">
        <f>CumHKI!CU148*Inputs!CX$15*Population!CU147</f>
        <v>52957.932017029234</v>
      </c>
      <c r="CW148" s="4">
        <f>CumHKI!CV148*Inputs!CY$15*Population!CV147</f>
        <v>40079.860365489403</v>
      </c>
      <c r="CX148" s="4">
        <f>CumHKI!CW148*Inputs!CZ$15*Population!CW147</f>
        <v>29010.703398230133</v>
      </c>
      <c r="CY148" s="4">
        <f>CumHKI!CX148*Inputs!DA$15*Population!CX147</f>
        <v>20722.305920817289</v>
      </c>
      <c r="CZ148" s="4">
        <f>CumHKI!CY148*Inputs!DB$15*Population!CY147</f>
        <v>15616.544073336465</v>
      </c>
    </row>
    <row r="149" spans="1:104" x14ac:dyDescent="0.25">
      <c r="A149">
        <f>'HKFI(x)'!AE147</f>
        <v>2095</v>
      </c>
      <c r="B149">
        <f t="shared" si="4"/>
        <v>1219391432.6592011</v>
      </c>
      <c r="C149">
        <f t="shared" si="5"/>
        <v>2.8204338847099386</v>
      </c>
      <c r="D149" s="4">
        <f>CumHKI!C149*Inputs!F$15*Population!C148</f>
        <v>0</v>
      </c>
      <c r="E149" s="4">
        <f>CumHKI!D149*Inputs!G$15*Population!D148</f>
        <v>0</v>
      </c>
      <c r="F149" s="4">
        <f>CumHKI!E149*Inputs!H$15*Population!E148</f>
        <v>0</v>
      </c>
      <c r="G149" s="4">
        <f>CumHKI!F149*Inputs!I$15*Population!F148</f>
        <v>0</v>
      </c>
      <c r="H149" s="4">
        <f>CumHKI!G149*Inputs!J$15*Population!G148</f>
        <v>0</v>
      </c>
      <c r="I149" s="4">
        <f>CumHKI!H149*Inputs!K$15*Population!H148</f>
        <v>0</v>
      </c>
      <c r="J149" s="4">
        <f>CumHKI!I149*Inputs!L$15*Population!I148</f>
        <v>0</v>
      </c>
      <c r="K149" s="4">
        <f>CumHKI!J149*Inputs!M$15*Population!J148</f>
        <v>0</v>
      </c>
      <c r="L149" s="4">
        <f>CumHKI!K149*Inputs!N$15*Population!K148</f>
        <v>0</v>
      </c>
      <c r="M149" s="4">
        <f>CumHKI!L149*Inputs!O$15*Population!L148</f>
        <v>0</v>
      </c>
      <c r="N149" s="4">
        <f>CumHKI!M149*Inputs!P$15*Population!M148</f>
        <v>0</v>
      </c>
      <c r="O149" s="4">
        <f>CumHKI!N149*Inputs!Q$15*Population!N148</f>
        <v>0</v>
      </c>
      <c r="P149" s="4">
        <f>CumHKI!O149*Inputs!R$15*Population!O148</f>
        <v>0</v>
      </c>
      <c r="Q149" s="4">
        <f>CumHKI!P149*Inputs!S$15*Population!P148</f>
        <v>0</v>
      </c>
      <c r="R149" s="4">
        <f>CumHKI!Q149*Inputs!T$15*Population!Q148</f>
        <v>0</v>
      </c>
      <c r="S149" s="4">
        <f>CumHKI!R149*Inputs!U$15*Population!R148</f>
        <v>225742.73977924974</v>
      </c>
      <c r="T149" s="4">
        <f>CumHKI!S149*Inputs!V$15*Population!S148</f>
        <v>316745.14660423022</v>
      </c>
      <c r="U149" s="4">
        <f>CumHKI!T149*Inputs!W$15*Population!T148</f>
        <v>602287.94400766829</v>
      </c>
      <c r="V149" s="4">
        <f>CumHKI!U149*Inputs!X$15*Population!U148</f>
        <v>1024498.4405485467</v>
      </c>
      <c r="W149" s="4">
        <f>CumHKI!V149*Inputs!Y$15*Population!V148</f>
        <v>1831470.9087170537</v>
      </c>
      <c r="X149" s="4">
        <f>CumHKI!W149*Inputs!Z$15*Population!W148</f>
        <v>2602862.0945942234</v>
      </c>
      <c r="Y149" s="4">
        <f>CumHKI!X149*Inputs!AA$15*Population!X148</f>
        <v>3974941.6574073085</v>
      </c>
      <c r="Z149" s="4">
        <f>CumHKI!Y149*Inputs!AB$15*Population!Y148</f>
        <v>5435946.5573786292</v>
      </c>
      <c r="AA149" s="4">
        <f>CumHKI!Z149*Inputs!AC$15*Population!Z148</f>
        <v>7178308.405919712</v>
      </c>
      <c r="AB149" s="4">
        <f>CumHKI!AA149*Inputs!AD$15*Population!AA148</f>
        <v>9523247.2059094831</v>
      </c>
      <c r="AC149" s="4">
        <f>CumHKI!AB149*Inputs!AE$15*Population!AB148</f>
        <v>12251485.906650959</v>
      </c>
      <c r="AD149" s="4">
        <f>CumHKI!AC149*Inputs!AF$15*Population!AC148</f>
        <v>15388798.145825915</v>
      </c>
      <c r="AE149" s="4">
        <f>CumHKI!AD149*Inputs!AG$15*Population!AD148</f>
        <v>17851997.88558612</v>
      </c>
      <c r="AF149" s="4">
        <f>CumHKI!AE149*Inputs!AH$15*Population!AE148</f>
        <v>21210265.71839793</v>
      </c>
      <c r="AG149" s="4">
        <f>CumHKI!AF149*Inputs!AI$15*Population!AF148</f>
        <v>25478712.314794362</v>
      </c>
      <c r="AH149" s="4">
        <f>CumHKI!AG149*Inputs!AJ$15*Population!AG148</f>
        <v>28308811.839137379</v>
      </c>
      <c r="AI149" s="4">
        <f>CumHKI!AH149*Inputs!AK$15*Population!AH148</f>
        <v>32603472.576783996</v>
      </c>
      <c r="AJ149" s="4">
        <f>CumHKI!AI149*Inputs!AL$15*Population!AI148</f>
        <v>34207978.928966574</v>
      </c>
      <c r="AK149" s="4">
        <f>CumHKI!AJ149*Inputs!AM$15*Population!AJ148</f>
        <v>35832712.832837924</v>
      </c>
      <c r="AL149" s="4">
        <f>CumHKI!AK149*Inputs!AN$15*Population!AK148</f>
        <v>37867604.429929838</v>
      </c>
      <c r="AM149" s="4">
        <f>CumHKI!AL149*Inputs!AO$15*Population!AL148</f>
        <v>38539253.274632752</v>
      </c>
      <c r="AN149" s="4">
        <f>CumHKI!AM149*Inputs!AP$15*Population!AM148</f>
        <v>39319667.607316047</v>
      </c>
      <c r="AO149" s="4">
        <f>CumHKI!AN149*Inputs!AQ$15*Population!AN148</f>
        <v>38510087.321436621</v>
      </c>
      <c r="AP149" s="4">
        <f>CumHKI!AO149*Inputs!AR$15*Population!AO148</f>
        <v>36620936.599354543</v>
      </c>
      <c r="AQ149" s="4">
        <f>CumHKI!AP149*Inputs!AS$15*Population!AP148</f>
        <v>36604476.864922449</v>
      </c>
      <c r="AR149" s="4">
        <f>CumHKI!AQ149*Inputs!AT$15*Population!AQ148</f>
        <v>36786843.744807839</v>
      </c>
      <c r="AS149" s="4">
        <f>CumHKI!AR149*Inputs!AU$15*Population!AR148</f>
        <v>37162186.90961916</v>
      </c>
      <c r="AT149" s="4">
        <f>CumHKI!AS149*Inputs!AV$15*Population!AS148</f>
        <v>35476782.491161853</v>
      </c>
      <c r="AU149" s="4">
        <f>CumHKI!AT149*Inputs!AW$15*Population!AT148</f>
        <v>34144203.45809447</v>
      </c>
      <c r="AV149" s="4">
        <f>CumHKI!AU149*Inputs!AX$15*Population!AU148</f>
        <v>33501005.455586676</v>
      </c>
      <c r="AW149" s="4">
        <f>CumHKI!AV149*Inputs!AY$15*Population!AV148</f>
        <v>31876570.676575471</v>
      </c>
      <c r="AX149" s="4">
        <f>CumHKI!AW149*Inputs!AZ$15*Population!AW148</f>
        <v>31290626.201455195</v>
      </c>
      <c r="AY149" s="4">
        <f>CumHKI!AX149*Inputs!BA$15*Population!AX148</f>
        <v>28889403.357445031</v>
      </c>
      <c r="AZ149" s="4">
        <f>CumHKI!AY149*Inputs!BB$15*Population!AY148</f>
        <v>27097642.253167275</v>
      </c>
      <c r="BA149" s="4">
        <f>CumHKI!AZ149*Inputs!BC$15*Population!AZ148</f>
        <v>26969399.695931464</v>
      </c>
      <c r="BB149" s="4">
        <f>CumHKI!BA149*Inputs!BD$15*Population!BA148</f>
        <v>25735708.411073111</v>
      </c>
      <c r="BC149" s="4">
        <f>CumHKI!BB149*Inputs!BE$15*Population!BB148</f>
        <v>26338189.284638572</v>
      </c>
      <c r="BD149" s="4">
        <f>CumHKI!BC149*Inputs!BF$15*Population!BC148</f>
        <v>26465025.046024937</v>
      </c>
      <c r="BE149" s="4">
        <f>CumHKI!BD149*Inputs!BG$15*Population!BD148</f>
        <v>26408956.526221842</v>
      </c>
      <c r="BF149" s="4">
        <f>CumHKI!BE149*Inputs!BH$15*Population!BE148</f>
        <v>27572942.634898137</v>
      </c>
      <c r="BG149" s="4">
        <f>CumHKI!BF149*Inputs!BI$15*Population!BF148</f>
        <v>28094598.098161649</v>
      </c>
      <c r="BH149" s="4">
        <f>CumHKI!BG149*Inputs!BJ$15*Population!BG148</f>
        <v>28129953.753727511</v>
      </c>
      <c r="BI149" s="4">
        <f>CumHKI!BH149*Inputs!BK$15*Population!BH148</f>
        <v>27141428.785032682</v>
      </c>
      <c r="BJ149" s="4">
        <f>CumHKI!BI149*Inputs!BL$15*Population!BI148</f>
        <v>25425820.780359715</v>
      </c>
      <c r="BK149" s="4">
        <f>CumHKI!BJ149*Inputs!BM$15*Population!BJ148</f>
        <v>24068324.315728001</v>
      </c>
      <c r="BL149" s="4">
        <f>CumHKI!BK149*Inputs!BN$15*Population!BK148</f>
        <v>20627128.834955581</v>
      </c>
      <c r="BM149" s="4">
        <f>CumHKI!BL149*Inputs!BO$15*Population!BL148</f>
        <v>17042256.157051001</v>
      </c>
      <c r="BN149" s="4">
        <f>CumHKI!BM149*Inputs!BP$15*Population!BM148</f>
        <v>13540850.720616756</v>
      </c>
      <c r="BO149" s="4">
        <f>CumHKI!BN149*Inputs!BQ$15*Population!BN148</f>
        <v>10092680.768873429</v>
      </c>
      <c r="BP149" s="4">
        <f>CumHKI!BO149*Inputs!BR$15*Population!BO148</f>
        <v>9383148.2900170889</v>
      </c>
      <c r="BQ149" s="4">
        <f>CumHKI!BP149*Inputs!BS$15*Population!BP148</f>
        <v>7530112.976510861</v>
      </c>
      <c r="BR149" s="4">
        <f>CumHKI!BQ149*Inputs!BT$15*Population!BQ148</f>
        <v>6533730.0087781344</v>
      </c>
      <c r="BS149" s="4">
        <f>CumHKI!BR149*Inputs!BU$15*Population!BR148</f>
        <v>5985283.9638750171</v>
      </c>
      <c r="BT149" s="4">
        <f>CumHKI!BS149*Inputs!BV$15*Population!BS148</f>
        <v>5551076.1881113872</v>
      </c>
      <c r="BU149" s="4">
        <f>CumHKI!BT149*Inputs!BW$15*Population!BT148</f>
        <v>4816901.2129909061</v>
      </c>
      <c r="BV149" s="4">
        <f>CumHKI!BU149*Inputs!BX$15*Population!BU148</f>
        <v>4450187.8692922955</v>
      </c>
      <c r="BW149" s="4">
        <f>CumHKI!BV149*Inputs!BY$15*Population!BV148</f>
        <v>3932815.7369312858</v>
      </c>
      <c r="BX149" s="4">
        <f>CumHKI!BW149*Inputs!BZ$15*Population!BW148</f>
        <v>3791686.9473025505</v>
      </c>
      <c r="BY149" s="4">
        <f>CumHKI!BX149*Inputs!CA$15*Population!BX148</f>
        <v>3868153.6234609829</v>
      </c>
      <c r="BZ149" s="4">
        <f>CumHKI!BY149*Inputs!CB$15*Population!BY148</f>
        <v>3956071.2008633832</v>
      </c>
      <c r="CA149" s="4">
        <f>CumHKI!BZ149*Inputs!CC$15*Population!BZ148</f>
        <v>3469458.2775465394</v>
      </c>
      <c r="CB149" s="4">
        <f>CumHKI!CA149*Inputs!CD$15*Population!CA148</f>
        <v>3719889.162768383</v>
      </c>
      <c r="CC149" s="4">
        <f>CumHKI!CB149*Inputs!CE$15*Population!CB148</f>
        <v>3293435.2752796798</v>
      </c>
      <c r="CD149" s="4">
        <f>CumHKI!CC149*Inputs!CF$15*Population!CC148</f>
        <v>2652829.722649259</v>
      </c>
      <c r="CE149" s="4">
        <f>CumHKI!CD149*Inputs!CG$15*Population!CD148</f>
        <v>2365792.7003541836</v>
      </c>
      <c r="CF149" s="4">
        <f>CumHKI!CE149*Inputs!CH$15*Population!CE148</f>
        <v>1783545.5134992581</v>
      </c>
      <c r="CG149" s="4">
        <f>CumHKI!CF149*Inputs!CI$15*Population!CF148</f>
        <v>1552584.564752779</v>
      </c>
      <c r="CH149" s="4">
        <f>CumHKI!CG149*Inputs!CJ$15*Population!CG148</f>
        <v>1326814.5828781622</v>
      </c>
      <c r="CI149" s="4">
        <f>CumHKI!CH149*Inputs!CK$15*Population!CH148</f>
        <v>1114938.8357089586</v>
      </c>
      <c r="CJ149" s="4">
        <f>CumHKI!CI149*Inputs!CL$15*Population!CI148</f>
        <v>995195.86423327948</v>
      </c>
      <c r="CK149" s="4">
        <f>CumHKI!CJ149*Inputs!CM$15*Population!CJ148</f>
        <v>865410.42734360602</v>
      </c>
      <c r="CL149" s="4">
        <f>CumHKI!CK149*Inputs!CN$15*Population!CK148</f>
        <v>739991.61751185986</v>
      </c>
      <c r="CM149" s="4">
        <f>CumHKI!CL149*Inputs!CO$15*Population!CL148</f>
        <v>618631.27598063624</v>
      </c>
      <c r="CN149" s="4">
        <f>CumHKI!CM149*Inputs!CP$15*Population!CM148</f>
        <v>489954.21877512929</v>
      </c>
      <c r="CO149" s="4">
        <f>CumHKI!CN149*Inputs!CQ$15*Population!CN148</f>
        <v>363905.66483362456</v>
      </c>
      <c r="CP149" s="4">
        <f>CumHKI!CO149*Inputs!CR$15*Population!CO148</f>
        <v>262232.14681620221</v>
      </c>
      <c r="CQ149" s="4">
        <f>CumHKI!CP149*Inputs!CS$15*Population!CP148</f>
        <v>195189.34253735107</v>
      </c>
      <c r="CR149" s="4">
        <f>CumHKI!CQ149*Inputs!CT$15*Population!CQ148</f>
        <v>149801.26578917564</v>
      </c>
      <c r="CS149" s="4">
        <f>CumHKI!CR149*Inputs!CU$15*Population!CR148</f>
        <v>112868.66964448917</v>
      </c>
      <c r="CT149" s="4">
        <f>CumHKI!CS149*Inputs!CV$15*Population!CS148</f>
        <v>86768.469620370379</v>
      </c>
      <c r="CU149" s="4">
        <f>CumHKI!CT149*Inputs!CW$15*Population!CT148</f>
        <v>69024.497850099506</v>
      </c>
      <c r="CV149" s="4">
        <f>CumHKI!CU149*Inputs!CX$15*Population!CU148</f>
        <v>55454.3047788447</v>
      </c>
      <c r="CW149" s="4">
        <f>CumHKI!CV149*Inputs!CY$15*Population!CV148</f>
        <v>43660.849463318184</v>
      </c>
      <c r="CX149" s="4">
        <f>CumHKI!CW149*Inputs!CZ$15*Population!CW148</f>
        <v>33043.600519856751</v>
      </c>
      <c r="CY149" s="4">
        <f>CumHKI!CX149*Inputs!DA$15*Population!CX148</f>
        <v>23917.700439809454</v>
      </c>
      <c r="CZ149" s="4">
        <f>CumHKI!CY149*Inputs!DB$15*Population!CY148</f>
        <v>17084.380844982708</v>
      </c>
    </row>
    <row r="150" spans="1:104" x14ac:dyDescent="0.25">
      <c r="A150">
        <f>'HKFI(x)'!AE148</f>
        <v>2096</v>
      </c>
      <c r="B150">
        <f t="shared" si="4"/>
        <v>1253042099.4489565</v>
      </c>
      <c r="C150">
        <f t="shared" si="5"/>
        <v>2.7596279495232467</v>
      </c>
      <c r="D150" s="4">
        <f>CumHKI!C150*Inputs!F$15*Population!C149</f>
        <v>0</v>
      </c>
      <c r="E150" s="4">
        <f>CumHKI!D150*Inputs!G$15*Population!D149</f>
        <v>0</v>
      </c>
      <c r="F150" s="4">
        <f>CumHKI!E150*Inputs!H$15*Population!E149</f>
        <v>0</v>
      </c>
      <c r="G150" s="4">
        <f>CumHKI!F150*Inputs!I$15*Population!F149</f>
        <v>0</v>
      </c>
      <c r="H150" s="4">
        <f>CumHKI!G150*Inputs!J$15*Population!G149</f>
        <v>0</v>
      </c>
      <c r="I150" s="4">
        <f>CumHKI!H150*Inputs!K$15*Population!H149</f>
        <v>0</v>
      </c>
      <c r="J150" s="4">
        <f>CumHKI!I150*Inputs!L$15*Population!I149</f>
        <v>0</v>
      </c>
      <c r="K150" s="4">
        <f>CumHKI!J150*Inputs!M$15*Population!J149</f>
        <v>0</v>
      </c>
      <c r="L150" s="4">
        <f>CumHKI!K150*Inputs!N$15*Population!K149</f>
        <v>0</v>
      </c>
      <c r="M150" s="4">
        <f>CumHKI!L150*Inputs!O$15*Population!L149</f>
        <v>0</v>
      </c>
      <c r="N150" s="4">
        <f>CumHKI!M150*Inputs!P$15*Population!M149</f>
        <v>0</v>
      </c>
      <c r="O150" s="4">
        <f>CumHKI!N150*Inputs!Q$15*Population!N149</f>
        <v>0</v>
      </c>
      <c r="P150" s="4">
        <f>CumHKI!O150*Inputs!R$15*Population!O149</f>
        <v>0</v>
      </c>
      <c r="Q150" s="4">
        <f>CumHKI!P150*Inputs!S$15*Population!P149</f>
        <v>0</v>
      </c>
      <c r="R150" s="4">
        <f>CumHKI!Q150*Inputs!T$15*Population!Q149</f>
        <v>0</v>
      </c>
      <c r="S150" s="4">
        <f>CumHKI!R150*Inputs!U$15*Population!R149</f>
        <v>232097.2258620245</v>
      </c>
      <c r="T150" s="4">
        <f>CumHKI!S150*Inputs!V$15*Population!S149</f>
        <v>325765.34296127566</v>
      </c>
      <c r="U150" s="4">
        <f>CumHKI!T150*Inputs!W$15*Population!T149</f>
        <v>619147.04431107221</v>
      </c>
      <c r="V150" s="4">
        <f>CumHKI!U150*Inputs!X$15*Population!U149</f>
        <v>1052000.8165307848</v>
      </c>
      <c r="W150" s="4">
        <f>CumHKI!V150*Inputs!Y$15*Population!V149</f>
        <v>1878749.4108243615</v>
      </c>
      <c r="X150" s="4">
        <f>CumHKI!W150*Inputs!Z$15*Population!W149</f>
        <v>2663101.6112676724</v>
      </c>
      <c r="Y150" s="4">
        <f>CumHKI!X150*Inputs!AA$15*Population!X149</f>
        <v>4052628.9881764692</v>
      </c>
      <c r="Z150" s="4">
        <f>CumHKI!Y150*Inputs!AB$15*Population!Y149</f>
        <v>5526543.2139550354</v>
      </c>
      <c r="AA150" s="4">
        <f>CumHKI!Z150*Inputs!AC$15*Population!Z149</f>
        <v>7295493.8531684838</v>
      </c>
      <c r="AB150" s="4">
        <f>CumHKI!AA150*Inputs!AD$15*Population!AA149</f>
        <v>9680642.2974749841</v>
      </c>
      <c r="AC150" s="4">
        <f>CumHKI!AB150*Inputs!AE$15*Population!AB149</f>
        <v>12390993.773077894</v>
      </c>
      <c r="AD150" s="4">
        <f>CumHKI!AC150*Inputs!AF$15*Population!AC149</f>
        <v>15458878.142296899</v>
      </c>
      <c r="AE150" s="4">
        <f>CumHKI!AD150*Inputs!AG$15*Population!AD149</f>
        <v>17869725.020182554</v>
      </c>
      <c r="AF150" s="4">
        <f>CumHKI!AE150*Inputs!AH$15*Population!AE149</f>
        <v>21269937.831875898</v>
      </c>
      <c r="AG150" s="4">
        <f>CumHKI!AF150*Inputs!AI$15*Population!AF149</f>
        <v>25587006.965771042</v>
      </c>
      <c r="AH150" s="4">
        <f>CumHKI!AG150*Inputs!AJ$15*Population!AG149</f>
        <v>28458924.998251136</v>
      </c>
      <c r="AI150" s="4">
        <f>CumHKI!AH150*Inputs!AK$15*Population!AH149</f>
        <v>32830079.953361079</v>
      </c>
      <c r="AJ150" s="4">
        <f>CumHKI!AI150*Inputs!AL$15*Population!AI149</f>
        <v>34525418.745645329</v>
      </c>
      <c r="AK150" s="4">
        <f>CumHKI!AJ150*Inputs!AM$15*Population!AJ149</f>
        <v>36216507.924784973</v>
      </c>
      <c r="AL150" s="4">
        <f>CumHKI!AK150*Inputs!AN$15*Population!AK149</f>
        <v>38294096.517891727</v>
      </c>
      <c r="AM150" s="4">
        <f>CumHKI!AL150*Inputs!AO$15*Population!AL149</f>
        <v>39352710.070901826</v>
      </c>
      <c r="AN150" s="4">
        <f>CumHKI!AM150*Inputs!AP$15*Population!AM149</f>
        <v>40706139.749829926</v>
      </c>
      <c r="AO150" s="4">
        <f>CumHKI!AN150*Inputs!AQ$15*Population!AN149</f>
        <v>40262339.397674903</v>
      </c>
      <c r="AP150" s="4">
        <f>CumHKI!AO150*Inputs!AR$15*Population!AO149</f>
        <v>38314973.334297188</v>
      </c>
      <c r="AQ150" s="4">
        <f>CumHKI!AP150*Inputs!AS$15*Population!AP149</f>
        <v>38347742.758402288</v>
      </c>
      <c r="AR150" s="4">
        <f>CumHKI!AQ150*Inputs!AT$15*Population!AQ149</f>
        <v>38674675.672411874</v>
      </c>
      <c r="AS150" s="4">
        <f>CumHKI!AR150*Inputs!AU$15*Population!AR149</f>
        <v>39201280.118864685</v>
      </c>
      <c r="AT150" s="4">
        <f>CumHKI!AS150*Inputs!AV$15*Population!AS149</f>
        <v>37489866.506768115</v>
      </c>
      <c r="AU150" s="4">
        <f>CumHKI!AT150*Inputs!AW$15*Population!AT149</f>
        <v>36073295.640571922</v>
      </c>
      <c r="AV150" s="4">
        <f>CumHKI!AU150*Inputs!AX$15*Population!AU149</f>
        <v>35363894.093585767</v>
      </c>
      <c r="AW150" s="4">
        <f>CumHKI!AV150*Inputs!AY$15*Population!AV149</f>
        <v>33493515.932997424</v>
      </c>
      <c r="AX150" s="4">
        <f>CumHKI!AW150*Inputs!AZ$15*Population!AW149</f>
        <v>32644083.99303288</v>
      </c>
      <c r="AY150" s="4">
        <f>CumHKI!AX150*Inputs!BA$15*Population!AX149</f>
        <v>29934512.529052544</v>
      </c>
      <c r="AZ150" s="4">
        <f>CumHKI!AY150*Inputs!BB$15*Population!AY149</f>
        <v>28025454.316244282</v>
      </c>
      <c r="BA150" s="4">
        <f>CumHKI!AZ150*Inputs!BC$15*Population!AZ149</f>
        <v>27884811.154203303</v>
      </c>
      <c r="BB150" s="4">
        <f>CumHKI!BA150*Inputs!BD$15*Population!BA149</f>
        <v>26151972.365801886</v>
      </c>
      <c r="BC150" s="4">
        <f>CumHKI!BB150*Inputs!BE$15*Population!BB149</f>
        <v>26158707.869681746</v>
      </c>
      <c r="BD150" s="4">
        <f>CumHKI!BC150*Inputs!BF$15*Population!BC149</f>
        <v>25967903.662608776</v>
      </c>
      <c r="BE150" s="4">
        <f>CumHKI!BD150*Inputs!BG$15*Population!BD149</f>
        <v>26104583.294188064</v>
      </c>
      <c r="BF150" s="4">
        <f>CumHKI!BE150*Inputs!BH$15*Population!BE149</f>
        <v>27476791.003021441</v>
      </c>
      <c r="BG150" s="4">
        <f>CumHKI!BF150*Inputs!BI$15*Population!BF149</f>
        <v>27852712.212380357</v>
      </c>
      <c r="BH150" s="4">
        <f>CumHKI!BG150*Inputs!BJ$15*Population!BG149</f>
        <v>27684566.518633481</v>
      </c>
      <c r="BI150" s="4">
        <f>CumHKI!BH150*Inputs!BK$15*Population!BH149</f>
        <v>26738173.818315197</v>
      </c>
      <c r="BJ150" s="4">
        <f>CumHKI!BI150*Inputs!BL$15*Population!BI149</f>
        <v>25187923.995964505</v>
      </c>
      <c r="BK150" s="4">
        <f>CumHKI!BJ150*Inputs!BM$15*Population!BJ149</f>
        <v>23809013.769997813</v>
      </c>
      <c r="BL150" s="4">
        <f>CumHKI!BK150*Inputs!BN$15*Population!BK149</f>
        <v>21144132.79042577</v>
      </c>
      <c r="BM150" s="4">
        <f>CumHKI!BL150*Inputs!BO$15*Population!BL149</f>
        <v>18407411.9400183</v>
      </c>
      <c r="BN150" s="4">
        <f>CumHKI!BM150*Inputs!BP$15*Population!BM149</f>
        <v>15186977.112667887</v>
      </c>
      <c r="BO150" s="4">
        <f>CumHKI!BN150*Inputs!BQ$15*Population!BN149</f>
        <v>11341728.342050059</v>
      </c>
      <c r="BP150" s="4">
        <f>CumHKI!BO150*Inputs!BR$15*Population!BO149</f>
        <v>10661739.183454158</v>
      </c>
      <c r="BQ150" s="4">
        <f>CumHKI!BP150*Inputs!BS$15*Population!BP149</f>
        <v>8487817.2744838558</v>
      </c>
      <c r="BR150" s="4">
        <f>CumHKI!BQ150*Inputs!BT$15*Population!BQ149</f>
        <v>7160790.5123611093</v>
      </c>
      <c r="BS150" s="4">
        <f>CumHKI!BR150*Inputs!BU$15*Population!BR149</f>
        <v>6413892.0385281304</v>
      </c>
      <c r="BT150" s="4">
        <f>CumHKI!BS150*Inputs!BV$15*Population!BS149</f>
        <v>6002789.2754751295</v>
      </c>
      <c r="BU150" s="4">
        <f>CumHKI!BT150*Inputs!BW$15*Population!BT149</f>
        <v>5253407.6537125204</v>
      </c>
      <c r="BV150" s="4">
        <f>CumHKI!BU150*Inputs!BX$15*Population!BU149</f>
        <v>4716072.0319885695</v>
      </c>
      <c r="BW150" s="4">
        <f>CumHKI!BV150*Inputs!BY$15*Population!BV149</f>
        <v>3986866.9867113139</v>
      </c>
      <c r="BX150" s="4">
        <f>CumHKI!BW150*Inputs!BZ$15*Population!BW149</f>
        <v>3741103.2367512509</v>
      </c>
      <c r="BY150" s="4">
        <f>CumHKI!BX150*Inputs!CA$15*Population!BX149</f>
        <v>3817946.9322036738</v>
      </c>
      <c r="BZ150" s="4">
        <f>CumHKI!BY150*Inputs!CB$15*Population!BY149</f>
        <v>3879924.4315788234</v>
      </c>
      <c r="CA150" s="4">
        <f>CumHKI!BZ150*Inputs!CC$15*Population!BZ149</f>
        <v>3475122.9301950904</v>
      </c>
      <c r="CB150" s="4">
        <f>CumHKI!CA150*Inputs!CD$15*Population!CA149</f>
        <v>3859952.8609041786</v>
      </c>
      <c r="CC150" s="4">
        <f>CumHKI!CB150*Inputs!CE$15*Population!CB149</f>
        <v>3500765.7314229207</v>
      </c>
      <c r="CD150" s="4">
        <f>CumHKI!CC150*Inputs!CF$15*Population!CC149</f>
        <v>2799692.4462316162</v>
      </c>
      <c r="CE150" s="4">
        <f>CumHKI!CD150*Inputs!CG$15*Population!CD149</f>
        <v>2488556.0336507964</v>
      </c>
      <c r="CF150" s="4">
        <f>CumHKI!CE150*Inputs!CH$15*Population!CE149</f>
        <v>1890900.6964386241</v>
      </c>
      <c r="CG150" s="4">
        <f>CumHKI!CF150*Inputs!CI$15*Population!CF149</f>
        <v>1664793.5534493953</v>
      </c>
      <c r="CH150" s="4">
        <f>CumHKI!CG150*Inputs!CJ$15*Population!CG149</f>
        <v>1437450.6843438998</v>
      </c>
      <c r="CI150" s="4">
        <f>CumHKI!CH150*Inputs!CK$15*Population!CH149</f>
        <v>1217512.4880175646</v>
      </c>
      <c r="CJ150" s="4">
        <f>CumHKI!CI150*Inputs!CL$15*Population!CI149</f>
        <v>1011549.8909229788</v>
      </c>
      <c r="CK150" s="4">
        <f>CumHKI!CJ150*Inputs!CM$15*Population!CJ149</f>
        <v>889295.14870567666</v>
      </c>
      <c r="CL150" s="4">
        <f>CumHKI!CK150*Inputs!CN$15*Population!CK149</f>
        <v>760385.90485630103</v>
      </c>
      <c r="CM150" s="4">
        <f>CumHKI!CL150*Inputs!CO$15*Population!CL149</f>
        <v>640142.46067676635</v>
      </c>
      <c r="CN150" s="4">
        <f>CumHKI!CM150*Inputs!CP$15*Population!CM149</f>
        <v>527656.62049669842</v>
      </c>
      <c r="CO150" s="4">
        <f>CumHKI!CN150*Inputs!CQ$15*Population!CN149</f>
        <v>409938.06943340838</v>
      </c>
      <c r="CP150" s="4">
        <f>CumHKI!CO150*Inputs!CR$15*Population!CO149</f>
        <v>296262.32839302137</v>
      </c>
      <c r="CQ150" s="4">
        <f>CumHKI!CP150*Inputs!CS$15*Population!CP149</f>
        <v>213488.03798035911</v>
      </c>
      <c r="CR150" s="4">
        <f>CumHKI!CQ150*Inputs!CT$15*Population!CQ149</f>
        <v>158907.2517572841</v>
      </c>
      <c r="CS150" s="4">
        <f>CumHKI!CR150*Inputs!CU$15*Population!CR149</f>
        <v>121955.97949598695</v>
      </c>
      <c r="CT150" s="4">
        <f>CumHKI!CS150*Inputs!CV$15*Population!CS149</f>
        <v>91888.470290197525</v>
      </c>
      <c r="CU150" s="4">
        <f>CumHKI!CT150*Inputs!CW$15*Population!CT149</f>
        <v>70639.814998710717</v>
      </c>
      <c r="CV150" s="4">
        <f>CumHKI!CU150*Inputs!CX$15*Population!CU149</f>
        <v>56194.119590248461</v>
      </c>
      <c r="CW150" s="4">
        <f>CumHKI!CV150*Inputs!CY$15*Population!CV149</f>
        <v>45146.374571300032</v>
      </c>
      <c r="CX150" s="4">
        <f>CumHKI!CW150*Inputs!CZ$15*Population!CW149</f>
        <v>35545.104601583138</v>
      </c>
      <c r="CY150" s="4">
        <f>CumHKI!CX150*Inputs!DA$15*Population!CX149</f>
        <v>26901.405981072989</v>
      </c>
      <c r="CZ150" s="4">
        <f>CumHKI!CY150*Inputs!DB$15*Population!CY149</f>
        <v>19471.842037260878</v>
      </c>
    </row>
    <row r="151" spans="1:104" x14ac:dyDescent="0.25">
      <c r="A151">
        <f>'HKFI(x)'!AE149</f>
        <v>2097</v>
      </c>
      <c r="B151">
        <f t="shared" si="4"/>
        <v>1287018023.0127776</v>
      </c>
      <c r="C151">
        <f t="shared" si="5"/>
        <v>2.7114750237651641</v>
      </c>
      <c r="D151" s="4">
        <f>CumHKI!C151*Inputs!F$15*Population!C150</f>
        <v>0</v>
      </c>
      <c r="E151" s="4">
        <f>CumHKI!D151*Inputs!G$15*Population!D150</f>
        <v>0</v>
      </c>
      <c r="F151" s="4">
        <f>CumHKI!E151*Inputs!H$15*Population!E150</f>
        <v>0</v>
      </c>
      <c r="G151" s="4">
        <f>CumHKI!F151*Inputs!I$15*Population!F150</f>
        <v>0</v>
      </c>
      <c r="H151" s="4">
        <f>CumHKI!G151*Inputs!J$15*Population!G150</f>
        <v>0</v>
      </c>
      <c r="I151" s="4">
        <f>CumHKI!H151*Inputs!K$15*Population!H150</f>
        <v>0</v>
      </c>
      <c r="J151" s="4">
        <f>CumHKI!I151*Inputs!L$15*Population!I150</f>
        <v>0</v>
      </c>
      <c r="K151" s="4">
        <f>CumHKI!J151*Inputs!M$15*Population!J150</f>
        <v>0</v>
      </c>
      <c r="L151" s="4">
        <f>CumHKI!K151*Inputs!N$15*Population!K150</f>
        <v>0</v>
      </c>
      <c r="M151" s="4">
        <f>CumHKI!L151*Inputs!O$15*Population!L150</f>
        <v>0</v>
      </c>
      <c r="N151" s="4">
        <f>CumHKI!M151*Inputs!P$15*Population!M150</f>
        <v>0</v>
      </c>
      <c r="O151" s="4">
        <f>CumHKI!N151*Inputs!Q$15*Population!N150</f>
        <v>0</v>
      </c>
      <c r="P151" s="4">
        <f>CumHKI!O151*Inputs!R$15*Population!O150</f>
        <v>0</v>
      </c>
      <c r="Q151" s="4">
        <f>CumHKI!P151*Inputs!S$15*Population!P150</f>
        <v>0</v>
      </c>
      <c r="R151" s="4">
        <f>CumHKI!Q151*Inputs!T$15*Population!Q150</f>
        <v>0</v>
      </c>
      <c r="S151" s="4">
        <f>CumHKI!R151*Inputs!U$15*Population!R150</f>
        <v>238205.58383531394</v>
      </c>
      <c r="T151" s="4">
        <f>CumHKI!S151*Inputs!V$15*Population!S150</f>
        <v>334462.11237894051</v>
      </c>
      <c r="U151" s="4">
        <f>CumHKI!T151*Inputs!W$15*Population!T150</f>
        <v>635947.55546748824</v>
      </c>
      <c r="V151" s="4">
        <f>CumHKI!U151*Inputs!X$15*Population!U150</f>
        <v>1080441.8316665366</v>
      </c>
      <c r="W151" s="4">
        <f>CumHKI!V151*Inputs!Y$15*Population!V150</f>
        <v>1927384.8693888916</v>
      </c>
      <c r="X151" s="4">
        <f>CumHKI!W151*Inputs!Z$15*Population!W150</f>
        <v>2729637.4211531542</v>
      </c>
      <c r="Y151" s="4">
        <f>CumHKI!X151*Inputs!AA$15*Population!X150</f>
        <v>4143288.2688621501</v>
      </c>
      <c r="Z151" s="4">
        <f>CumHKI!Y151*Inputs!AB$15*Population!Y150</f>
        <v>5630966.6220256584</v>
      </c>
      <c r="AA151" s="4">
        <f>CumHKI!Z151*Inputs!AC$15*Population!Z150</f>
        <v>7413369.1094116922</v>
      </c>
      <c r="AB151" s="4">
        <f>CumHKI!AA151*Inputs!AD$15*Population!AA150</f>
        <v>9833985.0645830967</v>
      </c>
      <c r="AC151" s="4">
        <f>CumHKI!AB151*Inputs!AE$15*Population!AB150</f>
        <v>12590276.457431836</v>
      </c>
      <c r="AD151" s="4">
        <f>CumHKI!AC151*Inputs!AF$15*Population!AC150</f>
        <v>15629363.721243164</v>
      </c>
      <c r="AE151" s="4">
        <f>CumHKI!AD151*Inputs!AG$15*Population!AD150</f>
        <v>17948107.90679564</v>
      </c>
      <c r="AF151" s="4">
        <f>CumHKI!AE151*Inputs!AH$15*Population!AE150</f>
        <v>21287387.063401051</v>
      </c>
      <c r="AG151" s="4">
        <f>CumHKI!AF151*Inputs!AI$15*Population!AF150</f>
        <v>25654566.204344485</v>
      </c>
      <c r="AH151" s="4">
        <f>CumHKI!AG151*Inputs!AJ$15*Population!AG150</f>
        <v>28574973.861450162</v>
      </c>
      <c r="AI151" s="4">
        <f>CumHKI!AH151*Inputs!AK$15*Population!AH150</f>
        <v>32998708.951750629</v>
      </c>
      <c r="AJ151" s="4">
        <f>CumHKI!AI151*Inputs!AL$15*Population!AI150</f>
        <v>34759971.477195904</v>
      </c>
      <c r="AK151" s="4">
        <f>CumHKI!AJ151*Inputs!AM$15*Population!AJ150</f>
        <v>36547202.633606806</v>
      </c>
      <c r="AL151" s="4">
        <f>CumHKI!AK151*Inputs!AN$15*Population!AK150</f>
        <v>38698685.719084367</v>
      </c>
      <c r="AM151" s="4">
        <f>CumHKI!AL151*Inputs!AO$15*Population!AL150</f>
        <v>39790358.57222838</v>
      </c>
      <c r="AN151" s="4">
        <f>CumHKI!AM151*Inputs!AP$15*Population!AM150</f>
        <v>41559956.082528248</v>
      </c>
      <c r="AO151" s="4">
        <f>CumHKI!AN151*Inputs!AQ$15*Population!AN150</f>
        <v>41677205.040638663</v>
      </c>
      <c r="AP151" s="4">
        <f>CumHKI!AO151*Inputs!AR$15*Population!AO150</f>
        <v>40054148.51441551</v>
      </c>
      <c r="AQ151" s="4">
        <f>CumHKI!AP151*Inputs!AS$15*Population!AP150</f>
        <v>40117782.064182959</v>
      </c>
      <c r="AR151" s="4">
        <f>CumHKI!AQ151*Inputs!AT$15*Population!AQ150</f>
        <v>40513052.925798938</v>
      </c>
      <c r="AS151" s="4">
        <f>CumHKI!AR151*Inputs!AU$15*Population!AR150</f>
        <v>41209763.526647307</v>
      </c>
      <c r="AT151" s="4">
        <f>CumHKI!AS151*Inputs!AV$15*Population!AS150</f>
        <v>39544031.479836844</v>
      </c>
      <c r="AU151" s="4">
        <f>CumHKI!AT151*Inputs!AW$15*Population!AT150</f>
        <v>38117776.114730865</v>
      </c>
      <c r="AV151" s="4">
        <f>CumHKI!AU151*Inputs!AX$15*Population!AU150</f>
        <v>37360407.825453229</v>
      </c>
      <c r="AW151" s="4">
        <f>CumHKI!AV151*Inputs!AY$15*Population!AV150</f>
        <v>35355765.212593168</v>
      </c>
      <c r="AX151" s="4">
        <f>CumHKI!AW151*Inputs!AZ$15*Population!AW150</f>
        <v>34299483.092111126</v>
      </c>
      <c r="AY151" s="4">
        <f>CumHKI!AX151*Inputs!BA$15*Population!AX150</f>
        <v>31228052.23861701</v>
      </c>
      <c r="AZ151" s="4">
        <f>CumHKI!AY151*Inputs!BB$15*Population!AY150</f>
        <v>29038045.863640614</v>
      </c>
      <c r="BA151" s="4">
        <f>CumHKI!AZ151*Inputs!BC$15*Population!AZ150</f>
        <v>28839743.3757926</v>
      </c>
      <c r="BB151" s="4">
        <f>CumHKI!BA151*Inputs!BD$15*Population!BA150</f>
        <v>27041195.398533404</v>
      </c>
      <c r="BC151" s="4">
        <f>CumHKI!BB151*Inputs!BE$15*Population!BB150</f>
        <v>26583931.839589763</v>
      </c>
      <c r="BD151" s="4">
        <f>CumHKI!BC151*Inputs!BF$15*Population!BC150</f>
        <v>25793143.832184214</v>
      </c>
      <c r="BE151" s="4">
        <f>CumHKI!BD151*Inputs!BG$15*Population!BD150</f>
        <v>25616804.345873371</v>
      </c>
      <c r="BF151" s="4">
        <f>CumHKI!BE151*Inputs!BH$15*Population!BE150</f>
        <v>27163224.324396718</v>
      </c>
      <c r="BG151" s="4">
        <f>CumHKI!BF151*Inputs!BI$15*Population!BF150</f>
        <v>27758482.454729684</v>
      </c>
      <c r="BH151" s="4">
        <f>CumHKI!BG151*Inputs!BJ$15*Population!BG150</f>
        <v>27452868.335876148</v>
      </c>
      <c r="BI151" s="4">
        <f>CumHKI!BH151*Inputs!BK$15*Population!BH150</f>
        <v>26325693.611631643</v>
      </c>
      <c r="BJ151" s="4">
        <f>CumHKI!BI151*Inputs!BL$15*Population!BI150</f>
        <v>24825736.220558796</v>
      </c>
      <c r="BK151" s="4">
        <f>CumHKI!BJ151*Inputs!BM$15*Population!BJ150</f>
        <v>23596740.561415315</v>
      </c>
      <c r="BL151" s="4">
        <f>CumHKI!BK151*Inputs!BN$15*Population!BK150</f>
        <v>20925382.783061512</v>
      </c>
      <c r="BM151" s="4">
        <f>CumHKI!BL151*Inputs!BO$15*Population!BL150</f>
        <v>18876851.669678658</v>
      </c>
      <c r="BN151" s="4">
        <f>CumHKI!BM151*Inputs!BP$15*Population!BM150</f>
        <v>16411576.757914117</v>
      </c>
      <c r="BO151" s="4">
        <f>CumHKI!BN151*Inputs!BQ$15*Population!BN150</f>
        <v>12728729.56122995</v>
      </c>
      <c r="BP151" s="4">
        <f>CumHKI!BO151*Inputs!BR$15*Population!BO150</f>
        <v>11991726.293320067</v>
      </c>
      <c r="BQ151" s="4">
        <f>CumHKI!BP151*Inputs!BS$15*Population!BP150</f>
        <v>9656364.1491427161</v>
      </c>
      <c r="BR151" s="4">
        <f>CumHKI!BQ151*Inputs!BT$15*Population!BQ150</f>
        <v>8082171.5351855326</v>
      </c>
      <c r="BS151" s="4">
        <f>CumHKI!BR151*Inputs!BU$15*Population!BR150</f>
        <v>7037140.2845744174</v>
      </c>
      <c r="BT151" s="4">
        <f>CumHKI!BS151*Inputs!BV$15*Population!BS150</f>
        <v>6438817.5806060899</v>
      </c>
      <c r="BU151" s="4">
        <f>CumHKI!BT151*Inputs!BW$15*Population!BT150</f>
        <v>5688173.140508295</v>
      </c>
      <c r="BV151" s="4">
        <f>CumHKI!BU151*Inputs!BX$15*Population!BU150</f>
        <v>5151229.8788333302</v>
      </c>
      <c r="BW151" s="4">
        <f>CumHKI!BV151*Inputs!BY$15*Population!BV150</f>
        <v>4233798.0475308802</v>
      </c>
      <c r="BX151" s="4">
        <f>CumHKI!BW151*Inputs!BZ$15*Population!BW150</f>
        <v>3802249.5936423116</v>
      </c>
      <c r="BY151" s="4">
        <f>CumHKI!BX151*Inputs!CA$15*Population!BX150</f>
        <v>3776798.5265335417</v>
      </c>
      <c r="BZ151" s="4">
        <f>CumHKI!BY151*Inputs!CB$15*Population!BY150</f>
        <v>3837770.0754976664</v>
      </c>
      <c r="CA151" s="4">
        <f>CumHKI!BZ151*Inputs!CC$15*Population!BZ150</f>
        <v>3413563.1373578967</v>
      </c>
      <c r="CB151" s="4">
        <f>CumHKI!CA151*Inputs!CD$15*Population!CA150</f>
        <v>3874556.3852019459</v>
      </c>
      <c r="CC151" s="4">
        <f>CumHKI!CB151*Inputs!CE$15*Population!CB150</f>
        <v>3645196.0932917576</v>
      </c>
      <c r="CD151" s="4">
        <f>CumHKI!CC151*Inputs!CF$15*Population!CC150</f>
        <v>2989601.1692644055</v>
      </c>
      <c r="CE151" s="4">
        <f>CumHKI!CD151*Inputs!CG$15*Population!CD150</f>
        <v>2637793.6092087338</v>
      </c>
      <c r="CF151" s="4">
        <f>CumHKI!CE151*Inputs!CH$15*Population!CE150</f>
        <v>1997676.1680551891</v>
      </c>
      <c r="CG151" s="4">
        <f>CumHKI!CF151*Inputs!CI$15*Population!CF150</f>
        <v>1771813.6117405021</v>
      </c>
      <c r="CH151" s="4">
        <f>CumHKI!CG151*Inputs!CJ$15*Population!CG150</f>
        <v>1545901.2171693407</v>
      </c>
      <c r="CI151" s="4">
        <f>CumHKI!CH151*Inputs!CK$15*Population!CH150</f>
        <v>1322202.2655487766</v>
      </c>
      <c r="CJ151" s="4">
        <f>CumHKI!CI151*Inputs!CL$15*Population!CI150</f>
        <v>1108119.5186228789</v>
      </c>
      <c r="CK151" s="4">
        <f>CumHKI!CJ151*Inputs!CM$15*Population!CJ150</f>
        <v>908091.76951981999</v>
      </c>
      <c r="CL151" s="4">
        <f>CumHKI!CK151*Inputs!CN$15*Population!CK150</f>
        <v>783341.5047151777</v>
      </c>
      <c r="CM151" s="4">
        <f>CumHKI!CL151*Inputs!CO$15*Population!CL150</f>
        <v>655323.52785875869</v>
      </c>
      <c r="CN151" s="4">
        <f>CumHKI!CM151*Inputs!CP$15*Population!CM150</f>
        <v>540267.39512015332</v>
      </c>
      <c r="CO151" s="4">
        <f>CumHKI!CN151*Inputs!CQ$15*Population!CN150</f>
        <v>436665.06018421956</v>
      </c>
      <c r="CP151" s="4">
        <f>CumHKI!CO151*Inputs!CR$15*Population!CO150</f>
        <v>329913.56359565089</v>
      </c>
      <c r="CQ151" s="4">
        <f>CumHKI!CP151*Inputs!CS$15*Population!CP150</f>
        <v>238428.60131135982</v>
      </c>
      <c r="CR151" s="4">
        <f>CumHKI!CQ151*Inputs!CT$15*Population!CQ150</f>
        <v>171812.78014137992</v>
      </c>
      <c r="CS151" s="4">
        <f>CumHKI!CR151*Inputs!CU$15*Population!CR150</f>
        <v>127886.77514361237</v>
      </c>
      <c r="CT151" s="4">
        <f>CumHKI!CS151*Inputs!CV$15*Population!CS150</f>
        <v>98148.805386456253</v>
      </c>
      <c r="CU151" s="4">
        <f>CumHKI!CT151*Inputs!CW$15*Population!CT150</f>
        <v>73950.810981502815</v>
      </c>
      <c r="CV151" s="4">
        <f>CumHKI!CU151*Inputs!CX$15*Population!CU150</f>
        <v>56850.131362947017</v>
      </c>
      <c r="CW151" s="4">
        <f>CumHKI!CV151*Inputs!CY$15*Population!CV150</f>
        <v>45224.397609040825</v>
      </c>
      <c r="CX151" s="4">
        <f>CumHKI!CW151*Inputs!CZ$15*Population!CW150</f>
        <v>36333.29624357116</v>
      </c>
      <c r="CY151" s="4">
        <f>CumHKI!CX151*Inputs!DA$15*Population!CX150</f>
        <v>28606.301785283209</v>
      </c>
      <c r="CZ151" s="4">
        <f>CumHKI!CY151*Inputs!DB$15*Population!CY150</f>
        <v>21649.950016147141</v>
      </c>
    </row>
    <row r="152" spans="1:104" x14ac:dyDescent="0.25">
      <c r="A152">
        <f>'HKFI(x)'!AE150</f>
        <v>2098</v>
      </c>
      <c r="B152">
        <f t="shared" si="4"/>
        <v>1321085072.639699</v>
      </c>
      <c r="C152">
        <f t="shared" si="5"/>
        <v>2.6469753350597092</v>
      </c>
      <c r="D152" s="4">
        <f>CumHKI!C152*Inputs!F$15*Population!C151</f>
        <v>0</v>
      </c>
      <c r="E152" s="4">
        <f>CumHKI!D152*Inputs!G$15*Population!D151</f>
        <v>0</v>
      </c>
      <c r="F152" s="4">
        <f>CumHKI!E152*Inputs!H$15*Population!E151</f>
        <v>0</v>
      </c>
      <c r="G152" s="4">
        <f>CumHKI!F152*Inputs!I$15*Population!F151</f>
        <v>0</v>
      </c>
      <c r="H152" s="4">
        <f>CumHKI!G152*Inputs!J$15*Population!G151</f>
        <v>0</v>
      </c>
      <c r="I152" s="4">
        <f>CumHKI!H152*Inputs!K$15*Population!H151</f>
        <v>0</v>
      </c>
      <c r="J152" s="4">
        <f>CumHKI!I152*Inputs!L$15*Population!I151</f>
        <v>0</v>
      </c>
      <c r="K152" s="4">
        <f>CumHKI!J152*Inputs!M$15*Population!J151</f>
        <v>0</v>
      </c>
      <c r="L152" s="4">
        <f>CumHKI!K152*Inputs!N$15*Population!K151</f>
        <v>0</v>
      </c>
      <c r="M152" s="4">
        <f>CumHKI!L152*Inputs!O$15*Population!L151</f>
        <v>0</v>
      </c>
      <c r="N152" s="4">
        <f>CumHKI!M152*Inputs!P$15*Population!M151</f>
        <v>0</v>
      </c>
      <c r="O152" s="4">
        <f>CumHKI!N152*Inputs!Q$15*Population!N151</f>
        <v>0</v>
      </c>
      <c r="P152" s="4">
        <f>CumHKI!O152*Inputs!R$15*Population!O151</f>
        <v>0</v>
      </c>
      <c r="Q152" s="4">
        <f>CumHKI!P152*Inputs!S$15*Population!P151</f>
        <v>0</v>
      </c>
      <c r="R152" s="4">
        <f>CumHKI!Q152*Inputs!T$15*Population!Q151</f>
        <v>0</v>
      </c>
      <c r="S152" s="4">
        <f>CumHKI!R152*Inputs!U$15*Population!R151</f>
        <v>244368.02692756374</v>
      </c>
      <c r="T152" s="4">
        <f>CumHKI!S152*Inputs!V$15*Population!S151</f>
        <v>342981.45847732906</v>
      </c>
      <c r="U152" s="4">
        <f>CumHKI!T152*Inputs!W$15*Population!T151</f>
        <v>652428.09319677181</v>
      </c>
      <c r="V152" s="4">
        <f>CumHKI!U152*Inputs!X$15*Population!U151</f>
        <v>1109273.3400930632</v>
      </c>
      <c r="W152" s="4">
        <f>CumHKI!V152*Inputs!Y$15*Population!V151</f>
        <v>1978755.1376294668</v>
      </c>
      <c r="X152" s="4">
        <f>CumHKI!W152*Inputs!Z$15*Population!W151</f>
        <v>2799829.070355833</v>
      </c>
      <c r="Y152" s="4">
        <f>CumHKI!X152*Inputs!AA$15*Population!X151</f>
        <v>4246843.6623232029</v>
      </c>
      <c r="Z152" s="4">
        <f>CumHKI!Y152*Inputs!AB$15*Population!Y151</f>
        <v>5758217.8425149256</v>
      </c>
      <c r="AA152" s="4">
        <f>CumHKI!Z152*Inputs!AC$15*Population!Z151</f>
        <v>7556538.6401930274</v>
      </c>
      <c r="AB152" s="4">
        <f>CumHKI!AA152*Inputs!AD$15*Population!AA151</f>
        <v>9997328.7921718825</v>
      </c>
      <c r="AC152" s="4">
        <f>CumHKI!AB152*Inputs!AE$15*Population!AB151</f>
        <v>12796150.880576236</v>
      </c>
      <c r="AD152" s="4">
        <f>CumHKI!AC152*Inputs!AF$15*Population!AC151</f>
        <v>15890344.359180674</v>
      </c>
      <c r="AE152" s="4">
        <f>CumHKI!AD152*Inputs!AG$15*Population!AD151</f>
        <v>18160353.084335931</v>
      </c>
      <c r="AF152" s="4">
        <f>CumHKI!AE152*Inputs!AH$15*Population!AE151</f>
        <v>21397559.288650908</v>
      </c>
      <c r="AG152" s="4">
        <f>CumHKI!AF152*Inputs!AI$15*Population!AF151</f>
        <v>25695464.497984368</v>
      </c>
      <c r="AH152" s="4">
        <f>CumHKI!AG152*Inputs!AJ$15*Population!AG151</f>
        <v>28672066.231422484</v>
      </c>
      <c r="AI152" s="4">
        <f>CumHKI!AH152*Inputs!AK$15*Population!AH151</f>
        <v>33157568.818740007</v>
      </c>
      <c r="AJ152" s="4">
        <f>CumHKI!AI152*Inputs!AL$15*Population!AI151</f>
        <v>34963411.595258497</v>
      </c>
      <c r="AK152" s="4">
        <f>CumHKI!AJ152*Inputs!AM$15*Population!AJ151</f>
        <v>36820957.455455258</v>
      </c>
      <c r="AL152" s="4">
        <f>CumHKI!AK152*Inputs!AN$15*Population!AK151</f>
        <v>39078151.72242295</v>
      </c>
      <c r="AM152" s="4">
        <f>CumHKI!AL152*Inputs!AO$15*Population!AL151</f>
        <v>40236425.484978959</v>
      </c>
      <c r="AN152" s="4">
        <f>CumHKI!AM152*Inputs!AP$15*Population!AM151</f>
        <v>42047620.347776331</v>
      </c>
      <c r="AO152" s="4">
        <f>CumHKI!AN152*Inputs!AQ$15*Population!AN151</f>
        <v>42575991.817017309</v>
      </c>
      <c r="AP152" s="4">
        <f>CumHKI!AO152*Inputs!AR$15*Population!AO151</f>
        <v>41484559.299119294</v>
      </c>
      <c r="AQ152" s="4">
        <f>CumHKI!AP152*Inputs!AS$15*Population!AP151</f>
        <v>41960618.668199733</v>
      </c>
      <c r="AR152" s="4">
        <f>CumHKI!AQ152*Inputs!AT$15*Population!AQ151</f>
        <v>42403499.074088685</v>
      </c>
      <c r="AS152" s="4">
        <f>CumHKI!AR152*Inputs!AU$15*Population!AR151</f>
        <v>43187712.434572436</v>
      </c>
      <c r="AT152" s="4">
        <f>CumHKI!AS152*Inputs!AV$15*Population!AS151</f>
        <v>41586172.599265024</v>
      </c>
      <c r="AU152" s="4">
        <f>CumHKI!AT152*Inputs!AW$15*Population!AT151</f>
        <v>40219920.384481877</v>
      </c>
      <c r="AV152" s="4">
        <f>CumHKI!AU152*Inputs!AX$15*Population!AU151</f>
        <v>39489918.660501063</v>
      </c>
      <c r="AW152" s="4">
        <f>CumHKI!AV152*Inputs!AY$15*Population!AV151</f>
        <v>37362836.922930583</v>
      </c>
      <c r="AX152" s="4">
        <f>CumHKI!AW152*Inputs!AZ$15*Population!AW151</f>
        <v>36216543.955720372</v>
      </c>
      <c r="AY152" s="4">
        <f>CumHKI!AX152*Inputs!BA$15*Population!AX151</f>
        <v>32818122.098908894</v>
      </c>
      <c r="AZ152" s="4">
        <f>CumHKI!AY152*Inputs!BB$15*Population!AY151</f>
        <v>30295689.427530214</v>
      </c>
      <c r="BA152" s="4">
        <f>CumHKI!AZ152*Inputs!BC$15*Population!AZ151</f>
        <v>29882101.140399434</v>
      </c>
      <c r="BB152" s="4">
        <f>CumHKI!BA152*Inputs!BD$15*Population!BA151</f>
        <v>27966461.467058182</v>
      </c>
      <c r="BC152" s="4">
        <f>CumHKI!BB152*Inputs!BE$15*Population!BB151</f>
        <v>27485322.283040091</v>
      </c>
      <c r="BD152" s="4">
        <f>CumHKI!BC152*Inputs!BF$15*Population!BC151</f>
        <v>26206819.006434511</v>
      </c>
      <c r="BE152" s="4">
        <f>CumHKI!BD152*Inputs!BG$15*Population!BD151</f>
        <v>25434968.540171508</v>
      </c>
      <c r="BF152" s="4">
        <f>CumHKI!BE152*Inputs!BH$15*Population!BE151</f>
        <v>26641646.867430683</v>
      </c>
      <c r="BG152" s="4">
        <f>CumHKI!BF152*Inputs!BI$15*Population!BF151</f>
        <v>27422809.67593183</v>
      </c>
      <c r="BH152" s="4">
        <f>CumHKI!BG152*Inputs!BJ$15*Population!BG151</f>
        <v>27336047.415048741</v>
      </c>
      <c r="BI152" s="4">
        <f>CumHKI!BH152*Inputs!BK$15*Population!BH151</f>
        <v>26081943.35607706</v>
      </c>
      <c r="BJ152" s="4">
        <f>CumHKI!BI152*Inputs!BL$15*Population!BI151</f>
        <v>24419048.163690947</v>
      </c>
      <c r="BK152" s="4">
        <f>CumHKI!BJ152*Inputs!BM$15*Population!BJ151</f>
        <v>23228433.838006221</v>
      </c>
      <c r="BL152" s="4">
        <f>CumHKI!BK152*Inputs!BN$15*Population!BK151</f>
        <v>20703989.208640072</v>
      </c>
      <c r="BM152" s="4">
        <f>CumHKI!BL152*Inputs!BO$15*Population!BL151</f>
        <v>18643362.005461086</v>
      </c>
      <c r="BN152" s="4">
        <f>CumHKI!BM152*Inputs!BP$15*Population!BM151</f>
        <v>16790110.722159065</v>
      </c>
      <c r="BO152" s="4">
        <f>CumHKI!BN152*Inputs!BQ$15*Population!BN151</f>
        <v>13718664.745438527</v>
      </c>
      <c r="BP152" s="4">
        <f>CumHKI!BO152*Inputs!BR$15*Population!BO151</f>
        <v>13419331.078924052</v>
      </c>
      <c r="BQ152" s="4">
        <f>CumHKI!BP152*Inputs!BS$15*Population!BP151</f>
        <v>10826752.682849769</v>
      </c>
      <c r="BR152" s="4">
        <f>CumHKI!BQ152*Inputs!BT$15*Population!BQ151</f>
        <v>9163840.6219994053</v>
      </c>
      <c r="BS152" s="4">
        <f>CumHKI!BR152*Inputs!BU$15*Population!BR151</f>
        <v>7910350.7359049357</v>
      </c>
      <c r="BT152" s="4">
        <f>CumHKI!BS152*Inputs!BV$15*Population!BS151</f>
        <v>7028855.2827870939</v>
      </c>
      <c r="BU152" s="4">
        <f>CumHKI!BT152*Inputs!BW$15*Population!BT151</f>
        <v>6066467.0843764329</v>
      </c>
      <c r="BV152" s="4">
        <f>CumHKI!BU152*Inputs!BX$15*Population!BU151</f>
        <v>5545457.736468371</v>
      </c>
      <c r="BW152" s="4">
        <f>CumHKI!BV152*Inputs!BY$15*Population!BV151</f>
        <v>4597145.1713097831</v>
      </c>
      <c r="BX152" s="4">
        <f>CumHKI!BW152*Inputs!BZ$15*Population!BW151</f>
        <v>4015094.2520914306</v>
      </c>
      <c r="BY152" s="4">
        <f>CumHKI!BX152*Inputs!CA$15*Population!BX151</f>
        <v>3816404.3596079317</v>
      </c>
      <c r="BZ152" s="4">
        <f>CumHKI!BY152*Inputs!CB$15*Population!BY151</f>
        <v>3769744.744181735</v>
      </c>
      <c r="CA152" s="4">
        <f>CumHKI!BZ152*Inputs!CC$15*Population!BZ151</f>
        <v>3346093.8623982738</v>
      </c>
      <c r="CB152" s="4">
        <f>CumHKI!CA152*Inputs!CD$15*Population!CA151</f>
        <v>3764851.6059665945</v>
      </c>
      <c r="CC152" s="4">
        <f>CumHKI!CB152*Inputs!CE$15*Population!CB151</f>
        <v>3618124.7668308346</v>
      </c>
      <c r="CD152" s="4">
        <f>CumHKI!CC152*Inputs!CF$15*Population!CC151</f>
        <v>3081073.8182013617</v>
      </c>
      <c r="CE152" s="4">
        <f>CumHKI!CD152*Inputs!CG$15*Population!CD151</f>
        <v>2791838.1866761334</v>
      </c>
      <c r="CF152" s="4">
        <f>CumHKI!CE152*Inputs!CH$15*Population!CE151</f>
        <v>2099974.502719088</v>
      </c>
      <c r="CG152" s="4">
        <f>CumHKI!CF152*Inputs!CI$15*Population!CF151</f>
        <v>1858260.2697553714</v>
      </c>
      <c r="CH152" s="4">
        <f>CumHKI!CG152*Inputs!CJ$15*Population!CG151</f>
        <v>1634441.2356308009</v>
      </c>
      <c r="CI152" s="4">
        <f>CumHKI!CH152*Inputs!CK$15*Population!CH151</f>
        <v>1414320.3835412175</v>
      </c>
      <c r="CJ152" s="4">
        <f>CumHKI!CI152*Inputs!CL$15*Population!CI151</f>
        <v>1200912.0457328814</v>
      </c>
      <c r="CK152" s="4">
        <f>CumHKI!CJ152*Inputs!CM$15*Population!CJ151</f>
        <v>999647.93358633155</v>
      </c>
      <c r="CL152" s="4">
        <f>CumHKI!CK152*Inputs!CN$15*Population!CK151</f>
        <v>811900.83379504271</v>
      </c>
      <c r="CM152" s="4">
        <f>CumHKI!CL152*Inputs!CO$15*Population!CL151</f>
        <v>691695.8077472708</v>
      </c>
      <c r="CN152" s="4">
        <f>CumHKI!CM152*Inputs!CP$15*Population!CM151</f>
        <v>571031.75034859986</v>
      </c>
      <c r="CO152" s="4">
        <f>CumHKI!CN152*Inputs!CQ$15*Population!CN151</f>
        <v>466013.92930236214</v>
      </c>
      <c r="CP152" s="4">
        <f>CumHKI!CO152*Inputs!CR$15*Population!CO151</f>
        <v>374419.1042541854</v>
      </c>
      <c r="CQ152" s="4">
        <f>CumHKI!CP152*Inputs!CS$15*Population!CP151</f>
        <v>282884.87499017414</v>
      </c>
      <c r="CR152" s="4">
        <f>CumHKI!CQ152*Inputs!CT$15*Population!CQ151</f>
        <v>204440.95823447747</v>
      </c>
      <c r="CS152" s="4">
        <f>CumHKI!CR152*Inputs!CU$15*Population!CR151</f>
        <v>147321.12345516568</v>
      </c>
      <c r="CT152" s="4">
        <f>CumHKI!CS152*Inputs!CV$15*Population!CS151</f>
        <v>109656.70524458001</v>
      </c>
      <c r="CU152" s="4">
        <f>CumHKI!CT152*Inputs!CW$15*Population!CT151</f>
        <v>84157.838918716763</v>
      </c>
      <c r="CV152" s="4">
        <f>CumHKI!CU152*Inputs!CX$15*Population!CU151</f>
        <v>63409.232684849194</v>
      </c>
      <c r="CW152" s="4">
        <f>CumHKI!CV152*Inputs!CY$15*Population!CV151</f>
        <v>48746.229553304278</v>
      </c>
      <c r="CX152" s="4">
        <f>CumHKI!CW152*Inputs!CZ$15*Population!CW151</f>
        <v>38777.726883091069</v>
      </c>
      <c r="CY152" s="4">
        <f>CumHKI!CX152*Inputs!DA$15*Population!CX151</f>
        <v>31154.038814968819</v>
      </c>
      <c r="CZ152" s="4">
        <f>CumHKI!CY152*Inputs!DB$15*Population!CY151</f>
        <v>24528.515942979295</v>
      </c>
    </row>
    <row r="153" spans="1:104" x14ac:dyDescent="0.25">
      <c r="A153">
        <f>'HKFI(x)'!AE151</f>
        <v>2099</v>
      </c>
      <c r="B153">
        <f>SUM(D153:CZ153)</f>
        <v>1355908958.3620689</v>
      </c>
      <c r="C153">
        <f t="shared" si="5"/>
        <v>2.63600629842764</v>
      </c>
      <c r="D153" s="4">
        <f>CumHKI!C153*Inputs!F$15*Population!C152</f>
        <v>0</v>
      </c>
      <c r="E153" s="4">
        <f>CumHKI!D153*Inputs!G$15*Population!D152</f>
        <v>0</v>
      </c>
      <c r="F153" s="4">
        <f>CumHKI!E153*Inputs!H$15*Population!E152</f>
        <v>0</v>
      </c>
      <c r="G153" s="4">
        <f>CumHKI!F153*Inputs!I$15*Population!F152</f>
        <v>0</v>
      </c>
      <c r="H153" s="4">
        <f>CumHKI!G153*Inputs!J$15*Population!G152</f>
        <v>0</v>
      </c>
      <c r="I153" s="4">
        <f>CumHKI!H153*Inputs!K$15*Population!H152</f>
        <v>0</v>
      </c>
      <c r="J153" s="4">
        <f>CumHKI!I153*Inputs!L$15*Population!I152</f>
        <v>0</v>
      </c>
      <c r="K153" s="4">
        <f>CumHKI!J153*Inputs!M$15*Population!J152</f>
        <v>0</v>
      </c>
      <c r="L153" s="4">
        <f>CumHKI!K153*Inputs!N$15*Population!K152</f>
        <v>0</v>
      </c>
      <c r="M153" s="4">
        <f>CumHKI!L153*Inputs!O$15*Population!L152</f>
        <v>0</v>
      </c>
      <c r="N153" s="4">
        <f>CumHKI!M153*Inputs!P$15*Population!M152</f>
        <v>0</v>
      </c>
      <c r="O153" s="4">
        <f>CumHKI!N153*Inputs!Q$15*Population!N152</f>
        <v>0</v>
      </c>
      <c r="P153" s="4">
        <f>CumHKI!O153*Inputs!R$15*Population!O152</f>
        <v>0</v>
      </c>
      <c r="Q153" s="4">
        <f>CumHKI!P153*Inputs!S$15*Population!P152</f>
        <v>0</v>
      </c>
      <c r="R153" s="4">
        <f>CumHKI!Q153*Inputs!T$15*Population!Q152</f>
        <v>0</v>
      </c>
      <c r="S153" s="4">
        <f>CumHKI!R153*Inputs!U$15*Population!R152</f>
        <v>250502.90641772709</v>
      </c>
      <c r="T153" s="4">
        <f>CumHKI!S153*Inputs!V$15*Population!S152</f>
        <v>351525.67806008708</v>
      </c>
      <c r="U153" s="4">
        <f>CumHKI!T153*Inputs!W$15*Population!T152</f>
        <v>668465.42486365256</v>
      </c>
      <c r="V153" s="4">
        <f>CumHKI!U153*Inputs!X$15*Population!U152</f>
        <v>1137282.4006010378</v>
      </c>
      <c r="W153" s="4">
        <f>CumHKI!V153*Inputs!Y$15*Population!V152</f>
        <v>2030071.1302171852</v>
      </c>
      <c r="X153" s="4">
        <f>CumHKI!W153*Inputs!Z$15*Population!W152</f>
        <v>2872512.1063439497</v>
      </c>
      <c r="Y153" s="4">
        <f>CumHKI!X153*Inputs!AA$15*Population!X152</f>
        <v>4353429.8128850302</v>
      </c>
      <c r="Z153" s="4">
        <f>CumHKI!Y153*Inputs!AB$15*Population!Y152</f>
        <v>5899226.3620873392</v>
      </c>
      <c r="AA153" s="4">
        <f>CumHKI!Z153*Inputs!AC$15*Population!Z152</f>
        <v>7724775.9393216372</v>
      </c>
      <c r="AB153" s="4">
        <f>CumHKI!AA153*Inputs!AD$15*Population!AA152</f>
        <v>10186782.072035929</v>
      </c>
      <c r="AC153" s="4">
        <f>CumHKI!AB153*Inputs!AE$15*Population!AB152</f>
        <v>13003778.687205626</v>
      </c>
      <c r="AD153" s="4">
        <f>CumHKI!AC153*Inputs!AF$15*Population!AC152</f>
        <v>16145542.223488647</v>
      </c>
      <c r="AE153" s="4">
        <f>CumHKI!AD153*Inputs!AG$15*Population!AD152</f>
        <v>18460234.696052521</v>
      </c>
      <c r="AF153" s="4">
        <f>CumHKI!AE153*Inputs!AH$15*Population!AE152</f>
        <v>21646678.744254414</v>
      </c>
      <c r="AG153" s="4">
        <f>CumHKI!AF153*Inputs!AI$15*Population!AF152</f>
        <v>25823880.231621314</v>
      </c>
      <c r="AH153" s="4">
        <f>CumHKI!AG153*Inputs!AJ$15*Population!AG152</f>
        <v>28712849.419245355</v>
      </c>
      <c r="AI153" s="4">
        <f>CumHKI!AH153*Inputs!AK$15*Population!AH152</f>
        <v>33264680.221466105</v>
      </c>
      <c r="AJ153" s="4">
        <f>CumHKI!AI153*Inputs!AL$15*Population!AI152</f>
        <v>35126050.349011429</v>
      </c>
      <c r="AK153" s="4">
        <f>CumHKI!AJ153*Inputs!AM$15*Population!AJ152</f>
        <v>37030828.838986799</v>
      </c>
      <c r="AL153" s="4">
        <f>CumHKI!AK153*Inputs!AN$15*Population!AK152</f>
        <v>39365324.965254687</v>
      </c>
      <c r="AM153" s="4">
        <f>CumHKI!AL153*Inputs!AO$15*Population!AL152</f>
        <v>40625656.828317754</v>
      </c>
      <c r="AN153" s="4">
        <f>CumHKI!AM153*Inputs!AP$15*Population!AM152</f>
        <v>42513690.150881015</v>
      </c>
      <c r="AO153" s="4">
        <f>CumHKI!AN153*Inputs!AQ$15*Population!AN152</f>
        <v>43070466.731193259</v>
      </c>
      <c r="AP153" s="4">
        <f>CumHKI!AO153*Inputs!AR$15*Population!AO152</f>
        <v>42374674.385781892</v>
      </c>
      <c r="AQ153" s="4">
        <f>CumHKI!AP153*Inputs!AS$15*Population!AP152</f>
        <v>43455153.915954329</v>
      </c>
      <c r="AR153" s="4">
        <f>CumHKI!AQ153*Inputs!AT$15*Population!AQ152</f>
        <v>44347955.66814705</v>
      </c>
      <c r="AS153" s="4">
        <f>CumHKI!AR153*Inputs!AU$15*Population!AR152</f>
        <v>45200165.887731194</v>
      </c>
      <c r="AT153" s="4">
        <f>CumHKI!AS153*Inputs!AV$15*Population!AS152</f>
        <v>43580364.865765817</v>
      </c>
      <c r="AU153" s="4">
        <f>CumHKI!AT153*Inputs!AW$15*Population!AT152</f>
        <v>42295216.689899072</v>
      </c>
      <c r="AV153" s="4">
        <f>CumHKI!AU153*Inputs!AX$15*Population!AU152</f>
        <v>41665648.081930161</v>
      </c>
      <c r="AW153" s="4">
        <f>CumHKI!AV153*Inputs!AY$15*Population!AV152</f>
        <v>39490660.102673426</v>
      </c>
      <c r="AX153" s="4">
        <f>CumHKI!AW153*Inputs!AZ$15*Population!AW152</f>
        <v>38272285.784242861</v>
      </c>
      <c r="AY153" s="4">
        <f>CumHKI!AX153*Inputs!BA$15*Population!AX152</f>
        <v>34654022.264037669</v>
      </c>
      <c r="AZ153" s="4">
        <f>CumHKI!AY153*Inputs!BB$15*Population!AY152</f>
        <v>31839727.280395962</v>
      </c>
      <c r="BA153" s="4">
        <f>CumHKI!AZ153*Inputs!BC$15*Population!AZ152</f>
        <v>31176937.620850496</v>
      </c>
      <c r="BB153" s="4">
        <f>CumHKI!BA153*Inputs!BD$15*Population!BA152</f>
        <v>28978026.958978005</v>
      </c>
      <c r="BC153" s="4">
        <f>CumHKI!BB153*Inputs!BE$15*Population!BB152</f>
        <v>28428708.04975326</v>
      </c>
      <c r="BD153" s="4">
        <f>CumHKI!BC153*Inputs!BF$15*Population!BC152</f>
        <v>27100379.686478123</v>
      </c>
      <c r="BE153" s="4">
        <f>CumHKI!BD153*Inputs!BG$15*Population!BD152</f>
        <v>25848649.580254145</v>
      </c>
      <c r="BF153" s="4">
        <f>CumHKI!BE153*Inputs!BH$15*Population!BE152</f>
        <v>26458736.500250854</v>
      </c>
      <c r="BG153" s="4">
        <f>CumHKI!BF153*Inputs!BI$15*Population!BF152</f>
        <v>26903110.621462625</v>
      </c>
      <c r="BH153" s="4">
        <f>CumHKI!BG153*Inputs!BJ$15*Population!BG152</f>
        <v>27012702.9373772</v>
      </c>
      <c r="BI153" s="4">
        <f>CumHKI!BH153*Inputs!BK$15*Population!BH152</f>
        <v>25977179.894817561</v>
      </c>
      <c r="BJ153" s="4">
        <f>CumHKI!BI153*Inputs!BL$15*Population!BI152</f>
        <v>24204104.963797867</v>
      </c>
      <c r="BK153" s="4">
        <f>CumHKI!BJ153*Inputs!BM$15*Population!BJ152</f>
        <v>22864740.276330139</v>
      </c>
      <c r="BL153" s="4">
        <f>CumHKI!BK153*Inputs!BN$15*Population!BK152</f>
        <v>20398103.475202553</v>
      </c>
      <c r="BM153" s="4">
        <f>CumHKI!BL153*Inputs!BO$15*Population!BL152</f>
        <v>18460136.117254123</v>
      </c>
      <c r="BN153" s="4">
        <f>CumHKI!BM153*Inputs!BP$15*Population!BM152</f>
        <v>16594279.954140594</v>
      </c>
      <c r="BO153" s="4">
        <f>CumHKI!BN153*Inputs!BQ$15*Population!BN152</f>
        <v>14045055.354733989</v>
      </c>
      <c r="BP153" s="4">
        <f>CumHKI!BO153*Inputs!BR$15*Population!BO152</f>
        <v>14474922.054953884</v>
      </c>
      <c r="BQ153" s="4">
        <f>CumHKI!BP153*Inputs!BS$15*Population!BP152</f>
        <v>12128637.559168883</v>
      </c>
      <c r="BR153" s="4">
        <f>CumHKI!BQ153*Inputs!BT$15*Population!BQ152</f>
        <v>10288891.571437607</v>
      </c>
      <c r="BS153" s="4">
        <f>CumHKI!BR153*Inputs!BU$15*Population!BR152</f>
        <v>8986307.6905631833</v>
      </c>
      <c r="BT153" s="4">
        <f>CumHKI!BS153*Inputs!BV$15*Population!BS152</f>
        <v>7916542.718706036</v>
      </c>
      <c r="BU153" s="4">
        <f>CumHKI!BT153*Inputs!BW$15*Population!BT152</f>
        <v>6632091.6130994326</v>
      </c>
      <c r="BV153" s="4">
        <f>CumHKI!BU153*Inputs!BX$15*Population!BU152</f>
        <v>5920855.7156093828</v>
      </c>
      <c r="BW153" s="4">
        <f>CumHKI!BV153*Inputs!BY$15*Population!BV152</f>
        <v>4956184.4646782149</v>
      </c>
      <c r="BX153" s="4">
        <f>CumHKI!BW153*Inputs!BZ$15*Population!BW152</f>
        <v>4366437.4921797905</v>
      </c>
      <c r="BY153" s="4">
        <f>CumHKI!BX153*Inputs!CA$15*Population!BX152</f>
        <v>4040198.5526260738</v>
      </c>
      <c r="BZ153" s="4">
        <f>CumHKI!BY153*Inputs!CB$15*Population!BY152</f>
        <v>3823129.4488854758</v>
      </c>
      <c r="CA153" s="4">
        <f>CumHKI!BZ153*Inputs!CC$15*Population!BZ152</f>
        <v>3299138.4465638143</v>
      </c>
      <c r="CB153" s="4">
        <f>CumHKI!CA153*Inputs!CD$15*Population!CA152</f>
        <v>3700613.2476267461</v>
      </c>
      <c r="CC153" s="4">
        <f>CumHKI!CB153*Inputs!CE$15*Population!CB152</f>
        <v>3521771.7012977158</v>
      </c>
      <c r="CD153" s="4">
        <f>CumHKI!CC153*Inputs!CF$15*Population!CC152</f>
        <v>3063485.9656357337</v>
      </c>
      <c r="CE153" s="4">
        <f>CumHKI!CD153*Inputs!CG$15*Population!CD152</f>
        <v>2884414.8484736015</v>
      </c>
      <c r="CF153" s="4">
        <f>CumHKI!CE153*Inputs!CH$15*Population!CE152</f>
        <v>2229647.8987533799</v>
      </c>
      <c r="CG153" s="4">
        <f>CumHKI!CF153*Inputs!CI$15*Population!CF152</f>
        <v>1958710.5564514268</v>
      </c>
      <c r="CH153" s="4">
        <f>CumHKI!CG153*Inputs!CJ$15*Population!CG152</f>
        <v>1718534.1326775812</v>
      </c>
      <c r="CI153" s="4">
        <f>CumHKI!CH153*Inputs!CK$15*Population!CH152</f>
        <v>1496790.2347244988</v>
      </c>
      <c r="CJ153" s="4">
        <f>CumHKI!CI153*Inputs!CL$15*Population!CI152</f>
        <v>1282493.6162627477</v>
      </c>
      <c r="CK153" s="4">
        <f>CumHKI!CJ153*Inputs!CM$15*Population!CJ152</f>
        <v>1079409.2247466617</v>
      </c>
      <c r="CL153" s="4">
        <f>CumHKI!CK153*Inputs!CN$15*Population!CK152</f>
        <v>890996.74811454234</v>
      </c>
      <c r="CM153" s="4">
        <f>CumHKI!CL153*Inputs!CO$15*Population!CL152</f>
        <v>715560.62221214233</v>
      </c>
      <c r="CN153" s="4">
        <f>CumHKI!CM153*Inputs!CP$15*Population!CM152</f>
        <v>599919.50313351257</v>
      </c>
      <c r="CO153" s="4">
        <f>CumHKI!CN153*Inputs!CQ$15*Population!CN152</f>
        <v>486628.76702809014</v>
      </c>
      <c r="CP153" s="4">
        <f>CumHKI!CO153*Inputs!CR$15*Population!CO152</f>
        <v>391667.32495233964</v>
      </c>
      <c r="CQ153" s="4">
        <f>CumHKI!CP153*Inputs!CS$15*Population!CP152</f>
        <v>314685.29104660958</v>
      </c>
      <c r="CR153" s="4">
        <f>CumHKI!CQ153*Inputs!CT$15*Population!CQ152</f>
        <v>237754.18563720799</v>
      </c>
      <c r="CS153" s="4">
        <f>CumHKI!CR153*Inputs!CU$15*Population!CR152</f>
        <v>171824.99961377212</v>
      </c>
      <c r="CT153" s="4">
        <f>CumHKI!CS153*Inputs!CV$15*Population!CS152</f>
        <v>123817.90908919438</v>
      </c>
      <c r="CU153" s="4">
        <f>CumHKI!CT153*Inputs!CW$15*Population!CT152</f>
        <v>92162.370490787274</v>
      </c>
      <c r="CV153" s="4">
        <f>CumHKI!CU153*Inputs!CX$15*Population!CU152</f>
        <v>70731.524468396659</v>
      </c>
      <c r="CW153" s="4">
        <f>CumHKI!CV153*Inputs!CY$15*Population!CV152</f>
        <v>53293.094865500323</v>
      </c>
      <c r="CX153" s="4">
        <f>CumHKI!CW153*Inputs!CZ$15*Population!CW152</f>
        <v>40969.387673104895</v>
      </c>
      <c r="CY153" s="4">
        <f>CumHKI!CX153*Inputs!DA$15*Population!CX152</f>
        <v>32591.233010501608</v>
      </c>
      <c r="CZ153" s="4">
        <f>CumHKI!CY153*Inputs!DB$15*Population!CY152</f>
        <v>26183.807557827746</v>
      </c>
    </row>
    <row r="154" spans="1:104" x14ac:dyDescent="0.25">
      <c r="A154">
        <f>'HKFI(x)'!AE152</f>
        <v>2100</v>
      </c>
      <c r="B154">
        <f>SUM(D154:CZ154)</f>
        <v>1391610828.1408458</v>
      </c>
      <c r="C154">
        <f t="shared" si="5"/>
        <v>2.633058035246294</v>
      </c>
      <c r="D154" s="4">
        <f>CumHKI!C154*Inputs!F$15*Population!C153</f>
        <v>0</v>
      </c>
      <c r="E154" s="4">
        <f>CumHKI!D154*Inputs!G$15*Population!D153</f>
        <v>0</v>
      </c>
      <c r="F154" s="4">
        <f>CumHKI!E154*Inputs!H$15*Population!E153</f>
        <v>0</v>
      </c>
      <c r="G154" s="4">
        <f>CumHKI!F154*Inputs!I$15*Population!F153</f>
        <v>0</v>
      </c>
      <c r="H154" s="4">
        <f>CumHKI!G154*Inputs!J$15*Population!G153</f>
        <v>0</v>
      </c>
      <c r="I154" s="4">
        <f>CumHKI!H154*Inputs!K$15*Population!H153</f>
        <v>0</v>
      </c>
      <c r="J154" s="4">
        <f>CumHKI!I154*Inputs!L$15*Population!I153</f>
        <v>0</v>
      </c>
      <c r="K154" s="4">
        <f>CumHKI!J154*Inputs!M$15*Population!J153</f>
        <v>0</v>
      </c>
      <c r="L154" s="4">
        <f>CumHKI!K154*Inputs!N$15*Population!K153</f>
        <v>0</v>
      </c>
      <c r="M154" s="4">
        <f>CumHKI!L154*Inputs!O$15*Population!L153</f>
        <v>0</v>
      </c>
      <c r="N154" s="4">
        <f>CumHKI!M154*Inputs!P$15*Population!M153</f>
        <v>0</v>
      </c>
      <c r="O154" s="4">
        <f>CumHKI!N154*Inputs!Q$15*Population!N153</f>
        <v>0</v>
      </c>
      <c r="P154" s="4">
        <f>CumHKI!O154*Inputs!R$15*Population!O153</f>
        <v>0</v>
      </c>
      <c r="Q154" s="4">
        <f>CumHKI!P154*Inputs!S$15*Population!P153</f>
        <v>0</v>
      </c>
      <c r="R154" s="4">
        <f>CumHKI!Q154*Inputs!T$15*Population!Q153</f>
        <v>0</v>
      </c>
      <c r="S154" s="4">
        <f>CumHKI!R154*Inputs!U$15*Population!R153</f>
        <v>256269.89937088409</v>
      </c>
      <c r="T154" s="4">
        <f>CumHKI!S154*Inputs!V$15*Population!S153</f>
        <v>360079.87686701783</v>
      </c>
      <c r="U154" s="4">
        <f>CumHKI!T154*Inputs!W$15*Population!T153</f>
        <v>684670.03707378474</v>
      </c>
      <c r="V154" s="4">
        <f>CumHKI!U154*Inputs!X$15*Population!U153</f>
        <v>1164740.5940118283</v>
      </c>
      <c r="W154" s="4">
        <f>CumHKI!V154*Inputs!Y$15*Population!V153</f>
        <v>2080199.5399802891</v>
      </c>
      <c r="X154" s="4">
        <f>CumHKI!W154*Inputs!Z$15*Population!W153</f>
        <v>2945509.00808036</v>
      </c>
      <c r="Y154" s="4">
        <f>CumHKI!X154*Inputs!AA$15*Population!X153</f>
        <v>4464434.1107204305</v>
      </c>
      <c r="Z154" s="4">
        <f>CumHKI!Y154*Inputs!AB$15*Population!Y153</f>
        <v>6045168.1128616808</v>
      </c>
      <c r="AA154" s="4">
        <f>CumHKI!Z154*Inputs!AC$15*Population!Z153</f>
        <v>7912990.6294402117</v>
      </c>
      <c r="AB154" s="4">
        <f>CumHKI!AA154*Inputs!AD$15*Population!AA153</f>
        <v>10411472.838983957</v>
      </c>
      <c r="AC154" s="4">
        <f>CumHKI!AB154*Inputs!AE$15*Population!AB153</f>
        <v>13246231.578630976</v>
      </c>
      <c r="AD154" s="4">
        <f>CumHKI!AC154*Inputs!AF$15*Population!AC153</f>
        <v>16404435.209109778</v>
      </c>
      <c r="AE154" s="4">
        <f>CumHKI!AD154*Inputs!AG$15*Population!AD153</f>
        <v>18753463.410465427</v>
      </c>
      <c r="AF154" s="4">
        <f>CumHKI!AE154*Inputs!AH$15*Population!AE153</f>
        <v>22000300.988747779</v>
      </c>
      <c r="AG154" s="4">
        <f>CumHKI!AF154*Inputs!AI$15*Population!AF153</f>
        <v>26120022.249813441</v>
      </c>
      <c r="AH154" s="4">
        <f>CumHKI!AG154*Inputs!AJ$15*Population!AG153</f>
        <v>28851474.208139509</v>
      </c>
      <c r="AI154" s="4">
        <f>CumHKI!AH154*Inputs!AK$15*Population!AH153</f>
        <v>33306554.534551959</v>
      </c>
      <c r="AJ154" s="4">
        <f>CumHKI!AI154*Inputs!AL$15*Population!AI153</f>
        <v>35233933.026449516</v>
      </c>
      <c r="AK154" s="4">
        <f>CumHKI!AJ154*Inputs!AM$15*Population!AJ153</f>
        <v>37197372.570355214</v>
      </c>
      <c r="AL154" s="4">
        <f>CumHKI!AK154*Inputs!AN$15*Population!AK153</f>
        <v>39584001.024562798</v>
      </c>
      <c r="AM154" s="4">
        <f>CumHKI!AL154*Inputs!AO$15*Population!AL153</f>
        <v>40918778.617243521</v>
      </c>
      <c r="AN154" s="4">
        <f>CumHKI!AM154*Inputs!AP$15*Population!AM153</f>
        <v>42919690.564982928</v>
      </c>
      <c r="AO154" s="4">
        <f>CumHKI!AN154*Inputs!AQ$15*Population!AN153</f>
        <v>43542804.129292049</v>
      </c>
      <c r="AP154" s="4">
        <f>CumHKI!AO154*Inputs!AR$15*Population!AO153</f>
        <v>42862081.052591205</v>
      </c>
      <c r="AQ154" s="4">
        <f>CumHKI!AP154*Inputs!AS$15*Population!AP153</f>
        <v>44383184.708320774</v>
      </c>
      <c r="AR154" s="4">
        <f>CumHKI!AQ154*Inputs!AT$15*Population!AQ153</f>
        <v>45923719.848968066</v>
      </c>
      <c r="AS154" s="4">
        <f>CumHKI!AR154*Inputs!AU$15*Population!AR153</f>
        <v>47269656.814364232</v>
      </c>
      <c r="AT154" s="4">
        <f>CumHKI!AS154*Inputs!AV$15*Population!AS153</f>
        <v>45608673.900584936</v>
      </c>
      <c r="AU154" s="4">
        <f>CumHKI!AT154*Inputs!AW$15*Population!AT153</f>
        <v>44321930.33791177</v>
      </c>
      <c r="AV154" s="4">
        <f>CumHKI!AU154*Inputs!AX$15*Population!AU153</f>
        <v>43814097.642995574</v>
      </c>
      <c r="AW154" s="4">
        <f>CumHKI!AV154*Inputs!AY$15*Population!AV153</f>
        <v>41664692.91922868</v>
      </c>
      <c r="AX154" s="4">
        <f>CumHKI!AW154*Inputs!AZ$15*Population!AW153</f>
        <v>40450369.719283208</v>
      </c>
      <c r="AY154" s="4">
        <f>CumHKI!AX154*Inputs!BA$15*Population!AX153</f>
        <v>36621201.757706158</v>
      </c>
      <c r="AZ154" s="4">
        <f>CumHKI!AY154*Inputs!BB$15*Population!AY153</f>
        <v>33622775.403482132</v>
      </c>
      <c r="BA154" s="4">
        <f>CumHKI!AZ154*Inputs!BC$15*Population!AZ153</f>
        <v>32767658.995655499</v>
      </c>
      <c r="BB154" s="4">
        <f>CumHKI!BA154*Inputs!BD$15*Population!BA153</f>
        <v>30234571.138900012</v>
      </c>
      <c r="BC154" s="4">
        <f>CumHKI!BB154*Inputs!BE$15*Population!BB153</f>
        <v>29458041.998364419</v>
      </c>
      <c r="BD154" s="4">
        <f>CumHKI!BC154*Inputs!BF$15*Population!BC153</f>
        <v>28033693.40514414</v>
      </c>
      <c r="BE154" s="4">
        <f>CumHKI!BD154*Inputs!BG$15*Population!BD153</f>
        <v>26735151.888555244</v>
      </c>
      <c r="BF154" s="4">
        <f>CumHKI!BE154*Inputs!BH$15*Population!BE153</f>
        <v>26895327.958338413</v>
      </c>
      <c r="BG154" s="4">
        <f>CumHKI!BF154*Inputs!BI$15*Population!BF153</f>
        <v>26724949.371809497</v>
      </c>
      <c r="BH154" s="4">
        <f>CumHKI!BG154*Inputs!BJ$15*Population!BG153</f>
        <v>26507830.238240339</v>
      </c>
      <c r="BI154" s="4">
        <f>CumHKI!BH154*Inputs!BK$15*Population!BH153</f>
        <v>25677069.898499548</v>
      </c>
      <c r="BJ154" s="4">
        <f>CumHKI!BI154*Inputs!BL$15*Population!BI153</f>
        <v>24112939.009161763</v>
      </c>
      <c r="BK154" s="4">
        <f>CumHKI!BJ154*Inputs!BM$15*Population!BJ153</f>
        <v>22674246.176060949</v>
      </c>
      <c r="BL154" s="4">
        <f>CumHKI!BK154*Inputs!BN$15*Population!BK153</f>
        <v>20093881.634359922</v>
      </c>
      <c r="BM154" s="4">
        <f>CumHKI!BL154*Inputs!BO$15*Population!BL153</f>
        <v>18203202.43839024</v>
      </c>
      <c r="BN154" s="4">
        <f>CumHKI!BM154*Inputs!BP$15*Population!BM153</f>
        <v>16444046.522006882</v>
      </c>
      <c r="BO154" s="4">
        <f>CumHKI!BN154*Inputs!BQ$15*Population!BN153</f>
        <v>13891479.65604648</v>
      </c>
      <c r="BP154" s="4">
        <f>CumHKI!BO154*Inputs!BR$15*Population!BO153</f>
        <v>14830196.333665151</v>
      </c>
      <c r="BQ154" s="4">
        <f>CumHKI!BP154*Inputs!BS$15*Population!BP153</f>
        <v>13093883.513472697</v>
      </c>
      <c r="BR154" s="4">
        <f>CumHKI!BQ154*Inputs!BT$15*Population!BQ153</f>
        <v>11538865.874730159</v>
      </c>
      <c r="BS154" s="4">
        <f>CumHKI!BR154*Inputs!BU$15*Population!BR153</f>
        <v>10104164.554417048</v>
      </c>
      <c r="BT154" s="4">
        <f>CumHKI!BS154*Inputs!BV$15*Population!BS153</f>
        <v>9011326.566737501</v>
      </c>
      <c r="BU154" s="4">
        <f>CumHKI!BT154*Inputs!BW$15*Population!BT153</f>
        <v>7484958.8408120982</v>
      </c>
      <c r="BV154" s="4">
        <f>CumHKI!BU154*Inputs!BX$15*Population!BU153</f>
        <v>6482869.7487964407</v>
      </c>
      <c r="BW154" s="4">
        <f>CumHKI!BV154*Inputs!BY$15*Population!BV153</f>
        <v>5297933.2174712047</v>
      </c>
      <c r="BX154" s="4">
        <f>CumHKI!BW154*Inputs!BZ$15*Population!BW153</f>
        <v>4714729.1495708907</v>
      </c>
      <c r="BY154" s="4">
        <f>CumHKI!BX154*Inputs!CA$15*Population!BX153</f>
        <v>4400993.0351941939</v>
      </c>
      <c r="BZ154" s="4">
        <f>CumHKI!BY154*Inputs!CB$15*Population!BY153</f>
        <v>4058199.1830810085</v>
      </c>
      <c r="CA154" s="4">
        <f>CumHKI!BZ154*Inputs!CC$15*Population!BZ153</f>
        <v>3358929.9614443937</v>
      </c>
      <c r="CB154" s="4">
        <f>CumHKI!CA154*Inputs!CD$15*Population!CA153</f>
        <v>3663575.6516822432</v>
      </c>
      <c r="CC154" s="4">
        <f>CumHKI!CB154*Inputs!CE$15*Population!CB153</f>
        <v>3472175.7316638432</v>
      </c>
      <c r="CD154" s="4">
        <f>CumHKI!CC154*Inputs!CF$15*Population!CC153</f>
        <v>2987665.1349112387</v>
      </c>
      <c r="CE154" s="4">
        <f>CumHKI!CD154*Inputs!CG$15*Population!CD153</f>
        <v>2873540.4570113211</v>
      </c>
      <c r="CF154" s="4">
        <f>CumHKI!CE154*Inputs!CH$15*Population!CE153</f>
        <v>2310084.3260806859</v>
      </c>
      <c r="CG154" s="4">
        <f>CumHKI!CF154*Inputs!CI$15*Population!CF153</f>
        <v>2087229.6667386894</v>
      </c>
      <c r="CH154" s="4">
        <f>CumHKI!CG154*Inputs!CJ$15*Population!CG153</f>
        <v>1817175.8851485688</v>
      </c>
      <c r="CI154" s="4">
        <f>CumHKI!CH154*Inputs!CK$15*Population!CH153</f>
        <v>1578568.3680691051</v>
      </c>
      <c r="CJ154" s="4">
        <f>CumHKI!CI154*Inputs!CL$15*Population!CI153</f>
        <v>1358928.89941292</v>
      </c>
      <c r="CK154" s="4">
        <f>CumHKI!CJ154*Inputs!CM$15*Population!CJ153</f>
        <v>1150485.0480038035</v>
      </c>
      <c r="CL154" s="4">
        <f>CumHKI!CK154*Inputs!CN$15*Population!CK153</f>
        <v>957752.06031936966</v>
      </c>
      <c r="CM154" s="4">
        <f>CumHKI!CL154*Inputs!CO$15*Population!CL153</f>
        <v>782217.15022740758</v>
      </c>
      <c r="CN154" s="4">
        <f>CumHKI!CM154*Inputs!CP$15*Population!CM153</f>
        <v>619116.40297850093</v>
      </c>
      <c r="CO154" s="4">
        <f>CumHKI!CN154*Inputs!CQ$15*Population!CN153</f>
        <v>508054.4767078493</v>
      </c>
      <c r="CP154" s="4">
        <f>CumHKI!CO154*Inputs!CR$15*Population!CO153</f>
        <v>402152.69437639555</v>
      </c>
      <c r="CQ154" s="4">
        <f>CumHKI!CP154*Inputs!CS$15*Population!CP153</f>
        <v>323676.03541137668</v>
      </c>
      <c r="CR154" s="4">
        <f>CumHKI!CQ154*Inputs!CT$15*Population!CQ153</f>
        <v>260057.65842385805</v>
      </c>
      <c r="CS154" s="4">
        <f>CumHKI!CR154*Inputs!CU$15*Population!CR153</f>
        <v>196481.36902631927</v>
      </c>
      <c r="CT154" s="4">
        <f>CumHKI!CS154*Inputs!CV$15*Population!CS153</f>
        <v>141997.12642946333</v>
      </c>
      <c r="CU154" s="4">
        <f>CumHKI!CT154*Inputs!CW$15*Population!CT153</f>
        <v>102323.80230286885</v>
      </c>
      <c r="CV154" s="4">
        <f>CumHKI!CU154*Inputs!CX$15*Population!CU153</f>
        <v>76163.490784436653</v>
      </c>
      <c r="CW154" s="4">
        <f>CumHKI!CV154*Inputs!CY$15*Population!CV153</f>
        <v>58452.921548457722</v>
      </c>
      <c r="CX154" s="4">
        <f>CumHKI!CW154*Inputs!CZ$15*Population!CW153</f>
        <v>44041.707239598254</v>
      </c>
      <c r="CY154" s="4">
        <f>CumHKI!CX154*Inputs!DA$15*Population!CX153</f>
        <v>33857.327712685685</v>
      </c>
      <c r="CZ154" s="4">
        <f>CumHKI!CY154*Inputs!DB$15*Population!CY153</f>
        <v>26933.574536224613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8"/>
  <sheetViews>
    <sheetView topLeftCell="F33" workbookViewId="0">
      <selection activeCell="J2" sqref="J2:J67"/>
    </sheetView>
  </sheetViews>
  <sheetFormatPr defaultRowHeight="15" x14ac:dyDescent="0.25"/>
  <sheetData>
    <row r="1" spans="1:14" x14ac:dyDescent="0.25">
      <c r="A1" t="s">
        <v>237</v>
      </c>
      <c r="B1" t="s">
        <v>238</v>
      </c>
      <c r="C1" t="s">
        <v>109</v>
      </c>
      <c r="D1" t="s">
        <v>239</v>
      </c>
      <c r="E1" t="s">
        <v>240</v>
      </c>
      <c r="F1" t="s">
        <v>241</v>
      </c>
      <c r="G1" t="s">
        <v>242</v>
      </c>
      <c r="H1" t="s">
        <v>243</v>
      </c>
      <c r="I1" t="s">
        <v>244</v>
      </c>
      <c r="J1" t="s">
        <v>107</v>
      </c>
      <c r="K1" t="s">
        <v>245</v>
      </c>
    </row>
    <row r="2" spans="1:14" x14ac:dyDescent="0.25">
      <c r="A2" t="s">
        <v>230</v>
      </c>
      <c r="B2">
        <v>156</v>
      </c>
      <c r="C2">
        <v>2009</v>
      </c>
      <c r="D2">
        <v>1994</v>
      </c>
      <c r="E2">
        <v>15</v>
      </c>
      <c r="F2">
        <v>20291.16015625</v>
      </c>
      <c r="G2">
        <v>6.6428765654563904E-2</v>
      </c>
      <c r="H2">
        <v>1.303564190864563</v>
      </c>
      <c r="I2">
        <v>1.3740646839141846</v>
      </c>
      <c r="J2">
        <v>0.10809154063463211</v>
      </c>
      <c r="K2">
        <v>0.10308480262756348</v>
      </c>
      <c r="L2" s="4">
        <v>0.10705932974815369</v>
      </c>
      <c r="N2">
        <f>K2/L2</f>
        <v>0.96287547166659937</v>
      </c>
    </row>
    <row r="3" spans="1:14" x14ac:dyDescent="0.25">
      <c r="A3" t="s">
        <v>230</v>
      </c>
      <c r="B3">
        <v>156</v>
      </c>
      <c r="C3">
        <v>2009</v>
      </c>
      <c r="D3">
        <v>1993</v>
      </c>
      <c r="E3">
        <v>16</v>
      </c>
      <c r="F3">
        <v>21480.19921875</v>
      </c>
      <c r="G3">
        <v>8.5699930787086487E-2</v>
      </c>
      <c r="H3">
        <v>1.4003831148147583</v>
      </c>
      <c r="I3">
        <v>1.4403038024902344</v>
      </c>
      <c r="J3">
        <v>0.13172625005245209</v>
      </c>
      <c r="K3">
        <v>0.12803915143013</v>
      </c>
      <c r="L3" s="4">
        <v>0.13253110647201538</v>
      </c>
      <c r="N3">
        <f t="shared" ref="N3:N66" si="0">K3/L3</f>
        <v>0.96610640957084382</v>
      </c>
    </row>
    <row r="4" spans="1:14" x14ac:dyDescent="0.25">
      <c r="A4" t="s">
        <v>230</v>
      </c>
      <c r="B4">
        <v>156</v>
      </c>
      <c r="C4">
        <v>2009</v>
      </c>
      <c r="D4">
        <v>1992</v>
      </c>
      <c r="E4">
        <v>17</v>
      </c>
      <c r="F4">
        <v>22938.169921875</v>
      </c>
      <c r="G4">
        <v>0.10968030244112015</v>
      </c>
      <c r="H4">
        <v>1.4815217256546021</v>
      </c>
      <c r="I4">
        <v>1.4939454793930054</v>
      </c>
      <c r="J4">
        <v>0.16110821068286896</v>
      </c>
      <c r="K4">
        <v>0.15907123684883118</v>
      </c>
      <c r="L4" s="4">
        <v>0.1643589586019516</v>
      </c>
      <c r="N4">
        <f t="shared" si="0"/>
        <v>0.96782821089827931</v>
      </c>
    </row>
    <row r="5" spans="1:14" x14ac:dyDescent="0.25">
      <c r="A5" t="s">
        <v>230</v>
      </c>
      <c r="B5">
        <v>156</v>
      </c>
      <c r="C5">
        <v>2009</v>
      </c>
      <c r="D5">
        <v>1991</v>
      </c>
      <c r="E5">
        <v>18</v>
      </c>
      <c r="F5">
        <v>24470.6796875</v>
      </c>
      <c r="G5">
        <v>0.1475464254617691</v>
      </c>
      <c r="H5">
        <v>1.5126173496246338</v>
      </c>
      <c r="I5">
        <v>1.5048834085464478</v>
      </c>
      <c r="J5">
        <v>0.2131069153547287</v>
      </c>
      <c r="K5">
        <v>0.21271976828575134</v>
      </c>
      <c r="L5" s="4">
        <v>0.2190670371055603</v>
      </c>
      <c r="N5">
        <f t="shared" si="0"/>
        <v>0.97102590648199416</v>
      </c>
    </row>
    <row r="6" spans="1:14" x14ac:dyDescent="0.25">
      <c r="A6" t="s">
        <v>230</v>
      </c>
      <c r="B6">
        <v>156</v>
      </c>
      <c r="C6">
        <v>2009</v>
      </c>
      <c r="D6">
        <v>1990</v>
      </c>
      <c r="E6">
        <v>19</v>
      </c>
      <c r="F6">
        <v>25924.529296875</v>
      </c>
      <c r="G6">
        <v>0.19853255152702332</v>
      </c>
      <c r="H6">
        <v>1.540407657623291</v>
      </c>
      <c r="I6">
        <v>1.5132269859313965</v>
      </c>
      <c r="J6">
        <v>0.2825278639793396</v>
      </c>
      <c r="K6">
        <v>0.28493785858154297</v>
      </c>
      <c r="L6" s="4">
        <v>0.29343435168266296</v>
      </c>
      <c r="N6">
        <f t="shared" si="0"/>
        <v>0.97104465427310094</v>
      </c>
    </row>
    <row r="7" spans="1:14" x14ac:dyDescent="0.25">
      <c r="A7" t="s">
        <v>230</v>
      </c>
      <c r="B7">
        <v>156</v>
      </c>
      <c r="C7">
        <v>2009</v>
      </c>
      <c r="D7">
        <v>1989</v>
      </c>
      <c r="E7">
        <v>20</v>
      </c>
      <c r="F7">
        <v>27468.619140625</v>
      </c>
      <c r="G7">
        <v>0.26224446296691895</v>
      </c>
      <c r="H7">
        <v>1.5494017601013184</v>
      </c>
      <c r="I7">
        <v>1.5105407238006592</v>
      </c>
      <c r="J7">
        <v>0.37142589688301086</v>
      </c>
      <c r="K7">
        <v>0.37692511081695557</v>
      </c>
      <c r="L7" s="4">
        <v>0.38766533136367798</v>
      </c>
      <c r="N7">
        <f t="shared" si="0"/>
        <v>0.97229512242185323</v>
      </c>
    </row>
    <row r="8" spans="1:14" x14ac:dyDescent="0.25">
      <c r="A8" t="s">
        <v>230</v>
      </c>
      <c r="B8">
        <v>156</v>
      </c>
      <c r="C8">
        <v>2009</v>
      </c>
      <c r="D8">
        <v>1988</v>
      </c>
      <c r="E8">
        <v>21</v>
      </c>
      <c r="F8">
        <v>28058.439453125</v>
      </c>
      <c r="G8">
        <v>0.34392544627189636</v>
      </c>
      <c r="H8">
        <v>1.5361588001251221</v>
      </c>
      <c r="I8">
        <v>1.4898140430450439</v>
      </c>
      <c r="J8">
        <v>0.49053749442100525</v>
      </c>
      <c r="K8">
        <v>0.49992784857749939</v>
      </c>
      <c r="L8" s="4">
        <v>0.51457804441452026</v>
      </c>
      <c r="N8">
        <f t="shared" si="0"/>
        <v>0.9715296911789354</v>
      </c>
    </row>
    <row r="9" spans="1:14" x14ac:dyDescent="0.25">
      <c r="A9" t="s">
        <v>230</v>
      </c>
      <c r="B9">
        <v>156</v>
      </c>
      <c r="C9">
        <v>2009</v>
      </c>
      <c r="D9">
        <v>1987</v>
      </c>
      <c r="E9">
        <v>22</v>
      </c>
      <c r="F9">
        <v>27202.490234375</v>
      </c>
      <c r="G9">
        <v>0.43957817554473877</v>
      </c>
      <c r="H9">
        <v>1.5005316734313965</v>
      </c>
      <c r="I9">
        <v>1.4504555463790894</v>
      </c>
      <c r="J9">
        <v>0.63905084133148193</v>
      </c>
      <c r="K9">
        <v>0.65302181243896484</v>
      </c>
      <c r="L9" s="4">
        <v>0.67186355590820313</v>
      </c>
      <c r="N9">
        <f t="shared" si="0"/>
        <v>0.97195599716110714</v>
      </c>
    </row>
    <row r="10" spans="1:14" x14ac:dyDescent="0.25">
      <c r="A10" t="s">
        <v>230</v>
      </c>
      <c r="B10">
        <v>156</v>
      </c>
      <c r="C10">
        <v>2009</v>
      </c>
      <c r="D10">
        <v>1986</v>
      </c>
      <c r="E10">
        <v>23</v>
      </c>
      <c r="F10">
        <v>25420.490234375</v>
      </c>
      <c r="G10">
        <v>0.53830891847610474</v>
      </c>
      <c r="H10">
        <v>1.4362210035324097</v>
      </c>
      <c r="I10">
        <v>1.3930178880691528</v>
      </c>
      <c r="J10">
        <v>0.81079411506652832</v>
      </c>
      <c r="K10">
        <v>0.82621210813522339</v>
      </c>
      <c r="L10" s="4">
        <v>0.85151702165603638</v>
      </c>
      <c r="N10">
        <f t="shared" si="0"/>
        <v>0.97028255116779716</v>
      </c>
    </row>
    <row r="11" spans="1:14" x14ac:dyDescent="0.25">
      <c r="A11" t="s">
        <v>230</v>
      </c>
      <c r="B11">
        <v>156</v>
      </c>
      <c r="C11">
        <v>2009</v>
      </c>
      <c r="D11">
        <v>1985</v>
      </c>
      <c r="E11">
        <v>24</v>
      </c>
      <c r="F11">
        <v>23751.69921875</v>
      </c>
      <c r="G11">
        <v>0.6264384388923645</v>
      </c>
      <c r="H11">
        <v>1.3663175106048584</v>
      </c>
      <c r="I11">
        <v>1.3226867914199829</v>
      </c>
      <c r="J11">
        <v>0.98201131820678711</v>
      </c>
      <c r="K11">
        <v>1.0021699666976929</v>
      </c>
      <c r="L11" s="4">
        <v>1.0348197221755981</v>
      </c>
      <c r="N11">
        <f t="shared" si="0"/>
        <v>0.96844884690710897</v>
      </c>
    </row>
    <row r="12" spans="1:14" x14ac:dyDescent="0.25">
      <c r="A12" t="s">
        <v>230</v>
      </c>
      <c r="B12">
        <v>156</v>
      </c>
      <c r="C12">
        <v>2009</v>
      </c>
      <c r="D12">
        <v>1984</v>
      </c>
      <c r="E12">
        <v>25</v>
      </c>
      <c r="F12">
        <v>22021.98046875</v>
      </c>
      <c r="G12">
        <v>0.69196432828903198</v>
      </c>
      <c r="H12">
        <v>1.2936056852340698</v>
      </c>
      <c r="I12">
        <v>1.247577428817749</v>
      </c>
      <c r="J12">
        <v>1.1327816247940063</v>
      </c>
      <c r="K12">
        <v>1.1594029664993286</v>
      </c>
      <c r="L12" s="4">
        <v>1.2013648748397827</v>
      </c>
      <c r="N12">
        <f t="shared" si="0"/>
        <v>0.9650714706087522</v>
      </c>
    </row>
    <row r="13" spans="1:14" x14ac:dyDescent="0.25">
      <c r="A13" t="s">
        <v>230</v>
      </c>
      <c r="B13">
        <v>156</v>
      </c>
      <c r="C13">
        <v>2009</v>
      </c>
      <c r="D13">
        <v>1983</v>
      </c>
      <c r="E13">
        <v>26</v>
      </c>
      <c r="F13">
        <v>20579.970703125</v>
      </c>
      <c r="G13">
        <v>0.73685038089752197</v>
      </c>
      <c r="H13">
        <v>1.213281512260437</v>
      </c>
      <c r="I13">
        <v>1.1681313514709473</v>
      </c>
      <c r="J13">
        <v>1.2683285474777222</v>
      </c>
      <c r="K13">
        <v>1.2996903657913208</v>
      </c>
      <c r="L13" s="4">
        <v>1.348462700843811</v>
      </c>
      <c r="N13">
        <f t="shared" si="0"/>
        <v>0.96383115749366255</v>
      </c>
    </row>
    <row r="14" spans="1:14" x14ac:dyDescent="0.25">
      <c r="A14" t="s">
        <v>230</v>
      </c>
      <c r="B14">
        <v>156</v>
      </c>
      <c r="C14">
        <v>2009</v>
      </c>
      <c r="D14">
        <v>1982</v>
      </c>
      <c r="E14">
        <v>27</v>
      </c>
      <c r="F14">
        <v>19715.189453125</v>
      </c>
      <c r="G14">
        <v>0.77043265104293823</v>
      </c>
      <c r="H14">
        <v>1.1124154329299927</v>
      </c>
      <c r="I14">
        <v>1.0675567388534546</v>
      </c>
      <c r="J14">
        <v>1.4177356958389282</v>
      </c>
      <c r="K14">
        <v>1.4560917615890503</v>
      </c>
      <c r="L14" s="4">
        <v>1.5123014450073242</v>
      </c>
      <c r="N14">
        <f t="shared" si="0"/>
        <v>0.96283169363896115</v>
      </c>
    </row>
    <row r="15" spans="1:14" x14ac:dyDescent="0.25">
      <c r="A15" t="s">
        <v>230</v>
      </c>
      <c r="B15">
        <v>156</v>
      </c>
      <c r="C15">
        <v>2009</v>
      </c>
      <c r="D15">
        <v>1981</v>
      </c>
      <c r="E15">
        <v>28</v>
      </c>
      <c r="F15">
        <v>19281.439453125</v>
      </c>
      <c r="G15">
        <v>0.80081260204315186</v>
      </c>
      <c r="H15">
        <v>1.0183244943618774</v>
      </c>
      <c r="I15">
        <v>0.97473275661468506</v>
      </c>
      <c r="J15">
        <v>1.57513427734375</v>
      </c>
      <c r="K15">
        <v>1.6204469203948975</v>
      </c>
      <c r="L15" s="4">
        <v>1.6842653751373291</v>
      </c>
      <c r="N15">
        <f t="shared" si="0"/>
        <v>0.96210902647260788</v>
      </c>
    </row>
    <row r="16" spans="1:14" x14ac:dyDescent="0.25">
      <c r="A16" t="s">
        <v>230</v>
      </c>
      <c r="B16">
        <v>156</v>
      </c>
      <c r="C16">
        <v>2009</v>
      </c>
      <c r="D16">
        <v>1980</v>
      </c>
      <c r="E16">
        <v>29</v>
      </c>
      <c r="F16">
        <v>18752.310546875</v>
      </c>
      <c r="G16">
        <v>0.83779150247573853</v>
      </c>
      <c r="H16">
        <v>0.92981302738189697</v>
      </c>
      <c r="I16">
        <v>0.88733780384063721</v>
      </c>
      <c r="J16">
        <v>1.762028694152832</v>
      </c>
      <c r="K16">
        <v>1.8160858154296875</v>
      </c>
      <c r="L16" s="4">
        <v>1.8882685899734497</v>
      </c>
      <c r="N16">
        <f t="shared" si="0"/>
        <v>0.96177303645940693</v>
      </c>
    </row>
    <row r="17" spans="1:14" x14ac:dyDescent="0.25">
      <c r="A17" t="s">
        <v>230</v>
      </c>
      <c r="B17">
        <v>156</v>
      </c>
      <c r="C17">
        <v>2009</v>
      </c>
      <c r="D17">
        <v>1979</v>
      </c>
      <c r="E17">
        <v>30</v>
      </c>
      <c r="F17">
        <v>18124.2109375</v>
      </c>
      <c r="G17">
        <v>0.87866878509521484</v>
      </c>
      <c r="H17">
        <v>0.84705352783203125</v>
      </c>
      <c r="I17">
        <v>0.80679142475128174</v>
      </c>
      <c r="J17">
        <v>1.9759969711303711</v>
      </c>
      <c r="K17">
        <v>2.0385892391204834</v>
      </c>
      <c r="L17" s="4">
        <v>2.1212444305419922</v>
      </c>
      <c r="N17">
        <f t="shared" si="0"/>
        <v>0.96103457469048492</v>
      </c>
    </row>
    <row r="18" spans="1:14" x14ac:dyDescent="0.25">
      <c r="A18" t="s">
        <v>230</v>
      </c>
      <c r="B18">
        <v>156</v>
      </c>
      <c r="C18">
        <v>2009</v>
      </c>
      <c r="D18">
        <v>1978</v>
      </c>
      <c r="E18">
        <v>31</v>
      </c>
      <c r="F18">
        <v>18106.490234375</v>
      </c>
      <c r="G18">
        <v>0.92032259702682495</v>
      </c>
      <c r="H18">
        <v>0.77019399404525757</v>
      </c>
      <c r="I18">
        <v>0.73409652709960938</v>
      </c>
      <c r="J18">
        <v>2.2119519710540771</v>
      </c>
      <c r="K18">
        <v>2.279874324798584</v>
      </c>
      <c r="L18" s="4">
        <v>2.3765830993652344</v>
      </c>
      <c r="N18">
        <f t="shared" si="0"/>
        <v>0.95930764020307957</v>
      </c>
    </row>
    <row r="19" spans="1:14" x14ac:dyDescent="0.25">
      <c r="A19" t="s">
        <v>230</v>
      </c>
      <c r="B19">
        <v>156</v>
      </c>
      <c r="C19">
        <v>2009</v>
      </c>
      <c r="D19">
        <v>1977</v>
      </c>
      <c r="E19">
        <v>32</v>
      </c>
      <c r="F19">
        <v>18964.880859375</v>
      </c>
      <c r="G19">
        <v>0.95703697204589844</v>
      </c>
      <c r="H19">
        <v>0.69764155149459839</v>
      </c>
      <c r="I19">
        <v>0.6687048077583313</v>
      </c>
      <c r="J19">
        <v>2.4598197937011719</v>
      </c>
      <c r="K19">
        <v>2.5246696472167969</v>
      </c>
      <c r="L19" s="4">
        <v>2.6428840160369873</v>
      </c>
      <c r="N19">
        <f t="shared" si="0"/>
        <v>0.95527069364267703</v>
      </c>
    </row>
    <row r="20" spans="1:14" x14ac:dyDescent="0.25">
      <c r="A20" t="s">
        <v>230</v>
      </c>
      <c r="B20">
        <v>156</v>
      </c>
      <c r="C20">
        <v>2009</v>
      </c>
      <c r="D20">
        <v>1976</v>
      </c>
      <c r="E20">
        <v>33</v>
      </c>
      <c r="F20">
        <v>20371.009765625</v>
      </c>
      <c r="G20">
        <v>0.97789257764816284</v>
      </c>
      <c r="H20">
        <v>0.62942039966583252</v>
      </c>
      <c r="I20">
        <v>0.60878801345825195</v>
      </c>
      <c r="J20">
        <v>2.6888847351074219</v>
      </c>
      <c r="K20">
        <v>2.7427651882171631</v>
      </c>
      <c r="L20" s="4">
        <v>2.887040376663208</v>
      </c>
      <c r="N20">
        <f t="shared" si="0"/>
        <v>0.95002661216231565</v>
      </c>
    </row>
    <row r="21" spans="1:14" x14ac:dyDescent="0.25">
      <c r="A21" t="s">
        <v>230</v>
      </c>
      <c r="B21">
        <v>156</v>
      </c>
      <c r="C21">
        <v>2009</v>
      </c>
      <c r="D21">
        <v>1975</v>
      </c>
      <c r="E21">
        <v>34</v>
      </c>
      <c r="F21">
        <v>21730.630859375</v>
      </c>
      <c r="G21">
        <v>0.98611360788345337</v>
      </c>
      <c r="H21">
        <v>0.56643688678741455</v>
      </c>
      <c r="I21">
        <v>0.55274027585983276</v>
      </c>
      <c r="J21">
        <v>2.8982839584350586</v>
      </c>
      <c r="K21">
        <v>2.9396576881408691</v>
      </c>
      <c r="L21" s="4">
        <v>3.1079490184783936</v>
      </c>
      <c r="N21">
        <f t="shared" si="0"/>
        <v>0.94585132209796752</v>
      </c>
    </row>
    <row r="22" spans="1:14" x14ac:dyDescent="0.25">
      <c r="A22" t="s">
        <v>230</v>
      </c>
      <c r="B22">
        <v>156</v>
      </c>
      <c r="C22">
        <v>2009</v>
      </c>
      <c r="D22">
        <v>1974</v>
      </c>
      <c r="E22">
        <v>35</v>
      </c>
      <c r="F22">
        <v>23162.4609375</v>
      </c>
      <c r="G22">
        <v>0.99748450517654419</v>
      </c>
      <c r="H22">
        <v>0.50898021459579468</v>
      </c>
      <c r="I22">
        <v>0.50067615509033203</v>
      </c>
      <c r="J22">
        <v>3.1283013820648193</v>
      </c>
      <c r="K22">
        <v>3.1579263210296631</v>
      </c>
      <c r="L22" s="4">
        <v>3.348369836807251</v>
      </c>
      <c r="N22">
        <f t="shared" si="0"/>
        <v>0.94312351231810754</v>
      </c>
    </row>
    <row r="23" spans="1:14" x14ac:dyDescent="0.25">
      <c r="A23" t="s">
        <v>230</v>
      </c>
      <c r="B23">
        <v>156</v>
      </c>
      <c r="C23">
        <v>2009</v>
      </c>
      <c r="D23">
        <v>1973</v>
      </c>
      <c r="E23">
        <v>36</v>
      </c>
      <c r="F23">
        <v>24241.4296875</v>
      </c>
      <c r="G23">
        <v>1.0066407918930054</v>
      </c>
      <c r="H23">
        <v>0.45805197954177856</v>
      </c>
      <c r="I23">
        <v>0.45268955826759338</v>
      </c>
      <c r="J23">
        <v>3.3565280437469482</v>
      </c>
      <c r="K23">
        <v>3.3800780773162842</v>
      </c>
      <c r="L23" s="4">
        <v>3.5831539630889893</v>
      </c>
      <c r="N23">
        <f t="shared" si="0"/>
        <v>0.94332482280565022</v>
      </c>
    </row>
    <row r="24" spans="1:14" x14ac:dyDescent="0.25">
      <c r="A24" t="s">
        <v>230</v>
      </c>
      <c r="B24">
        <v>156</v>
      </c>
      <c r="C24">
        <v>2009</v>
      </c>
      <c r="D24">
        <v>1972</v>
      </c>
      <c r="E24">
        <v>37</v>
      </c>
      <c r="F24">
        <v>24695.5390625</v>
      </c>
      <c r="G24">
        <v>1.0182217359542847</v>
      </c>
      <c r="H24">
        <v>0.4126371443271637</v>
      </c>
      <c r="I24">
        <v>0.40929067134857178</v>
      </c>
      <c r="J24">
        <v>3.5979008674621582</v>
      </c>
      <c r="K24">
        <v>3.6172504425048828</v>
      </c>
      <c r="L24" s="4">
        <v>3.8293356895446777</v>
      </c>
      <c r="N24">
        <f t="shared" si="0"/>
        <v>0.94461565549897963</v>
      </c>
    </row>
    <row r="25" spans="1:14" x14ac:dyDescent="0.25">
      <c r="A25" t="s">
        <v>230</v>
      </c>
      <c r="B25">
        <v>156</v>
      </c>
      <c r="C25">
        <v>2009</v>
      </c>
      <c r="D25">
        <v>1971</v>
      </c>
      <c r="E25">
        <v>38</v>
      </c>
      <c r="F25">
        <v>24705.94921875</v>
      </c>
      <c r="G25">
        <v>1.0378177165985107</v>
      </c>
      <c r="H25">
        <v>0.37223595380783081</v>
      </c>
      <c r="I25">
        <v>0.37043684720993042</v>
      </c>
      <c r="J25">
        <v>3.872899055480957</v>
      </c>
      <c r="K25">
        <v>3.8887794017791748</v>
      </c>
      <c r="L25" s="4">
        <v>4.1110696792602539</v>
      </c>
      <c r="N25">
        <f t="shared" si="0"/>
        <v>0.94592884703402103</v>
      </c>
    </row>
    <row r="26" spans="1:14" x14ac:dyDescent="0.25">
      <c r="A26" t="s">
        <v>230</v>
      </c>
      <c r="B26">
        <v>156</v>
      </c>
      <c r="C26">
        <v>2009</v>
      </c>
      <c r="D26">
        <v>1970</v>
      </c>
      <c r="E26">
        <v>39</v>
      </c>
      <c r="F26">
        <v>24755.7109375</v>
      </c>
      <c r="G26">
        <v>1.0614447593688965</v>
      </c>
      <c r="H26">
        <v>0.33736422657966614</v>
      </c>
      <c r="I26">
        <v>0.3350963294506073</v>
      </c>
      <c r="J26">
        <v>4.1626625061035156</v>
      </c>
      <c r="K26">
        <v>4.1858229637145996</v>
      </c>
      <c r="L26" s="4">
        <v>4.4105658531188965</v>
      </c>
      <c r="N26">
        <f t="shared" si="0"/>
        <v>0.94904443173762576</v>
      </c>
    </row>
    <row r="27" spans="1:14" x14ac:dyDescent="0.25">
      <c r="A27" t="s">
        <v>230</v>
      </c>
      <c r="B27">
        <v>156</v>
      </c>
      <c r="C27">
        <v>2009</v>
      </c>
      <c r="D27">
        <v>1969</v>
      </c>
      <c r="E27">
        <v>40</v>
      </c>
      <c r="F27">
        <v>24784.099609375</v>
      </c>
      <c r="G27">
        <v>1.0820494890213013</v>
      </c>
      <c r="H27">
        <v>0.30787548422813416</v>
      </c>
      <c r="I27">
        <v>0.3042413592338562</v>
      </c>
      <c r="J27">
        <v>4.4343080520629883</v>
      </c>
      <c r="K27">
        <v>4.4717555046081543</v>
      </c>
      <c r="L27" s="4">
        <v>4.6955595016479492</v>
      </c>
      <c r="N27">
        <f t="shared" si="0"/>
        <v>0.95233709700382907</v>
      </c>
    </row>
    <row r="28" spans="1:14" x14ac:dyDescent="0.25">
      <c r="A28" t="s">
        <v>230</v>
      </c>
      <c r="B28">
        <v>156</v>
      </c>
      <c r="C28">
        <v>2009</v>
      </c>
      <c r="D28">
        <v>1968</v>
      </c>
      <c r="E28">
        <v>41</v>
      </c>
      <c r="F28">
        <v>24550.330078125</v>
      </c>
      <c r="G28">
        <v>1.0983142852783203</v>
      </c>
      <c r="H28">
        <v>0.28214862942695618</v>
      </c>
      <c r="I28">
        <v>0.27734771370887756</v>
      </c>
      <c r="J28">
        <v>4.6847720146179199</v>
      </c>
      <c r="K28">
        <v>4.7370195388793945</v>
      </c>
      <c r="L28" s="4">
        <v>4.9602518081665039</v>
      </c>
      <c r="N28">
        <f t="shared" si="0"/>
        <v>0.95499577885953646</v>
      </c>
    </row>
    <row r="29" spans="1:14" x14ac:dyDescent="0.25">
      <c r="A29" t="s">
        <v>230</v>
      </c>
      <c r="B29">
        <v>156</v>
      </c>
      <c r="C29">
        <v>2009</v>
      </c>
      <c r="D29">
        <v>1967</v>
      </c>
      <c r="E29">
        <v>42</v>
      </c>
      <c r="F29">
        <v>23994.30078125</v>
      </c>
      <c r="G29">
        <v>1.0971376895904541</v>
      </c>
      <c r="H29">
        <v>0.25955116748809814</v>
      </c>
      <c r="I29">
        <v>0.25377252697944641</v>
      </c>
      <c r="J29">
        <v>4.8538632392883301</v>
      </c>
      <c r="K29">
        <v>4.9201340675354004</v>
      </c>
      <c r="L29" s="4">
        <v>5.137939453125</v>
      </c>
      <c r="N29">
        <f t="shared" si="0"/>
        <v>0.95760841723093371</v>
      </c>
    </row>
    <row r="30" spans="1:14" x14ac:dyDescent="0.25">
      <c r="A30" t="s">
        <v>230</v>
      </c>
      <c r="B30">
        <v>156</v>
      </c>
      <c r="C30">
        <v>2009</v>
      </c>
      <c r="D30">
        <v>1966</v>
      </c>
      <c r="E30">
        <v>43</v>
      </c>
      <c r="F30">
        <v>23205.900390625</v>
      </c>
      <c r="G30">
        <v>1.0837298631668091</v>
      </c>
      <c r="H30">
        <v>0.23966313898563385</v>
      </c>
      <c r="I30">
        <v>0.23320038616657257</v>
      </c>
      <c r="J30">
        <v>4.956852912902832</v>
      </c>
      <c r="K30">
        <v>5.0347309112548828</v>
      </c>
      <c r="L30" s="4">
        <v>5.2428364753723145</v>
      </c>
      <c r="N30">
        <f t="shared" si="0"/>
        <v>0.96030668415942666</v>
      </c>
    </row>
    <row r="31" spans="1:14" x14ac:dyDescent="0.25">
      <c r="A31" t="s">
        <v>230</v>
      </c>
      <c r="B31">
        <v>156</v>
      </c>
      <c r="C31">
        <v>2009</v>
      </c>
      <c r="D31">
        <v>1965</v>
      </c>
      <c r="E31">
        <v>44</v>
      </c>
      <c r="F31">
        <v>22374.4296875</v>
      </c>
      <c r="G31">
        <v>1.0608516931533813</v>
      </c>
      <c r="H31">
        <v>0.22173020243644714</v>
      </c>
      <c r="I31">
        <v>0.21500326693058014</v>
      </c>
      <c r="J31">
        <v>5.0049867630004883</v>
      </c>
      <c r="K31">
        <v>5.0903224945068359</v>
      </c>
      <c r="L31" s="4">
        <v>5.2912206649780273</v>
      </c>
      <c r="N31">
        <f t="shared" si="0"/>
        <v>0.96203179130273042</v>
      </c>
    </row>
    <row r="32" spans="1:14" x14ac:dyDescent="0.25">
      <c r="A32" t="s">
        <v>230</v>
      </c>
      <c r="B32">
        <v>156</v>
      </c>
      <c r="C32">
        <v>2009</v>
      </c>
      <c r="D32">
        <v>1964</v>
      </c>
      <c r="E32">
        <v>45</v>
      </c>
      <c r="F32">
        <v>21509.109375</v>
      </c>
      <c r="G32">
        <v>1.0242304801940918</v>
      </c>
      <c r="H32">
        <v>0.20512434840202332</v>
      </c>
      <c r="I32">
        <v>0.19860713183879852</v>
      </c>
      <c r="J32">
        <v>4.9773292541503906</v>
      </c>
      <c r="K32">
        <v>5.0644841194152832</v>
      </c>
      <c r="L32" s="4">
        <v>5.2590041160583496</v>
      </c>
      <c r="N32">
        <f t="shared" si="0"/>
        <v>0.96301200905146656</v>
      </c>
    </row>
    <row r="33" spans="1:14" x14ac:dyDescent="0.25">
      <c r="A33" t="s">
        <v>230</v>
      </c>
      <c r="B33">
        <v>156</v>
      </c>
      <c r="C33">
        <v>2009</v>
      </c>
      <c r="D33">
        <v>1963</v>
      </c>
      <c r="E33">
        <v>46</v>
      </c>
      <c r="F33">
        <v>20563.150390625</v>
      </c>
      <c r="G33">
        <v>0.98191195726394653</v>
      </c>
      <c r="H33">
        <v>0.18928083777427673</v>
      </c>
      <c r="I33">
        <v>0.18331176042556763</v>
      </c>
      <c r="J33">
        <v>4.9124331474304199</v>
      </c>
      <c r="K33">
        <v>4.997408390045166</v>
      </c>
      <c r="L33" s="4">
        <v>5.1881370544433594</v>
      </c>
      <c r="N33">
        <f t="shared" si="0"/>
        <v>0.96323754318809973</v>
      </c>
    </row>
    <row r="34" spans="1:14" x14ac:dyDescent="0.25">
      <c r="A34" t="s">
        <v>230</v>
      </c>
      <c r="B34">
        <v>156</v>
      </c>
      <c r="C34">
        <v>2009</v>
      </c>
      <c r="D34">
        <v>1962</v>
      </c>
      <c r="E34">
        <v>47</v>
      </c>
      <c r="F34">
        <v>19547.76953125</v>
      </c>
      <c r="G34">
        <v>0.94835764169692993</v>
      </c>
      <c r="H34">
        <v>0.17408998310565948</v>
      </c>
      <c r="I34">
        <v>0.16868418455123901</v>
      </c>
      <c r="J34">
        <v>4.8826580047607422</v>
      </c>
      <c r="K34">
        <v>4.9656968116760254</v>
      </c>
      <c r="L34" s="4">
        <v>5.1538295745849609</v>
      </c>
      <c r="N34">
        <f t="shared" si="0"/>
        <v>0.96349651066525888</v>
      </c>
    </row>
    <row r="35" spans="1:14" x14ac:dyDescent="0.25">
      <c r="A35" t="s">
        <v>230</v>
      </c>
      <c r="B35">
        <v>156</v>
      </c>
      <c r="C35">
        <v>2009</v>
      </c>
      <c r="D35">
        <v>1961</v>
      </c>
      <c r="E35">
        <v>48</v>
      </c>
      <c r="F35">
        <v>18520.900390625</v>
      </c>
      <c r="G35">
        <v>0.91215372085571289</v>
      </c>
      <c r="H35">
        <v>0.16020087897777557</v>
      </c>
      <c r="I35">
        <v>0.15517625212669373</v>
      </c>
      <c r="J35">
        <v>4.824653148651123</v>
      </c>
      <c r="K35">
        <v>4.9066767692565918</v>
      </c>
      <c r="L35" s="4">
        <v>5.0926342010498047</v>
      </c>
      <c r="N35">
        <f t="shared" si="0"/>
        <v>0.96348502082578813</v>
      </c>
    </row>
    <row r="36" spans="1:14" x14ac:dyDescent="0.25">
      <c r="A36" t="s">
        <v>230</v>
      </c>
      <c r="B36">
        <v>156</v>
      </c>
      <c r="C36">
        <v>2009</v>
      </c>
      <c r="D36">
        <v>1960</v>
      </c>
      <c r="E36">
        <v>49</v>
      </c>
      <c r="F36">
        <v>17454.400390625</v>
      </c>
      <c r="G36">
        <v>0.86961895227432251</v>
      </c>
      <c r="H36">
        <v>0.14758855104446411</v>
      </c>
      <c r="I36">
        <v>0.14328986406326294</v>
      </c>
      <c r="J36">
        <v>4.7167725563049316</v>
      </c>
      <c r="K36">
        <v>4.7931580543518066</v>
      </c>
      <c r="L36" s="4">
        <v>4.9794178009033203</v>
      </c>
      <c r="N36">
        <f t="shared" si="0"/>
        <v>0.96259407143587672</v>
      </c>
    </row>
    <row r="37" spans="1:14" x14ac:dyDescent="0.25">
      <c r="A37" t="s">
        <v>230</v>
      </c>
      <c r="B37">
        <v>156</v>
      </c>
      <c r="C37">
        <v>2009</v>
      </c>
      <c r="D37">
        <v>1959</v>
      </c>
      <c r="E37">
        <v>50</v>
      </c>
      <c r="F37">
        <v>16264.169921875</v>
      </c>
      <c r="G37">
        <v>0.82809412479400635</v>
      </c>
      <c r="H37">
        <v>0.13590948283672333</v>
      </c>
      <c r="I37">
        <v>0.13224628567695618</v>
      </c>
      <c r="J37">
        <v>4.5999851226806641</v>
      </c>
      <c r="K37">
        <v>4.6712408065795898</v>
      </c>
      <c r="L37" s="4">
        <v>4.8547143936157227</v>
      </c>
      <c r="N37">
        <f t="shared" si="0"/>
        <v>0.96220713060331353</v>
      </c>
    </row>
    <row r="38" spans="1:14" x14ac:dyDescent="0.25">
      <c r="A38" t="s">
        <v>230</v>
      </c>
      <c r="B38">
        <v>156</v>
      </c>
      <c r="C38">
        <v>2009</v>
      </c>
      <c r="D38">
        <v>1958</v>
      </c>
      <c r="E38">
        <v>51</v>
      </c>
      <c r="F38">
        <v>15550.26953125</v>
      </c>
      <c r="G38">
        <v>0.78761351108551025</v>
      </c>
      <c r="H38">
        <v>0.1255401074886322</v>
      </c>
      <c r="I38">
        <v>0.12207093089818954</v>
      </c>
      <c r="J38">
        <v>4.4709587097167969</v>
      </c>
      <c r="K38">
        <v>4.5409379005432129</v>
      </c>
      <c r="L38" s="4">
        <v>4.7175097465515137</v>
      </c>
      <c r="N38">
        <f t="shared" si="0"/>
        <v>0.96257096317874613</v>
      </c>
    </row>
    <row r="39" spans="1:14" x14ac:dyDescent="0.25">
      <c r="A39" t="s">
        <v>230</v>
      </c>
      <c r="B39">
        <v>156</v>
      </c>
      <c r="C39">
        <v>2009</v>
      </c>
      <c r="D39">
        <v>1957</v>
      </c>
      <c r="E39">
        <v>52</v>
      </c>
      <c r="F39">
        <v>15580.01953125</v>
      </c>
      <c r="G39">
        <v>0.74738770723342896</v>
      </c>
      <c r="H39">
        <v>0.11616174876689911</v>
      </c>
      <c r="I39">
        <v>0.11264169961214066</v>
      </c>
      <c r="J39">
        <v>4.3283672332763672</v>
      </c>
      <c r="K39">
        <v>4.3989772796630859</v>
      </c>
      <c r="L39" s="4">
        <v>4.5691919326782227</v>
      </c>
      <c r="N39">
        <f t="shared" si="0"/>
        <v>0.96274731822977599</v>
      </c>
    </row>
    <row r="40" spans="1:14" x14ac:dyDescent="0.25">
      <c r="A40" t="s">
        <v>230</v>
      </c>
      <c r="B40">
        <v>156</v>
      </c>
      <c r="C40">
        <v>2009</v>
      </c>
      <c r="D40">
        <v>1956</v>
      </c>
      <c r="E40">
        <v>53</v>
      </c>
      <c r="F40">
        <v>16050.5595703125</v>
      </c>
      <c r="G40">
        <v>0.71207582950592041</v>
      </c>
      <c r="H40">
        <v>0.10749712586402893</v>
      </c>
      <c r="I40">
        <v>0.10411029309034348</v>
      </c>
      <c r="J40">
        <v>4.2023401260375977</v>
      </c>
      <c r="K40">
        <v>4.2718291282653809</v>
      </c>
      <c r="L40" s="4">
        <v>4.437812328338623</v>
      </c>
      <c r="N40">
        <f t="shared" si="0"/>
        <v>0.96259796769382966</v>
      </c>
    </row>
    <row r="41" spans="1:14" x14ac:dyDescent="0.25">
      <c r="A41" t="s">
        <v>230</v>
      </c>
      <c r="B41">
        <v>156</v>
      </c>
      <c r="C41">
        <v>2009</v>
      </c>
      <c r="D41">
        <v>1955</v>
      </c>
      <c r="E41">
        <v>54</v>
      </c>
      <c r="F41">
        <v>16446.23046875</v>
      </c>
      <c r="G41">
        <v>0.68112689256668091</v>
      </c>
      <c r="H41">
        <v>9.9674887955188751E-2</v>
      </c>
      <c r="I41">
        <v>9.6447139978408813E-2</v>
      </c>
      <c r="J41">
        <v>4.0899572372436523</v>
      </c>
      <c r="K41">
        <v>4.1580696105957031</v>
      </c>
      <c r="L41" s="4">
        <v>4.3208584785461426</v>
      </c>
      <c r="N41">
        <f t="shared" si="0"/>
        <v>0.96232487854931692</v>
      </c>
    </row>
    <row r="42" spans="1:14" x14ac:dyDescent="0.25">
      <c r="A42" t="s">
        <v>230</v>
      </c>
      <c r="B42">
        <v>156</v>
      </c>
      <c r="C42">
        <v>2009</v>
      </c>
      <c r="D42">
        <v>1954</v>
      </c>
      <c r="E42">
        <v>55</v>
      </c>
      <c r="F42">
        <v>16935.619140625</v>
      </c>
      <c r="G42">
        <v>0.6490015983581543</v>
      </c>
      <c r="H42">
        <v>9.2981703579425812E-2</v>
      </c>
      <c r="I42">
        <v>8.9951641857624054E-2</v>
      </c>
      <c r="J42">
        <v>3.9562270641326904</v>
      </c>
      <c r="K42">
        <v>4.021946907043457</v>
      </c>
      <c r="L42" s="4">
        <v>4.180478572845459</v>
      </c>
      <c r="N42">
        <f t="shared" si="0"/>
        <v>0.96207810588200271</v>
      </c>
    </row>
    <row r="43" spans="1:14" x14ac:dyDescent="0.25">
      <c r="A43" t="s">
        <v>230</v>
      </c>
      <c r="B43">
        <v>156</v>
      </c>
      <c r="C43">
        <v>2009</v>
      </c>
      <c r="D43">
        <v>1953</v>
      </c>
      <c r="E43">
        <v>56</v>
      </c>
      <c r="F43">
        <v>16911.23046875</v>
      </c>
      <c r="G43">
        <v>0.60753262042999268</v>
      </c>
      <c r="H43">
        <v>8.7180718779563904E-2</v>
      </c>
      <c r="I43">
        <v>8.4163092076778412E-2</v>
      </c>
      <c r="J43">
        <v>3.7528243064880371</v>
      </c>
      <c r="K43">
        <v>3.8164577484130859</v>
      </c>
      <c r="L43" s="4">
        <v>3.9666728973388672</v>
      </c>
      <c r="N43">
        <f t="shared" si="0"/>
        <v>0.96213069420809649</v>
      </c>
    </row>
    <row r="44" spans="1:14" x14ac:dyDescent="0.25">
      <c r="A44" t="s">
        <v>230</v>
      </c>
      <c r="B44">
        <v>156</v>
      </c>
      <c r="C44">
        <v>2009</v>
      </c>
      <c r="D44">
        <v>1952</v>
      </c>
      <c r="E44">
        <v>57</v>
      </c>
      <c r="F44">
        <v>16039.58984375</v>
      </c>
      <c r="G44">
        <v>0.56577366590499878</v>
      </c>
      <c r="H44">
        <v>8.1999510526657104E-2</v>
      </c>
      <c r="I44">
        <v>7.89962038397789E-2</v>
      </c>
      <c r="J44">
        <v>3.5370006561279297</v>
      </c>
      <c r="K44">
        <v>3.5980634689331055</v>
      </c>
      <c r="L44" s="4">
        <v>3.7411658763885498</v>
      </c>
      <c r="N44">
        <f t="shared" si="0"/>
        <v>0.96174924817993235</v>
      </c>
    </row>
    <row r="45" spans="1:14" x14ac:dyDescent="0.25">
      <c r="A45" t="s">
        <v>230</v>
      </c>
      <c r="B45">
        <v>156</v>
      </c>
      <c r="C45">
        <v>2009</v>
      </c>
      <c r="D45">
        <v>1951</v>
      </c>
      <c r="E45">
        <v>58</v>
      </c>
      <c r="F45">
        <v>14633.91015625</v>
      </c>
      <c r="G45">
        <v>0.52091848850250244</v>
      </c>
      <c r="H45">
        <v>7.7258944511413574E-2</v>
      </c>
      <c r="I45">
        <v>7.4529610574245453E-2</v>
      </c>
      <c r="J45">
        <v>3.292900562286377</v>
      </c>
      <c r="K45">
        <v>3.3485853672027588</v>
      </c>
      <c r="L45" s="4">
        <v>3.484166145324707</v>
      </c>
      <c r="N45">
        <f t="shared" si="0"/>
        <v>0.96108659218106463</v>
      </c>
    </row>
    <row r="46" spans="1:14" x14ac:dyDescent="0.25">
      <c r="A46" t="s">
        <v>230</v>
      </c>
      <c r="B46">
        <v>156</v>
      </c>
      <c r="C46">
        <v>2009</v>
      </c>
      <c r="D46">
        <v>1950</v>
      </c>
      <c r="E46">
        <v>59</v>
      </c>
      <c r="F46">
        <v>13340.1904296875</v>
      </c>
      <c r="G46">
        <v>0.46240368485450745</v>
      </c>
      <c r="H46">
        <v>7.3065415024757385E-2</v>
      </c>
      <c r="I46">
        <v>7.0910163223743439E-2</v>
      </c>
      <c r="J46">
        <v>2.952131986618042</v>
      </c>
      <c r="K46">
        <v>2.9986836910247803</v>
      </c>
      <c r="L46" s="4">
        <v>3.1228537559509277</v>
      </c>
      <c r="N46">
        <f t="shared" si="0"/>
        <v>0.96023827094383518</v>
      </c>
    </row>
    <row r="47" spans="1:14" x14ac:dyDescent="0.25">
      <c r="A47" t="s">
        <v>230</v>
      </c>
      <c r="B47">
        <v>156</v>
      </c>
      <c r="C47">
        <v>2009</v>
      </c>
      <c r="D47">
        <v>1949</v>
      </c>
      <c r="E47">
        <v>60</v>
      </c>
      <c r="F47">
        <v>12028.33984375</v>
      </c>
      <c r="G47">
        <v>0.39615380764007568</v>
      </c>
      <c r="H47">
        <v>6.8611294031143188E-2</v>
      </c>
      <c r="I47">
        <v>6.6991403698921204E-2</v>
      </c>
      <c r="J47">
        <v>2.5562231540679932</v>
      </c>
      <c r="K47">
        <v>2.5938501358032227</v>
      </c>
      <c r="L47" s="4">
        <v>2.6983051300048828</v>
      </c>
      <c r="N47">
        <f t="shared" si="0"/>
        <v>0.9612886648584954</v>
      </c>
    </row>
    <row r="48" spans="1:14" x14ac:dyDescent="0.25">
      <c r="A48" t="s">
        <v>230</v>
      </c>
      <c r="B48">
        <v>156</v>
      </c>
      <c r="C48">
        <v>2009</v>
      </c>
      <c r="D48">
        <v>1948</v>
      </c>
      <c r="E48">
        <v>61</v>
      </c>
      <c r="F48">
        <v>10900.009765625</v>
      </c>
      <c r="G48">
        <v>0.33557060360908508</v>
      </c>
      <c r="H48">
        <v>6.429232656955719E-2</v>
      </c>
      <c r="I48">
        <v>6.3428707420825958E-2</v>
      </c>
      <c r="J48">
        <v>2.1879959106445313</v>
      </c>
      <c r="K48">
        <v>2.2166271209716797</v>
      </c>
      <c r="L48" s="4">
        <v>2.303318977355957</v>
      </c>
      <c r="N48">
        <f t="shared" si="0"/>
        <v>0.9623622011382057</v>
      </c>
    </row>
    <row r="49" spans="1:14" x14ac:dyDescent="0.25">
      <c r="A49" t="s">
        <v>230</v>
      </c>
      <c r="B49">
        <v>156</v>
      </c>
      <c r="C49">
        <v>2009</v>
      </c>
      <c r="D49">
        <v>1947</v>
      </c>
      <c r="E49">
        <v>62</v>
      </c>
      <c r="F49">
        <v>10120.3203125</v>
      </c>
      <c r="G49">
        <v>0.28107959032058716</v>
      </c>
      <c r="H49">
        <v>6.0751460492610931E-2</v>
      </c>
      <c r="I49">
        <v>6.0449160635471344E-2</v>
      </c>
      <c r="J49">
        <v>1.8485850095748901</v>
      </c>
      <c r="K49">
        <v>1.8705329895019531</v>
      </c>
      <c r="L49" s="4">
        <v>1.9414812326431274</v>
      </c>
      <c r="N49">
        <f t="shared" si="0"/>
        <v>0.96345664230573813</v>
      </c>
    </row>
    <row r="50" spans="1:14" x14ac:dyDescent="0.25">
      <c r="A50" t="s">
        <v>230</v>
      </c>
      <c r="B50">
        <v>156</v>
      </c>
      <c r="C50">
        <v>2009</v>
      </c>
      <c r="D50">
        <v>1946</v>
      </c>
      <c r="E50">
        <v>63</v>
      </c>
      <c r="F50">
        <v>9577.958984375</v>
      </c>
      <c r="G50">
        <v>0.2373184859752655</v>
      </c>
      <c r="H50">
        <v>5.7397034019231796E-2</v>
      </c>
      <c r="I50">
        <v>5.7726439088582993E-2</v>
      </c>
      <c r="J50">
        <v>1.573699951171875</v>
      </c>
      <c r="K50">
        <v>1.5901490449905396</v>
      </c>
      <c r="L50" s="4">
        <v>1.6478317975997925</v>
      </c>
      <c r="N50">
        <f t="shared" si="0"/>
        <v>0.96499475693255055</v>
      </c>
    </row>
    <row r="51" spans="1:14" x14ac:dyDescent="0.25">
      <c r="A51" t="s">
        <v>230</v>
      </c>
      <c r="B51">
        <v>156</v>
      </c>
      <c r="C51">
        <v>2009</v>
      </c>
      <c r="D51">
        <v>1945</v>
      </c>
      <c r="E51">
        <v>64</v>
      </c>
      <c r="F51">
        <v>8980.994140625</v>
      </c>
      <c r="G51">
        <v>0.20790944993495941</v>
      </c>
      <c r="H51">
        <v>5.4490856826305389E-2</v>
      </c>
      <c r="I51">
        <v>5.5395912379026413E-2</v>
      </c>
      <c r="J51">
        <v>1.3886426687240601</v>
      </c>
      <c r="K51">
        <v>1.4013258218765259</v>
      </c>
      <c r="L51" s="4">
        <v>1.4487742185592651</v>
      </c>
      <c r="N51">
        <f t="shared" si="0"/>
        <v>0.96724928144433409</v>
      </c>
    </row>
    <row r="52" spans="1:14" x14ac:dyDescent="0.25">
      <c r="A52" t="s">
        <v>230</v>
      </c>
      <c r="B52">
        <v>156</v>
      </c>
      <c r="C52">
        <v>2009</v>
      </c>
      <c r="D52">
        <v>1944</v>
      </c>
      <c r="E52">
        <v>65</v>
      </c>
      <c r="F52">
        <v>8369.2587890625</v>
      </c>
      <c r="G52">
        <v>0.18610085546970367</v>
      </c>
      <c r="H52">
        <v>5.1787950098514557E-2</v>
      </c>
      <c r="I52">
        <v>5.3225044161081314E-2</v>
      </c>
      <c r="J52">
        <v>1.2513886690139771</v>
      </c>
      <c r="K52">
        <v>1.2612763643264771</v>
      </c>
      <c r="L52" s="4">
        <v>1.3005557060241699</v>
      </c>
      <c r="N52">
        <f t="shared" si="0"/>
        <v>0.96979803209062776</v>
      </c>
    </row>
    <row r="53" spans="1:14" x14ac:dyDescent="0.25">
      <c r="A53" t="s">
        <v>230</v>
      </c>
      <c r="B53">
        <v>156</v>
      </c>
      <c r="C53">
        <v>2009</v>
      </c>
      <c r="D53">
        <v>1943</v>
      </c>
      <c r="E53">
        <v>66</v>
      </c>
      <c r="F53">
        <v>7870.90185546875</v>
      </c>
      <c r="G53">
        <v>0.16226105391979218</v>
      </c>
      <c r="H53">
        <v>4.8880040645599365E-2</v>
      </c>
      <c r="I53">
        <v>5.0527684390544891E-2</v>
      </c>
      <c r="J53">
        <v>1.0990816354751587</v>
      </c>
      <c r="K53">
        <v>1.1073195934295654</v>
      </c>
      <c r="L53" s="4">
        <v>1.1364117860794067</v>
      </c>
      <c r="N53">
        <f t="shared" si="0"/>
        <v>0.97439995518683531</v>
      </c>
    </row>
    <row r="54" spans="1:14" x14ac:dyDescent="0.25">
      <c r="A54" t="s">
        <v>230</v>
      </c>
      <c r="B54">
        <v>156</v>
      </c>
      <c r="C54">
        <v>2009</v>
      </c>
      <c r="D54">
        <v>1942</v>
      </c>
      <c r="E54">
        <v>67</v>
      </c>
      <c r="F54">
        <v>7514.619140625</v>
      </c>
      <c r="G54">
        <v>0.13743029534816742</v>
      </c>
      <c r="H54">
        <v>4.5556332916021347E-2</v>
      </c>
      <c r="I54">
        <v>4.7141268849372864E-2</v>
      </c>
      <c r="J54">
        <v>0.93875449895858765</v>
      </c>
      <c r="K54">
        <v>0.9460914134979248</v>
      </c>
      <c r="L54" s="4">
        <v>0.96486526727676392</v>
      </c>
      <c r="N54">
        <f t="shared" si="0"/>
        <v>0.98054251260196523</v>
      </c>
    </row>
    <row r="55" spans="1:14" x14ac:dyDescent="0.25">
      <c r="A55" t="s">
        <v>230</v>
      </c>
      <c r="B55">
        <v>156</v>
      </c>
      <c r="C55">
        <v>2009</v>
      </c>
      <c r="D55">
        <v>1941</v>
      </c>
      <c r="E55">
        <v>68</v>
      </c>
      <c r="F55">
        <v>7255.5068359375</v>
      </c>
      <c r="G55">
        <v>0.12012259662151337</v>
      </c>
      <c r="H55">
        <v>4.2656846344470978E-2</v>
      </c>
      <c r="I55">
        <v>4.3809760361909866E-2</v>
      </c>
      <c r="J55">
        <v>0.8266223669052124</v>
      </c>
      <c r="K55">
        <v>0.83413887023925781</v>
      </c>
      <c r="L55" s="4">
        <v>0.84461992979049683</v>
      </c>
      <c r="N55">
        <f t="shared" si="0"/>
        <v>0.98759079772858449</v>
      </c>
    </row>
    <row r="56" spans="1:14" x14ac:dyDescent="0.25">
      <c r="A56" t="s">
        <v>230</v>
      </c>
      <c r="B56">
        <v>156</v>
      </c>
      <c r="C56">
        <v>2009</v>
      </c>
      <c r="D56">
        <v>1940</v>
      </c>
      <c r="E56">
        <v>69</v>
      </c>
      <c r="F56">
        <v>7019.10205078125</v>
      </c>
      <c r="G56">
        <v>0.11003438383340836</v>
      </c>
      <c r="H56">
        <v>3.9600815623998642E-2</v>
      </c>
      <c r="I56">
        <v>4.0489397943019867E-2</v>
      </c>
      <c r="J56">
        <v>0.76317322254180908</v>
      </c>
      <c r="K56">
        <v>0.77077078819274902</v>
      </c>
      <c r="L56" s="4">
        <v>0.77452319860458374</v>
      </c>
      <c r="N56">
        <f t="shared" si="0"/>
        <v>0.99515519945871833</v>
      </c>
    </row>
    <row r="57" spans="1:14" x14ac:dyDescent="0.25">
      <c r="A57" t="s">
        <v>230</v>
      </c>
      <c r="B57">
        <v>156</v>
      </c>
      <c r="C57">
        <v>2009</v>
      </c>
      <c r="D57">
        <v>1939</v>
      </c>
      <c r="E57">
        <v>70</v>
      </c>
      <c r="F57">
        <v>6819.27783203125</v>
      </c>
      <c r="G57">
        <v>9.9649757146835327E-2</v>
      </c>
      <c r="H57">
        <v>3.6861147731542587E-2</v>
      </c>
      <c r="I57">
        <v>3.7111535668373108E-2</v>
      </c>
      <c r="J57">
        <v>0.69607001543045044</v>
      </c>
      <c r="K57">
        <v>0.70429706573486328</v>
      </c>
      <c r="L57" s="4">
        <v>0.7019849419593811</v>
      </c>
      <c r="N57">
        <f t="shared" si="0"/>
        <v>1.0032936942621997</v>
      </c>
    </row>
    <row r="58" spans="1:14" x14ac:dyDescent="0.25">
      <c r="A58" t="s">
        <v>230</v>
      </c>
      <c r="B58">
        <v>156</v>
      </c>
      <c r="C58">
        <v>2009</v>
      </c>
      <c r="D58">
        <v>1938</v>
      </c>
      <c r="E58">
        <v>71</v>
      </c>
      <c r="F58">
        <v>6582.2177734375</v>
      </c>
      <c r="G58">
        <v>9.2798195779323578E-2</v>
      </c>
      <c r="H58">
        <v>3.4059971570968628E-2</v>
      </c>
      <c r="I58">
        <v>3.3786613494157791E-2</v>
      </c>
      <c r="J58">
        <v>0.65296536684036255</v>
      </c>
      <c r="K58">
        <v>0.66172158718109131</v>
      </c>
      <c r="L58" s="4">
        <v>0.65418481826782227</v>
      </c>
      <c r="N58">
        <f t="shared" si="0"/>
        <v>1.0115208557319095</v>
      </c>
    </row>
    <row r="59" spans="1:14" x14ac:dyDescent="0.25">
      <c r="A59" t="s">
        <v>230</v>
      </c>
      <c r="B59">
        <v>156</v>
      </c>
      <c r="C59">
        <v>2009</v>
      </c>
      <c r="D59">
        <v>1937</v>
      </c>
      <c r="E59">
        <v>72</v>
      </c>
      <c r="F59">
        <v>6263.23193359375</v>
      </c>
      <c r="G59">
        <v>8.9764542877674103E-2</v>
      </c>
      <c r="H59">
        <v>3.1057275831699371E-2</v>
      </c>
      <c r="I59">
        <v>3.0571885406970978E-2</v>
      </c>
      <c r="J59">
        <v>0.63662499189376831</v>
      </c>
      <c r="K59">
        <v>0.64565688371658325</v>
      </c>
      <c r="L59" s="4">
        <v>0.6332513689994812</v>
      </c>
      <c r="N59">
        <f t="shared" si="0"/>
        <v>1.0195901901273461</v>
      </c>
    </row>
    <row r="60" spans="1:14" x14ac:dyDescent="0.25">
      <c r="A60" t="s">
        <v>230</v>
      </c>
      <c r="B60">
        <v>156</v>
      </c>
      <c r="C60">
        <v>2009</v>
      </c>
      <c r="D60">
        <v>1936</v>
      </c>
      <c r="E60">
        <v>73</v>
      </c>
      <c r="F60">
        <v>5890.68994140625</v>
      </c>
      <c r="G60">
        <v>8.5026204586029053E-2</v>
      </c>
      <c r="H60">
        <v>2.7841769158840179E-2</v>
      </c>
      <c r="I60">
        <v>2.7195140719413757E-2</v>
      </c>
      <c r="J60">
        <v>0.6081814169883728</v>
      </c>
      <c r="K60">
        <v>0.61721420288085938</v>
      </c>
      <c r="L60" s="4">
        <v>0.60032820701599121</v>
      </c>
      <c r="N60">
        <f t="shared" si="0"/>
        <v>1.0281279401292873</v>
      </c>
    </row>
    <row r="61" spans="1:14" x14ac:dyDescent="0.25">
      <c r="A61" t="s">
        <v>230</v>
      </c>
      <c r="B61">
        <v>156</v>
      </c>
      <c r="C61">
        <v>2009</v>
      </c>
      <c r="D61">
        <v>1935</v>
      </c>
      <c r="E61">
        <v>74</v>
      </c>
      <c r="F61">
        <v>5544.73095703125</v>
      </c>
      <c r="G61">
        <v>7.9859428107738495E-2</v>
      </c>
      <c r="H61">
        <v>2.4815803393721581E-2</v>
      </c>
      <c r="I61">
        <v>2.3843279108405113E-2</v>
      </c>
      <c r="J61">
        <v>0.5758625864982605</v>
      </c>
      <c r="K61">
        <v>0.58506292104721069</v>
      </c>
      <c r="L61" s="4">
        <v>0.56407231092453003</v>
      </c>
      <c r="N61">
        <f t="shared" si="0"/>
        <v>1.0372126227722054</v>
      </c>
    </row>
    <row r="62" spans="1:14" x14ac:dyDescent="0.25">
      <c r="A62" t="s">
        <v>230</v>
      </c>
      <c r="B62">
        <v>156</v>
      </c>
      <c r="C62">
        <v>2009</v>
      </c>
      <c r="D62">
        <v>1934</v>
      </c>
      <c r="E62">
        <v>75</v>
      </c>
      <c r="F62">
        <v>5217.80419921875</v>
      </c>
      <c r="G62">
        <v>8.5607260465621948E-2</v>
      </c>
      <c r="H62">
        <v>2.1606875583529472E-2</v>
      </c>
      <c r="I62">
        <v>2.0464396104216576E-2</v>
      </c>
      <c r="J62">
        <v>0.62267196178436279</v>
      </c>
      <c r="K62">
        <v>0.63306748867034912</v>
      </c>
      <c r="L62" s="4">
        <v>0.6051032543182373</v>
      </c>
      <c r="N62">
        <f t="shared" si="0"/>
        <v>1.0462139876997005</v>
      </c>
    </row>
    <row r="63" spans="1:14" x14ac:dyDescent="0.25">
      <c r="A63" t="s">
        <v>230</v>
      </c>
      <c r="B63">
        <v>156</v>
      </c>
      <c r="C63">
        <v>2009</v>
      </c>
      <c r="D63">
        <v>1933</v>
      </c>
      <c r="E63">
        <v>76</v>
      </c>
      <c r="F63">
        <v>4854.85888671875</v>
      </c>
      <c r="G63">
        <v>9.0259462594985962E-2</v>
      </c>
      <c r="H63">
        <v>1.8311299383640289E-2</v>
      </c>
      <c r="I63">
        <v>1.6974626109004021E-2</v>
      </c>
      <c r="J63">
        <v>0.66241937875747681</v>
      </c>
      <c r="K63">
        <v>0.67401373386383057</v>
      </c>
      <c r="L63" s="4">
        <v>0.63853919506072998</v>
      </c>
      <c r="N63">
        <f t="shared" si="0"/>
        <v>1.0555557733612997</v>
      </c>
    </row>
    <row r="64" spans="1:14" x14ac:dyDescent="0.25">
      <c r="A64" t="s">
        <v>230</v>
      </c>
      <c r="B64">
        <v>156</v>
      </c>
      <c r="C64">
        <v>2009</v>
      </c>
      <c r="D64">
        <v>1932</v>
      </c>
      <c r="E64">
        <v>77</v>
      </c>
      <c r="F64">
        <v>4439.208984375</v>
      </c>
      <c r="G64">
        <v>8.6740836501121521E-2</v>
      </c>
      <c r="H64">
        <v>1.4922833070158958E-2</v>
      </c>
      <c r="I64">
        <v>1.3551481999456882E-2</v>
      </c>
      <c r="J64">
        <v>0.64254236221313477</v>
      </c>
      <c r="K64">
        <v>0.65402728319168091</v>
      </c>
      <c r="L64" s="4">
        <v>0.61403858661651611</v>
      </c>
      <c r="N64">
        <f t="shared" si="0"/>
        <v>1.0651240776178432</v>
      </c>
    </row>
    <row r="65" spans="1:14" x14ac:dyDescent="0.25">
      <c r="A65" t="s">
        <v>230</v>
      </c>
      <c r="B65">
        <v>156</v>
      </c>
      <c r="C65">
        <v>2009</v>
      </c>
      <c r="D65">
        <v>1931</v>
      </c>
      <c r="E65">
        <v>78</v>
      </c>
      <c r="F65">
        <v>3993.7548828125</v>
      </c>
      <c r="G65">
        <v>8.6055263876914978E-2</v>
      </c>
      <c r="H65">
        <v>1.2383165769279003E-2</v>
      </c>
      <c r="I65">
        <v>1.101264450699091E-2</v>
      </c>
      <c r="J65">
        <v>0.64195829629898071</v>
      </c>
      <c r="K65">
        <v>0.65356433391571045</v>
      </c>
      <c r="L65" s="4">
        <v>0.60951101779937744</v>
      </c>
      <c r="N65">
        <f t="shared" si="0"/>
        <v>1.0722764885783136</v>
      </c>
    </row>
    <row r="66" spans="1:14" x14ac:dyDescent="0.25">
      <c r="A66" t="s">
        <v>230</v>
      </c>
      <c r="B66">
        <v>156</v>
      </c>
      <c r="C66">
        <v>2009</v>
      </c>
      <c r="D66">
        <v>1930</v>
      </c>
      <c r="E66">
        <v>79</v>
      </c>
      <c r="F66">
        <v>3558.64697265625</v>
      </c>
      <c r="G66">
        <v>9.1090239584445953E-2</v>
      </c>
      <c r="H66">
        <v>1.0032831691205502E-2</v>
      </c>
      <c r="I66">
        <v>8.7635014206171036E-3</v>
      </c>
      <c r="J66">
        <v>0.68398135900497437</v>
      </c>
      <c r="K66">
        <v>0.6962774395942688</v>
      </c>
      <c r="L66" s="4">
        <v>0.64551174640655518</v>
      </c>
      <c r="N66">
        <f t="shared" si="0"/>
        <v>1.0786441044184198</v>
      </c>
    </row>
    <row r="67" spans="1:14" x14ac:dyDescent="0.25">
      <c r="A67" t="s">
        <v>230</v>
      </c>
      <c r="B67">
        <v>156</v>
      </c>
      <c r="C67">
        <v>2009</v>
      </c>
      <c r="D67">
        <v>1929</v>
      </c>
      <c r="E67">
        <v>80</v>
      </c>
      <c r="F67">
        <v>3126.534912109375</v>
      </c>
      <c r="G67">
        <v>8.1681497395038605E-2</v>
      </c>
      <c r="H67">
        <v>7.8133242204785347E-3</v>
      </c>
      <c r="I67">
        <v>6.8092471919953823E-3</v>
      </c>
      <c r="J67">
        <v>0.61716026067733765</v>
      </c>
      <c r="K67">
        <v>0.62788677215576172</v>
      </c>
      <c r="L67" s="4">
        <v>0.57906472682952881</v>
      </c>
      <c r="N67">
        <f t="shared" ref="N67:N78" si="1">K67/L67</f>
        <v>1.0843118965189631</v>
      </c>
    </row>
    <row r="68" spans="1:14" x14ac:dyDescent="0.25">
      <c r="N68" t="e">
        <f t="shared" si="1"/>
        <v>#DIV/0!</v>
      </c>
    </row>
    <row r="69" spans="1:14" x14ac:dyDescent="0.25">
      <c r="N69" t="e">
        <f t="shared" si="1"/>
        <v>#DIV/0!</v>
      </c>
    </row>
    <row r="70" spans="1:14" x14ac:dyDescent="0.25">
      <c r="N70" t="e">
        <f t="shared" si="1"/>
        <v>#DIV/0!</v>
      </c>
    </row>
    <row r="71" spans="1:14" x14ac:dyDescent="0.25">
      <c r="N71" t="e">
        <f t="shared" si="1"/>
        <v>#DIV/0!</v>
      </c>
    </row>
    <row r="72" spans="1:14" x14ac:dyDescent="0.25">
      <c r="N72" t="e">
        <f t="shared" si="1"/>
        <v>#DIV/0!</v>
      </c>
    </row>
    <row r="73" spans="1:14" x14ac:dyDescent="0.25">
      <c r="N73" t="e">
        <f t="shared" si="1"/>
        <v>#DIV/0!</v>
      </c>
    </row>
    <row r="74" spans="1:14" x14ac:dyDescent="0.25">
      <c r="N74" t="e">
        <f t="shared" si="1"/>
        <v>#DIV/0!</v>
      </c>
    </row>
    <row r="75" spans="1:14" x14ac:dyDescent="0.25">
      <c r="N75" t="e">
        <f t="shared" si="1"/>
        <v>#DIV/0!</v>
      </c>
    </row>
    <row r="76" spans="1:14" x14ac:dyDescent="0.25">
      <c r="N76" t="e">
        <f t="shared" si="1"/>
        <v>#DIV/0!</v>
      </c>
    </row>
    <row r="77" spans="1:14" x14ac:dyDescent="0.25">
      <c r="N77" t="e">
        <f t="shared" si="1"/>
        <v>#DIV/0!</v>
      </c>
    </row>
    <row r="78" spans="1:14" x14ac:dyDescent="0.25">
      <c r="N78" t="e">
        <f t="shared" si="1"/>
        <v>#DIV/0!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Z153"/>
  <sheetViews>
    <sheetView topLeftCell="A136" workbookViewId="0">
      <selection activeCell="C3" sqref="C3:CZ153"/>
    </sheetView>
  </sheetViews>
  <sheetFormatPr defaultRowHeight="15" x14ac:dyDescent="0.25"/>
  <sheetData>
    <row r="1" spans="1:104" x14ac:dyDescent="0.25">
      <c r="A1" t="str">
        <f>country</f>
        <v>Poor, Nigeria--&gt;China</v>
      </c>
    </row>
    <row r="2" spans="1:104" x14ac:dyDescent="0.25">
      <c r="C2" s="60">
        <v>0</v>
      </c>
      <c r="D2" s="1" t="s">
        <v>1</v>
      </c>
      <c r="E2" s="60">
        <v>2</v>
      </c>
      <c r="F2" s="60">
        <v>3</v>
      </c>
      <c r="G2" s="60">
        <v>4</v>
      </c>
      <c r="H2" s="60">
        <v>5</v>
      </c>
      <c r="I2" s="60">
        <v>6</v>
      </c>
      <c r="J2" s="60">
        <v>7</v>
      </c>
      <c r="K2" s="60">
        <v>8</v>
      </c>
      <c r="L2" s="60">
        <v>9</v>
      </c>
      <c r="M2" s="60">
        <v>10</v>
      </c>
      <c r="N2" s="60">
        <v>11</v>
      </c>
      <c r="O2" s="60">
        <v>12</v>
      </c>
      <c r="P2" s="60">
        <v>13</v>
      </c>
      <c r="Q2" s="60">
        <v>14</v>
      </c>
      <c r="R2" s="60">
        <v>15</v>
      </c>
      <c r="S2" s="60">
        <v>16</v>
      </c>
      <c r="T2" s="60">
        <v>17</v>
      </c>
      <c r="U2" s="60">
        <v>18</v>
      </c>
      <c r="V2" s="61" t="s">
        <v>19</v>
      </c>
      <c r="W2" s="61" t="s">
        <v>20</v>
      </c>
      <c r="X2" s="61" t="s">
        <v>21</v>
      </c>
      <c r="Y2" s="61" t="s">
        <v>22</v>
      </c>
      <c r="Z2" s="61" t="s">
        <v>23</v>
      </c>
      <c r="AA2" s="61" t="s">
        <v>24</v>
      </c>
      <c r="AB2" s="61" t="s">
        <v>25</v>
      </c>
      <c r="AC2" s="61" t="s">
        <v>26</v>
      </c>
      <c r="AD2" s="61" t="s">
        <v>27</v>
      </c>
      <c r="AE2" s="61" t="s">
        <v>28</v>
      </c>
      <c r="AF2" s="61" t="s">
        <v>29</v>
      </c>
      <c r="AG2" s="61" t="s">
        <v>30</v>
      </c>
      <c r="AH2" s="61" t="s">
        <v>31</v>
      </c>
      <c r="AI2" s="61" t="s">
        <v>32</v>
      </c>
      <c r="AJ2" s="61" t="s">
        <v>33</v>
      </c>
      <c r="AK2" s="61" t="s">
        <v>34</v>
      </c>
      <c r="AL2" s="61" t="s">
        <v>35</v>
      </c>
      <c r="AM2" s="61" t="s">
        <v>36</v>
      </c>
      <c r="AN2" s="61" t="s">
        <v>37</v>
      </c>
      <c r="AO2" s="61" t="s">
        <v>38</v>
      </c>
      <c r="AP2" s="61" t="s">
        <v>39</v>
      </c>
      <c r="AQ2" s="61" t="s">
        <v>40</v>
      </c>
      <c r="AR2" s="61" t="s">
        <v>41</v>
      </c>
      <c r="AS2" s="61" t="s">
        <v>42</v>
      </c>
      <c r="AT2" s="61" t="s">
        <v>43</v>
      </c>
      <c r="AU2" s="61" t="s">
        <v>44</v>
      </c>
      <c r="AV2" s="61" t="s">
        <v>45</v>
      </c>
      <c r="AW2" s="61" t="s">
        <v>46</v>
      </c>
      <c r="AX2" s="61" t="s">
        <v>47</v>
      </c>
      <c r="AY2" s="61" t="s">
        <v>48</v>
      </c>
      <c r="AZ2" s="61" t="s">
        <v>49</v>
      </c>
      <c r="BA2" s="61" t="s">
        <v>50</v>
      </c>
      <c r="BB2" s="61" t="s">
        <v>51</v>
      </c>
      <c r="BC2" s="61" t="s">
        <v>52</v>
      </c>
      <c r="BD2" s="61" t="s">
        <v>53</v>
      </c>
      <c r="BE2" s="61" t="s">
        <v>54</v>
      </c>
      <c r="BF2" s="61" t="s">
        <v>55</v>
      </c>
      <c r="BG2" s="61" t="s">
        <v>56</v>
      </c>
      <c r="BH2" s="61" t="s">
        <v>57</v>
      </c>
      <c r="BI2" s="61" t="s">
        <v>58</v>
      </c>
      <c r="BJ2" s="61" t="s">
        <v>59</v>
      </c>
      <c r="BK2" s="61" t="s">
        <v>60</v>
      </c>
      <c r="BL2" s="61" t="s">
        <v>61</v>
      </c>
      <c r="BM2" s="61" t="s">
        <v>62</v>
      </c>
      <c r="BN2" s="61" t="s">
        <v>63</v>
      </c>
      <c r="BO2" s="61" t="s">
        <v>64</v>
      </c>
      <c r="BP2" s="61" t="s">
        <v>65</v>
      </c>
      <c r="BQ2" s="61" t="s">
        <v>66</v>
      </c>
      <c r="BR2" s="61" t="s">
        <v>67</v>
      </c>
      <c r="BS2" s="61" t="s">
        <v>68</v>
      </c>
      <c r="BT2" s="61" t="s">
        <v>69</v>
      </c>
      <c r="BU2" s="61" t="s">
        <v>70</v>
      </c>
      <c r="BV2" s="61" t="s">
        <v>71</v>
      </c>
      <c r="BW2" s="61" t="s">
        <v>72</v>
      </c>
      <c r="BX2" s="61" t="s">
        <v>73</v>
      </c>
      <c r="BY2" s="61" t="s">
        <v>74</v>
      </c>
      <c r="BZ2" s="61" t="s">
        <v>75</v>
      </c>
      <c r="CA2" s="61" t="s">
        <v>76</v>
      </c>
      <c r="CB2" s="61" t="s">
        <v>77</v>
      </c>
      <c r="CC2" s="61" t="s">
        <v>78</v>
      </c>
      <c r="CD2" s="61" t="s">
        <v>79</v>
      </c>
      <c r="CE2" s="61" t="s">
        <v>80</v>
      </c>
      <c r="CF2" s="61" t="s">
        <v>81</v>
      </c>
      <c r="CG2" s="61" t="s">
        <v>82</v>
      </c>
      <c r="CH2" s="61" t="s">
        <v>83</v>
      </c>
      <c r="CI2" s="61" t="s">
        <v>84</v>
      </c>
      <c r="CJ2" s="61" t="s">
        <v>85</v>
      </c>
      <c r="CK2" s="61" t="s">
        <v>86</v>
      </c>
      <c r="CL2" s="61" t="s">
        <v>87</v>
      </c>
      <c r="CM2" s="61" t="s">
        <v>88</v>
      </c>
      <c r="CN2" s="61" t="s">
        <v>89</v>
      </c>
      <c r="CO2" s="61" t="s">
        <v>90</v>
      </c>
      <c r="CP2" s="61" t="s">
        <v>91</v>
      </c>
      <c r="CQ2" s="61" t="s">
        <v>92</v>
      </c>
      <c r="CR2" s="61" t="s">
        <v>93</v>
      </c>
      <c r="CS2" s="61" t="s">
        <v>94</v>
      </c>
      <c r="CT2" s="61" t="s">
        <v>95</v>
      </c>
      <c r="CU2" s="61" t="s">
        <v>96</v>
      </c>
      <c r="CV2" s="61" t="s">
        <v>97</v>
      </c>
      <c r="CW2" s="61" t="s">
        <v>98</v>
      </c>
      <c r="CX2" s="61" t="s">
        <v>99</v>
      </c>
      <c r="CY2" s="61" t="s">
        <v>100</v>
      </c>
    </row>
    <row r="3" spans="1:104" x14ac:dyDescent="0.25">
      <c r="A3">
        <f>+year0</f>
        <v>1950</v>
      </c>
      <c r="B3" s="21">
        <f>SUM(C3:CY3)</f>
        <v>37859.743999999992</v>
      </c>
      <c r="C3" s="62">
        <v>1406.9010000000001</v>
      </c>
      <c r="D3" s="62">
        <v>1328.15</v>
      </c>
      <c r="E3" s="62">
        <v>1258.0070000000001</v>
      </c>
      <c r="F3" s="62">
        <v>1195.771</v>
      </c>
      <c r="G3" s="62">
        <v>1140.7460000000001</v>
      </c>
      <c r="H3" s="62">
        <v>1092.2349999999999</v>
      </c>
      <c r="I3" s="62">
        <v>1049.5409999999999</v>
      </c>
      <c r="J3" s="62">
        <v>1011.9640000000001</v>
      </c>
      <c r="K3" s="62">
        <v>978.81100000000004</v>
      </c>
      <c r="L3" s="62">
        <v>949.37900000000002</v>
      </c>
      <c r="M3" s="62">
        <v>923.61400000000003</v>
      </c>
      <c r="N3" s="62">
        <v>901.45600000000002</v>
      </c>
      <c r="O3" s="62">
        <v>879.01099999999997</v>
      </c>
      <c r="P3" s="62">
        <v>854.30200000000002</v>
      </c>
      <c r="Q3" s="62">
        <v>828.55200000000002</v>
      </c>
      <c r="R3" s="62">
        <v>804.92499999999995</v>
      </c>
      <c r="S3" s="62">
        <v>782.74900000000002</v>
      </c>
      <c r="T3" s="62">
        <v>761.19600000000003</v>
      </c>
      <c r="U3" s="62">
        <v>740.15200000000004</v>
      </c>
      <c r="V3" s="62">
        <v>719.64300000000003</v>
      </c>
      <c r="W3" s="62">
        <v>699.74199999999996</v>
      </c>
      <c r="X3" s="62">
        <v>680.37599999999998</v>
      </c>
      <c r="Y3" s="62">
        <v>661.59299999999996</v>
      </c>
      <c r="Z3" s="62">
        <v>643.41300000000001</v>
      </c>
      <c r="AA3" s="62">
        <v>625.73599999999999</v>
      </c>
      <c r="AB3" s="62">
        <v>608.40599999999995</v>
      </c>
      <c r="AC3" s="62">
        <v>591.41</v>
      </c>
      <c r="AD3" s="62">
        <v>574.63400000000001</v>
      </c>
      <c r="AE3" s="62">
        <v>557.99199999999996</v>
      </c>
      <c r="AF3" s="62">
        <v>541.47799999999995</v>
      </c>
      <c r="AG3" s="62">
        <v>525.32500000000005</v>
      </c>
      <c r="AH3" s="62">
        <v>509.66300000000001</v>
      </c>
      <c r="AI3" s="62">
        <v>493.50200000000001</v>
      </c>
      <c r="AJ3" s="62">
        <v>476.42099999999999</v>
      </c>
      <c r="AK3" s="62">
        <v>458.94900000000001</v>
      </c>
      <c r="AL3" s="62">
        <v>441.94099999999997</v>
      </c>
      <c r="AM3" s="62">
        <v>425.12400000000002</v>
      </c>
      <c r="AN3" s="62">
        <v>409.64600000000002</v>
      </c>
      <c r="AO3" s="62">
        <v>396.137</v>
      </c>
      <c r="AP3" s="62">
        <v>384.03199999999998</v>
      </c>
      <c r="AQ3" s="62">
        <v>372.24</v>
      </c>
      <c r="AR3" s="62">
        <v>361.10199999999998</v>
      </c>
      <c r="AS3" s="62">
        <v>349.822</v>
      </c>
      <c r="AT3" s="62">
        <v>337.93799999999999</v>
      </c>
      <c r="AU3" s="62">
        <v>325.923</v>
      </c>
      <c r="AV3" s="62">
        <v>314.42599999999999</v>
      </c>
      <c r="AW3" s="62">
        <v>302.95499999999998</v>
      </c>
      <c r="AX3" s="62">
        <v>293.43099999999998</v>
      </c>
      <c r="AY3" s="62">
        <v>286.762</v>
      </c>
      <c r="AZ3" s="62">
        <v>281.84100000000001</v>
      </c>
      <c r="BA3" s="62">
        <v>276.75</v>
      </c>
      <c r="BB3" s="62">
        <v>271.98</v>
      </c>
      <c r="BC3" s="62">
        <v>265.67399999999998</v>
      </c>
      <c r="BD3" s="62">
        <v>256.74799999999999</v>
      </c>
      <c r="BE3" s="62">
        <v>246.07300000000001</v>
      </c>
      <c r="BF3" s="62">
        <v>235.68600000000001</v>
      </c>
      <c r="BG3" s="62">
        <v>225.26599999999999</v>
      </c>
      <c r="BH3" s="62">
        <v>214.60499999999999</v>
      </c>
      <c r="BI3" s="62">
        <v>203.83099999999999</v>
      </c>
      <c r="BJ3" s="62">
        <v>192.977</v>
      </c>
      <c r="BK3" s="62">
        <v>181.98099999999999</v>
      </c>
      <c r="BL3" s="62">
        <v>170.88800000000001</v>
      </c>
      <c r="BM3" s="62">
        <v>160.01900000000001</v>
      </c>
      <c r="BN3" s="62">
        <v>149.541</v>
      </c>
      <c r="BO3" s="62">
        <v>139.386</v>
      </c>
      <c r="BP3" s="62">
        <v>129.339</v>
      </c>
      <c r="BQ3" s="62">
        <v>119.459</v>
      </c>
      <c r="BR3" s="62">
        <v>109.879</v>
      </c>
      <c r="BS3" s="62">
        <v>100.646</v>
      </c>
      <c r="BT3" s="62">
        <v>91.751999999999995</v>
      </c>
      <c r="BU3" s="62">
        <v>83.167000000000002</v>
      </c>
      <c r="BV3" s="62">
        <v>74.933999999999997</v>
      </c>
      <c r="BW3" s="62">
        <v>67.009</v>
      </c>
      <c r="BX3" s="62">
        <v>59.381</v>
      </c>
      <c r="BY3" s="62">
        <v>52.103999999999999</v>
      </c>
      <c r="BZ3" s="62">
        <v>45.231999999999999</v>
      </c>
      <c r="CA3" s="62">
        <v>38.74</v>
      </c>
      <c r="CB3" s="62">
        <v>32.853000000000002</v>
      </c>
      <c r="CC3" s="62">
        <v>27.686</v>
      </c>
      <c r="CD3" s="62">
        <v>23.138999999999999</v>
      </c>
      <c r="CE3" s="62">
        <v>18.320704132553814</v>
      </c>
      <c r="CF3" s="62">
        <v>14.485541750876413</v>
      </c>
      <c r="CG3" s="62">
        <v>11.234609517823568</v>
      </c>
      <c r="CH3" s="62">
        <v>8.6320204812553172</v>
      </c>
      <c r="CI3" s="62">
        <v>6.568381753260474</v>
      </c>
      <c r="CJ3" s="62">
        <v>4.8317195693518062</v>
      </c>
      <c r="CK3" s="62">
        <v>3.4152219181941814</v>
      </c>
      <c r="CL3" s="62">
        <v>2.3192895063367271</v>
      </c>
      <c r="CM3" s="62">
        <v>1.5054545050634216</v>
      </c>
      <c r="CN3" s="62">
        <v>0.93244413981436813</v>
      </c>
      <c r="CO3" s="62">
        <v>0.58423014862455902</v>
      </c>
      <c r="CP3" s="62">
        <v>0.44598638917636091</v>
      </c>
      <c r="CQ3" s="62">
        <v>0.34821399118980917</v>
      </c>
      <c r="CR3" s="62">
        <v>0.19674691562047905</v>
      </c>
      <c r="CS3" s="62">
        <v>3.2857937028267378E-2</v>
      </c>
      <c r="CT3" s="62">
        <v>3.2857937028267378E-2</v>
      </c>
      <c r="CU3" s="62">
        <v>2.6045925693138777E-2</v>
      </c>
      <c r="CV3" s="62">
        <v>1.963462090713539E-2</v>
      </c>
      <c r="CW3" s="62">
        <v>1.2822609572006783E-2</v>
      </c>
      <c r="CX3" s="62">
        <v>6.4113047860033913E-3</v>
      </c>
      <c r="CY3" s="62">
        <v>2.804945843876484E-3</v>
      </c>
      <c r="CZ3" s="62" t="s">
        <v>229</v>
      </c>
    </row>
    <row r="4" spans="1:104" x14ac:dyDescent="0.25">
      <c r="A4">
        <f>A3+1</f>
        <v>1951</v>
      </c>
      <c r="B4" s="21">
        <f t="shared" ref="B4:B67" si="0">SUM(C4:CY4)</f>
        <v>38431.322000000022</v>
      </c>
      <c r="C4" s="62">
        <v>1398.3230000000001</v>
      </c>
      <c r="D4" s="62">
        <v>1355.578</v>
      </c>
      <c r="E4" s="62">
        <v>1284.54</v>
      </c>
      <c r="F4" s="62">
        <v>1221.501</v>
      </c>
      <c r="G4" s="62">
        <v>1165.7180000000001</v>
      </c>
      <c r="H4" s="62">
        <v>1116.454</v>
      </c>
      <c r="I4" s="62">
        <v>1073.1479999999999</v>
      </c>
      <c r="J4" s="62">
        <v>1035.2380000000001</v>
      </c>
      <c r="K4" s="62">
        <v>1001.095</v>
      </c>
      <c r="L4" s="62">
        <v>969.63</v>
      </c>
      <c r="M4" s="62">
        <v>940.63099999999997</v>
      </c>
      <c r="N4" s="62">
        <v>914.97799999999995</v>
      </c>
      <c r="O4" s="62">
        <v>892.47900000000004</v>
      </c>
      <c r="P4" s="62">
        <v>869.64499999999998</v>
      </c>
      <c r="Q4" s="62">
        <v>844.80799999999999</v>
      </c>
      <c r="R4" s="62">
        <v>819.06299999999999</v>
      </c>
      <c r="S4" s="62">
        <v>795.12800000000004</v>
      </c>
      <c r="T4" s="62">
        <v>772.42100000000005</v>
      </c>
      <c r="U4" s="62">
        <v>750.48800000000006</v>
      </c>
      <c r="V4" s="62">
        <v>729.36400000000003</v>
      </c>
      <c r="W4" s="62">
        <v>708.97199999999998</v>
      </c>
      <c r="X4" s="62">
        <v>689.13499999999999</v>
      </c>
      <c r="Y4" s="62">
        <v>669.81100000000004</v>
      </c>
      <c r="Z4" s="62">
        <v>651.15200000000004</v>
      </c>
      <c r="AA4" s="62">
        <v>633.19200000000001</v>
      </c>
      <c r="AB4" s="62">
        <v>615.803</v>
      </c>
      <c r="AC4" s="62">
        <v>598.77499999999998</v>
      </c>
      <c r="AD4" s="62">
        <v>582.10900000000004</v>
      </c>
      <c r="AE4" s="62">
        <v>565.62400000000002</v>
      </c>
      <c r="AF4" s="62">
        <v>549.20100000000002</v>
      </c>
      <c r="AG4" s="62">
        <v>532.85699999999997</v>
      </c>
      <c r="AH4" s="62">
        <v>516.88800000000003</v>
      </c>
      <c r="AI4" s="62">
        <v>501.41</v>
      </c>
      <c r="AJ4" s="62">
        <v>485.428</v>
      </c>
      <c r="AK4" s="62">
        <v>468.52499999999998</v>
      </c>
      <c r="AL4" s="62">
        <v>451.22800000000001</v>
      </c>
      <c r="AM4" s="62">
        <v>434.38200000000001</v>
      </c>
      <c r="AN4" s="62">
        <v>417.71300000000002</v>
      </c>
      <c r="AO4" s="62">
        <v>402.37700000000001</v>
      </c>
      <c r="AP4" s="62">
        <v>389.00299999999999</v>
      </c>
      <c r="AQ4" s="62">
        <v>377.02600000000001</v>
      </c>
      <c r="AR4" s="62">
        <v>365.34300000000002</v>
      </c>
      <c r="AS4" s="62">
        <v>354.29399999999998</v>
      </c>
      <c r="AT4" s="62">
        <v>343.09199999999998</v>
      </c>
      <c r="AU4" s="62">
        <v>331.279</v>
      </c>
      <c r="AV4" s="62">
        <v>319.31799999999998</v>
      </c>
      <c r="AW4" s="62">
        <v>307.85700000000003</v>
      </c>
      <c r="AX4" s="62">
        <v>296.411</v>
      </c>
      <c r="AY4" s="62">
        <v>286.84899999999999</v>
      </c>
      <c r="AZ4" s="62">
        <v>280.05799999999999</v>
      </c>
      <c r="BA4" s="62">
        <v>274.95400000000001</v>
      </c>
      <c r="BB4" s="62">
        <v>269.67500000000001</v>
      </c>
      <c r="BC4" s="62">
        <v>264.70400000000001</v>
      </c>
      <c r="BD4" s="62">
        <v>258.19799999999998</v>
      </c>
      <c r="BE4" s="62">
        <v>249.08799999999999</v>
      </c>
      <c r="BF4" s="62">
        <v>238.24</v>
      </c>
      <c r="BG4" s="62">
        <v>227.67699999999999</v>
      </c>
      <c r="BH4" s="62">
        <v>217.08500000000001</v>
      </c>
      <c r="BI4" s="62">
        <v>206.26</v>
      </c>
      <c r="BJ4" s="62">
        <v>195.32900000000001</v>
      </c>
      <c r="BK4" s="62">
        <v>184.33500000000001</v>
      </c>
      <c r="BL4" s="62">
        <v>173.21700000000001</v>
      </c>
      <c r="BM4" s="62">
        <v>162.023</v>
      </c>
      <c r="BN4" s="62">
        <v>151.08799999999999</v>
      </c>
      <c r="BO4" s="62">
        <v>140.583</v>
      </c>
      <c r="BP4" s="62">
        <v>130.44</v>
      </c>
      <c r="BQ4" s="62">
        <v>120.43600000000001</v>
      </c>
      <c r="BR4" s="62">
        <v>110.637</v>
      </c>
      <c r="BS4" s="62">
        <v>101.181</v>
      </c>
      <c r="BT4" s="62">
        <v>92.117999999999995</v>
      </c>
      <c r="BU4" s="62">
        <v>83.441000000000003</v>
      </c>
      <c r="BV4" s="62">
        <v>75.108999999999995</v>
      </c>
      <c r="BW4" s="62">
        <v>67.152000000000001</v>
      </c>
      <c r="BX4" s="62">
        <v>59.585000000000001</v>
      </c>
      <c r="BY4" s="62">
        <v>52.423999999999999</v>
      </c>
      <c r="BZ4" s="62">
        <v>45.686999999999998</v>
      </c>
      <c r="CA4" s="62">
        <v>39.366999999999997</v>
      </c>
      <c r="CB4" s="62">
        <v>33.438000000000002</v>
      </c>
      <c r="CC4" s="62">
        <v>28.123999999999999</v>
      </c>
      <c r="CD4" s="62">
        <v>23.524000000000001</v>
      </c>
      <c r="CE4" s="62">
        <v>20.031782687379103</v>
      </c>
      <c r="CF4" s="62">
        <v>15.838431883571108</v>
      </c>
      <c r="CG4" s="62">
        <v>12.283875925855689</v>
      </c>
      <c r="CH4" s="62">
        <v>9.4382157575626238</v>
      </c>
      <c r="CI4" s="62">
        <v>7.1818416441354795</v>
      </c>
      <c r="CJ4" s="62">
        <v>5.2829823416901913</v>
      </c>
      <c r="CK4" s="62">
        <v>3.7341896249979682</v>
      </c>
      <c r="CL4" s="62">
        <v>2.5359016249546218</v>
      </c>
      <c r="CM4" s="62">
        <v>1.6460577755622865</v>
      </c>
      <c r="CN4" s="62">
        <v>1.0195305945524196</v>
      </c>
      <c r="CO4" s="62">
        <v>0.63879484609257742</v>
      </c>
      <c r="CP4" s="62">
        <v>0.48763968703774946</v>
      </c>
      <c r="CQ4" s="62">
        <v>0.38073574845984209</v>
      </c>
      <c r="CR4" s="62">
        <v>0.21512226984324795</v>
      </c>
      <c r="CS4" s="62">
        <v>3.5926733456509846E-2</v>
      </c>
      <c r="CT4" s="62">
        <v>3.5926733456509846E-2</v>
      </c>
      <c r="CU4" s="62">
        <v>2.8478508227721216E-2</v>
      </c>
      <c r="CV4" s="62">
        <v>2.1468413894743691E-2</v>
      </c>
      <c r="CW4" s="62">
        <v>1.4020188665955061E-2</v>
      </c>
      <c r="CX4" s="62">
        <v>7.0100943329775307E-3</v>
      </c>
      <c r="CY4" s="62">
        <v>3.0669162706776698E-3</v>
      </c>
      <c r="CZ4" s="62" t="s">
        <v>229</v>
      </c>
    </row>
    <row r="5" spans="1:104" x14ac:dyDescent="0.25">
      <c r="A5">
        <f t="shared" ref="A5:A68" si="1">A4+1</f>
        <v>1952</v>
      </c>
      <c r="B5" s="21">
        <f t="shared" si="0"/>
        <v>39049.830000000016</v>
      </c>
      <c r="C5" s="62">
        <v>1406.126</v>
      </c>
      <c r="D5" s="62">
        <v>1333.991</v>
      </c>
      <c r="E5" s="62">
        <v>1308.1310000000001</v>
      </c>
      <c r="F5" s="62">
        <v>1244.5809999999999</v>
      </c>
      <c r="G5" s="62">
        <v>1188.4449999999999</v>
      </c>
      <c r="H5" s="62">
        <v>1138.9390000000001</v>
      </c>
      <c r="I5" s="62">
        <v>1095.279</v>
      </c>
      <c r="J5" s="62">
        <v>1057.039</v>
      </c>
      <c r="K5" s="62">
        <v>1023.789</v>
      </c>
      <c r="L5" s="62">
        <v>992.97400000000005</v>
      </c>
      <c r="M5" s="62">
        <v>963.10500000000002</v>
      </c>
      <c r="N5" s="62">
        <v>934.46</v>
      </c>
      <c r="O5" s="62">
        <v>908.84699999999998</v>
      </c>
      <c r="P5" s="62">
        <v>885.95100000000002</v>
      </c>
      <c r="Q5" s="62">
        <v>862.66499999999996</v>
      </c>
      <c r="R5" s="62">
        <v>837.63400000000001</v>
      </c>
      <c r="S5" s="62">
        <v>811.82500000000005</v>
      </c>
      <c r="T5" s="62">
        <v>787.52</v>
      </c>
      <c r="U5" s="62">
        <v>764.221</v>
      </c>
      <c r="V5" s="62">
        <v>741.85199999999998</v>
      </c>
      <c r="W5" s="62">
        <v>720.59</v>
      </c>
      <c r="X5" s="62">
        <v>700.26099999999997</v>
      </c>
      <c r="Y5" s="62">
        <v>680.43100000000004</v>
      </c>
      <c r="Z5" s="62">
        <v>661.1</v>
      </c>
      <c r="AA5" s="62">
        <v>642.51199999999994</v>
      </c>
      <c r="AB5" s="62">
        <v>624.72500000000002</v>
      </c>
      <c r="AC5" s="62">
        <v>607.57299999999998</v>
      </c>
      <c r="AD5" s="62">
        <v>590.80100000000004</v>
      </c>
      <c r="AE5" s="62">
        <v>574.41800000000001</v>
      </c>
      <c r="AF5" s="62">
        <v>558.17999999999995</v>
      </c>
      <c r="AG5" s="62">
        <v>541.92999999999995</v>
      </c>
      <c r="AH5" s="62">
        <v>525.71</v>
      </c>
      <c r="AI5" s="62">
        <v>509.88099999999997</v>
      </c>
      <c r="AJ5" s="62">
        <v>494.54500000000002</v>
      </c>
      <c r="AK5" s="62">
        <v>478.69900000000001</v>
      </c>
      <c r="AL5" s="62">
        <v>461.928</v>
      </c>
      <c r="AM5" s="62">
        <v>444.75799999999998</v>
      </c>
      <c r="AN5" s="62">
        <v>428.02699999999999</v>
      </c>
      <c r="AO5" s="62">
        <v>411.46</v>
      </c>
      <c r="AP5" s="62">
        <v>396.22500000000002</v>
      </c>
      <c r="AQ5" s="62">
        <v>382.95</v>
      </c>
      <c r="AR5" s="62">
        <v>371.06599999999997</v>
      </c>
      <c r="AS5" s="62">
        <v>359.46199999999999</v>
      </c>
      <c r="AT5" s="62">
        <v>348.471</v>
      </c>
      <c r="AU5" s="62">
        <v>337.31799999999998</v>
      </c>
      <c r="AV5" s="62">
        <v>325.541</v>
      </c>
      <c r="AW5" s="62">
        <v>313.60300000000001</v>
      </c>
      <c r="AX5" s="62">
        <v>302.14600000000002</v>
      </c>
      <c r="AY5" s="62">
        <v>290.69499999999999</v>
      </c>
      <c r="AZ5" s="62">
        <v>281.07</v>
      </c>
      <c r="BA5" s="62">
        <v>274.13799999999998</v>
      </c>
      <c r="BB5" s="62">
        <v>268.83800000000002</v>
      </c>
      <c r="BC5" s="62">
        <v>263.35700000000003</v>
      </c>
      <c r="BD5" s="62">
        <v>258.17399999999998</v>
      </c>
      <c r="BE5" s="62">
        <v>251.45099999999999</v>
      </c>
      <c r="BF5" s="62">
        <v>242.13300000000001</v>
      </c>
      <c r="BG5" s="62">
        <v>231.08199999999999</v>
      </c>
      <c r="BH5" s="62">
        <v>220.316</v>
      </c>
      <c r="BI5" s="62">
        <v>209.52500000000001</v>
      </c>
      <c r="BJ5" s="62">
        <v>198.50700000000001</v>
      </c>
      <c r="BK5" s="62">
        <v>187.39099999999999</v>
      </c>
      <c r="BL5" s="62">
        <v>176.226</v>
      </c>
      <c r="BM5" s="62">
        <v>164.95699999999999</v>
      </c>
      <c r="BN5" s="62">
        <v>153.63399999999999</v>
      </c>
      <c r="BO5" s="62">
        <v>142.60300000000001</v>
      </c>
      <c r="BP5" s="62">
        <v>132.041</v>
      </c>
      <c r="BQ5" s="62">
        <v>121.883</v>
      </c>
      <c r="BR5" s="62">
        <v>111.898</v>
      </c>
      <c r="BS5" s="62">
        <v>102.151</v>
      </c>
      <c r="BT5" s="62">
        <v>92.790999999999997</v>
      </c>
      <c r="BU5" s="62">
        <v>83.873999999999995</v>
      </c>
      <c r="BV5" s="62">
        <v>75.391999999999996</v>
      </c>
      <c r="BW5" s="62">
        <v>67.287000000000006</v>
      </c>
      <c r="BX5" s="62">
        <v>59.582999999999998</v>
      </c>
      <c r="BY5" s="62">
        <v>52.354999999999997</v>
      </c>
      <c r="BZ5" s="62">
        <v>45.637</v>
      </c>
      <c r="CA5" s="62">
        <v>39.42</v>
      </c>
      <c r="CB5" s="62">
        <v>33.633000000000003</v>
      </c>
      <c r="CC5" s="62">
        <v>28.248999999999999</v>
      </c>
      <c r="CD5" s="62">
        <v>23.491</v>
      </c>
      <c r="CE5" s="62">
        <v>20.899336922068279</v>
      </c>
      <c r="CF5" s="62">
        <v>16.524376757568039</v>
      </c>
      <c r="CG5" s="62">
        <v>12.815876933663491</v>
      </c>
      <c r="CH5" s="62">
        <v>9.8469743875942122</v>
      </c>
      <c r="CI5" s="62">
        <v>7.4928792201951673</v>
      </c>
      <c r="CJ5" s="62">
        <v>5.5117824327179923</v>
      </c>
      <c r="CK5" s="62">
        <v>3.8959132255809794</v>
      </c>
      <c r="CL5" s="62">
        <v>2.645728704641876</v>
      </c>
      <c r="CM5" s="62">
        <v>1.7173467075569333</v>
      </c>
      <c r="CN5" s="62">
        <v>1.0636853309781695</v>
      </c>
      <c r="CO5" s="62">
        <v>0.66646034059569026</v>
      </c>
      <c r="CP5" s="62">
        <v>0.50875881967284176</v>
      </c>
      <c r="CQ5" s="62">
        <v>0.39722499038247927</v>
      </c>
      <c r="CR5" s="62">
        <v>0.22443897615396702</v>
      </c>
      <c r="CS5" s="62">
        <v>3.7482680335285734E-2</v>
      </c>
      <c r="CT5" s="62">
        <v>3.7482680335285734E-2</v>
      </c>
      <c r="CU5" s="62">
        <v>2.9711880753580156E-2</v>
      </c>
      <c r="CV5" s="62">
        <v>2.2398187029621968E-2</v>
      </c>
      <c r="CW5" s="62">
        <v>1.4627387447916383E-2</v>
      </c>
      <c r="CX5" s="62">
        <v>7.3136937239581916E-3</v>
      </c>
      <c r="CY5" s="62">
        <v>3.1997410042317095E-3</v>
      </c>
      <c r="CZ5" s="62" t="s">
        <v>229</v>
      </c>
    </row>
    <row r="6" spans="1:104" x14ac:dyDescent="0.25">
      <c r="A6">
        <f t="shared" si="1"/>
        <v>1953</v>
      </c>
      <c r="B6" s="21">
        <f t="shared" si="0"/>
        <v>39707.794999999976</v>
      </c>
      <c r="C6" s="62">
        <v>1426.9970000000001</v>
      </c>
      <c r="D6" s="62">
        <v>1353.76</v>
      </c>
      <c r="E6" s="62">
        <v>1288.8610000000001</v>
      </c>
      <c r="F6" s="62">
        <v>1262.55</v>
      </c>
      <c r="G6" s="62">
        <v>1206.3969999999999</v>
      </c>
      <c r="H6" s="62">
        <v>1157.085</v>
      </c>
      <c r="I6" s="62">
        <v>1113.7829999999999</v>
      </c>
      <c r="J6" s="62">
        <v>1075.665</v>
      </c>
      <c r="K6" s="62">
        <v>1042.434</v>
      </c>
      <c r="L6" s="62">
        <v>1013.799</v>
      </c>
      <c r="M6" s="62">
        <v>986.26800000000003</v>
      </c>
      <c r="N6" s="62">
        <v>957.95100000000002</v>
      </c>
      <c r="O6" s="62">
        <v>929.61900000000003</v>
      </c>
      <c r="P6" s="62">
        <v>904.01199999999994</v>
      </c>
      <c r="Q6" s="62">
        <v>880.68299999999999</v>
      </c>
      <c r="R6" s="62">
        <v>856.91399999999999</v>
      </c>
      <c r="S6" s="62">
        <v>831.654</v>
      </c>
      <c r="T6" s="62">
        <v>805.74300000000005</v>
      </c>
      <c r="U6" s="62">
        <v>781.03300000000002</v>
      </c>
      <c r="V6" s="62">
        <v>757.10900000000004</v>
      </c>
      <c r="W6" s="62">
        <v>734.27300000000002</v>
      </c>
      <c r="X6" s="62">
        <v>712.84299999999996</v>
      </c>
      <c r="Y6" s="62">
        <v>692.54700000000003</v>
      </c>
      <c r="Z6" s="62">
        <v>672.69799999999998</v>
      </c>
      <c r="AA6" s="62">
        <v>653.32899999999995</v>
      </c>
      <c r="AB6" s="62">
        <v>634.78800000000001</v>
      </c>
      <c r="AC6" s="62">
        <v>617.14700000000005</v>
      </c>
      <c r="AD6" s="62">
        <v>600.20899999999995</v>
      </c>
      <c r="AE6" s="62">
        <v>583.66999999999996</v>
      </c>
      <c r="AF6" s="62">
        <v>567.54399999999998</v>
      </c>
      <c r="AG6" s="62">
        <v>551.53200000000004</v>
      </c>
      <c r="AH6" s="62">
        <v>535.42999999999995</v>
      </c>
      <c r="AI6" s="62">
        <v>519.31299999999999</v>
      </c>
      <c r="AJ6" s="62">
        <v>503.601</v>
      </c>
      <c r="AK6" s="62">
        <v>488.38499999999999</v>
      </c>
      <c r="AL6" s="62">
        <v>472.65100000000001</v>
      </c>
      <c r="AM6" s="62">
        <v>455.98899999999998</v>
      </c>
      <c r="AN6" s="62">
        <v>438.92</v>
      </c>
      <c r="AO6" s="62">
        <v>422.28199999999998</v>
      </c>
      <c r="AP6" s="62">
        <v>405.79500000000002</v>
      </c>
      <c r="AQ6" s="62">
        <v>390.63600000000002</v>
      </c>
      <c r="AR6" s="62">
        <v>377.44400000000002</v>
      </c>
      <c r="AS6" s="62">
        <v>365.63499999999999</v>
      </c>
      <c r="AT6" s="62">
        <v>354.09199999999998</v>
      </c>
      <c r="AU6" s="62">
        <v>343.14499999999998</v>
      </c>
      <c r="AV6" s="62">
        <v>332.02300000000002</v>
      </c>
      <c r="AW6" s="62">
        <v>320.26900000000001</v>
      </c>
      <c r="AX6" s="62">
        <v>308.33499999999998</v>
      </c>
      <c r="AY6" s="62">
        <v>296.86599999999999</v>
      </c>
      <c r="AZ6" s="62">
        <v>285.392</v>
      </c>
      <c r="BA6" s="62">
        <v>275.69200000000001</v>
      </c>
      <c r="BB6" s="62">
        <v>268.608</v>
      </c>
      <c r="BC6" s="62">
        <v>263.10599999999999</v>
      </c>
      <c r="BD6" s="62">
        <v>257.41500000000002</v>
      </c>
      <c r="BE6" s="62">
        <v>252.011</v>
      </c>
      <c r="BF6" s="62">
        <v>245.06299999999999</v>
      </c>
      <c r="BG6" s="62">
        <v>235.52199999999999</v>
      </c>
      <c r="BH6" s="62">
        <v>224.255</v>
      </c>
      <c r="BI6" s="62">
        <v>213.26900000000001</v>
      </c>
      <c r="BJ6" s="62">
        <v>202.26400000000001</v>
      </c>
      <c r="BK6" s="62">
        <v>191.03700000000001</v>
      </c>
      <c r="BL6" s="62">
        <v>179.72</v>
      </c>
      <c r="BM6" s="62">
        <v>168.369</v>
      </c>
      <c r="BN6" s="62">
        <v>156.93299999999999</v>
      </c>
      <c r="BO6" s="62">
        <v>145.464</v>
      </c>
      <c r="BP6" s="62">
        <v>134.32</v>
      </c>
      <c r="BQ6" s="62">
        <v>123.68899999999999</v>
      </c>
      <c r="BR6" s="62">
        <v>113.501</v>
      </c>
      <c r="BS6" s="62">
        <v>103.518</v>
      </c>
      <c r="BT6" s="62">
        <v>93.811000000000007</v>
      </c>
      <c r="BU6" s="62">
        <v>84.534999999999997</v>
      </c>
      <c r="BV6" s="62">
        <v>75.751000000000005</v>
      </c>
      <c r="BW6" s="62">
        <v>67.448999999999998</v>
      </c>
      <c r="BX6" s="62">
        <v>59.561999999999998</v>
      </c>
      <c r="BY6" s="62">
        <v>52.100999999999999</v>
      </c>
      <c r="BZ6" s="62">
        <v>45.198</v>
      </c>
      <c r="CA6" s="62">
        <v>38.915999999999997</v>
      </c>
      <c r="CB6" s="62">
        <v>33.210999999999999</v>
      </c>
      <c r="CC6" s="62">
        <v>27.946000000000002</v>
      </c>
      <c r="CD6" s="62">
        <v>23.102</v>
      </c>
      <c r="CE6" s="62">
        <v>20.65011945773438</v>
      </c>
      <c r="CF6" s="62">
        <v>16.327329200960126</v>
      </c>
      <c r="CG6" s="62">
        <v>12.663051972539947</v>
      </c>
      <c r="CH6" s="62">
        <v>9.7295525766827957</v>
      </c>
      <c r="CI6" s="62">
        <v>7.4035291912071477</v>
      </c>
      <c r="CJ6" s="62">
        <v>5.4460563071971562</v>
      </c>
      <c r="CK6" s="62">
        <v>3.8494557892056198</v>
      </c>
      <c r="CL6" s="62">
        <v>2.6141792922588443</v>
      </c>
      <c r="CM6" s="62">
        <v>1.6968679338314578</v>
      </c>
      <c r="CN6" s="62">
        <v>1.0510012462139477</v>
      </c>
      <c r="CO6" s="62">
        <v>0.65851302835407644</v>
      </c>
      <c r="CP6" s="62">
        <v>0.50269204427852343</v>
      </c>
      <c r="CQ6" s="62">
        <v>0.39248821785987137</v>
      </c>
      <c r="CR6" s="62">
        <v>0.2217626179162219</v>
      </c>
      <c r="CS6" s="62">
        <v>3.703571215708798E-2</v>
      </c>
      <c r="CT6" s="62">
        <v>3.703571215708798E-2</v>
      </c>
      <c r="CU6" s="62">
        <v>2.9357576709886809E-2</v>
      </c>
      <c r="CV6" s="62">
        <v>2.2131096288991597E-2</v>
      </c>
      <c r="CW6" s="62">
        <v>1.445296084179043E-2</v>
      </c>
      <c r="CX6" s="62">
        <v>7.2264804208952149E-3</v>
      </c>
      <c r="CY6" s="62">
        <v>3.161585184141657E-3</v>
      </c>
      <c r="CZ6" s="62" t="s">
        <v>229</v>
      </c>
    </row>
    <row r="7" spans="1:104" x14ac:dyDescent="0.25">
      <c r="A7">
        <f t="shared" si="1"/>
        <v>1954</v>
      </c>
      <c r="B7" s="21">
        <f t="shared" si="0"/>
        <v>40399.769999999982</v>
      </c>
      <c r="C7" s="62">
        <v>1458.463</v>
      </c>
      <c r="D7" s="62">
        <v>1381.2529999999999</v>
      </c>
      <c r="E7" s="62">
        <v>1313.1189999999999</v>
      </c>
      <c r="F7" s="62">
        <v>1253.2460000000001</v>
      </c>
      <c r="G7" s="62">
        <v>1217.8800000000001</v>
      </c>
      <c r="H7" s="62">
        <v>1169.095</v>
      </c>
      <c r="I7" s="62">
        <v>1126.5830000000001</v>
      </c>
      <c r="J7" s="62">
        <v>1089.4639999999999</v>
      </c>
      <c r="K7" s="62">
        <v>1056.867</v>
      </c>
      <c r="L7" s="62">
        <v>1028.633</v>
      </c>
      <c r="M7" s="62">
        <v>1004.597</v>
      </c>
      <c r="N7" s="62">
        <v>980.33600000000001</v>
      </c>
      <c r="O7" s="62">
        <v>953.55200000000002</v>
      </c>
      <c r="P7" s="62">
        <v>925.51099999999997</v>
      </c>
      <c r="Q7" s="62">
        <v>899.88800000000003</v>
      </c>
      <c r="R7" s="62">
        <v>876.10799999999995</v>
      </c>
      <c r="S7" s="62">
        <v>851.83500000000004</v>
      </c>
      <c r="T7" s="62">
        <v>826.32500000000005</v>
      </c>
      <c r="U7" s="62">
        <v>800.29300000000001</v>
      </c>
      <c r="V7" s="62">
        <v>775.15499999999997</v>
      </c>
      <c r="W7" s="62">
        <v>750.58799999999997</v>
      </c>
      <c r="X7" s="62">
        <v>727.26400000000001</v>
      </c>
      <c r="Y7" s="62">
        <v>705.64800000000002</v>
      </c>
      <c r="Z7" s="62">
        <v>685.37</v>
      </c>
      <c r="AA7" s="62">
        <v>665.48599999999999</v>
      </c>
      <c r="AB7" s="62">
        <v>646.06500000000005</v>
      </c>
      <c r="AC7" s="62">
        <v>627.55499999999995</v>
      </c>
      <c r="AD7" s="62">
        <v>610.04499999999996</v>
      </c>
      <c r="AE7" s="62">
        <v>593.30999999999995</v>
      </c>
      <c r="AF7" s="62">
        <v>576.98800000000006</v>
      </c>
      <c r="AG7" s="62">
        <v>561.11099999999999</v>
      </c>
      <c r="AH7" s="62">
        <v>545.30899999999997</v>
      </c>
      <c r="AI7" s="62">
        <v>529.34500000000003</v>
      </c>
      <c r="AJ7" s="62">
        <v>513.31700000000001</v>
      </c>
      <c r="AK7" s="62">
        <v>497.709</v>
      </c>
      <c r="AL7" s="62">
        <v>482.60199999999998</v>
      </c>
      <c r="AM7" s="62">
        <v>466.96899999999999</v>
      </c>
      <c r="AN7" s="62">
        <v>450.40100000000001</v>
      </c>
      <c r="AO7" s="62">
        <v>433.42200000000003</v>
      </c>
      <c r="AP7" s="62">
        <v>416.86200000000002</v>
      </c>
      <c r="AQ7" s="62">
        <v>400.44</v>
      </c>
      <c r="AR7" s="62">
        <v>385.35</v>
      </c>
      <c r="AS7" s="62">
        <v>372.22500000000002</v>
      </c>
      <c r="AT7" s="62">
        <v>360.48599999999999</v>
      </c>
      <c r="AU7" s="62">
        <v>348.99400000000003</v>
      </c>
      <c r="AV7" s="62">
        <v>338.08100000000002</v>
      </c>
      <c r="AW7" s="62">
        <v>326.983</v>
      </c>
      <c r="AX7" s="62">
        <v>315.24</v>
      </c>
      <c r="AY7" s="62">
        <v>303.30200000000002</v>
      </c>
      <c r="AZ7" s="62">
        <v>291.81200000000001</v>
      </c>
      <c r="BA7" s="62">
        <v>280.30700000000002</v>
      </c>
      <c r="BB7" s="62">
        <v>270.52199999999999</v>
      </c>
      <c r="BC7" s="62">
        <v>263.28100000000001</v>
      </c>
      <c r="BD7" s="62">
        <v>257.572</v>
      </c>
      <c r="BE7" s="62">
        <v>251.66499999999999</v>
      </c>
      <c r="BF7" s="62">
        <v>246.03700000000001</v>
      </c>
      <c r="BG7" s="62">
        <v>238.85599999999999</v>
      </c>
      <c r="BH7" s="62">
        <v>229.08699999999999</v>
      </c>
      <c r="BI7" s="62">
        <v>217.59200000000001</v>
      </c>
      <c r="BJ7" s="62">
        <v>206.37799999999999</v>
      </c>
      <c r="BK7" s="62">
        <v>195.148</v>
      </c>
      <c r="BL7" s="62">
        <v>183.70400000000001</v>
      </c>
      <c r="BM7" s="62">
        <v>172.17699999999999</v>
      </c>
      <c r="BN7" s="62">
        <v>160.62899999999999</v>
      </c>
      <c r="BO7" s="62">
        <v>149.017</v>
      </c>
      <c r="BP7" s="62">
        <v>137.393</v>
      </c>
      <c r="BQ7" s="62">
        <v>126.128</v>
      </c>
      <c r="BR7" s="62">
        <v>115.41800000000001</v>
      </c>
      <c r="BS7" s="62">
        <v>105.19</v>
      </c>
      <c r="BT7" s="62">
        <v>95.203999999999994</v>
      </c>
      <c r="BU7" s="62">
        <v>85.528000000000006</v>
      </c>
      <c r="BV7" s="62">
        <v>76.328999999999994</v>
      </c>
      <c r="BW7" s="62">
        <v>67.67</v>
      </c>
      <c r="BX7" s="62">
        <v>59.543999999999997</v>
      </c>
      <c r="BY7" s="62">
        <v>51.868000000000002</v>
      </c>
      <c r="BZ7" s="62">
        <v>44.643000000000001</v>
      </c>
      <c r="CA7" s="62">
        <v>38.064</v>
      </c>
      <c r="CB7" s="62">
        <v>32.210999999999999</v>
      </c>
      <c r="CC7" s="62">
        <v>27.013999999999999</v>
      </c>
      <c r="CD7" s="62">
        <v>22.271000000000001</v>
      </c>
      <c r="CE7" s="62">
        <v>19.035903754354973</v>
      </c>
      <c r="CF7" s="62">
        <v>15.051025146430138</v>
      </c>
      <c r="CG7" s="62">
        <v>11.673183735282484</v>
      </c>
      <c r="CH7" s="62">
        <v>8.9689953998450367</v>
      </c>
      <c r="CI7" s="62">
        <v>6.8247967966883207</v>
      </c>
      <c r="CJ7" s="62">
        <v>5.0203391760900304</v>
      </c>
      <c r="CK7" s="62">
        <v>3.5485446009135289</v>
      </c>
      <c r="CL7" s="62">
        <v>2.409829420402148</v>
      </c>
      <c r="CM7" s="62">
        <v>1.564224107196073</v>
      </c>
      <c r="CN7" s="62">
        <v>0.96884468923216949</v>
      </c>
      <c r="CO7" s="62">
        <v>0.60703719677718226</v>
      </c>
      <c r="CP7" s="62">
        <v>0.46339670782784903</v>
      </c>
      <c r="CQ7" s="62">
        <v>0.36180749245498722</v>
      </c>
      <c r="CR7" s="62">
        <v>0.20442747847571777</v>
      </c>
      <c r="CS7" s="62">
        <v>3.4140637953174867E-2</v>
      </c>
      <c r="CT7" s="62">
        <v>3.4140637953174867E-2</v>
      </c>
      <c r="CU7" s="62">
        <v>2.7062700816541049E-2</v>
      </c>
      <c r="CV7" s="62">
        <v>2.0401112923238641E-2</v>
      </c>
      <c r="CW7" s="62">
        <v>1.3323175786604824E-2</v>
      </c>
      <c r="CX7" s="62">
        <v>6.6615878933024121E-3</v>
      </c>
      <c r="CY7" s="62">
        <v>2.9144447033198056E-3</v>
      </c>
      <c r="CZ7" s="62" t="s">
        <v>229</v>
      </c>
    </row>
    <row r="8" spans="1:104" x14ac:dyDescent="0.25">
      <c r="A8">
        <f t="shared" si="1"/>
        <v>1955</v>
      </c>
      <c r="B8" s="21">
        <f t="shared" si="0"/>
        <v>41122.33199999998</v>
      </c>
      <c r="C8" s="62">
        <v>1498.54</v>
      </c>
      <c r="D8" s="62">
        <v>1414.8409999999999</v>
      </c>
      <c r="E8" s="62">
        <v>1341.4359999999999</v>
      </c>
      <c r="F8" s="62">
        <v>1277.405</v>
      </c>
      <c r="G8" s="62">
        <v>1221.8309999999999</v>
      </c>
      <c r="H8" s="62">
        <v>1173.7950000000001</v>
      </c>
      <c r="I8" s="62">
        <v>1132.375</v>
      </c>
      <c r="J8" s="62">
        <v>1096.6590000000001</v>
      </c>
      <c r="K8" s="62">
        <v>1065.723</v>
      </c>
      <c r="L8" s="62">
        <v>1038.6489999999999</v>
      </c>
      <c r="M8" s="62">
        <v>1015.41</v>
      </c>
      <c r="N8" s="62">
        <v>995.97699999999998</v>
      </c>
      <c r="O8" s="62">
        <v>974.98</v>
      </c>
      <c r="P8" s="62">
        <v>949.72</v>
      </c>
      <c r="Q8" s="62">
        <v>921.95299999999997</v>
      </c>
      <c r="R8" s="62">
        <v>896.29899999999998</v>
      </c>
      <c r="S8" s="62">
        <v>872.05200000000002</v>
      </c>
      <c r="T8" s="62">
        <v>847.25900000000001</v>
      </c>
      <c r="U8" s="62">
        <v>821.48199999999997</v>
      </c>
      <c r="V8" s="62">
        <v>795.31100000000004</v>
      </c>
      <c r="W8" s="62">
        <v>769.73099999999999</v>
      </c>
      <c r="X8" s="62">
        <v>744.50199999999995</v>
      </c>
      <c r="Y8" s="62">
        <v>720.673</v>
      </c>
      <c r="Z8" s="62">
        <v>698.86</v>
      </c>
      <c r="AA8" s="62">
        <v>678.58600000000001</v>
      </c>
      <c r="AB8" s="62">
        <v>658.654</v>
      </c>
      <c r="AC8" s="62">
        <v>639.16899999999998</v>
      </c>
      <c r="AD8" s="62">
        <v>620.67899999999997</v>
      </c>
      <c r="AE8" s="62">
        <v>603.29100000000005</v>
      </c>
      <c r="AF8" s="62">
        <v>586.74800000000005</v>
      </c>
      <c r="AG8" s="62">
        <v>570.63599999999997</v>
      </c>
      <c r="AH8" s="62">
        <v>554.99699999999996</v>
      </c>
      <c r="AI8" s="62">
        <v>539.39700000000005</v>
      </c>
      <c r="AJ8" s="62">
        <v>523.56100000000004</v>
      </c>
      <c r="AK8" s="62">
        <v>507.613</v>
      </c>
      <c r="AL8" s="62">
        <v>492.101</v>
      </c>
      <c r="AM8" s="62">
        <v>477.09300000000002</v>
      </c>
      <c r="AN8" s="62">
        <v>461.55099999999999</v>
      </c>
      <c r="AO8" s="62">
        <v>445.06900000000002</v>
      </c>
      <c r="AP8" s="62">
        <v>428.16800000000001</v>
      </c>
      <c r="AQ8" s="62">
        <v>411.678</v>
      </c>
      <c r="AR8" s="62">
        <v>395.31200000000001</v>
      </c>
      <c r="AS8" s="62">
        <v>380.27800000000002</v>
      </c>
      <c r="AT8" s="62">
        <v>367.21699999999998</v>
      </c>
      <c r="AU8" s="62">
        <v>355.53699999999998</v>
      </c>
      <c r="AV8" s="62">
        <v>344.09100000000001</v>
      </c>
      <c r="AW8" s="62">
        <v>333.20600000000002</v>
      </c>
      <c r="AX8" s="62">
        <v>322.125</v>
      </c>
      <c r="AY8" s="62">
        <v>310.38600000000002</v>
      </c>
      <c r="AZ8" s="62">
        <v>298.43599999999998</v>
      </c>
      <c r="BA8" s="62">
        <v>286.91800000000001</v>
      </c>
      <c r="BB8" s="62">
        <v>275.375</v>
      </c>
      <c r="BC8" s="62">
        <v>265.49900000000002</v>
      </c>
      <c r="BD8" s="62">
        <v>258.096</v>
      </c>
      <c r="BE8" s="62">
        <v>252.17500000000001</v>
      </c>
      <c r="BF8" s="62">
        <v>246.05</v>
      </c>
      <c r="BG8" s="62">
        <v>240.191</v>
      </c>
      <c r="BH8" s="62">
        <v>232.774</v>
      </c>
      <c r="BI8" s="62">
        <v>222.767</v>
      </c>
      <c r="BJ8" s="62">
        <v>211.03899999999999</v>
      </c>
      <c r="BK8" s="62">
        <v>199.58799999999999</v>
      </c>
      <c r="BL8" s="62">
        <v>188.12700000000001</v>
      </c>
      <c r="BM8" s="62">
        <v>176.45699999999999</v>
      </c>
      <c r="BN8" s="62">
        <v>164.71100000000001</v>
      </c>
      <c r="BO8" s="62">
        <v>152.96</v>
      </c>
      <c r="BP8" s="62">
        <v>141.16399999999999</v>
      </c>
      <c r="BQ8" s="62">
        <v>129.37700000000001</v>
      </c>
      <c r="BR8" s="62">
        <v>117.98399999999999</v>
      </c>
      <c r="BS8" s="62">
        <v>107.187</v>
      </c>
      <c r="BT8" s="62">
        <v>96.915999999999997</v>
      </c>
      <c r="BU8" s="62">
        <v>86.917000000000002</v>
      </c>
      <c r="BV8" s="62">
        <v>77.268000000000001</v>
      </c>
      <c r="BW8" s="62">
        <v>68.14</v>
      </c>
      <c r="BX8" s="62">
        <v>59.603000000000002</v>
      </c>
      <c r="BY8" s="62">
        <v>51.646999999999998</v>
      </c>
      <c r="BZ8" s="62">
        <v>44.177999999999997</v>
      </c>
      <c r="CA8" s="62">
        <v>37.186999999999998</v>
      </c>
      <c r="CB8" s="62">
        <v>30.925999999999998</v>
      </c>
      <c r="CC8" s="62">
        <v>25.503</v>
      </c>
      <c r="CD8" s="62">
        <v>20.812000000000001</v>
      </c>
      <c r="CE8" s="62">
        <v>15.793847138313492</v>
      </c>
      <c r="CF8" s="62">
        <v>12.487644059623209</v>
      </c>
      <c r="CG8" s="62">
        <v>9.6850920193542454</v>
      </c>
      <c r="CH8" s="62">
        <v>7.4414613646584566</v>
      </c>
      <c r="CI8" s="62">
        <v>5.6624470657079842</v>
      </c>
      <c r="CJ8" s="62">
        <v>4.1653115372319958</v>
      </c>
      <c r="CK8" s="62">
        <v>2.9441823048456048</v>
      </c>
      <c r="CL8" s="62">
        <v>1.9994048082185101</v>
      </c>
      <c r="CM8" s="62">
        <v>1.2978168390595963</v>
      </c>
      <c r="CN8" s="62">
        <v>0.80383811138985362</v>
      </c>
      <c r="CO8" s="62">
        <v>0.50365103842131775</v>
      </c>
      <c r="CP8" s="62">
        <v>0.38447435237512123</v>
      </c>
      <c r="CQ8" s="62">
        <v>0.30018707296853581</v>
      </c>
      <c r="CR8" s="62">
        <v>0.16961087782226819</v>
      </c>
      <c r="CS8" s="62">
        <v>2.8326052915327891E-2</v>
      </c>
      <c r="CT8" s="62">
        <v>2.8326052915327891E-2</v>
      </c>
      <c r="CU8" s="62">
        <v>2.2453578530442837E-2</v>
      </c>
      <c r="CV8" s="62">
        <v>1.6926543815256913E-2</v>
      </c>
      <c r="CW8" s="62">
        <v>1.1054069430371859E-2</v>
      </c>
      <c r="CX8" s="62">
        <v>5.5270347151859297E-3</v>
      </c>
      <c r="CY8" s="62">
        <v>2.4180776878938446E-3</v>
      </c>
      <c r="CZ8" s="62" t="s">
        <v>229</v>
      </c>
    </row>
    <row r="9" spans="1:104" x14ac:dyDescent="0.25">
      <c r="A9">
        <f t="shared" si="1"/>
        <v>1956</v>
      </c>
      <c r="B9" s="21">
        <f t="shared" si="0"/>
        <v>41874.186000000002</v>
      </c>
      <c r="C9" s="62">
        <v>1537.8689999999999</v>
      </c>
      <c r="D9" s="62">
        <v>1451.037</v>
      </c>
      <c r="E9" s="62">
        <v>1373.847</v>
      </c>
      <c r="F9" s="62">
        <v>1306.711</v>
      </c>
      <c r="G9" s="62">
        <v>1248.6099999999999</v>
      </c>
      <c r="H9" s="62">
        <v>1198.5239999999999</v>
      </c>
      <c r="I9" s="62">
        <v>1155.672</v>
      </c>
      <c r="J9" s="62">
        <v>1119.259</v>
      </c>
      <c r="K9" s="62">
        <v>1087.1199999999999</v>
      </c>
      <c r="L9" s="62">
        <v>1057.771</v>
      </c>
      <c r="M9" s="62">
        <v>1030.8869999999999</v>
      </c>
      <c r="N9" s="62">
        <v>1007.644</v>
      </c>
      <c r="O9" s="62">
        <v>987.83299999999997</v>
      </c>
      <c r="P9" s="62">
        <v>966.40200000000004</v>
      </c>
      <c r="Q9" s="62">
        <v>940.95500000000004</v>
      </c>
      <c r="R9" s="62">
        <v>913.125</v>
      </c>
      <c r="S9" s="62">
        <v>887.11099999999999</v>
      </c>
      <c r="T9" s="62">
        <v>862.28200000000004</v>
      </c>
      <c r="U9" s="62">
        <v>837.08500000000004</v>
      </c>
      <c r="V9" s="62">
        <v>811.23099999999999</v>
      </c>
      <c r="W9" s="62">
        <v>785.20299999999997</v>
      </c>
      <c r="X9" s="62">
        <v>759.70899999999995</v>
      </c>
      <c r="Y9" s="62">
        <v>734.55100000000004</v>
      </c>
      <c r="Z9" s="62">
        <v>710.86599999999999</v>
      </c>
      <c r="AA9" s="62">
        <v>689.28</v>
      </c>
      <c r="AB9" s="62">
        <v>669.28899999999999</v>
      </c>
      <c r="AC9" s="62">
        <v>649.65599999999995</v>
      </c>
      <c r="AD9" s="62">
        <v>630.49800000000005</v>
      </c>
      <c r="AE9" s="62">
        <v>612.28499999999997</v>
      </c>
      <c r="AF9" s="62">
        <v>595.08699999999999</v>
      </c>
      <c r="AG9" s="62">
        <v>578.67399999999998</v>
      </c>
      <c r="AH9" s="62">
        <v>562.70699999999999</v>
      </c>
      <c r="AI9" s="62">
        <v>547.21600000000001</v>
      </c>
      <c r="AJ9" s="62">
        <v>531.74599999999998</v>
      </c>
      <c r="AK9" s="62">
        <v>516.02599999999995</v>
      </c>
      <c r="AL9" s="62">
        <v>500.18</v>
      </c>
      <c r="AM9" s="62">
        <v>484.762</v>
      </c>
      <c r="AN9" s="62">
        <v>469.82799999999997</v>
      </c>
      <c r="AO9" s="62">
        <v>454.387</v>
      </c>
      <c r="AP9" s="62">
        <v>438.05</v>
      </c>
      <c r="AQ9" s="62">
        <v>421.31599999999997</v>
      </c>
      <c r="AR9" s="62">
        <v>404.97699999999998</v>
      </c>
      <c r="AS9" s="62">
        <v>388.75400000000002</v>
      </c>
      <c r="AT9" s="62">
        <v>373.82299999999998</v>
      </c>
      <c r="AU9" s="62">
        <v>360.81099999999998</v>
      </c>
      <c r="AV9" s="62">
        <v>349.13499999999999</v>
      </c>
      <c r="AW9" s="62">
        <v>337.68200000000002</v>
      </c>
      <c r="AX9" s="62">
        <v>326.76400000000001</v>
      </c>
      <c r="AY9" s="62">
        <v>315.64800000000002</v>
      </c>
      <c r="AZ9" s="62">
        <v>303.88600000000002</v>
      </c>
      <c r="BA9" s="62">
        <v>291.90600000000001</v>
      </c>
      <c r="BB9" s="62">
        <v>280.33800000000002</v>
      </c>
      <c r="BC9" s="62">
        <v>268.74099999999999</v>
      </c>
      <c r="BD9" s="62">
        <v>258.72899999999998</v>
      </c>
      <c r="BE9" s="62">
        <v>251.071</v>
      </c>
      <c r="BF9" s="62">
        <v>244.81800000000001</v>
      </c>
      <c r="BG9" s="62">
        <v>238.375</v>
      </c>
      <c r="BH9" s="62">
        <v>232.19499999999999</v>
      </c>
      <c r="BI9" s="62">
        <v>224.48599999999999</v>
      </c>
      <c r="BJ9" s="62">
        <v>214.238</v>
      </c>
      <c r="BK9" s="62">
        <v>202.31299999999999</v>
      </c>
      <c r="BL9" s="62">
        <v>190.68</v>
      </c>
      <c r="BM9" s="62">
        <v>179.05799999999999</v>
      </c>
      <c r="BN9" s="62">
        <v>167.28399999999999</v>
      </c>
      <c r="BO9" s="62">
        <v>155.50700000000001</v>
      </c>
      <c r="BP9" s="62">
        <v>143.78800000000001</v>
      </c>
      <c r="BQ9" s="62">
        <v>132.06299999999999</v>
      </c>
      <c r="BR9" s="62">
        <v>120.38800000000001</v>
      </c>
      <c r="BS9" s="62">
        <v>109.164</v>
      </c>
      <c r="BT9" s="62">
        <v>98.596000000000004</v>
      </c>
      <c r="BU9" s="62">
        <v>88.61</v>
      </c>
      <c r="BV9" s="62">
        <v>78.932000000000002</v>
      </c>
      <c r="BW9" s="62">
        <v>69.632000000000005</v>
      </c>
      <c r="BX9" s="62">
        <v>60.929000000000002</v>
      </c>
      <c r="BY9" s="62">
        <v>52.914999999999999</v>
      </c>
      <c r="BZ9" s="62">
        <v>45.546999999999997</v>
      </c>
      <c r="CA9" s="62">
        <v>38.673000000000002</v>
      </c>
      <c r="CB9" s="62">
        <v>32.284999999999997</v>
      </c>
      <c r="CC9" s="62">
        <v>26.625</v>
      </c>
      <c r="CD9" s="62">
        <v>21.786000000000001</v>
      </c>
      <c r="CE9" s="62">
        <v>17.525239641523847</v>
      </c>
      <c r="CF9" s="62">
        <v>13.856595722776998</v>
      </c>
      <c r="CG9" s="62">
        <v>10.746815332766216</v>
      </c>
      <c r="CH9" s="62">
        <v>8.2572278024913448</v>
      </c>
      <c r="CI9" s="62">
        <v>6.2831899609339015</v>
      </c>
      <c r="CJ9" s="62">
        <v>4.6219317074756576</v>
      </c>
      <c r="CK9" s="62">
        <v>3.2669368006978798</v>
      </c>
      <c r="CL9" s="62">
        <v>2.2185885489193158</v>
      </c>
      <c r="CM9" s="62">
        <v>1.4400893535400605</v>
      </c>
      <c r="CN9" s="62">
        <v>0.89195845772896465</v>
      </c>
      <c r="CO9" s="62">
        <v>0.55886352873606804</v>
      </c>
      <c r="CP9" s="62">
        <v>0.42662215876765691</v>
      </c>
      <c r="CQ9" s="62">
        <v>0.33309492899289656</v>
      </c>
      <c r="CR9" s="62">
        <v>0.18820438450576779</v>
      </c>
      <c r="CS9" s="62">
        <v>3.143128213741947E-2</v>
      </c>
      <c r="CT9" s="62">
        <v>3.143128213741947E-2</v>
      </c>
      <c r="CU9" s="62">
        <v>2.4915040718686162E-2</v>
      </c>
      <c r="CV9" s="62">
        <v>1.8782107618701881E-2</v>
      </c>
      <c r="CW9" s="62">
        <v>1.2265866199968571E-2</v>
      </c>
      <c r="CX9" s="62">
        <v>6.1329330999842857E-3</v>
      </c>
      <c r="CY9" s="62">
        <v>2.6831582312431255E-3</v>
      </c>
      <c r="CZ9" s="62" t="s">
        <v>229</v>
      </c>
    </row>
    <row r="10" spans="1:104" x14ac:dyDescent="0.25">
      <c r="A10">
        <f t="shared" si="1"/>
        <v>1957</v>
      </c>
      <c r="B10" s="21">
        <f t="shared" si="0"/>
        <v>42656.05799999999</v>
      </c>
      <c r="C10" s="62">
        <v>1582.0050000000001</v>
      </c>
      <c r="D10" s="62">
        <v>1481.682</v>
      </c>
      <c r="E10" s="62">
        <v>1405.11</v>
      </c>
      <c r="F10" s="62">
        <v>1334.3340000000001</v>
      </c>
      <c r="G10" s="62">
        <v>1273.3800000000001</v>
      </c>
      <c r="H10" s="62">
        <v>1221.1310000000001</v>
      </c>
      <c r="I10" s="62">
        <v>1176.4680000000001</v>
      </c>
      <c r="J10" s="62">
        <v>1138.7380000000001</v>
      </c>
      <c r="K10" s="62">
        <v>1107.2809999999999</v>
      </c>
      <c r="L10" s="62">
        <v>1078.6780000000001</v>
      </c>
      <c r="M10" s="62">
        <v>1050.8789999999999</v>
      </c>
      <c r="N10" s="62">
        <v>1024.1590000000001</v>
      </c>
      <c r="O10" s="62">
        <v>1000.891</v>
      </c>
      <c r="P10" s="62">
        <v>980.68200000000002</v>
      </c>
      <c r="Q10" s="62">
        <v>958.798</v>
      </c>
      <c r="R10" s="62">
        <v>933.13900000000001</v>
      </c>
      <c r="S10" s="62">
        <v>905.22</v>
      </c>
      <c r="T10" s="62">
        <v>878.82100000000003</v>
      </c>
      <c r="U10" s="62">
        <v>853.38900000000001</v>
      </c>
      <c r="V10" s="62">
        <v>827.76199999999994</v>
      </c>
      <c r="W10" s="62">
        <v>801.80799999999999</v>
      </c>
      <c r="X10" s="62">
        <v>775.89599999999996</v>
      </c>
      <c r="Y10" s="62">
        <v>750.46500000000003</v>
      </c>
      <c r="Z10" s="62">
        <v>725.35199999999998</v>
      </c>
      <c r="AA10" s="62">
        <v>701.78700000000003</v>
      </c>
      <c r="AB10" s="62">
        <v>680.40499999999997</v>
      </c>
      <c r="AC10" s="62">
        <v>660.67700000000002</v>
      </c>
      <c r="AD10" s="62">
        <v>641.32399999999996</v>
      </c>
      <c r="AE10" s="62">
        <v>622.47199999999998</v>
      </c>
      <c r="AF10" s="62">
        <v>604.51800000000003</v>
      </c>
      <c r="AG10" s="62">
        <v>587.49300000000005</v>
      </c>
      <c r="AH10" s="62">
        <v>571.19299999999998</v>
      </c>
      <c r="AI10" s="62">
        <v>555.35500000000002</v>
      </c>
      <c r="AJ10" s="62">
        <v>539.995</v>
      </c>
      <c r="AK10" s="62">
        <v>524.64099999999996</v>
      </c>
      <c r="AL10" s="62">
        <v>509.02</v>
      </c>
      <c r="AM10" s="62">
        <v>493.262</v>
      </c>
      <c r="AN10" s="62">
        <v>477.92</v>
      </c>
      <c r="AO10" s="62">
        <v>463.048</v>
      </c>
      <c r="AP10" s="62">
        <v>447.69200000000001</v>
      </c>
      <c r="AQ10" s="62">
        <v>431.48200000000003</v>
      </c>
      <c r="AR10" s="62">
        <v>414.9</v>
      </c>
      <c r="AS10" s="62">
        <v>398.69299999999998</v>
      </c>
      <c r="AT10" s="62">
        <v>382.59800000000001</v>
      </c>
      <c r="AU10" s="62">
        <v>367.75599999999997</v>
      </c>
      <c r="AV10" s="62">
        <v>354.77800000000002</v>
      </c>
      <c r="AW10" s="62">
        <v>343.09699999999998</v>
      </c>
      <c r="AX10" s="62">
        <v>331.62299999999999</v>
      </c>
      <c r="AY10" s="62">
        <v>320.66399999999999</v>
      </c>
      <c r="AZ10" s="62">
        <v>309.50200000000001</v>
      </c>
      <c r="BA10" s="62">
        <v>297.70400000000001</v>
      </c>
      <c r="BB10" s="62">
        <v>285.68299999999999</v>
      </c>
      <c r="BC10" s="62">
        <v>274.05399999999997</v>
      </c>
      <c r="BD10" s="62">
        <v>262.392</v>
      </c>
      <c r="BE10" s="62">
        <v>252.23500000000001</v>
      </c>
      <c r="BF10" s="62">
        <v>244.31399999999999</v>
      </c>
      <c r="BG10" s="62">
        <v>237.727</v>
      </c>
      <c r="BH10" s="62">
        <v>230.95699999999999</v>
      </c>
      <c r="BI10" s="62">
        <v>224.453</v>
      </c>
      <c r="BJ10" s="62">
        <v>216.44499999999999</v>
      </c>
      <c r="BK10" s="62">
        <v>205.947</v>
      </c>
      <c r="BL10" s="62">
        <v>193.815</v>
      </c>
      <c r="BM10" s="62">
        <v>181.988</v>
      </c>
      <c r="BN10" s="62">
        <v>170.19399999999999</v>
      </c>
      <c r="BO10" s="62">
        <v>158.30500000000001</v>
      </c>
      <c r="BP10" s="62">
        <v>146.48500000000001</v>
      </c>
      <c r="BQ10" s="62">
        <v>134.78700000000001</v>
      </c>
      <c r="BR10" s="62">
        <v>123.121</v>
      </c>
      <c r="BS10" s="62">
        <v>111.547</v>
      </c>
      <c r="BT10" s="62">
        <v>100.48</v>
      </c>
      <c r="BU10" s="62">
        <v>90.131</v>
      </c>
      <c r="BV10" s="62">
        <v>80.418000000000006</v>
      </c>
      <c r="BW10" s="62">
        <v>71.051000000000002</v>
      </c>
      <c r="BX10" s="62">
        <v>62.088999999999999</v>
      </c>
      <c r="BY10" s="62">
        <v>53.802</v>
      </c>
      <c r="BZ10" s="62">
        <v>46.3</v>
      </c>
      <c r="CA10" s="62">
        <v>39.512999999999998</v>
      </c>
      <c r="CB10" s="62">
        <v>33.223999999999997</v>
      </c>
      <c r="CC10" s="62">
        <v>27.43</v>
      </c>
      <c r="CD10" s="62">
        <v>22.364999999999998</v>
      </c>
      <c r="CE10" s="62">
        <v>18.614265459825852</v>
      </c>
      <c r="CF10" s="62">
        <v>14.717650453242594</v>
      </c>
      <c r="CG10" s="62">
        <v>11.414626991910445</v>
      </c>
      <c r="CH10" s="62">
        <v>8.7703354374481872</v>
      </c>
      <c r="CI10" s="62">
        <v>6.673630047843778</v>
      </c>
      <c r="CJ10" s="62">
        <v>4.9091405024951369</v>
      </c>
      <c r="CK10" s="62">
        <v>3.4699456379802665</v>
      </c>
      <c r="CL10" s="62">
        <v>2.3564525815592847</v>
      </c>
      <c r="CM10" s="62">
        <v>1.5295771162609249</v>
      </c>
      <c r="CN10" s="62">
        <v>0.94738513429309856</v>
      </c>
      <c r="CO10" s="62">
        <v>0.59359154525111202</v>
      </c>
      <c r="CP10" s="62">
        <v>0.45313264051062258</v>
      </c>
      <c r="CQ10" s="62">
        <v>0.35379358904198654</v>
      </c>
      <c r="CR10" s="62">
        <v>0.19989948471762414</v>
      </c>
      <c r="CS10" s="62">
        <v>3.3384435329623589E-2</v>
      </c>
      <c r="CT10" s="62">
        <v>3.3384435329623589E-2</v>
      </c>
      <c r="CU10" s="62">
        <v>2.6463271907628452E-2</v>
      </c>
      <c r="CV10" s="62">
        <v>1.9949235745750683E-2</v>
      </c>
      <c r="CW10" s="62">
        <v>1.3028072323755545E-2</v>
      </c>
      <c r="CX10" s="62">
        <v>6.5140361618777724E-3</v>
      </c>
      <c r="CY10" s="62">
        <v>2.8498908208215261E-3</v>
      </c>
      <c r="CZ10" s="62" t="s">
        <v>229</v>
      </c>
    </row>
    <row r="11" spans="1:104" x14ac:dyDescent="0.25">
      <c r="A11">
        <f t="shared" si="1"/>
        <v>1958</v>
      </c>
      <c r="B11" s="21">
        <f t="shared" si="0"/>
        <v>43470.428999999996</v>
      </c>
      <c r="C11" s="62">
        <v>1629.0840000000001</v>
      </c>
      <c r="D11" s="62">
        <v>1520.385</v>
      </c>
      <c r="E11" s="62">
        <v>1426.7190000000001</v>
      </c>
      <c r="F11" s="62">
        <v>1360.8330000000001</v>
      </c>
      <c r="G11" s="62">
        <v>1296.3820000000001</v>
      </c>
      <c r="H11" s="62">
        <v>1241.5329999999999</v>
      </c>
      <c r="I11" s="62">
        <v>1195.07</v>
      </c>
      <c r="J11" s="62">
        <v>1155.7729999999999</v>
      </c>
      <c r="K11" s="62">
        <v>1123.117</v>
      </c>
      <c r="L11" s="62">
        <v>1096.575</v>
      </c>
      <c r="M11" s="62">
        <v>1071.4680000000001</v>
      </c>
      <c r="N11" s="62">
        <v>1045.1890000000001</v>
      </c>
      <c r="O11" s="62">
        <v>1018.6</v>
      </c>
      <c r="P11" s="62">
        <v>995.28099999999995</v>
      </c>
      <c r="Q11" s="62">
        <v>974.65200000000004</v>
      </c>
      <c r="R11" s="62">
        <v>952.29200000000003</v>
      </c>
      <c r="S11" s="62">
        <v>926.39099999999996</v>
      </c>
      <c r="T11" s="62">
        <v>898.351</v>
      </c>
      <c r="U11" s="62">
        <v>871.53800000000001</v>
      </c>
      <c r="V11" s="62">
        <v>845.47400000000005</v>
      </c>
      <c r="W11" s="62">
        <v>819.39099999999996</v>
      </c>
      <c r="X11" s="62">
        <v>793.30600000000004</v>
      </c>
      <c r="Y11" s="62">
        <v>767.48</v>
      </c>
      <c r="Z11" s="62">
        <v>742.08299999999997</v>
      </c>
      <c r="AA11" s="62">
        <v>716.98599999999999</v>
      </c>
      <c r="AB11" s="62">
        <v>693.51499999999999</v>
      </c>
      <c r="AC11" s="62">
        <v>672.31399999999996</v>
      </c>
      <c r="AD11" s="62">
        <v>652.82500000000005</v>
      </c>
      <c r="AE11" s="62">
        <v>633.72900000000004</v>
      </c>
      <c r="AF11" s="62">
        <v>615.16200000000003</v>
      </c>
      <c r="AG11" s="62">
        <v>597.44600000000003</v>
      </c>
      <c r="AH11" s="62">
        <v>580.57399999999996</v>
      </c>
      <c r="AI11" s="62">
        <v>564.37</v>
      </c>
      <c r="AJ11" s="62">
        <v>548.64099999999996</v>
      </c>
      <c r="AK11" s="62">
        <v>533.39599999999996</v>
      </c>
      <c r="AL11" s="62">
        <v>518.14</v>
      </c>
      <c r="AM11" s="62">
        <v>502.6</v>
      </c>
      <c r="AN11" s="62">
        <v>486.91199999999998</v>
      </c>
      <c r="AO11" s="62">
        <v>471.62900000000002</v>
      </c>
      <c r="AP11" s="62">
        <v>456.80099999999999</v>
      </c>
      <c r="AQ11" s="62">
        <v>441.512</v>
      </c>
      <c r="AR11" s="62">
        <v>425.41199999999998</v>
      </c>
      <c r="AS11" s="62">
        <v>408.96100000000001</v>
      </c>
      <c r="AT11" s="62">
        <v>392.87099999999998</v>
      </c>
      <c r="AU11" s="62">
        <v>376.88200000000001</v>
      </c>
      <c r="AV11" s="62">
        <v>362.11399999999998</v>
      </c>
      <c r="AW11" s="62">
        <v>349.15499999999997</v>
      </c>
      <c r="AX11" s="62">
        <v>337.45499999999998</v>
      </c>
      <c r="AY11" s="62">
        <v>325.94900000000001</v>
      </c>
      <c r="AZ11" s="62">
        <v>314.93400000000003</v>
      </c>
      <c r="BA11" s="62">
        <v>303.714</v>
      </c>
      <c r="BB11" s="62">
        <v>291.86700000000002</v>
      </c>
      <c r="BC11" s="62">
        <v>279.79199999999997</v>
      </c>
      <c r="BD11" s="62">
        <v>268.08999999999997</v>
      </c>
      <c r="BE11" s="62">
        <v>256.34800000000001</v>
      </c>
      <c r="BF11" s="62">
        <v>246.035</v>
      </c>
      <c r="BG11" s="62">
        <v>237.84200000000001</v>
      </c>
      <c r="BH11" s="62">
        <v>230.91200000000001</v>
      </c>
      <c r="BI11" s="62">
        <v>223.81100000000001</v>
      </c>
      <c r="BJ11" s="62">
        <v>216.976</v>
      </c>
      <c r="BK11" s="62">
        <v>208.66</v>
      </c>
      <c r="BL11" s="62">
        <v>197.899</v>
      </c>
      <c r="BM11" s="62">
        <v>185.54599999999999</v>
      </c>
      <c r="BN11" s="62">
        <v>173.51300000000001</v>
      </c>
      <c r="BO11" s="62">
        <v>161.53399999999999</v>
      </c>
      <c r="BP11" s="62">
        <v>149.51599999999999</v>
      </c>
      <c r="BQ11" s="62">
        <v>137.64099999999999</v>
      </c>
      <c r="BR11" s="62">
        <v>125.95</v>
      </c>
      <c r="BS11" s="62">
        <v>114.32899999999999</v>
      </c>
      <c r="BT11" s="62">
        <v>102.84399999999999</v>
      </c>
      <c r="BU11" s="62">
        <v>91.92</v>
      </c>
      <c r="BV11" s="62">
        <v>81.777000000000001</v>
      </c>
      <c r="BW11" s="62">
        <v>72.328000000000003</v>
      </c>
      <c r="BX11" s="62">
        <v>63.259</v>
      </c>
      <c r="BY11" s="62">
        <v>54.625999999999998</v>
      </c>
      <c r="BZ11" s="62">
        <v>46.744999999999997</v>
      </c>
      <c r="CA11" s="62">
        <v>39.747</v>
      </c>
      <c r="CB11" s="62">
        <v>33.529000000000003</v>
      </c>
      <c r="CC11" s="62">
        <v>27.818999999999999</v>
      </c>
      <c r="CD11" s="62">
        <v>22.614000000000001</v>
      </c>
      <c r="CE11" s="62">
        <v>18.82607553140188</v>
      </c>
      <c r="CF11" s="62">
        <v>14.885121289127055</v>
      </c>
      <c r="CG11" s="62">
        <v>11.544513017517435</v>
      </c>
      <c r="CH11" s="62">
        <v>8.8701323045746907</v>
      </c>
      <c r="CI11" s="62">
        <v>6.7495686907709729</v>
      </c>
      <c r="CJ11" s="62">
        <v>4.9650011757757682</v>
      </c>
      <c r="CK11" s="62">
        <v>3.5094298408638971</v>
      </c>
      <c r="CL11" s="62">
        <v>2.3832664459603707</v>
      </c>
      <c r="CM11" s="62">
        <v>1.5469820382641868</v>
      </c>
      <c r="CN11" s="62">
        <v>0.95816534549927124</v>
      </c>
      <c r="CO11" s="62">
        <v>0.60034597066520734</v>
      </c>
      <c r="CP11" s="62">
        <v>0.45828879653660887</v>
      </c>
      <c r="CQ11" s="62">
        <v>0.3578193748340639</v>
      </c>
      <c r="CR11" s="62">
        <v>0.20217412318012126</v>
      </c>
      <c r="CS11" s="62">
        <v>3.3764313850855279E-2</v>
      </c>
      <c r="CT11" s="62">
        <v>3.3764313850855279E-2</v>
      </c>
      <c r="CU11" s="62">
        <v>2.6764395125677968E-2</v>
      </c>
      <c r="CV11" s="62">
        <v>2.0176236325511087E-2</v>
      </c>
      <c r="CW11" s="62">
        <v>1.3176317600333769E-2</v>
      </c>
      <c r="CX11" s="62">
        <v>6.5881588001668843E-3</v>
      </c>
      <c r="CY11" s="62">
        <v>2.8823194750730121E-3</v>
      </c>
      <c r="CZ11" s="62" t="s">
        <v>229</v>
      </c>
    </row>
    <row r="12" spans="1:104" x14ac:dyDescent="0.25">
      <c r="A12">
        <f t="shared" si="1"/>
        <v>1959</v>
      </c>
      <c r="B12" s="21">
        <f t="shared" si="0"/>
        <v>44321.060999999987</v>
      </c>
      <c r="C12" s="62">
        <v>1677.182</v>
      </c>
      <c r="D12" s="62">
        <v>1561.7639999999999</v>
      </c>
      <c r="E12" s="62">
        <v>1462.4190000000001</v>
      </c>
      <c r="F12" s="62">
        <v>1377.712</v>
      </c>
      <c r="G12" s="62">
        <v>1318.1389999999999</v>
      </c>
      <c r="H12" s="62">
        <v>1259.942</v>
      </c>
      <c r="I12" s="62">
        <v>1211.1400000000001</v>
      </c>
      <c r="J12" s="62">
        <v>1170.414</v>
      </c>
      <c r="K12" s="62">
        <v>1136.441</v>
      </c>
      <c r="L12" s="62">
        <v>1108.826</v>
      </c>
      <c r="M12" s="62">
        <v>1087.17</v>
      </c>
      <c r="N12" s="62">
        <v>1065.5360000000001</v>
      </c>
      <c r="O12" s="62">
        <v>1040.7460000000001</v>
      </c>
      <c r="P12" s="62">
        <v>1014.258</v>
      </c>
      <c r="Q12" s="62">
        <v>990.85799999999995</v>
      </c>
      <c r="R12" s="62">
        <v>969.78499999999997</v>
      </c>
      <c r="S12" s="62">
        <v>946.91899999999998</v>
      </c>
      <c r="T12" s="62">
        <v>920.74800000000005</v>
      </c>
      <c r="U12" s="62">
        <v>892.55200000000002</v>
      </c>
      <c r="V12" s="62">
        <v>865.29200000000003</v>
      </c>
      <c r="W12" s="62">
        <v>838.56399999999996</v>
      </c>
      <c r="X12" s="62">
        <v>811.99400000000003</v>
      </c>
      <c r="Y12" s="62">
        <v>785.745</v>
      </c>
      <c r="Z12" s="62">
        <v>759.976</v>
      </c>
      <c r="AA12" s="62">
        <v>734.58199999999999</v>
      </c>
      <c r="AB12" s="62">
        <v>709.471</v>
      </c>
      <c r="AC12" s="62">
        <v>686.06600000000003</v>
      </c>
      <c r="AD12" s="62">
        <v>665.01900000000001</v>
      </c>
      <c r="AE12" s="62">
        <v>645.74800000000005</v>
      </c>
      <c r="AF12" s="62">
        <v>626.88499999999999</v>
      </c>
      <c r="AG12" s="62">
        <v>608.58199999999999</v>
      </c>
      <c r="AH12" s="62">
        <v>591.08399999999995</v>
      </c>
      <c r="AI12" s="62">
        <v>574.34299999999996</v>
      </c>
      <c r="AJ12" s="62">
        <v>558.21600000000001</v>
      </c>
      <c r="AK12" s="62">
        <v>542.57799999999997</v>
      </c>
      <c r="AL12" s="62">
        <v>527.428</v>
      </c>
      <c r="AM12" s="62">
        <v>512.25400000000002</v>
      </c>
      <c r="AN12" s="62">
        <v>496.77600000000001</v>
      </c>
      <c r="AO12" s="62">
        <v>481.13900000000001</v>
      </c>
      <c r="AP12" s="62">
        <v>465.89699999999999</v>
      </c>
      <c r="AQ12" s="62">
        <v>451.09399999999999</v>
      </c>
      <c r="AR12" s="62">
        <v>435.85399999999998</v>
      </c>
      <c r="AS12" s="62">
        <v>419.846</v>
      </c>
      <c r="AT12" s="62">
        <v>403.50700000000001</v>
      </c>
      <c r="AU12" s="62">
        <v>387.512</v>
      </c>
      <c r="AV12" s="62">
        <v>371.613</v>
      </c>
      <c r="AW12" s="62">
        <v>356.9</v>
      </c>
      <c r="AX12" s="62">
        <v>343.94400000000002</v>
      </c>
      <c r="AY12" s="62">
        <v>332.21199999999999</v>
      </c>
      <c r="AZ12" s="62">
        <v>320.65899999999999</v>
      </c>
      <c r="BA12" s="62">
        <v>309.57499999999999</v>
      </c>
      <c r="BB12" s="62">
        <v>298.28500000000003</v>
      </c>
      <c r="BC12" s="62">
        <v>286.37400000000002</v>
      </c>
      <c r="BD12" s="62">
        <v>274.23</v>
      </c>
      <c r="BE12" s="62">
        <v>262.43900000000002</v>
      </c>
      <c r="BF12" s="62">
        <v>250.60499999999999</v>
      </c>
      <c r="BG12" s="62">
        <v>240.12299999999999</v>
      </c>
      <c r="BH12" s="62">
        <v>231.649</v>
      </c>
      <c r="BI12" s="62">
        <v>224.36699999999999</v>
      </c>
      <c r="BJ12" s="62">
        <v>216.92500000000001</v>
      </c>
      <c r="BK12" s="62">
        <v>209.75</v>
      </c>
      <c r="BL12" s="62">
        <v>201.11500000000001</v>
      </c>
      <c r="BM12" s="62">
        <v>190.08099999999999</v>
      </c>
      <c r="BN12" s="62">
        <v>177.49</v>
      </c>
      <c r="BO12" s="62">
        <v>165.23699999999999</v>
      </c>
      <c r="BP12" s="62">
        <v>153.05799999999999</v>
      </c>
      <c r="BQ12" s="62">
        <v>140.89699999999999</v>
      </c>
      <c r="BR12" s="62">
        <v>128.95099999999999</v>
      </c>
      <c r="BS12" s="62">
        <v>117.255</v>
      </c>
      <c r="BT12" s="62">
        <v>105.664</v>
      </c>
      <c r="BU12" s="62">
        <v>94.253</v>
      </c>
      <c r="BV12" s="62">
        <v>83.462000000000003</v>
      </c>
      <c r="BW12" s="62">
        <v>73.512</v>
      </c>
      <c r="BX12" s="62">
        <v>64.314999999999998</v>
      </c>
      <c r="BY12" s="62">
        <v>55.534999999999997</v>
      </c>
      <c r="BZ12" s="62">
        <v>47.22</v>
      </c>
      <c r="CA12" s="62">
        <v>39.735999999999997</v>
      </c>
      <c r="CB12" s="62">
        <v>33.232999999999997</v>
      </c>
      <c r="CC12" s="62">
        <v>27.58</v>
      </c>
      <c r="CD12" s="62">
        <v>22.440999999999999</v>
      </c>
      <c r="CE12" s="62">
        <v>17.929041298446567</v>
      </c>
      <c r="CF12" s="62">
        <v>14.175867608732167</v>
      </c>
      <c r="CG12" s="62">
        <v>10.994434305560825</v>
      </c>
      <c r="CH12" s="62">
        <v>8.4474838181828051</v>
      </c>
      <c r="CI12" s="62">
        <v>6.4279618766898388</v>
      </c>
      <c r="CJ12" s="62">
        <v>4.7284263243732356</v>
      </c>
      <c r="CK12" s="62">
        <v>3.3422107781251529</v>
      </c>
      <c r="CL12" s="62">
        <v>2.2697073781284036</v>
      </c>
      <c r="CM12" s="62">
        <v>1.4732706668328288</v>
      </c>
      <c r="CN12" s="62">
        <v>0.91251020540856853</v>
      </c>
      <c r="CO12" s="62">
        <v>0.5717403865430567</v>
      </c>
      <c r="CP12" s="62">
        <v>0.43645202347216883</v>
      </c>
      <c r="CQ12" s="62">
        <v>0.34076981886551183</v>
      </c>
      <c r="CR12" s="62">
        <v>0.1925408297617564</v>
      </c>
      <c r="CS12" s="62">
        <v>3.2155494990761764E-2</v>
      </c>
      <c r="CT12" s="62">
        <v>3.2155494990761764E-2</v>
      </c>
      <c r="CU12" s="62">
        <v>2.5489111882920908E-2</v>
      </c>
      <c r="CV12" s="62">
        <v>1.9214868957894229E-2</v>
      </c>
      <c r="CW12" s="62">
        <v>1.2548485850053371E-2</v>
      </c>
      <c r="CX12" s="62">
        <v>6.2742429250266856E-3</v>
      </c>
      <c r="CY12" s="62">
        <v>2.7449812796991753E-3</v>
      </c>
      <c r="CZ12" s="62" t="s">
        <v>229</v>
      </c>
    </row>
    <row r="13" spans="1:104" x14ac:dyDescent="0.25">
      <c r="A13">
        <f t="shared" si="1"/>
        <v>1960</v>
      </c>
      <c r="B13" s="21">
        <f t="shared" si="0"/>
        <v>45211.614000000001</v>
      </c>
      <c r="C13" s="62">
        <v>1724.3820000000001</v>
      </c>
      <c r="D13" s="62">
        <v>1605.047</v>
      </c>
      <c r="E13" s="62">
        <v>1502.03</v>
      </c>
      <c r="F13" s="62">
        <v>1413.912</v>
      </c>
      <c r="G13" s="62">
        <v>1339.2619999999999</v>
      </c>
      <c r="H13" s="62">
        <v>1276.6600000000001</v>
      </c>
      <c r="I13" s="62">
        <v>1224.6790000000001</v>
      </c>
      <c r="J13" s="62">
        <v>1181.894</v>
      </c>
      <c r="K13" s="62">
        <v>1146.8820000000001</v>
      </c>
      <c r="L13" s="62">
        <v>1118.2159999999999</v>
      </c>
      <c r="M13" s="62">
        <v>1095.6300000000001</v>
      </c>
      <c r="N13" s="62">
        <v>1078.857</v>
      </c>
      <c r="O13" s="62">
        <v>1060.683</v>
      </c>
      <c r="P13" s="62">
        <v>1037.3610000000001</v>
      </c>
      <c r="Q13" s="62">
        <v>1010.947</v>
      </c>
      <c r="R13" s="62">
        <v>987.44200000000001</v>
      </c>
      <c r="S13" s="62">
        <v>965.90200000000004</v>
      </c>
      <c r="T13" s="62">
        <v>942.50599999999997</v>
      </c>
      <c r="U13" s="62">
        <v>916.03399999999999</v>
      </c>
      <c r="V13" s="62">
        <v>887.65499999999997</v>
      </c>
      <c r="W13" s="62">
        <v>859.91700000000003</v>
      </c>
      <c r="X13" s="62">
        <v>832.49699999999996</v>
      </c>
      <c r="Y13" s="62">
        <v>805.40800000000002</v>
      </c>
      <c r="Z13" s="62">
        <v>778.97</v>
      </c>
      <c r="AA13" s="62">
        <v>753.23099999999999</v>
      </c>
      <c r="AB13" s="62">
        <v>727.81200000000001</v>
      </c>
      <c r="AC13" s="62">
        <v>702.66300000000001</v>
      </c>
      <c r="AD13" s="62">
        <v>679.29899999999998</v>
      </c>
      <c r="AE13" s="62">
        <v>658.38699999999994</v>
      </c>
      <c r="AF13" s="62">
        <v>639.31200000000001</v>
      </c>
      <c r="AG13" s="62">
        <v>620.66600000000005</v>
      </c>
      <c r="AH13" s="62">
        <v>602.60699999999997</v>
      </c>
      <c r="AI13" s="62">
        <v>585.30899999999997</v>
      </c>
      <c r="AJ13" s="62">
        <v>568.68499999999995</v>
      </c>
      <c r="AK13" s="62">
        <v>552.61599999999999</v>
      </c>
      <c r="AL13" s="62">
        <v>537.05399999999997</v>
      </c>
      <c r="AM13" s="62">
        <v>521.98599999999999</v>
      </c>
      <c r="AN13" s="62">
        <v>506.875</v>
      </c>
      <c r="AO13" s="62">
        <v>491.44499999999999</v>
      </c>
      <c r="AP13" s="62">
        <v>475.84199999999998</v>
      </c>
      <c r="AQ13" s="62">
        <v>460.62599999999998</v>
      </c>
      <c r="AR13" s="62">
        <v>445.834</v>
      </c>
      <c r="AS13" s="62">
        <v>430.62799999999999</v>
      </c>
      <c r="AT13" s="62">
        <v>414.69400000000002</v>
      </c>
      <c r="AU13" s="62">
        <v>398.45</v>
      </c>
      <c r="AV13" s="62">
        <v>382.53500000000003</v>
      </c>
      <c r="AW13" s="62">
        <v>366.71</v>
      </c>
      <c r="AX13" s="62">
        <v>352.03500000000003</v>
      </c>
      <c r="AY13" s="62">
        <v>339.072</v>
      </c>
      <c r="AZ13" s="62">
        <v>327.29300000000001</v>
      </c>
      <c r="BA13" s="62">
        <v>315.68200000000002</v>
      </c>
      <c r="BB13" s="62">
        <v>304.51799999999997</v>
      </c>
      <c r="BC13" s="62">
        <v>293.14400000000001</v>
      </c>
      <c r="BD13" s="62">
        <v>281.15800000000002</v>
      </c>
      <c r="BE13" s="62">
        <v>268.93200000000002</v>
      </c>
      <c r="BF13" s="62">
        <v>257.04000000000002</v>
      </c>
      <c r="BG13" s="62">
        <v>245.102</v>
      </c>
      <c r="BH13" s="62">
        <v>234.43799999999999</v>
      </c>
      <c r="BI13" s="62">
        <v>225.67400000000001</v>
      </c>
      <c r="BJ13" s="62">
        <v>218.03200000000001</v>
      </c>
      <c r="BK13" s="62">
        <v>210.24</v>
      </c>
      <c r="BL13" s="62">
        <v>202.715</v>
      </c>
      <c r="BM13" s="62">
        <v>193.75399999999999</v>
      </c>
      <c r="BN13" s="62">
        <v>182.43100000000001</v>
      </c>
      <c r="BO13" s="62">
        <v>169.59100000000001</v>
      </c>
      <c r="BP13" s="62">
        <v>157.10300000000001</v>
      </c>
      <c r="BQ13" s="62">
        <v>144.71100000000001</v>
      </c>
      <c r="BR13" s="62">
        <v>132.39400000000001</v>
      </c>
      <c r="BS13" s="62">
        <v>120.366</v>
      </c>
      <c r="BT13" s="62">
        <v>108.65</v>
      </c>
      <c r="BU13" s="62">
        <v>97.08</v>
      </c>
      <c r="BV13" s="62">
        <v>85.730999999999995</v>
      </c>
      <c r="BW13" s="62">
        <v>75.061000000000007</v>
      </c>
      <c r="BX13" s="62">
        <v>65.295000000000002</v>
      </c>
      <c r="BY13" s="62">
        <v>56.341000000000001</v>
      </c>
      <c r="BZ13" s="62">
        <v>47.843000000000004</v>
      </c>
      <c r="CA13" s="62">
        <v>39.837000000000003</v>
      </c>
      <c r="CB13" s="62">
        <v>32.744</v>
      </c>
      <c r="CC13" s="62">
        <v>26.731999999999999</v>
      </c>
      <c r="CD13" s="62">
        <v>21.638999999999999</v>
      </c>
      <c r="CE13" s="62">
        <v>15.655860927941742</v>
      </c>
      <c r="CF13" s="62">
        <v>12.378543175894972</v>
      </c>
      <c r="CG13" s="62">
        <v>9.6004762108594015</v>
      </c>
      <c r="CH13" s="62">
        <v>7.3764474991737075</v>
      </c>
      <c r="CI13" s="62">
        <v>5.612975926397521</v>
      </c>
      <c r="CJ13" s="62">
        <v>4.1289204319485915</v>
      </c>
      <c r="CK13" s="62">
        <v>2.9184598475284327</v>
      </c>
      <c r="CL13" s="62">
        <v>1.9819365948016625</v>
      </c>
      <c r="CM13" s="62">
        <v>1.2864781939650738</v>
      </c>
      <c r="CN13" s="62">
        <v>0.79681521356314244</v>
      </c>
      <c r="CO13" s="62">
        <v>0.49925078701119968</v>
      </c>
      <c r="CP13" s="62">
        <v>0.38111531271842608</v>
      </c>
      <c r="CQ13" s="62">
        <v>0.29756442655194276</v>
      </c>
      <c r="CR13" s="62">
        <v>0.16812903732681689</v>
      </c>
      <c r="CS13" s="62">
        <v>2.8078576498572275E-2</v>
      </c>
      <c r="CT13" s="62">
        <v>2.8078576498572275E-2</v>
      </c>
      <c r="CU13" s="62">
        <v>2.2257408200087779E-2</v>
      </c>
      <c r="CV13" s="62">
        <v>1.6778661566220019E-2</v>
      </c>
      <c r="CW13" s="62">
        <v>1.0957493267735522E-2</v>
      </c>
      <c r="CX13" s="62">
        <v>5.4787466338677608E-3</v>
      </c>
      <c r="CY13" s="62">
        <v>2.3969516523171456E-3</v>
      </c>
      <c r="CZ13" s="62" t="s">
        <v>229</v>
      </c>
    </row>
    <row r="14" spans="1:104" x14ac:dyDescent="0.25">
      <c r="A14">
        <f t="shared" si="1"/>
        <v>1961</v>
      </c>
      <c r="B14" s="21">
        <f t="shared" si="0"/>
        <v>46144.153999999973</v>
      </c>
      <c r="C14" s="62">
        <v>1759.3979999999999</v>
      </c>
      <c r="D14" s="62">
        <v>1669.0229999999999</v>
      </c>
      <c r="E14" s="62">
        <v>1561.0840000000001</v>
      </c>
      <c r="F14" s="62">
        <v>1467.4559999999999</v>
      </c>
      <c r="G14" s="62">
        <v>1386.912</v>
      </c>
      <c r="H14" s="62">
        <v>1318.213</v>
      </c>
      <c r="I14" s="62">
        <v>1260.0719999999999</v>
      </c>
      <c r="J14" s="62">
        <v>1211.203</v>
      </c>
      <c r="K14" s="62">
        <v>1170.6310000000001</v>
      </c>
      <c r="L14" s="62">
        <v>1137.2270000000001</v>
      </c>
      <c r="M14" s="62">
        <v>1109.5989999999999</v>
      </c>
      <c r="N14" s="62">
        <v>1087.268</v>
      </c>
      <c r="O14" s="62">
        <v>1070.07</v>
      </c>
      <c r="P14" s="62">
        <v>1051.4190000000001</v>
      </c>
      <c r="Q14" s="62">
        <v>1027.8789999999999</v>
      </c>
      <c r="R14" s="62">
        <v>1001.3819999999999</v>
      </c>
      <c r="S14" s="62">
        <v>977.48900000000003</v>
      </c>
      <c r="T14" s="62">
        <v>955.33500000000004</v>
      </c>
      <c r="U14" s="62">
        <v>931.51300000000003</v>
      </c>
      <c r="V14" s="62">
        <v>904.95799999999997</v>
      </c>
      <c r="W14" s="62">
        <v>876.72799999999995</v>
      </c>
      <c r="X14" s="62">
        <v>849.08299999999997</v>
      </c>
      <c r="Y14" s="62">
        <v>821.74099999999999</v>
      </c>
      <c r="Z14" s="62">
        <v>794.81799999999998</v>
      </c>
      <c r="AA14" s="62">
        <v>768.65499999999997</v>
      </c>
      <c r="AB14" s="62">
        <v>743.26</v>
      </c>
      <c r="AC14" s="62">
        <v>718.202</v>
      </c>
      <c r="AD14" s="62">
        <v>693.44100000000003</v>
      </c>
      <c r="AE14" s="62">
        <v>670.40800000000002</v>
      </c>
      <c r="AF14" s="62">
        <v>649.72199999999998</v>
      </c>
      <c r="AG14" s="62">
        <v>630.79999999999995</v>
      </c>
      <c r="AH14" s="62">
        <v>612.32299999999998</v>
      </c>
      <c r="AI14" s="62">
        <v>594.43100000000004</v>
      </c>
      <c r="AJ14" s="62">
        <v>577.27800000000002</v>
      </c>
      <c r="AK14" s="62">
        <v>560.76700000000005</v>
      </c>
      <c r="AL14" s="62">
        <v>544.79200000000003</v>
      </c>
      <c r="AM14" s="62">
        <v>529.31200000000001</v>
      </c>
      <c r="AN14" s="62">
        <v>514.30899999999997</v>
      </c>
      <c r="AO14" s="62">
        <v>499.27800000000002</v>
      </c>
      <c r="AP14" s="62">
        <v>483.95699999999999</v>
      </c>
      <c r="AQ14" s="62">
        <v>468.47899999999998</v>
      </c>
      <c r="AR14" s="62">
        <v>453.37099999999998</v>
      </c>
      <c r="AS14" s="62">
        <v>438.67500000000001</v>
      </c>
      <c r="AT14" s="62">
        <v>423.55700000000002</v>
      </c>
      <c r="AU14" s="62">
        <v>407.7</v>
      </c>
      <c r="AV14" s="62">
        <v>391.52</v>
      </c>
      <c r="AW14" s="62">
        <v>375.65699999999998</v>
      </c>
      <c r="AX14" s="62">
        <v>359.87299999999999</v>
      </c>
      <c r="AY14" s="62">
        <v>345.20600000000002</v>
      </c>
      <c r="AZ14" s="62">
        <v>332.21300000000002</v>
      </c>
      <c r="BA14" s="62">
        <v>320.37099999999998</v>
      </c>
      <c r="BB14" s="62">
        <v>308.68099999999998</v>
      </c>
      <c r="BC14" s="62">
        <v>297.41800000000001</v>
      </c>
      <c r="BD14" s="62">
        <v>285.92899999999997</v>
      </c>
      <c r="BE14" s="62">
        <v>273.81599999999997</v>
      </c>
      <c r="BF14" s="62">
        <v>261.447</v>
      </c>
      <c r="BG14" s="62">
        <v>249.40600000000001</v>
      </c>
      <c r="BH14" s="62">
        <v>237.32900000000001</v>
      </c>
      <c r="BI14" s="62">
        <v>226.45699999999999</v>
      </c>
      <c r="BJ14" s="62">
        <v>217.38200000000001</v>
      </c>
      <c r="BK14" s="62">
        <v>209.374</v>
      </c>
      <c r="BL14" s="62">
        <v>201.245</v>
      </c>
      <c r="BM14" s="62">
        <v>193.399</v>
      </c>
      <c r="BN14" s="62">
        <v>184.2</v>
      </c>
      <c r="BO14" s="62">
        <v>172.76400000000001</v>
      </c>
      <c r="BP14" s="62">
        <v>159.911</v>
      </c>
      <c r="BQ14" s="62">
        <v>147.441</v>
      </c>
      <c r="BR14" s="62">
        <v>135.10400000000001</v>
      </c>
      <c r="BS14" s="62">
        <v>122.929</v>
      </c>
      <c r="BT14" s="62">
        <v>111.14</v>
      </c>
      <c r="BU14" s="62">
        <v>99.747</v>
      </c>
      <c r="BV14" s="62">
        <v>88.542000000000002</v>
      </c>
      <c r="BW14" s="62">
        <v>77.59</v>
      </c>
      <c r="BX14" s="62">
        <v>67.403999999999996</v>
      </c>
      <c r="BY14" s="62">
        <v>58.22</v>
      </c>
      <c r="BZ14" s="62">
        <v>49.915999999999997</v>
      </c>
      <c r="CA14" s="62">
        <v>42.079000000000001</v>
      </c>
      <c r="CB14" s="62">
        <v>34.746000000000002</v>
      </c>
      <c r="CC14" s="62">
        <v>28.314</v>
      </c>
      <c r="CD14" s="62">
        <v>22.93</v>
      </c>
      <c r="CE14" s="62">
        <v>17.647371062912132</v>
      </c>
      <c r="CF14" s="62">
        <v>13.953160777854237</v>
      </c>
      <c r="CG14" s="62">
        <v>10.821708678525567</v>
      </c>
      <c r="CH14" s="62">
        <v>8.3147714931268606</v>
      </c>
      <c r="CI14" s="62">
        <v>6.3269768041656054</v>
      </c>
      <c r="CJ14" s="62">
        <v>4.6541414290281162</v>
      </c>
      <c r="CK14" s="62">
        <v>3.2897037153430615</v>
      </c>
      <c r="CL14" s="62">
        <v>2.2340496426616965</v>
      </c>
      <c r="CM14" s="62">
        <v>1.4501251740635788</v>
      </c>
      <c r="CN14" s="62">
        <v>0.89817441576948298</v>
      </c>
      <c r="CO14" s="62">
        <v>0.56275818572922476</v>
      </c>
      <c r="CP14" s="62">
        <v>0.42959524054638359</v>
      </c>
      <c r="CQ14" s="62">
        <v>0.33541623004025811</v>
      </c>
      <c r="CR14" s="62">
        <v>0.18951595966601467</v>
      </c>
      <c r="CS14" s="62">
        <v>3.1650323202878215E-2</v>
      </c>
      <c r="CT14" s="62">
        <v>3.1650323202878215E-2</v>
      </c>
      <c r="CU14" s="62">
        <v>2.5088670831549805E-2</v>
      </c>
      <c r="CV14" s="62">
        <v>1.8912998011476008E-2</v>
      </c>
      <c r="CW14" s="62">
        <v>1.2351345640147596E-2</v>
      </c>
      <c r="CX14" s="62">
        <v>6.175672820073798E-3</v>
      </c>
      <c r="CY14" s="62">
        <v>2.7018568587822869E-3</v>
      </c>
      <c r="CZ14" s="62" t="s">
        <v>229</v>
      </c>
    </row>
    <row r="15" spans="1:104" x14ac:dyDescent="0.25">
      <c r="A15">
        <f t="shared" si="1"/>
        <v>1962</v>
      </c>
      <c r="B15" s="21">
        <f t="shared" si="0"/>
        <v>47117.858999999997</v>
      </c>
      <c r="C15" s="62">
        <v>1794.0160000000001</v>
      </c>
      <c r="D15" s="62">
        <v>1677.9570000000001</v>
      </c>
      <c r="E15" s="62">
        <v>1617.056</v>
      </c>
      <c r="F15" s="62">
        <v>1520.2639999999999</v>
      </c>
      <c r="G15" s="62">
        <v>1435.817</v>
      </c>
      <c r="H15" s="62">
        <v>1362.6659999999999</v>
      </c>
      <c r="I15" s="62">
        <v>1299.7639999999999</v>
      </c>
      <c r="J15" s="62">
        <v>1245.9590000000001</v>
      </c>
      <c r="K15" s="62">
        <v>1200.096</v>
      </c>
      <c r="L15" s="62">
        <v>1161.653</v>
      </c>
      <c r="M15" s="62">
        <v>1129.787</v>
      </c>
      <c r="N15" s="62">
        <v>1103.1400000000001</v>
      </c>
      <c r="O15" s="62">
        <v>1081.021</v>
      </c>
      <c r="P15" s="62">
        <v>1063.367</v>
      </c>
      <c r="Q15" s="62">
        <v>1044.203</v>
      </c>
      <c r="R15" s="62">
        <v>1020.402</v>
      </c>
      <c r="S15" s="62">
        <v>993.77099999999996</v>
      </c>
      <c r="T15" s="62">
        <v>969.44500000000005</v>
      </c>
      <c r="U15" s="62">
        <v>946.63800000000003</v>
      </c>
      <c r="V15" s="62">
        <v>922.34500000000003</v>
      </c>
      <c r="W15" s="62">
        <v>895.65599999999995</v>
      </c>
      <c r="X15" s="62">
        <v>867.51900000000001</v>
      </c>
      <c r="Y15" s="62">
        <v>839.91600000000005</v>
      </c>
      <c r="Z15" s="62">
        <v>812.59799999999996</v>
      </c>
      <c r="AA15" s="62">
        <v>785.79</v>
      </c>
      <c r="AB15" s="62">
        <v>759.85</v>
      </c>
      <c r="AC15" s="62">
        <v>734.74900000000002</v>
      </c>
      <c r="AD15" s="62">
        <v>710.00199999999995</v>
      </c>
      <c r="AE15" s="62">
        <v>685.58199999999999</v>
      </c>
      <c r="AF15" s="62">
        <v>662.83299999999997</v>
      </c>
      <c r="AG15" s="62">
        <v>642.33199999999999</v>
      </c>
      <c r="AH15" s="62">
        <v>623.529</v>
      </c>
      <c r="AI15" s="62">
        <v>605.18200000000002</v>
      </c>
      <c r="AJ15" s="62">
        <v>587.42499999999995</v>
      </c>
      <c r="AK15" s="62">
        <v>570.38099999999997</v>
      </c>
      <c r="AL15" s="62">
        <v>553.952</v>
      </c>
      <c r="AM15" s="62">
        <v>538.04</v>
      </c>
      <c r="AN15" s="62">
        <v>522.61099999999999</v>
      </c>
      <c r="AO15" s="62">
        <v>507.64600000000002</v>
      </c>
      <c r="AP15" s="62">
        <v>492.666</v>
      </c>
      <c r="AQ15" s="62">
        <v>477.423</v>
      </c>
      <c r="AR15" s="62">
        <v>462.04</v>
      </c>
      <c r="AS15" s="62">
        <v>447.01100000000002</v>
      </c>
      <c r="AT15" s="62">
        <v>432.38099999999997</v>
      </c>
      <c r="AU15" s="62">
        <v>417.322</v>
      </c>
      <c r="AV15" s="62">
        <v>401.512</v>
      </c>
      <c r="AW15" s="62">
        <v>385.36599999999999</v>
      </c>
      <c r="AX15" s="62">
        <v>369.524</v>
      </c>
      <c r="AY15" s="62">
        <v>353.74799999999999</v>
      </c>
      <c r="AZ15" s="62">
        <v>339.06299999999999</v>
      </c>
      <c r="BA15" s="62">
        <v>326.01499999999999</v>
      </c>
      <c r="BB15" s="62">
        <v>314.08699999999999</v>
      </c>
      <c r="BC15" s="62">
        <v>302.29599999999999</v>
      </c>
      <c r="BD15" s="62">
        <v>290.91300000000001</v>
      </c>
      <c r="BE15" s="62">
        <v>279.28800000000001</v>
      </c>
      <c r="BF15" s="62">
        <v>267.024</v>
      </c>
      <c r="BG15" s="62">
        <v>254.49</v>
      </c>
      <c r="BH15" s="62">
        <v>242.27500000000001</v>
      </c>
      <c r="BI15" s="62">
        <v>230.03899999999999</v>
      </c>
      <c r="BJ15" s="62">
        <v>218.93700000000001</v>
      </c>
      <c r="BK15" s="62">
        <v>209.535</v>
      </c>
      <c r="BL15" s="62">
        <v>201.14699999999999</v>
      </c>
      <c r="BM15" s="62">
        <v>192.66800000000001</v>
      </c>
      <c r="BN15" s="62">
        <v>184.48699999999999</v>
      </c>
      <c r="BO15" s="62">
        <v>175.03200000000001</v>
      </c>
      <c r="BP15" s="62">
        <v>163.46100000000001</v>
      </c>
      <c r="BQ15" s="62">
        <v>150.571</v>
      </c>
      <c r="BR15" s="62">
        <v>138.09299999999999</v>
      </c>
      <c r="BS15" s="62">
        <v>125.79</v>
      </c>
      <c r="BT15" s="62">
        <v>113.732</v>
      </c>
      <c r="BU15" s="62">
        <v>102.15900000000001</v>
      </c>
      <c r="BV15" s="62">
        <v>91.066000000000003</v>
      </c>
      <c r="BW15" s="62">
        <v>80.201999999999998</v>
      </c>
      <c r="BX15" s="62">
        <v>69.626999999999995</v>
      </c>
      <c r="BY15" s="62">
        <v>59.901000000000003</v>
      </c>
      <c r="BZ15" s="62">
        <v>51.280999999999999</v>
      </c>
      <c r="CA15" s="62">
        <v>43.609000000000002</v>
      </c>
      <c r="CB15" s="62">
        <v>36.417000000000002</v>
      </c>
      <c r="CC15" s="62">
        <v>29.738</v>
      </c>
      <c r="CD15" s="62">
        <v>23.952000000000002</v>
      </c>
      <c r="CE15" s="62">
        <v>19.078018037592312</v>
      </c>
      <c r="CF15" s="62">
        <v>15.084323441284358</v>
      </c>
      <c r="CG15" s="62">
        <v>11.69900902692364</v>
      </c>
      <c r="CH15" s="62">
        <v>8.9888380517883171</v>
      </c>
      <c r="CI15" s="62">
        <v>6.8398957081475293</v>
      </c>
      <c r="CJ15" s="62">
        <v>5.0314459766253607</v>
      </c>
      <c r="CK15" s="62">
        <v>3.556395261136005</v>
      </c>
      <c r="CL15" s="62">
        <v>2.4151608320374516</v>
      </c>
      <c r="CM15" s="62">
        <v>1.5676847349628034</v>
      </c>
      <c r="CN15" s="62">
        <v>0.97098812303924475</v>
      </c>
      <c r="CO15" s="62">
        <v>0.60838018194723631</v>
      </c>
      <c r="CP15" s="62">
        <v>0.46442190844120307</v>
      </c>
      <c r="CQ15" s="62">
        <v>0.3626079410920085</v>
      </c>
      <c r="CR15" s="62">
        <v>0.20487974577235463</v>
      </c>
      <c r="CS15" s="62">
        <v>3.421616935505719E-2</v>
      </c>
      <c r="CT15" s="62">
        <v>3.421616935505719E-2</v>
      </c>
      <c r="CU15" s="62">
        <v>2.7122573269252648E-2</v>
      </c>
      <c r="CV15" s="62">
        <v>2.0446247541436615E-2</v>
      </c>
      <c r="CW15" s="62">
        <v>1.3352651455632074E-2</v>
      </c>
      <c r="CX15" s="62">
        <v>6.6763257278160369E-3</v>
      </c>
      <c r="CY15" s="62">
        <v>2.9208925059195164E-3</v>
      </c>
      <c r="CZ15" s="62" t="s">
        <v>229</v>
      </c>
    </row>
    <row r="16" spans="1:104" x14ac:dyDescent="0.25">
      <c r="A16">
        <f t="shared" si="1"/>
        <v>1963</v>
      </c>
      <c r="B16" s="21">
        <f t="shared" si="0"/>
        <v>48128.46100000001</v>
      </c>
      <c r="C16" s="62">
        <v>1828.7090000000001</v>
      </c>
      <c r="D16" s="62">
        <v>1717.462</v>
      </c>
      <c r="E16" s="62">
        <v>1618.202</v>
      </c>
      <c r="F16" s="62">
        <v>1567.2080000000001</v>
      </c>
      <c r="G16" s="62">
        <v>1481.4359999999999</v>
      </c>
      <c r="H16" s="62">
        <v>1406.0550000000001</v>
      </c>
      <c r="I16" s="62">
        <v>1340.202</v>
      </c>
      <c r="J16" s="62">
        <v>1283.0150000000001</v>
      </c>
      <c r="K16" s="62">
        <v>1233.473</v>
      </c>
      <c r="L16" s="62">
        <v>1190.558</v>
      </c>
      <c r="M16" s="62">
        <v>1154.19</v>
      </c>
      <c r="N16" s="62">
        <v>1123.8230000000001</v>
      </c>
      <c r="O16" s="62">
        <v>1098.1220000000001</v>
      </c>
      <c r="P16" s="62">
        <v>1076.1849999999999</v>
      </c>
      <c r="Q16" s="62">
        <v>1058.0509999999999</v>
      </c>
      <c r="R16" s="62">
        <v>1038.3510000000001</v>
      </c>
      <c r="S16" s="62">
        <v>1014.2569999999999</v>
      </c>
      <c r="T16" s="62">
        <v>987.45899999999995</v>
      </c>
      <c r="U16" s="62">
        <v>962.66700000000003</v>
      </c>
      <c r="V16" s="62">
        <v>939.17700000000002</v>
      </c>
      <c r="W16" s="62">
        <v>914.38199999999995</v>
      </c>
      <c r="X16" s="62">
        <v>887.524</v>
      </c>
      <c r="Y16" s="62">
        <v>859.44399999999996</v>
      </c>
      <c r="Z16" s="62">
        <v>831.84500000000003</v>
      </c>
      <c r="AA16" s="62">
        <v>804.51700000000005</v>
      </c>
      <c r="AB16" s="62">
        <v>777.79</v>
      </c>
      <c r="AC16" s="62">
        <v>752.03700000000003</v>
      </c>
      <c r="AD16" s="62">
        <v>727.19899999999996</v>
      </c>
      <c r="AE16" s="62">
        <v>702.72900000000004</v>
      </c>
      <c r="AF16" s="62">
        <v>678.61800000000005</v>
      </c>
      <c r="AG16" s="62">
        <v>656.125</v>
      </c>
      <c r="AH16" s="62">
        <v>635.78200000000004</v>
      </c>
      <c r="AI16" s="62">
        <v>617.07100000000003</v>
      </c>
      <c r="AJ16" s="62">
        <v>598.83299999999997</v>
      </c>
      <c r="AK16" s="62">
        <v>581.18600000000004</v>
      </c>
      <c r="AL16" s="62">
        <v>564.22900000000004</v>
      </c>
      <c r="AM16" s="62">
        <v>547.86199999999997</v>
      </c>
      <c r="AN16" s="62">
        <v>531.99099999999999</v>
      </c>
      <c r="AO16" s="62">
        <v>516.59400000000005</v>
      </c>
      <c r="AP16" s="62">
        <v>501.64499999999998</v>
      </c>
      <c r="AQ16" s="62">
        <v>486.697</v>
      </c>
      <c r="AR16" s="62">
        <v>471.51299999999998</v>
      </c>
      <c r="AS16" s="62">
        <v>456.20499999999998</v>
      </c>
      <c r="AT16" s="62">
        <v>441.23500000000001</v>
      </c>
      <c r="AU16" s="62">
        <v>426.654</v>
      </c>
      <c r="AV16" s="62">
        <v>411.63200000000001</v>
      </c>
      <c r="AW16" s="62">
        <v>395.84899999999999</v>
      </c>
      <c r="AX16" s="62">
        <v>379.71600000000001</v>
      </c>
      <c r="AY16" s="62">
        <v>363.87299999999999</v>
      </c>
      <c r="AZ16" s="62">
        <v>348.08699999999999</v>
      </c>
      <c r="BA16" s="62">
        <v>333.363</v>
      </c>
      <c r="BB16" s="62">
        <v>320.24299999999999</v>
      </c>
      <c r="BC16" s="62">
        <v>308.21499999999997</v>
      </c>
      <c r="BD16" s="62">
        <v>296.30700000000002</v>
      </c>
      <c r="BE16" s="62">
        <v>284.78800000000001</v>
      </c>
      <c r="BF16" s="62">
        <v>273.012</v>
      </c>
      <c r="BG16" s="62">
        <v>260.58100000000002</v>
      </c>
      <c r="BH16" s="62">
        <v>247.86600000000001</v>
      </c>
      <c r="BI16" s="62">
        <v>235.46299999999999</v>
      </c>
      <c r="BJ16" s="62">
        <v>223.04900000000001</v>
      </c>
      <c r="BK16" s="62">
        <v>211.70500000000001</v>
      </c>
      <c r="BL16" s="62">
        <v>201.96299999999999</v>
      </c>
      <c r="BM16" s="62">
        <v>193.184</v>
      </c>
      <c r="BN16" s="62">
        <v>184.34299999999999</v>
      </c>
      <c r="BO16" s="62">
        <v>175.81700000000001</v>
      </c>
      <c r="BP16" s="62">
        <v>166.09399999999999</v>
      </c>
      <c r="BQ16" s="62">
        <v>154.37299999999999</v>
      </c>
      <c r="BR16" s="62">
        <v>141.429</v>
      </c>
      <c r="BS16" s="62">
        <v>128.929</v>
      </c>
      <c r="BT16" s="62">
        <v>116.64100000000001</v>
      </c>
      <c r="BU16" s="62">
        <v>104.684</v>
      </c>
      <c r="BV16" s="62">
        <v>93.313999999999993</v>
      </c>
      <c r="BW16" s="62">
        <v>82.504000000000005</v>
      </c>
      <c r="BX16" s="62">
        <v>71.968999999999994</v>
      </c>
      <c r="BY16" s="62">
        <v>61.756</v>
      </c>
      <c r="BZ16" s="62">
        <v>52.478000000000002</v>
      </c>
      <c r="CA16" s="62">
        <v>44.411000000000001</v>
      </c>
      <c r="CB16" s="62">
        <v>37.359000000000002</v>
      </c>
      <c r="CC16" s="62">
        <v>30.802</v>
      </c>
      <c r="CD16" s="62">
        <v>24.771000000000001</v>
      </c>
      <c r="CE16" s="62">
        <v>19.714934638787593</v>
      </c>
      <c r="CF16" s="62">
        <v>15.587911182873768</v>
      </c>
      <c r="CG16" s="62">
        <v>12.089578584626054</v>
      </c>
      <c r="CH16" s="62">
        <v>9.2889289820599377</v>
      </c>
      <c r="CI16" s="62">
        <v>7.0682445396864955</v>
      </c>
      <c r="CJ16" s="62">
        <v>5.1994200011920304</v>
      </c>
      <c r="CK16" s="62">
        <v>3.6751249519123963</v>
      </c>
      <c r="CL16" s="62">
        <v>2.4957905927101902</v>
      </c>
      <c r="CM16" s="62">
        <v>1.6200216407761205</v>
      </c>
      <c r="CN16" s="62">
        <v>1.003404407262718</v>
      </c>
      <c r="CO16" s="62">
        <v>0.6286908576661121</v>
      </c>
      <c r="CP16" s="62">
        <v>0.47992656007022139</v>
      </c>
      <c r="CQ16" s="62">
        <v>0.37471354959660591</v>
      </c>
      <c r="CR16" s="62">
        <v>0.2117196235350213</v>
      </c>
      <c r="CS16" s="62">
        <v>3.5358470732936347E-2</v>
      </c>
      <c r="CT16" s="62">
        <v>3.5358470732936347E-2</v>
      </c>
      <c r="CU16" s="62">
        <v>2.8028056068791007E-2</v>
      </c>
      <c r="CV16" s="62">
        <v>2.1128842267242456E-2</v>
      </c>
      <c r="CW16" s="62">
        <v>1.3798427603097111E-2</v>
      </c>
      <c r="CX16" s="62">
        <v>6.8992138015485554E-3</v>
      </c>
      <c r="CY16" s="62">
        <v>3.0184060381774937E-3</v>
      </c>
      <c r="CZ16" s="62" t="s">
        <v>229</v>
      </c>
    </row>
    <row r="17" spans="1:104" x14ac:dyDescent="0.25">
      <c r="A17">
        <f t="shared" si="1"/>
        <v>1964</v>
      </c>
      <c r="B17" s="21">
        <f t="shared" si="0"/>
        <v>49169.819999999963</v>
      </c>
      <c r="C17" s="62">
        <v>1864.7190000000001</v>
      </c>
      <c r="D17" s="62">
        <v>1758.104</v>
      </c>
      <c r="E17" s="62">
        <v>1661.6610000000001</v>
      </c>
      <c r="F17" s="62">
        <v>1574.7539999999999</v>
      </c>
      <c r="G17" s="62">
        <v>1518.346</v>
      </c>
      <c r="H17" s="62">
        <v>1443.556</v>
      </c>
      <c r="I17" s="62">
        <v>1377.2059999999999</v>
      </c>
      <c r="J17" s="62">
        <v>1318.6179999999999</v>
      </c>
      <c r="K17" s="62">
        <v>1267.117</v>
      </c>
      <c r="L17" s="62">
        <v>1221.8119999999999</v>
      </c>
      <c r="M17" s="62">
        <v>1181.82</v>
      </c>
      <c r="N17" s="62">
        <v>1147.509</v>
      </c>
      <c r="O17" s="62">
        <v>1118.6189999999999</v>
      </c>
      <c r="P17" s="62">
        <v>1093.8489999999999</v>
      </c>
      <c r="Q17" s="62">
        <v>1072.079</v>
      </c>
      <c r="R17" s="62">
        <v>1053.454</v>
      </c>
      <c r="S17" s="62">
        <v>1033.202</v>
      </c>
      <c r="T17" s="62">
        <v>1008.798</v>
      </c>
      <c r="U17" s="62">
        <v>981.81299999999999</v>
      </c>
      <c r="V17" s="62">
        <v>956.53800000000001</v>
      </c>
      <c r="W17" s="62">
        <v>932.34799999999996</v>
      </c>
      <c r="X17" s="62">
        <v>907.03200000000004</v>
      </c>
      <c r="Y17" s="62">
        <v>879.98800000000006</v>
      </c>
      <c r="Z17" s="62">
        <v>851.94500000000005</v>
      </c>
      <c r="AA17" s="62">
        <v>824.33199999999999</v>
      </c>
      <c r="AB17" s="62">
        <v>796.97400000000005</v>
      </c>
      <c r="AC17" s="62">
        <v>770.30799999999999</v>
      </c>
      <c r="AD17" s="62">
        <v>744.72799999999995</v>
      </c>
      <c r="AE17" s="62">
        <v>720.13300000000004</v>
      </c>
      <c r="AF17" s="62">
        <v>695.92700000000002</v>
      </c>
      <c r="AG17" s="62">
        <v>672.10799999999995</v>
      </c>
      <c r="AH17" s="62">
        <v>649.85500000000002</v>
      </c>
      <c r="AI17" s="62">
        <v>629.65800000000002</v>
      </c>
      <c r="AJ17" s="62">
        <v>611.02499999999998</v>
      </c>
      <c r="AK17" s="62">
        <v>592.88400000000001</v>
      </c>
      <c r="AL17" s="62">
        <v>575.33500000000004</v>
      </c>
      <c r="AM17" s="62">
        <v>558.45399999999995</v>
      </c>
      <c r="AN17" s="62">
        <v>542.13699999999994</v>
      </c>
      <c r="AO17" s="62">
        <v>526.29600000000005</v>
      </c>
      <c r="AP17" s="62">
        <v>510.92099999999999</v>
      </c>
      <c r="AQ17" s="62">
        <v>495.97899999999998</v>
      </c>
      <c r="AR17" s="62">
        <v>481.05099999999999</v>
      </c>
      <c r="AS17" s="62">
        <v>465.91699999999997</v>
      </c>
      <c r="AT17" s="62">
        <v>450.673</v>
      </c>
      <c r="AU17" s="62">
        <v>435.75099999999998</v>
      </c>
      <c r="AV17" s="62">
        <v>421.209</v>
      </c>
      <c r="AW17" s="62">
        <v>406.21600000000001</v>
      </c>
      <c r="AX17" s="62">
        <v>390.44799999999998</v>
      </c>
      <c r="AY17" s="62">
        <v>374.315</v>
      </c>
      <c r="AZ17" s="62">
        <v>358.46300000000002</v>
      </c>
      <c r="BA17" s="62">
        <v>342.654</v>
      </c>
      <c r="BB17" s="62">
        <v>327.88200000000001</v>
      </c>
      <c r="BC17" s="62">
        <v>314.68099999999998</v>
      </c>
      <c r="BD17" s="62">
        <v>302.54300000000001</v>
      </c>
      <c r="BE17" s="62">
        <v>290.51100000000002</v>
      </c>
      <c r="BF17" s="62">
        <v>278.84800000000001</v>
      </c>
      <c r="BG17" s="62">
        <v>266.91199999999998</v>
      </c>
      <c r="BH17" s="62">
        <v>254.30699999999999</v>
      </c>
      <c r="BI17" s="62">
        <v>241.4</v>
      </c>
      <c r="BJ17" s="62">
        <v>228.8</v>
      </c>
      <c r="BK17" s="62">
        <v>216.2</v>
      </c>
      <c r="BL17" s="62">
        <v>204.60499999999999</v>
      </c>
      <c r="BM17" s="62">
        <v>194.51599999999999</v>
      </c>
      <c r="BN17" s="62">
        <v>185.34</v>
      </c>
      <c r="BO17" s="62">
        <v>176.12899999999999</v>
      </c>
      <c r="BP17" s="62">
        <v>167.251</v>
      </c>
      <c r="BQ17" s="62">
        <v>157.255</v>
      </c>
      <c r="BR17" s="62">
        <v>145.375</v>
      </c>
      <c r="BS17" s="62">
        <v>132.36799999999999</v>
      </c>
      <c r="BT17" s="62">
        <v>119.83499999999999</v>
      </c>
      <c r="BU17" s="62">
        <v>107.556</v>
      </c>
      <c r="BV17" s="62">
        <v>95.692999999999998</v>
      </c>
      <c r="BW17" s="62">
        <v>84.516000000000005</v>
      </c>
      <c r="BX17" s="62">
        <v>73.983999999999995</v>
      </c>
      <c r="BY17" s="62">
        <v>63.77</v>
      </c>
      <c r="BZ17" s="62">
        <v>53.912999999999997</v>
      </c>
      <c r="CA17" s="62">
        <v>45.079000000000001</v>
      </c>
      <c r="CB17" s="62">
        <v>37.558</v>
      </c>
      <c r="CC17" s="62">
        <v>31.123999999999999</v>
      </c>
      <c r="CD17" s="62">
        <v>25.199000000000002</v>
      </c>
      <c r="CE17" s="62">
        <v>19.330951468094209</v>
      </c>
      <c r="CF17" s="62">
        <v>15.284309082732351</v>
      </c>
      <c r="CG17" s="62">
        <v>11.854112690250814</v>
      </c>
      <c r="CH17" s="62">
        <v>9.108010684930024</v>
      </c>
      <c r="CI17" s="62">
        <v>6.9305779940290089</v>
      </c>
      <c r="CJ17" s="62">
        <v>5.0981521139581378</v>
      </c>
      <c r="CK17" s="62">
        <v>3.6035454028251128</v>
      </c>
      <c r="CL17" s="62">
        <v>2.4471806630941866</v>
      </c>
      <c r="CM17" s="62">
        <v>1.5884688581971078</v>
      </c>
      <c r="CN17" s="62">
        <v>0.98386133431585554</v>
      </c>
      <c r="CO17" s="62">
        <v>0.61644599288032542</v>
      </c>
      <c r="CP17" s="62">
        <v>0.47057914271317031</v>
      </c>
      <c r="CQ17" s="62">
        <v>0.36741534143553006</v>
      </c>
      <c r="CR17" s="62">
        <v>0.20759600994803828</v>
      </c>
      <c r="CS17" s="62">
        <v>3.4669802068715151E-2</v>
      </c>
      <c r="CT17" s="62">
        <v>3.4669802068715151E-2</v>
      </c>
      <c r="CU17" s="62">
        <v>2.7482160176420547E-2</v>
      </c>
      <c r="CV17" s="62">
        <v>2.0717320748378568E-2</v>
      </c>
      <c r="CW17" s="62">
        <v>1.3529678856083961E-2</v>
      </c>
      <c r="CX17" s="62">
        <v>6.7648394280419803E-3</v>
      </c>
      <c r="CY17" s="62">
        <v>2.9596172497683669E-3</v>
      </c>
      <c r="CZ17" s="62" t="s">
        <v>229</v>
      </c>
    </row>
    <row r="18" spans="1:104" x14ac:dyDescent="0.25">
      <c r="A18">
        <f t="shared" si="1"/>
        <v>1965</v>
      </c>
      <c r="B18" s="21">
        <f t="shared" si="0"/>
        <v>50238.569999999985</v>
      </c>
      <c r="C18" s="62">
        <v>1903.4280000000001</v>
      </c>
      <c r="D18" s="62">
        <v>1799.8130000000001</v>
      </c>
      <c r="E18" s="62">
        <v>1705.145</v>
      </c>
      <c r="F18" s="62">
        <v>1618.931</v>
      </c>
      <c r="G18" s="62">
        <v>1540.6780000000001</v>
      </c>
      <c r="H18" s="62">
        <v>1469.896</v>
      </c>
      <c r="I18" s="62">
        <v>1406.0920000000001</v>
      </c>
      <c r="J18" s="62">
        <v>1348.7750000000001</v>
      </c>
      <c r="K18" s="62">
        <v>1297.451</v>
      </c>
      <c r="L18" s="62">
        <v>1251.633</v>
      </c>
      <c r="M18" s="62">
        <v>1210.5619999999999</v>
      </c>
      <c r="N18" s="62">
        <v>1173.4860000000001</v>
      </c>
      <c r="O18" s="62">
        <v>1141.2239999999999</v>
      </c>
      <c r="P18" s="62">
        <v>1113.808</v>
      </c>
      <c r="Q18" s="62">
        <v>1089.96</v>
      </c>
      <c r="R18" s="62">
        <v>1068.3520000000001</v>
      </c>
      <c r="S18" s="62">
        <v>1049.2249999999999</v>
      </c>
      <c r="T18" s="62">
        <v>1028.413</v>
      </c>
      <c r="U18" s="62">
        <v>1003.69</v>
      </c>
      <c r="V18" s="62">
        <v>976.50800000000004</v>
      </c>
      <c r="W18" s="62">
        <v>950.73900000000003</v>
      </c>
      <c r="X18" s="62">
        <v>925.83799999999997</v>
      </c>
      <c r="Y18" s="62">
        <v>899.99099999999999</v>
      </c>
      <c r="Z18" s="62">
        <v>872.74900000000002</v>
      </c>
      <c r="AA18" s="62">
        <v>844.73400000000004</v>
      </c>
      <c r="AB18" s="62">
        <v>817.096</v>
      </c>
      <c r="AC18" s="62">
        <v>789.69899999999996</v>
      </c>
      <c r="AD18" s="62">
        <v>763.08500000000004</v>
      </c>
      <c r="AE18" s="62">
        <v>737.66800000000001</v>
      </c>
      <c r="AF18" s="62">
        <v>713.31</v>
      </c>
      <c r="AG18" s="62">
        <v>689.35699999999997</v>
      </c>
      <c r="AH18" s="62">
        <v>665.82399999999996</v>
      </c>
      <c r="AI18" s="62">
        <v>643.803</v>
      </c>
      <c r="AJ18" s="62">
        <v>623.74400000000003</v>
      </c>
      <c r="AK18" s="62">
        <v>605.18499999999995</v>
      </c>
      <c r="AL18" s="62">
        <v>587.13199999999995</v>
      </c>
      <c r="AM18" s="62">
        <v>569.67600000000004</v>
      </c>
      <c r="AN18" s="62">
        <v>552.86599999999999</v>
      </c>
      <c r="AO18" s="62">
        <v>536.59199999999998</v>
      </c>
      <c r="AP18" s="62">
        <v>520.77599999999995</v>
      </c>
      <c r="AQ18" s="62">
        <v>505.41699999999997</v>
      </c>
      <c r="AR18" s="62">
        <v>490.47699999999998</v>
      </c>
      <c r="AS18" s="62">
        <v>475.56400000000002</v>
      </c>
      <c r="AT18" s="62">
        <v>460.47399999999999</v>
      </c>
      <c r="AU18" s="62">
        <v>445.28800000000001</v>
      </c>
      <c r="AV18" s="62">
        <v>430.411</v>
      </c>
      <c r="AW18" s="62">
        <v>415.90100000000001</v>
      </c>
      <c r="AX18" s="62">
        <v>400.93099999999998</v>
      </c>
      <c r="AY18" s="62">
        <v>385.173</v>
      </c>
      <c r="AZ18" s="62">
        <v>369.036</v>
      </c>
      <c r="BA18" s="62">
        <v>353.16699999999997</v>
      </c>
      <c r="BB18" s="62">
        <v>337.33</v>
      </c>
      <c r="BC18" s="62">
        <v>322.505</v>
      </c>
      <c r="BD18" s="62">
        <v>309.21699999999998</v>
      </c>
      <c r="BE18" s="62">
        <v>296.96499999999997</v>
      </c>
      <c r="BF18" s="62">
        <v>284.803</v>
      </c>
      <c r="BG18" s="62">
        <v>272.99299999999999</v>
      </c>
      <c r="BH18" s="62">
        <v>260.892</v>
      </c>
      <c r="BI18" s="62">
        <v>248.10599999999999</v>
      </c>
      <c r="BJ18" s="62">
        <v>235.00299999999999</v>
      </c>
      <c r="BK18" s="62">
        <v>222.20099999999999</v>
      </c>
      <c r="BL18" s="62">
        <v>209.41</v>
      </c>
      <c r="BM18" s="62">
        <v>197.56</v>
      </c>
      <c r="BN18" s="62">
        <v>187.11799999999999</v>
      </c>
      <c r="BO18" s="62">
        <v>177.54</v>
      </c>
      <c r="BP18" s="62">
        <v>167.95599999999999</v>
      </c>
      <c r="BQ18" s="62">
        <v>158.72300000000001</v>
      </c>
      <c r="BR18" s="62">
        <v>148.446</v>
      </c>
      <c r="BS18" s="62">
        <v>136.404</v>
      </c>
      <c r="BT18" s="62">
        <v>123.32899999999999</v>
      </c>
      <c r="BU18" s="62">
        <v>110.76</v>
      </c>
      <c r="BV18" s="62">
        <v>98.483999999999995</v>
      </c>
      <c r="BW18" s="62">
        <v>86.71</v>
      </c>
      <c r="BX18" s="62">
        <v>75.724000000000004</v>
      </c>
      <c r="BY18" s="62">
        <v>65.466999999999999</v>
      </c>
      <c r="BZ18" s="62">
        <v>55.570999999999998</v>
      </c>
      <c r="CA18" s="62">
        <v>46.067</v>
      </c>
      <c r="CB18" s="62">
        <v>37.673999999999999</v>
      </c>
      <c r="CC18" s="62">
        <v>30.699000000000002</v>
      </c>
      <c r="CD18" s="62">
        <v>24.882999999999999</v>
      </c>
      <c r="CE18" s="62">
        <v>17.65257341554733</v>
      </c>
      <c r="CF18" s="62">
        <v>13.957274096630346</v>
      </c>
      <c r="CG18" s="62">
        <v>10.824898861610652</v>
      </c>
      <c r="CH18" s="62">
        <v>8.3172226442492665</v>
      </c>
      <c r="CI18" s="62">
        <v>6.3288419638164495</v>
      </c>
      <c r="CJ18" s="62">
        <v>4.655513445564833</v>
      </c>
      <c r="CK18" s="62">
        <v>3.2906735027823082</v>
      </c>
      <c r="CL18" s="62">
        <v>2.2347082288048812</v>
      </c>
      <c r="CM18" s="62">
        <v>1.4505526633759396</v>
      </c>
      <c r="CN18" s="62">
        <v>0.8984391928868275</v>
      </c>
      <c r="CO18" s="62">
        <v>0.56292408389729032</v>
      </c>
      <c r="CP18" s="62">
        <v>0.42972188297509201</v>
      </c>
      <c r="CQ18" s="62">
        <v>0.33551510898953724</v>
      </c>
      <c r="CR18" s="62">
        <v>0.18957182797912864</v>
      </c>
      <c r="CS18" s="62">
        <v>3.1659653552522503E-2</v>
      </c>
      <c r="CT18" s="62">
        <v>3.1659653552522503E-2</v>
      </c>
      <c r="CU18" s="62">
        <v>2.5096066840414179E-2</v>
      </c>
      <c r="CV18" s="62">
        <v>1.8918573464312229E-2</v>
      </c>
      <c r="CW18" s="62">
        <v>1.2354986752203903E-2</v>
      </c>
      <c r="CX18" s="62">
        <v>6.1774933761019517E-3</v>
      </c>
      <c r="CY18" s="62">
        <v>2.7026533520446041E-3</v>
      </c>
      <c r="CZ18" s="62" t="s">
        <v>229</v>
      </c>
    </row>
    <row r="19" spans="1:104" x14ac:dyDescent="0.25">
      <c r="A19">
        <f t="shared" si="1"/>
        <v>1966</v>
      </c>
      <c r="B19" s="21">
        <f t="shared" si="0"/>
        <v>51336.376000000026</v>
      </c>
      <c r="C19" s="62">
        <v>1937.223</v>
      </c>
      <c r="D19" s="62">
        <v>1852.3889999999999</v>
      </c>
      <c r="E19" s="62">
        <v>1756.17</v>
      </c>
      <c r="F19" s="62">
        <v>1668.472</v>
      </c>
      <c r="G19" s="62">
        <v>1588.7280000000001</v>
      </c>
      <c r="H19" s="62">
        <v>1516.367</v>
      </c>
      <c r="I19" s="62">
        <v>1451.0340000000001</v>
      </c>
      <c r="J19" s="62">
        <v>1392.374</v>
      </c>
      <c r="K19" s="62">
        <v>1338.748</v>
      </c>
      <c r="L19" s="62">
        <v>1289.155</v>
      </c>
      <c r="M19" s="62">
        <v>1243.674</v>
      </c>
      <c r="N19" s="62">
        <v>1202.671</v>
      </c>
      <c r="O19" s="62">
        <v>1165.2370000000001</v>
      </c>
      <c r="P19" s="62">
        <v>1132.5229999999999</v>
      </c>
      <c r="Q19" s="62">
        <v>1104.866</v>
      </c>
      <c r="R19" s="62">
        <v>1080.875</v>
      </c>
      <c r="S19" s="62">
        <v>1058.809</v>
      </c>
      <c r="T19" s="62">
        <v>1038.991</v>
      </c>
      <c r="U19" s="62">
        <v>1017.67</v>
      </c>
      <c r="V19" s="62">
        <v>992.78599999999994</v>
      </c>
      <c r="W19" s="62">
        <v>965.678</v>
      </c>
      <c r="X19" s="62">
        <v>939.92499999999995</v>
      </c>
      <c r="Y19" s="62">
        <v>915.02200000000005</v>
      </c>
      <c r="Z19" s="62">
        <v>889.279</v>
      </c>
      <c r="AA19" s="62">
        <v>862.27499999999998</v>
      </c>
      <c r="AB19" s="62">
        <v>834.58900000000006</v>
      </c>
      <c r="AC19" s="62">
        <v>807.298</v>
      </c>
      <c r="AD19" s="62">
        <v>780.279</v>
      </c>
      <c r="AE19" s="62">
        <v>754.00199999999995</v>
      </c>
      <c r="AF19" s="62">
        <v>728.84100000000001</v>
      </c>
      <c r="AG19" s="62">
        <v>704.68299999999999</v>
      </c>
      <c r="AH19" s="62">
        <v>680.94399999999996</v>
      </c>
      <c r="AI19" s="62">
        <v>657.62800000000004</v>
      </c>
      <c r="AJ19" s="62">
        <v>635.79399999999998</v>
      </c>
      <c r="AK19" s="62">
        <v>615.87900000000002</v>
      </c>
      <c r="AL19" s="62">
        <v>597.43399999999997</v>
      </c>
      <c r="AM19" s="62">
        <v>579.48299999999995</v>
      </c>
      <c r="AN19" s="62">
        <v>562.11199999999997</v>
      </c>
      <c r="AO19" s="62">
        <v>545.38599999999997</v>
      </c>
      <c r="AP19" s="62">
        <v>529.20699999999999</v>
      </c>
      <c r="AQ19" s="62">
        <v>513.48900000000003</v>
      </c>
      <c r="AR19" s="62">
        <v>498.209</v>
      </c>
      <c r="AS19" s="62">
        <v>483.339</v>
      </c>
      <c r="AT19" s="62">
        <v>468.47300000000001</v>
      </c>
      <c r="AU19" s="62">
        <v>453.40499999999997</v>
      </c>
      <c r="AV19" s="62">
        <v>438.22</v>
      </c>
      <c r="AW19" s="62">
        <v>423.33100000000002</v>
      </c>
      <c r="AX19" s="62">
        <v>408.791</v>
      </c>
      <c r="AY19" s="62">
        <v>393.79399999999998</v>
      </c>
      <c r="AZ19" s="62">
        <v>378.01799999999997</v>
      </c>
      <c r="BA19" s="62">
        <v>361.86399999999998</v>
      </c>
      <c r="BB19" s="62">
        <v>345.96100000000001</v>
      </c>
      <c r="BC19" s="62">
        <v>330.08199999999999</v>
      </c>
      <c r="BD19" s="62">
        <v>315.17</v>
      </c>
      <c r="BE19" s="62">
        <v>301.72699999999998</v>
      </c>
      <c r="BF19" s="62">
        <v>289.27499999999998</v>
      </c>
      <c r="BG19" s="62">
        <v>276.911</v>
      </c>
      <c r="BH19" s="62">
        <v>264.892</v>
      </c>
      <c r="BI19" s="62">
        <v>252.584</v>
      </c>
      <c r="BJ19" s="62">
        <v>239.607</v>
      </c>
      <c r="BK19" s="62">
        <v>226.32300000000001</v>
      </c>
      <c r="BL19" s="62">
        <v>213.35300000000001</v>
      </c>
      <c r="BM19" s="62">
        <v>200.422</v>
      </c>
      <c r="BN19" s="62">
        <v>188.4</v>
      </c>
      <c r="BO19" s="62">
        <v>177.73</v>
      </c>
      <c r="BP19" s="62">
        <v>167.91</v>
      </c>
      <c r="BQ19" s="62">
        <v>158.13300000000001</v>
      </c>
      <c r="BR19" s="62">
        <v>148.74100000000001</v>
      </c>
      <c r="BS19" s="62">
        <v>138.428</v>
      </c>
      <c r="BT19" s="62">
        <v>126.52500000000001</v>
      </c>
      <c r="BU19" s="62">
        <v>113.72499999999999</v>
      </c>
      <c r="BV19" s="62">
        <v>101.464</v>
      </c>
      <c r="BW19" s="62">
        <v>89.528000000000006</v>
      </c>
      <c r="BX19" s="62">
        <v>78.215000000000003</v>
      </c>
      <c r="BY19" s="62">
        <v>67.837999999999994</v>
      </c>
      <c r="BZ19" s="62">
        <v>58.292000000000002</v>
      </c>
      <c r="CA19" s="62">
        <v>49.122999999999998</v>
      </c>
      <c r="CB19" s="62">
        <v>40.369</v>
      </c>
      <c r="CC19" s="62">
        <v>32.713999999999999</v>
      </c>
      <c r="CD19" s="62">
        <v>26.44</v>
      </c>
      <c r="CE19" s="62">
        <v>20.081328902952443</v>
      </c>
      <c r="CF19" s="62">
        <v>15.877606348105486</v>
      </c>
      <c r="CG19" s="62">
        <v>12.314258621904109</v>
      </c>
      <c r="CH19" s="62">
        <v>9.461560053966485</v>
      </c>
      <c r="CI19" s="62">
        <v>7.1996050693816072</v>
      </c>
      <c r="CJ19" s="62">
        <v>5.2960491658494036</v>
      </c>
      <c r="CK19" s="62">
        <v>3.7434256958479408</v>
      </c>
      <c r="CL19" s="62">
        <v>2.5421738739373323</v>
      </c>
      <c r="CM19" s="62">
        <v>1.6501291023466753</v>
      </c>
      <c r="CN19" s="62">
        <v>1.0220522813842727</v>
      </c>
      <c r="CO19" s="62">
        <v>0.64037482864558215</v>
      </c>
      <c r="CP19" s="62">
        <v>0.48884580540640127</v>
      </c>
      <c r="CQ19" s="62">
        <v>0.38167745273869064</v>
      </c>
      <c r="CR19" s="62">
        <v>0.21565434901576191</v>
      </c>
      <c r="CS19" s="62">
        <v>3.6015593929312584E-2</v>
      </c>
      <c r="CT19" s="62">
        <v>3.6015593929312584E-2</v>
      </c>
      <c r="CU19" s="62">
        <v>2.8548946407381922E-2</v>
      </c>
      <c r="CV19" s="62">
        <v>2.1521513445564838E-2</v>
      </c>
      <c r="CW19" s="62">
        <v>1.4054865923634178E-2</v>
      </c>
      <c r="CX19" s="62">
        <v>7.0274329618170888E-3</v>
      </c>
      <c r="CY19" s="62">
        <v>3.0745019207949766E-3</v>
      </c>
      <c r="CZ19" s="62" t="s">
        <v>229</v>
      </c>
    </row>
    <row r="20" spans="1:104" x14ac:dyDescent="0.25">
      <c r="A20">
        <f t="shared" si="1"/>
        <v>1967</v>
      </c>
      <c r="B20" s="21">
        <f t="shared" si="0"/>
        <v>52468.593999999983</v>
      </c>
      <c r="C20" s="62">
        <v>1974.9549999999999</v>
      </c>
      <c r="D20" s="62">
        <v>1873.066</v>
      </c>
      <c r="E20" s="62">
        <v>1803.6790000000001</v>
      </c>
      <c r="F20" s="62">
        <v>1714.723</v>
      </c>
      <c r="G20" s="62">
        <v>1633.875</v>
      </c>
      <c r="H20" s="62">
        <v>1560.49</v>
      </c>
      <c r="I20" s="62">
        <v>1493.9190000000001</v>
      </c>
      <c r="J20" s="62">
        <v>1433.944</v>
      </c>
      <c r="K20" s="62">
        <v>1380.347</v>
      </c>
      <c r="L20" s="62">
        <v>1330.3389999999999</v>
      </c>
      <c r="M20" s="62">
        <v>1282.414</v>
      </c>
      <c r="N20" s="62">
        <v>1237.2139999999999</v>
      </c>
      <c r="O20" s="62">
        <v>1196.231</v>
      </c>
      <c r="P20" s="62">
        <v>1158.395</v>
      </c>
      <c r="Q20" s="62">
        <v>1125.191</v>
      </c>
      <c r="R20" s="62">
        <v>1097.26</v>
      </c>
      <c r="S20" s="62">
        <v>1073.0989999999999</v>
      </c>
      <c r="T20" s="62">
        <v>1050.549</v>
      </c>
      <c r="U20" s="62">
        <v>1030.019</v>
      </c>
      <c r="V20" s="62">
        <v>1008.164</v>
      </c>
      <c r="W20" s="62">
        <v>983.09</v>
      </c>
      <c r="X20" s="62">
        <v>956.02499999999998</v>
      </c>
      <c r="Y20" s="62">
        <v>930.255</v>
      </c>
      <c r="Z20" s="62">
        <v>905.32100000000003</v>
      </c>
      <c r="AA20" s="62">
        <v>879.65099999999995</v>
      </c>
      <c r="AB20" s="62">
        <v>852.85299999999995</v>
      </c>
      <c r="AC20" s="62">
        <v>825.46299999999997</v>
      </c>
      <c r="AD20" s="62">
        <v>798.48400000000004</v>
      </c>
      <c r="AE20" s="62">
        <v>771.81</v>
      </c>
      <c r="AF20" s="62">
        <v>745.83900000000006</v>
      </c>
      <c r="AG20" s="62">
        <v>720.904</v>
      </c>
      <c r="AH20" s="62">
        <v>696.91399999999999</v>
      </c>
      <c r="AI20" s="62">
        <v>673.36199999999997</v>
      </c>
      <c r="AJ20" s="62">
        <v>650.23500000000001</v>
      </c>
      <c r="AK20" s="62">
        <v>628.56200000000001</v>
      </c>
      <c r="AL20" s="62">
        <v>608.76700000000005</v>
      </c>
      <c r="AM20" s="62">
        <v>590.41200000000003</v>
      </c>
      <c r="AN20" s="62">
        <v>572.54200000000003</v>
      </c>
      <c r="AO20" s="62">
        <v>555.23500000000001</v>
      </c>
      <c r="AP20" s="62">
        <v>538.57299999999998</v>
      </c>
      <c r="AQ20" s="62">
        <v>522.471</v>
      </c>
      <c r="AR20" s="62">
        <v>506.83</v>
      </c>
      <c r="AS20" s="62">
        <v>491.613</v>
      </c>
      <c r="AT20" s="62">
        <v>476.79199999999997</v>
      </c>
      <c r="AU20" s="62">
        <v>461.95800000000003</v>
      </c>
      <c r="AV20" s="62">
        <v>446.892</v>
      </c>
      <c r="AW20" s="62">
        <v>431.69</v>
      </c>
      <c r="AX20" s="62">
        <v>416.77199999999999</v>
      </c>
      <c r="AY20" s="62">
        <v>402.18599999999998</v>
      </c>
      <c r="AZ20" s="62">
        <v>387.14299999999997</v>
      </c>
      <c r="BA20" s="62">
        <v>371.33</v>
      </c>
      <c r="BB20" s="62">
        <v>355.14100000000002</v>
      </c>
      <c r="BC20" s="62">
        <v>339.18299999999999</v>
      </c>
      <c r="BD20" s="62">
        <v>323.24599999999998</v>
      </c>
      <c r="BE20" s="62">
        <v>308.22800000000001</v>
      </c>
      <c r="BF20" s="62">
        <v>294.613</v>
      </c>
      <c r="BG20" s="62">
        <v>281.94900000000001</v>
      </c>
      <c r="BH20" s="62">
        <v>269.36799999999999</v>
      </c>
      <c r="BI20" s="62">
        <v>257.12400000000002</v>
      </c>
      <c r="BJ20" s="62">
        <v>244.59800000000001</v>
      </c>
      <c r="BK20" s="62">
        <v>231.41300000000001</v>
      </c>
      <c r="BL20" s="62">
        <v>217.935</v>
      </c>
      <c r="BM20" s="62">
        <v>204.78</v>
      </c>
      <c r="BN20" s="62">
        <v>191.69399999999999</v>
      </c>
      <c r="BO20" s="62">
        <v>179.48599999999999</v>
      </c>
      <c r="BP20" s="62">
        <v>168.577</v>
      </c>
      <c r="BQ20" s="62">
        <v>158.50299999999999</v>
      </c>
      <c r="BR20" s="62">
        <v>148.52199999999999</v>
      </c>
      <c r="BS20" s="62">
        <v>138.96</v>
      </c>
      <c r="BT20" s="62">
        <v>128.6</v>
      </c>
      <c r="BU20" s="62">
        <v>116.82</v>
      </c>
      <c r="BV20" s="62">
        <v>104.28100000000001</v>
      </c>
      <c r="BW20" s="62">
        <v>92.311000000000007</v>
      </c>
      <c r="BX20" s="62">
        <v>80.700999999999993</v>
      </c>
      <c r="BY20" s="62">
        <v>69.832999999999998</v>
      </c>
      <c r="BZ20" s="62">
        <v>60.051000000000002</v>
      </c>
      <c r="CA20" s="62">
        <v>51.204000000000001</v>
      </c>
      <c r="CB20" s="62">
        <v>42.75</v>
      </c>
      <c r="CC20" s="62">
        <v>34.731999999999999</v>
      </c>
      <c r="CD20" s="62">
        <v>27.806000000000001</v>
      </c>
      <c r="CE20" s="62">
        <v>21.884067956588403</v>
      </c>
      <c r="CF20" s="62">
        <v>17.302969240188773</v>
      </c>
      <c r="CG20" s="62">
        <v>13.4197330176258</v>
      </c>
      <c r="CH20" s="62">
        <v>10.31094227862093</v>
      </c>
      <c r="CI20" s="62">
        <v>7.8459272969619462</v>
      </c>
      <c r="CJ20" s="62">
        <v>5.7714855628823303</v>
      </c>
      <c r="CK20" s="62">
        <v>4.0794801337241751</v>
      </c>
      <c r="CL20" s="62">
        <v>2.7703896531732402</v>
      </c>
      <c r="CM20" s="62">
        <v>1.7982643273966592</v>
      </c>
      <c r="CN20" s="62">
        <v>1.1138038567612523</v>
      </c>
      <c r="CO20" s="62">
        <v>0.69786249383665921</v>
      </c>
      <c r="CP20" s="62">
        <v>0.53273042224979539</v>
      </c>
      <c r="CQ20" s="62">
        <v>0.41594136292459316</v>
      </c>
      <c r="CR20" s="62">
        <v>0.23501404970768153</v>
      </c>
      <c r="CS20" s="62">
        <v>3.9248782232240098E-2</v>
      </c>
      <c r="CT20" s="62">
        <v>3.9248782232240098E-2</v>
      </c>
      <c r="CU20" s="62">
        <v>3.111183957433666E-2</v>
      </c>
      <c r="CV20" s="62">
        <v>2.3453540602192253E-2</v>
      </c>
      <c r="CW20" s="62">
        <v>1.5316597944288817E-2</v>
      </c>
      <c r="CX20" s="62">
        <v>7.6582989721444084E-3</v>
      </c>
      <c r="CY20" s="62">
        <v>3.3505058003131792E-3</v>
      </c>
      <c r="CZ20" s="62" t="s">
        <v>229</v>
      </c>
    </row>
    <row r="21" spans="1:104" x14ac:dyDescent="0.25">
      <c r="A21">
        <f t="shared" si="1"/>
        <v>1968</v>
      </c>
      <c r="B21" s="21">
        <f t="shared" si="0"/>
        <v>53640.54899999997</v>
      </c>
      <c r="C21" s="62">
        <v>2018.981</v>
      </c>
      <c r="D21" s="62">
        <v>1915.1849999999999</v>
      </c>
      <c r="E21" s="62">
        <v>1820.2349999999999</v>
      </c>
      <c r="F21" s="62">
        <v>1756.6130000000001</v>
      </c>
      <c r="G21" s="62">
        <v>1674.838</v>
      </c>
      <c r="H21" s="62">
        <v>1600.7639999999999</v>
      </c>
      <c r="I21" s="62">
        <v>1533.6690000000001</v>
      </c>
      <c r="J21" s="62">
        <v>1472.828</v>
      </c>
      <c r="K21" s="62">
        <v>1418.155</v>
      </c>
      <c r="L21" s="62">
        <v>1369.569</v>
      </c>
      <c r="M21" s="62">
        <v>1323.133</v>
      </c>
      <c r="N21" s="62">
        <v>1276.8330000000001</v>
      </c>
      <c r="O21" s="62">
        <v>1231.873</v>
      </c>
      <c r="P21" s="62">
        <v>1190.873</v>
      </c>
      <c r="Q21" s="62">
        <v>1152.5999999999999</v>
      </c>
      <c r="R21" s="62">
        <v>1118.8779999999999</v>
      </c>
      <c r="S21" s="62">
        <v>1090.6469999999999</v>
      </c>
      <c r="T21" s="62">
        <v>1066.2929999999999</v>
      </c>
      <c r="U21" s="62">
        <v>1043.241</v>
      </c>
      <c r="V21" s="62">
        <v>1021.979</v>
      </c>
      <c r="W21" s="62">
        <v>999.572</v>
      </c>
      <c r="X21" s="62">
        <v>974.28399999999999</v>
      </c>
      <c r="Y21" s="62">
        <v>947.23800000000006</v>
      </c>
      <c r="Z21" s="62">
        <v>921.42899999999997</v>
      </c>
      <c r="AA21" s="62">
        <v>896.44</v>
      </c>
      <c r="AB21" s="62">
        <v>870.82</v>
      </c>
      <c r="AC21" s="62">
        <v>844.20500000000004</v>
      </c>
      <c r="AD21" s="62">
        <v>817.08299999999997</v>
      </c>
      <c r="AE21" s="62">
        <v>790.39499999999998</v>
      </c>
      <c r="AF21" s="62">
        <v>764.04</v>
      </c>
      <c r="AG21" s="62">
        <v>738.35199999999998</v>
      </c>
      <c r="AH21" s="62">
        <v>713.61900000000003</v>
      </c>
      <c r="AI21" s="62">
        <v>689.779</v>
      </c>
      <c r="AJ21" s="62">
        <v>666.38900000000001</v>
      </c>
      <c r="AK21" s="62">
        <v>643.43200000000002</v>
      </c>
      <c r="AL21" s="62">
        <v>621.899</v>
      </c>
      <c r="AM21" s="62">
        <v>602.20600000000002</v>
      </c>
      <c r="AN21" s="62">
        <v>583.92600000000004</v>
      </c>
      <c r="AO21" s="62">
        <v>566.12099999999998</v>
      </c>
      <c r="AP21" s="62">
        <v>548.86099999999999</v>
      </c>
      <c r="AQ21" s="62">
        <v>532.24900000000002</v>
      </c>
      <c r="AR21" s="62">
        <v>516.20799999999997</v>
      </c>
      <c r="AS21" s="62">
        <v>500.63099999999997</v>
      </c>
      <c r="AT21" s="62">
        <v>485.46199999999999</v>
      </c>
      <c r="AU21" s="62">
        <v>470.67899999999997</v>
      </c>
      <c r="AV21" s="62">
        <v>455.86099999999999</v>
      </c>
      <c r="AW21" s="62">
        <v>440.786</v>
      </c>
      <c r="AX21" s="62">
        <v>425.55200000000002</v>
      </c>
      <c r="AY21" s="62">
        <v>410.59100000000001</v>
      </c>
      <c r="AZ21" s="62">
        <v>395.94600000000003</v>
      </c>
      <c r="BA21" s="62">
        <v>380.84300000000002</v>
      </c>
      <c r="BB21" s="62">
        <v>364.98099999999999</v>
      </c>
      <c r="BC21" s="62">
        <v>348.73899999999998</v>
      </c>
      <c r="BD21" s="62">
        <v>332.714</v>
      </c>
      <c r="BE21" s="62">
        <v>316.70400000000001</v>
      </c>
      <c r="BF21" s="62">
        <v>301.56599999999997</v>
      </c>
      <c r="BG21" s="62">
        <v>287.76900000000001</v>
      </c>
      <c r="BH21" s="62">
        <v>274.87900000000002</v>
      </c>
      <c r="BI21" s="62">
        <v>262.07</v>
      </c>
      <c r="BJ21" s="62">
        <v>249.59200000000001</v>
      </c>
      <c r="BK21" s="62">
        <v>236.834</v>
      </c>
      <c r="BL21" s="62">
        <v>223.43199999999999</v>
      </c>
      <c r="BM21" s="62">
        <v>209.74600000000001</v>
      </c>
      <c r="BN21" s="62">
        <v>196.39500000000001</v>
      </c>
      <c r="BO21" s="62">
        <v>183.142</v>
      </c>
      <c r="BP21" s="62">
        <v>170.738</v>
      </c>
      <c r="BQ21" s="62">
        <v>159.578</v>
      </c>
      <c r="BR21" s="62">
        <v>149.24299999999999</v>
      </c>
      <c r="BS21" s="62">
        <v>139.048</v>
      </c>
      <c r="BT21" s="62">
        <v>129.30799999999999</v>
      </c>
      <c r="BU21" s="62">
        <v>118.89100000000001</v>
      </c>
      <c r="BV21" s="62">
        <v>107.22499999999999</v>
      </c>
      <c r="BW21" s="62">
        <v>94.933000000000007</v>
      </c>
      <c r="BX21" s="62">
        <v>83.245000000000005</v>
      </c>
      <c r="BY21" s="62">
        <v>71.947999999999993</v>
      </c>
      <c r="BZ21" s="62">
        <v>61.518999999999998</v>
      </c>
      <c r="CA21" s="62">
        <v>52.320999999999998</v>
      </c>
      <c r="CB21" s="62">
        <v>44.164000000000001</v>
      </c>
      <c r="CC21" s="62">
        <v>36.417999999999999</v>
      </c>
      <c r="CD21" s="62">
        <v>29.129000000000001</v>
      </c>
      <c r="CE21" s="62">
        <v>22.839071261764527</v>
      </c>
      <c r="CF21" s="62">
        <v>18.058057044088883</v>
      </c>
      <c r="CG21" s="62">
        <v>14.00535948395906</v>
      </c>
      <c r="CH21" s="62">
        <v>10.760903591805331</v>
      </c>
      <c r="CI21" s="62">
        <v>8.1883173185810492</v>
      </c>
      <c r="CJ21" s="62">
        <v>6.0233485985511406</v>
      </c>
      <c r="CK21" s="62">
        <v>4.2575053993573873</v>
      </c>
      <c r="CL21" s="62">
        <v>2.891287252314978</v>
      </c>
      <c r="CM21" s="62">
        <v>1.8767391511657521</v>
      </c>
      <c r="CN21" s="62">
        <v>1.1624093704452234</v>
      </c>
      <c r="CO21" s="62">
        <v>0.72831665754582542</v>
      </c>
      <c r="CP21" s="62">
        <v>0.55597835380555816</v>
      </c>
      <c r="CQ21" s="62">
        <v>0.43409271289939799</v>
      </c>
      <c r="CR21" s="62">
        <v>0.2452698757578877</v>
      </c>
      <c r="CS21" s="62">
        <v>4.0961567845512817E-2</v>
      </c>
      <c r="CT21" s="62">
        <v>4.0961567845512817E-2</v>
      </c>
      <c r="CU21" s="62">
        <v>3.2469535487296745E-2</v>
      </c>
      <c r="CV21" s="62">
        <v>2.4477034444269855E-2</v>
      </c>
      <c r="CW21" s="62">
        <v>1.598500208605378E-2</v>
      </c>
      <c r="CX21" s="62">
        <v>7.9925010430268902E-3</v>
      </c>
      <c r="CY21" s="62">
        <v>3.4967192063242651E-3</v>
      </c>
      <c r="CZ21" s="62" t="s">
        <v>229</v>
      </c>
    </row>
    <row r="22" spans="1:104" x14ac:dyDescent="0.25">
      <c r="A22">
        <f t="shared" si="1"/>
        <v>1969</v>
      </c>
      <c r="B22" s="21">
        <f t="shared" si="0"/>
        <v>54859.20199999999</v>
      </c>
      <c r="C22" s="62">
        <v>2072.393</v>
      </c>
      <c r="D22" s="62">
        <v>1964.191</v>
      </c>
      <c r="E22" s="62">
        <v>1865.865</v>
      </c>
      <c r="F22" s="62">
        <v>1776.6980000000001</v>
      </c>
      <c r="G22" s="62">
        <v>1710.5640000000001</v>
      </c>
      <c r="H22" s="62">
        <v>1635.9269999999999</v>
      </c>
      <c r="I22" s="62">
        <v>1568.5909999999999</v>
      </c>
      <c r="J22" s="62">
        <v>1507.752</v>
      </c>
      <c r="K22" s="62">
        <v>1452.6079999999999</v>
      </c>
      <c r="L22" s="62">
        <v>1403.212</v>
      </c>
      <c r="M22" s="62">
        <v>1359.614</v>
      </c>
      <c r="N22" s="62">
        <v>1316.7249999999999</v>
      </c>
      <c r="O22" s="62">
        <v>1272.0239999999999</v>
      </c>
      <c r="P22" s="62">
        <v>1227.2760000000001</v>
      </c>
      <c r="Q22" s="62">
        <v>1186.2349999999999</v>
      </c>
      <c r="R22" s="62">
        <v>1147.501</v>
      </c>
      <c r="S22" s="62">
        <v>1113.239</v>
      </c>
      <c r="T22" s="62">
        <v>1084.691</v>
      </c>
      <c r="U22" s="62">
        <v>1060.1300000000001</v>
      </c>
      <c r="V22" s="62">
        <v>1036.559</v>
      </c>
      <c r="W22" s="62">
        <v>1014.554</v>
      </c>
      <c r="X22" s="62">
        <v>991.57799999999997</v>
      </c>
      <c r="Y22" s="62">
        <v>966.06299999999999</v>
      </c>
      <c r="Z22" s="62">
        <v>939.01700000000005</v>
      </c>
      <c r="AA22" s="62">
        <v>913.15300000000002</v>
      </c>
      <c r="AB22" s="62">
        <v>888.096</v>
      </c>
      <c r="AC22" s="62">
        <v>862.51099999999997</v>
      </c>
      <c r="AD22" s="62">
        <v>836.05899999999997</v>
      </c>
      <c r="AE22" s="62">
        <v>809.19399999999996</v>
      </c>
      <c r="AF22" s="62">
        <v>782.77700000000004</v>
      </c>
      <c r="AG22" s="62">
        <v>756.72699999999998</v>
      </c>
      <c r="AH22" s="62">
        <v>731.30700000000002</v>
      </c>
      <c r="AI22" s="62">
        <v>706.76</v>
      </c>
      <c r="AJ22" s="62">
        <v>683.05499999999995</v>
      </c>
      <c r="AK22" s="62">
        <v>659.81600000000003</v>
      </c>
      <c r="AL22" s="62">
        <v>637.01199999999994</v>
      </c>
      <c r="AM22" s="62">
        <v>615.60699999999997</v>
      </c>
      <c r="AN22" s="62">
        <v>596.005</v>
      </c>
      <c r="AO22" s="62">
        <v>577.78899999999999</v>
      </c>
      <c r="AP22" s="62">
        <v>560.03599999999994</v>
      </c>
      <c r="AQ22" s="62">
        <v>542.81399999999996</v>
      </c>
      <c r="AR22" s="62">
        <v>526.24300000000005</v>
      </c>
      <c r="AS22" s="62">
        <v>510.25200000000001</v>
      </c>
      <c r="AT22" s="62">
        <v>494.73</v>
      </c>
      <c r="AU22" s="62">
        <v>479.6</v>
      </c>
      <c r="AV22" s="62">
        <v>464.84500000000003</v>
      </c>
      <c r="AW22" s="62">
        <v>450.036</v>
      </c>
      <c r="AX22" s="62">
        <v>434.94</v>
      </c>
      <c r="AY22" s="62">
        <v>419.66699999999997</v>
      </c>
      <c r="AZ22" s="62">
        <v>404.65300000000002</v>
      </c>
      <c r="BA22" s="62">
        <v>389.94</v>
      </c>
      <c r="BB22" s="62">
        <v>374.767</v>
      </c>
      <c r="BC22" s="62">
        <v>358.846</v>
      </c>
      <c r="BD22" s="62">
        <v>342.54399999999998</v>
      </c>
      <c r="BE22" s="62">
        <v>326.44099999999997</v>
      </c>
      <c r="BF22" s="62">
        <v>310.346</v>
      </c>
      <c r="BG22" s="62">
        <v>295.08100000000002</v>
      </c>
      <c r="BH22" s="62">
        <v>281.09100000000001</v>
      </c>
      <c r="BI22" s="62">
        <v>267.96899999999999</v>
      </c>
      <c r="BJ22" s="62">
        <v>254.92400000000001</v>
      </c>
      <c r="BK22" s="62">
        <v>242.203</v>
      </c>
      <c r="BL22" s="62">
        <v>229.20599999999999</v>
      </c>
      <c r="BM22" s="62">
        <v>215.577</v>
      </c>
      <c r="BN22" s="62">
        <v>201.67500000000001</v>
      </c>
      <c r="BO22" s="62">
        <v>188.119</v>
      </c>
      <c r="BP22" s="62">
        <v>174.69300000000001</v>
      </c>
      <c r="BQ22" s="62">
        <v>162.083</v>
      </c>
      <c r="BR22" s="62">
        <v>150.667</v>
      </c>
      <c r="BS22" s="62">
        <v>140.06200000000001</v>
      </c>
      <c r="BT22" s="62">
        <v>129.648</v>
      </c>
      <c r="BU22" s="62">
        <v>119.724</v>
      </c>
      <c r="BV22" s="62">
        <v>109.242</v>
      </c>
      <c r="BW22" s="62">
        <v>97.683999999999997</v>
      </c>
      <c r="BX22" s="62">
        <v>85.632999999999996</v>
      </c>
      <c r="BY22" s="62">
        <v>74.218000000000004</v>
      </c>
      <c r="BZ22" s="62">
        <v>63.231000000000002</v>
      </c>
      <c r="CA22" s="62">
        <v>53.23</v>
      </c>
      <c r="CB22" s="62">
        <v>44.616</v>
      </c>
      <c r="CC22" s="62">
        <v>37.143000000000001</v>
      </c>
      <c r="CD22" s="62">
        <v>30.1</v>
      </c>
      <c r="CE22" s="62">
        <v>22.743694796785849</v>
      </c>
      <c r="CF22" s="62">
        <v>17.982646199860209</v>
      </c>
      <c r="CG22" s="62">
        <v>13.946872794065856</v>
      </c>
      <c r="CH22" s="62">
        <v>10.715965821227902</v>
      </c>
      <c r="CI22" s="62">
        <v>8.1541227249822548</v>
      </c>
      <c r="CJ22" s="62">
        <v>5.998194962044658</v>
      </c>
      <c r="CK22" s="62">
        <v>4.2397259629711916</v>
      </c>
      <c r="CL22" s="62">
        <v>2.8792131730232615</v>
      </c>
      <c r="CM22" s="62">
        <v>1.8689018471058039</v>
      </c>
      <c r="CN22" s="62">
        <v>1.1575551232939061</v>
      </c>
      <c r="CO22" s="62">
        <v>0.72527519113129135</v>
      </c>
      <c r="CP22" s="62">
        <v>0.55365657594590356</v>
      </c>
      <c r="CQ22" s="62">
        <v>0.43227993216261468</v>
      </c>
      <c r="CR22" s="62">
        <v>0.24424562335079839</v>
      </c>
      <c r="CS22" s="62">
        <v>4.0790511435367556E-2</v>
      </c>
      <c r="CT22" s="62">
        <v>4.0790511435367556E-2</v>
      </c>
      <c r="CU22" s="62">
        <v>3.2333941991449892E-2</v>
      </c>
      <c r="CV22" s="62">
        <v>2.4374817808939152E-2</v>
      </c>
      <c r="CW22" s="62">
        <v>1.5918248365021485E-2</v>
      </c>
      <c r="CX22" s="62">
        <v>7.9591241825107423E-3</v>
      </c>
      <c r="CY22" s="62">
        <v>3.4821168298484503E-3</v>
      </c>
      <c r="CZ22" s="62" t="s">
        <v>229</v>
      </c>
    </row>
    <row r="23" spans="1:104" x14ac:dyDescent="0.25">
      <c r="A23">
        <f t="shared" si="1"/>
        <v>1970</v>
      </c>
      <c r="B23" s="21">
        <f t="shared" si="0"/>
        <v>56131.845000000023</v>
      </c>
      <c r="C23" s="62">
        <v>2137.1120000000001</v>
      </c>
      <c r="D23" s="62">
        <v>2021.825</v>
      </c>
      <c r="E23" s="62">
        <v>1917.8610000000001</v>
      </c>
      <c r="F23" s="62">
        <v>1824.337</v>
      </c>
      <c r="G23" s="62">
        <v>1740.365</v>
      </c>
      <c r="H23" s="62">
        <v>1665.0640000000001</v>
      </c>
      <c r="I23" s="62">
        <v>1597.5519999999999</v>
      </c>
      <c r="J23" s="62">
        <v>1536.943</v>
      </c>
      <c r="K23" s="62">
        <v>1482.3510000000001</v>
      </c>
      <c r="L23" s="62">
        <v>1432.8979999999999</v>
      </c>
      <c r="M23" s="62">
        <v>1388.768</v>
      </c>
      <c r="N23" s="62">
        <v>1350.154</v>
      </c>
      <c r="O23" s="62">
        <v>1310.8030000000001</v>
      </c>
      <c r="P23" s="62">
        <v>1267.6859999999999</v>
      </c>
      <c r="Q23" s="62">
        <v>1223.136</v>
      </c>
      <c r="R23" s="62">
        <v>1182.0360000000001</v>
      </c>
      <c r="S23" s="62">
        <v>1142.827</v>
      </c>
      <c r="T23" s="62">
        <v>1108.01</v>
      </c>
      <c r="U23" s="62">
        <v>1079.134</v>
      </c>
      <c r="V23" s="62">
        <v>1054.356</v>
      </c>
      <c r="W23" s="62">
        <v>1030.2570000000001</v>
      </c>
      <c r="X23" s="62">
        <v>1007.496</v>
      </c>
      <c r="Y23" s="62">
        <v>983.94399999999996</v>
      </c>
      <c r="Z23" s="62">
        <v>958.19</v>
      </c>
      <c r="AA23" s="62">
        <v>931.13499999999999</v>
      </c>
      <c r="AB23" s="62">
        <v>905.20699999999999</v>
      </c>
      <c r="AC23" s="62">
        <v>880.07</v>
      </c>
      <c r="AD23" s="62">
        <v>854.51</v>
      </c>
      <c r="AE23" s="62">
        <v>828.21500000000003</v>
      </c>
      <c r="AF23" s="62">
        <v>801.59299999999996</v>
      </c>
      <c r="AG23" s="62">
        <v>775.44</v>
      </c>
      <c r="AH23" s="62">
        <v>749.68600000000004</v>
      </c>
      <c r="AI23" s="62">
        <v>724.52300000000002</v>
      </c>
      <c r="AJ23" s="62">
        <v>700.15599999999995</v>
      </c>
      <c r="AK23" s="62">
        <v>676.57500000000005</v>
      </c>
      <c r="AL23" s="62">
        <v>653.47799999999995</v>
      </c>
      <c r="AM23" s="62">
        <v>630.82100000000003</v>
      </c>
      <c r="AN23" s="62">
        <v>609.53499999999997</v>
      </c>
      <c r="AO23" s="62">
        <v>590.01700000000005</v>
      </c>
      <c r="AP23" s="62">
        <v>571.85699999999997</v>
      </c>
      <c r="AQ23" s="62">
        <v>554.15099999999995</v>
      </c>
      <c r="AR23" s="62">
        <v>536.96100000000001</v>
      </c>
      <c r="AS23" s="62">
        <v>520.42200000000003</v>
      </c>
      <c r="AT23" s="62">
        <v>504.47800000000001</v>
      </c>
      <c r="AU23" s="62">
        <v>489.00400000000002</v>
      </c>
      <c r="AV23" s="62">
        <v>473.90699999999998</v>
      </c>
      <c r="AW23" s="62">
        <v>459.17500000000001</v>
      </c>
      <c r="AX23" s="62">
        <v>444.36799999999999</v>
      </c>
      <c r="AY23" s="62">
        <v>429.24700000000001</v>
      </c>
      <c r="AZ23" s="62">
        <v>413.928</v>
      </c>
      <c r="BA23" s="62">
        <v>398.85700000000003</v>
      </c>
      <c r="BB23" s="62">
        <v>384.06799999999998</v>
      </c>
      <c r="BC23" s="62">
        <v>368.822</v>
      </c>
      <c r="BD23" s="62">
        <v>352.834</v>
      </c>
      <c r="BE23" s="62">
        <v>336.464</v>
      </c>
      <c r="BF23" s="62">
        <v>320.27800000000002</v>
      </c>
      <c r="BG23" s="62">
        <v>304.09300000000002</v>
      </c>
      <c r="BH23" s="62">
        <v>288.69299999999998</v>
      </c>
      <c r="BI23" s="62">
        <v>274.50599999999997</v>
      </c>
      <c r="BJ23" s="62">
        <v>261.14499999999998</v>
      </c>
      <c r="BK23" s="62">
        <v>247.85900000000001</v>
      </c>
      <c r="BL23" s="62">
        <v>234.89099999999999</v>
      </c>
      <c r="BM23" s="62">
        <v>221.648</v>
      </c>
      <c r="BN23" s="62">
        <v>207.78700000000001</v>
      </c>
      <c r="BO23" s="62">
        <v>193.66300000000001</v>
      </c>
      <c r="BP23" s="62">
        <v>179.898</v>
      </c>
      <c r="BQ23" s="62">
        <v>166.29</v>
      </c>
      <c r="BR23" s="62">
        <v>153.471</v>
      </c>
      <c r="BS23" s="62">
        <v>141.79400000000001</v>
      </c>
      <c r="BT23" s="62">
        <v>130.91499999999999</v>
      </c>
      <c r="BU23" s="62">
        <v>120.277</v>
      </c>
      <c r="BV23" s="62">
        <v>110.164</v>
      </c>
      <c r="BW23" s="62">
        <v>99.614999999999995</v>
      </c>
      <c r="BX23" s="62">
        <v>88.159000000000006</v>
      </c>
      <c r="BY23" s="62">
        <v>76.344999999999999</v>
      </c>
      <c r="BZ23" s="62">
        <v>65.2</v>
      </c>
      <c r="CA23" s="62">
        <v>54.518000000000001</v>
      </c>
      <c r="CB23" s="62">
        <v>44.945</v>
      </c>
      <c r="CC23" s="62">
        <v>36.908999999999999</v>
      </c>
      <c r="CD23" s="62">
        <v>30.120999999999999</v>
      </c>
      <c r="CE23" s="62">
        <v>21.317754712585135</v>
      </c>
      <c r="CF23" s="62">
        <v>16.855205110560853</v>
      </c>
      <c r="CG23" s="62">
        <v>13.072458801792383</v>
      </c>
      <c r="CH23" s="62">
        <v>10.044116970724811</v>
      </c>
      <c r="CI23" s="62">
        <v>7.6428913463987129</v>
      </c>
      <c r="CJ23" s="62">
        <v>5.622131762742538</v>
      </c>
      <c r="CK23" s="62">
        <v>3.9739118439089944</v>
      </c>
      <c r="CL23" s="62">
        <v>2.6986978473008634</v>
      </c>
      <c r="CM23" s="62">
        <v>1.7517290622510961</v>
      </c>
      <c r="CN23" s="62">
        <v>1.0849809762731701</v>
      </c>
      <c r="CO23" s="62">
        <v>0.67980329325581523</v>
      </c>
      <c r="CP23" s="62">
        <v>0.51894448929610593</v>
      </c>
      <c r="CQ23" s="62">
        <v>0.40517768301735491</v>
      </c>
      <c r="CR23" s="62">
        <v>0.22893238476584724</v>
      </c>
      <c r="CS23" s="62">
        <v>3.823310702810484E-2</v>
      </c>
      <c r="CT23" s="62">
        <v>3.823310702810484E-2</v>
      </c>
      <c r="CU23" s="62">
        <v>3.0306731180814808E-2</v>
      </c>
      <c r="CV23" s="62">
        <v>2.2846612736306553E-2</v>
      </c>
      <c r="CW23" s="62">
        <v>1.4920236889016522E-2</v>
      </c>
      <c r="CX23" s="62">
        <v>7.4601184445082609E-3</v>
      </c>
      <c r="CY23" s="62">
        <v>3.2638018194723643E-3</v>
      </c>
      <c r="CZ23" s="62" t="s">
        <v>229</v>
      </c>
    </row>
    <row r="24" spans="1:104" x14ac:dyDescent="0.25">
      <c r="A24">
        <f t="shared" si="1"/>
        <v>1971</v>
      </c>
      <c r="B24" s="21">
        <f t="shared" si="0"/>
        <v>57453.734999999993</v>
      </c>
      <c r="C24" s="62">
        <v>2206.6379999999999</v>
      </c>
      <c r="D24" s="62">
        <v>2086.174</v>
      </c>
      <c r="E24" s="62">
        <v>1977.0719999999999</v>
      </c>
      <c r="F24" s="62">
        <v>1879.373</v>
      </c>
      <c r="G24" s="62">
        <v>1792.028</v>
      </c>
      <c r="H24" s="62">
        <v>1713.9880000000001</v>
      </c>
      <c r="I24" s="62">
        <v>1644.5139999999999</v>
      </c>
      <c r="J24" s="62">
        <v>1582.865</v>
      </c>
      <c r="K24" s="62">
        <v>1526.4580000000001</v>
      </c>
      <c r="L24" s="62">
        <v>1473.627</v>
      </c>
      <c r="M24" s="62">
        <v>1424.251</v>
      </c>
      <c r="N24" s="62">
        <v>1380.1010000000001</v>
      </c>
      <c r="O24" s="62">
        <v>1341.105</v>
      </c>
      <c r="P24" s="62">
        <v>1301.327</v>
      </c>
      <c r="Q24" s="62">
        <v>1258.0719999999999</v>
      </c>
      <c r="R24" s="62">
        <v>1213.527</v>
      </c>
      <c r="S24" s="62">
        <v>1172.1030000000001</v>
      </c>
      <c r="T24" s="62">
        <v>1132.336</v>
      </c>
      <c r="U24" s="62">
        <v>1097.098</v>
      </c>
      <c r="V24" s="62">
        <v>1068.08</v>
      </c>
      <c r="W24" s="62">
        <v>1043.348</v>
      </c>
      <c r="X24" s="62">
        <v>1019.241</v>
      </c>
      <c r="Y24" s="62">
        <v>996.45</v>
      </c>
      <c r="Z24" s="62">
        <v>972.96799999999996</v>
      </c>
      <c r="AA24" s="62">
        <v>947.41600000000005</v>
      </c>
      <c r="AB24" s="62">
        <v>920.65099999999995</v>
      </c>
      <c r="AC24" s="62">
        <v>895.02700000000004</v>
      </c>
      <c r="AD24" s="62">
        <v>870.21900000000005</v>
      </c>
      <c r="AE24" s="62">
        <v>844.96299999999997</v>
      </c>
      <c r="AF24" s="62">
        <v>818.90800000000002</v>
      </c>
      <c r="AG24" s="62">
        <v>792.48299999999995</v>
      </c>
      <c r="AH24" s="62">
        <v>766.54200000000003</v>
      </c>
      <c r="AI24" s="62">
        <v>741.00400000000002</v>
      </c>
      <c r="AJ24" s="62">
        <v>716.03700000000003</v>
      </c>
      <c r="AK24" s="62">
        <v>691.84</v>
      </c>
      <c r="AL24" s="62">
        <v>668.40899999999999</v>
      </c>
      <c r="AM24" s="62">
        <v>645.44799999999998</v>
      </c>
      <c r="AN24" s="62">
        <v>622.91200000000003</v>
      </c>
      <c r="AO24" s="62">
        <v>601.74199999999996</v>
      </c>
      <c r="AP24" s="62">
        <v>582.33799999999997</v>
      </c>
      <c r="AQ24" s="62">
        <v>564.28599999999994</v>
      </c>
      <c r="AR24" s="62">
        <v>546.66899999999998</v>
      </c>
      <c r="AS24" s="62">
        <v>529.55600000000004</v>
      </c>
      <c r="AT24" s="62">
        <v>513.06500000000005</v>
      </c>
      <c r="AU24" s="62">
        <v>497.12900000000002</v>
      </c>
      <c r="AV24" s="62">
        <v>481.63499999999999</v>
      </c>
      <c r="AW24" s="62">
        <v>466.505</v>
      </c>
      <c r="AX24" s="62">
        <v>451.72300000000001</v>
      </c>
      <c r="AY24" s="62">
        <v>436.85500000000002</v>
      </c>
      <c r="AZ24" s="62">
        <v>421.66199999999998</v>
      </c>
      <c r="BA24" s="62">
        <v>406.26</v>
      </c>
      <c r="BB24" s="62">
        <v>391.09199999999998</v>
      </c>
      <c r="BC24" s="62">
        <v>376.19200000000001</v>
      </c>
      <c r="BD24" s="62">
        <v>360.82299999999998</v>
      </c>
      <c r="BE24" s="62">
        <v>344.69799999999998</v>
      </c>
      <c r="BF24" s="62">
        <v>328.178</v>
      </c>
      <c r="BG24" s="62">
        <v>311.84100000000001</v>
      </c>
      <c r="BH24" s="62">
        <v>295.51</v>
      </c>
      <c r="BI24" s="62">
        <v>279.93400000000003</v>
      </c>
      <c r="BJ24" s="62">
        <v>265.52999999999997</v>
      </c>
      <c r="BK24" s="62">
        <v>251.929</v>
      </c>
      <c r="BL24" s="62">
        <v>238.42099999999999</v>
      </c>
      <c r="BM24" s="62">
        <v>225.239</v>
      </c>
      <c r="BN24" s="62">
        <v>211.827</v>
      </c>
      <c r="BO24" s="62">
        <v>197.86500000000001</v>
      </c>
      <c r="BP24" s="62">
        <v>183.69200000000001</v>
      </c>
      <c r="BQ24" s="62">
        <v>169.91</v>
      </c>
      <c r="BR24" s="62">
        <v>156.34</v>
      </c>
      <c r="BS24" s="62">
        <v>143.559</v>
      </c>
      <c r="BT24" s="62">
        <v>131.90199999999999</v>
      </c>
      <c r="BU24" s="62">
        <v>121.05800000000001</v>
      </c>
      <c r="BV24" s="62">
        <v>110.512</v>
      </c>
      <c r="BW24" s="62">
        <v>100.515</v>
      </c>
      <c r="BX24" s="62">
        <v>90.266000000000005</v>
      </c>
      <c r="BY24" s="62">
        <v>79.367999999999995</v>
      </c>
      <c r="BZ24" s="62">
        <v>68.290999999999997</v>
      </c>
      <c r="CA24" s="62">
        <v>57.886000000000003</v>
      </c>
      <c r="CB24" s="62">
        <v>47.963999999999999</v>
      </c>
      <c r="CC24" s="62">
        <v>39.170999999999999</v>
      </c>
      <c r="CD24" s="62">
        <v>31.91</v>
      </c>
      <c r="CE24" s="62">
        <v>24.348001257050591</v>
      </c>
      <c r="CF24" s="62">
        <v>19.251115361483322</v>
      </c>
      <c r="CG24" s="62">
        <v>14.930664492113635</v>
      </c>
      <c r="CH24" s="62">
        <v>11.47185413878489</v>
      </c>
      <c r="CI24" s="62">
        <v>8.7293024344518564</v>
      </c>
      <c r="CJ24" s="62">
        <v>6.4212987283199414</v>
      </c>
      <c r="CK24" s="62">
        <v>4.5387899370932878</v>
      </c>
      <c r="CL24" s="62">
        <v>3.0823085950834157</v>
      </c>
      <c r="CM24" s="62">
        <v>2.0007314083843113</v>
      </c>
      <c r="CN24" s="62">
        <v>1.2392073429093136</v>
      </c>
      <c r="CO24" s="62">
        <v>0.77643502619758453</v>
      </c>
      <c r="CP24" s="62">
        <v>0.59271068872284749</v>
      </c>
      <c r="CQ24" s="62">
        <v>0.46277231671172903</v>
      </c>
      <c r="CR24" s="62">
        <v>0.26147434695679972</v>
      </c>
      <c r="CS24" s="62">
        <v>4.3667813544720123E-2</v>
      </c>
      <c r="CT24" s="62">
        <v>4.3667813544720123E-2</v>
      </c>
      <c r="CU24" s="62">
        <v>3.4614730248863509E-2</v>
      </c>
      <c r="CV24" s="62">
        <v>2.609418126452788E-2</v>
      </c>
      <c r="CW24" s="62">
        <v>1.7041097968671266E-2</v>
      </c>
      <c r="CX24" s="62">
        <v>8.5205489843356332E-3</v>
      </c>
      <c r="CY24" s="62">
        <v>3.7277401806468397E-3</v>
      </c>
      <c r="CZ24" s="62" t="s">
        <v>229</v>
      </c>
    </row>
    <row r="25" spans="1:104" x14ac:dyDescent="0.25">
      <c r="A25">
        <f t="shared" si="1"/>
        <v>1972</v>
      </c>
      <c r="B25" s="21">
        <f t="shared" si="0"/>
        <v>58829.320999999967</v>
      </c>
      <c r="C25" s="62">
        <v>2287.2800000000002</v>
      </c>
      <c r="D25" s="62">
        <v>2149.5880000000002</v>
      </c>
      <c r="E25" s="62">
        <v>2036.43</v>
      </c>
      <c r="F25" s="62">
        <v>1933.44</v>
      </c>
      <c r="G25" s="62">
        <v>1841.9359999999999</v>
      </c>
      <c r="H25" s="62">
        <v>1760.7080000000001</v>
      </c>
      <c r="I25" s="62">
        <v>1688.5419999999999</v>
      </c>
      <c r="J25" s="62">
        <v>1624.8389999999999</v>
      </c>
      <c r="K25" s="62">
        <v>1569.0050000000001</v>
      </c>
      <c r="L25" s="62">
        <v>1516.758</v>
      </c>
      <c r="M25" s="62">
        <v>1465.6569999999999</v>
      </c>
      <c r="N25" s="62">
        <v>1416.3340000000001</v>
      </c>
      <c r="O25" s="62">
        <v>1372.14</v>
      </c>
      <c r="P25" s="62">
        <v>1332.7449999999999</v>
      </c>
      <c r="Q25" s="62">
        <v>1292.5229999999999</v>
      </c>
      <c r="R25" s="62">
        <v>1249.1079999999999</v>
      </c>
      <c r="S25" s="62">
        <v>1204.547</v>
      </c>
      <c r="T25" s="62">
        <v>1162.779</v>
      </c>
      <c r="U25" s="62">
        <v>1122.4349999999999</v>
      </c>
      <c r="V25" s="62">
        <v>1086.7629999999999</v>
      </c>
      <c r="W25" s="62">
        <v>1057.588</v>
      </c>
      <c r="X25" s="62">
        <v>1032.8889999999999</v>
      </c>
      <c r="Y25" s="62">
        <v>1008.763</v>
      </c>
      <c r="Z25" s="62">
        <v>985.93</v>
      </c>
      <c r="AA25" s="62">
        <v>962.50699999999995</v>
      </c>
      <c r="AB25" s="62">
        <v>937.14300000000003</v>
      </c>
      <c r="AC25" s="62">
        <v>910.654</v>
      </c>
      <c r="AD25" s="62">
        <v>885.32100000000003</v>
      </c>
      <c r="AE25" s="62">
        <v>860.83</v>
      </c>
      <c r="AF25" s="62">
        <v>835.86300000000006</v>
      </c>
      <c r="AG25" s="62">
        <v>810.03399999999999</v>
      </c>
      <c r="AH25" s="62">
        <v>783.79300000000001</v>
      </c>
      <c r="AI25" s="62">
        <v>758.05100000000004</v>
      </c>
      <c r="AJ25" s="62">
        <v>732.71500000000003</v>
      </c>
      <c r="AK25" s="62">
        <v>707.93100000000004</v>
      </c>
      <c r="AL25" s="62">
        <v>683.89200000000005</v>
      </c>
      <c r="AM25" s="62">
        <v>660.59699999999998</v>
      </c>
      <c r="AN25" s="62">
        <v>637.76199999999994</v>
      </c>
      <c r="AO25" s="62">
        <v>615.33600000000001</v>
      </c>
      <c r="AP25" s="62">
        <v>594.27</v>
      </c>
      <c r="AQ25" s="62">
        <v>574.971</v>
      </c>
      <c r="AR25" s="62">
        <v>557.01800000000003</v>
      </c>
      <c r="AS25" s="62">
        <v>539.48199999999997</v>
      </c>
      <c r="AT25" s="62">
        <v>522.43499999999995</v>
      </c>
      <c r="AU25" s="62">
        <v>505.98399999999998</v>
      </c>
      <c r="AV25" s="62">
        <v>490.05</v>
      </c>
      <c r="AW25" s="62">
        <v>474.52699999999999</v>
      </c>
      <c r="AX25" s="62">
        <v>459.35599999999999</v>
      </c>
      <c r="AY25" s="62">
        <v>444.51900000000001</v>
      </c>
      <c r="AZ25" s="62">
        <v>429.58100000000002</v>
      </c>
      <c r="BA25" s="62">
        <v>414.30900000000003</v>
      </c>
      <c r="BB25" s="62">
        <v>398.81799999999998</v>
      </c>
      <c r="BC25" s="62">
        <v>383.54500000000002</v>
      </c>
      <c r="BD25" s="62">
        <v>368.52800000000002</v>
      </c>
      <c r="BE25" s="62">
        <v>353.02699999999999</v>
      </c>
      <c r="BF25" s="62">
        <v>336.75799999999998</v>
      </c>
      <c r="BG25" s="62">
        <v>320.08100000000002</v>
      </c>
      <c r="BH25" s="62">
        <v>303.58600000000001</v>
      </c>
      <c r="BI25" s="62">
        <v>287.101</v>
      </c>
      <c r="BJ25" s="62">
        <v>271.34199999999998</v>
      </c>
      <c r="BK25" s="62">
        <v>256.714</v>
      </c>
      <c r="BL25" s="62">
        <v>242.86799999999999</v>
      </c>
      <c r="BM25" s="62">
        <v>229.13</v>
      </c>
      <c r="BN25" s="62">
        <v>215.73</v>
      </c>
      <c r="BO25" s="62">
        <v>202.14500000000001</v>
      </c>
      <c r="BP25" s="62">
        <v>188.072</v>
      </c>
      <c r="BQ25" s="62">
        <v>173.84399999999999</v>
      </c>
      <c r="BR25" s="62">
        <v>160.04</v>
      </c>
      <c r="BS25" s="62">
        <v>146.499</v>
      </c>
      <c r="BT25" s="62">
        <v>133.751</v>
      </c>
      <c r="BU25" s="62">
        <v>122.108</v>
      </c>
      <c r="BV25" s="62">
        <v>111.294</v>
      </c>
      <c r="BW25" s="62">
        <v>100.833</v>
      </c>
      <c r="BX25" s="62">
        <v>90.947000000000003</v>
      </c>
      <c r="BY25" s="62">
        <v>80.992000000000004</v>
      </c>
      <c r="BZ25" s="62">
        <v>70.646000000000001</v>
      </c>
      <c r="CA25" s="62">
        <v>60.296999999999997</v>
      </c>
      <c r="CB25" s="62">
        <v>50.625</v>
      </c>
      <c r="CC25" s="62">
        <v>41.456000000000003</v>
      </c>
      <c r="CD25" s="62">
        <v>33.435000000000002</v>
      </c>
      <c r="CE25" s="62">
        <v>26.618952047854613</v>
      </c>
      <c r="CF25" s="62">
        <v>21.046676943416468</v>
      </c>
      <c r="CG25" s="62">
        <v>16.323255365492876</v>
      </c>
      <c r="CH25" s="62">
        <v>12.541839964455813</v>
      </c>
      <c r="CI25" s="62">
        <v>9.5434890306080966</v>
      </c>
      <c r="CJ25" s="62">
        <v>7.0202166136574204</v>
      </c>
      <c r="CK25" s="62">
        <v>4.9621252445017578</v>
      </c>
      <c r="CL25" s="62">
        <v>3.3697971272059344</v>
      </c>
      <c r="CM25" s="62">
        <v>2.1873406715467683</v>
      </c>
      <c r="CN25" s="62">
        <v>1.354788858847306</v>
      </c>
      <c r="CO25" s="62">
        <v>0.84885352651455626</v>
      </c>
      <c r="CP25" s="62">
        <v>0.64799312415000077</v>
      </c>
      <c r="CQ25" s="62">
        <v>0.5059353323327499</v>
      </c>
      <c r="CR25" s="62">
        <v>0.2858621958289761</v>
      </c>
      <c r="CS25" s="62">
        <v>4.7740733315633478E-2</v>
      </c>
      <c r="CT25" s="62">
        <v>4.7740733315633478E-2</v>
      </c>
      <c r="CU25" s="62">
        <v>3.7843264213611907E-2</v>
      </c>
      <c r="CV25" s="62">
        <v>2.8527999176415131E-2</v>
      </c>
      <c r="CW25" s="62">
        <v>1.8630530074393553E-2</v>
      </c>
      <c r="CX25" s="62">
        <v>9.3152650371967766E-3</v>
      </c>
      <c r="CY25" s="62">
        <v>4.0754284537735906E-3</v>
      </c>
      <c r="CZ25" s="62" t="s">
        <v>229</v>
      </c>
    </row>
    <row r="26" spans="1:104" x14ac:dyDescent="0.25">
      <c r="A26">
        <f t="shared" si="1"/>
        <v>1973</v>
      </c>
      <c r="B26" s="21">
        <f t="shared" si="0"/>
        <v>60285.454999999973</v>
      </c>
      <c r="C26" s="62">
        <v>2376.5059999999999</v>
      </c>
      <c r="D26" s="62">
        <v>2225.4940000000001</v>
      </c>
      <c r="E26" s="62">
        <v>2092.471</v>
      </c>
      <c r="F26" s="62">
        <v>1988.712</v>
      </c>
      <c r="G26" s="62">
        <v>1891.722</v>
      </c>
      <c r="H26" s="62">
        <v>1806.317</v>
      </c>
      <c r="I26" s="62">
        <v>1731.115</v>
      </c>
      <c r="J26" s="62">
        <v>1664.7439999999999</v>
      </c>
      <c r="K26" s="62">
        <v>1606.7429999999999</v>
      </c>
      <c r="L26" s="62">
        <v>1556.6579999999999</v>
      </c>
      <c r="M26" s="62">
        <v>1508.5139999999999</v>
      </c>
      <c r="N26" s="62">
        <v>1459.0909999999999</v>
      </c>
      <c r="O26" s="62">
        <v>1409.7729999999999</v>
      </c>
      <c r="P26" s="62">
        <v>1365.4949999999999</v>
      </c>
      <c r="Q26" s="62">
        <v>1325.665</v>
      </c>
      <c r="R26" s="62">
        <v>1284.96</v>
      </c>
      <c r="S26" s="62">
        <v>1241.345</v>
      </c>
      <c r="T26" s="62">
        <v>1196.7249999999999</v>
      </c>
      <c r="U26" s="62">
        <v>1154.576</v>
      </c>
      <c r="V26" s="62">
        <v>1113.617</v>
      </c>
      <c r="W26" s="62">
        <v>1077.4760000000001</v>
      </c>
      <c r="X26" s="62">
        <v>1048.1189999999999</v>
      </c>
      <c r="Y26" s="62">
        <v>1023.429</v>
      </c>
      <c r="Z26" s="62">
        <v>999.25900000000001</v>
      </c>
      <c r="AA26" s="62">
        <v>976.36500000000001</v>
      </c>
      <c r="AB26" s="62">
        <v>952.97900000000004</v>
      </c>
      <c r="AC26" s="62">
        <v>927.77800000000002</v>
      </c>
      <c r="AD26" s="62">
        <v>901.53899999999999</v>
      </c>
      <c r="AE26" s="62">
        <v>876.47199999999998</v>
      </c>
      <c r="AF26" s="62">
        <v>852.274</v>
      </c>
      <c r="AG26" s="62">
        <v>827.57299999999998</v>
      </c>
      <c r="AH26" s="62">
        <v>801.94399999999996</v>
      </c>
      <c r="AI26" s="62">
        <v>775.86199999999997</v>
      </c>
      <c r="AJ26" s="62">
        <v>750.29399999999998</v>
      </c>
      <c r="AK26" s="62">
        <v>725.13599999999997</v>
      </c>
      <c r="AL26" s="62">
        <v>700.51199999999994</v>
      </c>
      <c r="AM26" s="62">
        <v>676.60699999999997</v>
      </c>
      <c r="AN26" s="62">
        <v>653.42700000000002</v>
      </c>
      <c r="AO26" s="62">
        <v>630.69500000000005</v>
      </c>
      <c r="AP26" s="62">
        <v>608.35799999999995</v>
      </c>
      <c r="AQ26" s="62">
        <v>587.37599999999998</v>
      </c>
      <c r="AR26" s="62">
        <v>568.16200000000003</v>
      </c>
      <c r="AS26" s="62">
        <v>550.29100000000005</v>
      </c>
      <c r="AT26" s="62">
        <v>532.81899999999996</v>
      </c>
      <c r="AU26" s="62">
        <v>515.82399999999996</v>
      </c>
      <c r="AV26" s="62">
        <v>499.39600000000002</v>
      </c>
      <c r="AW26" s="62">
        <v>483.44799999999998</v>
      </c>
      <c r="AX26" s="62">
        <v>467.88299999999998</v>
      </c>
      <c r="AY26" s="62">
        <v>452.65699999999998</v>
      </c>
      <c r="AZ26" s="62">
        <v>437.74799999999999</v>
      </c>
      <c r="BA26" s="62">
        <v>422.72800000000001</v>
      </c>
      <c r="BB26" s="62">
        <v>407.36399999999998</v>
      </c>
      <c r="BC26" s="62">
        <v>391.767</v>
      </c>
      <c r="BD26" s="62">
        <v>376.37599999999998</v>
      </c>
      <c r="BE26" s="62">
        <v>361.22699999999998</v>
      </c>
      <c r="BF26" s="62">
        <v>345.58199999999999</v>
      </c>
      <c r="BG26" s="62">
        <v>329.15199999999999</v>
      </c>
      <c r="BH26" s="62">
        <v>312.30200000000002</v>
      </c>
      <c r="BI26" s="62">
        <v>295.63400000000001</v>
      </c>
      <c r="BJ26" s="62">
        <v>278.98</v>
      </c>
      <c r="BK26" s="62">
        <v>263.024</v>
      </c>
      <c r="BL26" s="62">
        <v>248.15799999999999</v>
      </c>
      <c r="BM26" s="62">
        <v>234.053</v>
      </c>
      <c r="BN26" s="62">
        <v>220.07599999999999</v>
      </c>
      <c r="BO26" s="62">
        <v>206.44399999999999</v>
      </c>
      <c r="BP26" s="62">
        <v>192.67</v>
      </c>
      <c r="BQ26" s="62">
        <v>178.477</v>
      </c>
      <c r="BR26" s="62">
        <v>164.18</v>
      </c>
      <c r="BS26" s="62">
        <v>150.34</v>
      </c>
      <c r="BT26" s="62">
        <v>136.816</v>
      </c>
      <c r="BU26" s="62">
        <v>124.08799999999999</v>
      </c>
      <c r="BV26" s="62">
        <v>112.447</v>
      </c>
      <c r="BW26" s="62">
        <v>101.654</v>
      </c>
      <c r="BX26" s="62">
        <v>91.269000000000005</v>
      </c>
      <c r="BY26" s="62">
        <v>81.483999999999995</v>
      </c>
      <c r="BZ26" s="62">
        <v>71.813000000000002</v>
      </c>
      <c r="CA26" s="62">
        <v>62.006</v>
      </c>
      <c r="CB26" s="62">
        <v>52.375999999999998</v>
      </c>
      <c r="CC26" s="62">
        <v>43.426000000000002</v>
      </c>
      <c r="CD26" s="62">
        <v>34.997999999999998</v>
      </c>
      <c r="CE26" s="62">
        <v>27.894271636712379</v>
      </c>
      <c r="CF26" s="62">
        <v>22.055027660531323</v>
      </c>
      <c r="CG26" s="62">
        <v>17.105305961779163</v>
      </c>
      <c r="CH26" s="62">
        <v>13.142722153891169</v>
      </c>
      <c r="CI26" s="62">
        <v>10.000719596443414</v>
      </c>
      <c r="CJ26" s="62">
        <v>7.3565566675155374</v>
      </c>
      <c r="CK26" s="62">
        <v>5.1998617081800402</v>
      </c>
      <c r="CL26" s="62">
        <v>3.5312448160208936</v>
      </c>
      <c r="CM26" s="62">
        <v>2.2921366229769347</v>
      </c>
      <c r="CN26" s="62">
        <v>1.4196970778992084</v>
      </c>
      <c r="CO26" s="62">
        <v>0.88952227742889811</v>
      </c>
      <c r="CP26" s="62">
        <v>0.67903861095909712</v>
      </c>
      <c r="CQ26" s="62">
        <v>0.53017480047031029</v>
      </c>
      <c r="CR26" s="62">
        <v>0.29955791372948487</v>
      </c>
      <c r="CS26" s="62">
        <v>5.0028001885575886E-2</v>
      </c>
      <c r="CT26" s="62">
        <v>5.0028001885575886E-2</v>
      </c>
      <c r="CU26" s="62">
        <v>3.9656342958078447E-2</v>
      </c>
      <c r="CV26" s="62">
        <v>2.989478161455145E-2</v>
      </c>
      <c r="CW26" s="62">
        <v>1.9523122687054004E-2</v>
      </c>
      <c r="CX26" s="62">
        <v>9.7615613435270022E-3</v>
      </c>
      <c r="CY26" s="62">
        <v>4.2706830877930644E-3</v>
      </c>
      <c r="CZ26" s="62" t="s">
        <v>229</v>
      </c>
    </row>
    <row r="27" spans="1:104" x14ac:dyDescent="0.25">
      <c r="A27">
        <f t="shared" si="1"/>
        <v>1974</v>
      </c>
      <c r="B27" s="21">
        <f t="shared" si="0"/>
        <v>61857.025000000001</v>
      </c>
      <c r="C27" s="62">
        <v>2470.7719999999999</v>
      </c>
      <c r="D27" s="62">
        <v>2308.2849999999999</v>
      </c>
      <c r="E27" s="62">
        <v>2165.5140000000001</v>
      </c>
      <c r="F27" s="62">
        <v>2040.7670000000001</v>
      </c>
      <c r="G27" s="62">
        <v>1944.0319999999999</v>
      </c>
      <c r="H27" s="62">
        <v>1852.8979999999999</v>
      </c>
      <c r="I27" s="62">
        <v>1773.461</v>
      </c>
      <c r="J27" s="62">
        <v>1704.175</v>
      </c>
      <c r="K27" s="62">
        <v>1643.498</v>
      </c>
      <c r="L27" s="62">
        <v>1591.114</v>
      </c>
      <c r="M27" s="62">
        <v>1546.7049999999999</v>
      </c>
      <c r="N27" s="62">
        <v>1502.5909999999999</v>
      </c>
      <c r="O27" s="62">
        <v>1454.771</v>
      </c>
      <c r="P27" s="62">
        <v>1405.383</v>
      </c>
      <c r="Q27" s="62">
        <v>1360.952</v>
      </c>
      <c r="R27" s="62">
        <v>1320.624</v>
      </c>
      <c r="S27" s="62">
        <v>1279.375</v>
      </c>
      <c r="T27" s="62">
        <v>1235.491</v>
      </c>
      <c r="U27" s="62">
        <v>1190.7449999999999</v>
      </c>
      <c r="V27" s="62">
        <v>1148.1469999999999</v>
      </c>
      <c r="W27" s="62">
        <v>1106.511</v>
      </c>
      <c r="X27" s="62">
        <v>1069.846</v>
      </c>
      <c r="Y27" s="62">
        <v>1040.26</v>
      </c>
      <c r="Z27" s="62">
        <v>1015.542</v>
      </c>
      <c r="AA27" s="62">
        <v>991.29200000000003</v>
      </c>
      <c r="AB27" s="62">
        <v>968.29899999999998</v>
      </c>
      <c r="AC27" s="62">
        <v>944.91399999999999</v>
      </c>
      <c r="AD27" s="62">
        <v>919.83900000000006</v>
      </c>
      <c r="AE27" s="62">
        <v>893.80799999999999</v>
      </c>
      <c r="AF27" s="62">
        <v>868.97</v>
      </c>
      <c r="AG27" s="62">
        <v>845.02700000000004</v>
      </c>
      <c r="AH27" s="62">
        <v>820.55399999999997</v>
      </c>
      <c r="AI27" s="62">
        <v>795.08699999999999</v>
      </c>
      <c r="AJ27" s="62">
        <v>769.12300000000005</v>
      </c>
      <c r="AK27" s="62">
        <v>743.68899999999996</v>
      </c>
      <c r="AL27" s="62">
        <v>718.67200000000003</v>
      </c>
      <c r="AM27" s="62">
        <v>694.16800000000001</v>
      </c>
      <c r="AN27" s="62">
        <v>670.36099999999999</v>
      </c>
      <c r="AO27" s="62">
        <v>647.26</v>
      </c>
      <c r="AP27" s="62">
        <v>624.59699999999998</v>
      </c>
      <c r="AQ27" s="62">
        <v>602.31299999999999</v>
      </c>
      <c r="AR27" s="62">
        <v>581.38300000000004</v>
      </c>
      <c r="AS27" s="62">
        <v>562.22699999999998</v>
      </c>
      <c r="AT27" s="62">
        <v>544.40800000000002</v>
      </c>
      <c r="AU27" s="62">
        <v>526.97400000000005</v>
      </c>
      <c r="AV27" s="62">
        <v>510.00400000000002</v>
      </c>
      <c r="AW27" s="62">
        <v>493.57400000000001</v>
      </c>
      <c r="AX27" s="62">
        <v>477.58800000000002</v>
      </c>
      <c r="AY27" s="62">
        <v>461.95600000000002</v>
      </c>
      <c r="AZ27" s="62">
        <v>446.65199999999999</v>
      </c>
      <c r="BA27" s="62">
        <v>431.649</v>
      </c>
      <c r="BB27" s="62">
        <v>416.52300000000002</v>
      </c>
      <c r="BC27" s="62">
        <v>401.04199999999997</v>
      </c>
      <c r="BD27" s="62">
        <v>385.31599999999997</v>
      </c>
      <c r="BE27" s="62">
        <v>369.78399999999999</v>
      </c>
      <c r="BF27" s="62">
        <v>354.47899999999998</v>
      </c>
      <c r="BG27" s="62">
        <v>338.66399999999999</v>
      </c>
      <c r="BH27" s="62">
        <v>322.04899999999998</v>
      </c>
      <c r="BI27" s="62">
        <v>305.00200000000001</v>
      </c>
      <c r="BJ27" s="62">
        <v>288.13299999999998</v>
      </c>
      <c r="BK27" s="62">
        <v>271.28399999999999</v>
      </c>
      <c r="BL27" s="62">
        <v>255.10599999999999</v>
      </c>
      <c r="BM27" s="62">
        <v>239.97900000000001</v>
      </c>
      <c r="BN27" s="62">
        <v>225.596</v>
      </c>
      <c r="BO27" s="62">
        <v>211.35400000000001</v>
      </c>
      <c r="BP27" s="62">
        <v>197.47</v>
      </c>
      <c r="BQ27" s="62">
        <v>183.489</v>
      </c>
      <c r="BR27" s="62">
        <v>169.15</v>
      </c>
      <c r="BS27" s="62">
        <v>154.76300000000001</v>
      </c>
      <c r="BT27" s="62">
        <v>140.86699999999999</v>
      </c>
      <c r="BU27" s="62">
        <v>127.33799999999999</v>
      </c>
      <c r="BV27" s="62">
        <v>114.611</v>
      </c>
      <c r="BW27" s="62">
        <v>102.955</v>
      </c>
      <c r="BX27" s="62">
        <v>92.164000000000001</v>
      </c>
      <c r="BY27" s="62">
        <v>81.838999999999999</v>
      </c>
      <c r="BZ27" s="62">
        <v>72.141000000000005</v>
      </c>
      <c r="CA27" s="62">
        <v>62.738999999999997</v>
      </c>
      <c r="CB27" s="62">
        <v>53.457999999999998</v>
      </c>
      <c r="CC27" s="62">
        <v>44.53</v>
      </c>
      <c r="CD27" s="62">
        <v>36.289000000000001</v>
      </c>
      <c r="CE27" s="62">
        <v>28.009466587920389</v>
      </c>
      <c r="CF27" s="62">
        <v>22.146108290573746</v>
      </c>
      <c r="CG27" s="62">
        <v>17.175945730091733</v>
      </c>
      <c r="CH27" s="62">
        <v>13.196997643030143</v>
      </c>
      <c r="CI27" s="62">
        <v>10.042019560140659</v>
      </c>
      <c r="CJ27" s="62">
        <v>7.3869370336857045</v>
      </c>
      <c r="CK27" s="62">
        <v>5.2213355729062245</v>
      </c>
      <c r="CL27" s="62">
        <v>3.5458277949056942</v>
      </c>
      <c r="CM27" s="62">
        <v>2.3016024577506382</v>
      </c>
      <c r="CN27" s="62">
        <v>1.4255599997832671</v>
      </c>
      <c r="CO27" s="62">
        <v>0.89319573686463394</v>
      </c>
      <c r="CP27" s="62">
        <v>0.68184283616621244</v>
      </c>
      <c r="CQ27" s="62">
        <v>0.53236426291863304</v>
      </c>
      <c r="CR27" s="62">
        <v>0.30079499780557978</v>
      </c>
      <c r="CS27" s="62">
        <v>5.0234602484842246E-2</v>
      </c>
      <c r="CT27" s="62">
        <v>5.0234602484842246E-2</v>
      </c>
      <c r="CU27" s="62">
        <v>3.982011172578958E-2</v>
      </c>
      <c r="CV27" s="62">
        <v>3.0018238070210611E-2</v>
      </c>
      <c r="CW27" s="62">
        <v>1.9603747311157948E-2</v>
      </c>
      <c r="CX27" s="62">
        <v>9.8018736555789739E-3</v>
      </c>
      <c r="CY27" s="62">
        <v>4.2883197243158014E-3</v>
      </c>
      <c r="CZ27" s="62" t="s">
        <v>229</v>
      </c>
    </row>
    <row r="28" spans="1:104" x14ac:dyDescent="0.25">
      <c r="A28">
        <f t="shared" si="1"/>
        <v>1975</v>
      </c>
      <c r="B28" s="21">
        <f t="shared" si="0"/>
        <v>63565.600999999973</v>
      </c>
      <c r="C28" s="62">
        <v>2566.92</v>
      </c>
      <c r="D28" s="62">
        <v>2396.6509999999998</v>
      </c>
      <c r="E28" s="62">
        <v>2246.7829999999999</v>
      </c>
      <c r="F28" s="62">
        <v>2115.6010000000001</v>
      </c>
      <c r="G28" s="62">
        <v>2001.39</v>
      </c>
      <c r="H28" s="62">
        <v>1902.4390000000001</v>
      </c>
      <c r="I28" s="62">
        <v>1817.03</v>
      </c>
      <c r="J28" s="62">
        <v>1743.452</v>
      </c>
      <c r="K28" s="62">
        <v>1679.9880000000001</v>
      </c>
      <c r="L28" s="62">
        <v>1624.9269999999999</v>
      </c>
      <c r="M28" s="62">
        <v>1578.0909999999999</v>
      </c>
      <c r="N28" s="62">
        <v>1539.306</v>
      </c>
      <c r="O28" s="62">
        <v>1499.164</v>
      </c>
      <c r="P28" s="62">
        <v>1452.8720000000001</v>
      </c>
      <c r="Q28" s="62">
        <v>1403.3320000000001</v>
      </c>
      <c r="R28" s="62">
        <v>1358.672</v>
      </c>
      <c r="S28" s="62">
        <v>1317.778</v>
      </c>
      <c r="T28" s="62">
        <v>1275.912</v>
      </c>
      <c r="U28" s="62">
        <v>1231.6859999999999</v>
      </c>
      <c r="V28" s="62">
        <v>1186.7370000000001</v>
      </c>
      <c r="W28" s="62">
        <v>1143.6179999999999</v>
      </c>
      <c r="X28" s="62">
        <v>1101.2329999999999</v>
      </c>
      <c r="Y28" s="62">
        <v>1063.98</v>
      </c>
      <c r="Z28" s="62">
        <v>1034.114</v>
      </c>
      <c r="AA28" s="62">
        <v>1009.326</v>
      </c>
      <c r="AB28" s="62">
        <v>984.95600000000002</v>
      </c>
      <c r="AC28" s="62">
        <v>961.82600000000002</v>
      </c>
      <c r="AD28" s="62">
        <v>938.40200000000004</v>
      </c>
      <c r="AE28" s="62">
        <v>913.41</v>
      </c>
      <c r="AF28" s="62">
        <v>887.54700000000003</v>
      </c>
      <c r="AG28" s="62">
        <v>862.89499999999998</v>
      </c>
      <c r="AH28" s="62">
        <v>839.16899999999998</v>
      </c>
      <c r="AI28" s="62">
        <v>814.88300000000004</v>
      </c>
      <c r="AJ28" s="62">
        <v>789.53599999999994</v>
      </c>
      <c r="AK28" s="62">
        <v>763.64700000000005</v>
      </c>
      <c r="AL28" s="62">
        <v>738.30600000000004</v>
      </c>
      <c r="AM28" s="62">
        <v>713.38599999999997</v>
      </c>
      <c r="AN28" s="62">
        <v>688.96400000000006</v>
      </c>
      <c r="AO28" s="62">
        <v>665.21500000000003</v>
      </c>
      <c r="AP28" s="62">
        <v>642.154</v>
      </c>
      <c r="AQ28" s="62">
        <v>619.52200000000005</v>
      </c>
      <c r="AR28" s="62">
        <v>597.255</v>
      </c>
      <c r="AS28" s="62">
        <v>576.34199999999998</v>
      </c>
      <c r="AT28" s="62">
        <v>557.21</v>
      </c>
      <c r="AU28" s="62">
        <v>539.41600000000005</v>
      </c>
      <c r="AV28" s="62">
        <v>521.99</v>
      </c>
      <c r="AW28" s="62">
        <v>505.017</v>
      </c>
      <c r="AX28" s="62">
        <v>488.55700000000002</v>
      </c>
      <c r="AY28" s="62">
        <v>472.50599999999997</v>
      </c>
      <c r="AZ28" s="62">
        <v>456.78</v>
      </c>
      <c r="BA28" s="62">
        <v>441.37200000000001</v>
      </c>
      <c r="BB28" s="62">
        <v>426.25099999999998</v>
      </c>
      <c r="BC28" s="62">
        <v>410.99200000000002</v>
      </c>
      <c r="BD28" s="62">
        <v>395.36799999999999</v>
      </c>
      <c r="BE28" s="62">
        <v>379.48700000000002</v>
      </c>
      <c r="BF28" s="62">
        <v>363.78500000000003</v>
      </c>
      <c r="BG28" s="62">
        <v>348.3</v>
      </c>
      <c r="BH28" s="62">
        <v>332.28800000000001</v>
      </c>
      <c r="BI28" s="62">
        <v>315.459</v>
      </c>
      <c r="BJ28" s="62">
        <v>298.18299999999999</v>
      </c>
      <c r="BK28" s="62">
        <v>281.08699999999999</v>
      </c>
      <c r="BL28" s="62">
        <v>264.01299999999998</v>
      </c>
      <c r="BM28" s="62">
        <v>247.58600000000001</v>
      </c>
      <c r="BN28" s="62">
        <v>232.172</v>
      </c>
      <c r="BO28" s="62">
        <v>217.483</v>
      </c>
      <c r="BP28" s="62">
        <v>202.95400000000001</v>
      </c>
      <c r="BQ28" s="62">
        <v>188.79300000000001</v>
      </c>
      <c r="BR28" s="62">
        <v>174.57900000000001</v>
      </c>
      <c r="BS28" s="62">
        <v>160.072</v>
      </c>
      <c r="BT28" s="62">
        <v>145.57</v>
      </c>
      <c r="BU28" s="62">
        <v>131.59299999999999</v>
      </c>
      <c r="BV28" s="62">
        <v>118.03700000000001</v>
      </c>
      <c r="BW28" s="62">
        <v>105.29</v>
      </c>
      <c r="BX28" s="62">
        <v>93.597999999999999</v>
      </c>
      <c r="BY28" s="62">
        <v>82.793000000000006</v>
      </c>
      <c r="BZ28" s="62">
        <v>72.510999999999996</v>
      </c>
      <c r="CA28" s="62">
        <v>62.883000000000003</v>
      </c>
      <c r="CB28" s="62">
        <v>53.734999999999999</v>
      </c>
      <c r="CC28" s="62">
        <v>44.966999999999999</v>
      </c>
      <c r="CD28" s="62">
        <v>36.728999999999999</v>
      </c>
      <c r="CE28" s="62">
        <v>26.699960110317026</v>
      </c>
      <c r="CF28" s="62">
        <v>21.110727192930174</v>
      </c>
      <c r="CG28" s="62">
        <v>16.372931073532044</v>
      </c>
      <c r="CH28" s="62">
        <v>12.580007889076125</v>
      </c>
      <c r="CI28" s="62">
        <v>9.5725322308855159</v>
      </c>
      <c r="CJ28" s="62">
        <v>7.0415808711577332</v>
      </c>
      <c r="CK28" s="62">
        <v>4.9772262203414632</v>
      </c>
      <c r="CL28" s="62">
        <v>3.3800522542926656</v>
      </c>
      <c r="CM28" s="62">
        <v>2.1939972908392442</v>
      </c>
      <c r="CN28" s="62">
        <v>1.3589118168173864</v>
      </c>
      <c r="CO28" s="62">
        <v>0.85143679798871907</v>
      </c>
      <c r="CP28" s="62">
        <v>0.6499651276827465</v>
      </c>
      <c r="CQ28" s="62">
        <v>0.5074750188286673</v>
      </c>
      <c r="CR28" s="62">
        <v>0.28673214527603641</v>
      </c>
      <c r="CS28" s="62">
        <v>4.7886020188665959E-2</v>
      </c>
      <c r="CT28" s="62">
        <v>4.7886020188665959E-2</v>
      </c>
      <c r="CU28" s="62">
        <v>3.7958430637357161E-2</v>
      </c>
      <c r="CV28" s="62">
        <v>2.8614816942007709E-2</v>
      </c>
      <c r="CW28" s="62">
        <v>1.8687227390698908E-2</v>
      </c>
      <c r="CX28" s="62">
        <v>9.343613695349454E-3</v>
      </c>
      <c r="CY28" s="62">
        <v>4.0878309917153875E-3</v>
      </c>
      <c r="CZ28" s="62" t="s">
        <v>229</v>
      </c>
    </row>
    <row r="29" spans="1:104" x14ac:dyDescent="0.25">
      <c r="A29">
        <f t="shared" si="1"/>
        <v>1976</v>
      </c>
      <c r="B29" s="21">
        <f t="shared" si="0"/>
        <v>65426.979000000014</v>
      </c>
      <c r="C29" s="62">
        <v>2646.567</v>
      </c>
      <c r="D29" s="62">
        <v>2505.681</v>
      </c>
      <c r="E29" s="62">
        <v>2348.5839999999998</v>
      </c>
      <c r="F29" s="62">
        <v>2209.5039999999999</v>
      </c>
      <c r="G29" s="62">
        <v>2086.9720000000002</v>
      </c>
      <c r="H29" s="62">
        <v>1979.5129999999999</v>
      </c>
      <c r="I29" s="62">
        <v>1885.5709999999999</v>
      </c>
      <c r="J29" s="62">
        <v>1803.578</v>
      </c>
      <c r="K29" s="62">
        <v>1732.5139999999999</v>
      </c>
      <c r="L29" s="62">
        <v>1671.076</v>
      </c>
      <c r="M29" s="62">
        <v>1617.5329999999999</v>
      </c>
      <c r="N29" s="62">
        <v>1571.296</v>
      </c>
      <c r="O29" s="62">
        <v>1532.318</v>
      </c>
      <c r="P29" s="62">
        <v>1492.02</v>
      </c>
      <c r="Q29" s="62">
        <v>1446.001</v>
      </c>
      <c r="R29" s="62">
        <v>1396.963</v>
      </c>
      <c r="S29" s="62">
        <v>1352.4349999999999</v>
      </c>
      <c r="T29" s="62">
        <v>1311.42</v>
      </c>
      <c r="U29" s="62">
        <v>1269.5319999999999</v>
      </c>
      <c r="V29" s="62">
        <v>1225.498</v>
      </c>
      <c r="W29" s="62">
        <v>1180.873</v>
      </c>
      <c r="X29" s="62">
        <v>1137.9949999999999</v>
      </c>
      <c r="Y29" s="62">
        <v>1095.798</v>
      </c>
      <c r="Z29" s="62">
        <v>1058.7470000000001</v>
      </c>
      <c r="AA29" s="62">
        <v>1029.104</v>
      </c>
      <c r="AB29" s="62">
        <v>1004.5359999999999</v>
      </c>
      <c r="AC29" s="62">
        <v>980.36500000000001</v>
      </c>
      <c r="AD29" s="62">
        <v>957.428</v>
      </c>
      <c r="AE29" s="62">
        <v>934.07600000000002</v>
      </c>
      <c r="AF29" s="62">
        <v>908.98</v>
      </c>
      <c r="AG29" s="62">
        <v>882.89200000000005</v>
      </c>
      <c r="AH29" s="62">
        <v>858.01499999999999</v>
      </c>
      <c r="AI29" s="62">
        <v>834.05499999999995</v>
      </c>
      <c r="AJ29" s="62">
        <v>809.51400000000001</v>
      </c>
      <c r="AK29" s="62">
        <v>783.904</v>
      </c>
      <c r="AL29" s="62">
        <v>757.75300000000004</v>
      </c>
      <c r="AM29" s="62">
        <v>732.13800000000003</v>
      </c>
      <c r="AN29" s="62">
        <v>706.92100000000005</v>
      </c>
      <c r="AO29" s="62">
        <v>682.30700000000002</v>
      </c>
      <c r="AP29" s="62">
        <v>658.524</v>
      </c>
      <c r="AQ29" s="62">
        <v>635.53200000000004</v>
      </c>
      <c r="AR29" s="62">
        <v>612.95399999999995</v>
      </c>
      <c r="AS29" s="62">
        <v>590.74400000000003</v>
      </c>
      <c r="AT29" s="62">
        <v>569.85599999999999</v>
      </c>
      <c r="AU29" s="62">
        <v>550.68799999999999</v>
      </c>
      <c r="AV29" s="62">
        <v>532.80999999999995</v>
      </c>
      <c r="AW29" s="62">
        <v>515.30499999999995</v>
      </c>
      <c r="AX29" s="62">
        <v>498.25200000000001</v>
      </c>
      <c r="AY29" s="62">
        <v>481.66500000000002</v>
      </c>
      <c r="AZ29" s="62">
        <v>465.423</v>
      </c>
      <c r="BA29" s="62">
        <v>449.459</v>
      </c>
      <c r="BB29" s="62">
        <v>433.80799999999999</v>
      </c>
      <c r="BC29" s="62">
        <v>418.435</v>
      </c>
      <c r="BD29" s="62">
        <v>402.90899999999999</v>
      </c>
      <c r="BE29" s="62">
        <v>387.00099999999998</v>
      </c>
      <c r="BF29" s="62">
        <v>370.82900000000001</v>
      </c>
      <c r="BG29" s="62">
        <v>354.83699999999999</v>
      </c>
      <c r="BH29" s="62">
        <v>339.06099999999998</v>
      </c>
      <c r="BI29" s="62">
        <v>322.78500000000003</v>
      </c>
      <c r="BJ29" s="62">
        <v>305.73399999999998</v>
      </c>
      <c r="BK29" s="62">
        <v>288.26900000000001</v>
      </c>
      <c r="BL29" s="62">
        <v>271.00099999999998</v>
      </c>
      <c r="BM29" s="62">
        <v>253.78899999999999</v>
      </c>
      <c r="BN29" s="62">
        <v>237.22300000000001</v>
      </c>
      <c r="BO29" s="62">
        <v>221.65899999999999</v>
      </c>
      <c r="BP29" s="62">
        <v>206.83199999999999</v>
      </c>
      <c r="BQ29" s="62">
        <v>192.209</v>
      </c>
      <c r="BR29" s="62">
        <v>177.995</v>
      </c>
      <c r="BS29" s="62">
        <v>163.80199999999999</v>
      </c>
      <c r="BT29" s="62">
        <v>149.41900000000001</v>
      </c>
      <c r="BU29" s="62">
        <v>135.12299999999999</v>
      </c>
      <c r="BV29" s="62">
        <v>121.39700000000001</v>
      </c>
      <c r="BW29" s="62">
        <v>108.137</v>
      </c>
      <c r="BX29" s="62">
        <v>95.766999999999996</v>
      </c>
      <c r="BY29" s="62">
        <v>84.545000000000002</v>
      </c>
      <c r="BZ29" s="62">
        <v>74.286000000000001</v>
      </c>
      <c r="CA29" s="62">
        <v>64.578000000000003</v>
      </c>
      <c r="CB29" s="62">
        <v>55.533000000000001</v>
      </c>
      <c r="CC29" s="62">
        <v>47.064</v>
      </c>
      <c r="CD29" s="62">
        <v>39.097000000000001</v>
      </c>
      <c r="CE29" s="62">
        <v>30.388180397596429</v>
      </c>
      <c r="CF29" s="62">
        <v>24.026874332869163</v>
      </c>
      <c r="CG29" s="62">
        <v>18.634618967376287</v>
      </c>
      <c r="CH29" s="62">
        <v>14.317757313379463</v>
      </c>
      <c r="CI29" s="62">
        <v>10.894841606207228</v>
      </c>
      <c r="CJ29" s="62">
        <v>8.0142752615694715</v>
      </c>
      <c r="CK29" s="62">
        <v>5.6647593344133851</v>
      </c>
      <c r="CL29" s="62">
        <v>3.846958468565608</v>
      </c>
      <c r="CM29" s="62">
        <v>2.4970668566691412</v>
      </c>
      <c r="CN29" s="62">
        <v>1.5466261845805405</v>
      </c>
      <c r="CO29" s="62">
        <v>0.96905069923439113</v>
      </c>
      <c r="CP29" s="62">
        <v>0.73974857904518332</v>
      </c>
      <c r="CQ29" s="62">
        <v>0.57757548534614944</v>
      </c>
      <c r="CR29" s="62">
        <v>0.32634011887797398</v>
      </c>
      <c r="CS29" s="62">
        <v>5.450079378410156E-2</v>
      </c>
      <c r="CT29" s="62">
        <v>5.450079378410156E-2</v>
      </c>
      <c r="CU29" s="62">
        <v>4.3201848731300015E-2</v>
      </c>
      <c r="CV29" s="62">
        <v>3.2567547505133861E-2</v>
      </c>
      <c r="CW29" s="62">
        <v>2.1268602452332315E-2</v>
      </c>
      <c r="CX29" s="62">
        <v>1.0634301226166158E-2</v>
      </c>
      <c r="CY29" s="62">
        <v>4.652506786447695E-3</v>
      </c>
      <c r="CZ29" s="62" t="s">
        <v>229</v>
      </c>
    </row>
    <row r="30" spans="1:104" x14ac:dyDescent="0.25">
      <c r="A30">
        <f t="shared" si="1"/>
        <v>1977</v>
      </c>
      <c r="B30" s="21">
        <f t="shared" si="0"/>
        <v>67425.438999999984</v>
      </c>
      <c r="C30" s="62">
        <v>2728.7469999999998</v>
      </c>
      <c r="D30" s="62">
        <v>2557.9110000000001</v>
      </c>
      <c r="E30" s="62">
        <v>2450.2350000000001</v>
      </c>
      <c r="F30" s="62">
        <v>2305.9259999999999</v>
      </c>
      <c r="G30" s="62">
        <v>2177.2979999999998</v>
      </c>
      <c r="H30" s="62">
        <v>2063.12</v>
      </c>
      <c r="I30" s="62">
        <v>1962.1569999999999</v>
      </c>
      <c r="J30" s="62">
        <v>1872.999</v>
      </c>
      <c r="K30" s="62">
        <v>1794.2329999999999</v>
      </c>
      <c r="L30" s="62">
        <v>1725.5129999999999</v>
      </c>
      <c r="M30" s="62">
        <v>1665.961</v>
      </c>
      <c r="N30" s="62">
        <v>1613.81</v>
      </c>
      <c r="O30" s="62">
        <v>1568.068</v>
      </c>
      <c r="P30" s="62">
        <v>1528.807</v>
      </c>
      <c r="Q30" s="62">
        <v>1488.2639999999999</v>
      </c>
      <c r="R30" s="62">
        <v>1442.414</v>
      </c>
      <c r="S30" s="62">
        <v>1393.7639999999999</v>
      </c>
      <c r="T30" s="62">
        <v>1349.269</v>
      </c>
      <c r="U30" s="62">
        <v>1308.04</v>
      </c>
      <c r="V30" s="62">
        <v>1266.0340000000001</v>
      </c>
      <c r="W30" s="62">
        <v>1222.0930000000001</v>
      </c>
      <c r="X30" s="62">
        <v>1177.691</v>
      </c>
      <c r="Y30" s="62">
        <v>1134.9559999999999</v>
      </c>
      <c r="Z30" s="62">
        <v>1092.8510000000001</v>
      </c>
      <c r="AA30" s="62">
        <v>1055.9169999999999</v>
      </c>
      <c r="AB30" s="62">
        <v>1026.431</v>
      </c>
      <c r="AC30" s="62">
        <v>1002.028</v>
      </c>
      <c r="AD30" s="62">
        <v>977.99900000000002</v>
      </c>
      <c r="AE30" s="62">
        <v>955.20399999999995</v>
      </c>
      <c r="AF30" s="62">
        <v>931.87099999999998</v>
      </c>
      <c r="AG30" s="62">
        <v>906.61400000000003</v>
      </c>
      <c r="AH30" s="62">
        <v>880.24099999999999</v>
      </c>
      <c r="AI30" s="62">
        <v>855.08500000000004</v>
      </c>
      <c r="AJ30" s="62">
        <v>830.83799999999997</v>
      </c>
      <c r="AK30" s="62">
        <v>805.98599999999999</v>
      </c>
      <c r="AL30" s="62">
        <v>780.05499999999995</v>
      </c>
      <c r="AM30" s="62">
        <v>753.58299999999997</v>
      </c>
      <c r="AN30" s="62">
        <v>727.63800000000003</v>
      </c>
      <c r="AO30" s="62">
        <v>702.06899999999996</v>
      </c>
      <c r="AP30" s="62">
        <v>677.20500000000004</v>
      </c>
      <c r="AQ30" s="62">
        <v>653.33600000000001</v>
      </c>
      <c r="AR30" s="62">
        <v>630.36099999999999</v>
      </c>
      <c r="AS30" s="62">
        <v>607.78399999999999</v>
      </c>
      <c r="AT30" s="62">
        <v>585.58199999999999</v>
      </c>
      <c r="AU30" s="62">
        <v>564.67200000000003</v>
      </c>
      <c r="AV30" s="62">
        <v>545.42399999999998</v>
      </c>
      <c r="AW30" s="62">
        <v>527.42200000000003</v>
      </c>
      <c r="AX30" s="62">
        <v>509.8</v>
      </c>
      <c r="AY30" s="62">
        <v>492.62799999999999</v>
      </c>
      <c r="AZ30" s="62">
        <v>475.87599999999998</v>
      </c>
      <c r="BA30" s="62">
        <v>459.40600000000001</v>
      </c>
      <c r="BB30" s="62">
        <v>443.17</v>
      </c>
      <c r="BC30" s="62">
        <v>427.24</v>
      </c>
      <c r="BD30" s="62">
        <v>411.58199999999999</v>
      </c>
      <c r="BE30" s="62">
        <v>395.75299999999999</v>
      </c>
      <c r="BF30" s="62">
        <v>379.52699999999999</v>
      </c>
      <c r="BG30" s="62">
        <v>363.02800000000002</v>
      </c>
      <c r="BH30" s="62">
        <v>346.70800000000003</v>
      </c>
      <c r="BI30" s="62">
        <v>330.608</v>
      </c>
      <c r="BJ30" s="62">
        <v>314.03199999999998</v>
      </c>
      <c r="BK30" s="62">
        <v>296.72000000000003</v>
      </c>
      <c r="BL30" s="62">
        <v>279.02699999999999</v>
      </c>
      <c r="BM30" s="62">
        <v>261.55</v>
      </c>
      <c r="BN30" s="62">
        <v>244.15899999999999</v>
      </c>
      <c r="BO30" s="62">
        <v>227.41800000000001</v>
      </c>
      <c r="BP30" s="62">
        <v>211.67</v>
      </c>
      <c r="BQ30" s="62">
        <v>196.67099999999999</v>
      </c>
      <c r="BR30" s="62">
        <v>181.922</v>
      </c>
      <c r="BS30" s="62">
        <v>167.62</v>
      </c>
      <c r="BT30" s="62">
        <v>153.41900000000001</v>
      </c>
      <c r="BU30" s="62">
        <v>139.125</v>
      </c>
      <c r="BV30" s="62">
        <v>125.004</v>
      </c>
      <c r="BW30" s="62">
        <v>111.497</v>
      </c>
      <c r="BX30" s="62">
        <v>98.501999999999995</v>
      </c>
      <c r="BY30" s="62">
        <v>86.48</v>
      </c>
      <c r="BZ30" s="62">
        <v>75.703000000000003</v>
      </c>
      <c r="CA30" s="62">
        <v>65.965000000000003</v>
      </c>
      <c r="CB30" s="62">
        <v>56.805999999999997</v>
      </c>
      <c r="CC30" s="62">
        <v>48.326000000000001</v>
      </c>
      <c r="CD30" s="62">
        <v>40.512999999999998</v>
      </c>
      <c r="CE30" s="62">
        <v>33.314379889357873</v>
      </c>
      <c r="CF30" s="62">
        <v>26.340518208269444</v>
      </c>
      <c r="CG30" s="62">
        <v>20.429020995995863</v>
      </c>
      <c r="CH30" s="62">
        <v>15.696471458991438</v>
      </c>
      <c r="CI30" s="62">
        <v>11.943949501243505</v>
      </c>
      <c r="CJ30" s="62">
        <v>8.7860018964125306</v>
      </c>
      <c r="CK30" s="62">
        <v>6.2102416788127384</v>
      </c>
      <c r="CL30" s="62">
        <v>4.2173974934844694</v>
      </c>
      <c r="CM30" s="62">
        <v>2.73751941655514</v>
      </c>
      <c r="CN30" s="62">
        <v>1.6955570088697924</v>
      </c>
      <c r="CO30" s="62">
        <v>1.0623644688148506</v>
      </c>
      <c r="CP30" s="62">
        <v>0.8109819298977563</v>
      </c>
      <c r="CQ30" s="62">
        <v>0.63319254005494174</v>
      </c>
      <c r="CR30" s="62">
        <v>0.35776471480664723</v>
      </c>
      <c r="CS30" s="62">
        <v>5.9748893307831105E-2</v>
      </c>
      <c r="CT30" s="62">
        <v>5.9748893307831105E-2</v>
      </c>
      <c r="CU30" s="62">
        <v>4.7361927622061241E-2</v>
      </c>
      <c r="CV30" s="62">
        <v>3.5703606976630789E-2</v>
      </c>
      <c r="CW30" s="62">
        <v>2.3316641290860918E-2</v>
      </c>
      <c r="CX30" s="62">
        <v>1.1658320645430459E-2</v>
      </c>
      <c r="CY30" s="62">
        <v>5.1005152823758266E-3</v>
      </c>
      <c r="CZ30" s="62" t="s">
        <v>229</v>
      </c>
    </row>
    <row r="31" spans="1:104" x14ac:dyDescent="0.25">
      <c r="A31">
        <f t="shared" si="1"/>
        <v>1978</v>
      </c>
      <c r="B31" s="21">
        <f t="shared" si="0"/>
        <v>69512.235999999946</v>
      </c>
      <c r="C31" s="62">
        <v>2811.069</v>
      </c>
      <c r="D31" s="62">
        <v>2644.4140000000002</v>
      </c>
      <c r="E31" s="62">
        <v>2493.306</v>
      </c>
      <c r="F31" s="62">
        <v>2397.366</v>
      </c>
      <c r="G31" s="62">
        <v>2265.7049999999999</v>
      </c>
      <c r="H31" s="62">
        <v>2147.402</v>
      </c>
      <c r="I31" s="62">
        <v>2041.4670000000001</v>
      </c>
      <c r="J31" s="62">
        <v>1946.8969999999999</v>
      </c>
      <c r="K31" s="62">
        <v>1862.4349999999999</v>
      </c>
      <c r="L31" s="62">
        <v>1786.8109999999999</v>
      </c>
      <c r="M31" s="62">
        <v>1720.3689999999999</v>
      </c>
      <c r="N31" s="62">
        <v>1662.6369999999999</v>
      </c>
      <c r="O31" s="62">
        <v>1611.825</v>
      </c>
      <c r="P31" s="62">
        <v>1566.529</v>
      </c>
      <c r="Q31" s="62">
        <v>1526.943</v>
      </c>
      <c r="R31" s="62">
        <v>1486.1089999999999</v>
      </c>
      <c r="S31" s="62">
        <v>1440.38</v>
      </c>
      <c r="T31" s="62">
        <v>1392.066</v>
      </c>
      <c r="U31" s="62">
        <v>1347.556</v>
      </c>
      <c r="V31" s="62">
        <v>1306.067</v>
      </c>
      <c r="W31" s="62">
        <v>1263.8989999999999</v>
      </c>
      <c r="X31" s="62">
        <v>1220.0039999999999</v>
      </c>
      <c r="Y31" s="62">
        <v>1175.7760000000001</v>
      </c>
      <c r="Z31" s="62">
        <v>1133.1379999999999</v>
      </c>
      <c r="AA31" s="62">
        <v>1091.0809999999999</v>
      </c>
      <c r="AB31" s="62">
        <v>1054.2249999999999</v>
      </c>
      <c r="AC31" s="62">
        <v>1024.8620000000001</v>
      </c>
      <c r="AD31" s="62">
        <v>1000.597</v>
      </c>
      <c r="AE31" s="62">
        <v>976.68700000000001</v>
      </c>
      <c r="AF31" s="62">
        <v>954.00800000000004</v>
      </c>
      <c r="AG31" s="62">
        <v>930.66899999999998</v>
      </c>
      <c r="AH31" s="62">
        <v>905.22400000000005</v>
      </c>
      <c r="AI31" s="62">
        <v>878.53800000000001</v>
      </c>
      <c r="AJ31" s="62">
        <v>853.07500000000005</v>
      </c>
      <c r="AK31" s="62">
        <v>828.51300000000003</v>
      </c>
      <c r="AL31" s="62">
        <v>803.32399999999996</v>
      </c>
      <c r="AM31" s="62">
        <v>777.04300000000001</v>
      </c>
      <c r="AN31" s="62">
        <v>750.22299999999996</v>
      </c>
      <c r="AO31" s="62">
        <v>723.91800000000001</v>
      </c>
      <c r="AP31" s="62">
        <v>697.96799999999996</v>
      </c>
      <c r="AQ31" s="62">
        <v>672.82799999999997</v>
      </c>
      <c r="AR31" s="62">
        <v>648.84699999999998</v>
      </c>
      <c r="AS31" s="62">
        <v>625.86500000000001</v>
      </c>
      <c r="AT31" s="62">
        <v>603.26400000000001</v>
      </c>
      <c r="AU31" s="62">
        <v>581.04499999999996</v>
      </c>
      <c r="AV31" s="62">
        <v>560.09199999999998</v>
      </c>
      <c r="AW31" s="62">
        <v>540.74199999999996</v>
      </c>
      <c r="AX31" s="62">
        <v>522.59799999999996</v>
      </c>
      <c r="AY31" s="62">
        <v>504.83600000000001</v>
      </c>
      <c r="AZ31" s="62">
        <v>487.529</v>
      </c>
      <c r="BA31" s="62">
        <v>470.59399999999999</v>
      </c>
      <c r="BB31" s="62">
        <v>453.87799999999999</v>
      </c>
      <c r="BC31" s="62">
        <v>437.351</v>
      </c>
      <c r="BD31" s="62">
        <v>421.125</v>
      </c>
      <c r="BE31" s="62">
        <v>405.166</v>
      </c>
      <c r="BF31" s="62">
        <v>389.01499999999999</v>
      </c>
      <c r="BG31" s="62">
        <v>372.45299999999997</v>
      </c>
      <c r="BH31" s="62">
        <v>355.608</v>
      </c>
      <c r="BI31" s="62">
        <v>338.94600000000003</v>
      </c>
      <c r="BJ31" s="62">
        <v>322.50099999999998</v>
      </c>
      <c r="BK31" s="62">
        <v>305.60599999999999</v>
      </c>
      <c r="BL31" s="62">
        <v>288.017</v>
      </c>
      <c r="BM31" s="62">
        <v>270.07400000000001</v>
      </c>
      <c r="BN31" s="62">
        <v>252.37</v>
      </c>
      <c r="BO31" s="62">
        <v>234.78</v>
      </c>
      <c r="BP31" s="62">
        <v>217.84700000000001</v>
      </c>
      <c r="BQ31" s="62">
        <v>201.89699999999999</v>
      </c>
      <c r="BR31" s="62">
        <v>186.709</v>
      </c>
      <c r="BS31" s="62">
        <v>171.81800000000001</v>
      </c>
      <c r="BT31" s="62">
        <v>157.41499999999999</v>
      </c>
      <c r="BU31" s="62">
        <v>143.18700000000001</v>
      </c>
      <c r="BV31" s="62">
        <v>128.96899999999999</v>
      </c>
      <c r="BW31" s="62">
        <v>115.00700000000001</v>
      </c>
      <c r="BX31" s="62">
        <v>101.705</v>
      </c>
      <c r="BY31" s="62">
        <v>88.962000000000003</v>
      </c>
      <c r="BZ31" s="62">
        <v>77.275000000000006</v>
      </c>
      <c r="CA31" s="62">
        <v>66.930999999999997</v>
      </c>
      <c r="CB31" s="62">
        <v>57.704999999999998</v>
      </c>
      <c r="CC31" s="62">
        <v>49.087000000000003</v>
      </c>
      <c r="CD31" s="62">
        <v>41.16</v>
      </c>
      <c r="CE31" s="62">
        <v>35.006135420109551</v>
      </c>
      <c r="CF31" s="62">
        <v>27.678130299795725</v>
      </c>
      <c r="CG31" s="62">
        <v>21.466438152569097</v>
      </c>
      <c r="CH31" s="62">
        <v>16.493562459701234</v>
      </c>
      <c r="CI31" s="62">
        <v>12.550481656272519</v>
      </c>
      <c r="CJ31" s="62">
        <v>9.2321686073288216</v>
      </c>
      <c r="CK31" s="62">
        <v>6.5256073179850338</v>
      </c>
      <c r="CL31" s="62">
        <v>4.4315634349991058</v>
      </c>
      <c r="CM31" s="62">
        <v>2.876534869608093</v>
      </c>
      <c r="CN31" s="62">
        <v>1.7816600057434206</v>
      </c>
      <c r="CO31" s="62">
        <v>1.1163129730871968</v>
      </c>
      <c r="CP31" s="62">
        <v>0.85216484159537054</v>
      </c>
      <c r="CQ31" s="62">
        <v>0.66534703265622364</v>
      </c>
      <c r="CR31" s="62">
        <v>0.37593255815213561</v>
      </c>
      <c r="CS31" s="62">
        <v>6.2783034151680489E-2</v>
      </c>
      <c r="CT31" s="62">
        <v>6.2783034151680489E-2</v>
      </c>
      <c r="CU31" s="62">
        <v>4.9767039266575996E-2</v>
      </c>
      <c r="CV31" s="62">
        <v>3.7516691139418835E-2</v>
      </c>
      <c r="CW31" s="62">
        <v>2.4500696254314336E-2</v>
      </c>
      <c r="CX31" s="62">
        <v>1.2250348127157168E-2</v>
      </c>
      <c r="CY31" s="62">
        <v>5.3595273056312618E-3</v>
      </c>
      <c r="CZ31" s="62" t="s">
        <v>229</v>
      </c>
    </row>
    <row r="32" spans="1:104" x14ac:dyDescent="0.25">
      <c r="A32">
        <f t="shared" si="1"/>
        <v>1979</v>
      </c>
      <c r="B32" s="21">
        <f t="shared" si="0"/>
        <v>71619.219000000041</v>
      </c>
      <c r="C32" s="62">
        <v>2891.0610000000001</v>
      </c>
      <c r="D32" s="62">
        <v>2729.3679999999999</v>
      </c>
      <c r="E32" s="62">
        <v>2580.8429999999998</v>
      </c>
      <c r="F32" s="62">
        <v>2444.7530000000002</v>
      </c>
      <c r="G32" s="62">
        <v>2343.8510000000001</v>
      </c>
      <c r="H32" s="62">
        <v>2224.895</v>
      </c>
      <c r="I32" s="62">
        <v>2116.9650000000001</v>
      </c>
      <c r="J32" s="62">
        <v>2019.3130000000001</v>
      </c>
      <c r="K32" s="62">
        <v>1931.172</v>
      </c>
      <c r="L32" s="62">
        <v>1851.433</v>
      </c>
      <c r="M32" s="62">
        <v>1778.9770000000001</v>
      </c>
      <c r="N32" s="62">
        <v>1714.829</v>
      </c>
      <c r="O32" s="62">
        <v>1658.9369999999999</v>
      </c>
      <c r="P32" s="62">
        <v>1609.4770000000001</v>
      </c>
      <c r="Q32" s="62">
        <v>1564.636</v>
      </c>
      <c r="R32" s="62">
        <v>1524.7349999999999</v>
      </c>
      <c r="S32" s="62">
        <v>1483.62</v>
      </c>
      <c r="T32" s="62">
        <v>1438.02</v>
      </c>
      <c r="U32" s="62">
        <v>1390.0550000000001</v>
      </c>
      <c r="V32" s="62">
        <v>1345.538</v>
      </c>
      <c r="W32" s="62">
        <v>1303.8</v>
      </c>
      <c r="X32" s="62">
        <v>1261.4780000000001</v>
      </c>
      <c r="Y32" s="62">
        <v>1217.6389999999999</v>
      </c>
      <c r="Z32" s="62">
        <v>1173.5940000000001</v>
      </c>
      <c r="AA32" s="62">
        <v>1131.0650000000001</v>
      </c>
      <c r="AB32" s="62">
        <v>1089.0640000000001</v>
      </c>
      <c r="AC32" s="62">
        <v>1052.2929999999999</v>
      </c>
      <c r="AD32" s="62">
        <v>1023.063</v>
      </c>
      <c r="AE32" s="62">
        <v>998.94100000000003</v>
      </c>
      <c r="AF32" s="62">
        <v>975.154</v>
      </c>
      <c r="AG32" s="62">
        <v>952.59699999999998</v>
      </c>
      <c r="AH32" s="62">
        <v>929.25699999999995</v>
      </c>
      <c r="AI32" s="62">
        <v>903.62900000000002</v>
      </c>
      <c r="AJ32" s="62">
        <v>876.63599999999997</v>
      </c>
      <c r="AK32" s="62">
        <v>850.87</v>
      </c>
      <c r="AL32" s="62">
        <v>825.99800000000005</v>
      </c>
      <c r="AM32" s="62">
        <v>800.47799999999995</v>
      </c>
      <c r="AN32" s="62">
        <v>773.85299999999995</v>
      </c>
      <c r="AO32" s="62">
        <v>746.68700000000001</v>
      </c>
      <c r="AP32" s="62">
        <v>720.029</v>
      </c>
      <c r="AQ32" s="62">
        <v>693.70299999999997</v>
      </c>
      <c r="AR32" s="62">
        <v>668.29300000000001</v>
      </c>
      <c r="AS32" s="62">
        <v>644.20399999999995</v>
      </c>
      <c r="AT32" s="62">
        <v>621.21799999999996</v>
      </c>
      <c r="AU32" s="62">
        <v>598.601</v>
      </c>
      <c r="AV32" s="62">
        <v>576.37</v>
      </c>
      <c r="AW32" s="62">
        <v>555.37599999999998</v>
      </c>
      <c r="AX32" s="62">
        <v>535.93100000000004</v>
      </c>
      <c r="AY32" s="62">
        <v>517.64599999999996</v>
      </c>
      <c r="AZ32" s="62">
        <v>499.75099999999998</v>
      </c>
      <c r="BA32" s="62">
        <v>482.31</v>
      </c>
      <c r="BB32" s="62">
        <v>465.19499999999999</v>
      </c>
      <c r="BC32" s="62">
        <v>448.238</v>
      </c>
      <c r="BD32" s="62">
        <v>431.423</v>
      </c>
      <c r="BE32" s="62">
        <v>414.90300000000002</v>
      </c>
      <c r="BF32" s="62">
        <v>398.64499999999998</v>
      </c>
      <c r="BG32" s="62">
        <v>382.178</v>
      </c>
      <c r="BH32" s="62">
        <v>365.28</v>
      </c>
      <c r="BI32" s="62">
        <v>348.09500000000003</v>
      </c>
      <c r="BJ32" s="62">
        <v>331.09</v>
      </c>
      <c r="BK32" s="62">
        <v>314.30500000000001</v>
      </c>
      <c r="BL32" s="62">
        <v>297.09500000000003</v>
      </c>
      <c r="BM32" s="62">
        <v>279.23</v>
      </c>
      <c r="BN32" s="62">
        <v>261.04300000000001</v>
      </c>
      <c r="BO32" s="62">
        <v>243.114</v>
      </c>
      <c r="BP32" s="62">
        <v>225.33</v>
      </c>
      <c r="BQ32" s="62">
        <v>208.20699999999999</v>
      </c>
      <c r="BR32" s="62">
        <v>192.05799999999999</v>
      </c>
      <c r="BS32" s="62">
        <v>176.685</v>
      </c>
      <c r="BT32" s="62">
        <v>161.654</v>
      </c>
      <c r="BU32" s="62">
        <v>147.15299999999999</v>
      </c>
      <c r="BV32" s="62">
        <v>132.90299999999999</v>
      </c>
      <c r="BW32" s="62">
        <v>118.76300000000001</v>
      </c>
      <c r="BX32" s="62">
        <v>104.96299999999999</v>
      </c>
      <c r="BY32" s="62">
        <v>91.87</v>
      </c>
      <c r="BZ32" s="62">
        <v>79.382000000000005</v>
      </c>
      <c r="CA32" s="62">
        <v>68.033000000000001</v>
      </c>
      <c r="CB32" s="62">
        <v>58.125999999999998</v>
      </c>
      <c r="CC32" s="62">
        <v>49.414000000000001</v>
      </c>
      <c r="CD32" s="62">
        <v>41.341000000000001</v>
      </c>
      <c r="CE32" s="62">
        <v>35.053204324904229</v>
      </c>
      <c r="CF32" s="62">
        <v>27.715346041103391</v>
      </c>
      <c r="CG32" s="62">
        <v>21.495301713815099</v>
      </c>
      <c r="CH32" s="62">
        <v>16.515739541284905</v>
      </c>
      <c r="CI32" s="62">
        <v>12.567356910256342</v>
      </c>
      <c r="CJ32" s="62">
        <v>9.2445820902800744</v>
      </c>
      <c r="CK32" s="62">
        <v>6.5343815852925093</v>
      </c>
      <c r="CL32" s="62">
        <v>4.4375220715326815</v>
      </c>
      <c r="CM32" s="62">
        <v>2.8804026300532626</v>
      </c>
      <c r="CN32" s="62">
        <v>1.7840556082336814</v>
      </c>
      <c r="CO32" s="62">
        <v>1.1178139565125516</v>
      </c>
      <c r="CP32" s="62">
        <v>0.85331065404558981</v>
      </c>
      <c r="CQ32" s="62">
        <v>0.66624165172112981</v>
      </c>
      <c r="CR32" s="62">
        <v>0.37643803336602388</v>
      </c>
      <c r="CS32" s="62">
        <v>6.2867451600843102E-2</v>
      </c>
      <c r="CT32" s="62">
        <v>6.2867451600843102E-2</v>
      </c>
      <c r="CU32" s="62">
        <v>4.9833955537253671E-2</v>
      </c>
      <c r="CV32" s="62">
        <v>3.7567135712698929E-2</v>
      </c>
      <c r="CW32" s="62">
        <v>2.4533639649109502E-2</v>
      </c>
      <c r="CX32" s="62">
        <v>1.2266819824554751E-2</v>
      </c>
      <c r="CY32" s="62">
        <v>5.366733673242704E-3</v>
      </c>
      <c r="CZ32" s="62" t="s">
        <v>229</v>
      </c>
    </row>
    <row r="33" spans="1:104" x14ac:dyDescent="0.25">
      <c r="A33">
        <f t="shared" si="1"/>
        <v>1980</v>
      </c>
      <c r="B33" s="21">
        <f t="shared" si="0"/>
        <v>73698.099000000017</v>
      </c>
      <c r="C33" s="62">
        <v>2967.2739999999999</v>
      </c>
      <c r="D33" s="62">
        <v>2809.9009999999998</v>
      </c>
      <c r="E33" s="62">
        <v>2663.8150000000001</v>
      </c>
      <c r="F33" s="62">
        <v>2528.498</v>
      </c>
      <c r="G33" s="62">
        <v>2403.4279999999999</v>
      </c>
      <c r="H33" s="62">
        <v>2288.087</v>
      </c>
      <c r="I33" s="62">
        <v>2181.9580000000001</v>
      </c>
      <c r="J33" s="62">
        <v>2084.5140000000001</v>
      </c>
      <c r="K33" s="62">
        <v>1995.2429999999999</v>
      </c>
      <c r="L33" s="62">
        <v>1913.62</v>
      </c>
      <c r="M33" s="62">
        <v>1838.684</v>
      </c>
      <c r="N33" s="62">
        <v>1769.4659999999999</v>
      </c>
      <c r="O33" s="62">
        <v>1707.6759999999999</v>
      </c>
      <c r="P33" s="62">
        <v>1653.6759999999999</v>
      </c>
      <c r="Q33" s="62">
        <v>1605.616</v>
      </c>
      <c r="R33" s="62">
        <v>1561.2750000000001</v>
      </c>
      <c r="S33" s="62">
        <v>1521.0940000000001</v>
      </c>
      <c r="T33" s="62">
        <v>1479.7360000000001</v>
      </c>
      <c r="U33" s="62">
        <v>1434.308</v>
      </c>
      <c r="V33" s="62">
        <v>1386.7380000000001</v>
      </c>
      <c r="W33" s="62">
        <v>1342.2560000000001</v>
      </c>
      <c r="X33" s="62">
        <v>1300.307</v>
      </c>
      <c r="Y33" s="62">
        <v>1257.8710000000001</v>
      </c>
      <c r="Z33" s="62">
        <v>1214.1289999999999</v>
      </c>
      <c r="AA33" s="62">
        <v>1170.31</v>
      </c>
      <c r="AB33" s="62">
        <v>1127.9280000000001</v>
      </c>
      <c r="AC33" s="62">
        <v>1086.0229999999999</v>
      </c>
      <c r="AD33" s="62">
        <v>1049.373</v>
      </c>
      <c r="AE33" s="62">
        <v>1020.301</v>
      </c>
      <c r="AF33" s="62">
        <v>996.346</v>
      </c>
      <c r="AG33" s="62">
        <v>972.70500000000004</v>
      </c>
      <c r="AH33" s="62">
        <v>950.29100000000005</v>
      </c>
      <c r="AI33" s="62">
        <v>926.97199999999998</v>
      </c>
      <c r="AJ33" s="62">
        <v>901.18499999999995</v>
      </c>
      <c r="AK33" s="62">
        <v>873.90899999999999</v>
      </c>
      <c r="AL33" s="62">
        <v>847.86500000000001</v>
      </c>
      <c r="AM33" s="62">
        <v>822.70699999999999</v>
      </c>
      <c r="AN33" s="62">
        <v>796.87699999999995</v>
      </c>
      <c r="AO33" s="62">
        <v>769.93299999999999</v>
      </c>
      <c r="AP33" s="62">
        <v>742.44899999999996</v>
      </c>
      <c r="AQ33" s="62">
        <v>715.46</v>
      </c>
      <c r="AR33" s="62">
        <v>688.78300000000002</v>
      </c>
      <c r="AS33" s="62">
        <v>663.12599999999998</v>
      </c>
      <c r="AT33" s="62">
        <v>638.952</v>
      </c>
      <c r="AU33" s="62">
        <v>615.98500000000001</v>
      </c>
      <c r="AV33" s="62">
        <v>593.37199999999996</v>
      </c>
      <c r="AW33" s="62">
        <v>571.149</v>
      </c>
      <c r="AX33" s="62">
        <v>550.13599999999997</v>
      </c>
      <c r="AY33" s="62">
        <v>530.61099999999999</v>
      </c>
      <c r="AZ33" s="62">
        <v>512.20399999999995</v>
      </c>
      <c r="BA33" s="62">
        <v>494.19200000000001</v>
      </c>
      <c r="BB33" s="62">
        <v>476.63400000000001</v>
      </c>
      <c r="BC33" s="62">
        <v>459.35599999999999</v>
      </c>
      <c r="BD33" s="62">
        <v>442.17099999999999</v>
      </c>
      <c r="BE33" s="62">
        <v>425.084</v>
      </c>
      <c r="BF33" s="62">
        <v>408.28699999999998</v>
      </c>
      <c r="BG33" s="62">
        <v>391.74400000000003</v>
      </c>
      <c r="BH33" s="62">
        <v>374.97399999999999</v>
      </c>
      <c r="BI33" s="62">
        <v>357.75900000000001</v>
      </c>
      <c r="BJ33" s="62">
        <v>340.24700000000001</v>
      </c>
      <c r="BK33" s="62">
        <v>322.91699999999997</v>
      </c>
      <c r="BL33" s="62">
        <v>305.80700000000002</v>
      </c>
      <c r="BM33" s="62">
        <v>288.29700000000003</v>
      </c>
      <c r="BN33" s="62">
        <v>270.173</v>
      </c>
      <c r="BO33" s="62">
        <v>251.75899999999999</v>
      </c>
      <c r="BP33" s="62">
        <v>233.62</v>
      </c>
      <c r="BQ33" s="62">
        <v>215.66</v>
      </c>
      <c r="BR33" s="62">
        <v>198.36199999999999</v>
      </c>
      <c r="BS33" s="62">
        <v>182.03</v>
      </c>
      <c r="BT33" s="62">
        <v>166.48599999999999</v>
      </c>
      <c r="BU33" s="62">
        <v>151.32900000000001</v>
      </c>
      <c r="BV33" s="62">
        <v>136.74299999999999</v>
      </c>
      <c r="BW33" s="62">
        <v>122.485</v>
      </c>
      <c r="BX33" s="62">
        <v>108.435</v>
      </c>
      <c r="BY33" s="62">
        <v>94.811999999999998</v>
      </c>
      <c r="BZ33" s="62">
        <v>81.938999999999993</v>
      </c>
      <c r="CA33" s="62">
        <v>69.718000000000004</v>
      </c>
      <c r="CB33" s="62">
        <v>58.72</v>
      </c>
      <c r="CC33" s="62">
        <v>49.256999999999998</v>
      </c>
      <c r="CD33" s="62">
        <v>41.07</v>
      </c>
      <c r="CE33" s="62">
        <v>33.173668637129587</v>
      </c>
      <c r="CF33" s="62">
        <v>26.229262728991813</v>
      </c>
      <c r="CG33" s="62">
        <v>20.342734139218354</v>
      </c>
      <c r="CH33" s="62">
        <v>15.630173657204473</v>
      </c>
      <c r="CI33" s="62">
        <v>11.893501373544503</v>
      </c>
      <c r="CJ33" s="62">
        <v>8.7488921158003663</v>
      </c>
      <c r="CK33" s="62">
        <v>6.184011237598817</v>
      </c>
      <c r="CL33" s="62">
        <v>4.1995843063735716</v>
      </c>
      <c r="CM33" s="62">
        <v>2.7259568484874759</v>
      </c>
      <c r="CN33" s="62">
        <v>1.6883954182673291</v>
      </c>
      <c r="CO33" s="62">
        <v>1.0578773183643171</v>
      </c>
      <c r="CP33" s="62">
        <v>0.80755655373078528</v>
      </c>
      <c r="CQ33" s="62">
        <v>0.630518099903012</v>
      </c>
      <c r="CR33" s="62">
        <v>0.35625360995670757</v>
      </c>
      <c r="CS33" s="62">
        <v>5.9496529565071329E-2</v>
      </c>
      <c r="CT33" s="62">
        <v>5.9496529565071329E-2</v>
      </c>
      <c r="CU33" s="62">
        <v>4.7161883191824835E-2</v>
      </c>
      <c r="CV33" s="62">
        <v>3.5552804252298724E-2</v>
      </c>
      <c r="CW33" s="62">
        <v>2.3218157879052227E-2</v>
      </c>
      <c r="CX33" s="62">
        <v>1.1609078939526113E-2</v>
      </c>
      <c r="CY33" s="62">
        <v>5.0789720360426751E-3</v>
      </c>
      <c r="CZ33" s="62" t="s">
        <v>229</v>
      </c>
    </row>
    <row r="34" spans="1:104" x14ac:dyDescent="0.25">
      <c r="A34">
        <f t="shared" si="1"/>
        <v>1981</v>
      </c>
      <c r="B34" s="21">
        <f t="shared" si="0"/>
        <v>75729.573999999979</v>
      </c>
      <c r="C34" s="62">
        <v>3042.2919999999999</v>
      </c>
      <c r="D34" s="62">
        <v>2907.5639999999999</v>
      </c>
      <c r="E34" s="62">
        <v>2760.1669999999999</v>
      </c>
      <c r="F34" s="62">
        <v>2623.0549999999998</v>
      </c>
      <c r="G34" s="62">
        <v>2495.6979999999999</v>
      </c>
      <c r="H34" s="62">
        <v>2377.5619999999999</v>
      </c>
      <c r="I34" s="62">
        <v>2268.2950000000001</v>
      </c>
      <c r="J34" s="62">
        <v>2167.5509999999999</v>
      </c>
      <c r="K34" s="62">
        <v>2073.8829999999998</v>
      </c>
      <c r="L34" s="62">
        <v>1986.403</v>
      </c>
      <c r="M34" s="62">
        <v>1905.117</v>
      </c>
      <c r="N34" s="62">
        <v>1830.0429999999999</v>
      </c>
      <c r="O34" s="62">
        <v>1760.1</v>
      </c>
      <c r="P34" s="62">
        <v>1697.472</v>
      </c>
      <c r="Q34" s="62">
        <v>1642.8820000000001</v>
      </c>
      <c r="R34" s="62">
        <v>1594.3579999999999</v>
      </c>
      <c r="S34" s="62">
        <v>1549.1859999999999</v>
      </c>
      <c r="T34" s="62">
        <v>1507.9</v>
      </c>
      <c r="U34" s="62">
        <v>1465.72</v>
      </c>
      <c r="V34" s="62">
        <v>1419.98</v>
      </c>
      <c r="W34" s="62">
        <v>1372.444</v>
      </c>
      <c r="X34" s="62">
        <v>1327.9390000000001</v>
      </c>
      <c r="Y34" s="62">
        <v>1285.972</v>
      </c>
      <c r="Z34" s="62">
        <v>1243.6420000000001</v>
      </c>
      <c r="AA34" s="62">
        <v>1200.1400000000001</v>
      </c>
      <c r="AB34" s="62">
        <v>1156.662</v>
      </c>
      <c r="AC34" s="62">
        <v>1114.672</v>
      </c>
      <c r="AD34" s="62">
        <v>1073.2139999999999</v>
      </c>
      <c r="AE34" s="62">
        <v>1036.998</v>
      </c>
      <c r="AF34" s="62">
        <v>1008.309</v>
      </c>
      <c r="AG34" s="62">
        <v>984.70500000000004</v>
      </c>
      <c r="AH34" s="62">
        <v>961.43899999999996</v>
      </c>
      <c r="AI34" s="62">
        <v>939.40599999999995</v>
      </c>
      <c r="AJ34" s="62">
        <v>916.46699999999998</v>
      </c>
      <c r="AK34" s="62">
        <v>891.05600000000004</v>
      </c>
      <c r="AL34" s="62">
        <v>864.14599999999996</v>
      </c>
      <c r="AM34" s="62">
        <v>838.45100000000002</v>
      </c>
      <c r="AN34" s="62">
        <v>813.62800000000004</v>
      </c>
      <c r="AO34" s="62">
        <v>788.08100000000002</v>
      </c>
      <c r="AP34" s="62">
        <v>761.34699999999998</v>
      </c>
      <c r="AQ34" s="62">
        <v>734.01700000000005</v>
      </c>
      <c r="AR34" s="62">
        <v>707.16399999999999</v>
      </c>
      <c r="AS34" s="62">
        <v>680.59900000000005</v>
      </c>
      <c r="AT34" s="62">
        <v>655.02300000000002</v>
      </c>
      <c r="AU34" s="62">
        <v>630.904</v>
      </c>
      <c r="AV34" s="62">
        <v>607.96600000000001</v>
      </c>
      <c r="AW34" s="62">
        <v>585.35400000000004</v>
      </c>
      <c r="AX34" s="62">
        <v>563.101</v>
      </c>
      <c r="AY34" s="62">
        <v>542.04999999999995</v>
      </c>
      <c r="AZ34" s="62">
        <v>522.48800000000006</v>
      </c>
      <c r="BA34" s="62">
        <v>504.03300000000002</v>
      </c>
      <c r="BB34" s="62">
        <v>485.95</v>
      </c>
      <c r="BC34" s="62">
        <v>468.30399999999997</v>
      </c>
      <c r="BD34" s="62">
        <v>450.89</v>
      </c>
      <c r="BE34" s="62">
        <v>433.50299999999999</v>
      </c>
      <c r="BF34" s="62">
        <v>416.16699999999997</v>
      </c>
      <c r="BG34" s="62">
        <v>399.11900000000003</v>
      </c>
      <c r="BH34" s="62">
        <v>382.32600000000002</v>
      </c>
      <c r="BI34" s="62">
        <v>365.28</v>
      </c>
      <c r="BJ34" s="62">
        <v>347.75799999999998</v>
      </c>
      <c r="BK34" s="62">
        <v>329.92700000000002</v>
      </c>
      <c r="BL34" s="62">
        <v>312.29500000000002</v>
      </c>
      <c r="BM34" s="62">
        <v>294.89600000000002</v>
      </c>
      <c r="BN34" s="62">
        <v>277.149</v>
      </c>
      <c r="BO34" s="62">
        <v>258.85899999999998</v>
      </c>
      <c r="BP34" s="62">
        <v>240.34399999999999</v>
      </c>
      <c r="BQ34" s="62">
        <v>222.143</v>
      </c>
      <c r="BR34" s="62">
        <v>204.17</v>
      </c>
      <c r="BS34" s="62">
        <v>186.90199999999999</v>
      </c>
      <c r="BT34" s="62">
        <v>170.63800000000001</v>
      </c>
      <c r="BU34" s="62">
        <v>155.21299999999999</v>
      </c>
      <c r="BV34" s="62">
        <v>140.23099999999999</v>
      </c>
      <c r="BW34" s="62">
        <v>125.85899999999999</v>
      </c>
      <c r="BX34" s="62">
        <v>111.962</v>
      </c>
      <c r="BY34" s="62">
        <v>98.468000000000004</v>
      </c>
      <c r="BZ34" s="62">
        <v>85.540999999999997</v>
      </c>
      <c r="CA34" s="62">
        <v>73.384</v>
      </c>
      <c r="CB34" s="62">
        <v>61.905000000000001</v>
      </c>
      <c r="CC34" s="62">
        <v>51.680999999999997</v>
      </c>
      <c r="CD34" s="62">
        <v>43.008000000000003</v>
      </c>
      <c r="CE34" s="62">
        <v>36.926051273576462</v>
      </c>
      <c r="CF34" s="62">
        <v>29.196140800502818</v>
      </c>
      <c r="CG34" s="62">
        <v>22.643767624445299</v>
      </c>
      <c r="CH34" s="62">
        <v>17.39815394535081</v>
      </c>
      <c r="CI34" s="62">
        <v>13.23881438455995</v>
      </c>
      <c r="CJ34" s="62">
        <v>9.7385080434982836</v>
      </c>
      <c r="CK34" s="62">
        <v>6.8835050634214525</v>
      </c>
      <c r="CL34" s="62">
        <v>4.6746130830791239</v>
      </c>
      <c r="CM34" s="62">
        <v>3.0342987825031562</v>
      </c>
      <c r="CN34" s="62">
        <v>1.8793753704777332</v>
      </c>
      <c r="CO34" s="62">
        <v>1.1775372970161302</v>
      </c>
      <c r="CP34" s="62">
        <v>0.89890192838062621</v>
      </c>
      <c r="CQ34" s="62">
        <v>0.70183807346160298</v>
      </c>
      <c r="CR34" s="62">
        <v>0.39655062608705072</v>
      </c>
      <c r="CS34" s="62">
        <v>6.622637747278648E-2</v>
      </c>
      <c r="CT34" s="62">
        <v>6.622637747278648E-2</v>
      </c>
      <c r="CU34" s="62">
        <v>5.2496518728428303E-2</v>
      </c>
      <c r="CV34" s="62">
        <v>3.9574298733738265E-2</v>
      </c>
      <c r="CW34" s="62">
        <v>2.5844439989380085E-2</v>
      </c>
      <c r="CX34" s="62">
        <v>1.2922219994690043E-2</v>
      </c>
      <c r="CY34" s="62">
        <v>5.6534712476768948E-3</v>
      </c>
      <c r="CZ34" s="62" t="s">
        <v>229</v>
      </c>
    </row>
    <row r="35" spans="1:104" x14ac:dyDescent="0.25">
      <c r="A35">
        <f t="shared" si="1"/>
        <v>1982</v>
      </c>
      <c r="B35" s="21">
        <f t="shared" si="0"/>
        <v>77729.805000000022</v>
      </c>
      <c r="C35" s="62">
        <v>3114.8339999999998</v>
      </c>
      <c r="D35" s="62">
        <v>2962.6709999999998</v>
      </c>
      <c r="E35" s="62">
        <v>2846.8969999999999</v>
      </c>
      <c r="F35" s="62">
        <v>2709.52</v>
      </c>
      <c r="G35" s="62">
        <v>2581.4250000000002</v>
      </c>
      <c r="H35" s="62">
        <v>2462.0680000000002</v>
      </c>
      <c r="I35" s="62">
        <v>2350.9009999999998</v>
      </c>
      <c r="J35" s="62">
        <v>2247.7440000000001</v>
      </c>
      <c r="K35" s="62">
        <v>2152.4140000000002</v>
      </c>
      <c r="L35" s="62">
        <v>2062.5529999999999</v>
      </c>
      <c r="M35" s="62">
        <v>1976.8920000000001</v>
      </c>
      <c r="N35" s="62">
        <v>1895.972</v>
      </c>
      <c r="O35" s="62">
        <v>1820.7840000000001</v>
      </c>
      <c r="P35" s="62">
        <v>1750.1420000000001</v>
      </c>
      <c r="Q35" s="62">
        <v>1686.6959999999999</v>
      </c>
      <c r="R35" s="62">
        <v>1631.5360000000001</v>
      </c>
      <c r="S35" s="62">
        <v>1582.5630000000001</v>
      </c>
      <c r="T35" s="62">
        <v>1536.577</v>
      </c>
      <c r="U35" s="62">
        <v>1494.202</v>
      </c>
      <c r="V35" s="62">
        <v>1451.213</v>
      </c>
      <c r="W35" s="62">
        <v>1405.175</v>
      </c>
      <c r="X35" s="62">
        <v>1357.692</v>
      </c>
      <c r="Y35" s="62">
        <v>1313.18</v>
      </c>
      <c r="Z35" s="62">
        <v>1271.2070000000001</v>
      </c>
      <c r="AA35" s="62">
        <v>1228.9960000000001</v>
      </c>
      <c r="AB35" s="62">
        <v>1185.751</v>
      </c>
      <c r="AC35" s="62">
        <v>1142.6289999999999</v>
      </c>
      <c r="AD35" s="62">
        <v>1101.0440000000001</v>
      </c>
      <c r="AE35" s="62">
        <v>1060.046</v>
      </c>
      <c r="AF35" s="62">
        <v>1024.278</v>
      </c>
      <c r="AG35" s="62">
        <v>995.98099999999999</v>
      </c>
      <c r="AH35" s="62">
        <v>972.73599999999999</v>
      </c>
      <c r="AI35" s="62">
        <v>949.851</v>
      </c>
      <c r="AJ35" s="62">
        <v>928.20899999999995</v>
      </c>
      <c r="AK35" s="62">
        <v>905.65499999999997</v>
      </c>
      <c r="AL35" s="62">
        <v>880.63</v>
      </c>
      <c r="AM35" s="62">
        <v>854.09400000000005</v>
      </c>
      <c r="AN35" s="62">
        <v>828.75699999999995</v>
      </c>
      <c r="AO35" s="62">
        <v>804.27700000000004</v>
      </c>
      <c r="AP35" s="62">
        <v>779.02099999999996</v>
      </c>
      <c r="AQ35" s="62">
        <v>752.50699999999995</v>
      </c>
      <c r="AR35" s="62">
        <v>725.34199999999998</v>
      </c>
      <c r="AS35" s="62">
        <v>698.63199999999995</v>
      </c>
      <c r="AT35" s="62">
        <v>672.18600000000004</v>
      </c>
      <c r="AU35" s="62">
        <v>646.702</v>
      </c>
      <c r="AV35" s="62">
        <v>622.64599999999996</v>
      </c>
      <c r="AW35" s="62">
        <v>599.745</v>
      </c>
      <c r="AX35" s="62">
        <v>577.14099999999996</v>
      </c>
      <c r="AY35" s="62">
        <v>554.86699999999996</v>
      </c>
      <c r="AZ35" s="62">
        <v>533.78399999999999</v>
      </c>
      <c r="BA35" s="62">
        <v>514.19100000000003</v>
      </c>
      <c r="BB35" s="62">
        <v>495.69499999999999</v>
      </c>
      <c r="BC35" s="62">
        <v>477.54700000000003</v>
      </c>
      <c r="BD35" s="62">
        <v>459.82</v>
      </c>
      <c r="BE35" s="62">
        <v>442.27499999999998</v>
      </c>
      <c r="BF35" s="62">
        <v>424.69200000000001</v>
      </c>
      <c r="BG35" s="62">
        <v>407.113</v>
      </c>
      <c r="BH35" s="62">
        <v>389.82100000000003</v>
      </c>
      <c r="BI35" s="62">
        <v>372.78199999999998</v>
      </c>
      <c r="BJ35" s="62">
        <v>355.46699999999998</v>
      </c>
      <c r="BK35" s="62">
        <v>337.64299999999997</v>
      </c>
      <c r="BL35" s="62">
        <v>319.50200000000001</v>
      </c>
      <c r="BM35" s="62">
        <v>301.572</v>
      </c>
      <c r="BN35" s="62">
        <v>283.89100000000002</v>
      </c>
      <c r="BO35" s="62">
        <v>265.911</v>
      </c>
      <c r="BP35" s="62">
        <v>247.464</v>
      </c>
      <c r="BQ35" s="62">
        <v>228.85400000000001</v>
      </c>
      <c r="BR35" s="62">
        <v>210.596</v>
      </c>
      <c r="BS35" s="62">
        <v>192.61699999999999</v>
      </c>
      <c r="BT35" s="62">
        <v>175.38399999999999</v>
      </c>
      <c r="BU35" s="62">
        <v>159.19399999999999</v>
      </c>
      <c r="BV35" s="62">
        <v>143.892</v>
      </c>
      <c r="BW35" s="62">
        <v>129.09299999999999</v>
      </c>
      <c r="BX35" s="62">
        <v>114.937</v>
      </c>
      <c r="BY35" s="62">
        <v>101.40600000000001</v>
      </c>
      <c r="BZ35" s="62">
        <v>88.472999999999999</v>
      </c>
      <c r="CA35" s="62">
        <v>76.247</v>
      </c>
      <c r="CB35" s="62">
        <v>64.808000000000007</v>
      </c>
      <c r="CC35" s="62">
        <v>54.073999999999998</v>
      </c>
      <c r="CD35" s="62">
        <v>44.628</v>
      </c>
      <c r="CE35" s="62">
        <v>39.600060528069612</v>
      </c>
      <c r="CF35" s="62">
        <v>31.310386651423123</v>
      </c>
      <c r="CG35" s="62">
        <v>24.283521730178428</v>
      </c>
      <c r="CH35" s="62">
        <v>18.658045622267135</v>
      </c>
      <c r="CI35" s="62">
        <v>14.197506445093438</v>
      </c>
      <c r="CJ35" s="62">
        <v>10.443724543370955</v>
      </c>
      <c r="CK35" s="62">
        <v>7.381975807194447</v>
      </c>
      <c r="CL35" s="62">
        <v>5.0131263606759902</v>
      </c>
      <c r="CM35" s="62">
        <v>3.2540282890566163</v>
      </c>
      <c r="CN35" s="62">
        <v>2.0154708087928519</v>
      </c>
      <c r="CO35" s="62">
        <v>1.2628089554017956</v>
      </c>
      <c r="CP35" s="62">
        <v>0.96399613673676166</v>
      </c>
      <c r="CQ35" s="62">
        <v>0.75266185339105651</v>
      </c>
      <c r="CR35" s="62">
        <v>0.42526693902762802</v>
      </c>
      <c r="CS35" s="62">
        <v>7.1022177189950103E-2</v>
      </c>
      <c r="CT35" s="62">
        <v>7.1022177189950103E-2</v>
      </c>
      <c r="CU35" s="62">
        <v>5.6298067284716542E-2</v>
      </c>
      <c r="CV35" s="62">
        <v>4.2440081491555551E-2</v>
      </c>
      <c r="CW35" s="62">
        <v>2.7715971586321986E-2</v>
      </c>
      <c r="CX35" s="62">
        <v>1.3857985793160993E-2</v>
      </c>
      <c r="CY35" s="62">
        <v>6.0628687845079359E-3</v>
      </c>
      <c r="CZ35" s="62" t="s">
        <v>229</v>
      </c>
    </row>
    <row r="36" spans="1:104" x14ac:dyDescent="0.25">
      <c r="A36">
        <f t="shared" si="1"/>
        <v>1983</v>
      </c>
      <c r="B36" s="21">
        <f t="shared" si="0"/>
        <v>79729.313000000067</v>
      </c>
      <c r="C36" s="62">
        <v>3185.1660000000002</v>
      </c>
      <c r="D36" s="62">
        <v>3034.5279999999998</v>
      </c>
      <c r="E36" s="62">
        <v>2893.0949999999998</v>
      </c>
      <c r="F36" s="62">
        <v>2786.2159999999999</v>
      </c>
      <c r="G36" s="62">
        <v>2658.8530000000001</v>
      </c>
      <c r="H36" s="62">
        <v>2539.7710000000002</v>
      </c>
      <c r="I36" s="62">
        <v>2428.4070000000002</v>
      </c>
      <c r="J36" s="62">
        <v>2324.2080000000001</v>
      </c>
      <c r="K36" s="62">
        <v>2227.1570000000002</v>
      </c>
      <c r="L36" s="62">
        <v>2137.2399999999998</v>
      </c>
      <c r="M36" s="62">
        <v>2051.183</v>
      </c>
      <c r="N36" s="62">
        <v>1967.3430000000001</v>
      </c>
      <c r="O36" s="62">
        <v>1886.789</v>
      </c>
      <c r="P36" s="62">
        <v>1811.49</v>
      </c>
      <c r="Q36" s="62">
        <v>1740.15</v>
      </c>
      <c r="R36" s="62">
        <v>1675.89</v>
      </c>
      <c r="S36" s="62">
        <v>1620.16</v>
      </c>
      <c r="T36" s="62">
        <v>1570.741</v>
      </c>
      <c r="U36" s="62">
        <v>1523.943</v>
      </c>
      <c r="V36" s="62">
        <v>1480.479</v>
      </c>
      <c r="W36" s="62">
        <v>1436.684</v>
      </c>
      <c r="X36" s="62">
        <v>1390.3520000000001</v>
      </c>
      <c r="Y36" s="62">
        <v>1342.92</v>
      </c>
      <c r="Z36" s="62">
        <v>1298.4010000000001</v>
      </c>
      <c r="AA36" s="62">
        <v>1256.425</v>
      </c>
      <c r="AB36" s="62">
        <v>1214.335</v>
      </c>
      <c r="AC36" s="62">
        <v>1171.345</v>
      </c>
      <c r="AD36" s="62">
        <v>1128.5809999999999</v>
      </c>
      <c r="AE36" s="62">
        <v>1087.402</v>
      </c>
      <c r="AF36" s="62">
        <v>1046.865</v>
      </c>
      <c r="AG36" s="62">
        <v>1011.544</v>
      </c>
      <c r="AH36" s="62">
        <v>983.64</v>
      </c>
      <c r="AI36" s="62">
        <v>960.75400000000002</v>
      </c>
      <c r="AJ36" s="62">
        <v>938.25199999999995</v>
      </c>
      <c r="AK36" s="62">
        <v>916.99800000000005</v>
      </c>
      <c r="AL36" s="62">
        <v>894.83199999999999</v>
      </c>
      <c r="AM36" s="62">
        <v>870.19200000000001</v>
      </c>
      <c r="AN36" s="62">
        <v>844.03</v>
      </c>
      <c r="AO36" s="62">
        <v>819.05100000000004</v>
      </c>
      <c r="AP36" s="62">
        <v>794.91600000000005</v>
      </c>
      <c r="AQ36" s="62">
        <v>769.95100000000002</v>
      </c>
      <c r="AR36" s="62">
        <v>743.65700000000004</v>
      </c>
      <c r="AS36" s="62">
        <v>716.65499999999997</v>
      </c>
      <c r="AT36" s="62">
        <v>690.09100000000001</v>
      </c>
      <c r="AU36" s="62">
        <v>663.76700000000005</v>
      </c>
      <c r="AV36" s="62">
        <v>638.37099999999998</v>
      </c>
      <c r="AW36" s="62">
        <v>614.38</v>
      </c>
      <c r="AX36" s="62">
        <v>591.51700000000005</v>
      </c>
      <c r="AY36" s="62">
        <v>568.92200000000003</v>
      </c>
      <c r="AZ36" s="62">
        <v>546.62599999999998</v>
      </c>
      <c r="BA36" s="62">
        <v>525.51300000000003</v>
      </c>
      <c r="BB36" s="62">
        <v>505.88900000000001</v>
      </c>
      <c r="BC36" s="62">
        <v>487.35300000000001</v>
      </c>
      <c r="BD36" s="62">
        <v>469.14</v>
      </c>
      <c r="BE36" s="62">
        <v>451.33199999999999</v>
      </c>
      <c r="BF36" s="62">
        <v>433.65699999999998</v>
      </c>
      <c r="BG36" s="62">
        <v>415.87900000000002</v>
      </c>
      <c r="BH36" s="62">
        <v>398.05700000000002</v>
      </c>
      <c r="BI36" s="62">
        <v>380.52199999999999</v>
      </c>
      <c r="BJ36" s="62">
        <v>363.238</v>
      </c>
      <c r="BK36" s="62">
        <v>345.65300000000002</v>
      </c>
      <c r="BL36" s="62">
        <v>327.53100000000001</v>
      </c>
      <c r="BM36" s="62">
        <v>309.077</v>
      </c>
      <c r="BN36" s="62">
        <v>290.85199999999998</v>
      </c>
      <c r="BO36" s="62">
        <v>272.88799999999998</v>
      </c>
      <c r="BP36" s="62">
        <v>254.678</v>
      </c>
      <c r="BQ36" s="62">
        <v>236.072</v>
      </c>
      <c r="BR36" s="62">
        <v>217.369</v>
      </c>
      <c r="BS36" s="62">
        <v>199.053</v>
      </c>
      <c r="BT36" s="62">
        <v>181.07</v>
      </c>
      <c r="BU36" s="62">
        <v>163.87299999999999</v>
      </c>
      <c r="BV36" s="62">
        <v>147.756</v>
      </c>
      <c r="BW36" s="62">
        <v>132.57900000000001</v>
      </c>
      <c r="BX36" s="62">
        <v>117.96</v>
      </c>
      <c r="BY36" s="62">
        <v>104.02200000000001</v>
      </c>
      <c r="BZ36" s="62">
        <v>90.858000000000004</v>
      </c>
      <c r="CA36" s="62">
        <v>78.483999999999995</v>
      </c>
      <c r="CB36" s="62">
        <v>66.957999999999998</v>
      </c>
      <c r="CC36" s="62">
        <v>56.238999999999997</v>
      </c>
      <c r="CD36" s="62">
        <v>46.25</v>
      </c>
      <c r="CE36" s="62">
        <v>40.93656969316045</v>
      </c>
      <c r="CF36" s="62">
        <v>32.36711783223793</v>
      </c>
      <c r="CG36" s="62">
        <v>25.103094956084508</v>
      </c>
      <c r="CH36" s="62">
        <v>19.287758017761263</v>
      </c>
      <c r="CI36" s="62">
        <v>14.676674841107722</v>
      </c>
      <c r="CJ36" s="62">
        <v>10.796202125065697</v>
      </c>
      <c r="CK36" s="62">
        <v>7.6311188183724452</v>
      </c>
      <c r="CL36" s="62">
        <v>5.1823202769845969</v>
      </c>
      <c r="CM36" s="62">
        <v>3.3638523290655025</v>
      </c>
      <c r="CN36" s="62">
        <v>2.0834933110820928</v>
      </c>
      <c r="CO36" s="62">
        <v>1.3054289847690983</v>
      </c>
      <c r="CP36" s="62">
        <v>0.99653117973114291</v>
      </c>
      <c r="CQ36" s="62">
        <v>0.77806432631299471</v>
      </c>
      <c r="CR36" s="62">
        <v>0.43961977470619151</v>
      </c>
      <c r="CS36" s="62">
        <v>7.3419188443803879E-2</v>
      </c>
      <c r="CT36" s="62">
        <v>7.3419188443803879E-2</v>
      </c>
      <c r="CU36" s="62">
        <v>5.819813718106405E-2</v>
      </c>
      <c r="CV36" s="62">
        <v>4.3872441874955988E-2</v>
      </c>
      <c r="CW36" s="62">
        <v>2.8651390612216148E-2</v>
      </c>
      <c r="CX36" s="62">
        <v>1.4325695306108074E-2</v>
      </c>
      <c r="CY36" s="62">
        <v>6.2674916964222836E-3</v>
      </c>
      <c r="CZ36" s="62" t="s">
        <v>229</v>
      </c>
    </row>
    <row r="37" spans="1:104" x14ac:dyDescent="0.25">
      <c r="A37">
        <f t="shared" si="1"/>
        <v>1984</v>
      </c>
      <c r="B37" s="21">
        <f t="shared" si="0"/>
        <v>81775.21699999999</v>
      </c>
      <c r="C37" s="62">
        <v>3254.1559999999999</v>
      </c>
      <c r="D37" s="62">
        <v>3104.8910000000001</v>
      </c>
      <c r="E37" s="62">
        <v>2964.8049999999998</v>
      </c>
      <c r="F37" s="62">
        <v>2833.3919999999998</v>
      </c>
      <c r="G37" s="62">
        <v>2727.01</v>
      </c>
      <c r="H37" s="62">
        <v>2609.5929999999998</v>
      </c>
      <c r="I37" s="62">
        <v>2499.4560000000001</v>
      </c>
      <c r="J37" s="62">
        <v>2396.027</v>
      </c>
      <c r="K37" s="62">
        <v>2298.7370000000001</v>
      </c>
      <c r="L37" s="62">
        <v>2207.739</v>
      </c>
      <c r="M37" s="62">
        <v>2123.1860000000001</v>
      </c>
      <c r="N37" s="62">
        <v>2040.886</v>
      </c>
      <c r="O37" s="62">
        <v>1958.8230000000001</v>
      </c>
      <c r="P37" s="62">
        <v>1878.5940000000001</v>
      </c>
      <c r="Q37" s="62">
        <v>1803.144</v>
      </c>
      <c r="R37" s="62">
        <v>1731.07</v>
      </c>
      <c r="S37" s="62">
        <v>1665.962</v>
      </c>
      <c r="T37" s="62">
        <v>1609.633</v>
      </c>
      <c r="U37" s="62">
        <v>1559.7429999999999</v>
      </c>
      <c r="V37" s="62">
        <v>1512.1079999999999</v>
      </c>
      <c r="W37" s="62">
        <v>1467.5329999999999</v>
      </c>
      <c r="X37" s="62">
        <v>1422.9110000000001</v>
      </c>
      <c r="Y37" s="62">
        <v>1376.2570000000001</v>
      </c>
      <c r="Z37" s="62">
        <v>1328.854</v>
      </c>
      <c r="AA37" s="62">
        <v>1284.306</v>
      </c>
      <c r="AB37" s="62">
        <v>1242.3030000000001</v>
      </c>
      <c r="AC37" s="62">
        <v>1200.3130000000001</v>
      </c>
      <c r="AD37" s="62">
        <v>1157.556</v>
      </c>
      <c r="AE37" s="62">
        <v>1115.127</v>
      </c>
      <c r="AF37" s="62">
        <v>1074.3320000000001</v>
      </c>
      <c r="AG37" s="62">
        <v>1034.2339999999999</v>
      </c>
      <c r="AH37" s="62">
        <v>999.34400000000005</v>
      </c>
      <c r="AI37" s="62">
        <v>971.81600000000003</v>
      </c>
      <c r="AJ37" s="62">
        <v>949.27700000000004</v>
      </c>
      <c r="AK37" s="62">
        <v>927.14599999999996</v>
      </c>
      <c r="AL37" s="62">
        <v>906.27</v>
      </c>
      <c r="AM37" s="62">
        <v>884.48</v>
      </c>
      <c r="AN37" s="62">
        <v>860.21100000000001</v>
      </c>
      <c r="AO37" s="62">
        <v>834.41200000000003</v>
      </c>
      <c r="AP37" s="62">
        <v>809.77599999999995</v>
      </c>
      <c r="AQ37" s="62">
        <v>785.97199999999998</v>
      </c>
      <c r="AR37" s="62">
        <v>761.28599999999994</v>
      </c>
      <c r="AS37" s="62">
        <v>735.19799999999998</v>
      </c>
      <c r="AT37" s="62">
        <v>708.346</v>
      </c>
      <c r="AU37" s="62">
        <v>681.91300000000001</v>
      </c>
      <c r="AV37" s="62">
        <v>655.69600000000003</v>
      </c>
      <c r="AW37" s="62">
        <v>630.37800000000004</v>
      </c>
      <c r="AX37" s="62">
        <v>606.43799999999999</v>
      </c>
      <c r="AY37" s="62">
        <v>583.6</v>
      </c>
      <c r="AZ37" s="62">
        <v>561.00199999999995</v>
      </c>
      <c r="BA37" s="62">
        <v>538.67399999999998</v>
      </c>
      <c r="BB37" s="62">
        <v>517.51900000000001</v>
      </c>
      <c r="BC37" s="62">
        <v>497.85399999999998</v>
      </c>
      <c r="BD37" s="62">
        <v>479.26799999999997</v>
      </c>
      <c r="BE37" s="62">
        <v>460.98099999999999</v>
      </c>
      <c r="BF37" s="62">
        <v>443.08300000000003</v>
      </c>
      <c r="BG37" s="62">
        <v>425.26799999999997</v>
      </c>
      <c r="BH37" s="62">
        <v>407.286</v>
      </c>
      <c r="BI37" s="62">
        <v>389.21300000000002</v>
      </c>
      <c r="BJ37" s="62">
        <v>371.42399999999998</v>
      </c>
      <c r="BK37" s="62">
        <v>353.88799999999998</v>
      </c>
      <c r="BL37" s="62">
        <v>336.024</v>
      </c>
      <c r="BM37" s="62">
        <v>317.59199999999998</v>
      </c>
      <c r="BN37" s="62">
        <v>298.81799999999998</v>
      </c>
      <c r="BO37" s="62">
        <v>280.28699999999998</v>
      </c>
      <c r="BP37" s="62">
        <v>262.03199999999998</v>
      </c>
      <c r="BQ37" s="62">
        <v>243.58099999999999</v>
      </c>
      <c r="BR37" s="62">
        <v>224.80799999999999</v>
      </c>
      <c r="BS37" s="62">
        <v>206.00200000000001</v>
      </c>
      <c r="BT37" s="62">
        <v>187.62</v>
      </c>
      <c r="BU37" s="62">
        <v>169.62100000000001</v>
      </c>
      <c r="BV37" s="62">
        <v>152.45099999999999</v>
      </c>
      <c r="BW37" s="62">
        <v>136.399</v>
      </c>
      <c r="BX37" s="62">
        <v>121.339</v>
      </c>
      <c r="BY37" s="62">
        <v>106.893</v>
      </c>
      <c r="BZ37" s="62">
        <v>93.167000000000002</v>
      </c>
      <c r="CA37" s="62">
        <v>80.36</v>
      </c>
      <c r="CB37" s="62">
        <v>68.540000000000006</v>
      </c>
      <c r="CC37" s="62">
        <v>57.709000000000003</v>
      </c>
      <c r="CD37" s="62">
        <v>47.701000000000001</v>
      </c>
      <c r="CE37" s="62">
        <v>40.769846677756163</v>
      </c>
      <c r="CF37" s="62">
        <v>32.235295759079754</v>
      </c>
      <c r="CG37" s="62">
        <v>25.000857183881578</v>
      </c>
      <c r="CH37" s="62">
        <v>19.209204460362272</v>
      </c>
      <c r="CI37" s="62">
        <v>14.616900915154504</v>
      </c>
      <c r="CJ37" s="62">
        <v>10.752232261769949</v>
      </c>
      <c r="CK37" s="62">
        <v>7.6000394399622886</v>
      </c>
      <c r="CL37" s="62">
        <v>5.1612141591577769</v>
      </c>
      <c r="CM37" s="62">
        <v>3.3501523144360346</v>
      </c>
      <c r="CN37" s="62">
        <v>2.0750078348929071</v>
      </c>
      <c r="CO37" s="62">
        <v>1.3001123434782373</v>
      </c>
      <c r="CP37" s="62">
        <v>0.99247259142062982</v>
      </c>
      <c r="CQ37" s="62">
        <v>0.77489549141466951</v>
      </c>
      <c r="CR37" s="62">
        <v>0.43782932829068211</v>
      </c>
      <c r="CS37" s="62">
        <v>7.3120172952822679E-2</v>
      </c>
      <c r="CT37" s="62">
        <v>7.3120172952822679E-2</v>
      </c>
      <c r="CU37" s="62">
        <v>5.796111270650578E-2</v>
      </c>
      <c r="CV37" s="62">
        <v>4.3693761886442826E-2</v>
      </c>
      <c r="CW37" s="62">
        <v>2.8534701640125924E-2</v>
      </c>
      <c r="CX37" s="62">
        <v>1.4267350820062962E-2</v>
      </c>
      <c r="CY37" s="62">
        <v>6.2419659837775468E-3</v>
      </c>
      <c r="CZ37" s="62" t="s">
        <v>229</v>
      </c>
    </row>
    <row r="38" spans="1:104" x14ac:dyDescent="0.25">
      <c r="A38">
        <f t="shared" si="1"/>
        <v>1985</v>
      </c>
      <c r="B38" s="21">
        <f t="shared" si="0"/>
        <v>83901.572000000073</v>
      </c>
      <c r="C38" s="62">
        <v>3322.5909999999999</v>
      </c>
      <c r="D38" s="62">
        <v>3174.8359999999998</v>
      </c>
      <c r="E38" s="62">
        <v>3036.2869999999998</v>
      </c>
      <c r="F38" s="62">
        <v>2906.3609999999999</v>
      </c>
      <c r="G38" s="62">
        <v>2784.4740000000002</v>
      </c>
      <c r="H38" s="62">
        <v>2670.0419999999999</v>
      </c>
      <c r="I38" s="62">
        <v>2562.4789999999998</v>
      </c>
      <c r="J38" s="62">
        <v>2461.2049999999999</v>
      </c>
      <c r="K38" s="62">
        <v>2365.63</v>
      </c>
      <c r="L38" s="62">
        <v>2275.1750000000002</v>
      </c>
      <c r="M38" s="62">
        <v>2190.1590000000001</v>
      </c>
      <c r="N38" s="62">
        <v>2110.904</v>
      </c>
      <c r="O38" s="62">
        <v>2032.298</v>
      </c>
      <c r="P38" s="62">
        <v>1951.942</v>
      </c>
      <c r="Q38" s="62">
        <v>1871.971</v>
      </c>
      <c r="R38" s="62">
        <v>1796.307</v>
      </c>
      <c r="S38" s="62">
        <v>1723.4369999999999</v>
      </c>
      <c r="T38" s="62">
        <v>1657.425</v>
      </c>
      <c r="U38" s="62">
        <v>1600.45</v>
      </c>
      <c r="V38" s="62">
        <v>1550.046</v>
      </c>
      <c r="W38" s="62">
        <v>1501.5340000000001</v>
      </c>
      <c r="X38" s="62">
        <v>1455.81</v>
      </c>
      <c r="Y38" s="62">
        <v>1410.32</v>
      </c>
      <c r="Z38" s="62">
        <v>1363.308</v>
      </c>
      <c r="AA38" s="62">
        <v>1315.8920000000001</v>
      </c>
      <c r="AB38" s="62">
        <v>1271.2760000000001</v>
      </c>
      <c r="AC38" s="62">
        <v>1229.2139999999999</v>
      </c>
      <c r="AD38" s="62">
        <v>1187.2860000000001</v>
      </c>
      <c r="AE38" s="62">
        <v>1144.7280000000001</v>
      </c>
      <c r="AF38" s="62">
        <v>1102.597</v>
      </c>
      <c r="AG38" s="62">
        <v>1062.153</v>
      </c>
      <c r="AH38" s="62">
        <v>1022.462</v>
      </c>
      <c r="AI38" s="62">
        <v>987.971</v>
      </c>
      <c r="AJ38" s="62">
        <v>960.798</v>
      </c>
      <c r="AK38" s="62">
        <v>938.58900000000006</v>
      </c>
      <c r="AL38" s="62">
        <v>916.80899999999997</v>
      </c>
      <c r="AM38" s="62">
        <v>896.29399999999998</v>
      </c>
      <c r="AN38" s="62">
        <v>874.86099999999999</v>
      </c>
      <c r="AO38" s="62">
        <v>850.94500000000005</v>
      </c>
      <c r="AP38" s="62">
        <v>825.48500000000001</v>
      </c>
      <c r="AQ38" s="62">
        <v>801.173</v>
      </c>
      <c r="AR38" s="62">
        <v>777.68100000000004</v>
      </c>
      <c r="AS38" s="62">
        <v>753.25300000000004</v>
      </c>
      <c r="AT38" s="62">
        <v>727.34900000000005</v>
      </c>
      <c r="AU38" s="62">
        <v>700.625</v>
      </c>
      <c r="AV38" s="62">
        <v>674.30100000000004</v>
      </c>
      <c r="AW38" s="62">
        <v>648.16800000000001</v>
      </c>
      <c r="AX38" s="62">
        <v>622.90700000000004</v>
      </c>
      <c r="AY38" s="62">
        <v>598.99800000000005</v>
      </c>
      <c r="AZ38" s="62">
        <v>576.16700000000003</v>
      </c>
      <c r="BA38" s="62">
        <v>553.54700000000003</v>
      </c>
      <c r="BB38" s="62">
        <v>531.16700000000003</v>
      </c>
      <c r="BC38" s="62">
        <v>509.952</v>
      </c>
      <c r="BD38" s="62">
        <v>490.23</v>
      </c>
      <c r="BE38" s="62">
        <v>471.57900000000001</v>
      </c>
      <c r="BF38" s="62">
        <v>453.202</v>
      </c>
      <c r="BG38" s="62">
        <v>435.19799999999998</v>
      </c>
      <c r="BH38" s="62">
        <v>417.22899999999998</v>
      </c>
      <c r="BI38" s="62">
        <v>399.02699999999999</v>
      </c>
      <c r="BJ38" s="62">
        <v>380.68700000000001</v>
      </c>
      <c r="BK38" s="62">
        <v>362.63</v>
      </c>
      <c r="BL38" s="62">
        <v>344.82600000000002</v>
      </c>
      <c r="BM38" s="62">
        <v>326.66800000000001</v>
      </c>
      <c r="BN38" s="62">
        <v>307.911</v>
      </c>
      <c r="BO38" s="62">
        <v>288.8</v>
      </c>
      <c r="BP38" s="62">
        <v>269.94799999999998</v>
      </c>
      <c r="BQ38" s="62">
        <v>251.386</v>
      </c>
      <c r="BR38" s="62">
        <v>232.679</v>
      </c>
      <c r="BS38" s="62">
        <v>213.72200000000001</v>
      </c>
      <c r="BT38" s="62">
        <v>194.79599999999999</v>
      </c>
      <c r="BU38" s="62">
        <v>176.333</v>
      </c>
      <c r="BV38" s="62">
        <v>158.304</v>
      </c>
      <c r="BW38" s="62">
        <v>141.14699999999999</v>
      </c>
      <c r="BX38" s="62">
        <v>125.146</v>
      </c>
      <c r="BY38" s="62">
        <v>110.19</v>
      </c>
      <c r="BZ38" s="62">
        <v>95.906000000000006</v>
      </c>
      <c r="CA38" s="62">
        <v>82.378</v>
      </c>
      <c r="CB38" s="62">
        <v>69.92</v>
      </c>
      <c r="CC38" s="62">
        <v>58.645000000000003</v>
      </c>
      <c r="CD38" s="62">
        <v>48.497999999999998</v>
      </c>
      <c r="CE38" s="62">
        <v>38.880897209022585</v>
      </c>
      <c r="CF38" s="62">
        <v>30.741769298706647</v>
      </c>
      <c r="CG38" s="62">
        <v>23.84251689703564</v>
      </c>
      <c r="CH38" s="62">
        <v>18.31920315996511</v>
      </c>
      <c r="CI38" s="62">
        <v>13.939670327645903</v>
      </c>
      <c r="CJ38" s="62">
        <v>10.254059590699994</v>
      </c>
      <c r="CK38" s="62">
        <v>7.2479142388071027</v>
      </c>
      <c r="CL38" s="62">
        <v>4.9220846666919531</v>
      </c>
      <c r="CM38" s="62">
        <v>3.1949329807812141</v>
      </c>
      <c r="CN38" s="62">
        <v>1.9788685244285025</v>
      </c>
      <c r="CO38" s="62">
        <v>1.239875508644932</v>
      </c>
      <c r="CP38" s="62">
        <v>0.9464893286157815</v>
      </c>
      <c r="CQ38" s="62">
        <v>0.73899301578357057</v>
      </c>
      <c r="CR38" s="62">
        <v>0.41754380983858819</v>
      </c>
      <c r="CS38" s="62">
        <v>6.9732367427218403E-2</v>
      </c>
      <c r="CT38" s="62">
        <v>6.9732367427218403E-2</v>
      </c>
      <c r="CU38" s="62">
        <v>5.5275657106941413E-2</v>
      </c>
      <c r="CV38" s="62">
        <v>4.1669341511386612E-2</v>
      </c>
      <c r="CW38" s="62">
        <v>2.7212631191109619E-2</v>
      </c>
      <c r="CX38" s="62">
        <v>1.3606315595554809E-2</v>
      </c>
      <c r="CY38" s="62">
        <v>5.9527630730552301E-3</v>
      </c>
      <c r="CZ38" s="62" t="s">
        <v>229</v>
      </c>
    </row>
    <row r="39" spans="1:104" x14ac:dyDescent="0.25">
      <c r="A39">
        <f t="shared" si="1"/>
        <v>1986</v>
      </c>
      <c r="B39" s="21">
        <f t="shared" si="0"/>
        <v>86118.045999999973</v>
      </c>
      <c r="C39" s="62">
        <v>3378.634</v>
      </c>
      <c r="D39" s="62">
        <v>3253.319</v>
      </c>
      <c r="E39" s="62">
        <v>3115.4639999999999</v>
      </c>
      <c r="F39" s="62">
        <v>2986.2159999999999</v>
      </c>
      <c r="G39" s="62">
        <v>2864.8969999999999</v>
      </c>
      <c r="H39" s="62">
        <v>2750.828</v>
      </c>
      <c r="I39" s="62">
        <v>2643.6120000000001</v>
      </c>
      <c r="J39" s="62">
        <v>2542.8490000000002</v>
      </c>
      <c r="K39" s="62">
        <v>2446.4569999999999</v>
      </c>
      <c r="L39" s="62">
        <v>2353.19</v>
      </c>
      <c r="M39" s="62">
        <v>2263.2179999999998</v>
      </c>
      <c r="N39" s="62">
        <v>2178.3270000000002</v>
      </c>
      <c r="O39" s="62">
        <v>2098.6170000000002</v>
      </c>
      <c r="P39" s="62">
        <v>2019.5070000000001</v>
      </c>
      <c r="Q39" s="62">
        <v>1939.029</v>
      </c>
      <c r="R39" s="62">
        <v>1859.1320000000001</v>
      </c>
      <c r="S39" s="62">
        <v>1783.1179999999999</v>
      </c>
      <c r="T39" s="62">
        <v>1709.5920000000001</v>
      </c>
      <c r="U39" s="62">
        <v>1643.123</v>
      </c>
      <c r="V39" s="62">
        <v>1586.078</v>
      </c>
      <c r="W39" s="62">
        <v>1535.8630000000001</v>
      </c>
      <c r="X39" s="62">
        <v>1487.4670000000001</v>
      </c>
      <c r="Y39" s="62">
        <v>1441.8330000000001</v>
      </c>
      <c r="Z39" s="62">
        <v>1396.539</v>
      </c>
      <c r="AA39" s="62">
        <v>1349.857</v>
      </c>
      <c r="AB39" s="62">
        <v>1302.8589999999999</v>
      </c>
      <c r="AC39" s="62">
        <v>1258.6769999999999</v>
      </c>
      <c r="AD39" s="62">
        <v>1217.07</v>
      </c>
      <c r="AE39" s="62">
        <v>1175.566</v>
      </c>
      <c r="AF39" s="62">
        <v>1133.3579999999999</v>
      </c>
      <c r="AG39" s="62">
        <v>1091.5260000000001</v>
      </c>
      <c r="AH39" s="62">
        <v>1051.386</v>
      </c>
      <c r="AI39" s="62">
        <v>1012.005</v>
      </c>
      <c r="AJ39" s="62">
        <v>977.755</v>
      </c>
      <c r="AK39" s="62">
        <v>950.72699999999998</v>
      </c>
      <c r="AL39" s="62">
        <v>928.596</v>
      </c>
      <c r="AM39" s="62">
        <v>906.88400000000001</v>
      </c>
      <c r="AN39" s="62">
        <v>886.41200000000003</v>
      </c>
      <c r="AO39" s="62">
        <v>865.03300000000002</v>
      </c>
      <c r="AP39" s="62">
        <v>841.202</v>
      </c>
      <c r="AQ39" s="62">
        <v>815.84299999999996</v>
      </c>
      <c r="AR39" s="62">
        <v>791.60699999999997</v>
      </c>
      <c r="AS39" s="62">
        <v>768.17100000000005</v>
      </c>
      <c r="AT39" s="62">
        <v>743.79</v>
      </c>
      <c r="AU39" s="62">
        <v>717.92499999999995</v>
      </c>
      <c r="AV39" s="62">
        <v>691.22799999999995</v>
      </c>
      <c r="AW39" s="62">
        <v>664.91099999999994</v>
      </c>
      <c r="AX39" s="62">
        <v>638.76599999999996</v>
      </c>
      <c r="AY39" s="62">
        <v>613.47400000000005</v>
      </c>
      <c r="AZ39" s="62">
        <v>589.51300000000003</v>
      </c>
      <c r="BA39" s="62">
        <v>566.60500000000002</v>
      </c>
      <c r="BB39" s="62">
        <v>543.88900000000001</v>
      </c>
      <c r="BC39" s="62">
        <v>521.39700000000005</v>
      </c>
      <c r="BD39" s="62">
        <v>500.01600000000002</v>
      </c>
      <c r="BE39" s="62">
        <v>480.05399999999997</v>
      </c>
      <c r="BF39" s="62">
        <v>461.11099999999999</v>
      </c>
      <c r="BG39" s="62">
        <v>442.43700000000001</v>
      </c>
      <c r="BH39" s="62">
        <v>424.13499999999999</v>
      </c>
      <c r="BI39" s="62">
        <v>405.839</v>
      </c>
      <c r="BJ39" s="62">
        <v>387.28100000000001</v>
      </c>
      <c r="BK39" s="62">
        <v>368.572</v>
      </c>
      <c r="BL39" s="62">
        <v>350.16500000000002</v>
      </c>
      <c r="BM39" s="62">
        <v>332.03399999999999</v>
      </c>
      <c r="BN39" s="62">
        <v>313.58100000000002</v>
      </c>
      <c r="BO39" s="62">
        <v>294.57100000000003</v>
      </c>
      <c r="BP39" s="62">
        <v>275.25599999999997</v>
      </c>
      <c r="BQ39" s="62">
        <v>256.24900000000002</v>
      </c>
      <c r="BR39" s="62">
        <v>237.58500000000001</v>
      </c>
      <c r="BS39" s="62">
        <v>218.87200000000001</v>
      </c>
      <c r="BT39" s="62">
        <v>200.03100000000001</v>
      </c>
      <c r="BU39" s="62">
        <v>181.33099999999999</v>
      </c>
      <c r="BV39" s="62">
        <v>163.15199999999999</v>
      </c>
      <c r="BW39" s="62">
        <v>145.465</v>
      </c>
      <c r="BX39" s="62">
        <v>128.78</v>
      </c>
      <c r="BY39" s="62">
        <v>113.414</v>
      </c>
      <c r="BZ39" s="62">
        <v>99.215000000000003</v>
      </c>
      <c r="CA39" s="62">
        <v>85.721000000000004</v>
      </c>
      <c r="CB39" s="62">
        <v>73.004999999999995</v>
      </c>
      <c r="CC39" s="62">
        <v>61.436999999999998</v>
      </c>
      <c r="CD39" s="62">
        <v>51.136000000000003</v>
      </c>
      <c r="CE39" s="62">
        <v>43.268710060197549</v>
      </c>
      <c r="CF39" s="62">
        <v>34.21105987787103</v>
      </c>
      <c r="CG39" s="62">
        <v>26.533208459083546</v>
      </c>
      <c r="CH39" s="62">
        <v>20.38657404949095</v>
      </c>
      <c r="CI39" s="62">
        <v>15.512799267442931</v>
      </c>
      <c r="CJ39" s="62">
        <v>11.411257538239804</v>
      </c>
      <c r="CK39" s="62">
        <v>8.0658606732806319</v>
      </c>
      <c r="CL39" s="62">
        <v>5.4775550366007622</v>
      </c>
      <c r="CM39" s="62">
        <v>3.55548968080668</v>
      </c>
      <c r="CN39" s="62">
        <v>2.2021891102574243</v>
      </c>
      <c r="CO39" s="62">
        <v>1.3797987635390307</v>
      </c>
      <c r="CP39" s="62">
        <v>1.0533031713435812</v>
      </c>
      <c r="CQ39" s="62">
        <v>0.82239034671839351</v>
      </c>
      <c r="CR39" s="62">
        <v>0.46466474135642261</v>
      </c>
      <c r="CS39" s="62">
        <v>7.760185089862863E-2</v>
      </c>
      <c r="CT39" s="62">
        <v>7.760185089862863E-2</v>
      </c>
      <c r="CU39" s="62">
        <v>6.1513662297693415E-2</v>
      </c>
      <c r="CV39" s="62">
        <v>4.6371837732107353E-2</v>
      </c>
      <c r="CW39" s="62">
        <v>3.0283649131172142E-2</v>
      </c>
      <c r="CX39" s="62">
        <v>1.5141824565586071E-2</v>
      </c>
      <c r="CY39" s="62">
        <v>6.6245482474439074E-3</v>
      </c>
      <c r="CZ39" s="62" t="s">
        <v>229</v>
      </c>
    </row>
    <row r="40" spans="1:104" x14ac:dyDescent="0.25">
      <c r="A40">
        <f t="shared" si="1"/>
        <v>1987</v>
      </c>
      <c r="B40" s="21">
        <f t="shared" si="0"/>
        <v>88412.920000000056</v>
      </c>
      <c r="C40" s="62">
        <v>3436.2559999999999</v>
      </c>
      <c r="D40" s="62">
        <v>3292.9090000000001</v>
      </c>
      <c r="E40" s="62">
        <v>3188.2869999999998</v>
      </c>
      <c r="F40" s="62">
        <v>3060.1370000000002</v>
      </c>
      <c r="G40" s="62">
        <v>2940.0059999999999</v>
      </c>
      <c r="H40" s="62">
        <v>2827.123</v>
      </c>
      <c r="I40" s="62">
        <v>2720.712</v>
      </c>
      <c r="J40" s="62">
        <v>2620.5619999999999</v>
      </c>
      <c r="K40" s="62">
        <v>2526.4549999999999</v>
      </c>
      <c r="L40" s="62">
        <v>2434.8139999999999</v>
      </c>
      <c r="M40" s="62">
        <v>2343.7350000000001</v>
      </c>
      <c r="N40" s="62">
        <v>2254.13</v>
      </c>
      <c r="O40" s="62">
        <v>2169.2559999999999</v>
      </c>
      <c r="P40" s="62">
        <v>2088.9949999999999</v>
      </c>
      <c r="Q40" s="62">
        <v>2009.279</v>
      </c>
      <c r="R40" s="62">
        <v>1928.58</v>
      </c>
      <c r="S40" s="62">
        <v>1848.6590000000001</v>
      </c>
      <c r="T40" s="62">
        <v>1772.1969999999999</v>
      </c>
      <c r="U40" s="62">
        <v>1697.925</v>
      </c>
      <c r="V40" s="62">
        <v>1630.9159999999999</v>
      </c>
      <c r="W40" s="62">
        <v>1573.73</v>
      </c>
      <c r="X40" s="62">
        <v>1523.6410000000001</v>
      </c>
      <c r="Y40" s="62">
        <v>1475.3</v>
      </c>
      <c r="Z40" s="62">
        <v>1429.6969999999999</v>
      </c>
      <c r="AA40" s="62">
        <v>1384.5429999999999</v>
      </c>
      <c r="AB40" s="62">
        <v>1338.13</v>
      </c>
      <c r="AC40" s="62">
        <v>1291.4929999999999</v>
      </c>
      <c r="AD40" s="62">
        <v>1247.6849999999999</v>
      </c>
      <c r="AE40" s="62">
        <v>1206.4829999999999</v>
      </c>
      <c r="AF40" s="62">
        <v>1165.348</v>
      </c>
      <c r="AG40" s="62">
        <v>1123.4380000000001</v>
      </c>
      <c r="AH40" s="62">
        <v>1081.8489999999999</v>
      </c>
      <c r="AI40" s="62">
        <v>1041.9649999999999</v>
      </c>
      <c r="AJ40" s="62">
        <v>1002.842</v>
      </c>
      <c r="AK40" s="62">
        <v>968.78899999999999</v>
      </c>
      <c r="AL40" s="62">
        <v>941.87199999999996</v>
      </c>
      <c r="AM40" s="62">
        <v>919.79200000000003</v>
      </c>
      <c r="AN40" s="62">
        <v>898.12</v>
      </c>
      <c r="AO40" s="62">
        <v>877.66600000000005</v>
      </c>
      <c r="AP40" s="62">
        <v>856.31200000000001</v>
      </c>
      <c r="AQ40" s="62">
        <v>832.53800000000001</v>
      </c>
      <c r="AR40" s="62">
        <v>807.24699999999996</v>
      </c>
      <c r="AS40" s="62">
        <v>783.05600000000004</v>
      </c>
      <c r="AT40" s="62">
        <v>759.64700000000005</v>
      </c>
      <c r="AU40" s="62">
        <v>735.28300000000002</v>
      </c>
      <c r="AV40" s="62">
        <v>709.42399999999998</v>
      </c>
      <c r="AW40" s="62">
        <v>682.71900000000005</v>
      </c>
      <c r="AX40" s="62">
        <v>656.37800000000004</v>
      </c>
      <c r="AY40" s="62">
        <v>630.18700000000001</v>
      </c>
      <c r="AZ40" s="62">
        <v>604.83199999999999</v>
      </c>
      <c r="BA40" s="62">
        <v>580.78800000000001</v>
      </c>
      <c r="BB40" s="62">
        <v>557.77700000000004</v>
      </c>
      <c r="BC40" s="62">
        <v>534.93499999999995</v>
      </c>
      <c r="BD40" s="62">
        <v>512.30399999999997</v>
      </c>
      <c r="BE40" s="62">
        <v>490.72899999999998</v>
      </c>
      <c r="BF40" s="62">
        <v>470.50400000000002</v>
      </c>
      <c r="BG40" s="62">
        <v>451.245</v>
      </c>
      <c r="BH40" s="62">
        <v>432.25299999999999</v>
      </c>
      <c r="BI40" s="62">
        <v>413.62799999999999</v>
      </c>
      <c r="BJ40" s="62">
        <v>394.98500000000001</v>
      </c>
      <c r="BK40" s="62">
        <v>376.04599999999999</v>
      </c>
      <c r="BL40" s="62">
        <v>356.947</v>
      </c>
      <c r="BM40" s="62">
        <v>338.16699999999997</v>
      </c>
      <c r="BN40" s="62">
        <v>319.68799999999999</v>
      </c>
      <c r="BO40" s="62">
        <v>300.91800000000001</v>
      </c>
      <c r="BP40" s="62">
        <v>281.63</v>
      </c>
      <c r="BQ40" s="62">
        <v>262.08699999999999</v>
      </c>
      <c r="BR40" s="62">
        <v>242.90299999999999</v>
      </c>
      <c r="BS40" s="62">
        <v>224.11199999999999</v>
      </c>
      <c r="BT40" s="62">
        <v>205.37</v>
      </c>
      <c r="BU40" s="62">
        <v>186.62200000000001</v>
      </c>
      <c r="BV40" s="62">
        <v>168.12299999999999</v>
      </c>
      <c r="BW40" s="62">
        <v>150.20599999999999</v>
      </c>
      <c r="BX40" s="62">
        <v>132.83500000000001</v>
      </c>
      <c r="BY40" s="62">
        <v>116.60299999999999</v>
      </c>
      <c r="BZ40" s="62">
        <v>101.851</v>
      </c>
      <c r="CA40" s="62">
        <v>88.388999999999996</v>
      </c>
      <c r="CB40" s="62">
        <v>75.665000000000006</v>
      </c>
      <c r="CC40" s="62">
        <v>63.746000000000002</v>
      </c>
      <c r="CD40" s="62">
        <v>53.048999999999999</v>
      </c>
      <c r="CE40" s="62">
        <v>46.542723985283835</v>
      </c>
      <c r="CF40" s="62">
        <v>36.799708494302635</v>
      </c>
      <c r="CG40" s="62">
        <v>28.540897013963018</v>
      </c>
      <c r="CH40" s="62">
        <v>21.929165155858023</v>
      </c>
      <c r="CI40" s="62">
        <v>16.686606407707021</v>
      </c>
      <c r="CJ40" s="62">
        <v>12.274713278680531</v>
      </c>
      <c r="CK40" s="62">
        <v>8.6761802350467878</v>
      </c>
      <c r="CL40" s="62">
        <v>5.8920252493782481</v>
      </c>
      <c r="CM40" s="62">
        <v>3.8245229547190878</v>
      </c>
      <c r="CN40" s="62">
        <v>2.3688221761062858</v>
      </c>
      <c r="CO40" s="62">
        <v>1.4842040106415835</v>
      </c>
      <c r="CP40" s="62">
        <v>1.1330034731440894</v>
      </c>
      <c r="CQ40" s="62">
        <v>0.88461816546470229</v>
      </c>
      <c r="CR40" s="62">
        <v>0.49982453307614366</v>
      </c>
      <c r="CS40" s="62">
        <v>8.3473750941433361E-2</v>
      </c>
      <c r="CT40" s="62">
        <v>8.3473750941433361E-2</v>
      </c>
      <c r="CU40" s="62">
        <v>6.6168217209672794E-2</v>
      </c>
      <c r="CV40" s="62">
        <v>4.9880656050368725E-2</v>
      </c>
      <c r="CW40" s="62">
        <v>3.2575122318608138E-2</v>
      </c>
      <c r="CX40" s="62">
        <v>1.6287561159304069E-2</v>
      </c>
      <c r="CY40" s="62">
        <v>7.1258080071955323E-3</v>
      </c>
      <c r="CZ40" s="62" t="s">
        <v>229</v>
      </c>
    </row>
    <row r="41" spans="1:104" x14ac:dyDescent="0.25">
      <c r="A41">
        <f t="shared" si="1"/>
        <v>1988</v>
      </c>
      <c r="B41" s="21">
        <f t="shared" si="0"/>
        <v>90773.617000000013</v>
      </c>
      <c r="C41" s="62">
        <v>3496.788</v>
      </c>
      <c r="D41" s="62">
        <v>3354.5619999999999</v>
      </c>
      <c r="E41" s="62">
        <v>3221.9029999999998</v>
      </c>
      <c r="F41" s="62">
        <v>3126.0770000000002</v>
      </c>
      <c r="G41" s="62">
        <v>3007.5160000000001</v>
      </c>
      <c r="H41" s="62">
        <v>2896.3989999999999</v>
      </c>
      <c r="I41" s="62">
        <v>2791.85</v>
      </c>
      <c r="J41" s="62">
        <v>2693.0030000000002</v>
      </c>
      <c r="K41" s="62">
        <v>2599.828</v>
      </c>
      <c r="L41" s="62">
        <v>2512.2959999999998</v>
      </c>
      <c r="M41" s="62">
        <v>2425.3240000000001</v>
      </c>
      <c r="N41" s="62">
        <v>2336.3510000000001</v>
      </c>
      <c r="O41" s="62">
        <v>2247.0349999999999</v>
      </c>
      <c r="P41" s="62">
        <v>2162.1039999999998</v>
      </c>
      <c r="Q41" s="62">
        <v>2081.2179999999998</v>
      </c>
      <c r="R41" s="62">
        <v>2000.83</v>
      </c>
      <c r="S41" s="62">
        <v>1919.836</v>
      </c>
      <c r="T41" s="62">
        <v>1839.818</v>
      </c>
      <c r="U41" s="62">
        <v>1762.8440000000001</v>
      </c>
      <c r="V41" s="62">
        <v>1687.759</v>
      </c>
      <c r="W41" s="62">
        <v>1620.152</v>
      </c>
      <c r="X41" s="62">
        <v>1562.7739999999999</v>
      </c>
      <c r="Y41" s="62">
        <v>1512.7660000000001</v>
      </c>
      <c r="Z41" s="62">
        <v>1464.4369999999999</v>
      </c>
      <c r="AA41" s="62">
        <v>1418.827</v>
      </c>
      <c r="AB41" s="62">
        <v>1373.77</v>
      </c>
      <c r="AC41" s="62">
        <v>1327.588</v>
      </c>
      <c r="AD41" s="62">
        <v>1281.2670000000001</v>
      </c>
      <c r="AE41" s="62">
        <v>1237.799</v>
      </c>
      <c r="AF41" s="62">
        <v>1196.962</v>
      </c>
      <c r="AG41" s="62">
        <v>1156.1600000000001</v>
      </c>
      <c r="AH41" s="62">
        <v>1114.511</v>
      </c>
      <c r="AI41" s="62">
        <v>1073.1300000000001</v>
      </c>
      <c r="AJ41" s="62">
        <v>1033.4639999999999</v>
      </c>
      <c r="AK41" s="62">
        <v>994.56600000000003</v>
      </c>
      <c r="AL41" s="62">
        <v>960.68100000000004</v>
      </c>
      <c r="AM41" s="62">
        <v>933.85</v>
      </c>
      <c r="AN41" s="62">
        <v>911.80200000000002</v>
      </c>
      <c r="AO41" s="62">
        <v>890.15</v>
      </c>
      <c r="AP41" s="62">
        <v>869.69500000000005</v>
      </c>
      <c r="AQ41" s="62">
        <v>848.35</v>
      </c>
      <c r="AR41" s="62">
        <v>824.60900000000004</v>
      </c>
      <c r="AS41" s="62">
        <v>799.36599999999999</v>
      </c>
      <c r="AT41" s="62">
        <v>775.197</v>
      </c>
      <c r="AU41" s="62">
        <v>751.79499999999996</v>
      </c>
      <c r="AV41" s="62">
        <v>727.42600000000004</v>
      </c>
      <c r="AW41" s="62">
        <v>701.55</v>
      </c>
      <c r="AX41" s="62">
        <v>674.81500000000005</v>
      </c>
      <c r="AY41" s="62">
        <v>648.42499999999995</v>
      </c>
      <c r="AZ41" s="62">
        <v>622.16600000000005</v>
      </c>
      <c r="BA41" s="62">
        <v>596.72500000000002</v>
      </c>
      <c r="BB41" s="62">
        <v>572.57799999999997</v>
      </c>
      <c r="BC41" s="62">
        <v>549.44100000000003</v>
      </c>
      <c r="BD41" s="62">
        <v>526.45600000000002</v>
      </c>
      <c r="BE41" s="62">
        <v>503.66399999999999</v>
      </c>
      <c r="BF41" s="62">
        <v>481.87599999999998</v>
      </c>
      <c r="BG41" s="62">
        <v>461.37</v>
      </c>
      <c r="BH41" s="62">
        <v>441.78</v>
      </c>
      <c r="BI41" s="62">
        <v>422.45</v>
      </c>
      <c r="BJ41" s="62">
        <v>403.488</v>
      </c>
      <c r="BK41" s="62">
        <v>384.47899999999998</v>
      </c>
      <c r="BL41" s="62">
        <v>365.14600000000002</v>
      </c>
      <c r="BM41" s="62">
        <v>345.63799999999998</v>
      </c>
      <c r="BN41" s="62">
        <v>326.46899999999999</v>
      </c>
      <c r="BO41" s="62">
        <v>307.625</v>
      </c>
      <c r="BP41" s="62">
        <v>288.52</v>
      </c>
      <c r="BQ41" s="62">
        <v>268.94</v>
      </c>
      <c r="BR41" s="62">
        <v>249.15100000000001</v>
      </c>
      <c r="BS41" s="62">
        <v>229.77199999999999</v>
      </c>
      <c r="BT41" s="62">
        <v>210.83799999999999</v>
      </c>
      <c r="BU41" s="62">
        <v>192.05</v>
      </c>
      <c r="BV41" s="62">
        <v>173.37899999999999</v>
      </c>
      <c r="BW41" s="62">
        <v>155.065</v>
      </c>
      <c r="BX41" s="62">
        <v>137.393</v>
      </c>
      <c r="BY41" s="62">
        <v>120.325</v>
      </c>
      <c r="BZ41" s="62">
        <v>104.53</v>
      </c>
      <c r="CA41" s="62">
        <v>90.376999999999995</v>
      </c>
      <c r="CB41" s="62">
        <v>77.643000000000001</v>
      </c>
      <c r="CC41" s="62">
        <v>65.676000000000002</v>
      </c>
      <c r="CD41" s="62">
        <v>54.542999999999999</v>
      </c>
      <c r="CE41" s="62">
        <v>48.267675480469656</v>
      </c>
      <c r="CF41" s="62">
        <v>38.163567477066955</v>
      </c>
      <c r="CG41" s="62">
        <v>29.598670576888694</v>
      </c>
      <c r="CH41" s="62">
        <v>22.741896835158407</v>
      </c>
      <c r="CI41" s="62">
        <v>17.305040057650942</v>
      </c>
      <c r="CJ41" s="62">
        <v>12.729634761783494</v>
      </c>
      <c r="CK41" s="62">
        <v>8.9977340416885667</v>
      </c>
      <c r="CL41" s="62">
        <v>6.1103935977113011</v>
      </c>
      <c r="CM41" s="62">
        <v>3.9662661967175814</v>
      </c>
      <c r="CN41" s="62">
        <v>2.4566147031572556</v>
      </c>
      <c r="CO41" s="62">
        <v>1.5392111032244431</v>
      </c>
      <c r="CP41" s="62">
        <v>1.1749944841487003</v>
      </c>
      <c r="CQ41" s="62">
        <v>0.91740359993281273</v>
      </c>
      <c r="CR41" s="62">
        <v>0.51834886946721637</v>
      </c>
      <c r="CS41" s="62">
        <v>8.6567428302060587E-2</v>
      </c>
      <c r="CT41" s="62">
        <v>8.6567428302060587E-2</v>
      </c>
      <c r="CU41" s="62">
        <v>6.8620522434560224E-2</v>
      </c>
      <c r="CV41" s="62">
        <v>5.1729316912206946E-2</v>
      </c>
      <c r="CW41" s="62">
        <v>3.378241104470657E-2</v>
      </c>
      <c r="CX41" s="62">
        <v>1.6891205522353285E-2</v>
      </c>
      <c r="CY41" s="62">
        <v>7.3899024160295635E-3</v>
      </c>
      <c r="CZ41" s="62" t="s">
        <v>229</v>
      </c>
    </row>
    <row r="42" spans="1:104" x14ac:dyDescent="0.25">
      <c r="A42">
        <f t="shared" si="1"/>
        <v>1989</v>
      </c>
      <c r="B42" s="21">
        <f t="shared" si="0"/>
        <v>93179.759999999966</v>
      </c>
      <c r="C42" s="62">
        <v>3561.9929999999999</v>
      </c>
      <c r="D42" s="62">
        <v>3418.8330000000001</v>
      </c>
      <c r="E42" s="62">
        <v>3285.9810000000002</v>
      </c>
      <c r="F42" s="62">
        <v>3162.5349999999999</v>
      </c>
      <c r="G42" s="62">
        <v>3065.1329999999998</v>
      </c>
      <c r="H42" s="62">
        <v>2956.123</v>
      </c>
      <c r="I42" s="62">
        <v>2853.9789999999998</v>
      </c>
      <c r="J42" s="62">
        <v>2757.7330000000002</v>
      </c>
      <c r="K42" s="62">
        <v>2666.415</v>
      </c>
      <c r="L42" s="62">
        <v>2580.1860000000001</v>
      </c>
      <c r="M42" s="62">
        <v>2499.1990000000001</v>
      </c>
      <c r="N42" s="62">
        <v>2416.8629999999998</v>
      </c>
      <c r="O42" s="62">
        <v>2329.9609999999998</v>
      </c>
      <c r="P42" s="62">
        <v>2240.8969999999999</v>
      </c>
      <c r="Q42" s="62">
        <v>2155.8710000000001</v>
      </c>
      <c r="R42" s="62">
        <v>2074.326</v>
      </c>
      <c r="S42" s="62">
        <v>1993.2280000000001</v>
      </c>
      <c r="T42" s="62">
        <v>1911.9059999999999</v>
      </c>
      <c r="U42" s="62">
        <v>1831.7570000000001</v>
      </c>
      <c r="V42" s="62">
        <v>1754.2360000000001</v>
      </c>
      <c r="W42" s="62">
        <v>1678.3050000000001</v>
      </c>
      <c r="X42" s="62">
        <v>1610.07</v>
      </c>
      <c r="Y42" s="62">
        <v>1552.4760000000001</v>
      </c>
      <c r="Z42" s="62">
        <v>1502.527</v>
      </c>
      <c r="AA42" s="62">
        <v>1454.19</v>
      </c>
      <c r="AB42" s="62">
        <v>1408.5509999999999</v>
      </c>
      <c r="AC42" s="62">
        <v>1363.575</v>
      </c>
      <c r="AD42" s="62">
        <v>1317.6030000000001</v>
      </c>
      <c r="AE42" s="62">
        <v>1271.579</v>
      </c>
      <c r="AF42" s="62">
        <v>1228.431</v>
      </c>
      <c r="AG42" s="62">
        <v>1187.944</v>
      </c>
      <c r="AH42" s="62">
        <v>1147.4580000000001</v>
      </c>
      <c r="AI42" s="62">
        <v>1106.0509999999999</v>
      </c>
      <c r="AJ42" s="62">
        <v>1064.8610000000001</v>
      </c>
      <c r="AK42" s="62">
        <v>1025.3969999999999</v>
      </c>
      <c r="AL42" s="62">
        <v>986.70699999999999</v>
      </c>
      <c r="AM42" s="62">
        <v>952.97400000000005</v>
      </c>
      <c r="AN42" s="62">
        <v>926.21900000000005</v>
      </c>
      <c r="AO42" s="62">
        <v>904.19299999999998</v>
      </c>
      <c r="AP42" s="62">
        <v>882.553</v>
      </c>
      <c r="AQ42" s="62">
        <v>862.08799999999997</v>
      </c>
      <c r="AR42" s="62">
        <v>840.74199999999996</v>
      </c>
      <c r="AS42" s="62">
        <v>817.024</v>
      </c>
      <c r="AT42" s="62">
        <v>791.81799999999998</v>
      </c>
      <c r="AU42" s="62">
        <v>767.66300000000001</v>
      </c>
      <c r="AV42" s="62">
        <v>744.25599999999997</v>
      </c>
      <c r="AW42" s="62">
        <v>719.87099999999998</v>
      </c>
      <c r="AX42" s="62">
        <v>693.96799999999996</v>
      </c>
      <c r="AY42" s="62">
        <v>667.19</v>
      </c>
      <c r="AZ42" s="62">
        <v>640.74099999999999</v>
      </c>
      <c r="BA42" s="62">
        <v>614.40099999999995</v>
      </c>
      <c r="BB42" s="62">
        <v>588.86500000000001</v>
      </c>
      <c r="BC42" s="62">
        <v>564.60299999999995</v>
      </c>
      <c r="BD42" s="62">
        <v>541.33299999999997</v>
      </c>
      <c r="BE42" s="62">
        <v>518.19000000000005</v>
      </c>
      <c r="BF42" s="62">
        <v>495.23</v>
      </c>
      <c r="BG42" s="62">
        <v>473.22</v>
      </c>
      <c r="BH42" s="62">
        <v>452.423</v>
      </c>
      <c r="BI42" s="62">
        <v>432.49099999999999</v>
      </c>
      <c r="BJ42" s="62">
        <v>412.81700000000001</v>
      </c>
      <c r="BK42" s="62">
        <v>393.50900000000001</v>
      </c>
      <c r="BL42" s="62">
        <v>374.12599999999998</v>
      </c>
      <c r="BM42" s="62">
        <v>354.38900000000001</v>
      </c>
      <c r="BN42" s="62">
        <v>334.46199999999999</v>
      </c>
      <c r="BO42" s="62">
        <v>314.89600000000002</v>
      </c>
      <c r="BP42" s="62">
        <v>295.68</v>
      </c>
      <c r="BQ42" s="62">
        <v>276.23200000000003</v>
      </c>
      <c r="BR42" s="62">
        <v>256.34800000000001</v>
      </c>
      <c r="BS42" s="62">
        <v>236.30600000000001</v>
      </c>
      <c r="BT42" s="62">
        <v>216.72300000000001</v>
      </c>
      <c r="BU42" s="62">
        <v>197.63800000000001</v>
      </c>
      <c r="BV42" s="62">
        <v>178.798</v>
      </c>
      <c r="BW42" s="62">
        <v>160.19300000000001</v>
      </c>
      <c r="BX42" s="62">
        <v>142.05699999999999</v>
      </c>
      <c r="BY42" s="62">
        <v>124.623</v>
      </c>
      <c r="BZ42" s="62">
        <v>107.851</v>
      </c>
      <c r="CA42" s="62">
        <v>92.486000000000004</v>
      </c>
      <c r="CB42" s="62">
        <v>78.929000000000002</v>
      </c>
      <c r="CC42" s="62">
        <v>66.915000000000006</v>
      </c>
      <c r="CD42" s="62">
        <v>55.704000000000001</v>
      </c>
      <c r="CE42" s="62">
        <v>48.095006919196564</v>
      </c>
      <c r="CF42" s="62">
        <v>38.027044468164654</v>
      </c>
      <c r="CG42" s="62">
        <v>29.492786881159955</v>
      </c>
      <c r="CH42" s="62">
        <v>22.660541962190955</v>
      </c>
      <c r="CI42" s="62">
        <v>17.243134520668185</v>
      </c>
      <c r="CJ42" s="62">
        <v>12.68409687958864</v>
      </c>
      <c r="CK42" s="62">
        <v>8.9655463347764126</v>
      </c>
      <c r="CL42" s="62">
        <v>6.0885348100065562</v>
      </c>
      <c r="CM42" s="62">
        <v>3.9520776228739867</v>
      </c>
      <c r="CN42" s="62">
        <v>2.4478266245482474</v>
      </c>
      <c r="CO42" s="62">
        <v>1.5337048640272215</v>
      </c>
      <c r="CP42" s="62">
        <v>1.170791161633949</v>
      </c>
      <c r="CQ42" s="62">
        <v>0.91412176052102578</v>
      </c>
      <c r="CR42" s="62">
        <v>0.51649457355100536</v>
      </c>
      <c r="CS42" s="62">
        <v>8.6257749554343052E-2</v>
      </c>
      <c r="CT42" s="62">
        <v>8.6257749554343052E-2</v>
      </c>
      <c r="CU42" s="62">
        <v>6.8375045378442662E-2</v>
      </c>
      <c r="CV42" s="62">
        <v>5.1544264977595247E-2</v>
      </c>
      <c r="CW42" s="62">
        <v>3.3661560801694849E-2</v>
      </c>
      <c r="CX42" s="62">
        <v>1.6830780400847425E-2</v>
      </c>
      <c r="CY42" s="62">
        <v>7.363466425370749E-3</v>
      </c>
      <c r="CZ42" s="62" t="s">
        <v>229</v>
      </c>
    </row>
    <row r="43" spans="1:104" x14ac:dyDescent="0.25">
      <c r="A43">
        <f t="shared" si="1"/>
        <v>1990</v>
      </c>
      <c r="B43" s="21">
        <f t="shared" si="0"/>
        <v>95617.350000000049</v>
      </c>
      <c r="C43" s="62">
        <v>3633.3139999999999</v>
      </c>
      <c r="D43" s="62">
        <v>3486.4479999999999</v>
      </c>
      <c r="E43" s="62">
        <v>3351.1930000000002</v>
      </c>
      <c r="F43" s="62">
        <v>3226.4870000000001</v>
      </c>
      <c r="G43" s="62">
        <v>3111.2620000000002</v>
      </c>
      <c r="H43" s="62">
        <v>3004.4569999999999</v>
      </c>
      <c r="I43" s="62">
        <v>2905.0030000000002</v>
      </c>
      <c r="J43" s="62">
        <v>2811.8380000000002</v>
      </c>
      <c r="K43" s="62">
        <v>2723.895</v>
      </c>
      <c r="L43" s="62">
        <v>2640.11</v>
      </c>
      <c r="M43" s="62">
        <v>2560.8270000000002</v>
      </c>
      <c r="N43" s="62">
        <v>2486.3870000000002</v>
      </c>
      <c r="O43" s="62">
        <v>2408.6869999999999</v>
      </c>
      <c r="P43" s="62">
        <v>2323.848</v>
      </c>
      <c r="Q43" s="62">
        <v>2235.0250000000001</v>
      </c>
      <c r="R43" s="62">
        <v>2149.8939999999998</v>
      </c>
      <c r="S43" s="62">
        <v>2067.6779999999999</v>
      </c>
      <c r="T43" s="62">
        <v>1985.86</v>
      </c>
      <c r="U43" s="62">
        <v>1904.1980000000001</v>
      </c>
      <c r="V43" s="62">
        <v>1823.9090000000001</v>
      </c>
      <c r="W43" s="62">
        <v>1745.829</v>
      </c>
      <c r="X43" s="62">
        <v>1669.0429999999999</v>
      </c>
      <c r="Y43" s="62">
        <v>1600.1690000000001</v>
      </c>
      <c r="Z43" s="62">
        <v>1542.3510000000001</v>
      </c>
      <c r="AA43" s="62">
        <v>1492.4559999999999</v>
      </c>
      <c r="AB43" s="62">
        <v>1444.104</v>
      </c>
      <c r="AC43" s="62">
        <v>1398.432</v>
      </c>
      <c r="AD43" s="62">
        <v>1353.53</v>
      </c>
      <c r="AE43" s="62">
        <v>1307.7619999999999</v>
      </c>
      <c r="AF43" s="62">
        <v>1262.0319999999999</v>
      </c>
      <c r="AG43" s="62">
        <v>1219.1980000000001</v>
      </c>
      <c r="AH43" s="62">
        <v>1179.056</v>
      </c>
      <c r="AI43" s="62">
        <v>1138.8820000000001</v>
      </c>
      <c r="AJ43" s="62">
        <v>1097.7139999999999</v>
      </c>
      <c r="AK43" s="62">
        <v>1056.7080000000001</v>
      </c>
      <c r="AL43" s="62">
        <v>1017.442</v>
      </c>
      <c r="AM43" s="62">
        <v>978.95600000000002</v>
      </c>
      <c r="AN43" s="62">
        <v>945.37199999999996</v>
      </c>
      <c r="AO43" s="62">
        <v>918.68899999999996</v>
      </c>
      <c r="AP43" s="62">
        <v>896.68299999999999</v>
      </c>
      <c r="AQ43" s="62">
        <v>875.05100000000004</v>
      </c>
      <c r="AR43" s="62">
        <v>854.57399999999996</v>
      </c>
      <c r="AS43" s="62">
        <v>833.22400000000005</v>
      </c>
      <c r="AT43" s="62">
        <v>809.52800000000002</v>
      </c>
      <c r="AU43" s="62">
        <v>784.35400000000004</v>
      </c>
      <c r="AV43" s="62">
        <v>760.20899999999995</v>
      </c>
      <c r="AW43" s="62">
        <v>736.79600000000005</v>
      </c>
      <c r="AX43" s="62">
        <v>712.39200000000005</v>
      </c>
      <c r="AY43" s="62">
        <v>686.45799999999997</v>
      </c>
      <c r="AZ43" s="62">
        <v>659.63400000000001</v>
      </c>
      <c r="BA43" s="62">
        <v>633.12199999999996</v>
      </c>
      <c r="BB43" s="62">
        <v>606.70000000000005</v>
      </c>
      <c r="BC43" s="62">
        <v>581.06299999999999</v>
      </c>
      <c r="BD43" s="62">
        <v>556.68399999999997</v>
      </c>
      <c r="BE43" s="62">
        <v>533.27499999999998</v>
      </c>
      <c r="BF43" s="62">
        <v>509.97500000000002</v>
      </c>
      <c r="BG43" s="62">
        <v>486.84199999999998</v>
      </c>
      <c r="BH43" s="62">
        <v>464.60599999999999</v>
      </c>
      <c r="BI43" s="62">
        <v>443.51600000000002</v>
      </c>
      <c r="BJ43" s="62">
        <v>423.24</v>
      </c>
      <c r="BK43" s="62">
        <v>403.21800000000002</v>
      </c>
      <c r="BL43" s="62">
        <v>383.56</v>
      </c>
      <c r="BM43" s="62">
        <v>363.80099999999999</v>
      </c>
      <c r="BN43" s="62">
        <v>343.65499999999997</v>
      </c>
      <c r="BO43" s="62">
        <v>323.30900000000003</v>
      </c>
      <c r="BP43" s="62">
        <v>303.34199999999998</v>
      </c>
      <c r="BQ43" s="62">
        <v>283.74900000000002</v>
      </c>
      <c r="BR43" s="62">
        <v>263.95499999999998</v>
      </c>
      <c r="BS43" s="62">
        <v>243.76599999999999</v>
      </c>
      <c r="BT43" s="62">
        <v>223.46700000000001</v>
      </c>
      <c r="BU43" s="62">
        <v>203.678</v>
      </c>
      <c r="BV43" s="62">
        <v>184.43899999999999</v>
      </c>
      <c r="BW43" s="62">
        <v>165.542</v>
      </c>
      <c r="BX43" s="62">
        <v>147.00399999999999</v>
      </c>
      <c r="BY43" s="62">
        <v>129.04300000000001</v>
      </c>
      <c r="BZ43" s="62">
        <v>111.846</v>
      </c>
      <c r="CA43" s="62">
        <v>95.367000000000004</v>
      </c>
      <c r="CB43" s="62">
        <v>80.432000000000002</v>
      </c>
      <c r="CC43" s="62">
        <v>67.47</v>
      </c>
      <c r="CD43" s="62">
        <v>56.177</v>
      </c>
      <c r="CE43" s="62">
        <v>45.720999999999997</v>
      </c>
      <c r="CF43" s="62">
        <v>36.15</v>
      </c>
      <c r="CG43" s="62">
        <v>28.036999999999999</v>
      </c>
      <c r="CH43" s="62">
        <v>21.542000000000002</v>
      </c>
      <c r="CI43" s="62">
        <v>16.391999999999999</v>
      </c>
      <c r="CJ43" s="62">
        <v>12.058</v>
      </c>
      <c r="CK43" s="62">
        <v>8.5229999999999997</v>
      </c>
      <c r="CL43" s="62">
        <v>5.7880000000000003</v>
      </c>
      <c r="CM43" s="62">
        <v>3.7570000000000001</v>
      </c>
      <c r="CN43" s="62">
        <v>2.327</v>
      </c>
      <c r="CO43" s="62">
        <v>1.458</v>
      </c>
      <c r="CP43" s="62">
        <v>1.113</v>
      </c>
      <c r="CQ43" s="62">
        <v>0.86899999999999999</v>
      </c>
      <c r="CR43" s="62">
        <v>0.49099999999999999</v>
      </c>
      <c r="CS43" s="62">
        <v>8.2000000000000003E-2</v>
      </c>
      <c r="CT43" s="62">
        <v>8.2000000000000003E-2</v>
      </c>
      <c r="CU43" s="62">
        <v>6.5000000000000002E-2</v>
      </c>
      <c r="CV43" s="62">
        <v>4.9000000000000002E-2</v>
      </c>
      <c r="CW43" s="62">
        <v>3.2000000000000001E-2</v>
      </c>
      <c r="CX43" s="62">
        <v>1.6E-2</v>
      </c>
      <c r="CY43" s="62">
        <v>7.0000000000000001E-3</v>
      </c>
    </row>
    <row r="44" spans="1:104" x14ac:dyDescent="0.25">
      <c r="A44">
        <f t="shared" si="1"/>
        <v>1991</v>
      </c>
      <c r="B44" s="21">
        <f t="shared" si="0"/>
        <v>98085.372999999963</v>
      </c>
      <c r="C44" s="62">
        <v>3704.5129999999999</v>
      </c>
      <c r="D44" s="62">
        <v>3562.3560000000002</v>
      </c>
      <c r="E44" s="62">
        <v>3424.3029999999999</v>
      </c>
      <c r="F44" s="62">
        <v>3297.93</v>
      </c>
      <c r="G44" s="62">
        <v>3181.9470000000001</v>
      </c>
      <c r="H44" s="62">
        <v>3075.0639999999999</v>
      </c>
      <c r="I44" s="62">
        <v>2976.4229999999998</v>
      </c>
      <c r="J44" s="62">
        <v>2885.1590000000001</v>
      </c>
      <c r="K44" s="62">
        <v>2797.8359999999998</v>
      </c>
      <c r="L44" s="62">
        <v>2712.3020000000001</v>
      </c>
      <c r="M44" s="62">
        <v>2628.558</v>
      </c>
      <c r="N44" s="62">
        <v>2549.1709999999998</v>
      </c>
      <c r="O44" s="62">
        <v>2474.1289999999999</v>
      </c>
      <c r="P44" s="62">
        <v>2395.7489999999998</v>
      </c>
      <c r="Q44" s="62">
        <v>2310.616</v>
      </c>
      <c r="R44" s="62">
        <v>2221.701</v>
      </c>
      <c r="S44" s="62">
        <v>2136.02</v>
      </c>
      <c r="T44" s="62">
        <v>2052.9140000000002</v>
      </c>
      <c r="U44" s="62">
        <v>1970.511</v>
      </c>
      <c r="V44" s="62">
        <v>1888.827</v>
      </c>
      <c r="W44" s="62">
        <v>1808.8820000000001</v>
      </c>
      <c r="X44" s="62">
        <v>1731.058</v>
      </c>
      <c r="Y44" s="62">
        <v>1654.5139999999999</v>
      </c>
      <c r="Z44" s="62">
        <v>1585.9490000000001</v>
      </c>
      <c r="AA44" s="62">
        <v>1528.491</v>
      </c>
      <c r="AB44" s="62">
        <v>1478.9960000000001</v>
      </c>
      <c r="AC44" s="62">
        <v>1431.077</v>
      </c>
      <c r="AD44" s="62">
        <v>1385.8720000000001</v>
      </c>
      <c r="AE44" s="62">
        <v>1341.3910000000001</v>
      </c>
      <c r="AF44" s="62">
        <v>1295.951</v>
      </c>
      <c r="AG44" s="62">
        <v>1250.4870000000001</v>
      </c>
      <c r="AH44" s="62">
        <v>1207.923</v>
      </c>
      <c r="AI44" s="62">
        <v>1168.0419999999999</v>
      </c>
      <c r="AJ44" s="62">
        <v>1128.114</v>
      </c>
      <c r="AK44" s="62">
        <v>1087.184</v>
      </c>
      <c r="AL44" s="62">
        <v>1046.4000000000001</v>
      </c>
      <c r="AM44" s="62">
        <v>1007.332</v>
      </c>
      <c r="AN44" s="62">
        <v>969.02200000000005</v>
      </c>
      <c r="AO44" s="62">
        <v>935.56799999999998</v>
      </c>
      <c r="AP44" s="62">
        <v>908.96</v>
      </c>
      <c r="AQ44" s="62">
        <v>886.98199999999997</v>
      </c>
      <c r="AR44" s="62">
        <v>865.36</v>
      </c>
      <c r="AS44" s="62">
        <v>844.87</v>
      </c>
      <c r="AT44" s="62">
        <v>823.48699999999997</v>
      </c>
      <c r="AU44" s="62">
        <v>799.74099999999999</v>
      </c>
      <c r="AV44" s="62">
        <v>774.50099999999998</v>
      </c>
      <c r="AW44" s="62">
        <v>750.26499999999999</v>
      </c>
      <c r="AX44" s="62">
        <v>726.73400000000004</v>
      </c>
      <c r="AY44" s="62">
        <v>702.21400000000006</v>
      </c>
      <c r="AZ44" s="62">
        <v>676.17600000000004</v>
      </c>
      <c r="BA44" s="62">
        <v>649.24599999999998</v>
      </c>
      <c r="BB44" s="62">
        <v>622.60500000000002</v>
      </c>
      <c r="BC44" s="62">
        <v>596.03800000000001</v>
      </c>
      <c r="BD44" s="62">
        <v>570.21299999999997</v>
      </c>
      <c r="BE44" s="62">
        <v>545.58699999999999</v>
      </c>
      <c r="BF44" s="62">
        <v>521.88699999999994</v>
      </c>
      <c r="BG44" s="62">
        <v>498.291</v>
      </c>
      <c r="BH44" s="62">
        <v>474.86</v>
      </c>
      <c r="BI44" s="62">
        <v>452.28500000000003</v>
      </c>
      <c r="BJ44" s="62">
        <v>430.80099999999999</v>
      </c>
      <c r="BK44" s="62">
        <v>410.10199999999998</v>
      </c>
      <c r="BL44" s="62">
        <v>389.678</v>
      </c>
      <c r="BM44" s="62">
        <v>369.63900000000001</v>
      </c>
      <c r="BN44" s="62">
        <v>349.51799999999997</v>
      </c>
      <c r="BO44" s="62">
        <v>329.03399999999999</v>
      </c>
      <c r="BP44" s="62">
        <v>308.38799999999998</v>
      </c>
      <c r="BQ44" s="62">
        <v>288.17700000000002</v>
      </c>
      <c r="BR44" s="62">
        <v>268.40199999999999</v>
      </c>
      <c r="BS44" s="62">
        <v>248.51599999999999</v>
      </c>
      <c r="BT44" s="62">
        <v>228.34399999999999</v>
      </c>
      <c r="BU44" s="62">
        <v>208.17099999999999</v>
      </c>
      <c r="BV44" s="62">
        <v>188.58099999999999</v>
      </c>
      <c r="BW44" s="62">
        <v>169.59399999999999</v>
      </c>
      <c r="BX44" s="62">
        <v>151.15799999999999</v>
      </c>
      <c r="BY44" s="62">
        <v>133.35</v>
      </c>
      <c r="BZ44" s="62">
        <v>116.313</v>
      </c>
      <c r="CA44" s="62">
        <v>100.07299999999999</v>
      </c>
      <c r="CB44" s="62">
        <v>84.59</v>
      </c>
      <c r="CC44" s="62">
        <v>70.712000000000003</v>
      </c>
      <c r="CD44" s="62">
        <v>58.850999999999999</v>
      </c>
      <c r="CE44" s="62">
        <v>48.677</v>
      </c>
      <c r="CF44" s="62">
        <v>39.343000000000004</v>
      </c>
      <c r="CG44" s="62">
        <v>30.896000000000001</v>
      </c>
      <c r="CH44" s="62">
        <v>23.789000000000001</v>
      </c>
      <c r="CI44" s="62">
        <v>18.123999999999999</v>
      </c>
      <c r="CJ44" s="62">
        <v>13.663</v>
      </c>
      <c r="CK44" s="62">
        <v>9.9849999999999994</v>
      </c>
      <c r="CL44" s="62">
        <v>7.07</v>
      </c>
      <c r="CM44" s="62">
        <v>4.819</v>
      </c>
      <c r="CN44" s="62">
        <v>3.1080000000000001</v>
      </c>
      <c r="CO44" s="62">
        <v>1.875</v>
      </c>
      <c r="CP44" s="62">
        <v>1.1859999999999999</v>
      </c>
      <c r="CQ44" s="62">
        <v>0.90600000000000003</v>
      </c>
      <c r="CR44" s="62">
        <v>0.70699999999999996</v>
      </c>
      <c r="CS44" s="62">
        <v>0.40100000000000002</v>
      </c>
      <c r="CT44" s="62">
        <v>6.9000000000000006E-2</v>
      </c>
      <c r="CU44" s="62">
        <v>6.9000000000000006E-2</v>
      </c>
      <c r="CV44" s="62">
        <v>5.1999999999999998E-2</v>
      </c>
      <c r="CW44" s="62">
        <v>3.4000000000000002E-2</v>
      </c>
      <c r="CX44" s="62">
        <v>1.7000000000000001E-2</v>
      </c>
      <c r="CY44" s="62">
        <v>7.0000000000000001E-3</v>
      </c>
    </row>
    <row r="45" spans="1:104" x14ac:dyDescent="0.25">
      <c r="A45">
        <f t="shared" si="1"/>
        <v>1992</v>
      </c>
      <c r="B45" s="21">
        <f t="shared" si="0"/>
        <v>100592.24199999997</v>
      </c>
      <c r="C45" s="62">
        <v>3783.5250000000001</v>
      </c>
      <c r="D45" s="62">
        <v>3621.0830000000001</v>
      </c>
      <c r="E45" s="62">
        <v>3493.0619999999999</v>
      </c>
      <c r="F45" s="62">
        <v>3363.748</v>
      </c>
      <c r="G45" s="62">
        <v>3246.19</v>
      </c>
      <c r="H45" s="62">
        <v>3138.87</v>
      </c>
      <c r="I45" s="62">
        <v>3040.27</v>
      </c>
      <c r="J45" s="62">
        <v>2949.7379999999998</v>
      </c>
      <c r="K45" s="62">
        <v>2866.6149999999998</v>
      </c>
      <c r="L45" s="62">
        <v>2785.0889999999999</v>
      </c>
      <c r="M45" s="62">
        <v>2701.9229999999998</v>
      </c>
      <c r="N45" s="62">
        <v>2618.1819999999998</v>
      </c>
      <c r="O45" s="62">
        <v>2538.6570000000002</v>
      </c>
      <c r="P45" s="62">
        <v>2462.98</v>
      </c>
      <c r="Q45" s="62">
        <v>2383.886</v>
      </c>
      <c r="R45" s="62">
        <v>2298.4209999999998</v>
      </c>
      <c r="S45" s="62">
        <v>2209.375</v>
      </c>
      <c r="T45" s="62">
        <v>2123.107</v>
      </c>
      <c r="U45" s="62">
        <v>2039.076</v>
      </c>
      <c r="V45" s="62">
        <v>1956.0540000000001</v>
      </c>
      <c r="W45" s="62">
        <v>1874.308</v>
      </c>
      <c r="X45" s="62">
        <v>1794.673</v>
      </c>
      <c r="Y45" s="62">
        <v>1717.0709999999999</v>
      </c>
      <c r="Z45" s="62">
        <v>1640.7360000000001</v>
      </c>
      <c r="AA45" s="62">
        <v>1572.4469999999999</v>
      </c>
      <c r="AB45" s="62">
        <v>1515.3240000000001</v>
      </c>
      <c r="AC45" s="62">
        <v>1466.2059999999999</v>
      </c>
      <c r="AD45" s="62">
        <v>1418.6980000000001</v>
      </c>
      <c r="AE45" s="62">
        <v>1373.942</v>
      </c>
      <c r="AF45" s="62">
        <v>1329.8589999999999</v>
      </c>
      <c r="AG45" s="62">
        <v>1284.7280000000001</v>
      </c>
      <c r="AH45" s="62">
        <v>1239.509</v>
      </c>
      <c r="AI45" s="62">
        <v>1197.1959999999999</v>
      </c>
      <c r="AJ45" s="62">
        <v>1157.558</v>
      </c>
      <c r="AK45" s="62">
        <v>1117.8579999999999</v>
      </c>
      <c r="AL45" s="62">
        <v>1077.1469999999999</v>
      </c>
      <c r="AM45" s="62">
        <v>1036.569</v>
      </c>
      <c r="AN45" s="62">
        <v>997.678</v>
      </c>
      <c r="AO45" s="62">
        <v>959.529</v>
      </c>
      <c r="AP45" s="62">
        <v>926.19</v>
      </c>
      <c r="AQ45" s="62">
        <v>899.64400000000001</v>
      </c>
      <c r="AR45" s="62">
        <v>877.68600000000004</v>
      </c>
      <c r="AS45" s="62">
        <v>856.06299999999999</v>
      </c>
      <c r="AT45" s="62">
        <v>835.553</v>
      </c>
      <c r="AU45" s="62">
        <v>814.12599999999998</v>
      </c>
      <c r="AV45" s="62">
        <v>790.31899999999996</v>
      </c>
      <c r="AW45" s="62">
        <v>765.00199999999995</v>
      </c>
      <c r="AX45" s="62">
        <v>740.66499999999996</v>
      </c>
      <c r="AY45" s="62">
        <v>717.00699999999995</v>
      </c>
      <c r="AZ45" s="62">
        <v>692.35900000000004</v>
      </c>
      <c r="BA45" s="62">
        <v>666.20500000000004</v>
      </c>
      <c r="BB45" s="62">
        <v>639.15800000000002</v>
      </c>
      <c r="BC45" s="62">
        <v>612.37599999999998</v>
      </c>
      <c r="BD45" s="62">
        <v>585.65300000000002</v>
      </c>
      <c r="BE45" s="62">
        <v>559.62900000000002</v>
      </c>
      <c r="BF45" s="62">
        <v>534.745</v>
      </c>
      <c r="BG45" s="62">
        <v>510.74400000000003</v>
      </c>
      <c r="BH45" s="62">
        <v>486.84100000000001</v>
      </c>
      <c r="BI45" s="62">
        <v>463.10300000000001</v>
      </c>
      <c r="BJ45" s="62">
        <v>440.17899999999997</v>
      </c>
      <c r="BK45" s="62">
        <v>418.291</v>
      </c>
      <c r="BL45" s="62">
        <v>397.16300000000001</v>
      </c>
      <c r="BM45" s="62">
        <v>376.32600000000002</v>
      </c>
      <c r="BN45" s="62">
        <v>355.899</v>
      </c>
      <c r="BO45" s="62">
        <v>335.40800000000002</v>
      </c>
      <c r="BP45" s="62">
        <v>314.57600000000002</v>
      </c>
      <c r="BQ45" s="62">
        <v>293.62200000000001</v>
      </c>
      <c r="BR45" s="62">
        <v>273.15800000000002</v>
      </c>
      <c r="BS45" s="62">
        <v>253.19300000000001</v>
      </c>
      <c r="BT45" s="62">
        <v>233.20599999999999</v>
      </c>
      <c r="BU45" s="62">
        <v>213.042</v>
      </c>
      <c r="BV45" s="62">
        <v>192.98699999999999</v>
      </c>
      <c r="BW45" s="62">
        <v>173.584</v>
      </c>
      <c r="BX45" s="62">
        <v>154.84399999999999</v>
      </c>
      <c r="BY45" s="62">
        <v>136.85900000000001</v>
      </c>
      <c r="BZ45" s="62">
        <v>119.771</v>
      </c>
      <c r="CA45" s="62">
        <v>103.65</v>
      </c>
      <c r="CB45" s="62">
        <v>88.358999999999995</v>
      </c>
      <c r="CC45" s="62">
        <v>73.864999999999995</v>
      </c>
      <c r="CD45" s="62">
        <v>61.033999999999999</v>
      </c>
      <c r="CE45" s="62">
        <v>50.268999999999998</v>
      </c>
      <c r="CF45" s="62">
        <v>41.207999999999998</v>
      </c>
      <c r="CG45" s="62">
        <v>32.99</v>
      </c>
      <c r="CH45" s="62">
        <v>25.661000000000001</v>
      </c>
      <c r="CI45" s="62">
        <v>19.558</v>
      </c>
      <c r="CJ45" s="62">
        <v>14.718999999999999</v>
      </c>
      <c r="CK45" s="62">
        <v>10.942</v>
      </c>
      <c r="CL45" s="62">
        <v>7.92</v>
      </c>
      <c r="CM45" s="62">
        <v>5.6210000000000004</v>
      </c>
      <c r="CN45" s="62">
        <v>3.8540000000000001</v>
      </c>
      <c r="CO45" s="62">
        <v>2.4620000000000002</v>
      </c>
      <c r="CP45" s="62">
        <v>1.423</v>
      </c>
      <c r="CQ45" s="62">
        <v>0.91500000000000004</v>
      </c>
      <c r="CR45" s="62">
        <v>0.69899999999999995</v>
      </c>
      <c r="CS45" s="62">
        <v>0.54600000000000004</v>
      </c>
      <c r="CT45" s="62">
        <v>0.311</v>
      </c>
      <c r="CU45" s="62">
        <v>5.7000000000000002E-2</v>
      </c>
      <c r="CV45" s="62">
        <v>5.3999999999999999E-2</v>
      </c>
      <c r="CW45" s="62">
        <v>3.5999999999999997E-2</v>
      </c>
      <c r="CX45" s="62">
        <v>1.7999999999999999E-2</v>
      </c>
      <c r="CY45" s="62">
        <v>8.0000000000000002E-3</v>
      </c>
    </row>
    <row r="46" spans="1:104" x14ac:dyDescent="0.25">
      <c r="A46">
        <f t="shared" si="1"/>
        <v>1993</v>
      </c>
      <c r="B46" s="21">
        <f t="shared" si="0"/>
        <v>103144.74900000001</v>
      </c>
      <c r="C46" s="62">
        <v>3870.511</v>
      </c>
      <c r="D46" s="62">
        <v>3697.116</v>
      </c>
      <c r="E46" s="62">
        <v>3542.2049999999999</v>
      </c>
      <c r="F46" s="62">
        <v>3425.2930000000001</v>
      </c>
      <c r="G46" s="62">
        <v>3304.663</v>
      </c>
      <c r="H46" s="62">
        <v>3195.8649999999998</v>
      </c>
      <c r="I46" s="62">
        <v>3097.1570000000002</v>
      </c>
      <c r="J46" s="62">
        <v>3006.797</v>
      </c>
      <c r="K46" s="62">
        <v>2924.3310000000001</v>
      </c>
      <c r="L46" s="62">
        <v>2849.31</v>
      </c>
      <c r="M46" s="62">
        <v>2773.5430000000001</v>
      </c>
      <c r="N46" s="62">
        <v>2692.7089999999998</v>
      </c>
      <c r="O46" s="62">
        <v>2608.9360000000001</v>
      </c>
      <c r="P46" s="62">
        <v>2529.2370000000001</v>
      </c>
      <c r="Q46" s="62">
        <v>2452.893</v>
      </c>
      <c r="R46" s="62">
        <v>2373.0529999999999</v>
      </c>
      <c r="S46" s="62">
        <v>2287.2190000000001</v>
      </c>
      <c r="T46" s="62">
        <v>2198.0030000000002</v>
      </c>
      <c r="U46" s="62">
        <v>2111.1120000000001</v>
      </c>
      <c r="V46" s="62">
        <v>2026.1189999999999</v>
      </c>
      <c r="W46" s="62">
        <v>1942.442</v>
      </c>
      <c r="X46" s="62">
        <v>1860.6020000000001</v>
      </c>
      <c r="Y46" s="62">
        <v>1781.241</v>
      </c>
      <c r="Z46" s="62">
        <v>1703.827</v>
      </c>
      <c r="AA46" s="62">
        <v>1627.6669999999999</v>
      </c>
      <c r="AB46" s="62">
        <v>1559.626</v>
      </c>
      <c r="AC46" s="62">
        <v>1502.8130000000001</v>
      </c>
      <c r="AD46" s="62">
        <v>1454.0519999999999</v>
      </c>
      <c r="AE46" s="62">
        <v>1406.933</v>
      </c>
      <c r="AF46" s="62">
        <v>1362.606</v>
      </c>
      <c r="AG46" s="62">
        <v>1318.904</v>
      </c>
      <c r="AH46" s="62">
        <v>1274.0609999999999</v>
      </c>
      <c r="AI46" s="62">
        <v>1229.067</v>
      </c>
      <c r="AJ46" s="62">
        <v>1186.989</v>
      </c>
      <c r="AK46" s="62">
        <v>1147.575</v>
      </c>
      <c r="AL46" s="62">
        <v>1108.086</v>
      </c>
      <c r="AM46" s="62">
        <v>1067.577</v>
      </c>
      <c r="AN46" s="62">
        <v>1027.1859999999999</v>
      </c>
      <c r="AO46" s="62">
        <v>988.45799999999997</v>
      </c>
      <c r="AP46" s="62">
        <v>950.45100000000002</v>
      </c>
      <c r="AQ46" s="62">
        <v>917.21400000000006</v>
      </c>
      <c r="AR46" s="62">
        <v>890.71900000000005</v>
      </c>
      <c r="AS46" s="62">
        <v>868.77</v>
      </c>
      <c r="AT46" s="62">
        <v>847.13800000000003</v>
      </c>
      <c r="AU46" s="62">
        <v>826.59699999999998</v>
      </c>
      <c r="AV46" s="62">
        <v>805.11800000000005</v>
      </c>
      <c r="AW46" s="62">
        <v>781.24199999999996</v>
      </c>
      <c r="AX46" s="62">
        <v>755.83500000000004</v>
      </c>
      <c r="AY46" s="62">
        <v>731.38699999999994</v>
      </c>
      <c r="AZ46" s="62">
        <v>707.59100000000001</v>
      </c>
      <c r="BA46" s="62">
        <v>682.80600000000004</v>
      </c>
      <c r="BB46" s="62">
        <v>656.524</v>
      </c>
      <c r="BC46" s="62">
        <v>629.34799999999996</v>
      </c>
      <c r="BD46" s="62">
        <v>602.41399999999999</v>
      </c>
      <c r="BE46" s="62">
        <v>575.524</v>
      </c>
      <c r="BF46" s="62">
        <v>549.28800000000001</v>
      </c>
      <c r="BG46" s="62">
        <v>524.13800000000003</v>
      </c>
      <c r="BH46" s="62">
        <v>499.82400000000001</v>
      </c>
      <c r="BI46" s="62">
        <v>475.60500000000002</v>
      </c>
      <c r="BJ46" s="62">
        <v>451.54899999999998</v>
      </c>
      <c r="BK46" s="62">
        <v>428.267</v>
      </c>
      <c r="BL46" s="62">
        <v>405.96699999999998</v>
      </c>
      <c r="BM46" s="62">
        <v>384.39800000000002</v>
      </c>
      <c r="BN46" s="62">
        <v>363.14100000000002</v>
      </c>
      <c r="BO46" s="62">
        <v>342.31700000000001</v>
      </c>
      <c r="BP46" s="62">
        <v>321.447</v>
      </c>
      <c r="BQ46" s="62">
        <v>300.25799999999998</v>
      </c>
      <c r="BR46" s="62">
        <v>278.988</v>
      </c>
      <c r="BS46" s="62">
        <v>258.262</v>
      </c>
      <c r="BT46" s="62">
        <v>238.09899999999999</v>
      </c>
      <c r="BU46" s="62">
        <v>218.00200000000001</v>
      </c>
      <c r="BV46" s="62">
        <v>197.83699999999999</v>
      </c>
      <c r="BW46" s="62">
        <v>177.89</v>
      </c>
      <c r="BX46" s="62">
        <v>158.66999999999999</v>
      </c>
      <c r="BY46" s="62">
        <v>140.16499999999999</v>
      </c>
      <c r="BZ46" s="62">
        <v>122.623</v>
      </c>
      <c r="CA46" s="62">
        <v>106.25</v>
      </c>
      <c r="CB46" s="62">
        <v>91.034999999999997</v>
      </c>
      <c r="CC46" s="62">
        <v>76.688999999999993</v>
      </c>
      <c r="CD46" s="62">
        <v>63.173999999999999</v>
      </c>
      <c r="CE46" s="62">
        <v>51.387</v>
      </c>
      <c r="CF46" s="62">
        <v>41.710999999999999</v>
      </c>
      <c r="CG46" s="62">
        <v>33.76</v>
      </c>
      <c r="CH46" s="62">
        <v>26.652999999999999</v>
      </c>
      <c r="CI46" s="62">
        <v>20.440000000000001</v>
      </c>
      <c r="CJ46" s="62">
        <v>15.336</v>
      </c>
      <c r="CK46" s="62">
        <v>11.321</v>
      </c>
      <c r="CL46" s="62">
        <v>8.2270000000000003</v>
      </c>
      <c r="CM46" s="62">
        <v>5.859</v>
      </c>
      <c r="CN46" s="62">
        <v>4.1749999999999998</v>
      </c>
      <c r="CO46" s="62">
        <v>2.891</v>
      </c>
      <c r="CP46" s="62">
        <v>1.8169999999999999</v>
      </c>
      <c r="CQ46" s="62">
        <v>0.97299999999999998</v>
      </c>
      <c r="CR46" s="62">
        <v>0.64400000000000002</v>
      </c>
      <c r="CS46" s="62">
        <v>0.49399999999999999</v>
      </c>
      <c r="CT46" s="62">
        <v>0.38400000000000001</v>
      </c>
      <c r="CU46" s="62">
        <v>0.221</v>
      </c>
      <c r="CV46" s="62">
        <v>4.4999999999999998E-2</v>
      </c>
      <c r="CW46" s="62">
        <v>3.9E-2</v>
      </c>
      <c r="CX46" s="62">
        <v>1.7999999999999999E-2</v>
      </c>
      <c r="CY46" s="62">
        <v>8.9999999999999993E-3</v>
      </c>
    </row>
    <row r="47" spans="1:104" x14ac:dyDescent="0.25">
      <c r="A47">
        <f t="shared" si="1"/>
        <v>1994</v>
      </c>
      <c r="B47" s="21">
        <f t="shared" si="0"/>
        <v>105752.79599999997</v>
      </c>
      <c r="C47" s="62">
        <v>3965.2939999999999</v>
      </c>
      <c r="D47" s="62">
        <v>3780.2849999999999</v>
      </c>
      <c r="E47" s="62">
        <v>3616.2170000000001</v>
      </c>
      <c r="F47" s="62">
        <v>3471.0630000000001</v>
      </c>
      <c r="G47" s="62">
        <v>3358.9180000000001</v>
      </c>
      <c r="H47" s="62">
        <v>3246.9229999999998</v>
      </c>
      <c r="I47" s="62">
        <v>3146.8440000000001</v>
      </c>
      <c r="J47" s="62">
        <v>3056.712</v>
      </c>
      <c r="K47" s="62">
        <v>2974.558</v>
      </c>
      <c r="L47" s="62">
        <v>2900.1289999999999</v>
      </c>
      <c r="M47" s="62">
        <v>2833.1819999999998</v>
      </c>
      <c r="N47" s="62">
        <v>2763.145</v>
      </c>
      <c r="O47" s="62">
        <v>2684.61</v>
      </c>
      <c r="P47" s="62">
        <v>2600.7689999999998</v>
      </c>
      <c r="Q47" s="62">
        <v>2520.8649999999998</v>
      </c>
      <c r="R47" s="62">
        <v>2443.8229999999999</v>
      </c>
      <c r="S47" s="62">
        <v>2363.1999999999998</v>
      </c>
      <c r="T47" s="62">
        <v>2276.9630000000002</v>
      </c>
      <c r="U47" s="62">
        <v>2187.54</v>
      </c>
      <c r="V47" s="62">
        <v>2099.9899999999998</v>
      </c>
      <c r="W47" s="62">
        <v>2013.998</v>
      </c>
      <c r="X47" s="62">
        <v>1929.6320000000001</v>
      </c>
      <c r="Y47" s="62">
        <v>1847.662</v>
      </c>
      <c r="Z47" s="62">
        <v>1768.5429999999999</v>
      </c>
      <c r="AA47" s="62">
        <v>1691.2850000000001</v>
      </c>
      <c r="AB47" s="62">
        <v>1615.269</v>
      </c>
      <c r="AC47" s="62">
        <v>1547.4469999999999</v>
      </c>
      <c r="AD47" s="62">
        <v>1490.923</v>
      </c>
      <c r="AE47" s="62">
        <v>1442.4949999999999</v>
      </c>
      <c r="AF47" s="62">
        <v>1395.749</v>
      </c>
      <c r="AG47" s="62">
        <v>1351.8309999999999</v>
      </c>
      <c r="AH47" s="62">
        <v>1308.492</v>
      </c>
      <c r="AI47" s="62">
        <v>1263.9179999999999</v>
      </c>
      <c r="AJ47" s="62">
        <v>1219.133</v>
      </c>
      <c r="AK47" s="62">
        <v>1177.269</v>
      </c>
      <c r="AL47" s="62">
        <v>1138.0640000000001</v>
      </c>
      <c r="AM47" s="62">
        <v>1098.77</v>
      </c>
      <c r="AN47" s="62">
        <v>1058.4480000000001</v>
      </c>
      <c r="AO47" s="62">
        <v>1018.226</v>
      </c>
      <c r="AP47" s="62">
        <v>979.64400000000001</v>
      </c>
      <c r="AQ47" s="62">
        <v>941.76400000000001</v>
      </c>
      <c r="AR47" s="62">
        <v>908.61500000000001</v>
      </c>
      <c r="AS47" s="62">
        <v>882.16</v>
      </c>
      <c r="AT47" s="62">
        <v>860.21100000000001</v>
      </c>
      <c r="AU47" s="62">
        <v>838.56100000000004</v>
      </c>
      <c r="AV47" s="62">
        <v>817.98099999999999</v>
      </c>
      <c r="AW47" s="62">
        <v>796.44100000000003</v>
      </c>
      <c r="AX47" s="62">
        <v>772.48400000000004</v>
      </c>
      <c r="AY47" s="62">
        <v>746.97900000000004</v>
      </c>
      <c r="AZ47" s="62">
        <v>722.40800000000002</v>
      </c>
      <c r="BA47" s="62">
        <v>698.46500000000003</v>
      </c>
      <c r="BB47" s="62">
        <v>673.53099999999995</v>
      </c>
      <c r="BC47" s="62">
        <v>647.11199999999997</v>
      </c>
      <c r="BD47" s="62">
        <v>619.79600000000005</v>
      </c>
      <c r="BE47" s="62">
        <v>592.69799999999998</v>
      </c>
      <c r="BF47" s="62">
        <v>565.62900000000002</v>
      </c>
      <c r="BG47" s="62">
        <v>539.17200000000003</v>
      </c>
      <c r="BH47" s="62">
        <v>513.74199999999996</v>
      </c>
      <c r="BI47" s="62">
        <v>489.108</v>
      </c>
      <c r="BJ47" s="62">
        <v>464.56099999999998</v>
      </c>
      <c r="BK47" s="62">
        <v>440.17700000000002</v>
      </c>
      <c r="BL47" s="62">
        <v>416.52699999999999</v>
      </c>
      <c r="BM47" s="62">
        <v>393.80599999999998</v>
      </c>
      <c r="BN47" s="62">
        <v>371.78699999999998</v>
      </c>
      <c r="BO47" s="62">
        <v>350.101</v>
      </c>
      <c r="BP47" s="62">
        <v>328.87099999999998</v>
      </c>
      <c r="BQ47" s="62">
        <v>307.613</v>
      </c>
      <c r="BR47" s="62">
        <v>286.05900000000003</v>
      </c>
      <c r="BS47" s="62">
        <v>264.46199999999999</v>
      </c>
      <c r="BT47" s="62">
        <v>243.46700000000001</v>
      </c>
      <c r="BU47" s="62">
        <v>223.096</v>
      </c>
      <c r="BV47" s="62">
        <v>202.88200000000001</v>
      </c>
      <c r="BW47" s="62">
        <v>182.70699999999999</v>
      </c>
      <c r="BX47" s="62">
        <v>162.86000000000001</v>
      </c>
      <c r="BY47" s="62">
        <v>143.81299999999999</v>
      </c>
      <c r="BZ47" s="62">
        <v>125.538</v>
      </c>
      <c r="CA47" s="62">
        <v>108.432</v>
      </c>
      <c r="CB47" s="62">
        <v>92.765000000000001</v>
      </c>
      <c r="CC47" s="62">
        <v>78.453999999999994</v>
      </c>
      <c r="CD47" s="62">
        <v>65.043000000000006</v>
      </c>
      <c r="CE47" s="62">
        <v>52.505000000000003</v>
      </c>
      <c r="CF47" s="62">
        <v>41.756999999999998</v>
      </c>
      <c r="CG47" s="62">
        <v>33.167000000000002</v>
      </c>
      <c r="CH47" s="62">
        <v>26.321999999999999</v>
      </c>
      <c r="CI47" s="62">
        <v>20.324000000000002</v>
      </c>
      <c r="CJ47" s="62">
        <v>15.225</v>
      </c>
      <c r="CK47" s="62">
        <v>11.119</v>
      </c>
      <c r="CL47" s="62">
        <v>7.9260000000000002</v>
      </c>
      <c r="CM47" s="62">
        <v>5.5149999999999997</v>
      </c>
      <c r="CN47" s="62">
        <v>3.7989999999999999</v>
      </c>
      <c r="CO47" s="62">
        <v>2.73</v>
      </c>
      <c r="CP47" s="62">
        <v>1.9279999999999999</v>
      </c>
      <c r="CQ47" s="62">
        <v>1.173</v>
      </c>
      <c r="CR47" s="62">
        <v>0.52200000000000002</v>
      </c>
      <c r="CS47" s="62">
        <v>0.374</v>
      </c>
      <c r="CT47" s="62">
        <v>0.28799999999999998</v>
      </c>
      <c r="CU47" s="62">
        <v>0.223</v>
      </c>
      <c r="CV47" s="62">
        <v>0.13200000000000001</v>
      </c>
      <c r="CW47" s="62">
        <v>3.2000000000000001E-2</v>
      </c>
      <c r="CX47" s="62">
        <v>1.9E-2</v>
      </c>
      <c r="CY47" s="62">
        <v>0.01</v>
      </c>
    </row>
    <row r="48" spans="1:104" x14ac:dyDescent="0.25">
      <c r="A48">
        <f t="shared" si="1"/>
        <v>1995</v>
      </c>
      <c r="B48" s="21">
        <f t="shared" si="0"/>
        <v>108424.82699999998</v>
      </c>
      <c r="C48" s="62">
        <v>4067.3670000000002</v>
      </c>
      <c r="D48" s="62">
        <v>3871.0210000000002</v>
      </c>
      <c r="E48" s="62">
        <v>3697.6610000000001</v>
      </c>
      <c r="F48" s="62">
        <v>3545.09</v>
      </c>
      <c r="G48" s="62">
        <v>3411.1120000000001</v>
      </c>
      <c r="H48" s="62">
        <v>3293.5309999999999</v>
      </c>
      <c r="I48" s="62">
        <v>3190.1469999999999</v>
      </c>
      <c r="J48" s="62">
        <v>3098.7669999999998</v>
      </c>
      <c r="K48" s="62">
        <v>3017.192</v>
      </c>
      <c r="L48" s="62">
        <v>2943.2260000000001</v>
      </c>
      <c r="M48" s="62">
        <v>2876.8209999999999</v>
      </c>
      <c r="N48" s="62">
        <v>2817.9360000000001</v>
      </c>
      <c r="O48" s="62">
        <v>2753.6149999999998</v>
      </c>
      <c r="P48" s="62">
        <v>2677.3560000000002</v>
      </c>
      <c r="Q48" s="62">
        <v>2593.422</v>
      </c>
      <c r="R48" s="62">
        <v>2513.2849999999999</v>
      </c>
      <c r="S48" s="62">
        <v>2435.5189999999998</v>
      </c>
      <c r="T48" s="62">
        <v>2354.0889999999999</v>
      </c>
      <c r="U48" s="62">
        <v>2267.4189999999999</v>
      </c>
      <c r="V48" s="62">
        <v>2177.761</v>
      </c>
      <c r="W48" s="62">
        <v>2089.5219999999999</v>
      </c>
      <c r="X48" s="62">
        <v>2002.5050000000001</v>
      </c>
      <c r="Y48" s="62">
        <v>1917.42</v>
      </c>
      <c r="Z48" s="62">
        <v>1835.2950000000001</v>
      </c>
      <c r="AA48" s="62">
        <v>1756.393</v>
      </c>
      <c r="AB48" s="62">
        <v>1679.2670000000001</v>
      </c>
      <c r="AC48" s="62">
        <v>1603.37</v>
      </c>
      <c r="AD48" s="62">
        <v>1535.7470000000001</v>
      </c>
      <c r="AE48" s="62">
        <v>1479.491</v>
      </c>
      <c r="AF48" s="62">
        <v>1431.385</v>
      </c>
      <c r="AG48" s="62">
        <v>1384.9949999999999</v>
      </c>
      <c r="AH48" s="62">
        <v>1341.473</v>
      </c>
      <c r="AI48" s="62">
        <v>1298.4839999999999</v>
      </c>
      <c r="AJ48" s="62">
        <v>1254.1659999999999</v>
      </c>
      <c r="AK48" s="62">
        <v>1209.5740000000001</v>
      </c>
      <c r="AL48" s="62">
        <v>1167.913</v>
      </c>
      <c r="AM48" s="62">
        <v>1128.905</v>
      </c>
      <c r="AN48" s="62">
        <v>1089.7929999999999</v>
      </c>
      <c r="AO48" s="62">
        <v>1049.643</v>
      </c>
      <c r="AP48" s="62">
        <v>1009.579</v>
      </c>
      <c r="AQ48" s="62">
        <v>971.13199999999995</v>
      </c>
      <c r="AR48" s="62">
        <v>933.36699999999996</v>
      </c>
      <c r="AS48" s="62">
        <v>900.29399999999998</v>
      </c>
      <c r="AT48" s="62">
        <v>873.87199999999996</v>
      </c>
      <c r="AU48" s="62">
        <v>851.91499999999996</v>
      </c>
      <c r="AV48" s="62">
        <v>830.24099999999999</v>
      </c>
      <c r="AW48" s="62">
        <v>809.61500000000001</v>
      </c>
      <c r="AX48" s="62">
        <v>788.00699999999995</v>
      </c>
      <c r="AY48" s="62">
        <v>763.96199999999999</v>
      </c>
      <c r="AZ48" s="62">
        <v>738.34900000000005</v>
      </c>
      <c r="BA48" s="62">
        <v>713.649</v>
      </c>
      <c r="BB48" s="62">
        <v>689.55100000000004</v>
      </c>
      <c r="BC48" s="62">
        <v>664.46</v>
      </c>
      <c r="BD48" s="62">
        <v>637.89400000000001</v>
      </c>
      <c r="BE48" s="62">
        <v>610.42899999999997</v>
      </c>
      <c r="BF48" s="62">
        <v>583.15899999999999</v>
      </c>
      <c r="BG48" s="62">
        <v>555.90200000000004</v>
      </c>
      <c r="BH48" s="62">
        <v>529.21500000000003</v>
      </c>
      <c r="BI48" s="62">
        <v>503.49799999999999</v>
      </c>
      <c r="BJ48" s="62">
        <v>478.53399999999999</v>
      </c>
      <c r="BK48" s="62">
        <v>453.65199999999999</v>
      </c>
      <c r="BL48" s="62">
        <v>428.93200000000002</v>
      </c>
      <c r="BM48" s="62">
        <v>404.90499999999997</v>
      </c>
      <c r="BN48" s="62">
        <v>381.755</v>
      </c>
      <c r="BO48" s="62">
        <v>359.28</v>
      </c>
      <c r="BP48" s="62">
        <v>337.15600000000001</v>
      </c>
      <c r="BQ48" s="62">
        <v>315.51400000000001</v>
      </c>
      <c r="BR48" s="62">
        <v>293.86</v>
      </c>
      <c r="BS48" s="62">
        <v>271.93299999999999</v>
      </c>
      <c r="BT48" s="62">
        <v>250.00399999999999</v>
      </c>
      <c r="BU48" s="62">
        <v>228.73</v>
      </c>
      <c r="BV48" s="62">
        <v>208.14699999999999</v>
      </c>
      <c r="BW48" s="62">
        <v>187.80699999999999</v>
      </c>
      <c r="BX48" s="62">
        <v>167.61699999999999</v>
      </c>
      <c r="BY48" s="62">
        <v>147.86500000000001</v>
      </c>
      <c r="BZ48" s="62">
        <v>128.98400000000001</v>
      </c>
      <c r="CA48" s="62">
        <v>110.932</v>
      </c>
      <c r="CB48" s="62">
        <v>94.259</v>
      </c>
      <c r="CC48" s="62">
        <v>79.293999999999997</v>
      </c>
      <c r="CD48" s="62">
        <v>65.881</v>
      </c>
      <c r="CE48" s="62">
        <v>53.405000000000001</v>
      </c>
      <c r="CF48" s="62">
        <v>41.84</v>
      </c>
      <c r="CG48" s="62">
        <v>32.128</v>
      </c>
      <c r="CH48" s="62">
        <v>24.623000000000001</v>
      </c>
      <c r="CI48" s="62">
        <v>18.882999999999999</v>
      </c>
      <c r="CJ48" s="62">
        <v>13.994999999999999</v>
      </c>
      <c r="CK48" s="62">
        <v>10.007999999999999</v>
      </c>
      <c r="CL48" s="62">
        <v>6.9</v>
      </c>
      <c r="CM48" s="62">
        <v>4.5289999999999999</v>
      </c>
      <c r="CN48" s="62">
        <v>2.8010000000000002</v>
      </c>
      <c r="CO48" s="62">
        <v>1.738</v>
      </c>
      <c r="CP48" s="62">
        <v>1.2849999999999999</v>
      </c>
      <c r="CQ48" s="62">
        <v>0.96499999999999997</v>
      </c>
      <c r="CR48" s="62">
        <v>0.52800000000000002</v>
      </c>
      <c r="CS48" s="62">
        <v>7.0999999999999994E-2</v>
      </c>
      <c r="CT48" s="62">
        <v>0.10299999999999999</v>
      </c>
      <c r="CU48" s="62">
        <v>8.2000000000000003E-2</v>
      </c>
      <c r="CV48" s="62">
        <v>6.2E-2</v>
      </c>
      <c r="CW48" s="62">
        <v>4.2000000000000003E-2</v>
      </c>
      <c r="CX48" s="62">
        <v>0.02</v>
      </c>
      <c r="CY48" s="62">
        <v>0.01</v>
      </c>
    </row>
    <row r="49" spans="1:103" x14ac:dyDescent="0.25">
      <c r="A49">
        <f t="shared" si="1"/>
        <v>1996</v>
      </c>
      <c r="B49" s="21">
        <f t="shared" si="0"/>
        <v>111166.21</v>
      </c>
      <c r="C49" s="62">
        <v>4168.6559999999999</v>
      </c>
      <c r="D49" s="62">
        <v>3987.096</v>
      </c>
      <c r="E49" s="62">
        <v>3803.8939999999998</v>
      </c>
      <c r="F49" s="62">
        <v>3642.1750000000002</v>
      </c>
      <c r="G49" s="62">
        <v>3499.7750000000001</v>
      </c>
      <c r="H49" s="62">
        <v>3374.5349999999999</v>
      </c>
      <c r="I49" s="62">
        <v>3264.4520000000002</v>
      </c>
      <c r="J49" s="62">
        <v>3167.527</v>
      </c>
      <c r="K49" s="62">
        <v>3080.79</v>
      </c>
      <c r="L49" s="62">
        <v>3001.7570000000001</v>
      </c>
      <c r="M49" s="62">
        <v>2928.7489999999998</v>
      </c>
      <c r="N49" s="62">
        <v>2862.623</v>
      </c>
      <c r="O49" s="62">
        <v>2803.2660000000001</v>
      </c>
      <c r="P49" s="62">
        <v>2738.2730000000001</v>
      </c>
      <c r="Q49" s="62">
        <v>2661.5430000000001</v>
      </c>
      <c r="R49" s="62">
        <v>2577.2269999999999</v>
      </c>
      <c r="S49" s="62">
        <v>2496.2719999999999</v>
      </c>
      <c r="T49" s="62">
        <v>2417.3389999999999</v>
      </c>
      <c r="U49" s="62">
        <v>2335.1280000000002</v>
      </c>
      <c r="V49" s="62">
        <v>2248.37</v>
      </c>
      <c r="W49" s="62">
        <v>2159.0889999999999</v>
      </c>
      <c r="X49" s="62">
        <v>2071.127</v>
      </c>
      <c r="Y49" s="62">
        <v>1984.3679999999999</v>
      </c>
      <c r="Z49" s="62">
        <v>1899.6890000000001</v>
      </c>
      <c r="AA49" s="62">
        <v>1818.1379999999999</v>
      </c>
      <c r="AB49" s="62">
        <v>1739.9190000000001</v>
      </c>
      <c r="AC49" s="62">
        <v>1663.51</v>
      </c>
      <c r="AD49" s="62">
        <v>1588.3889999999999</v>
      </c>
      <c r="AE49" s="62">
        <v>1521.414</v>
      </c>
      <c r="AF49" s="62">
        <v>1465.585</v>
      </c>
      <c r="AG49" s="62">
        <v>1417.7539999999999</v>
      </c>
      <c r="AH49" s="62">
        <v>1371.664</v>
      </c>
      <c r="AI49" s="62">
        <v>1328.433</v>
      </c>
      <c r="AJ49" s="62">
        <v>1285.7090000000001</v>
      </c>
      <c r="AK49" s="62">
        <v>1241.6410000000001</v>
      </c>
      <c r="AL49" s="62">
        <v>1197.2829999999999</v>
      </c>
      <c r="AM49" s="62">
        <v>1155.817</v>
      </c>
      <c r="AN49" s="62">
        <v>1116.961</v>
      </c>
      <c r="AO49" s="62">
        <v>1078.02</v>
      </c>
      <c r="AP49" s="62">
        <v>1038.0840000000001</v>
      </c>
      <c r="AQ49" s="62">
        <v>998.24699999999996</v>
      </c>
      <c r="AR49" s="62">
        <v>959.98900000000003</v>
      </c>
      <c r="AS49" s="62">
        <v>922.39400000000001</v>
      </c>
      <c r="AT49" s="62">
        <v>889.40200000000004</v>
      </c>
      <c r="AU49" s="62">
        <v>862.93399999999997</v>
      </c>
      <c r="AV49" s="62">
        <v>840.84100000000001</v>
      </c>
      <c r="AW49" s="62">
        <v>819.01199999999994</v>
      </c>
      <c r="AX49" s="62">
        <v>798.2</v>
      </c>
      <c r="AY49" s="62">
        <v>776.39</v>
      </c>
      <c r="AZ49" s="62">
        <v>752.14800000000002</v>
      </c>
      <c r="BA49" s="62">
        <v>726.33100000000002</v>
      </c>
      <c r="BB49" s="62">
        <v>701.39499999999998</v>
      </c>
      <c r="BC49" s="62">
        <v>677.04</v>
      </c>
      <c r="BD49" s="62">
        <v>651.66399999999999</v>
      </c>
      <c r="BE49" s="62">
        <v>624.78499999999997</v>
      </c>
      <c r="BF49" s="62">
        <v>596.98400000000004</v>
      </c>
      <c r="BG49" s="62">
        <v>569.37199999999996</v>
      </c>
      <c r="BH49" s="62">
        <v>541.77300000000002</v>
      </c>
      <c r="BI49" s="62">
        <v>514.71900000000005</v>
      </c>
      <c r="BJ49" s="62">
        <v>488.60700000000003</v>
      </c>
      <c r="BK49" s="62">
        <v>463.23599999999999</v>
      </c>
      <c r="BL49" s="62">
        <v>437.96699999999998</v>
      </c>
      <c r="BM49" s="62">
        <v>412.892</v>
      </c>
      <c r="BN49" s="62">
        <v>388.51400000000001</v>
      </c>
      <c r="BO49" s="62">
        <v>365.017</v>
      </c>
      <c r="BP49" s="62">
        <v>342.221</v>
      </c>
      <c r="BQ49" s="62">
        <v>319.83800000000002</v>
      </c>
      <c r="BR49" s="62">
        <v>298.00900000000001</v>
      </c>
      <c r="BS49" s="62">
        <v>276.25</v>
      </c>
      <c r="BT49" s="62">
        <v>254.31299999999999</v>
      </c>
      <c r="BU49" s="62">
        <v>232.48</v>
      </c>
      <c r="BV49" s="62">
        <v>211.386</v>
      </c>
      <c r="BW49" s="62">
        <v>191.04599999999999</v>
      </c>
      <c r="BX49" s="62">
        <v>171.18</v>
      </c>
      <c r="BY49" s="62">
        <v>151.76400000000001</v>
      </c>
      <c r="BZ49" s="62">
        <v>133.01</v>
      </c>
      <c r="CA49" s="62">
        <v>115.16500000000001</v>
      </c>
      <c r="CB49" s="62">
        <v>98.188000000000002</v>
      </c>
      <c r="CC49" s="62">
        <v>82.700999999999993</v>
      </c>
      <c r="CD49" s="62">
        <v>69.042000000000002</v>
      </c>
      <c r="CE49" s="62">
        <v>56.997</v>
      </c>
      <c r="CF49" s="62">
        <v>45.887</v>
      </c>
      <c r="CG49" s="62">
        <v>35.698999999999998</v>
      </c>
      <c r="CH49" s="62">
        <v>27.204000000000001</v>
      </c>
      <c r="CI49" s="62">
        <v>20.67</v>
      </c>
      <c r="CJ49" s="62">
        <v>15.708</v>
      </c>
      <c r="CK49" s="62">
        <v>11.57</v>
      </c>
      <c r="CL49" s="62">
        <v>8.2899999999999991</v>
      </c>
      <c r="CM49" s="62">
        <v>5.7389999999999999</v>
      </c>
      <c r="CN49" s="62">
        <v>3.7450000000000001</v>
      </c>
      <c r="CO49" s="62">
        <v>2.258</v>
      </c>
      <c r="CP49" s="62">
        <v>1.4119999999999999</v>
      </c>
      <c r="CQ49" s="62">
        <v>1.0449999999999999</v>
      </c>
      <c r="CR49" s="62">
        <v>0.78500000000000003</v>
      </c>
      <c r="CS49" s="62">
        <v>0.43099999999999999</v>
      </c>
      <c r="CT49" s="62">
        <v>6.0999999999999999E-2</v>
      </c>
      <c r="CU49" s="62">
        <v>8.5000000000000006E-2</v>
      </c>
      <c r="CV49" s="62">
        <v>6.3E-2</v>
      </c>
      <c r="CW49" s="62">
        <v>4.2999999999999997E-2</v>
      </c>
      <c r="CX49" s="62">
        <v>2.1000000000000001E-2</v>
      </c>
      <c r="CY49" s="62">
        <v>0.01</v>
      </c>
    </row>
    <row r="50" spans="1:103" x14ac:dyDescent="0.25">
      <c r="A50">
        <f t="shared" si="1"/>
        <v>1997</v>
      </c>
      <c r="B50" s="21">
        <f t="shared" si="0"/>
        <v>113979.48100000003</v>
      </c>
      <c r="C50" s="62">
        <v>4278.6499999999996</v>
      </c>
      <c r="D50" s="62">
        <v>4061.88</v>
      </c>
      <c r="E50" s="62">
        <v>3909.4180000000001</v>
      </c>
      <c r="F50" s="62">
        <v>3739.2289999999998</v>
      </c>
      <c r="G50" s="62">
        <v>3589.0349999999999</v>
      </c>
      <c r="H50" s="62">
        <v>3456.7040000000002</v>
      </c>
      <c r="I50" s="62">
        <v>3340.1109999999999</v>
      </c>
      <c r="J50" s="62">
        <v>3237.45</v>
      </c>
      <c r="K50" s="62">
        <v>3146.9140000000002</v>
      </c>
      <c r="L50" s="62">
        <v>3064.7620000000002</v>
      </c>
      <c r="M50" s="62">
        <v>2988.2159999999999</v>
      </c>
      <c r="N50" s="62">
        <v>2916.1210000000001</v>
      </c>
      <c r="O50" s="62">
        <v>2850.232</v>
      </c>
      <c r="P50" s="62">
        <v>2790.366</v>
      </c>
      <c r="Q50" s="62">
        <v>2724.6610000000001</v>
      </c>
      <c r="R50" s="62">
        <v>2647.4140000000002</v>
      </c>
      <c r="S50" s="62">
        <v>2562.6619999999998</v>
      </c>
      <c r="T50" s="62">
        <v>2480.84</v>
      </c>
      <c r="U50" s="62">
        <v>2400.6930000000002</v>
      </c>
      <c r="V50" s="62">
        <v>2317.65</v>
      </c>
      <c r="W50" s="62">
        <v>2230.7489999999998</v>
      </c>
      <c r="X50" s="62">
        <v>2141.7890000000002</v>
      </c>
      <c r="Y50" s="62">
        <v>2054.0509999999999</v>
      </c>
      <c r="Z50" s="62">
        <v>1967.492</v>
      </c>
      <c r="AA50" s="62">
        <v>1883.1679999999999</v>
      </c>
      <c r="AB50" s="62">
        <v>1802.14</v>
      </c>
      <c r="AC50" s="62">
        <v>1724.5509999999999</v>
      </c>
      <c r="AD50" s="62">
        <v>1648.8130000000001</v>
      </c>
      <c r="AE50" s="62">
        <v>1574.4190000000001</v>
      </c>
      <c r="AF50" s="62">
        <v>1508.05</v>
      </c>
      <c r="AG50" s="62">
        <v>1452.6110000000001</v>
      </c>
      <c r="AH50" s="62">
        <v>1405.028</v>
      </c>
      <c r="AI50" s="62">
        <v>1359.2059999999999</v>
      </c>
      <c r="AJ50" s="62">
        <v>1316.24</v>
      </c>
      <c r="AK50" s="62">
        <v>1273.7529999999999</v>
      </c>
      <c r="AL50" s="62">
        <v>1229.9090000000001</v>
      </c>
      <c r="AM50" s="62">
        <v>1185.7539999999999</v>
      </c>
      <c r="AN50" s="62">
        <v>1144.4580000000001</v>
      </c>
      <c r="AO50" s="62">
        <v>1105.731</v>
      </c>
      <c r="AP50" s="62">
        <v>1066.9349999999999</v>
      </c>
      <c r="AQ50" s="62">
        <v>1027.1880000000001</v>
      </c>
      <c r="AR50" s="62">
        <v>987.553</v>
      </c>
      <c r="AS50" s="62">
        <v>949.46</v>
      </c>
      <c r="AT50" s="62">
        <v>912.01099999999997</v>
      </c>
      <c r="AU50" s="62">
        <v>879.07899999999995</v>
      </c>
      <c r="AV50" s="62">
        <v>852.55</v>
      </c>
      <c r="AW50" s="62">
        <v>830.30600000000004</v>
      </c>
      <c r="AX50" s="62">
        <v>808.30899999999997</v>
      </c>
      <c r="AY50" s="62">
        <v>787.29700000000003</v>
      </c>
      <c r="AZ50" s="62">
        <v>765.27499999999998</v>
      </c>
      <c r="BA50" s="62">
        <v>740.81799999999998</v>
      </c>
      <c r="BB50" s="62">
        <v>714.78200000000004</v>
      </c>
      <c r="BC50" s="62">
        <v>689.59500000000003</v>
      </c>
      <c r="BD50" s="62">
        <v>664.96600000000001</v>
      </c>
      <c r="BE50" s="62">
        <v>639.29200000000003</v>
      </c>
      <c r="BF50" s="62">
        <v>612.08299999999997</v>
      </c>
      <c r="BG50" s="62">
        <v>583.92899999999997</v>
      </c>
      <c r="BH50" s="62">
        <v>555.95899999999995</v>
      </c>
      <c r="BI50" s="62">
        <v>527.99900000000002</v>
      </c>
      <c r="BJ50" s="62">
        <v>500.56400000000002</v>
      </c>
      <c r="BK50" s="62">
        <v>474.04</v>
      </c>
      <c r="BL50" s="62">
        <v>448.24599999999998</v>
      </c>
      <c r="BM50" s="62">
        <v>422.57600000000002</v>
      </c>
      <c r="BN50" s="62">
        <v>397.12900000000002</v>
      </c>
      <c r="BO50" s="62">
        <v>372.387</v>
      </c>
      <c r="BP50" s="62">
        <v>348.529</v>
      </c>
      <c r="BQ50" s="62">
        <v>325.39600000000002</v>
      </c>
      <c r="BR50" s="62">
        <v>302.74200000000002</v>
      </c>
      <c r="BS50" s="62">
        <v>280.714</v>
      </c>
      <c r="BT50" s="62">
        <v>258.834</v>
      </c>
      <c r="BU50" s="62">
        <v>236.874</v>
      </c>
      <c r="BV50" s="62">
        <v>215.124</v>
      </c>
      <c r="BW50" s="62">
        <v>194.19499999999999</v>
      </c>
      <c r="BX50" s="62">
        <v>174.08600000000001</v>
      </c>
      <c r="BY50" s="62">
        <v>154.68</v>
      </c>
      <c r="BZ50" s="62">
        <v>136.02699999999999</v>
      </c>
      <c r="CA50" s="62">
        <v>118.256</v>
      </c>
      <c r="CB50" s="62">
        <v>101.435</v>
      </c>
      <c r="CC50" s="62">
        <v>85.522000000000006</v>
      </c>
      <c r="CD50" s="62">
        <v>71.209999999999994</v>
      </c>
      <c r="CE50" s="62">
        <v>58.845999999999997</v>
      </c>
      <c r="CF50" s="62">
        <v>48.158999999999999</v>
      </c>
      <c r="CG50" s="62">
        <v>38.408000000000001</v>
      </c>
      <c r="CH50" s="62">
        <v>29.587</v>
      </c>
      <c r="CI50" s="62">
        <v>22.303999999999998</v>
      </c>
      <c r="CJ50" s="62">
        <v>16.734000000000002</v>
      </c>
      <c r="CK50" s="62">
        <v>12.545999999999999</v>
      </c>
      <c r="CL50" s="62">
        <v>9.157</v>
      </c>
      <c r="CM50" s="62">
        <v>6.5789999999999997</v>
      </c>
      <c r="CN50" s="62">
        <v>4.5830000000000002</v>
      </c>
      <c r="CO50" s="62">
        <v>2.964</v>
      </c>
      <c r="CP50" s="62">
        <v>1.716</v>
      </c>
      <c r="CQ50" s="62">
        <v>1.0880000000000001</v>
      </c>
      <c r="CR50" s="62">
        <v>0.80600000000000005</v>
      </c>
      <c r="CS50" s="62">
        <v>0.60599999999999998</v>
      </c>
      <c r="CT50" s="62">
        <v>0.33400000000000002</v>
      </c>
      <c r="CU50" s="62">
        <v>5.1999999999999998E-2</v>
      </c>
      <c r="CV50" s="62">
        <v>6.5000000000000002E-2</v>
      </c>
      <c r="CW50" s="62">
        <v>4.2000000000000003E-2</v>
      </c>
      <c r="CX50" s="62">
        <v>2.3E-2</v>
      </c>
      <c r="CY50" s="62">
        <v>0.01</v>
      </c>
    </row>
    <row r="51" spans="1:103" x14ac:dyDescent="0.25">
      <c r="A51">
        <f t="shared" si="1"/>
        <v>1998</v>
      </c>
      <c r="B51" s="21">
        <f t="shared" si="0"/>
        <v>116867.37100000003</v>
      </c>
      <c r="C51" s="62">
        <v>4396.0950000000003</v>
      </c>
      <c r="D51" s="62">
        <v>4170.2030000000004</v>
      </c>
      <c r="E51" s="62">
        <v>3970.4079999999999</v>
      </c>
      <c r="F51" s="62">
        <v>3833.605</v>
      </c>
      <c r="G51" s="62">
        <v>3676.3470000000002</v>
      </c>
      <c r="H51" s="62">
        <v>3537.6039999999998</v>
      </c>
      <c r="I51" s="62">
        <v>3415.279</v>
      </c>
      <c r="J51" s="62">
        <v>3307.277</v>
      </c>
      <c r="K51" s="62">
        <v>3211.9870000000001</v>
      </c>
      <c r="L51" s="62">
        <v>3127.797</v>
      </c>
      <c r="M51" s="62">
        <v>3050.1869999999999</v>
      </c>
      <c r="N51" s="62">
        <v>2976.096</v>
      </c>
      <c r="O51" s="62">
        <v>2904.877</v>
      </c>
      <c r="P51" s="62">
        <v>2839.1930000000002</v>
      </c>
      <c r="Q51" s="62">
        <v>2778.7910000000002</v>
      </c>
      <c r="R51" s="62">
        <v>2712.3429999999998</v>
      </c>
      <c r="S51" s="62">
        <v>2634.5410000000002</v>
      </c>
      <c r="T51" s="62">
        <v>2549.3159999999998</v>
      </c>
      <c r="U51" s="62">
        <v>2466.5859999999998</v>
      </c>
      <c r="V51" s="62">
        <v>2385.1869999999999</v>
      </c>
      <c r="W51" s="62">
        <v>2301.2739999999999</v>
      </c>
      <c r="X51" s="62">
        <v>2214.1889999999999</v>
      </c>
      <c r="Y51" s="62">
        <v>2125.5079999999998</v>
      </c>
      <c r="Z51" s="62">
        <v>2037.95</v>
      </c>
      <c r="AA51" s="62">
        <v>1951.5519999999999</v>
      </c>
      <c r="AB51" s="62">
        <v>1867.5429999999999</v>
      </c>
      <c r="AC51" s="62">
        <v>1786.9970000000001</v>
      </c>
      <c r="AD51" s="62">
        <v>1710.0050000000001</v>
      </c>
      <c r="AE51" s="62">
        <v>1634.9</v>
      </c>
      <c r="AF51" s="62">
        <v>1561.1969999999999</v>
      </c>
      <c r="AG51" s="62">
        <v>1495.403</v>
      </c>
      <c r="AH51" s="62">
        <v>1440.329</v>
      </c>
      <c r="AI51" s="62">
        <v>1392.9680000000001</v>
      </c>
      <c r="AJ51" s="62">
        <v>1347.395</v>
      </c>
      <c r="AK51" s="62">
        <v>1304.672</v>
      </c>
      <c r="AL51" s="62">
        <v>1262.404</v>
      </c>
      <c r="AM51" s="62">
        <v>1218.76</v>
      </c>
      <c r="AN51" s="62">
        <v>1174.7909999999999</v>
      </c>
      <c r="AO51" s="62">
        <v>1133.643</v>
      </c>
      <c r="AP51" s="62">
        <v>1095.0260000000001</v>
      </c>
      <c r="AQ51" s="62">
        <v>1056.3579999999999</v>
      </c>
      <c r="AR51" s="62">
        <v>1016.7809999999999</v>
      </c>
      <c r="AS51" s="62">
        <v>977.32799999999997</v>
      </c>
      <c r="AT51" s="62">
        <v>939.38400000000001</v>
      </c>
      <c r="AU51" s="62">
        <v>902.06200000000001</v>
      </c>
      <c r="AV51" s="62">
        <v>869.17399999999998</v>
      </c>
      <c r="AW51" s="62">
        <v>842.57100000000003</v>
      </c>
      <c r="AX51" s="62">
        <v>820.16700000000003</v>
      </c>
      <c r="AY51" s="62">
        <v>797.99099999999999</v>
      </c>
      <c r="AZ51" s="62">
        <v>776.77</v>
      </c>
      <c r="BA51" s="62">
        <v>754.52200000000005</v>
      </c>
      <c r="BB51" s="62">
        <v>729.84299999999996</v>
      </c>
      <c r="BC51" s="62">
        <v>703.57299999999998</v>
      </c>
      <c r="BD51" s="62">
        <v>678.12400000000002</v>
      </c>
      <c r="BE51" s="62">
        <v>653.21</v>
      </c>
      <c r="BF51" s="62">
        <v>627.22500000000002</v>
      </c>
      <c r="BG51" s="62">
        <v>599.673</v>
      </c>
      <c r="BH51" s="62">
        <v>571.15300000000002</v>
      </c>
      <c r="BI51" s="62">
        <v>542.80999999999995</v>
      </c>
      <c r="BJ51" s="62">
        <v>514.47900000000004</v>
      </c>
      <c r="BK51" s="62">
        <v>486.64699999999999</v>
      </c>
      <c r="BL51" s="62">
        <v>459.702</v>
      </c>
      <c r="BM51" s="62">
        <v>433.47</v>
      </c>
      <c r="BN51" s="62">
        <v>407.38799999999998</v>
      </c>
      <c r="BO51" s="62">
        <v>381.55799999999999</v>
      </c>
      <c r="BP51" s="62">
        <v>356.43900000000002</v>
      </c>
      <c r="BQ51" s="62">
        <v>332.20699999999999</v>
      </c>
      <c r="BR51" s="62">
        <v>308.72899999999998</v>
      </c>
      <c r="BS51" s="62">
        <v>285.79300000000001</v>
      </c>
      <c r="BT51" s="62">
        <v>263.553</v>
      </c>
      <c r="BU51" s="62">
        <v>241.54300000000001</v>
      </c>
      <c r="BV51" s="62">
        <v>219.55099999999999</v>
      </c>
      <c r="BW51" s="62">
        <v>197.87299999999999</v>
      </c>
      <c r="BX51" s="62">
        <v>177.09800000000001</v>
      </c>
      <c r="BY51" s="62">
        <v>157.21199999999999</v>
      </c>
      <c r="BZ51" s="62">
        <v>138.25700000000001</v>
      </c>
      <c r="CA51" s="62">
        <v>120.35599999999999</v>
      </c>
      <c r="CB51" s="62">
        <v>103.56</v>
      </c>
      <c r="CC51" s="62">
        <v>87.756</v>
      </c>
      <c r="CD51" s="62">
        <v>72.897999999999996</v>
      </c>
      <c r="CE51" s="62">
        <v>59.755000000000003</v>
      </c>
      <c r="CF51" s="62">
        <v>48.679000000000002</v>
      </c>
      <c r="CG51" s="62">
        <v>39.345999999999997</v>
      </c>
      <c r="CH51" s="62">
        <v>30.946999999999999</v>
      </c>
      <c r="CI51" s="62">
        <v>23.491</v>
      </c>
      <c r="CJ51" s="62">
        <v>17.416</v>
      </c>
      <c r="CK51" s="62">
        <v>12.805999999999999</v>
      </c>
      <c r="CL51" s="62">
        <v>9.3919999999999995</v>
      </c>
      <c r="CM51" s="62">
        <v>6.7480000000000002</v>
      </c>
      <c r="CN51" s="62">
        <v>4.87</v>
      </c>
      <c r="CO51" s="62">
        <v>3.4289999999999998</v>
      </c>
      <c r="CP51" s="62">
        <v>2.1859999999999999</v>
      </c>
      <c r="CQ51" s="62">
        <v>1.1759999999999999</v>
      </c>
      <c r="CR51" s="62">
        <v>0.76300000000000001</v>
      </c>
      <c r="CS51" s="62">
        <v>0.56799999999999995</v>
      </c>
      <c r="CT51" s="62">
        <v>0.42699999999999999</v>
      </c>
      <c r="CU51" s="62">
        <v>0.23799999999999999</v>
      </c>
      <c r="CV51" s="62">
        <v>4.2000000000000003E-2</v>
      </c>
      <c r="CW51" s="62">
        <v>4.3999999999999997E-2</v>
      </c>
      <c r="CX51" s="62">
        <v>2.3E-2</v>
      </c>
      <c r="CY51" s="62">
        <v>1.2E-2</v>
      </c>
    </row>
    <row r="52" spans="1:103" x14ac:dyDescent="0.25">
      <c r="A52">
        <f t="shared" si="1"/>
        <v>1999</v>
      </c>
      <c r="B52" s="21">
        <f t="shared" si="0"/>
        <v>119831.88800000001</v>
      </c>
      <c r="C52" s="62">
        <v>4519.326</v>
      </c>
      <c r="D52" s="62">
        <v>4285.6450000000004</v>
      </c>
      <c r="E52" s="62">
        <v>4078.12</v>
      </c>
      <c r="F52" s="62">
        <v>3894.5830000000001</v>
      </c>
      <c r="G52" s="62">
        <v>3758.944</v>
      </c>
      <c r="H52" s="62">
        <v>3614.5749999999998</v>
      </c>
      <c r="I52" s="62">
        <v>3487.248</v>
      </c>
      <c r="J52" s="62">
        <v>3374.8960000000002</v>
      </c>
      <c r="K52" s="62">
        <v>3275.4580000000001</v>
      </c>
      <c r="L52" s="62">
        <v>3187.5120000000002</v>
      </c>
      <c r="M52" s="62">
        <v>3109.6460000000002</v>
      </c>
      <c r="N52" s="62">
        <v>3036.5590000000002</v>
      </c>
      <c r="O52" s="62">
        <v>2964.8969999999999</v>
      </c>
      <c r="P52" s="62">
        <v>2894.5349999999999</v>
      </c>
      <c r="Q52" s="62">
        <v>2829.0360000000001</v>
      </c>
      <c r="R52" s="62">
        <v>2768.078</v>
      </c>
      <c r="S52" s="62">
        <v>2700.866</v>
      </c>
      <c r="T52" s="62">
        <v>2622.4850000000001</v>
      </c>
      <c r="U52" s="62">
        <v>2536.7579999999998</v>
      </c>
      <c r="V52" s="62">
        <v>2453.0949999999998</v>
      </c>
      <c r="W52" s="62">
        <v>2370.4180000000001</v>
      </c>
      <c r="X52" s="62">
        <v>2285.607</v>
      </c>
      <c r="Y52" s="62">
        <v>2198.3119999999999</v>
      </c>
      <c r="Z52" s="62">
        <v>2109.8809999999999</v>
      </c>
      <c r="AA52" s="62">
        <v>2022.4760000000001</v>
      </c>
      <c r="AB52" s="62">
        <v>1936.2139999999999</v>
      </c>
      <c r="AC52" s="62">
        <v>1852.491</v>
      </c>
      <c r="AD52" s="62">
        <v>1772.404</v>
      </c>
      <c r="AE52" s="62">
        <v>1695.9849999999999</v>
      </c>
      <c r="AF52" s="62">
        <v>1621.489</v>
      </c>
      <c r="AG52" s="62">
        <v>1548.4559999999999</v>
      </c>
      <c r="AH52" s="62">
        <v>1483.2149999999999</v>
      </c>
      <c r="AI52" s="62">
        <v>1428.49</v>
      </c>
      <c r="AJ52" s="62">
        <v>1381.337</v>
      </c>
      <c r="AK52" s="62">
        <v>1335.998</v>
      </c>
      <c r="AL52" s="62">
        <v>1293.5060000000001</v>
      </c>
      <c r="AM52" s="62">
        <v>1251.442</v>
      </c>
      <c r="AN52" s="62">
        <v>1207.9860000000001</v>
      </c>
      <c r="AO52" s="62">
        <v>1164.1869999999999</v>
      </c>
      <c r="AP52" s="62">
        <v>1123.1769999999999</v>
      </c>
      <c r="AQ52" s="62">
        <v>1084.6569999999999</v>
      </c>
      <c r="AR52" s="62">
        <v>1046.105</v>
      </c>
      <c r="AS52" s="62">
        <v>1006.686</v>
      </c>
      <c r="AT52" s="62">
        <v>967.40300000000002</v>
      </c>
      <c r="AU52" s="62">
        <v>929.59400000000005</v>
      </c>
      <c r="AV52" s="62">
        <v>892.38900000000001</v>
      </c>
      <c r="AW52" s="62">
        <v>859.53599999999994</v>
      </c>
      <c r="AX52" s="62">
        <v>832.84900000000005</v>
      </c>
      <c r="AY52" s="62">
        <v>810.27800000000002</v>
      </c>
      <c r="AZ52" s="62">
        <v>787.91600000000005</v>
      </c>
      <c r="BA52" s="62">
        <v>766.47900000000004</v>
      </c>
      <c r="BB52" s="62">
        <v>743.99900000000002</v>
      </c>
      <c r="BC52" s="62">
        <v>719.08900000000006</v>
      </c>
      <c r="BD52" s="62">
        <v>692.577</v>
      </c>
      <c r="BE52" s="62">
        <v>666.85799999999995</v>
      </c>
      <c r="BF52" s="62">
        <v>641.65099999999995</v>
      </c>
      <c r="BG52" s="62">
        <v>615.346</v>
      </c>
      <c r="BH52" s="62">
        <v>587.44200000000001</v>
      </c>
      <c r="BI52" s="62">
        <v>558.548</v>
      </c>
      <c r="BJ52" s="62">
        <v>529.82500000000005</v>
      </c>
      <c r="BK52" s="62">
        <v>501.11</v>
      </c>
      <c r="BL52" s="62">
        <v>472.875</v>
      </c>
      <c r="BM52" s="62">
        <v>445.49599999999998</v>
      </c>
      <c r="BN52" s="62">
        <v>418.822</v>
      </c>
      <c r="BO52" s="62">
        <v>392.31799999999998</v>
      </c>
      <c r="BP52" s="62">
        <v>366.09500000000003</v>
      </c>
      <c r="BQ52" s="62">
        <v>340.59300000000002</v>
      </c>
      <c r="BR52" s="62">
        <v>315.98</v>
      </c>
      <c r="BS52" s="62">
        <v>292.14800000000002</v>
      </c>
      <c r="BT52" s="62">
        <v>268.92200000000003</v>
      </c>
      <c r="BU52" s="62">
        <v>246.464</v>
      </c>
      <c r="BV52" s="62">
        <v>224.31800000000001</v>
      </c>
      <c r="BW52" s="62">
        <v>202.285</v>
      </c>
      <c r="BX52" s="62">
        <v>180.672</v>
      </c>
      <c r="BY52" s="62">
        <v>160.048</v>
      </c>
      <c r="BZ52" s="62">
        <v>140.374</v>
      </c>
      <c r="CA52" s="62">
        <v>121.867</v>
      </c>
      <c r="CB52" s="62">
        <v>104.71299999999999</v>
      </c>
      <c r="CC52" s="62">
        <v>88.888999999999996</v>
      </c>
      <c r="CD52" s="62">
        <v>74.094999999999999</v>
      </c>
      <c r="CE52" s="62">
        <v>60.289000000000001</v>
      </c>
      <c r="CF52" s="62">
        <v>48.31</v>
      </c>
      <c r="CG52" s="62">
        <v>38.521999999999998</v>
      </c>
      <c r="CH52" s="62">
        <v>30.54</v>
      </c>
      <c r="CI52" s="62">
        <v>23.492000000000001</v>
      </c>
      <c r="CJ52" s="62">
        <v>17.398</v>
      </c>
      <c r="CK52" s="62">
        <v>12.529</v>
      </c>
      <c r="CL52" s="62">
        <v>8.8800000000000008</v>
      </c>
      <c r="CM52" s="62">
        <v>6.2380000000000004</v>
      </c>
      <c r="CN52" s="62">
        <v>4.34</v>
      </c>
      <c r="CO52" s="62">
        <v>3.1629999999999998</v>
      </c>
      <c r="CP52" s="62">
        <v>2.2759999999999998</v>
      </c>
      <c r="CQ52" s="62">
        <v>1.4059999999999999</v>
      </c>
      <c r="CR52" s="62">
        <v>0.63600000000000001</v>
      </c>
      <c r="CS52" s="62">
        <v>0.439</v>
      </c>
      <c r="CT52" s="62">
        <v>0.33</v>
      </c>
      <c r="CU52" s="62">
        <v>0.248</v>
      </c>
      <c r="CV52" s="62">
        <v>0.14099999999999999</v>
      </c>
      <c r="CW52" s="62">
        <v>3.3000000000000002E-2</v>
      </c>
      <c r="CX52" s="62">
        <v>2.1999999999999999E-2</v>
      </c>
      <c r="CY52" s="62">
        <v>1.2E-2</v>
      </c>
    </row>
    <row r="53" spans="1:103" x14ac:dyDescent="0.25">
      <c r="A53">
        <f t="shared" si="1"/>
        <v>2000</v>
      </c>
      <c r="B53" s="21">
        <f t="shared" si="0"/>
        <v>122876.72700000006</v>
      </c>
      <c r="C53" s="62">
        <v>4646.9049999999997</v>
      </c>
      <c r="D53" s="62">
        <v>4407.0929999999998</v>
      </c>
      <c r="E53" s="62">
        <v>4193.009</v>
      </c>
      <c r="F53" s="62">
        <v>4002.625</v>
      </c>
      <c r="G53" s="62">
        <v>3833.9029999999998</v>
      </c>
      <c r="H53" s="62">
        <v>3684.8139999999999</v>
      </c>
      <c r="I53" s="62">
        <v>3553.326</v>
      </c>
      <c r="J53" s="62">
        <v>3437.4050000000002</v>
      </c>
      <c r="K53" s="62">
        <v>3335.0189999999998</v>
      </c>
      <c r="L53" s="62">
        <v>3244.1370000000002</v>
      </c>
      <c r="M53" s="62">
        <v>3163.5309999999999</v>
      </c>
      <c r="N53" s="62">
        <v>3091.982</v>
      </c>
      <c r="O53" s="62">
        <v>3023.4110000000001</v>
      </c>
      <c r="P53" s="62">
        <v>2954.1709999999998</v>
      </c>
      <c r="Q53" s="62">
        <v>2884.654</v>
      </c>
      <c r="R53" s="62">
        <v>2819.3290000000002</v>
      </c>
      <c r="S53" s="62">
        <v>2757.8049999999998</v>
      </c>
      <c r="T53" s="62">
        <v>2689.817</v>
      </c>
      <c r="U53" s="62">
        <v>2610.8429999999998</v>
      </c>
      <c r="V53" s="62">
        <v>2524.6</v>
      </c>
      <c r="W53" s="62">
        <v>2439.989</v>
      </c>
      <c r="X53" s="62">
        <v>2356.02</v>
      </c>
      <c r="Y53" s="62">
        <v>2270.2959999999998</v>
      </c>
      <c r="Z53" s="62">
        <v>2182.7750000000001</v>
      </c>
      <c r="AA53" s="62">
        <v>2094.5810000000001</v>
      </c>
      <c r="AB53" s="62">
        <v>2007.316</v>
      </c>
      <c r="AC53" s="62">
        <v>1921.174</v>
      </c>
      <c r="AD53" s="62">
        <v>1837.7249999999999</v>
      </c>
      <c r="AE53" s="62">
        <v>1758.085</v>
      </c>
      <c r="AF53" s="62">
        <v>1682.2249999999999</v>
      </c>
      <c r="AG53" s="62">
        <v>1608.328</v>
      </c>
      <c r="AH53" s="62">
        <v>1535.953</v>
      </c>
      <c r="AI53" s="62">
        <v>1471.2570000000001</v>
      </c>
      <c r="AJ53" s="62">
        <v>1416.87</v>
      </c>
      <c r="AK53" s="62">
        <v>1369.9190000000001</v>
      </c>
      <c r="AL53" s="62">
        <v>1324.806</v>
      </c>
      <c r="AM53" s="62">
        <v>1282.538</v>
      </c>
      <c r="AN53" s="62">
        <v>1240.672</v>
      </c>
      <c r="AO53" s="62">
        <v>1197.3979999999999</v>
      </c>
      <c r="AP53" s="62">
        <v>1153.7619999999999</v>
      </c>
      <c r="AQ53" s="62">
        <v>1112.8820000000001</v>
      </c>
      <c r="AR53" s="62">
        <v>1074.454</v>
      </c>
      <c r="AS53" s="62">
        <v>1036.011</v>
      </c>
      <c r="AT53" s="62">
        <v>996.74300000000005</v>
      </c>
      <c r="AU53" s="62">
        <v>957.625</v>
      </c>
      <c r="AV53" s="62">
        <v>919.94600000000003</v>
      </c>
      <c r="AW53" s="62">
        <v>882.85</v>
      </c>
      <c r="AX53" s="62">
        <v>850.02700000000004</v>
      </c>
      <c r="AY53" s="62">
        <v>823.25300000000004</v>
      </c>
      <c r="AZ53" s="62">
        <v>800.51</v>
      </c>
      <c r="BA53" s="62">
        <v>777.95899999999995</v>
      </c>
      <c r="BB53" s="62">
        <v>756.30100000000004</v>
      </c>
      <c r="BC53" s="62">
        <v>733.58699999999999</v>
      </c>
      <c r="BD53" s="62">
        <v>708.43899999999996</v>
      </c>
      <c r="BE53" s="62">
        <v>681.68299999999999</v>
      </c>
      <c r="BF53" s="62">
        <v>655.68799999999999</v>
      </c>
      <c r="BG53" s="62">
        <v>630.18399999999997</v>
      </c>
      <c r="BH53" s="62">
        <v>603.55399999999997</v>
      </c>
      <c r="BI53" s="62">
        <v>575.29499999999996</v>
      </c>
      <c r="BJ53" s="62">
        <v>546.02</v>
      </c>
      <c r="BK53" s="62">
        <v>516.91</v>
      </c>
      <c r="BL53" s="62">
        <v>487.80900000000003</v>
      </c>
      <c r="BM53" s="62">
        <v>459.16399999999999</v>
      </c>
      <c r="BN53" s="62">
        <v>431.34899999999999</v>
      </c>
      <c r="BO53" s="62">
        <v>404.22500000000002</v>
      </c>
      <c r="BP53" s="62">
        <v>377.29500000000002</v>
      </c>
      <c r="BQ53" s="62">
        <v>350.67599999999999</v>
      </c>
      <c r="BR53" s="62">
        <v>324.78399999999999</v>
      </c>
      <c r="BS53" s="62">
        <v>299.78699999999998</v>
      </c>
      <c r="BT53" s="62">
        <v>275.596</v>
      </c>
      <c r="BU53" s="62">
        <v>252.07599999999999</v>
      </c>
      <c r="BV53" s="62">
        <v>229.39699999999999</v>
      </c>
      <c r="BW53" s="62">
        <v>207.11</v>
      </c>
      <c r="BX53" s="62">
        <v>185.03299999999999</v>
      </c>
      <c r="BY53" s="62">
        <v>163.482</v>
      </c>
      <c r="BZ53" s="62">
        <v>143.00399999999999</v>
      </c>
      <c r="CA53" s="62">
        <v>123.54300000000001</v>
      </c>
      <c r="CB53" s="62">
        <v>105.47799999999999</v>
      </c>
      <c r="CC53" s="62">
        <v>89.07</v>
      </c>
      <c r="CD53" s="62">
        <v>74.215000000000003</v>
      </c>
      <c r="CE53" s="62">
        <v>60.432000000000002</v>
      </c>
      <c r="CF53" s="62">
        <v>47.674999999999997</v>
      </c>
      <c r="CG53" s="62">
        <v>36.862000000000002</v>
      </c>
      <c r="CH53" s="62">
        <v>28.359000000000002</v>
      </c>
      <c r="CI53" s="62">
        <v>21.728999999999999</v>
      </c>
      <c r="CJ53" s="62">
        <v>16.032</v>
      </c>
      <c r="CK53" s="62">
        <v>11.301</v>
      </c>
      <c r="CL53" s="62">
        <v>7.64</v>
      </c>
      <c r="CM53" s="62">
        <v>4.9509999999999996</v>
      </c>
      <c r="CN53" s="62">
        <v>3.0819999999999999</v>
      </c>
      <c r="CO53" s="62">
        <v>1.929</v>
      </c>
      <c r="CP53" s="62">
        <v>1.4550000000000001</v>
      </c>
      <c r="CQ53" s="62">
        <v>1.121</v>
      </c>
      <c r="CR53" s="62">
        <v>0.627</v>
      </c>
      <c r="CS53" s="62">
        <v>9.5000000000000001E-2</v>
      </c>
      <c r="CT53" s="62">
        <v>0.115</v>
      </c>
      <c r="CU53" s="62">
        <v>9.0999999999999998E-2</v>
      </c>
      <c r="CV53" s="62">
        <v>6.9000000000000006E-2</v>
      </c>
      <c r="CW53" s="62">
        <v>4.4999999999999998E-2</v>
      </c>
      <c r="CX53" s="62">
        <v>2.3E-2</v>
      </c>
      <c r="CY53" s="62">
        <v>1.2E-2</v>
      </c>
    </row>
    <row r="54" spans="1:103" x14ac:dyDescent="0.25">
      <c r="A54">
        <f t="shared" si="1"/>
        <v>2001</v>
      </c>
      <c r="B54" s="21">
        <f t="shared" si="0"/>
        <v>126004.99199999998</v>
      </c>
      <c r="C54" s="62">
        <v>4770.1350000000002</v>
      </c>
      <c r="D54" s="62">
        <v>4564.2389999999996</v>
      </c>
      <c r="E54" s="62">
        <v>4339.4260000000004</v>
      </c>
      <c r="F54" s="62">
        <v>4137.8249999999998</v>
      </c>
      <c r="G54" s="62">
        <v>3957.6370000000002</v>
      </c>
      <c r="H54" s="62">
        <v>3797.0590000000002</v>
      </c>
      <c r="I54" s="62">
        <v>3654.203</v>
      </c>
      <c r="J54" s="62">
        <v>3527.1840000000002</v>
      </c>
      <c r="K54" s="62">
        <v>3414.627</v>
      </c>
      <c r="L54" s="62">
        <v>3314.8960000000002</v>
      </c>
      <c r="M54" s="62">
        <v>3225.94</v>
      </c>
      <c r="N54" s="62">
        <v>3146.221</v>
      </c>
      <c r="O54" s="62">
        <v>3074.7249999999999</v>
      </c>
      <c r="P54" s="62">
        <v>3005.74</v>
      </c>
      <c r="Q54" s="62">
        <v>2935.8150000000001</v>
      </c>
      <c r="R54" s="62">
        <v>2865.4119999999998</v>
      </c>
      <c r="S54" s="62">
        <v>2798.85</v>
      </c>
      <c r="T54" s="62">
        <v>2735.7579999999998</v>
      </c>
      <c r="U54" s="62">
        <v>2666.6559999999999</v>
      </c>
      <c r="V54" s="62">
        <v>2587.3989999999999</v>
      </c>
      <c r="W54" s="62">
        <v>2501.4349999999999</v>
      </c>
      <c r="X54" s="62">
        <v>2416.9929999999999</v>
      </c>
      <c r="Y54" s="62">
        <v>2333.1750000000002</v>
      </c>
      <c r="Z54" s="62">
        <v>2247.8240000000001</v>
      </c>
      <c r="AA54" s="62">
        <v>2160.9360000000001</v>
      </c>
      <c r="AB54" s="62">
        <v>2073.5540000000001</v>
      </c>
      <c r="AC54" s="62">
        <v>1987.152</v>
      </c>
      <c r="AD54" s="62">
        <v>1901.942</v>
      </c>
      <c r="AE54" s="62">
        <v>1819.346</v>
      </c>
      <c r="AF54" s="62">
        <v>1740.3869999999999</v>
      </c>
      <c r="AG54" s="62">
        <v>1665.0889999999999</v>
      </c>
      <c r="AH54" s="62">
        <v>1591.7819999999999</v>
      </c>
      <c r="AI54" s="62">
        <v>1520.002</v>
      </c>
      <c r="AJ54" s="62">
        <v>1455.807</v>
      </c>
      <c r="AK54" s="62">
        <v>1401.79</v>
      </c>
      <c r="AL54" s="62">
        <v>1355.117</v>
      </c>
      <c r="AM54" s="62">
        <v>1310.2529999999999</v>
      </c>
      <c r="AN54" s="62">
        <v>1268.1880000000001</v>
      </c>
      <c r="AO54" s="62">
        <v>1226.5309999999999</v>
      </c>
      <c r="AP54" s="62">
        <v>1183.4970000000001</v>
      </c>
      <c r="AQ54" s="62">
        <v>1140.1079999999999</v>
      </c>
      <c r="AR54" s="62">
        <v>1099.4259999999999</v>
      </c>
      <c r="AS54" s="62">
        <v>1061.1500000000001</v>
      </c>
      <c r="AT54" s="62">
        <v>1022.833</v>
      </c>
      <c r="AU54" s="62">
        <v>983.66600000000005</v>
      </c>
      <c r="AV54" s="62">
        <v>944.61300000000006</v>
      </c>
      <c r="AW54" s="62">
        <v>906.96100000000001</v>
      </c>
      <c r="AX54" s="62">
        <v>869.85799999999995</v>
      </c>
      <c r="AY54" s="62">
        <v>836.94200000000001</v>
      </c>
      <c r="AZ54" s="62">
        <v>809.96299999999997</v>
      </c>
      <c r="BA54" s="62">
        <v>786.93</v>
      </c>
      <c r="BB54" s="62">
        <v>764.06200000000001</v>
      </c>
      <c r="BC54" s="62">
        <v>742.06</v>
      </c>
      <c r="BD54" s="62">
        <v>718.94799999999998</v>
      </c>
      <c r="BE54" s="62">
        <v>693.34500000000003</v>
      </c>
      <c r="BF54" s="62">
        <v>666.09400000000005</v>
      </c>
      <c r="BG54" s="62">
        <v>639.59500000000003</v>
      </c>
      <c r="BH54" s="62">
        <v>613.58199999999999</v>
      </c>
      <c r="BI54" s="62">
        <v>586.44799999999998</v>
      </c>
      <c r="BJ54" s="62">
        <v>557.70399999999995</v>
      </c>
      <c r="BK54" s="62">
        <v>527.97</v>
      </c>
      <c r="BL54" s="62">
        <v>498.42399999999998</v>
      </c>
      <c r="BM54" s="62">
        <v>468.92200000000003</v>
      </c>
      <c r="BN54" s="62">
        <v>439.92</v>
      </c>
      <c r="BO54" s="62">
        <v>411.80399999999997</v>
      </c>
      <c r="BP54" s="62">
        <v>384.43799999999999</v>
      </c>
      <c r="BQ54" s="62">
        <v>357.34</v>
      </c>
      <c r="BR54" s="62">
        <v>330.64</v>
      </c>
      <c r="BS54" s="62">
        <v>304.73399999999998</v>
      </c>
      <c r="BT54" s="62">
        <v>279.791</v>
      </c>
      <c r="BU54" s="62">
        <v>255.74199999999999</v>
      </c>
      <c r="BV54" s="62">
        <v>232.46299999999999</v>
      </c>
      <c r="BW54" s="62">
        <v>210.09700000000001</v>
      </c>
      <c r="BX54" s="62">
        <v>188.363</v>
      </c>
      <c r="BY54" s="62">
        <v>167.155</v>
      </c>
      <c r="BZ54" s="62">
        <v>146.70599999999999</v>
      </c>
      <c r="CA54" s="62">
        <v>127.373</v>
      </c>
      <c r="CB54" s="62">
        <v>109.095</v>
      </c>
      <c r="CC54" s="62">
        <v>92.343999999999994</v>
      </c>
      <c r="CD54" s="62">
        <v>77.391000000000005</v>
      </c>
      <c r="CE54" s="62">
        <v>64.069000000000003</v>
      </c>
      <c r="CF54" s="62">
        <v>51.814</v>
      </c>
      <c r="CG54" s="62">
        <v>40.591999999999999</v>
      </c>
      <c r="CH54" s="62">
        <v>31.152999999999999</v>
      </c>
      <c r="CI54" s="62">
        <v>23.768000000000001</v>
      </c>
      <c r="CJ54" s="62">
        <v>18.053999999999998</v>
      </c>
      <c r="CK54" s="62">
        <v>13.242000000000001</v>
      </c>
      <c r="CL54" s="62">
        <v>9.3490000000000002</v>
      </c>
      <c r="CM54" s="62">
        <v>6.343</v>
      </c>
      <c r="CN54" s="62">
        <v>4.0860000000000003</v>
      </c>
      <c r="CO54" s="62">
        <v>2.4790000000000001</v>
      </c>
      <c r="CP54" s="62">
        <v>1.5669999999999999</v>
      </c>
      <c r="CQ54" s="62">
        <v>1.1819999999999999</v>
      </c>
      <c r="CR54" s="62">
        <v>0.91100000000000003</v>
      </c>
      <c r="CS54" s="62">
        <v>0.51100000000000001</v>
      </c>
      <c r="CT54" s="62">
        <v>8.1000000000000003E-2</v>
      </c>
      <c r="CU54" s="62">
        <v>9.2999999999999999E-2</v>
      </c>
      <c r="CV54" s="62">
        <v>6.9000000000000006E-2</v>
      </c>
      <c r="CW54" s="62">
        <v>4.7E-2</v>
      </c>
      <c r="CX54" s="62">
        <v>2.3E-2</v>
      </c>
      <c r="CY54" s="62">
        <v>1.2E-2</v>
      </c>
    </row>
    <row r="55" spans="1:103" x14ac:dyDescent="0.25">
      <c r="A55">
        <f t="shared" si="1"/>
        <v>2002</v>
      </c>
      <c r="B55" s="21">
        <f t="shared" si="0"/>
        <v>129224.64100000002</v>
      </c>
      <c r="C55" s="62">
        <v>4899.6109999999999</v>
      </c>
      <c r="D55" s="62">
        <v>4653.6099999999997</v>
      </c>
      <c r="E55" s="62">
        <v>4484.5550000000003</v>
      </c>
      <c r="F55" s="62">
        <v>4274.5780000000004</v>
      </c>
      <c r="G55" s="62">
        <v>4085.3150000000001</v>
      </c>
      <c r="H55" s="62">
        <v>3915.1979999999999</v>
      </c>
      <c r="I55" s="62">
        <v>3762.6489999999999</v>
      </c>
      <c r="J55" s="62">
        <v>3625.9290000000001</v>
      </c>
      <c r="K55" s="62">
        <v>3503.2939999999999</v>
      </c>
      <c r="L55" s="62">
        <v>3394.0230000000001</v>
      </c>
      <c r="M55" s="62">
        <v>3296.884</v>
      </c>
      <c r="N55" s="62">
        <v>3209.7930000000001</v>
      </c>
      <c r="O55" s="62">
        <v>3130.9110000000001</v>
      </c>
      <c r="P55" s="62">
        <v>3059.422</v>
      </c>
      <c r="Q55" s="62">
        <v>2989.9789999999998</v>
      </c>
      <c r="R55" s="62">
        <v>2919.3290000000002</v>
      </c>
      <c r="S55" s="62">
        <v>2847.9960000000001</v>
      </c>
      <c r="T55" s="62">
        <v>2780.1559999999999</v>
      </c>
      <c r="U55" s="62">
        <v>2715.4589999999998</v>
      </c>
      <c r="V55" s="62">
        <v>2645.2020000000002</v>
      </c>
      <c r="W55" s="62">
        <v>2565.6109999999999</v>
      </c>
      <c r="X55" s="62">
        <v>2479.8739999999998</v>
      </c>
      <c r="Y55" s="62">
        <v>2395.547</v>
      </c>
      <c r="Z55" s="62">
        <v>2311.826</v>
      </c>
      <c r="AA55" s="62">
        <v>2226.7939999999999</v>
      </c>
      <c r="AB55" s="62">
        <v>2140.4839999999999</v>
      </c>
      <c r="AC55" s="62">
        <v>2053.8580000000002</v>
      </c>
      <c r="AD55" s="62">
        <v>1968.2650000000001</v>
      </c>
      <c r="AE55" s="62">
        <v>1883.931</v>
      </c>
      <c r="AF55" s="62">
        <v>1802.134</v>
      </c>
      <c r="AG55" s="62">
        <v>1723.808</v>
      </c>
      <c r="AH55" s="62">
        <v>1649.0219999999999</v>
      </c>
      <c r="AI55" s="62">
        <v>1576.258</v>
      </c>
      <c r="AJ55" s="62">
        <v>1505.028</v>
      </c>
      <c r="AK55" s="62">
        <v>1441.2919999999999</v>
      </c>
      <c r="AL55" s="62">
        <v>1387.6120000000001</v>
      </c>
      <c r="AM55" s="62">
        <v>1341.1849999999999</v>
      </c>
      <c r="AN55" s="62">
        <v>1296.5429999999999</v>
      </c>
      <c r="AO55" s="62">
        <v>1254.6559999999999</v>
      </c>
      <c r="AP55" s="62">
        <v>1213.1790000000001</v>
      </c>
      <c r="AQ55" s="62">
        <v>1170.3579999999999</v>
      </c>
      <c r="AR55" s="62">
        <v>1127.1890000000001</v>
      </c>
      <c r="AS55" s="62">
        <v>1086.6790000000001</v>
      </c>
      <c r="AT55" s="62">
        <v>1048.5309999999999</v>
      </c>
      <c r="AU55" s="62">
        <v>1010.316</v>
      </c>
      <c r="AV55" s="62">
        <v>971.22500000000002</v>
      </c>
      <c r="AW55" s="62">
        <v>932.21299999999997</v>
      </c>
      <c r="AX55" s="62">
        <v>894.56200000000001</v>
      </c>
      <c r="AY55" s="62">
        <v>857.43</v>
      </c>
      <c r="AZ55" s="62">
        <v>824.40099999999995</v>
      </c>
      <c r="BA55" s="62">
        <v>797.2</v>
      </c>
      <c r="BB55" s="62">
        <v>773.86300000000006</v>
      </c>
      <c r="BC55" s="62">
        <v>750.66399999999999</v>
      </c>
      <c r="BD55" s="62">
        <v>728.30499999999995</v>
      </c>
      <c r="BE55" s="62">
        <v>704.78200000000004</v>
      </c>
      <c r="BF55" s="62">
        <v>678.70799999999997</v>
      </c>
      <c r="BG55" s="62">
        <v>650.94399999999996</v>
      </c>
      <c r="BH55" s="62">
        <v>623.92700000000002</v>
      </c>
      <c r="BI55" s="62">
        <v>597.38699999999994</v>
      </c>
      <c r="BJ55" s="62">
        <v>569.73500000000001</v>
      </c>
      <c r="BK55" s="62">
        <v>540.48900000000003</v>
      </c>
      <c r="BL55" s="62">
        <v>510.27499999999998</v>
      </c>
      <c r="BM55" s="62">
        <v>480.27699999999999</v>
      </c>
      <c r="BN55" s="62">
        <v>450.35599999999999</v>
      </c>
      <c r="BO55" s="62">
        <v>420.98099999999999</v>
      </c>
      <c r="BP55" s="62">
        <v>392.54399999999998</v>
      </c>
      <c r="BQ55" s="62">
        <v>364.92099999999999</v>
      </c>
      <c r="BR55" s="62">
        <v>337.637</v>
      </c>
      <c r="BS55" s="62">
        <v>310.839</v>
      </c>
      <c r="BT55" s="62">
        <v>284.904</v>
      </c>
      <c r="BU55" s="62">
        <v>259.99799999999999</v>
      </c>
      <c r="BV55" s="62">
        <v>236.077</v>
      </c>
      <c r="BW55" s="62">
        <v>213.024</v>
      </c>
      <c r="BX55" s="62">
        <v>190.95599999999999</v>
      </c>
      <c r="BY55" s="62">
        <v>169.761</v>
      </c>
      <c r="BZ55" s="62">
        <v>149.40600000000001</v>
      </c>
      <c r="CA55" s="62">
        <v>130.04599999999999</v>
      </c>
      <c r="CB55" s="62">
        <v>111.84399999999999</v>
      </c>
      <c r="CC55" s="62">
        <v>94.736999999999995</v>
      </c>
      <c r="CD55" s="62">
        <v>79.286000000000001</v>
      </c>
      <c r="CE55" s="62">
        <v>65.777000000000001</v>
      </c>
      <c r="CF55" s="62">
        <v>53.976999999999997</v>
      </c>
      <c r="CG55" s="62">
        <v>43.24</v>
      </c>
      <c r="CH55" s="62">
        <v>33.545000000000002</v>
      </c>
      <c r="CI55" s="62">
        <v>25.472000000000001</v>
      </c>
      <c r="CJ55" s="62">
        <v>19.196999999999999</v>
      </c>
      <c r="CK55" s="62">
        <v>14.397</v>
      </c>
      <c r="CL55" s="62">
        <v>10.465</v>
      </c>
      <c r="CM55" s="62">
        <v>7.4039999999999999</v>
      </c>
      <c r="CN55" s="62">
        <v>5.0519999999999996</v>
      </c>
      <c r="CO55" s="62">
        <v>3.2250000000000001</v>
      </c>
      <c r="CP55" s="62">
        <v>1.8779999999999999</v>
      </c>
      <c r="CQ55" s="62">
        <v>1.206</v>
      </c>
      <c r="CR55" s="62">
        <v>0.91200000000000003</v>
      </c>
      <c r="CS55" s="62">
        <v>0.70199999999999996</v>
      </c>
      <c r="CT55" s="62">
        <v>0.39500000000000002</v>
      </c>
      <c r="CU55" s="62">
        <v>6.7000000000000004E-2</v>
      </c>
      <c r="CV55" s="62">
        <v>7.0999999999999994E-2</v>
      </c>
      <c r="CW55" s="62">
        <v>4.5999999999999999E-2</v>
      </c>
      <c r="CX55" s="62">
        <v>2.4E-2</v>
      </c>
      <c r="CY55" s="62">
        <v>1.2E-2</v>
      </c>
    </row>
    <row r="56" spans="1:103" x14ac:dyDescent="0.25">
      <c r="A56">
        <f t="shared" si="1"/>
        <v>2003</v>
      </c>
      <c r="B56" s="21">
        <f t="shared" si="0"/>
        <v>132550.14600000004</v>
      </c>
      <c r="C56" s="62">
        <v>5034.3379999999997</v>
      </c>
      <c r="D56" s="62">
        <v>4787.4769999999999</v>
      </c>
      <c r="E56" s="62">
        <v>4562.1719999999996</v>
      </c>
      <c r="F56" s="62">
        <v>4407.0559999999996</v>
      </c>
      <c r="G56" s="62">
        <v>4211.8100000000004</v>
      </c>
      <c r="H56" s="62">
        <v>4034.7910000000002</v>
      </c>
      <c r="I56" s="62">
        <v>3874.6579999999999</v>
      </c>
      <c r="J56" s="62">
        <v>3730.0639999999999</v>
      </c>
      <c r="K56" s="62">
        <v>3599.41</v>
      </c>
      <c r="L56" s="62">
        <v>3481.1</v>
      </c>
      <c r="M56" s="62">
        <v>3375.0619999999999</v>
      </c>
      <c r="N56" s="62">
        <v>3280.4650000000001</v>
      </c>
      <c r="O56" s="62">
        <v>3195.1979999999999</v>
      </c>
      <c r="P56" s="62">
        <v>3117.1149999999998</v>
      </c>
      <c r="Q56" s="62">
        <v>3045.598</v>
      </c>
      <c r="R56" s="62">
        <v>2975.665</v>
      </c>
      <c r="S56" s="62">
        <v>2904.2550000000001</v>
      </c>
      <c r="T56" s="62">
        <v>2831.9569999999999</v>
      </c>
      <c r="U56" s="62">
        <v>2762.8090000000002</v>
      </c>
      <c r="V56" s="62">
        <v>2696.4749999999999</v>
      </c>
      <c r="W56" s="62">
        <v>2625.029</v>
      </c>
      <c r="X56" s="62">
        <v>2545.067</v>
      </c>
      <c r="Y56" s="62">
        <v>2459.5149999999999</v>
      </c>
      <c r="Z56" s="62">
        <v>2375.261</v>
      </c>
      <c r="AA56" s="62">
        <v>2291.5990000000002</v>
      </c>
      <c r="AB56" s="62">
        <v>2206.8429999999998</v>
      </c>
      <c r="AC56" s="62">
        <v>2121.0700000000002</v>
      </c>
      <c r="AD56" s="62">
        <v>2035.1590000000001</v>
      </c>
      <c r="AE56" s="62">
        <v>1950.33</v>
      </c>
      <c r="AF56" s="62">
        <v>1866.835</v>
      </c>
      <c r="AG56" s="62">
        <v>1785.796</v>
      </c>
      <c r="AH56" s="62">
        <v>1708.0630000000001</v>
      </c>
      <c r="AI56" s="62">
        <v>1633.7560000000001</v>
      </c>
      <c r="AJ56" s="62">
        <v>1561.498</v>
      </c>
      <c r="AK56" s="62">
        <v>1490.7840000000001</v>
      </c>
      <c r="AL56" s="62">
        <v>1427.4760000000001</v>
      </c>
      <c r="AM56" s="62">
        <v>1374.107</v>
      </c>
      <c r="AN56" s="62">
        <v>1327.905</v>
      </c>
      <c r="AO56" s="62">
        <v>1283.462</v>
      </c>
      <c r="AP56" s="62">
        <v>1241.731</v>
      </c>
      <c r="AQ56" s="62">
        <v>1200.4169999999999</v>
      </c>
      <c r="AR56" s="62">
        <v>1157.787</v>
      </c>
      <c r="AS56" s="62">
        <v>1114.817</v>
      </c>
      <c r="AT56" s="62">
        <v>1074.46</v>
      </c>
      <c r="AU56" s="62">
        <v>1036.422</v>
      </c>
      <c r="AV56" s="62">
        <v>998.28899999999999</v>
      </c>
      <c r="AW56" s="62">
        <v>959.255</v>
      </c>
      <c r="AX56" s="62">
        <v>920.26599999999996</v>
      </c>
      <c r="AY56" s="62">
        <v>882.59900000000005</v>
      </c>
      <c r="AZ56" s="62">
        <v>845.41899999999998</v>
      </c>
      <c r="BA56" s="62">
        <v>812.26099999999997</v>
      </c>
      <c r="BB56" s="62">
        <v>784.82600000000002</v>
      </c>
      <c r="BC56" s="62">
        <v>761.17200000000003</v>
      </c>
      <c r="BD56" s="62">
        <v>737.63199999999995</v>
      </c>
      <c r="BE56" s="62">
        <v>714.90499999999997</v>
      </c>
      <c r="BF56" s="62">
        <v>690.95899999999995</v>
      </c>
      <c r="BG56" s="62">
        <v>664.40200000000004</v>
      </c>
      <c r="BH56" s="62">
        <v>636.11400000000003</v>
      </c>
      <c r="BI56" s="62">
        <v>608.56299999999999</v>
      </c>
      <c r="BJ56" s="62">
        <v>581.48599999999999</v>
      </c>
      <c r="BK56" s="62">
        <v>553.30100000000004</v>
      </c>
      <c r="BL56" s="62">
        <v>523.53899999999999</v>
      </c>
      <c r="BM56" s="62">
        <v>492.83300000000003</v>
      </c>
      <c r="BN56" s="62">
        <v>462.36700000000002</v>
      </c>
      <c r="BO56" s="62">
        <v>432.012</v>
      </c>
      <c r="BP56" s="62">
        <v>402.25</v>
      </c>
      <c r="BQ56" s="62">
        <v>373.47899999999998</v>
      </c>
      <c r="BR56" s="62">
        <v>345.58499999999998</v>
      </c>
      <c r="BS56" s="62">
        <v>318.10399999999998</v>
      </c>
      <c r="BT56" s="62">
        <v>291.19299999999998</v>
      </c>
      <c r="BU56" s="62">
        <v>265.21699999999998</v>
      </c>
      <c r="BV56" s="62">
        <v>240.33699999999999</v>
      </c>
      <c r="BW56" s="62">
        <v>216.53200000000001</v>
      </c>
      <c r="BX56" s="62">
        <v>193.69300000000001</v>
      </c>
      <c r="BY56" s="62">
        <v>171.91300000000001</v>
      </c>
      <c r="BZ56" s="62">
        <v>151.24600000000001</v>
      </c>
      <c r="CA56" s="62">
        <v>131.73500000000001</v>
      </c>
      <c r="CB56" s="62">
        <v>113.45399999999999</v>
      </c>
      <c r="CC56" s="62">
        <v>96.373000000000005</v>
      </c>
      <c r="CD56" s="62">
        <v>80.427999999999997</v>
      </c>
      <c r="CE56" s="62">
        <v>66.27</v>
      </c>
      <c r="CF56" s="62">
        <v>54.198999999999998</v>
      </c>
      <c r="CG56" s="62">
        <v>43.914000000000001</v>
      </c>
      <c r="CH56" s="62">
        <v>34.69</v>
      </c>
      <c r="CI56" s="62">
        <v>26.515999999999998</v>
      </c>
      <c r="CJ56" s="62">
        <v>19.803999999999998</v>
      </c>
      <c r="CK56" s="62">
        <v>14.638999999999999</v>
      </c>
      <c r="CL56" s="62">
        <v>10.746</v>
      </c>
      <c r="CM56" s="62">
        <v>7.694</v>
      </c>
      <c r="CN56" s="62">
        <v>5.4640000000000004</v>
      </c>
      <c r="CO56" s="62">
        <v>3.7639999999999998</v>
      </c>
      <c r="CP56" s="62">
        <v>2.3650000000000002</v>
      </c>
      <c r="CQ56" s="62">
        <v>1.2789999999999999</v>
      </c>
      <c r="CR56" s="62">
        <v>0.84599999999999997</v>
      </c>
      <c r="CS56" s="62">
        <v>0.64100000000000001</v>
      </c>
      <c r="CT56" s="62">
        <v>0.49299999999999999</v>
      </c>
      <c r="CU56" s="62">
        <v>0.28000000000000003</v>
      </c>
      <c r="CV56" s="62">
        <v>5.2999999999999999E-2</v>
      </c>
      <c r="CW56" s="62">
        <v>4.8000000000000001E-2</v>
      </c>
      <c r="CX56" s="62">
        <v>2.5000000000000001E-2</v>
      </c>
      <c r="CY56" s="62">
        <v>1.2999999999999999E-2</v>
      </c>
    </row>
    <row r="57" spans="1:103" x14ac:dyDescent="0.25">
      <c r="A57">
        <f t="shared" si="1"/>
        <v>2004</v>
      </c>
      <c r="B57" s="21">
        <f t="shared" si="0"/>
        <v>135999.25000000003</v>
      </c>
      <c r="C57" s="62">
        <v>5173.5460000000003</v>
      </c>
      <c r="D57" s="62">
        <v>4926.92</v>
      </c>
      <c r="E57" s="62">
        <v>4699.93</v>
      </c>
      <c r="F57" s="62">
        <v>4491.4629999999997</v>
      </c>
      <c r="G57" s="62">
        <v>4331.277</v>
      </c>
      <c r="H57" s="62">
        <v>4150.6930000000002</v>
      </c>
      <c r="I57" s="62">
        <v>3985.8539999999998</v>
      </c>
      <c r="J57" s="62">
        <v>3835.6480000000001</v>
      </c>
      <c r="K57" s="62">
        <v>3698.9540000000002</v>
      </c>
      <c r="L57" s="62">
        <v>3574.32</v>
      </c>
      <c r="M57" s="62">
        <v>3460.2869999999998</v>
      </c>
      <c r="N57" s="62">
        <v>3357.442</v>
      </c>
      <c r="O57" s="62">
        <v>3265.3510000000001</v>
      </c>
      <c r="P57" s="62">
        <v>3181.8760000000002</v>
      </c>
      <c r="Q57" s="62">
        <v>3104.5590000000002</v>
      </c>
      <c r="R57" s="62">
        <v>3032.9870000000001</v>
      </c>
      <c r="S57" s="62">
        <v>2962.5349999999999</v>
      </c>
      <c r="T57" s="62">
        <v>2890.3359999999998</v>
      </c>
      <c r="U57" s="62">
        <v>2817.0439999999999</v>
      </c>
      <c r="V57" s="62">
        <v>2746.558</v>
      </c>
      <c r="W57" s="62">
        <v>2678.5610000000001</v>
      </c>
      <c r="X57" s="62">
        <v>2605.8960000000002</v>
      </c>
      <c r="Y57" s="62">
        <v>2525.5309999999999</v>
      </c>
      <c r="Z57" s="62">
        <v>2440.1280000000002</v>
      </c>
      <c r="AA57" s="62">
        <v>2355.9169999999999</v>
      </c>
      <c r="AB57" s="62">
        <v>2272.277</v>
      </c>
      <c r="AC57" s="62">
        <v>2187.7660000000001</v>
      </c>
      <c r="AD57" s="62">
        <v>2102.4949999999999</v>
      </c>
      <c r="AE57" s="62">
        <v>2017.2629999999999</v>
      </c>
      <c r="AF57" s="62">
        <v>1933.1679999999999</v>
      </c>
      <c r="AG57" s="62">
        <v>1850.4749999999999</v>
      </c>
      <c r="AH57" s="62">
        <v>1770.165</v>
      </c>
      <c r="AI57" s="62">
        <v>1692.9939999999999</v>
      </c>
      <c r="AJ57" s="62">
        <v>1619.135</v>
      </c>
      <c r="AK57" s="62">
        <v>1547.355</v>
      </c>
      <c r="AL57" s="62">
        <v>1477.1289999999999</v>
      </c>
      <c r="AM57" s="62">
        <v>1414.2249999999999</v>
      </c>
      <c r="AN57" s="62">
        <v>1361.144</v>
      </c>
      <c r="AO57" s="62">
        <v>1315.1489999999999</v>
      </c>
      <c r="AP57" s="62">
        <v>1270.8879999999999</v>
      </c>
      <c r="AQ57" s="62">
        <v>1229.296</v>
      </c>
      <c r="AR57" s="62">
        <v>1188.1279999999999</v>
      </c>
      <c r="AS57" s="62">
        <v>1145.673</v>
      </c>
      <c r="AT57" s="62">
        <v>1102.885</v>
      </c>
      <c r="AU57" s="62">
        <v>1062.664</v>
      </c>
      <c r="AV57" s="62">
        <v>1024.72</v>
      </c>
      <c r="AW57" s="62">
        <v>986.65599999999995</v>
      </c>
      <c r="AX57" s="62">
        <v>947.66300000000001</v>
      </c>
      <c r="AY57" s="62">
        <v>908.68</v>
      </c>
      <c r="AZ57" s="62">
        <v>870.98299999999995</v>
      </c>
      <c r="BA57" s="62">
        <v>833.74099999999999</v>
      </c>
      <c r="BB57" s="62">
        <v>800.43899999999996</v>
      </c>
      <c r="BC57" s="62">
        <v>772.75800000000004</v>
      </c>
      <c r="BD57" s="62">
        <v>748.78</v>
      </c>
      <c r="BE57" s="62">
        <v>724.88800000000003</v>
      </c>
      <c r="BF57" s="62">
        <v>701.78300000000002</v>
      </c>
      <c r="BG57" s="62">
        <v>677.40499999999997</v>
      </c>
      <c r="BH57" s="62">
        <v>650.35500000000002</v>
      </c>
      <c r="BI57" s="62">
        <v>621.529</v>
      </c>
      <c r="BJ57" s="62">
        <v>593.43499999999995</v>
      </c>
      <c r="BK57" s="62">
        <v>565.80799999999999</v>
      </c>
      <c r="BL57" s="62">
        <v>537.07899999999995</v>
      </c>
      <c r="BM57" s="62">
        <v>506.78899999999999</v>
      </c>
      <c r="BN57" s="62">
        <v>475.57900000000001</v>
      </c>
      <c r="BO57" s="62">
        <v>444.63099999999997</v>
      </c>
      <c r="BP57" s="62">
        <v>413.83100000000002</v>
      </c>
      <c r="BQ57" s="62">
        <v>383.66800000000001</v>
      </c>
      <c r="BR57" s="62">
        <v>354.55399999999997</v>
      </c>
      <c r="BS57" s="62">
        <v>326.37599999999998</v>
      </c>
      <c r="BT57" s="62">
        <v>298.68700000000001</v>
      </c>
      <c r="BU57" s="62">
        <v>271.65300000000002</v>
      </c>
      <c r="BV57" s="62">
        <v>245.625</v>
      </c>
      <c r="BW57" s="62">
        <v>220.76</v>
      </c>
      <c r="BX57" s="62">
        <v>197.06200000000001</v>
      </c>
      <c r="BY57" s="62">
        <v>174.429</v>
      </c>
      <c r="BZ57" s="62">
        <v>152.92599999999999</v>
      </c>
      <c r="CA57" s="62">
        <v>132.78200000000001</v>
      </c>
      <c r="CB57" s="62">
        <v>114.10599999999999</v>
      </c>
      <c r="CC57" s="62">
        <v>96.897000000000006</v>
      </c>
      <c r="CD57" s="62">
        <v>80.933000000000007</v>
      </c>
      <c r="CE57" s="62">
        <v>66.141999999999996</v>
      </c>
      <c r="CF57" s="62">
        <v>53.274000000000001</v>
      </c>
      <c r="CG57" s="62">
        <v>42.634999999999998</v>
      </c>
      <c r="CH57" s="62">
        <v>33.863</v>
      </c>
      <c r="CI57" s="62">
        <v>26.15</v>
      </c>
      <c r="CJ57" s="62">
        <v>19.492000000000001</v>
      </c>
      <c r="CK57" s="62">
        <v>14.141999999999999</v>
      </c>
      <c r="CL57" s="62">
        <v>10.082000000000001</v>
      </c>
      <c r="CM57" s="62">
        <v>7.1</v>
      </c>
      <c r="CN57" s="62">
        <v>4.923</v>
      </c>
      <c r="CO57" s="62">
        <v>3.5249999999999999</v>
      </c>
      <c r="CP57" s="62">
        <v>2.476</v>
      </c>
      <c r="CQ57" s="62">
        <v>1.506</v>
      </c>
      <c r="CR57" s="62">
        <v>0.68</v>
      </c>
      <c r="CS57" s="62">
        <v>0.48599999999999999</v>
      </c>
      <c r="CT57" s="62">
        <v>0.371</v>
      </c>
      <c r="CU57" s="62">
        <v>0.28399999999999997</v>
      </c>
      <c r="CV57" s="62">
        <v>0.16500000000000001</v>
      </c>
      <c r="CW57" s="62">
        <v>3.9E-2</v>
      </c>
      <c r="CX57" s="62">
        <v>2.5000000000000001E-2</v>
      </c>
      <c r="CY57" s="62">
        <v>1.2999999999999999E-2</v>
      </c>
    </row>
    <row r="58" spans="1:103" x14ac:dyDescent="0.25">
      <c r="A58">
        <f t="shared" si="1"/>
        <v>2005</v>
      </c>
      <c r="B58" s="21">
        <f t="shared" si="0"/>
        <v>139585.89099999995</v>
      </c>
      <c r="C58" s="62">
        <v>5316.76</v>
      </c>
      <c r="D58" s="62">
        <v>5071.1379999999999</v>
      </c>
      <c r="E58" s="62">
        <v>4843.2240000000002</v>
      </c>
      <c r="F58" s="62">
        <v>4632.1289999999999</v>
      </c>
      <c r="G58" s="62">
        <v>4436.9650000000001</v>
      </c>
      <c r="H58" s="62">
        <v>4256.8450000000003</v>
      </c>
      <c r="I58" s="62">
        <v>4090.8809999999999</v>
      </c>
      <c r="J58" s="62">
        <v>3938.183</v>
      </c>
      <c r="K58" s="62">
        <v>3797.8649999999998</v>
      </c>
      <c r="L58" s="62">
        <v>3669.0390000000002</v>
      </c>
      <c r="M58" s="62">
        <v>3550.3879999999999</v>
      </c>
      <c r="N58" s="62">
        <v>3440.6019999999999</v>
      </c>
      <c r="O58" s="62">
        <v>3340.92</v>
      </c>
      <c r="P58" s="62">
        <v>3251.3069999999998</v>
      </c>
      <c r="Q58" s="62">
        <v>3169.598</v>
      </c>
      <c r="R58" s="62">
        <v>3093.0230000000001</v>
      </c>
      <c r="S58" s="62">
        <v>3021.3719999999998</v>
      </c>
      <c r="T58" s="62">
        <v>2950.3760000000002</v>
      </c>
      <c r="U58" s="62">
        <v>2877.3629999999998</v>
      </c>
      <c r="V58" s="62">
        <v>2803.0509999999999</v>
      </c>
      <c r="W58" s="62">
        <v>2731.203</v>
      </c>
      <c r="X58" s="62">
        <v>2661.5169999999998</v>
      </c>
      <c r="Y58" s="62">
        <v>2587.6080000000002</v>
      </c>
      <c r="Z58" s="62">
        <v>2506.8119999999999</v>
      </c>
      <c r="AA58" s="62">
        <v>2421.5309999999999</v>
      </c>
      <c r="AB58" s="62">
        <v>2337.3319999999999</v>
      </c>
      <c r="AC58" s="62">
        <v>2253.6889999999999</v>
      </c>
      <c r="AD58" s="62">
        <v>2169.393</v>
      </c>
      <c r="AE58" s="62">
        <v>2084.5970000000002</v>
      </c>
      <c r="AF58" s="62">
        <v>2000.018</v>
      </c>
      <c r="AG58" s="62">
        <v>1916.6279999999999</v>
      </c>
      <c r="AH58" s="62">
        <v>1834.712</v>
      </c>
      <c r="AI58" s="62">
        <v>1755.104</v>
      </c>
      <c r="AJ58" s="62">
        <v>1678.47</v>
      </c>
      <c r="AK58" s="62">
        <v>1605.0350000000001</v>
      </c>
      <c r="AL58" s="62">
        <v>1533.71</v>
      </c>
      <c r="AM58" s="62">
        <v>1463.9490000000001</v>
      </c>
      <c r="AN58" s="62">
        <v>1401.4280000000001</v>
      </c>
      <c r="AO58" s="62">
        <v>1348.6189999999999</v>
      </c>
      <c r="AP58" s="62">
        <v>1302.8150000000001</v>
      </c>
      <c r="AQ58" s="62">
        <v>1258.721</v>
      </c>
      <c r="AR58" s="62">
        <v>1217.2560000000001</v>
      </c>
      <c r="AS58" s="62">
        <v>1176.2190000000001</v>
      </c>
      <c r="AT58" s="62">
        <v>1133.925</v>
      </c>
      <c r="AU58" s="62">
        <v>1091.3050000000001</v>
      </c>
      <c r="AV58" s="62">
        <v>1051.2080000000001</v>
      </c>
      <c r="AW58" s="62">
        <v>1013.345</v>
      </c>
      <c r="AX58" s="62">
        <v>975.33600000000001</v>
      </c>
      <c r="AY58" s="62">
        <v>936.37199999999996</v>
      </c>
      <c r="AZ58" s="62">
        <v>897.38300000000004</v>
      </c>
      <c r="BA58" s="62">
        <v>859.64200000000005</v>
      </c>
      <c r="BB58" s="62">
        <v>822.32399999999996</v>
      </c>
      <c r="BC58" s="62">
        <v>788.86900000000003</v>
      </c>
      <c r="BD58" s="62">
        <v>760.93299999999999</v>
      </c>
      <c r="BE58" s="62">
        <v>736.62099999999998</v>
      </c>
      <c r="BF58" s="62">
        <v>712.36900000000003</v>
      </c>
      <c r="BG58" s="62">
        <v>688.87900000000002</v>
      </c>
      <c r="BH58" s="62">
        <v>664.05899999999997</v>
      </c>
      <c r="BI58" s="62">
        <v>636.505</v>
      </c>
      <c r="BJ58" s="62">
        <v>607.13300000000004</v>
      </c>
      <c r="BK58" s="62">
        <v>578.48500000000001</v>
      </c>
      <c r="BL58" s="62">
        <v>550.29899999999998</v>
      </c>
      <c r="BM58" s="62">
        <v>521.01499999999999</v>
      </c>
      <c r="BN58" s="62">
        <v>490.18599999999998</v>
      </c>
      <c r="BO58" s="62">
        <v>458.459</v>
      </c>
      <c r="BP58" s="62">
        <v>427.02100000000002</v>
      </c>
      <c r="BQ58" s="62">
        <v>395.76400000000001</v>
      </c>
      <c r="BR58" s="62">
        <v>365.19099999999997</v>
      </c>
      <c r="BS58" s="62">
        <v>335.721</v>
      </c>
      <c r="BT58" s="62">
        <v>307.25099999999998</v>
      </c>
      <c r="BU58" s="62">
        <v>279.34300000000002</v>
      </c>
      <c r="BV58" s="62">
        <v>252.178</v>
      </c>
      <c r="BW58" s="62">
        <v>226.089</v>
      </c>
      <c r="BX58" s="62">
        <v>201.232</v>
      </c>
      <c r="BY58" s="62">
        <v>177.63200000000001</v>
      </c>
      <c r="BZ58" s="62">
        <v>155.197</v>
      </c>
      <c r="CA58" s="62">
        <v>133.96700000000001</v>
      </c>
      <c r="CB58" s="62">
        <v>114.336</v>
      </c>
      <c r="CC58" s="62">
        <v>96.492999999999995</v>
      </c>
      <c r="CD58" s="62">
        <v>80.350999999999999</v>
      </c>
      <c r="CE58" s="62">
        <v>65.498000000000005</v>
      </c>
      <c r="CF58" s="62">
        <v>51.860999999999997</v>
      </c>
      <c r="CG58" s="62">
        <v>40.277999999999999</v>
      </c>
      <c r="CH58" s="62">
        <v>31.07</v>
      </c>
      <c r="CI58" s="62">
        <v>23.81</v>
      </c>
      <c r="CJ58" s="62">
        <v>17.606000000000002</v>
      </c>
      <c r="CK58" s="62">
        <v>12.467000000000001</v>
      </c>
      <c r="CL58" s="62">
        <v>8.4760000000000009</v>
      </c>
      <c r="CM58" s="62">
        <v>5.524</v>
      </c>
      <c r="CN58" s="62">
        <v>3.4489999999999998</v>
      </c>
      <c r="CO58" s="62">
        <v>2.1509999999999998</v>
      </c>
      <c r="CP58" s="62">
        <v>1.585</v>
      </c>
      <c r="CQ58" s="62">
        <v>1.1879999999999999</v>
      </c>
      <c r="CR58" s="62">
        <v>0.64600000000000002</v>
      </c>
      <c r="CS58" s="62">
        <v>0.08</v>
      </c>
      <c r="CT58" s="62">
        <v>0.126</v>
      </c>
      <c r="CU58" s="62">
        <v>0.1</v>
      </c>
      <c r="CV58" s="62">
        <v>7.4999999999999997E-2</v>
      </c>
      <c r="CW58" s="62">
        <v>0.05</v>
      </c>
      <c r="CX58" s="62">
        <v>2.5000000000000001E-2</v>
      </c>
      <c r="CY58" s="62">
        <v>1.2999999999999999E-2</v>
      </c>
    </row>
    <row r="59" spans="1:103" x14ac:dyDescent="0.25">
      <c r="A59">
        <f t="shared" si="1"/>
        <v>2006</v>
      </c>
      <c r="B59" s="21">
        <f t="shared" si="0"/>
        <v>143314.90900000004</v>
      </c>
      <c r="C59" s="62">
        <v>5450.39</v>
      </c>
      <c r="D59" s="62">
        <v>5242.0330000000004</v>
      </c>
      <c r="E59" s="62">
        <v>5008.2209999999995</v>
      </c>
      <c r="F59" s="62">
        <v>4790.3869999999997</v>
      </c>
      <c r="G59" s="62">
        <v>4587.7719999999999</v>
      </c>
      <c r="H59" s="62">
        <v>4399.6170000000002</v>
      </c>
      <c r="I59" s="62">
        <v>4225.1409999999996</v>
      </c>
      <c r="J59" s="62">
        <v>4063.5619999999999</v>
      </c>
      <c r="K59" s="62">
        <v>3914.2429999999999</v>
      </c>
      <c r="L59" s="62">
        <v>3776.4789999999998</v>
      </c>
      <c r="M59" s="62">
        <v>3649.4380000000001</v>
      </c>
      <c r="N59" s="62">
        <v>3531.7959999999998</v>
      </c>
      <c r="O59" s="62">
        <v>3422.384</v>
      </c>
      <c r="P59" s="62">
        <v>3322.511</v>
      </c>
      <c r="Q59" s="62">
        <v>3232.2179999999998</v>
      </c>
      <c r="R59" s="62">
        <v>3149.4859999999999</v>
      </c>
      <c r="S59" s="62">
        <v>3071.6039999999998</v>
      </c>
      <c r="T59" s="62">
        <v>2998.348</v>
      </c>
      <c r="U59" s="62">
        <v>2926.1570000000002</v>
      </c>
      <c r="V59" s="62">
        <v>2852.7190000000001</v>
      </c>
      <c r="W59" s="62">
        <v>2778.509</v>
      </c>
      <c r="X59" s="62">
        <v>2706.654</v>
      </c>
      <c r="Y59" s="62">
        <v>2636.9409999999998</v>
      </c>
      <c r="Z59" s="62">
        <v>2563.2420000000002</v>
      </c>
      <c r="AA59" s="62">
        <v>2482.9369999999999</v>
      </c>
      <c r="AB59" s="62">
        <v>2398.35</v>
      </c>
      <c r="AC59" s="62">
        <v>2314.9050000000002</v>
      </c>
      <c r="AD59" s="62">
        <v>2232.096</v>
      </c>
      <c r="AE59" s="62">
        <v>2148.596</v>
      </c>
      <c r="AF59" s="62">
        <v>2064.482</v>
      </c>
      <c r="AG59" s="62">
        <v>1980.51</v>
      </c>
      <c r="AH59" s="62">
        <v>1897.7619999999999</v>
      </c>
      <c r="AI59" s="62">
        <v>1816.4970000000001</v>
      </c>
      <c r="AJ59" s="62">
        <v>1737.508</v>
      </c>
      <c r="AK59" s="62">
        <v>1661.451</v>
      </c>
      <c r="AL59" s="62">
        <v>1588.5509999999999</v>
      </c>
      <c r="AM59" s="62">
        <v>1517.7280000000001</v>
      </c>
      <c r="AN59" s="62">
        <v>1448.442</v>
      </c>
      <c r="AO59" s="62">
        <v>1386.316</v>
      </c>
      <c r="AP59" s="62">
        <v>1333.807</v>
      </c>
      <c r="AQ59" s="62">
        <v>1288.222</v>
      </c>
      <c r="AR59" s="62">
        <v>1244.3119999999999</v>
      </c>
      <c r="AS59" s="62">
        <v>1202.989</v>
      </c>
      <c r="AT59" s="62">
        <v>1162.0509999999999</v>
      </c>
      <c r="AU59" s="62">
        <v>1119.819</v>
      </c>
      <c r="AV59" s="62">
        <v>1077.223</v>
      </c>
      <c r="AW59" s="62">
        <v>1037.1010000000001</v>
      </c>
      <c r="AX59" s="62">
        <v>999.15300000000002</v>
      </c>
      <c r="AY59" s="62">
        <v>961.06</v>
      </c>
      <c r="AZ59" s="62">
        <v>922.03899999999999</v>
      </c>
      <c r="BA59" s="62">
        <v>882.98699999999997</v>
      </c>
      <c r="BB59" s="62">
        <v>845.13400000000001</v>
      </c>
      <c r="BC59" s="62">
        <v>807.68200000000002</v>
      </c>
      <c r="BD59" s="62">
        <v>773.95899999999995</v>
      </c>
      <c r="BE59" s="62">
        <v>745.56399999999996</v>
      </c>
      <c r="BF59" s="62">
        <v>720.66099999999994</v>
      </c>
      <c r="BG59" s="62">
        <v>695.82299999999998</v>
      </c>
      <c r="BH59" s="62">
        <v>671.73800000000006</v>
      </c>
      <c r="BI59" s="62">
        <v>646.30100000000004</v>
      </c>
      <c r="BJ59" s="62">
        <v>618.11500000000001</v>
      </c>
      <c r="BK59" s="62">
        <v>588.11699999999996</v>
      </c>
      <c r="BL59" s="62">
        <v>558.86599999999999</v>
      </c>
      <c r="BM59" s="62">
        <v>530.10699999999997</v>
      </c>
      <c r="BN59" s="62">
        <v>500.33600000000001</v>
      </c>
      <c r="BO59" s="62">
        <v>469.14100000000002</v>
      </c>
      <c r="BP59" s="62">
        <v>437.15800000000002</v>
      </c>
      <c r="BQ59" s="62">
        <v>405.53899999999999</v>
      </c>
      <c r="BR59" s="62">
        <v>374.19200000000001</v>
      </c>
      <c r="BS59" s="62">
        <v>343.63400000000001</v>
      </c>
      <c r="BT59" s="62">
        <v>314.291</v>
      </c>
      <c r="BU59" s="62">
        <v>286.06799999999998</v>
      </c>
      <c r="BV59" s="62">
        <v>258.51299999999998</v>
      </c>
      <c r="BW59" s="62">
        <v>231.786</v>
      </c>
      <c r="BX59" s="62">
        <v>206.35599999999999</v>
      </c>
      <c r="BY59" s="62">
        <v>182.435</v>
      </c>
      <c r="BZ59" s="62">
        <v>159.982</v>
      </c>
      <c r="CA59" s="62">
        <v>138.74299999999999</v>
      </c>
      <c r="CB59" s="62">
        <v>118.75</v>
      </c>
      <c r="CC59" s="62">
        <v>100.488</v>
      </c>
      <c r="CD59" s="62">
        <v>84.16</v>
      </c>
      <c r="CE59" s="62">
        <v>69.611000000000004</v>
      </c>
      <c r="CF59" s="62">
        <v>56.344999999999999</v>
      </c>
      <c r="CG59" s="62">
        <v>44.295999999999999</v>
      </c>
      <c r="CH59" s="62">
        <v>34.145000000000003</v>
      </c>
      <c r="CI59" s="62">
        <v>26.116</v>
      </c>
      <c r="CJ59" s="62">
        <v>19.837</v>
      </c>
      <c r="CK59" s="62">
        <v>14.579000000000001</v>
      </c>
      <c r="CL59" s="62">
        <v>10.334</v>
      </c>
      <c r="CM59" s="62">
        <v>7.0490000000000004</v>
      </c>
      <c r="CN59" s="62">
        <v>4.5640000000000001</v>
      </c>
      <c r="CO59" s="62">
        <v>2.778</v>
      </c>
      <c r="CP59" s="62">
        <v>1.748</v>
      </c>
      <c r="CQ59" s="62">
        <v>1.2889999999999999</v>
      </c>
      <c r="CR59" s="62">
        <v>0.96699999999999997</v>
      </c>
      <c r="CS59" s="62">
        <v>0.52800000000000002</v>
      </c>
      <c r="CT59" s="62">
        <v>6.9000000000000006E-2</v>
      </c>
      <c r="CU59" s="62">
        <v>0.10299999999999999</v>
      </c>
      <c r="CV59" s="62">
        <v>7.6999999999999999E-2</v>
      </c>
      <c r="CW59" s="62">
        <v>0.05</v>
      </c>
      <c r="CX59" s="62">
        <v>2.5999999999999999E-2</v>
      </c>
      <c r="CY59" s="62">
        <v>1.2999999999999999E-2</v>
      </c>
    </row>
    <row r="60" spans="1:103" x14ac:dyDescent="0.25">
      <c r="A60">
        <f t="shared" si="1"/>
        <v>2007</v>
      </c>
      <c r="B60" s="21">
        <f t="shared" si="0"/>
        <v>147187.35300000009</v>
      </c>
      <c r="C60" s="62">
        <v>5588.402</v>
      </c>
      <c r="D60" s="62">
        <v>5349.2219999999998</v>
      </c>
      <c r="E60" s="62">
        <v>5171.37</v>
      </c>
      <c r="F60" s="62">
        <v>4949.1760000000004</v>
      </c>
      <c r="G60" s="62">
        <v>4741.2439999999997</v>
      </c>
      <c r="H60" s="62">
        <v>4546.9430000000002</v>
      </c>
      <c r="I60" s="62">
        <v>4365.6459999999997</v>
      </c>
      <c r="J60" s="62">
        <v>4196.6760000000004</v>
      </c>
      <c r="K60" s="62">
        <v>4039.3510000000001</v>
      </c>
      <c r="L60" s="62">
        <v>3893.2950000000001</v>
      </c>
      <c r="M60" s="62">
        <v>3757.9780000000001</v>
      </c>
      <c r="N60" s="62">
        <v>3632.6239999999998</v>
      </c>
      <c r="O60" s="62">
        <v>3515.8989999999999</v>
      </c>
      <c r="P60" s="62">
        <v>3406.779</v>
      </c>
      <c r="Q60" s="62">
        <v>3306.6379999999999</v>
      </c>
      <c r="R60" s="62">
        <v>3215.5990000000002</v>
      </c>
      <c r="S60" s="62">
        <v>3131.7820000000002</v>
      </c>
      <c r="T60" s="62">
        <v>3052.538</v>
      </c>
      <c r="U60" s="62">
        <v>2977.6219999999998</v>
      </c>
      <c r="V60" s="62">
        <v>2904.183</v>
      </c>
      <c r="W60" s="62">
        <v>2830.2660000000001</v>
      </c>
      <c r="X60" s="62">
        <v>2756.1010000000001</v>
      </c>
      <c r="Y60" s="62">
        <v>2684.1840000000002</v>
      </c>
      <c r="Z60" s="62">
        <v>2614.393</v>
      </c>
      <c r="AA60" s="62">
        <v>2540.846</v>
      </c>
      <c r="AB60" s="62">
        <v>2460.9720000000002</v>
      </c>
      <c r="AC60" s="62">
        <v>2377.0140000000001</v>
      </c>
      <c r="AD60" s="62">
        <v>2294.259</v>
      </c>
      <c r="AE60" s="62">
        <v>2212.2190000000001</v>
      </c>
      <c r="AF60" s="62">
        <v>2129.451</v>
      </c>
      <c r="AG60" s="62">
        <v>2045.9559999999999</v>
      </c>
      <c r="AH60" s="62">
        <v>1962.5250000000001</v>
      </c>
      <c r="AI60" s="62">
        <v>1880.357</v>
      </c>
      <c r="AJ60" s="62">
        <v>1799.681</v>
      </c>
      <c r="AK60" s="62">
        <v>1721.249</v>
      </c>
      <c r="AL60" s="62">
        <v>1645.712</v>
      </c>
      <c r="AM60" s="62">
        <v>1573.289</v>
      </c>
      <c r="AN60" s="62">
        <v>1502.9159999999999</v>
      </c>
      <c r="AO60" s="62">
        <v>1434.05</v>
      </c>
      <c r="AP60" s="62">
        <v>1372.2739999999999</v>
      </c>
      <c r="AQ60" s="62">
        <v>1320.0219999999999</v>
      </c>
      <c r="AR60" s="62">
        <v>1274.623</v>
      </c>
      <c r="AS60" s="62">
        <v>1230.8630000000001</v>
      </c>
      <c r="AT60" s="62">
        <v>1189.6510000000001</v>
      </c>
      <c r="AU60" s="62">
        <v>1148.7809999999999</v>
      </c>
      <c r="AV60" s="62">
        <v>1106.578</v>
      </c>
      <c r="AW60" s="62">
        <v>1063.9760000000001</v>
      </c>
      <c r="AX60" s="62">
        <v>1023.796</v>
      </c>
      <c r="AY60" s="62">
        <v>985.73500000000001</v>
      </c>
      <c r="AZ60" s="62">
        <v>947.53200000000004</v>
      </c>
      <c r="BA60" s="62">
        <v>908.42200000000003</v>
      </c>
      <c r="BB60" s="62">
        <v>869.27599999999995</v>
      </c>
      <c r="BC60" s="62">
        <v>831.28499999999997</v>
      </c>
      <c r="BD60" s="62">
        <v>793.67200000000003</v>
      </c>
      <c r="BE60" s="62">
        <v>759.65300000000002</v>
      </c>
      <c r="BF60" s="62">
        <v>730.779</v>
      </c>
      <c r="BG60" s="62">
        <v>705.26900000000001</v>
      </c>
      <c r="BH60" s="62">
        <v>679.82299999999998</v>
      </c>
      <c r="BI60" s="62">
        <v>655.13</v>
      </c>
      <c r="BJ60" s="62">
        <v>629.05499999999995</v>
      </c>
      <c r="BK60" s="62">
        <v>600.21699999999998</v>
      </c>
      <c r="BL60" s="62">
        <v>569.57100000000003</v>
      </c>
      <c r="BM60" s="62">
        <v>539.69600000000003</v>
      </c>
      <c r="BN60" s="62">
        <v>510.34300000000002</v>
      </c>
      <c r="BO60" s="62">
        <v>480.06200000000001</v>
      </c>
      <c r="BP60" s="62">
        <v>448.47899999999998</v>
      </c>
      <c r="BQ60" s="62">
        <v>416.21699999999998</v>
      </c>
      <c r="BR60" s="62">
        <v>384.39299999999997</v>
      </c>
      <c r="BS60" s="62">
        <v>352.93</v>
      </c>
      <c r="BT60" s="62">
        <v>322.36599999999999</v>
      </c>
      <c r="BU60" s="62">
        <v>293.12700000000001</v>
      </c>
      <c r="BV60" s="62">
        <v>265.13099999999997</v>
      </c>
      <c r="BW60" s="62">
        <v>237.90600000000001</v>
      </c>
      <c r="BX60" s="62">
        <v>211.59700000000001</v>
      </c>
      <c r="BY60" s="62">
        <v>186.80500000000001</v>
      </c>
      <c r="BZ60" s="62">
        <v>163.80099999999999</v>
      </c>
      <c r="CA60" s="62">
        <v>142.476</v>
      </c>
      <c r="CB60" s="62">
        <v>122.416</v>
      </c>
      <c r="CC60" s="62">
        <v>103.64400000000001</v>
      </c>
      <c r="CD60" s="62">
        <v>86.733999999999995</v>
      </c>
      <c r="CE60" s="62">
        <v>71.906999999999996</v>
      </c>
      <c r="CF60" s="62">
        <v>58.938000000000002</v>
      </c>
      <c r="CG60" s="62">
        <v>47.246000000000002</v>
      </c>
      <c r="CH60" s="62">
        <v>36.776000000000003</v>
      </c>
      <c r="CI60" s="62">
        <v>28.045000000000002</v>
      </c>
      <c r="CJ60" s="62">
        <v>21.189</v>
      </c>
      <c r="CK60" s="62">
        <v>15.885</v>
      </c>
      <c r="CL60" s="62">
        <v>11.565</v>
      </c>
      <c r="CM60" s="62">
        <v>8.2140000000000004</v>
      </c>
      <c r="CN60" s="62">
        <v>5.6280000000000001</v>
      </c>
      <c r="CO60" s="62">
        <v>3.609</v>
      </c>
      <c r="CP60" s="62">
        <v>2.11</v>
      </c>
      <c r="CQ60" s="62">
        <v>1.3460000000000001</v>
      </c>
      <c r="CR60" s="62">
        <v>0.996</v>
      </c>
      <c r="CS60" s="62">
        <v>0.746</v>
      </c>
      <c r="CT60" s="62">
        <v>0.41</v>
      </c>
      <c r="CU60" s="62">
        <v>5.8999999999999997E-2</v>
      </c>
      <c r="CV60" s="62">
        <v>7.9000000000000001E-2</v>
      </c>
      <c r="CW60" s="62">
        <v>5.2999999999999999E-2</v>
      </c>
      <c r="CX60" s="62">
        <v>2.5999999999999999E-2</v>
      </c>
      <c r="CY60" s="62">
        <v>1.2999999999999999E-2</v>
      </c>
    </row>
    <row r="61" spans="1:103" x14ac:dyDescent="0.25">
      <c r="A61">
        <f t="shared" si="1"/>
        <v>2008</v>
      </c>
      <c r="B61" s="21">
        <f t="shared" si="0"/>
        <v>151208.07999999999</v>
      </c>
      <c r="C61" s="62">
        <v>5733.0919999999996</v>
      </c>
      <c r="D61" s="62">
        <v>5497.2240000000002</v>
      </c>
      <c r="E61" s="62">
        <v>5273.1880000000001</v>
      </c>
      <c r="F61" s="62">
        <v>5103.3500000000004</v>
      </c>
      <c r="G61" s="62">
        <v>4892.6589999999997</v>
      </c>
      <c r="H61" s="62">
        <v>4694.5219999999999</v>
      </c>
      <c r="I61" s="62">
        <v>4508.4380000000001</v>
      </c>
      <c r="J61" s="62">
        <v>4333.9049999999997</v>
      </c>
      <c r="K61" s="62">
        <v>4170.3519999999999</v>
      </c>
      <c r="L61" s="62">
        <v>4017.2040000000002</v>
      </c>
      <c r="M61" s="62">
        <v>3874.3339999999998</v>
      </c>
      <c r="N61" s="62">
        <v>3741.395</v>
      </c>
      <c r="O61" s="62">
        <v>3617.663</v>
      </c>
      <c r="P61" s="62">
        <v>3501.797</v>
      </c>
      <c r="Q61" s="62">
        <v>3392.9140000000002</v>
      </c>
      <c r="R61" s="62">
        <v>3292.453</v>
      </c>
      <c r="S61" s="62">
        <v>3200.6219999999998</v>
      </c>
      <c r="T61" s="62">
        <v>3115.6770000000001</v>
      </c>
      <c r="U61" s="62">
        <v>3035.029</v>
      </c>
      <c r="V61" s="62">
        <v>2958.4169999999999</v>
      </c>
      <c r="W61" s="62">
        <v>2883.6909999999998</v>
      </c>
      <c r="X61" s="62">
        <v>2809.26</v>
      </c>
      <c r="Y61" s="62">
        <v>2735.1</v>
      </c>
      <c r="Z61" s="62">
        <v>2663.0839999999998</v>
      </c>
      <c r="AA61" s="62">
        <v>2593.181</v>
      </c>
      <c r="AB61" s="62">
        <v>2519.7469999999998</v>
      </c>
      <c r="AC61" s="62">
        <v>2440.2649999999999</v>
      </c>
      <c r="AD61" s="62">
        <v>2356.8919999999998</v>
      </c>
      <c r="AE61" s="62">
        <v>2274.7829999999999</v>
      </c>
      <c r="AF61" s="62">
        <v>2193.473</v>
      </c>
      <c r="AG61" s="62">
        <v>2111.395</v>
      </c>
      <c r="AH61" s="62">
        <v>2028.473</v>
      </c>
      <c r="AI61" s="62">
        <v>1945.5429999999999</v>
      </c>
      <c r="AJ61" s="62">
        <v>1863.913</v>
      </c>
      <c r="AK61" s="62">
        <v>1783.7829999999999</v>
      </c>
      <c r="AL61" s="62">
        <v>1705.87</v>
      </c>
      <c r="AM61" s="62">
        <v>1630.8130000000001</v>
      </c>
      <c r="AN61" s="62">
        <v>1558.8309999999999</v>
      </c>
      <c r="AO61" s="62">
        <v>1488.8720000000001</v>
      </c>
      <c r="AP61" s="62">
        <v>1420.3910000000001</v>
      </c>
      <c r="AQ61" s="62">
        <v>1358.932</v>
      </c>
      <c r="AR61" s="62">
        <v>1306.913</v>
      </c>
      <c r="AS61" s="62">
        <v>1261.675</v>
      </c>
      <c r="AT61" s="62">
        <v>1218.0419999999999</v>
      </c>
      <c r="AU61" s="62">
        <v>1176.921</v>
      </c>
      <c r="AV61" s="62">
        <v>1136.098</v>
      </c>
      <c r="AW61" s="62">
        <v>1093.903</v>
      </c>
      <c r="AX61" s="62">
        <v>1051.271</v>
      </c>
      <c r="AY61" s="62">
        <v>1011.015</v>
      </c>
      <c r="AZ61" s="62">
        <v>972.82100000000003</v>
      </c>
      <c r="BA61" s="62">
        <v>934.48699999999997</v>
      </c>
      <c r="BB61" s="62">
        <v>895.26900000000001</v>
      </c>
      <c r="BC61" s="62">
        <v>856.01199999999994</v>
      </c>
      <c r="BD61" s="62">
        <v>817.86</v>
      </c>
      <c r="BE61" s="62">
        <v>780.06700000000001</v>
      </c>
      <c r="BF61" s="62">
        <v>745.73699999999997</v>
      </c>
      <c r="BG61" s="62">
        <v>716.36699999999996</v>
      </c>
      <c r="BH61" s="62">
        <v>690.23699999999997</v>
      </c>
      <c r="BI61" s="62">
        <v>664.173</v>
      </c>
      <c r="BJ61" s="62">
        <v>638.85500000000002</v>
      </c>
      <c r="BK61" s="62">
        <v>612.13199999999995</v>
      </c>
      <c r="BL61" s="62">
        <v>582.62599999999998</v>
      </c>
      <c r="BM61" s="62">
        <v>551.31700000000001</v>
      </c>
      <c r="BN61" s="62">
        <v>520.80399999999997</v>
      </c>
      <c r="BO61" s="62">
        <v>490.839</v>
      </c>
      <c r="BP61" s="62">
        <v>460.036</v>
      </c>
      <c r="BQ61" s="62">
        <v>428.04700000000003</v>
      </c>
      <c r="BR61" s="62">
        <v>395.488</v>
      </c>
      <c r="BS61" s="62">
        <v>363.44400000000002</v>
      </c>
      <c r="BT61" s="62">
        <v>331.85199999999998</v>
      </c>
      <c r="BU61" s="62">
        <v>301.26299999999998</v>
      </c>
      <c r="BV61" s="62">
        <v>272.11399999999998</v>
      </c>
      <c r="BW61" s="62">
        <v>244.33099999999999</v>
      </c>
      <c r="BX61" s="62">
        <v>217.42099999999999</v>
      </c>
      <c r="BY61" s="62">
        <v>191.517</v>
      </c>
      <c r="BZ61" s="62">
        <v>167.351</v>
      </c>
      <c r="CA61" s="62">
        <v>145.25200000000001</v>
      </c>
      <c r="CB61" s="62">
        <v>125.045</v>
      </c>
      <c r="CC61" s="62">
        <v>106.152</v>
      </c>
      <c r="CD61" s="62">
        <v>88.591999999999999</v>
      </c>
      <c r="CE61" s="62">
        <v>73.025000000000006</v>
      </c>
      <c r="CF61" s="62">
        <v>59.691000000000003</v>
      </c>
      <c r="CG61" s="62">
        <v>48.296999999999997</v>
      </c>
      <c r="CH61" s="62">
        <v>38.170999999999999</v>
      </c>
      <c r="CI61" s="62">
        <v>29.274999999999999</v>
      </c>
      <c r="CJ61" s="62">
        <v>21.96</v>
      </c>
      <c r="CK61" s="62">
        <v>16.273</v>
      </c>
      <c r="CL61" s="62">
        <v>11.941000000000001</v>
      </c>
      <c r="CM61" s="62">
        <v>8.5589999999999993</v>
      </c>
      <c r="CN61" s="62">
        <v>6.0960000000000001</v>
      </c>
      <c r="CO61" s="62">
        <v>4.2119999999999997</v>
      </c>
      <c r="CP61" s="62">
        <v>2.6549999999999998</v>
      </c>
      <c r="CQ61" s="62">
        <v>1.4430000000000001</v>
      </c>
      <c r="CR61" s="62">
        <v>0.94599999999999995</v>
      </c>
      <c r="CS61" s="62">
        <v>0.70099999999999996</v>
      </c>
      <c r="CT61" s="62">
        <v>0.52600000000000002</v>
      </c>
      <c r="CU61" s="62">
        <v>0.29299999999999998</v>
      </c>
      <c r="CV61" s="62">
        <v>4.9000000000000002E-2</v>
      </c>
      <c r="CW61" s="62">
        <v>5.3999999999999999E-2</v>
      </c>
      <c r="CX61" s="62">
        <v>2.7E-2</v>
      </c>
      <c r="CY61" s="62">
        <v>1.2999999999999999E-2</v>
      </c>
    </row>
    <row r="62" spans="1:103" x14ac:dyDescent="0.25">
      <c r="A62">
        <f t="shared" si="1"/>
        <v>2009</v>
      </c>
      <c r="B62" s="21">
        <f t="shared" si="0"/>
        <v>155381.02000000005</v>
      </c>
      <c r="C62" s="62">
        <v>5888.0259999999998</v>
      </c>
      <c r="D62" s="62">
        <v>5653.2190000000001</v>
      </c>
      <c r="E62" s="62">
        <v>5429.0770000000002</v>
      </c>
      <c r="F62" s="62">
        <v>5215.3670000000002</v>
      </c>
      <c r="G62" s="62">
        <v>5036.6809999999996</v>
      </c>
      <c r="H62" s="62">
        <v>4837.4459999999999</v>
      </c>
      <c r="I62" s="62">
        <v>4649.0569999999998</v>
      </c>
      <c r="J62" s="62">
        <v>4471.1419999999998</v>
      </c>
      <c r="K62" s="62">
        <v>4303.3310000000001</v>
      </c>
      <c r="L62" s="62">
        <v>4145.1549999999997</v>
      </c>
      <c r="M62" s="62">
        <v>3996.143</v>
      </c>
      <c r="N62" s="62">
        <v>3856.424</v>
      </c>
      <c r="O62" s="62">
        <v>3725.828</v>
      </c>
      <c r="P62" s="62">
        <v>3603.6849999999999</v>
      </c>
      <c r="Q62" s="62">
        <v>3488.6469999999999</v>
      </c>
      <c r="R62" s="62">
        <v>3379.9690000000001</v>
      </c>
      <c r="S62" s="62">
        <v>3279.163</v>
      </c>
      <c r="T62" s="62">
        <v>3186.5129999999999</v>
      </c>
      <c r="U62" s="62">
        <v>3100.4160000000002</v>
      </c>
      <c r="V62" s="62">
        <v>3018.3409999999999</v>
      </c>
      <c r="W62" s="62">
        <v>2940.01</v>
      </c>
      <c r="X62" s="62">
        <v>2863.9780000000001</v>
      </c>
      <c r="Y62" s="62">
        <v>2789.0079999999998</v>
      </c>
      <c r="Z62" s="62">
        <v>2714.835</v>
      </c>
      <c r="AA62" s="62">
        <v>2642.7020000000002</v>
      </c>
      <c r="AB62" s="62">
        <v>2572.665</v>
      </c>
      <c r="AC62" s="62">
        <v>2499.3249999999998</v>
      </c>
      <c r="AD62" s="62">
        <v>2420.2130000000002</v>
      </c>
      <c r="AE62" s="62">
        <v>2337.402</v>
      </c>
      <c r="AF62" s="62">
        <v>2255.92</v>
      </c>
      <c r="AG62" s="62">
        <v>2175.3150000000001</v>
      </c>
      <c r="AH62" s="62">
        <v>2093.9050000000002</v>
      </c>
      <c r="AI62" s="62">
        <v>2011.5350000000001</v>
      </c>
      <c r="AJ62" s="62">
        <v>1929.0840000000001</v>
      </c>
      <c r="AK62" s="62">
        <v>1847.9670000000001</v>
      </c>
      <c r="AL62" s="62">
        <v>1768.365</v>
      </c>
      <c r="AM62" s="62">
        <v>1690.9469999999999</v>
      </c>
      <c r="AN62" s="62">
        <v>1616.3520000000001</v>
      </c>
      <c r="AO62" s="62">
        <v>1544.7909999999999</v>
      </c>
      <c r="AP62" s="62">
        <v>1475.2260000000001</v>
      </c>
      <c r="AQ62" s="62">
        <v>1407.1120000000001</v>
      </c>
      <c r="AR62" s="62">
        <v>1345.954</v>
      </c>
      <c r="AS62" s="62">
        <v>1294.153</v>
      </c>
      <c r="AT62" s="62">
        <v>1249.0640000000001</v>
      </c>
      <c r="AU62" s="62">
        <v>1205.547</v>
      </c>
      <c r="AV62" s="62">
        <v>1164.5060000000001</v>
      </c>
      <c r="AW62" s="62">
        <v>1123.7170000000001</v>
      </c>
      <c r="AX62" s="62">
        <v>1081.519</v>
      </c>
      <c r="AY62" s="62">
        <v>1038.847</v>
      </c>
      <c r="AZ62" s="62">
        <v>998.50199999999995</v>
      </c>
      <c r="BA62" s="62">
        <v>960.16499999999996</v>
      </c>
      <c r="BB62" s="62">
        <v>921.68899999999996</v>
      </c>
      <c r="BC62" s="62">
        <v>882.35299999999995</v>
      </c>
      <c r="BD62" s="62">
        <v>842.97199999999998</v>
      </c>
      <c r="BE62" s="62">
        <v>804.65099999999995</v>
      </c>
      <c r="BF62" s="62">
        <v>766.66700000000003</v>
      </c>
      <c r="BG62" s="62">
        <v>732.01400000000001</v>
      </c>
      <c r="BH62" s="62">
        <v>702.14300000000003</v>
      </c>
      <c r="BI62" s="62">
        <v>675.38400000000001</v>
      </c>
      <c r="BJ62" s="62">
        <v>648.69299999999998</v>
      </c>
      <c r="BK62" s="62">
        <v>622.745</v>
      </c>
      <c r="BL62" s="62">
        <v>595.36400000000003</v>
      </c>
      <c r="BM62" s="62">
        <v>565.18299999999999</v>
      </c>
      <c r="BN62" s="62">
        <v>533.20100000000002</v>
      </c>
      <c r="BO62" s="62">
        <v>502.04</v>
      </c>
      <c r="BP62" s="62">
        <v>471.45800000000003</v>
      </c>
      <c r="BQ62" s="62">
        <v>440.12099999999998</v>
      </c>
      <c r="BR62" s="62">
        <v>407.71800000000002</v>
      </c>
      <c r="BS62" s="62">
        <v>374.85399999999998</v>
      </c>
      <c r="BT62" s="62">
        <v>342.58</v>
      </c>
      <c r="BU62" s="62">
        <v>310.84899999999999</v>
      </c>
      <c r="BV62" s="62">
        <v>280.22699999999998</v>
      </c>
      <c r="BW62" s="62">
        <v>251.16200000000001</v>
      </c>
      <c r="BX62" s="62">
        <v>223.58199999999999</v>
      </c>
      <c r="BY62" s="62">
        <v>196.982</v>
      </c>
      <c r="BZ62" s="62">
        <v>171.47499999999999</v>
      </c>
      <c r="CA62" s="62">
        <v>147.929</v>
      </c>
      <c r="CB62" s="62">
        <v>126.73</v>
      </c>
      <c r="CC62" s="62">
        <v>107.63500000000001</v>
      </c>
      <c r="CD62" s="62">
        <v>89.906000000000006</v>
      </c>
      <c r="CE62" s="62">
        <v>73.552999999999997</v>
      </c>
      <c r="CF62" s="62">
        <v>59.326999999999998</v>
      </c>
      <c r="CG62" s="62">
        <v>47.482999999999997</v>
      </c>
      <c r="CH62" s="62">
        <v>37.659999999999997</v>
      </c>
      <c r="CI62" s="62">
        <v>29.102</v>
      </c>
      <c r="CJ62" s="62">
        <v>21.776</v>
      </c>
      <c r="CK62" s="62">
        <v>15.877000000000001</v>
      </c>
      <c r="CL62" s="62">
        <v>11.356999999999999</v>
      </c>
      <c r="CM62" s="62">
        <v>7.9980000000000002</v>
      </c>
      <c r="CN62" s="62">
        <v>5.5519999999999996</v>
      </c>
      <c r="CO62" s="62">
        <v>3.9790000000000001</v>
      </c>
      <c r="CP62" s="62">
        <v>2.7949999999999999</v>
      </c>
      <c r="CQ62" s="62">
        <v>1.702</v>
      </c>
      <c r="CR62" s="62">
        <v>0.77700000000000002</v>
      </c>
      <c r="CS62" s="62">
        <v>0.54400000000000004</v>
      </c>
      <c r="CT62" s="62">
        <v>0.40799999999999997</v>
      </c>
      <c r="CU62" s="62">
        <v>0.30599999999999999</v>
      </c>
      <c r="CV62" s="62">
        <v>0.17499999999999999</v>
      </c>
      <c r="CW62" s="62">
        <v>3.9E-2</v>
      </c>
      <c r="CX62" s="62">
        <v>2.8000000000000001E-2</v>
      </c>
      <c r="CY62" s="62">
        <v>1.4E-2</v>
      </c>
    </row>
    <row r="63" spans="1:103" x14ac:dyDescent="0.25">
      <c r="A63">
        <f t="shared" si="1"/>
        <v>2010</v>
      </c>
      <c r="B63" s="21">
        <f t="shared" si="0"/>
        <v>159707.78</v>
      </c>
      <c r="C63" s="62">
        <v>6055.0540000000001</v>
      </c>
      <c r="D63" s="62">
        <v>5817.9530000000004</v>
      </c>
      <c r="E63" s="62">
        <v>5591.1949999999997</v>
      </c>
      <c r="F63" s="62">
        <v>5374.5420000000004</v>
      </c>
      <c r="G63" s="62">
        <v>5167.7489999999998</v>
      </c>
      <c r="H63" s="62">
        <v>4970.5770000000002</v>
      </c>
      <c r="I63" s="62">
        <v>4782.7830000000004</v>
      </c>
      <c r="J63" s="62">
        <v>4604.1289999999999</v>
      </c>
      <c r="K63" s="62">
        <v>4434.3710000000001</v>
      </c>
      <c r="L63" s="62">
        <v>4273.2669999999998</v>
      </c>
      <c r="M63" s="62">
        <v>4120.4549999999999</v>
      </c>
      <c r="N63" s="62">
        <v>3975.5650000000001</v>
      </c>
      <c r="O63" s="62">
        <v>3838.982</v>
      </c>
      <c r="P63" s="62">
        <v>3710.7150000000001</v>
      </c>
      <c r="Q63" s="62">
        <v>3590.1480000000001</v>
      </c>
      <c r="R63" s="62">
        <v>3475.9229999999998</v>
      </c>
      <c r="S63" s="62">
        <v>3367.4380000000001</v>
      </c>
      <c r="T63" s="62">
        <v>3266.2730000000001</v>
      </c>
      <c r="U63" s="62">
        <v>3172.7910000000002</v>
      </c>
      <c r="V63" s="62">
        <v>3085.5309999999999</v>
      </c>
      <c r="W63" s="62">
        <v>3002.0169999999998</v>
      </c>
      <c r="X63" s="62">
        <v>2921.9540000000002</v>
      </c>
      <c r="Y63" s="62">
        <v>2844.605</v>
      </c>
      <c r="Z63" s="62">
        <v>2769.087</v>
      </c>
      <c r="AA63" s="62">
        <v>2694.8919999999998</v>
      </c>
      <c r="AB63" s="62">
        <v>2622.6309999999999</v>
      </c>
      <c r="AC63" s="62">
        <v>2552.451</v>
      </c>
      <c r="AD63" s="62">
        <v>2479.1979999999999</v>
      </c>
      <c r="AE63" s="62">
        <v>2400.444</v>
      </c>
      <c r="AF63" s="62">
        <v>2318.1869999999999</v>
      </c>
      <c r="AG63" s="62">
        <v>2237.3200000000002</v>
      </c>
      <c r="AH63" s="62">
        <v>2157.413</v>
      </c>
      <c r="AI63" s="62">
        <v>2076.66</v>
      </c>
      <c r="AJ63" s="62">
        <v>1994.8340000000001</v>
      </c>
      <c r="AK63" s="62">
        <v>1912.8489999999999</v>
      </c>
      <c r="AL63" s="62">
        <v>1832.239</v>
      </c>
      <c r="AM63" s="62">
        <v>1753.152</v>
      </c>
      <c r="AN63" s="62">
        <v>1676.223</v>
      </c>
      <c r="AO63" s="62">
        <v>1602.078</v>
      </c>
      <c r="AP63" s="62">
        <v>1530.932</v>
      </c>
      <c r="AQ63" s="62">
        <v>1461.751</v>
      </c>
      <c r="AR63" s="62">
        <v>1393.9970000000001</v>
      </c>
      <c r="AS63" s="62">
        <v>1333.1320000000001</v>
      </c>
      <c r="AT63" s="62">
        <v>1281.5419999999999</v>
      </c>
      <c r="AU63" s="62">
        <v>1236.597</v>
      </c>
      <c r="AV63" s="62">
        <v>1193.191</v>
      </c>
      <c r="AW63" s="62">
        <v>1152.223</v>
      </c>
      <c r="AX63" s="62">
        <v>1111.4649999999999</v>
      </c>
      <c r="AY63" s="62">
        <v>1069.259</v>
      </c>
      <c r="AZ63" s="62">
        <v>1026.539</v>
      </c>
      <c r="BA63" s="62">
        <v>986.10199999999998</v>
      </c>
      <c r="BB63" s="62">
        <v>947.61699999999996</v>
      </c>
      <c r="BC63" s="62">
        <v>908.99300000000005</v>
      </c>
      <c r="BD63" s="62">
        <v>869.53499999999997</v>
      </c>
      <c r="BE63" s="62">
        <v>830.024</v>
      </c>
      <c r="BF63" s="62">
        <v>791.529</v>
      </c>
      <c r="BG63" s="62">
        <v>753.34799999999996</v>
      </c>
      <c r="BH63" s="62">
        <v>718.37</v>
      </c>
      <c r="BI63" s="62">
        <v>687.99099999999999</v>
      </c>
      <c r="BJ63" s="62">
        <v>660.59900000000005</v>
      </c>
      <c r="BK63" s="62">
        <v>633.279</v>
      </c>
      <c r="BL63" s="62">
        <v>606.69500000000005</v>
      </c>
      <c r="BM63" s="62">
        <v>578.654</v>
      </c>
      <c r="BN63" s="62">
        <v>547.79100000000005</v>
      </c>
      <c r="BO63" s="62">
        <v>515.13300000000004</v>
      </c>
      <c r="BP63" s="62">
        <v>483.31900000000002</v>
      </c>
      <c r="BQ63" s="62">
        <v>452.11399999999998</v>
      </c>
      <c r="BR63" s="62">
        <v>420.23899999999998</v>
      </c>
      <c r="BS63" s="62">
        <v>387.41800000000001</v>
      </c>
      <c r="BT63" s="62">
        <v>354.245</v>
      </c>
      <c r="BU63" s="62">
        <v>321.73599999999999</v>
      </c>
      <c r="BV63" s="62">
        <v>289.86099999999999</v>
      </c>
      <c r="BW63" s="62">
        <v>259.20499999999998</v>
      </c>
      <c r="BX63" s="62">
        <v>230.21700000000001</v>
      </c>
      <c r="BY63" s="62">
        <v>202.83799999999999</v>
      </c>
      <c r="BZ63" s="62">
        <v>176.54499999999999</v>
      </c>
      <c r="CA63" s="62">
        <v>151.43299999999999</v>
      </c>
      <c r="CB63" s="62">
        <v>128.50399999999999</v>
      </c>
      <c r="CC63" s="62">
        <v>108.203</v>
      </c>
      <c r="CD63" s="62">
        <v>90.218999999999994</v>
      </c>
      <c r="CE63" s="62">
        <v>73.653000000000006</v>
      </c>
      <c r="CF63" s="62">
        <v>58.506999999999998</v>
      </c>
      <c r="CG63" s="62">
        <v>45.621000000000002</v>
      </c>
      <c r="CH63" s="62">
        <v>35.267000000000003</v>
      </c>
      <c r="CI63" s="62">
        <v>27.016999999999999</v>
      </c>
      <c r="CJ63" s="62">
        <v>20.024999999999999</v>
      </c>
      <c r="CK63" s="62">
        <v>14.272</v>
      </c>
      <c r="CL63" s="62">
        <v>9.7889999999999997</v>
      </c>
      <c r="CM63" s="62">
        <v>6.4379999999999997</v>
      </c>
      <c r="CN63" s="62">
        <v>4.0510000000000002</v>
      </c>
      <c r="CO63" s="62">
        <v>2.5430000000000001</v>
      </c>
      <c r="CP63" s="62">
        <v>1.86</v>
      </c>
      <c r="CQ63" s="62">
        <v>1.377</v>
      </c>
      <c r="CR63" s="62">
        <v>0.748</v>
      </c>
      <c r="CS63" s="62">
        <v>0.109</v>
      </c>
      <c r="CT63" s="62">
        <v>0.14299999999999999</v>
      </c>
      <c r="CU63" s="62">
        <v>0.114</v>
      </c>
      <c r="CV63" s="62">
        <v>8.5999999999999993E-2</v>
      </c>
      <c r="CW63" s="62">
        <v>5.7000000000000002E-2</v>
      </c>
      <c r="CX63" s="62">
        <v>2.9000000000000001E-2</v>
      </c>
      <c r="CY63" s="62">
        <v>1.4999999999999999E-2</v>
      </c>
    </row>
    <row r="64" spans="1:103" x14ac:dyDescent="0.25">
      <c r="A64">
        <f t="shared" si="1"/>
        <v>2011</v>
      </c>
      <c r="B64" s="21">
        <f t="shared" si="0"/>
        <v>164192.92500000016</v>
      </c>
      <c r="C64" s="62">
        <v>6229.8190000000004</v>
      </c>
      <c r="D64" s="62">
        <v>5989.6490000000003</v>
      </c>
      <c r="E64" s="62">
        <v>5759.5780000000004</v>
      </c>
      <c r="F64" s="62">
        <v>5539.76</v>
      </c>
      <c r="G64" s="62">
        <v>5329.8220000000001</v>
      </c>
      <c r="H64" s="62">
        <v>5129.3879999999999</v>
      </c>
      <c r="I64" s="62">
        <v>4938.3130000000001</v>
      </c>
      <c r="J64" s="62">
        <v>4756.4449999999997</v>
      </c>
      <c r="K64" s="62">
        <v>4582.2780000000002</v>
      </c>
      <c r="L64" s="62">
        <v>4414.9780000000001</v>
      </c>
      <c r="M64" s="62">
        <v>4254.8549999999996</v>
      </c>
      <c r="N64" s="62">
        <v>4102.7939999999999</v>
      </c>
      <c r="O64" s="62">
        <v>3958.3209999999999</v>
      </c>
      <c r="P64" s="62">
        <v>3821.5720000000001</v>
      </c>
      <c r="Q64" s="62">
        <v>3692.6089999999999</v>
      </c>
      <c r="R64" s="62">
        <v>3570.9769999999999</v>
      </c>
      <c r="S64" s="62">
        <v>3455.4169999999999</v>
      </c>
      <c r="T64" s="62">
        <v>3345.3049999999998</v>
      </c>
      <c r="U64" s="62">
        <v>3242.9180000000001</v>
      </c>
      <c r="V64" s="62">
        <v>3148.9830000000002</v>
      </c>
      <c r="W64" s="62">
        <v>3061.788</v>
      </c>
      <c r="X64" s="62">
        <v>2978.2240000000002</v>
      </c>
      <c r="Y64" s="62">
        <v>2898.0949999999998</v>
      </c>
      <c r="Z64" s="62">
        <v>2820.866</v>
      </c>
      <c r="AA64" s="62">
        <v>2745.69</v>
      </c>
      <c r="AB64" s="62">
        <v>2671.9960000000001</v>
      </c>
      <c r="AC64" s="62">
        <v>2600.299</v>
      </c>
      <c r="AD64" s="62">
        <v>2530.7629999999999</v>
      </c>
      <c r="AE64" s="62">
        <v>2458.13</v>
      </c>
      <c r="AF64" s="62">
        <v>2379.9070000000002</v>
      </c>
      <c r="AG64" s="62">
        <v>2298.1309999999999</v>
      </c>
      <c r="AH64" s="62">
        <v>2217.7829999999999</v>
      </c>
      <c r="AI64" s="62">
        <v>2138.415</v>
      </c>
      <c r="AJ64" s="62">
        <v>2058.19</v>
      </c>
      <c r="AK64" s="62">
        <v>1976.875</v>
      </c>
      <c r="AL64" s="62">
        <v>1895.384</v>
      </c>
      <c r="AM64" s="62">
        <v>1815.2449999999999</v>
      </c>
      <c r="AN64" s="62">
        <v>1736.5989999999999</v>
      </c>
      <c r="AO64" s="62">
        <v>1660.097</v>
      </c>
      <c r="AP64" s="62">
        <v>1586.3720000000001</v>
      </c>
      <c r="AQ64" s="62">
        <v>1515.6189999999999</v>
      </c>
      <c r="AR64" s="62">
        <v>1446.7929999999999</v>
      </c>
      <c r="AS64" s="62">
        <v>1379.3630000000001</v>
      </c>
      <c r="AT64" s="62">
        <v>1318.7190000000001</v>
      </c>
      <c r="AU64" s="62">
        <v>1267.2070000000001</v>
      </c>
      <c r="AV64" s="62">
        <v>1222.2370000000001</v>
      </c>
      <c r="AW64" s="62">
        <v>1178.769</v>
      </c>
      <c r="AX64" s="62">
        <v>1137.6869999999999</v>
      </c>
      <c r="AY64" s="62">
        <v>1096.7940000000001</v>
      </c>
      <c r="AZ64" s="62">
        <v>1054.452</v>
      </c>
      <c r="BA64" s="62">
        <v>1011.578</v>
      </c>
      <c r="BB64" s="62">
        <v>970.93399999999997</v>
      </c>
      <c r="BC64" s="62">
        <v>932.19</v>
      </c>
      <c r="BD64" s="62">
        <v>893.26700000000005</v>
      </c>
      <c r="BE64" s="62">
        <v>853.47199999999998</v>
      </c>
      <c r="BF64" s="62">
        <v>813.57899999999995</v>
      </c>
      <c r="BG64" s="62">
        <v>774.68</v>
      </c>
      <c r="BH64" s="62">
        <v>736.09299999999996</v>
      </c>
      <c r="BI64" s="62">
        <v>700.58500000000004</v>
      </c>
      <c r="BJ64" s="62">
        <v>669.50300000000004</v>
      </c>
      <c r="BK64" s="62">
        <v>641.30700000000002</v>
      </c>
      <c r="BL64" s="62">
        <v>613.21600000000001</v>
      </c>
      <c r="BM64" s="62">
        <v>585.89599999999996</v>
      </c>
      <c r="BN64" s="62">
        <v>557.16700000000003</v>
      </c>
      <c r="BO64" s="62">
        <v>525.69399999999996</v>
      </c>
      <c r="BP64" s="62">
        <v>492.51799999999997</v>
      </c>
      <c r="BQ64" s="62">
        <v>460.26</v>
      </c>
      <c r="BR64" s="62">
        <v>428.70100000000002</v>
      </c>
      <c r="BS64" s="62">
        <v>396.64100000000002</v>
      </c>
      <c r="BT64" s="62">
        <v>363.84399999999999</v>
      </c>
      <c r="BU64" s="62">
        <v>330.89</v>
      </c>
      <c r="BV64" s="62">
        <v>298.70999999999998</v>
      </c>
      <c r="BW64" s="62">
        <v>267.26299999999998</v>
      </c>
      <c r="BX64" s="62">
        <v>237.30600000000001</v>
      </c>
      <c r="BY64" s="62">
        <v>209.35900000000001</v>
      </c>
      <c r="BZ64" s="62">
        <v>183.274</v>
      </c>
      <c r="CA64" s="62">
        <v>158.339</v>
      </c>
      <c r="CB64" s="62">
        <v>134.643</v>
      </c>
      <c r="CC64" s="62">
        <v>113.255</v>
      </c>
      <c r="CD64" s="62">
        <v>94.611999999999995</v>
      </c>
      <c r="CE64" s="62">
        <v>78.350999999999999</v>
      </c>
      <c r="CF64" s="62">
        <v>63.506999999999998</v>
      </c>
      <c r="CG64" s="62">
        <v>50.088999999999999</v>
      </c>
      <c r="CH64" s="62">
        <v>38.762999999999998</v>
      </c>
      <c r="CI64" s="62">
        <v>29.707999999999998</v>
      </c>
      <c r="CJ64" s="62">
        <v>22.548999999999999</v>
      </c>
      <c r="CK64" s="62">
        <v>16.606000000000002</v>
      </c>
      <c r="CL64" s="62">
        <v>11.845000000000001</v>
      </c>
      <c r="CM64" s="62">
        <v>8.1489999999999991</v>
      </c>
      <c r="CN64" s="62">
        <v>5.3230000000000004</v>
      </c>
      <c r="CO64" s="62">
        <v>3.266</v>
      </c>
      <c r="CP64" s="62">
        <v>2.0680000000000001</v>
      </c>
      <c r="CQ64" s="62">
        <v>1.5149999999999999</v>
      </c>
      <c r="CR64" s="62">
        <v>1.121</v>
      </c>
      <c r="CS64" s="62">
        <v>0.61199999999999999</v>
      </c>
      <c r="CT64" s="62">
        <v>9.4E-2</v>
      </c>
      <c r="CU64" s="62">
        <v>0.11899999999999999</v>
      </c>
      <c r="CV64" s="62">
        <v>8.7999999999999995E-2</v>
      </c>
      <c r="CW64" s="62">
        <v>0.06</v>
      </c>
      <c r="CX64" s="62">
        <v>2.9000000000000001E-2</v>
      </c>
      <c r="CY64" s="62">
        <v>1.7000000000000001E-2</v>
      </c>
    </row>
    <row r="65" spans="1:103" x14ac:dyDescent="0.25">
      <c r="A65">
        <f t="shared" si="1"/>
        <v>2012</v>
      </c>
      <c r="B65" s="21">
        <f t="shared" si="0"/>
        <v>168833.7760000001</v>
      </c>
      <c r="C65" s="62">
        <v>6417.1679999999997</v>
      </c>
      <c r="D65" s="62">
        <v>6162.384</v>
      </c>
      <c r="E65" s="62">
        <v>5925.5990000000002</v>
      </c>
      <c r="F65" s="62">
        <v>5702.5039999999999</v>
      </c>
      <c r="G65" s="62">
        <v>5489.57</v>
      </c>
      <c r="H65" s="62">
        <v>5286.3</v>
      </c>
      <c r="I65" s="62">
        <v>5092.1750000000002</v>
      </c>
      <c r="J65" s="62">
        <v>4907.1499999999996</v>
      </c>
      <c r="K65" s="62">
        <v>4731.165</v>
      </c>
      <c r="L65" s="62">
        <v>4561.4440000000004</v>
      </c>
      <c r="M65" s="62">
        <v>4396.5640000000003</v>
      </c>
      <c r="N65" s="62">
        <v>4237.384</v>
      </c>
      <c r="O65" s="62">
        <v>4086.0430000000001</v>
      </c>
      <c r="P65" s="62">
        <v>3941.953</v>
      </c>
      <c r="Q65" s="62">
        <v>3805.009</v>
      </c>
      <c r="R65" s="62">
        <v>3675.3229999999999</v>
      </c>
      <c r="S65" s="62">
        <v>3552.5990000000002</v>
      </c>
      <c r="T65" s="62">
        <v>3435.6819999999998</v>
      </c>
      <c r="U65" s="62">
        <v>3323.9169999999999</v>
      </c>
      <c r="V65" s="62">
        <v>3220.2890000000002</v>
      </c>
      <c r="W65" s="62">
        <v>3125.88</v>
      </c>
      <c r="X65" s="62">
        <v>3038.7310000000002</v>
      </c>
      <c r="Y65" s="62">
        <v>2955.0990000000002</v>
      </c>
      <c r="Z65" s="62">
        <v>2874.8850000000002</v>
      </c>
      <c r="AA65" s="62">
        <v>2797.7620000000002</v>
      </c>
      <c r="AB65" s="62">
        <v>2722.9090000000001</v>
      </c>
      <c r="AC65" s="62">
        <v>2649.7</v>
      </c>
      <c r="AD65" s="62">
        <v>2578.5520000000001</v>
      </c>
      <c r="AE65" s="62">
        <v>2509.643</v>
      </c>
      <c r="AF65" s="62">
        <v>2437.6129999999998</v>
      </c>
      <c r="AG65" s="62">
        <v>2359.9059999999999</v>
      </c>
      <c r="AH65" s="62">
        <v>2278.59</v>
      </c>
      <c r="AI65" s="62">
        <v>2198.7449999999999</v>
      </c>
      <c r="AJ65" s="62">
        <v>2119.8980000000001</v>
      </c>
      <c r="AK65" s="62">
        <v>2040.182</v>
      </c>
      <c r="AL65" s="62">
        <v>1959.3610000000001</v>
      </c>
      <c r="AM65" s="62">
        <v>1878.346</v>
      </c>
      <c r="AN65" s="62">
        <v>1798.66</v>
      </c>
      <c r="AO65" s="62">
        <v>1720.4369999999999</v>
      </c>
      <c r="AP65" s="62">
        <v>1644.347</v>
      </c>
      <c r="AQ65" s="62">
        <v>1571.0229999999999</v>
      </c>
      <c r="AR65" s="62">
        <v>1500.6489999999999</v>
      </c>
      <c r="AS65" s="62">
        <v>1432.1610000000001</v>
      </c>
      <c r="AT65" s="62">
        <v>1365.0409999999999</v>
      </c>
      <c r="AU65" s="62">
        <v>1304.6030000000001</v>
      </c>
      <c r="AV65" s="62">
        <v>1253.1610000000001</v>
      </c>
      <c r="AW65" s="62">
        <v>1208.154</v>
      </c>
      <c r="AX65" s="62">
        <v>1164.615</v>
      </c>
      <c r="AY65" s="62">
        <v>1123.4100000000001</v>
      </c>
      <c r="AZ65" s="62">
        <v>1082.374</v>
      </c>
      <c r="BA65" s="62">
        <v>1039.885</v>
      </c>
      <c r="BB65" s="62">
        <v>996.85</v>
      </c>
      <c r="BC65" s="62">
        <v>955.98800000000006</v>
      </c>
      <c r="BD65" s="62">
        <v>916.97799999999995</v>
      </c>
      <c r="BE65" s="62">
        <v>877.74800000000005</v>
      </c>
      <c r="BF65" s="62">
        <v>837.60599999999999</v>
      </c>
      <c r="BG65" s="62">
        <v>797.32600000000002</v>
      </c>
      <c r="BH65" s="62">
        <v>758.01199999999994</v>
      </c>
      <c r="BI65" s="62">
        <v>719.01</v>
      </c>
      <c r="BJ65" s="62">
        <v>682.96699999999998</v>
      </c>
      <c r="BK65" s="62">
        <v>651.17600000000004</v>
      </c>
      <c r="BL65" s="62">
        <v>622.16700000000003</v>
      </c>
      <c r="BM65" s="62">
        <v>593.30399999999997</v>
      </c>
      <c r="BN65" s="62">
        <v>565.24</v>
      </c>
      <c r="BO65" s="62">
        <v>535.81600000000003</v>
      </c>
      <c r="BP65" s="62">
        <v>503.72899999999998</v>
      </c>
      <c r="BQ65" s="62">
        <v>470.02600000000001</v>
      </c>
      <c r="BR65" s="62">
        <v>437.32</v>
      </c>
      <c r="BS65" s="62">
        <v>405.399</v>
      </c>
      <c r="BT65" s="62">
        <v>373.14600000000002</v>
      </c>
      <c r="BU65" s="62">
        <v>340.36700000000002</v>
      </c>
      <c r="BV65" s="62">
        <v>307.62400000000002</v>
      </c>
      <c r="BW65" s="62">
        <v>275.767</v>
      </c>
      <c r="BX65" s="62">
        <v>244.74</v>
      </c>
      <c r="BY65" s="62">
        <v>215.47499999999999</v>
      </c>
      <c r="BZ65" s="62">
        <v>188.56200000000001</v>
      </c>
      <c r="CA65" s="62">
        <v>163.76400000000001</v>
      </c>
      <c r="CB65" s="62">
        <v>140.18100000000001</v>
      </c>
      <c r="CC65" s="62">
        <v>117.896</v>
      </c>
      <c r="CD65" s="62">
        <v>98.040999999999997</v>
      </c>
      <c r="CE65" s="62">
        <v>81.052999999999997</v>
      </c>
      <c r="CF65" s="62">
        <v>66.509</v>
      </c>
      <c r="CG65" s="62">
        <v>53.381999999999998</v>
      </c>
      <c r="CH65" s="62">
        <v>41.686999999999998</v>
      </c>
      <c r="CI65" s="62">
        <v>31.919</v>
      </c>
      <c r="CJ65" s="62">
        <v>24.16</v>
      </c>
      <c r="CK65" s="62">
        <v>18.09</v>
      </c>
      <c r="CL65" s="62">
        <v>13.191000000000001</v>
      </c>
      <c r="CM65" s="62">
        <v>9.4239999999999995</v>
      </c>
      <c r="CN65" s="62">
        <v>6.5110000000000001</v>
      </c>
      <c r="CO65" s="62">
        <v>4.2089999999999996</v>
      </c>
      <c r="CP65" s="62">
        <v>2.4830000000000001</v>
      </c>
      <c r="CQ65" s="62">
        <v>1.5940000000000001</v>
      </c>
      <c r="CR65" s="62">
        <v>1.17</v>
      </c>
      <c r="CS65" s="62">
        <v>0.86699999999999999</v>
      </c>
      <c r="CT65" s="62">
        <v>0.47599999999999998</v>
      </c>
      <c r="CU65" s="62">
        <v>7.9000000000000001E-2</v>
      </c>
      <c r="CV65" s="62">
        <v>9.1999999999999998E-2</v>
      </c>
      <c r="CW65" s="62">
        <v>6.2E-2</v>
      </c>
      <c r="CX65" s="62">
        <v>3.1E-2</v>
      </c>
      <c r="CY65" s="62">
        <v>1.7999999999999999E-2</v>
      </c>
    </row>
    <row r="66" spans="1:103" x14ac:dyDescent="0.25">
      <c r="A66">
        <f t="shared" si="1"/>
        <v>2013</v>
      </c>
      <c r="B66" s="21">
        <f t="shared" si="0"/>
        <v>173138.82777606242</v>
      </c>
      <c r="C66" s="62">
        <v>6586.0352289364455</v>
      </c>
      <c r="D66" s="62">
        <v>6199.7099638036743</v>
      </c>
      <c r="E66" s="62">
        <v>6043.2309486032318</v>
      </c>
      <c r="F66" s="62">
        <v>5880.297253814585</v>
      </c>
      <c r="G66" s="62">
        <v>5703.1259481673742</v>
      </c>
      <c r="H66" s="62">
        <v>5507.9322194816205</v>
      </c>
      <c r="I66" s="62">
        <v>5290.9796579094727</v>
      </c>
      <c r="J66" s="62">
        <v>5052.4582816250595</v>
      </c>
      <c r="K66" s="62">
        <v>4837.1463798029699</v>
      </c>
      <c r="L66" s="62">
        <v>4664.923541350302</v>
      </c>
      <c r="M66" s="62">
        <v>4516.7129639962013</v>
      </c>
      <c r="N66" s="62">
        <v>4358.7795125192642</v>
      </c>
      <c r="O66" s="62">
        <v>4199.6118358519243</v>
      </c>
      <c r="P66" s="62">
        <v>4048.6865066776932</v>
      </c>
      <c r="Q66" s="62">
        <v>3905.771811138884</v>
      </c>
      <c r="R66" s="62">
        <v>3770.4028362632866</v>
      </c>
      <c r="S66" s="62">
        <v>3641.8713284891796</v>
      </c>
      <c r="T66" s="62">
        <v>3520.0567811127517</v>
      </c>
      <c r="U66" s="62">
        <v>3403.7852093417732</v>
      </c>
      <c r="V66" s="62">
        <v>3292.3165626603936</v>
      </c>
      <c r="W66" s="62">
        <v>3188.7464499047046</v>
      </c>
      <c r="X66" s="62">
        <v>3094.3060896641614</v>
      </c>
      <c r="Y66" s="62">
        <v>3006.9883280669542</v>
      </c>
      <c r="Z66" s="62">
        <v>2923.4304375403171</v>
      </c>
      <c r="AA66" s="62">
        <v>2843.7485037403162</v>
      </c>
      <c r="AB66" s="62">
        <v>2767.4721459418965</v>
      </c>
      <c r="AC66" s="62">
        <v>2693.422168716455</v>
      </c>
      <c r="AD66" s="62">
        <v>2621.0097973513689</v>
      </c>
      <c r="AE66" s="62">
        <v>2550.7274117133379</v>
      </c>
      <c r="AF66" s="62">
        <v>2482.7412973504352</v>
      </c>
      <c r="AG66" s="62">
        <v>2411.6978523650296</v>
      </c>
      <c r="AH66" s="62">
        <v>2335.0509271043347</v>
      </c>
      <c r="AI66" s="62">
        <v>2254.876044828623</v>
      </c>
      <c r="AJ66" s="62">
        <v>2175.9145579381757</v>
      </c>
      <c r="AK66" s="62">
        <v>2097.5840460163681</v>
      </c>
      <c r="AL66" s="62">
        <v>2018.1736394188745</v>
      </c>
      <c r="AM66" s="62">
        <v>1937.6877342718594</v>
      </c>
      <c r="AN66" s="62">
        <v>1856.9517001105446</v>
      </c>
      <c r="AO66" s="62">
        <v>1777.6958201604077</v>
      </c>
      <c r="AP66" s="62">
        <v>1700.1722167911348</v>
      </c>
      <c r="AQ66" s="62">
        <v>1624.9131808161014</v>
      </c>
      <c r="AR66" s="62">
        <v>1552.297164632505</v>
      </c>
      <c r="AS66" s="62">
        <v>1482.5544928190659</v>
      </c>
      <c r="AT66" s="62">
        <v>1414.5574298826505</v>
      </c>
      <c r="AU66" s="62">
        <v>1347.7519628077566</v>
      </c>
      <c r="AV66" s="62">
        <v>1287.450209338268</v>
      </c>
      <c r="AW66" s="62">
        <v>1236.0536922025549</v>
      </c>
      <c r="AX66" s="62">
        <v>1191.0353528274143</v>
      </c>
      <c r="AY66" s="62">
        <v>1147.3348762011058</v>
      </c>
      <c r="AZ66" s="62">
        <v>1105.7252843702863</v>
      </c>
      <c r="BA66" s="62">
        <v>1064.1279926599077</v>
      </c>
      <c r="BB66" s="62">
        <v>1021.0946534378742</v>
      </c>
      <c r="BC66" s="62">
        <v>977.48020475103249</v>
      </c>
      <c r="BD66" s="62">
        <v>936.11275422237213</v>
      </c>
      <c r="BE66" s="62">
        <v>896.78326795975772</v>
      </c>
      <c r="BF66" s="62">
        <v>857.39502243319623</v>
      </c>
      <c r="BG66" s="62">
        <v>817.11430207508408</v>
      </c>
      <c r="BH66" s="62">
        <v>776.75565744753192</v>
      </c>
      <c r="BI66" s="62">
        <v>737.28069804168581</v>
      </c>
      <c r="BJ66" s="62">
        <v>698.00074449217595</v>
      </c>
      <c r="BK66" s="62">
        <v>661.56933909422389</v>
      </c>
      <c r="BL66" s="62">
        <v>629.34485004576766</v>
      </c>
      <c r="BM66" s="62">
        <v>599.85274441498734</v>
      </c>
      <c r="BN66" s="62">
        <v>570.63130099444845</v>
      </c>
      <c r="BO66" s="62">
        <v>542.30792230033705</v>
      </c>
      <c r="BP66" s="62">
        <v>512.71711623806289</v>
      </c>
      <c r="BQ66" s="62">
        <v>480.5583290619536</v>
      </c>
      <c r="BR66" s="62">
        <v>446.87437066716484</v>
      </c>
      <c r="BS66" s="62">
        <v>414.05850092396139</v>
      </c>
      <c r="BT66" s="62">
        <v>381.96160837690564</v>
      </c>
      <c r="BU66" s="62">
        <v>349.7008041668899</v>
      </c>
      <c r="BV66" s="62">
        <v>317.16358400190433</v>
      </c>
      <c r="BW66" s="62">
        <v>284.89542120502523</v>
      </c>
      <c r="BX66" s="62">
        <v>253.81142726622727</v>
      </c>
      <c r="BY66" s="62">
        <v>223.83375029499047</v>
      </c>
      <c r="BZ66" s="62">
        <v>195.7200302371532</v>
      </c>
      <c r="CA66" s="62">
        <v>169.9171693472091</v>
      </c>
      <c r="CB66" s="62">
        <v>146.15467440569125</v>
      </c>
      <c r="CC66" s="62">
        <v>123.84701403972791</v>
      </c>
      <c r="CD66" s="62">
        <v>103.24231919155945</v>
      </c>
      <c r="CE66" s="62">
        <v>61.5733980404015</v>
      </c>
      <c r="CF66" s="62">
        <v>78.673828837392335</v>
      </c>
      <c r="CG66" s="62">
        <v>63.969548890073092</v>
      </c>
      <c r="CH66" s="62">
        <v>50.92739834194817</v>
      </c>
      <c r="CI66" s="62">
        <v>39.37860494625243</v>
      </c>
      <c r="CJ66" s="62">
        <v>29.671781638176533</v>
      </c>
      <c r="CK66" s="62">
        <v>22.027453012487854</v>
      </c>
      <c r="CL66" s="62">
        <v>16.193869637854899</v>
      </c>
      <c r="CM66" s="62">
        <v>11.594403873439711</v>
      </c>
      <c r="CN66" s="62">
        <v>8.0978407630775777</v>
      </c>
      <c r="CO66" s="62">
        <v>5.3745158970218228</v>
      </c>
      <c r="CP66" s="62">
        <v>3.4743261266418135</v>
      </c>
      <c r="CQ66" s="62">
        <v>2.0495965246974635</v>
      </c>
      <c r="CR66" s="62">
        <v>1.3157699800111788</v>
      </c>
      <c r="CS66" s="62">
        <v>0.96577846713493043</v>
      </c>
      <c r="CT66" s="62">
        <v>0.71566660769742285</v>
      </c>
      <c r="CU66" s="62">
        <v>0.39291500030446741</v>
      </c>
      <c r="CV66" s="62">
        <v>6.5210682823640606E-2</v>
      </c>
      <c r="CW66" s="62">
        <v>7.5941554680695383E-2</v>
      </c>
      <c r="CX66" s="62">
        <v>5.1178004241338199E-2</v>
      </c>
      <c r="CY66" s="62">
        <v>2.5589002120669099E-2</v>
      </c>
    </row>
    <row r="67" spans="1:103" x14ac:dyDescent="0.25">
      <c r="A67">
        <f t="shared" si="1"/>
        <v>2014</v>
      </c>
      <c r="B67" s="21">
        <f t="shared" si="0"/>
        <v>177958.11825660049</v>
      </c>
      <c r="C67" s="62">
        <v>6615.3780476002348</v>
      </c>
      <c r="D67" s="62">
        <v>5991.0576913229143</v>
      </c>
      <c r="E67" s="62">
        <v>6023.5838044549173</v>
      </c>
      <c r="F67" s="62">
        <v>5963.6464274244308</v>
      </c>
      <c r="G67" s="62">
        <v>5872.9499157439568</v>
      </c>
      <c r="H67" s="62">
        <v>5740.2130124727591</v>
      </c>
      <c r="I67" s="62">
        <v>5561.373912075328</v>
      </c>
      <c r="J67" s="62">
        <v>5329.4574323610577</v>
      </c>
      <c r="K67" s="62">
        <v>5045.3585874889395</v>
      </c>
      <c r="L67" s="62">
        <v>4798.6179605293755</v>
      </c>
      <c r="M67" s="62">
        <v>4629.026624174161</v>
      </c>
      <c r="N67" s="62">
        <v>4501.2119326095872</v>
      </c>
      <c r="O67" s="62">
        <v>4349.1612708158882</v>
      </c>
      <c r="P67" s="62">
        <v>4188.9881140191828</v>
      </c>
      <c r="Q67" s="62">
        <v>4037.5100714692103</v>
      </c>
      <c r="R67" s="62">
        <v>3894.8472946490365</v>
      </c>
      <c r="S67" s="62">
        <v>3760.1758790088829</v>
      </c>
      <c r="T67" s="62">
        <v>3631.9676189230936</v>
      </c>
      <c r="U67" s="62">
        <v>3510.2769392446112</v>
      </c>
      <c r="V67" s="62">
        <v>3393.9019842626208</v>
      </c>
      <c r="W67" s="62">
        <v>3282.014747131348</v>
      </c>
      <c r="X67" s="62">
        <v>3177.8395390000865</v>
      </c>
      <c r="Y67" s="62">
        <v>3082.7644330656708</v>
      </c>
      <c r="Z67" s="62">
        <v>2994.7206342887839</v>
      </c>
      <c r="AA67" s="62">
        <v>2910.7018646422271</v>
      </c>
      <c r="AB67" s="62">
        <v>2831.0386964946379</v>
      </c>
      <c r="AC67" s="62">
        <v>2755.1146537000263</v>
      </c>
      <c r="AD67" s="62">
        <v>2681.3871233376121</v>
      </c>
      <c r="AE67" s="62">
        <v>2609.3027351717205</v>
      </c>
      <c r="AF67" s="62">
        <v>2539.4301696251628</v>
      </c>
      <c r="AG67" s="62">
        <v>2471.9244485689396</v>
      </c>
      <c r="AH67" s="62">
        <v>2401.4061682205397</v>
      </c>
      <c r="AI67" s="62">
        <v>2325.3205008927916</v>
      </c>
      <c r="AJ67" s="62">
        <v>2245.7655038591201</v>
      </c>
      <c r="AK67" s="62">
        <v>2167.1752873174796</v>
      </c>
      <c r="AL67" s="62">
        <v>2088.8563104467362</v>
      </c>
      <c r="AM67" s="62">
        <v>2009.2419983727152</v>
      </c>
      <c r="AN67" s="62">
        <v>1928.5734274415074</v>
      </c>
      <c r="AO67" s="62">
        <v>1847.5978750215445</v>
      </c>
      <c r="AP67" s="62">
        <v>1768.262092758483</v>
      </c>
      <c r="AQ67" s="62">
        <v>1690.9371383733412</v>
      </c>
      <c r="AR67" s="62">
        <v>1616.020738223951</v>
      </c>
      <c r="AS67" s="62">
        <v>1543.6428371724517</v>
      </c>
      <c r="AT67" s="62">
        <v>1474.0810318261551</v>
      </c>
      <c r="AU67" s="62">
        <v>1406.1362753355111</v>
      </c>
      <c r="AV67" s="62">
        <v>1339.2154907450501</v>
      </c>
      <c r="AW67" s="62">
        <v>1278.6631858568335</v>
      </c>
      <c r="AX67" s="62">
        <v>1226.983174326077</v>
      </c>
      <c r="AY67" s="62">
        <v>1181.6658993430974</v>
      </c>
      <c r="AZ67" s="62">
        <v>1137.5257080415265</v>
      </c>
      <c r="BA67" s="62">
        <v>1095.2482394149536</v>
      </c>
      <c r="BB67" s="62">
        <v>1052.828373565651</v>
      </c>
      <c r="BC67" s="62">
        <v>1008.9797121576945</v>
      </c>
      <c r="BD67" s="62">
        <v>964.51146078923227</v>
      </c>
      <c r="BE67" s="62">
        <v>922.37794563614705</v>
      </c>
      <c r="BF67" s="62">
        <v>882.47976794929673</v>
      </c>
      <c r="BG67" s="62">
        <v>842.68249221724932</v>
      </c>
      <c r="BH67" s="62">
        <v>802.00700722509725</v>
      </c>
      <c r="BI67" s="62">
        <v>761.31160651240089</v>
      </c>
      <c r="BJ67" s="62">
        <v>721.42508871935161</v>
      </c>
      <c r="BK67" s="62">
        <v>681.61791623739373</v>
      </c>
      <c r="BL67" s="62">
        <v>644.56809803100884</v>
      </c>
      <c r="BM67" s="62">
        <v>611.70752629020819</v>
      </c>
      <c r="BN67" s="62">
        <v>581.54738718707654</v>
      </c>
      <c r="BO67" s="62">
        <v>551.78360318927446</v>
      </c>
      <c r="BP67" s="62">
        <v>523.0213355470845</v>
      </c>
      <c r="BQ67" s="62">
        <v>493.07598239349085</v>
      </c>
      <c r="BR67" s="62">
        <v>460.64051006711645</v>
      </c>
      <c r="BS67" s="62">
        <v>426.75994575250672</v>
      </c>
      <c r="BT67" s="62">
        <v>393.62519156574274</v>
      </c>
      <c r="BU67" s="62">
        <v>361.14832246308231</v>
      </c>
      <c r="BV67" s="62">
        <v>328.67397928448673</v>
      </c>
      <c r="BW67" s="62">
        <v>296.16821671537582</v>
      </c>
      <c r="BX67" s="62">
        <v>264.16473773295729</v>
      </c>
      <c r="BY67" s="62">
        <v>233.64926588535187</v>
      </c>
      <c r="BZ67" s="62">
        <v>204.52083800271078</v>
      </c>
      <c r="CA67" s="62">
        <v>177.37000823415346</v>
      </c>
      <c r="CB67" s="62">
        <v>152.50348100222786</v>
      </c>
      <c r="CC67" s="62">
        <v>129.6164114661249</v>
      </c>
      <c r="CD67" s="62">
        <v>108.431778511323</v>
      </c>
      <c r="CE67" s="62">
        <v>67.684503361158946</v>
      </c>
      <c r="CF67" s="62">
        <v>58.023589406219891</v>
      </c>
      <c r="CG67" s="62">
        <v>73.463807565132427</v>
      </c>
      <c r="CH67" s="62">
        <v>59.248889489207286</v>
      </c>
      <c r="CI67" s="62">
        <v>46.704793013840785</v>
      </c>
      <c r="CJ67" s="62">
        <v>35.53897934280095</v>
      </c>
      <c r="CK67" s="62">
        <v>26.264023289653355</v>
      </c>
      <c r="CL67" s="62">
        <v>19.143733177303908</v>
      </c>
      <c r="CM67" s="62">
        <v>13.818840998654975</v>
      </c>
      <c r="CN67" s="62">
        <v>9.6723645434205565</v>
      </c>
      <c r="CO67" s="62">
        <v>6.4894989421283515</v>
      </c>
      <c r="CP67" s="62">
        <v>4.3070636048071416</v>
      </c>
      <c r="CQ67" s="62">
        <v>2.7842774861977047</v>
      </c>
      <c r="CR67" s="62">
        <v>1.6425186500900217</v>
      </c>
      <c r="CS67" s="62">
        <v>1.0544400838676984</v>
      </c>
      <c r="CT67" s="62">
        <v>0.77396166758168561</v>
      </c>
      <c r="CU67" s="62">
        <v>0.57352544084899271</v>
      </c>
      <c r="CV67" s="62">
        <v>0.3148767126229764</v>
      </c>
      <c r="CW67" s="62">
        <v>5.2258950204233476E-2</v>
      </c>
      <c r="CX67" s="62">
        <v>6.0858524288474429E-2</v>
      </c>
      <c r="CY67" s="62">
        <v>4.1013353324841469E-2</v>
      </c>
    </row>
    <row r="68" spans="1:103" x14ac:dyDescent="0.25">
      <c r="A68">
        <f t="shared" si="1"/>
        <v>2015</v>
      </c>
      <c r="B68" s="21">
        <f t="shared" ref="B68:B131" si="2">SUM(C68:CY68)</f>
        <v>183130.57282306399</v>
      </c>
      <c r="C68" s="62">
        <v>6535.6514012492898</v>
      </c>
      <c r="D68" s="62">
        <v>6108.627675811008</v>
      </c>
      <c r="E68" s="62">
        <v>5735.9661434563886</v>
      </c>
      <c r="F68" s="62">
        <v>5869.0855197666633</v>
      </c>
      <c r="G68" s="62">
        <v>5905.6924508161683</v>
      </c>
      <c r="H68" s="62">
        <v>5887.066911546056</v>
      </c>
      <c r="I68" s="62">
        <v>5798.3807715734711</v>
      </c>
      <c r="J68" s="62">
        <v>5635.2794817806007</v>
      </c>
      <c r="K68" s="62">
        <v>5387.5170164575484</v>
      </c>
      <c r="L68" s="62">
        <v>5056.6965031796099</v>
      </c>
      <c r="M68" s="62">
        <v>4777.5529023103591</v>
      </c>
      <c r="N68" s="62">
        <v>4609.9788796539842</v>
      </c>
      <c r="O68" s="62">
        <v>4502.1391544919852</v>
      </c>
      <c r="P68" s="62">
        <v>4355.4286241263226</v>
      </c>
      <c r="Q68" s="62">
        <v>4193.6618356207473</v>
      </c>
      <c r="R68" s="62">
        <v>4041.0756903276251</v>
      </c>
      <c r="S68" s="62">
        <v>3898.1435279442294</v>
      </c>
      <c r="T68" s="62">
        <v>3763.6790280977621</v>
      </c>
      <c r="U68" s="62">
        <v>3635.3256170613799</v>
      </c>
      <c r="V68" s="62">
        <v>3513.3141760151116</v>
      </c>
      <c r="W68" s="62">
        <v>3396.4097078073428</v>
      </c>
      <c r="X68" s="62">
        <v>3283.6938317225054</v>
      </c>
      <c r="Y68" s="62">
        <v>3178.5306808672567</v>
      </c>
      <c r="Z68" s="62">
        <v>3082.4721260318938</v>
      </c>
      <c r="AA68" s="62">
        <v>2993.3784089683122</v>
      </c>
      <c r="AB68" s="62">
        <v>2908.5905310003955</v>
      </c>
      <c r="AC68" s="62">
        <v>2828.6545170921054</v>
      </c>
      <c r="AD68" s="62">
        <v>2752.8058127730055</v>
      </c>
      <c r="AE68" s="62">
        <v>2679.1326530854508</v>
      </c>
      <c r="AF68" s="62">
        <v>2607.1126899909204</v>
      </c>
      <c r="AG68" s="62">
        <v>2537.3951197216647</v>
      </c>
      <c r="AH68" s="62">
        <v>2470.1240905950203</v>
      </c>
      <c r="AI68" s="62">
        <v>2399.8740849374794</v>
      </c>
      <c r="AJ68" s="62">
        <v>2324.0731725752871</v>
      </c>
      <c r="AK68" s="62">
        <v>2244.8481320351384</v>
      </c>
      <c r="AL68" s="62">
        <v>2166.342964811055</v>
      </c>
      <c r="AM68" s="62">
        <v>2087.7490484855884</v>
      </c>
      <c r="AN68" s="62">
        <v>2007.6386278505236</v>
      </c>
      <c r="AO68" s="62">
        <v>1926.4923348538789</v>
      </c>
      <c r="AP68" s="62">
        <v>1844.9804094228302</v>
      </c>
      <c r="AQ68" s="62">
        <v>1765.2744789052522</v>
      </c>
      <c r="AR68" s="62">
        <v>1687.8654954789845</v>
      </c>
      <c r="AS68" s="62">
        <v>1613.0189642983255</v>
      </c>
      <c r="AT68" s="62">
        <v>1540.6149843578946</v>
      </c>
      <c r="AU68" s="62">
        <v>1470.9794332475717</v>
      </c>
      <c r="AV68" s="62">
        <v>1402.8387795726003</v>
      </c>
      <c r="AW68" s="62">
        <v>1335.5578270668921</v>
      </c>
      <c r="AX68" s="62">
        <v>1274.5331507844635</v>
      </c>
      <c r="AY68" s="62">
        <v>1222.3797850033959</v>
      </c>
      <c r="AZ68" s="62">
        <v>1176.5968779079139</v>
      </c>
      <c r="BA68" s="62">
        <v>1131.8547030194511</v>
      </c>
      <c r="BB68" s="62">
        <v>1088.7534805118044</v>
      </c>
      <c r="BC68" s="62">
        <v>1045.3535261077993</v>
      </c>
      <c r="BD68" s="62">
        <v>1000.5275046956044</v>
      </c>
      <c r="BE68" s="62">
        <v>955.04079147562288</v>
      </c>
      <c r="BF68" s="62">
        <v>911.98509873089176</v>
      </c>
      <c r="BG68" s="62">
        <v>871.37137767339721</v>
      </c>
      <c r="BH68" s="62">
        <v>831.0187276771677</v>
      </c>
      <c r="BI68" s="62">
        <v>789.7981862993862</v>
      </c>
      <c r="BJ68" s="62">
        <v>748.61701450786529</v>
      </c>
      <c r="BK68" s="62">
        <v>708.17166001423607</v>
      </c>
      <c r="BL68" s="62">
        <v>667.69047993590527</v>
      </c>
      <c r="BM68" s="62">
        <v>629.88575734729432</v>
      </c>
      <c r="BN68" s="62">
        <v>596.26699148575915</v>
      </c>
      <c r="BO68" s="62">
        <v>565.32717867031079</v>
      </c>
      <c r="BP68" s="62">
        <v>534.91074844302079</v>
      </c>
      <c r="BQ68" s="62">
        <v>505.60369965658549</v>
      </c>
      <c r="BR68" s="62">
        <v>475.19343854595371</v>
      </c>
      <c r="BS68" s="62">
        <v>442.36174254663473</v>
      </c>
      <c r="BT68" s="62">
        <v>408.16024653194813</v>
      </c>
      <c r="BU68" s="62">
        <v>374.58466650310368</v>
      </c>
      <c r="BV68" s="62">
        <v>341.60853248440134</v>
      </c>
      <c r="BW68" s="62">
        <v>308.8006808508548</v>
      </c>
      <c r="BX68" s="62">
        <v>276.20809731628304</v>
      </c>
      <c r="BY68" s="62">
        <v>244.35281619462722</v>
      </c>
      <c r="BZ68" s="62">
        <v>214.29551124720211</v>
      </c>
      <c r="CA68" s="62">
        <v>185.91157022653178</v>
      </c>
      <c r="CB68" s="62">
        <v>159.62677773056825</v>
      </c>
      <c r="CC68" s="62">
        <v>135.60753508102664</v>
      </c>
      <c r="CD68" s="62">
        <v>113.51445455555049</v>
      </c>
      <c r="CE68" s="62">
        <v>71.586087971497335</v>
      </c>
      <c r="CF68" s="62">
        <v>62.051624494496707</v>
      </c>
      <c r="CG68" s="62">
        <v>52.710869201501787</v>
      </c>
      <c r="CH68" s="62">
        <v>66.196160414956964</v>
      </c>
      <c r="CI68" s="62">
        <v>52.861881318194598</v>
      </c>
      <c r="CJ68" s="62">
        <v>41.007048857437439</v>
      </c>
      <c r="CK68" s="62">
        <v>30.603776453778448</v>
      </c>
      <c r="CL68" s="62">
        <v>22.206291847714748</v>
      </c>
      <c r="CM68" s="62">
        <v>15.892786634800547</v>
      </c>
      <c r="CN68" s="62">
        <v>11.215232759649226</v>
      </c>
      <c r="CO68" s="62">
        <v>7.540966808716786</v>
      </c>
      <c r="CP68" s="62">
        <v>5.0594759852265003</v>
      </c>
      <c r="CQ68" s="62">
        <v>3.3579610798453872</v>
      </c>
      <c r="CR68" s="62">
        <v>2.1707353993348533</v>
      </c>
      <c r="CS68" s="62">
        <v>1.2805740072578859</v>
      </c>
      <c r="CT68" s="62">
        <v>0.82208415931094259</v>
      </c>
      <c r="CU68" s="62">
        <v>0.60341183588067926</v>
      </c>
      <c r="CV68" s="62">
        <v>0.44714364248593924</v>
      </c>
      <c r="CW68" s="62">
        <v>0.24549062724718235</v>
      </c>
      <c r="CX68" s="62">
        <v>4.0743192337242447E-2</v>
      </c>
      <c r="CY68" s="62">
        <v>4.7447768291472216E-2</v>
      </c>
    </row>
    <row r="69" spans="1:103" x14ac:dyDescent="0.25">
      <c r="A69">
        <f t="shared" ref="A69:A132" si="3">A68+1</f>
        <v>2016</v>
      </c>
      <c r="B69" s="21">
        <f t="shared" si="2"/>
        <v>188423.13824827925</v>
      </c>
      <c r="C69" s="62">
        <v>6402.1255730080056</v>
      </c>
      <c r="D69" s="62">
        <v>6183.1605381136324</v>
      </c>
      <c r="E69" s="62">
        <v>5955.5300870080773</v>
      </c>
      <c r="F69" s="62">
        <v>5722.893908246212</v>
      </c>
      <c r="G69" s="62">
        <v>5714.2009320465449</v>
      </c>
      <c r="H69" s="62">
        <v>5847.9407889469394</v>
      </c>
      <c r="I69" s="62">
        <v>5901.8209753857282</v>
      </c>
      <c r="J69" s="62">
        <v>5857.4451347840832</v>
      </c>
      <c r="K69" s="62">
        <v>5710.1617590792403</v>
      </c>
      <c r="L69" s="62">
        <v>5446.4339066018247</v>
      </c>
      <c r="M69" s="62">
        <v>5068.5774762868723</v>
      </c>
      <c r="N69" s="62">
        <v>4756.8078452422615</v>
      </c>
      <c r="O69" s="62">
        <v>4591.247983391213</v>
      </c>
      <c r="P69" s="62">
        <v>4503.4941674856882</v>
      </c>
      <c r="Q69" s="62">
        <v>4362.1424414741641</v>
      </c>
      <c r="R69" s="62">
        <v>4198.7568813211128</v>
      </c>
      <c r="S69" s="62">
        <v>4045.0419236416369</v>
      </c>
      <c r="T69" s="62">
        <v>3901.8255644525634</v>
      </c>
      <c r="U69" s="62">
        <v>3767.5561011641835</v>
      </c>
      <c r="V69" s="62">
        <v>3639.0451723855786</v>
      </c>
      <c r="W69" s="62">
        <v>3516.6987201293236</v>
      </c>
      <c r="X69" s="62">
        <v>3399.2514763532649</v>
      </c>
      <c r="Y69" s="62">
        <v>3285.6906030383507</v>
      </c>
      <c r="Z69" s="62">
        <v>3179.524540674659</v>
      </c>
      <c r="AA69" s="62">
        <v>3082.4668164395021</v>
      </c>
      <c r="AB69" s="62">
        <v>2992.308970449511</v>
      </c>
      <c r="AC69" s="62">
        <v>2906.7390759939863</v>
      </c>
      <c r="AD69" s="62">
        <v>2826.520912513402</v>
      </c>
      <c r="AE69" s="62">
        <v>2750.7410981086696</v>
      </c>
      <c r="AF69" s="62">
        <v>2677.1153804307287</v>
      </c>
      <c r="AG69" s="62">
        <v>2605.153944598223</v>
      </c>
      <c r="AH69" s="62">
        <v>2535.5858129650219</v>
      </c>
      <c r="AI69" s="62">
        <v>2468.5445001552816</v>
      </c>
      <c r="AJ69" s="62">
        <v>2398.5579529154197</v>
      </c>
      <c r="AK69" s="62">
        <v>2323.0360845360351</v>
      </c>
      <c r="AL69" s="62">
        <v>2244.1356722564415</v>
      </c>
      <c r="AM69" s="62">
        <v>2165.7087151613164</v>
      </c>
      <c r="AN69" s="62">
        <v>2086.8308201128598</v>
      </c>
      <c r="AO69" s="62">
        <v>2006.2139127925327</v>
      </c>
      <c r="AP69" s="62">
        <v>1924.5793615511191</v>
      </c>
      <c r="AQ69" s="62">
        <v>1842.5199385414908</v>
      </c>
      <c r="AR69" s="62">
        <v>1762.4344692307927</v>
      </c>
      <c r="AS69" s="62">
        <v>1684.9333840809927</v>
      </c>
      <c r="AT69" s="62">
        <v>1610.1499516865533</v>
      </c>
      <c r="AU69" s="62">
        <v>1537.7132392683473</v>
      </c>
      <c r="AV69" s="62">
        <v>1467.9971349719638</v>
      </c>
      <c r="AW69" s="62">
        <v>1399.6529134979228</v>
      </c>
      <c r="AX69" s="62">
        <v>1332.0032354040359</v>
      </c>
      <c r="AY69" s="62">
        <v>1270.4975154195754</v>
      </c>
      <c r="AZ69" s="62">
        <v>1217.862972250877</v>
      </c>
      <c r="BA69" s="62">
        <v>1171.6077005736677</v>
      </c>
      <c r="BB69" s="62">
        <v>1126.25526695998</v>
      </c>
      <c r="BC69" s="62">
        <v>1082.3213894161656</v>
      </c>
      <c r="BD69" s="62">
        <v>1037.9314895970122</v>
      </c>
      <c r="BE69" s="62">
        <v>992.11772676670762</v>
      </c>
      <c r="BF69" s="62">
        <v>945.60219539976856</v>
      </c>
      <c r="BG69" s="62">
        <v>901.61503476590531</v>
      </c>
      <c r="BH69" s="62">
        <v>860.27716023089783</v>
      </c>
      <c r="BI69" s="62">
        <v>819.36197415243817</v>
      </c>
      <c r="BJ69" s="62">
        <v>777.58953458810254</v>
      </c>
      <c r="BK69" s="62">
        <v>735.91572059246903</v>
      </c>
      <c r="BL69" s="62">
        <v>694.90415024517449</v>
      </c>
      <c r="BM69" s="62">
        <v>653.74149651715629</v>
      </c>
      <c r="BN69" s="62">
        <v>615.1731231974311</v>
      </c>
      <c r="BO69" s="62">
        <v>580.78887329433348</v>
      </c>
      <c r="BP69" s="62">
        <v>549.06165120420656</v>
      </c>
      <c r="BQ69" s="62">
        <v>517.98584851995145</v>
      </c>
      <c r="BR69" s="62">
        <v>488.12793967181369</v>
      </c>
      <c r="BS69" s="62">
        <v>457.24673722924672</v>
      </c>
      <c r="BT69" s="62">
        <v>424.01366536967271</v>
      </c>
      <c r="BU69" s="62">
        <v>389.48608216299493</v>
      </c>
      <c r="BV69" s="62">
        <v>355.46390253679425</v>
      </c>
      <c r="BW69" s="62">
        <v>321.98194287053292</v>
      </c>
      <c r="BX69" s="62">
        <v>288.83623732262197</v>
      </c>
      <c r="BY69" s="62">
        <v>256.15273511154612</v>
      </c>
      <c r="BZ69" s="62">
        <v>224.44362016693731</v>
      </c>
      <c r="CA69" s="62">
        <v>194.84454205483706</v>
      </c>
      <c r="CB69" s="62">
        <v>167.20706339841573</v>
      </c>
      <c r="CC69" s="62">
        <v>141.79061829627295</v>
      </c>
      <c r="CD69" s="62">
        <v>118.62195641956846</v>
      </c>
      <c r="CE69" s="62">
        <v>72.345833554752588</v>
      </c>
      <c r="CF69" s="62">
        <v>63.941630053162307</v>
      </c>
      <c r="CG69" s="62">
        <v>54.921185966873345</v>
      </c>
      <c r="CH69" s="62">
        <v>46.27545614959184</v>
      </c>
      <c r="CI69" s="62">
        <v>57.542187114597255</v>
      </c>
      <c r="CJ69" s="62">
        <v>45.220029762955747</v>
      </c>
      <c r="CK69" s="62">
        <v>34.404856458798406</v>
      </c>
      <c r="CL69" s="62">
        <v>25.210471838958096</v>
      </c>
      <c r="CM69" s="62">
        <v>17.961418343805132</v>
      </c>
      <c r="CN69" s="62">
        <v>12.566892180155213</v>
      </c>
      <c r="CO69" s="62">
        <v>8.5191022094231563</v>
      </c>
      <c r="CP69" s="62">
        <v>5.7281260565951149</v>
      </c>
      <c r="CQ69" s="62">
        <v>3.8431831035501909</v>
      </c>
      <c r="CR69" s="62">
        <v>2.550710651087952</v>
      </c>
      <c r="CS69" s="62">
        <v>1.6488928168375345</v>
      </c>
      <c r="CT69" s="62">
        <v>0.97272531817714403</v>
      </c>
      <c r="CU69" s="62">
        <v>0.62445596342100995</v>
      </c>
      <c r="CV69" s="62">
        <v>0.45835224416724063</v>
      </c>
      <c r="CW69" s="62">
        <v>0.33965076554957063</v>
      </c>
      <c r="CX69" s="62">
        <v>0.18647493010564664</v>
      </c>
      <c r="CY69" s="62">
        <v>3.0948570332659839E-2</v>
      </c>
    </row>
    <row r="70" spans="1:103" x14ac:dyDescent="0.25">
      <c r="A70">
        <f t="shared" si="3"/>
        <v>2017</v>
      </c>
      <c r="B70" s="21">
        <f t="shared" si="2"/>
        <v>193655.96994265073</v>
      </c>
      <c r="C70" s="62">
        <v>6263.9529917503341</v>
      </c>
      <c r="D70" s="62">
        <v>6214.0460213429196</v>
      </c>
      <c r="E70" s="62">
        <v>6108.6339289176385</v>
      </c>
      <c r="F70" s="62">
        <v>5956.8696414063425</v>
      </c>
      <c r="G70" s="62">
        <v>5767.9046961616277</v>
      </c>
      <c r="H70" s="62">
        <v>5550.8936412911416</v>
      </c>
      <c r="I70" s="62">
        <v>5782.0554698919304</v>
      </c>
      <c r="J70" s="62">
        <v>5908.7193964451335</v>
      </c>
      <c r="K70" s="62">
        <v>5908.9263836145738</v>
      </c>
      <c r="L70" s="62">
        <v>5777.7355088380355</v>
      </c>
      <c r="M70" s="62">
        <v>5498.3188319685269</v>
      </c>
      <c r="N70" s="62">
        <v>5073.7075741210201</v>
      </c>
      <c r="O70" s="62">
        <v>4729.5735016768131</v>
      </c>
      <c r="P70" s="62">
        <v>4566.2594685303393</v>
      </c>
      <c r="Q70" s="62">
        <v>4498.8066310322074</v>
      </c>
      <c r="R70" s="62">
        <v>4363.0293492679975</v>
      </c>
      <c r="S70" s="62">
        <v>4198.2368828051212</v>
      </c>
      <c r="T70" s="62">
        <v>4043.5937463728496</v>
      </c>
      <c r="U70" s="62">
        <v>3900.2845190337821</v>
      </c>
      <c r="V70" s="62">
        <v>3766.3911141733229</v>
      </c>
      <c r="W70" s="62">
        <v>3637.894437938332</v>
      </c>
      <c r="X70" s="62">
        <v>3515.3763291321693</v>
      </c>
      <c r="Y70" s="62">
        <v>3397.5406887399768</v>
      </c>
      <c r="Z70" s="62">
        <v>3283.2841329044622</v>
      </c>
      <c r="AA70" s="62">
        <v>3176.2520553552604</v>
      </c>
      <c r="AB70" s="62">
        <v>3078.3211425904765</v>
      </c>
      <c r="AC70" s="62">
        <v>2987.2148554537048</v>
      </c>
      <c r="AD70" s="62">
        <v>2900.9744429112479</v>
      </c>
      <c r="AE70" s="62">
        <v>2820.5806301315915</v>
      </c>
      <c r="AF70" s="62">
        <v>2744.9716554235661</v>
      </c>
      <c r="AG70" s="62">
        <v>2671.4925949872763</v>
      </c>
      <c r="AH70" s="62">
        <v>2599.686400008979</v>
      </c>
      <c r="AI70" s="62">
        <v>2530.3616562686589</v>
      </c>
      <c r="AJ70" s="62">
        <v>2463.6417373382301</v>
      </c>
      <c r="AK70" s="62">
        <v>2394.0135114425807</v>
      </c>
      <c r="AL70" s="62">
        <v>2318.873619027016</v>
      </c>
      <c r="AM70" s="62">
        <v>2240.4053738801017</v>
      </c>
      <c r="AN70" s="62">
        <v>2162.1623780099508</v>
      </c>
      <c r="AO70" s="62">
        <v>2083.1051689903916</v>
      </c>
      <c r="AP70" s="62">
        <v>2002.0876282245481</v>
      </c>
      <c r="AQ70" s="62">
        <v>1920.0717472852177</v>
      </c>
      <c r="AR70" s="62">
        <v>1837.573052736534</v>
      </c>
      <c r="AS70" s="62">
        <v>1757.2130536527668</v>
      </c>
      <c r="AT70" s="62">
        <v>1679.7239193316161</v>
      </c>
      <c r="AU70" s="62">
        <v>1605.1045941874606</v>
      </c>
      <c r="AV70" s="62">
        <v>1532.7318785125995</v>
      </c>
      <c r="AW70" s="62">
        <v>1463.0288005999814</v>
      </c>
      <c r="AX70" s="62">
        <v>1394.5716040981804</v>
      </c>
      <c r="AY70" s="62">
        <v>1326.6422967239716</v>
      </c>
      <c r="AZ70" s="62">
        <v>1264.7356866207119</v>
      </c>
      <c r="BA70" s="62">
        <v>1211.6885982267984</v>
      </c>
      <c r="BB70" s="62">
        <v>1165.0205622463379</v>
      </c>
      <c r="BC70" s="62">
        <v>1119.1163069014926</v>
      </c>
      <c r="BD70" s="62">
        <v>1074.4042982133105</v>
      </c>
      <c r="BE70" s="62">
        <v>1029.0795354897143</v>
      </c>
      <c r="BF70" s="62">
        <v>982.33483834796687</v>
      </c>
      <c r="BG70" s="62">
        <v>934.84789933166053</v>
      </c>
      <c r="BH70" s="62">
        <v>889.98373505412485</v>
      </c>
      <c r="BI70" s="62">
        <v>847.97393096359815</v>
      </c>
      <c r="BJ70" s="62">
        <v>806.54857409500607</v>
      </c>
      <c r="BK70" s="62">
        <v>764.27743559675559</v>
      </c>
      <c r="BL70" s="62">
        <v>722.16457234074653</v>
      </c>
      <c r="BM70" s="62">
        <v>680.63936982958535</v>
      </c>
      <c r="BN70" s="62">
        <v>638.84688847499081</v>
      </c>
      <c r="BO70" s="62">
        <v>599.56328681609955</v>
      </c>
      <c r="BP70" s="62">
        <v>564.45593296082245</v>
      </c>
      <c r="BQ70" s="62">
        <v>531.98006462229387</v>
      </c>
      <c r="BR70" s="62">
        <v>500.28346390028219</v>
      </c>
      <c r="BS70" s="62">
        <v>469.91207710463061</v>
      </c>
      <c r="BT70" s="62">
        <v>438.59953765047197</v>
      </c>
      <c r="BU70" s="62">
        <v>405.00749474587798</v>
      </c>
      <c r="BV70" s="62">
        <v>370.19870721367835</v>
      </c>
      <c r="BW70" s="62">
        <v>335.77331263795327</v>
      </c>
      <c r="BX70" s="62">
        <v>301.82840869025858</v>
      </c>
      <c r="BY70" s="62">
        <v>268.38727600779873</v>
      </c>
      <c r="BZ70" s="62">
        <v>235.6566273714279</v>
      </c>
      <c r="CA70" s="62">
        <v>204.13691325299831</v>
      </c>
      <c r="CB70" s="62">
        <v>175.03780531397658</v>
      </c>
      <c r="CC70" s="62">
        <v>148.18770546479016</v>
      </c>
      <c r="CD70" s="62">
        <v>123.67808133842128</v>
      </c>
      <c r="CE70" s="62">
        <v>70.826584307076359</v>
      </c>
      <c r="CF70" s="62">
        <v>62.91573939533194</v>
      </c>
      <c r="CG70" s="62">
        <v>55.101213174784185</v>
      </c>
      <c r="CH70" s="62">
        <v>46.944113668730047</v>
      </c>
      <c r="CI70" s="62">
        <v>39.164715844595285</v>
      </c>
      <c r="CJ70" s="62">
        <v>47.925350722979374</v>
      </c>
      <c r="CK70" s="62">
        <v>36.938800169551151</v>
      </c>
      <c r="CL70" s="62">
        <v>27.594111167762922</v>
      </c>
      <c r="CM70" s="62">
        <v>19.853462747455538</v>
      </c>
      <c r="CN70" s="62">
        <v>13.827993624919964</v>
      </c>
      <c r="CO70" s="62">
        <v>9.2940313440341615</v>
      </c>
      <c r="CP70" s="62">
        <v>6.3004282858764515</v>
      </c>
      <c r="CQ70" s="62">
        <v>4.2363205118161726</v>
      </c>
      <c r="CR70" s="62">
        <v>2.8422830174084299</v>
      </c>
      <c r="CS70" s="62">
        <v>1.8864158616884394</v>
      </c>
      <c r="CT70" s="62">
        <v>1.2194631180842637</v>
      </c>
      <c r="CU70" s="62">
        <v>0.71939342413951701</v>
      </c>
      <c r="CV70" s="62">
        <v>0.46182566173112777</v>
      </c>
      <c r="CW70" s="62">
        <v>0.3389811946207148</v>
      </c>
      <c r="CX70" s="62">
        <v>0.25119375703945279</v>
      </c>
      <c r="CY70" s="62">
        <v>0.13791029798244467</v>
      </c>
    </row>
    <row r="71" spans="1:103" x14ac:dyDescent="0.25">
      <c r="A71">
        <f t="shared" si="3"/>
        <v>2018</v>
      </c>
      <c r="B71" s="21">
        <f t="shared" si="2"/>
        <v>198771.10211887074</v>
      </c>
      <c r="C71" s="62">
        <v>6140.3867411962874</v>
      </c>
      <c r="D71" s="62">
        <v>6227.4885794235706</v>
      </c>
      <c r="E71" s="62">
        <v>6177.7210301343712</v>
      </c>
      <c r="F71" s="62">
        <v>6074.6274506899044</v>
      </c>
      <c r="G71" s="62">
        <v>5926.8591299122991</v>
      </c>
      <c r="H71" s="62">
        <v>5743.0661986409668</v>
      </c>
      <c r="I71" s="62">
        <v>5532.5243299749636</v>
      </c>
      <c r="J71" s="62">
        <v>5770.6525274587239</v>
      </c>
      <c r="K71" s="62">
        <v>5903.1364129056847</v>
      </c>
      <c r="L71" s="62">
        <v>5905.202071732755</v>
      </c>
      <c r="M71" s="62">
        <v>5772.8651025836925</v>
      </c>
      <c r="N71" s="62">
        <v>5493.1350663590383</v>
      </c>
      <c r="O71" s="62">
        <v>5068.3731060650634</v>
      </c>
      <c r="P71" s="62">
        <v>4723.9695516970087</v>
      </c>
      <c r="Q71" s="62">
        <v>4560.5408685297252</v>
      </c>
      <c r="R71" s="62">
        <v>4493.0455231056194</v>
      </c>
      <c r="S71" s="62">
        <v>4357.0052153091174</v>
      </c>
      <c r="T71" s="62">
        <v>4191.8404983056989</v>
      </c>
      <c r="U71" s="62">
        <v>4036.9577513788481</v>
      </c>
      <c r="V71" s="62">
        <v>3893.5568045754189</v>
      </c>
      <c r="W71" s="62">
        <v>3759.6327339612121</v>
      </c>
      <c r="X71" s="62">
        <v>3631.0262823711173</v>
      </c>
      <c r="Y71" s="62">
        <v>3508.3134042621878</v>
      </c>
      <c r="Z71" s="62">
        <v>3390.3595165594188</v>
      </c>
      <c r="AA71" s="62">
        <v>3276.1684402766646</v>
      </c>
      <c r="AB71" s="62">
        <v>3169.3263523524338</v>
      </c>
      <c r="AC71" s="62">
        <v>3071.5486177686944</v>
      </c>
      <c r="AD71" s="62">
        <v>2980.5919918060226</v>
      </c>
      <c r="AE71" s="62">
        <v>2894.4489221034892</v>
      </c>
      <c r="AF71" s="62">
        <v>2814.0562452494846</v>
      </c>
      <c r="AG71" s="62">
        <v>2738.3872453638346</v>
      </c>
      <c r="AH71" s="62">
        <v>2664.8666385988931</v>
      </c>
      <c r="AI71" s="62">
        <v>2593.0278341227936</v>
      </c>
      <c r="AJ71" s="62">
        <v>2523.635648258507</v>
      </c>
      <c r="AK71" s="62">
        <v>2456.7961695275021</v>
      </c>
      <c r="AL71" s="62">
        <v>2387.0233658961979</v>
      </c>
      <c r="AM71" s="62">
        <v>2311.7509996002364</v>
      </c>
      <c r="AN71" s="62">
        <v>2233.1530018385661</v>
      </c>
      <c r="AO71" s="62">
        <v>2154.7795362279148</v>
      </c>
      <c r="AP71" s="62">
        <v>2075.5919970564928</v>
      </c>
      <c r="AQ71" s="62">
        <v>1994.4332944959544</v>
      </c>
      <c r="AR71" s="62">
        <v>1912.2517347893095</v>
      </c>
      <c r="AS71" s="62">
        <v>1829.5610002956037</v>
      </c>
      <c r="AT71" s="62">
        <v>1748.9785827880221</v>
      </c>
      <c r="AU71" s="62">
        <v>1671.2369810643629</v>
      </c>
      <c r="AV71" s="62">
        <v>1596.3329408744196</v>
      </c>
      <c r="AW71" s="62">
        <v>1523.6417717615993</v>
      </c>
      <c r="AX71" s="62">
        <v>1453.5846118786496</v>
      </c>
      <c r="AY71" s="62">
        <v>1384.7459301587589</v>
      </c>
      <c r="AZ71" s="62">
        <v>1316.4409529391921</v>
      </c>
      <c r="BA71" s="62">
        <v>1254.1487498526033</v>
      </c>
      <c r="BB71" s="62">
        <v>1200.6796550449383</v>
      </c>
      <c r="BC71" s="62">
        <v>1153.5796578640548</v>
      </c>
      <c r="BD71" s="62">
        <v>1107.1936562811279</v>
      </c>
      <c r="BE71" s="62">
        <v>1061.8757990132374</v>
      </c>
      <c r="BF71" s="62">
        <v>1015.8587870429729</v>
      </c>
      <c r="BG71" s="62">
        <v>968.45392052985721</v>
      </c>
      <c r="BH71" s="62">
        <v>920.31419054070636</v>
      </c>
      <c r="BI71" s="62">
        <v>874.80873159487146</v>
      </c>
      <c r="BJ71" s="62">
        <v>832.22065379996707</v>
      </c>
      <c r="BK71" s="62">
        <v>790.3071295312036</v>
      </c>
      <c r="BL71" s="62">
        <v>747.60423043704532</v>
      </c>
      <c r="BM71" s="62">
        <v>705.13183343609046</v>
      </c>
      <c r="BN71" s="62">
        <v>663.25041547332114</v>
      </c>
      <c r="BO71" s="62">
        <v>621.10675506852397</v>
      </c>
      <c r="BP71" s="62">
        <v>581.45407834204116</v>
      </c>
      <c r="BQ71" s="62">
        <v>545.97226331641059</v>
      </c>
      <c r="BR71" s="62">
        <v>513.13803562590033</v>
      </c>
      <c r="BS71" s="62">
        <v>481.16819641307507</v>
      </c>
      <c r="BT71" s="62">
        <v>450.54973310491027</v>
      </c>
      <c r="BU71" s="62">
        <v>419.05987390845542</v>
      </c>
      <c r="BV71" s="62">
        <v>385.42089928527622</v>
      </c>
      <c r="BW71" s="62">
        <v>350.63961560908172</v>
      </c>
      <c r="BX71" s="62">
        <v>316.41387036234283</v>
      </c>
      <c r="BY71" s="62">
        <v>283.03107224345968</v>
      </c>
      <c r="BZ71" s="62">
        <v>250.52357102816288</v>
      </c>
      <c r="CA71" s="62">
        <v>218.85644461101052</v>
      </c>
      <c r="CB71" s="62">
        <v>188.52917761786742</v>
      </c>
      <c r="CC71" s="62">
        <v>160.76766889890573</v>
      </c>
      <c r="CD71" s="62">
        <v>135.37660480046114</v>
      </c>
      <c r="CE71" s="62">
        <v>81.595100503705964</v>
      </c>
      <c r="CF71" s="62">
        <v>71.832300176627399</v>
      </c>
      <c r="CG71" s="62">
        <v>63.228729855245156</v>
      </c>
      <c r="CH71" s="62">
        <v>54.926268213356153</v>
      </c>
      <c r="CI71" s="62">
        <v>46.334353819164818</v>
      </c>
      <c r="CJ71" s="62">
        <v>38.040972436587808</v>
      </c>
      <c r="CK71" s="62">
        <v>45.655692673029016</v>
      </c>
      <c r="CL71" s="62">
        <v>34.550722984586997</v>
      </c>
      <c r="CM71" s="62">
        <v>25.342496567552498</v>
      </c>
      <c r="CN71" s="62">
        <v>17.82512167975942</v>
      </c>
      <c r="CO71" s="62">
        <v>11.926502674643856</v>
      </c>
      <c r="CP71" s="62">
        <v>8.0160067099748051</v>
      </c>
      <c r="CQ71" s="62">
        <v>5.4340547762106901</v>
      </c>
      <c r="CR71" s="62">
        <v>3.6537829916100102</v>
      </c>
      <c r="CS71" s="62">
        <v>2.4514399506322202</v>
      </c>
      <c r="CT71" s="62">
        <v>1.627014332677492</v>
      </c>
      <c r="CU71" s="62">
        <v>1.0517744319212967</v>
      </c>
      <c r="CV71" s="62">
        <v>0.620469449859962</v>
      </c>
      <c r="CW71" s="62">
        <v>0.3983198965270961</v>
      </c>
      <c r="CX71" s="62">
        <v>0.29236780359893494</v>
      </c>
      <c r="CY71" s="62">
        <v>0.21665203907715952</v>
      </c>
    </row>
    <row r="72" spans="1:103" x14ac:dyDescent="0.25">
      <c r="A72">
        <f t="shared" si="3"/>
        <v>2019</v>
      </c>
      <c r="B72" s="21">
        <f t="shared" si="2"/>
        <v>203806.37356228777</v>
      </c>
      <c r="C72" s="62">
        <v>6023.4399830024067</v>
      </c>
      <c r="D72" s="62">
        <v>6161.9884454475578</v>
      </c>
      <c r="E72" s="62">
        <v>6191.5647134255687</v>
      </c>
      <c r="F72" s="62">
        <v>6141.9331113064554</v>
      </c>
      <c r="G72" s="62">
        <v>6041.1494757707533</v>
      </c>
      <c r="H72" s="62">
        <v>5897.3653103032002</v>
      </c>
      <c r="I72" s="62">
        <v>5718.7300340196543</v>
      </c>
      <c r="J72" s="62">
        <v>5514.6411398002028</v>
      </c>
      <c r="K72" s="62">
        <v>5759.759025128038</v>
      </c>
      <c r="L72" s="62">
        <v>5898.0773908327328</v>
      </c>
      <c r="M72" s="62">
        <v>5902.002670484897</v>
      </c>
      <c r="N72" s="62">
        <v>5768.5071249322646</v>
      </c>
      <c r="O72" s="62">
        <v>5488.4386733657566</v>
      </c>
      <c r="P72" s="62">
        <v>5063.4884840780751</v>
      </c>
      <c r="Q72" s="62">
        <v>4718.7841295382768</v>
      </c>
      <c r="R72" s="62">
        <v>4555.2268014485844</v>
      </c>
      <c r="S72" s="62">
        <v>4487.682015290854</v>
      </c>
      <c r="T72" s="62">
        <v>4351.3673425778534</v>
      </c>
      <c r="U72" s="62">
        <v>4185.8153175661864</v>
      </c>
      <c r="V72" s="62">
        <v>4030.6785972202292</v>
      </c>
      <c r="W72" s="62">
        <v>3887.1734953449668</v>
      </c>
      <c r="X72" s="62">
        <v>3753.2068822498113</v>
      </c>
      <c r="Y72" s="62">
        <v>3624.4789014840167</v>
      </c>
      <c r="Z72" s="62">
        <v>3501.5604581325274</v>
      </c>
      <c r="AA72" s="62">
        <v>3383.4776593045403</v>
      </c>
      <c r="AB72" s="62">
        <v>3269.341850735088</v>
      </c>
      <c r="AC72" s="62">
        <v>3162.6802926011092</v>
      </c>
      <c r="AD72" s="62">
        <v>3065.0474410633537</v>
      </c>
      <c r="AE72" s="62">
        <v>2974.2322031785898</v>
      </c>
      <c r="AF72" s="62">
        <v>2888.1789534277882</v>
      </c>
      <c r="AG72" s="62">
        <v>2807.7798607923314</v>
      </c>
      <c r="AH72" s="62">
        <v>2732.0447218763047</v>
      </c>
      <c r="AI72" s="62">
        <v>2658.475693654977</v>
      </c>
      <c r="AJ72" s="62">
        <v>2586.5976469022421</v>
      </c>
      <c r="AK72" s="62">
        <v>2517.131763230198</v>
      </c>
      <c r="AL72" s="62">
        <v>2450.1670603553389</v>
      </c>
      <c r="AM72" s="62">
        <v>2380.2431937212382</v>
      </c>
      <c r="AN72" s="62">
        <v>2304.8318071093581</v>
      </c>
      <c r="AO72" s="62">
        <v>2226.0965503206971</v>
      </c>
      <c r="AP72" s="62">
        <v>2147.5862057421709</v>
      </c>
      <c r="AQ72" s="62">
        <v>2068.260781366519</v>
      </c>
      <c r="AR72" s="62">
        <v>1986.9535404415044</v>
      </c>
      <c r="AS72" s="62">
        <v>1904.5993932601764</v>
      </c>
      <c r="AT72" s="62">
        <v>1821.7092687313148</v>
      </c>
      <c r="AU72" s="62">
        <v>1740.8965412015034</v>
      </c>
      <c r="AV72" s="62">
        <v>1662.8956408802733</v>
      </c>
      <c r="AW72" s="62">
        <v>1587.7002486789384</v>
      </c>
      <c r="AX72" s="62">
        <v>1514.6838985714971</v>
      </c>
      <c r="AY72" s="62">
        <v>1444.2666303199394</v>
      </c>
      <c r="AZ72" s="62">
        <v>1375.0396979299517</v>
      </c>
      <c r="BA72" s="62">
        <v>1306.35302816739</v>
      </c>
      <c r="BB72" s="62">
        <v>1243.6696164015582</v>
      </c>
      <c r="BC72" s="62">
        <v>1189.7734172589448</v>
      </c>
      <c r="BD72" s="62">
        <v>1142.237479633606</v>
      </c>
      <c r="BE72" s="62">
        <v>1095.3649069532216</v>
      </c>
      <c r="BF72" s="62">
        <v>1049.4373738763268</v>
      </c>
      <c r="BG72" s="62">
        <v>1002.7237252321972</v>
      </c>
      <c r="BH72" s="62">
        <v>954.65402042121923</v>
      </c>
      <c r="BI72" s="62">
        <v>905.85700431156977</v>
      </c>
      <c r="BJ72" s="62">
        <v>859.70590309906538</v>
      </c>
      <c r="BK72" s="62">
        <v>816.53582105129237</v>
      </c>
      <c r="BL72" s="62">
        <v>774.12963910744122</v>
      </c>
      <c r="BM72" s="62">
        <v>730.99143482786167</v>
      </c>
      <c r="BN72" s="62">
        <v>688.15572567820698</v>
      </c>
      <c r="BO72" s="62">
        <v>645.91380954302076</v>
      </c>
      <c r="BP72" s="62">
        <v>603.41510267589365</v>
      </c>
      <c r="BQ72" s="62">
        <v>563.3901489317476</v>
      </c>
      <c r="BR72" s="62">
        <v>527.5303352209387</v>
      </c>
      <c r="BS72" s="62">
        <v>494.33464699683759</v>
      </c>
      <c r="BT72" s="62">
        <v>462.08853038117428</v>
      </c>
      <c r="BU72" s="62">
        <v>431.22020636066406</v>
      </c>
      <c r="BV72" s="62">
        <v>399.55009404023633</v>
      </c>
      <c r="BW72" s="62">
        <v>365.86147042369703</v>
      </c>
      <c r="BX72" s="62">
        <v>331.1043240034877</v>
      </c>
      <c r="BY72" s="62">
        <v>297.07536803157018</v>
      </c>
      <c r="BZ72" s="62">
        <v>264.2518035318821</v>
      </c>
      <c r="CA72" s="62">
        <v>232.67563763431303</v>
      </c>
      <c r="CB72" s="62">
        <v>202.06922495457496</v>
      </c>
      <c r="CC72" s="62">
        <v>172.93248395179901</v>
      </c>
      <c r="CD72" s="62">
        <v>146.50644810432726</v>
      </c>
      <c r="CE72" s="62">
        <v>92.387383718145671</v>
      </c>
      <c r="CF72" s="62">
        <v>81.072937700618155</v>
      </c>
      <c r="CG72" s="62">
        <v>70.723424132034239</v>
      </c>
      <c r="CH72" s="62">
        <v>61.747836151052439</v>
      </c>
      <c r="CI72" s="62">
        <v>53.111725761546914</v>
      </c>
      <c r="CJ72" s="62">
        <v>44.090811681062043</v>
      </c>
      <c r="CK72" s="62">
        <v>35.503371719420407</v>
      </c>
      <c r="CL72" s="62">
        <v>41.836721480651114</v>
      </c>
      <c r="CM72" s="62">
        <v>31.086976095969266</v>
      </c>
      <c r="CN72" s="62">
        <v>22.291227650027388</v>
      </c>
      <c r="CO72" s="62">
        <v>15.06172782502771</v>
      </c>
      <c r="CP72" s="62">
        <v>10.077560221870824</v>
      </c>
      <c r="CQ72" s="62">
        <v>6.7733008210727608</v>
      </c>
      <c r="CR72" s="62">
        <v>4.5916238607512234</v>
      </c>
      <c r="CS72" s="62">
        <v>3.0873441393578318</v>
      </c>
      <c r="CT72" s="62">
        <v>2.0713979954340598</v>
      </c>
      <c r="CU72" s="62">
        <v>1.3747814733872952</v>
      </c>
      <c r="CV72" s="62">
        <v>0.88871989271803475</v>
      </c>
      <c r="CW72" s="62">
        <v>0.52427928097383714</v>
      </c>
      <c r="CX72" s="62">
        <v>0.33656913969887098</v>
      </c>
      <c r="CY72" s="62">
        <v>0.24704259312903318</v>
      </c>
    </row>
    <row r="73" spans="1:103" x14ac:dyDescent="0.25">
      <c r="A73">
        <f t="shared" si="3"/>
        <v>2020</v>
      </c>
      <c r="B73" s="21">
        <f t="shared" si="2"/>
        <v>208663.8700655248</v>
      </c>
      <c r="C73" s="62">
        <v>5886.1495529727763</v>
      </c>
      <c r="D73" s="62">
        <v>6070.4566285670917</v>
      </c>
      <c r="E73" s="62">
        <v>6166.5546028673689</v>
      </c>
      <c r="F73" s="62">
        <v>6153.416131046215</v>
      </c>
      <c r="G73" s="62">
        <v>6103.9378458378296</v>
      </c>
      <c r="H73" s="62">
        <v>6005.5005148679684</v>
      </c>
      <c r="I73" s="62">
        <v>5865.7526139323927</v>
      </c>
      <c r="J73" s="62">
        <v>5692.3398396683615</v>
      </c>
      <c r="K73" s="62">
        <v>5494.7773359992389</v>
      </c>
      <c r="L73" s="62">
        <v>5746.798284399144</v>
      </c>
      <c r="M73" s="62">
        <v>5890.9017371993496</v>
      </c>
      <c r="N73" s="62">
        <v>5896.6854676306166</v>
      </c>
      <c r="O73" s="62">
        <v>5762.0790057608647</v>
      </c>
      <c r="P73" s="62">
        <v>5481.7731188442212</v>
      </c>
      <c r="Q73" s="62">
        <v>5056.7865302886503</v>
      </c>
      <c r="R73" s="62">
        <v>4711.9055083073054</v>
      </c>
      <c r="S73" s="62">
        <v>4548.2773885227643</v>
      </c>
      <c r="T73" s="62">
        <v>4480.708406122355</v>
      </c>
      <c r="U73" s="62">
        <v>4344.1675681493844</v>
      </c>
      <c r="V73" s="62">
        <v>4178.2876454175148</v>
      </c>
      <c r="W73" s="62">
        <v>4022.9529824053802</v>
      </c>
      <c r="X73" s="62">
        <v>3879.3947922458628</v>
      </c>
      <c r="Y73" s="62">
        <v>3745.4340854076268</v>
      </c>
      <c r="Z73" s="62">
        <v>3616.6305348125161</v>
      </c>
      <c r="AA73" s="62">
        <v>3493.5506982819402</v>
      </c>
      <c r="AB73" s="62">
        <v>3375.381309866727</v>
      </c>
      <c r="AC73" s="62">
        <v>3261.3414264404196</v>
      </c>
      <c r="AD73" s="62">
        <v>3154.8991779232542</v>
      </c>
      <c r="AE73" s="62">
        <v>3057.4457814717662</v>
      </c>
      <c r="AF73" s="62">
        <v>2966.8044042355068</v>
      </c>
      <c r="AG73" s="62">
        <v>2880.8720661124171</v>
      </c>
      <c r="AH73" s="62">
        <v>2800.4957421977915</v>
      </c>
      <c r="AI73" s="62">
        <v>2724.7212139570688</v>
      </c>
      <c r="AJ73" s="62">
        <v>2651.1302196697525</v>
      </c>
      <c r="AK73" s="62">
        <v>2579.2390738502272</v>
      </c>
      <c r="AL73" s="62">
        <v>2509.7241298648214</v>
      </c>
      <c r="AM73" s="62">
        <v>2442.6581760842778</v>
      </c>
      <c r="AN73" s="62">
        <v>2372.6084324153762</v>
      </c>
      <c r="AO73" s="62">
        <v>2297.0847935228599</v>
      </c>
      <c r="AP73" s="62">
        <v>2218.2410364738148</v>
      </c>
      <c r="AQ73" s="62">
        <v>2139.6214092468581</v>
      </c>
      <c r="AR73" s="62">
        <v>2060.1866728061173</v>
      </c>
      <c r="AS73" s="62">
        <v>1978.7605231269354</v>
      </c>
      <c r="AT73" s="62">
        <v>1896.2626941621045</v>
      </c>
      <c r="AU73" s="62">
        <v>1813.2029490233961</v>
      </c>
      <c r="AV73" s="62">
        <v>1732.1894299129065</v>
      </c>
      <c r="AW73" s="62">
        <v>1653.9567418965337</v>
      </c>
      <c r="AX73" s="62">
        <v>1578.4969607561234</v>
      </c>
      <c r="AY73" s="62">
        <v>1505.1818821659424</v>
      </c>
      <c r="AZ73" s="62">
        <v>1434.4293784951203</v>
      </c>
      <c r="BA73" s="62">
        <v>1364.8392524957806</v>
      </c>
      <c r="BB73" s="62">
        <v>1295.7955088857166</v>
      </c>
      <c r="BC73" s="62">
        <v>1232.742802390487</v>
      </c>
      <c r="BD73" s="62">
        <v>1178.439487508575</v>
      </c>
      <c r="BE73" s="62">
        <v>1130.4842121807637</v>
      </c>
      <c r="BF73" s="62">
        <v>1083.1420887182001</v>
      </c>
      <c r="BG73" s="62">
        <v>1036.6208471486991</v>
      </c>
      <c r="BH73" s="62">
        <v>989.22738058488096</v>
      </c>
      <c r="BI73" s="62">
        <v>940.51031886872295</v>
      </c>
      <c r="BJ73" s="62">
        <v>891.07333343941639</v>
      </c>
      <c r="BK73" s="62">
        <v>844.29315704937244</v>
      </c>
      <c r="BL73" s="62">
        <v>800.55595139269144</v>
      </c>
      <c r="BM73" s="62">
        <v>757.67307607259499</v>
      </c>
      <c r="BN73" s="62">
        <v>714.11466471217614</v>
      </c>
      <c r="BO73" s="62">
        <v>670.93064193184921</v>
      </c>
      <c r="BP73" s="62">
        <v>628.34378927036869</v>
      </c>
      <c r="BQ73" s="62">
        <v>585.50536733886759</v>
      </c>
      <c r="BR73" s="62">
        <v>545.12189976040838</v>
      </c>
      <c r="BS73" s="62">
        <v>508.89697174584546</v>
      </c>
      <c r="BT73" s="62">
        <v>475.35204975056598</v>
      </c>
      <c r="BU73" s="62">
        <v>442.84123417854863</v>
      </c>
      <c r="BV73" s="62">
        <v>411.73377721586695</v>
      </c>
      <c r="BW73" s="62">
        <v>379.89494685371409</v>
      </c>
      <c r="BX73" s="62">
        <v>346.16847245025735</v>
      </c>
      <c r="BY73" s="62">
        <v>311.4484096756758</v>
      </c>
      <c r="BZ73" s="62">
        <v>277.62808917318904</v>
      </c>
      <c r="CA73" s="62">
        <v>245.37586312360443</v>
      </c>
      <c r="CB73" s="62">
        <v>214.74224425236662</v>
      </c>
      <c r="CC73" s="62">
        <v>185.2076474933549</v>
      </c>
      <c r="CD73" s="62">
        <v>157.2721675116087</v>
      </c>
      <c r="CE73" s="62">
        <v>103.90779185825254</v>
      </c>
      <c r="CF73" s="62">
        <v>89.704134064798509</v>
      </c>
      <c r="CG73" s="62">
        <v>78.002294331045732</v>
      </c>
      <c r="CH73" s="62">
        <v>67.492967855337611</v>
      </c>
      <c r="CI73" s="62">
        <v>58.347200594638849</v>
      </c>
      <c r="CJ73" s="62">
        <v>49.388218129184089</v>
      </c>
      <c r="CK73" s="62">
        <v>40.21184912448642</v>
      </c>
      <c r="CL73" s="62">
        <v>31.792177053413305</v>
      </c>
      <c r="CM73" s="62">
        <v>36.784676811334464</v>
      </c>
      <c r="CN73" s="62">
        <v>26.720896889543205</v>
      </c>
      <c r="CO73" s="62">
        <v>18.406204397888263</v>
      </c>
      <c r="CP73" s="62">
        <v>12.436696860546416</v>
      </c>
      <c r="CQ73" s="62">
        <v>8.3211941570905221</v>
      </c>
      <c r="CR73" s="62">
        <v>5.5928171080741915</v>
      </c>
      <c r="CS73" s="62">
        <v>3.7913733880468454</v>
      </c>
      <c r="CT73" s="62">
        <v>2.5492668312313818</v>
      </c>
      <c r="CU73" s="62">
        <v>1.71038470791843</v>
      </c>
      <c r="CV73" s="62">
        <v>1.1351778914502921</v>
      </c>
      <c r="CW73" s="62">
        <v>0.73382948012813376</v>
      </c>
      <c r="CX73" s="62">
        <v>0.43290534548780141</v>
      </c>
      <c r="CY73" s="62">
        <v>0.27791023790074737</v>
      </c>
    </row>
    <row r="74" spans="1:103" x14ac:dyDescent="0.25">
      <c r="A74">
        <f t="shared" si="3"/>
        <v>2021</v>
      </c>
      <c r="B74" s="21">
        <f t="shared" si="2"/>
        <v>213241.47185951425</v>
      </c>
      <c r="C74" s="62">
        <v>5692.0760512071556</v>
      </c>
      <c r="D74" s="62">
        <v>5916.4233897349441</v>
      </c>
      <c r="E74" s="62">
        <v>6058.7297376687266</v>
      </c>
      <c r="F74" s="62">
        <v>6127.2612387814761</v>
      </c>
      <c r="G74" s="62">
        <v>6114.8800876522873</v>
      </c>
      <c r="H74" s="62">
        <v>6065.5578985131324</v>
      </c>
      <c r="I74" s="62">
        <v>5969.4733568122847</v>
      </c>
      <c r="J74" s="62">
        <v>5833.7688999014854</v>
      </c>
      <c r="K74" s="62">
        <v>5665.5881231151861</v>
      </c>
      <c r="L74" s="62">
        <v>5474.5631266304026</v>
      </c>
      <c r="M74" s="62">
        <v>5733.4686908957265</v>
      </c>
      <c r="N74" s="62">
        <v>5883.3457323520088</v>
      </c>
      <c r="O74" s="62">
        <v>5890.98720802963</v>
      </c>
      <c r="P74" s="62">
        <v>5755.2788214022703</v>
      </c>
      <c r="Q74" s="62">
        <v>5474.7534851810324</v>
      </c>
      <c r="R74" s="62">
        <v>5049.7586262587765</v>
      </c>
      <c r="S74" s="62">
        <v>4704.7228859829593</v>
      </c>
      <c r="T74" s="62">
        <v>4541.0350657902245</v>
      </c>
      <c r="U74" s="62">
        <v>4473.4459356113539</v>
      </c>
      <c r="V74" s="62">
        <v>4336.6879710610074</v>
      </c>
      <c r="W74" s="62">
        <v>4170.4912477018433</v>
      </c>
      <c r="X74" s="62">
        <v>4014.9681590943551</v>
      </c>
      <c r="Y74" s="62">
        <v>3871.3670510052425</v>
      </c>
      <c r="Z74" s="62">
        <v>3737.4201940300431</v>
      </c>
      <c r="AA74" s="62">
        <v>3608.5498748038922</v>
      </c>
      <c r="AB74" s="62">
        <v>3485.3164623704201</v>
      </c>
      <c r="AC74" s="62">
        <v>3367.0683614082945</v>
      </c>
      <c r="AD74" s="62">
        <v>3253.1319332472417</v>
      </c>
      <c r="AE74" s="62">
        <v>3146.9156103216692</v>
      </c>
      <c r="AF74" s="62">
        <v>3049.6479464139161</v>
      </c>
      <c r="AG74" s="62">
        <v>2959.1866542734592</v>
      </c>
      <c r="AH74" s="62">
        <v>2873.3802928866071</v>
      </c>
      <c r="AI74" s="62">
        <v>2793.032273814963</v>
      </c>
      <c r="AJ74" s="62">
        <v>2717.2230101801315</v>
      </c>
      <c r="AK74" s="62">
        <v>2643.6147722909704</v>
      </c>
      <c r="AL74" s="62">
        <v>2571.7150590439219</v>
      </c>
      <c r="AM74" s="62">
        <v>2502.156433489245</v>
      </c>
      <c r="AN74" s="62">
        <v>2434.9929042488202</v>
      </c>
      <c r="AO74" s="62">
        <v>2364.8217330827433</v>
      </c>
      <c r="AP74" s="62">
        <v>2289.1912930758194</v>
      </c>
      <c r="AQ74" s="62">
        <v>2210.2437878519609</v>
      </c>
      <c r="AR74" s="62">
        <v>2131.5203219658115</v>
      </c>
      <c r="AS74" s="62">
        <v>2051.9815192218598</v>
      </c>
      <c r="AT74" s="62">
        <v>1970.4416091861353</v>
      </c>
      <c r="AU74" s="62">
        <v>1887.8053974970201</v>
      </c>
      <c r="AV74" s="62">
        <v>1804.5815442048597</v>
      </c>
      <c r="AW74" s="62">
        <v>1723.3726572730679</v>
      </c>
      <c r="AX74" s="62">
        <v>1644.9134109543345</v>
      </c>
      <c r="AY74" s="62">
        <v>1569.1940484013348</v>
      </c>
      <c r="AZ74" s="62">
        <v>1495.5848096862596</v>
      </c>
      <c r="BA74" s="62">
        <v>1424.5023374949039</v>
      </c>
      <c r="BB74" s="62">
        <v>1354.5532859744912</v>
      </c>
      <c r="BC74" s="62">
        <v>1285.1570044491627</v>
      </c>
      <c r="BD74" s="62">
        <v>1221.7399707650745</v>
      </c>
      <c r="BE74" s="62">
        <v>1167.0323291817299</v>
      </c>
      <c r="BF74" s="62">
        <v>1118.6611710541295</v>
      </c>
      <c r="BG74" s="62">
        <v>1070.8528010289663</v>
      </c>
      <c r="BH74" s="62">
        <v>1023.7413034892852</v>
      </c>
      <c r="BI74" s="62">
        <v>975.67105529238881</v>
      </c>
      <c r="BJ74" s="62">
        <v>926.30986999816992</v>
      </c>
      <c r="BK74" s="62">
        <v>876.23649768946257</v>
      </c>
      <c r="BL74" s="62">
        <v>828.83032331420304</v>
      </c>
      <c r="BM74" s="62">
        <v>784.52958792696086</v>
      </c>
      <c r="BN74" s="62">
        <v>741.1722239407693</v>
      </c>
      <c r="BO74" s="62">
        <v>697.19677549067001</v>
      </c>
      <c r="BP74" s="62">
        <v>653.66769238912843</v>
      </c>
      <c r="BQ74" s="62">
        <v>610.73864916763955</v>
      </c>
      <c r="BR74" s="62">
        <v>567.56298485447689</v>
      </c>
      <c r="BS74" s="62">
        <v>526.82432393567001</v>
      </c>
      <c r="BT74" s="62">
        <v>490.23658021799031</v>
      </c>
      <c r="BU74" s="62">
        <v>456.3443283148365</v>
      </c>
      <c r="BV74" s="62">
        <v>423.5712679909297</v>
      </c>
      <c r="BW74" s="62">
        <v>392.22693933010339</v>
      </c>
      <c r="BX74" s="62">
        <v>360.22122776822152</v>
      </c>
      <c r="BY74" s="62">
        <v>326.45945314918907</v>
      </c>
      <c r="BZ74" s="62">
        <v>291.77825140906691</v>
      </c>
      <c r="CA74" s="62">
        <v>258.16895052304136</v>
      </c>
      <c r="CB74" s="62">
        <v>226.49005065381402</v>
      </c>
      <c r="CC74" s="62">
        <v>196.80041490593001</v>
      </c>
      <c r="CD74" s="62">
        <v>168.33976852325478</v>
      </c>
      <c r="CE74" s="62">
        <v>115.96460110457531</v>
      </c>
      <c r="CF74" s="62">
        <v>98.554624814207315</v>
      </c>
      <c r="CG74" s="62">
        <v>84.308823491897229</v>
      </c>
      <c r="CH74" s="62">
        <v>72.716292384556496</v>
      </c>
      <c r="CI74" s="62">
        <v>62.299693559423858</v>
      </c>
      <c r="CJ74" s="62">
        <v>53.000756954054495</v>
      </c>
      <c r="CK74" s="62">
        <v>44.000581063351518</v>
      </c>
      <c r="CL74" s="62">
        <v>35.174976582153263</v>
      </c>
      <c r="CM74" s="62">
        <v>27.306036909670102</v>
      </c>
      <c r="CN74" s="62">
        <v>30.886493078933235</v>
      </c>
      <c r="CO74" s="62">
        <v>21.553131975506648</v>
      </c>
      <c r="CP74" s="62">
        <v>14.846483416920158</v>
      </c>
      <c r="CQ74" s="62">
        <v>10.031466005155803</v>
      </c>
      <c r="CR74" s="62">
        <v>6.7118928156850792</v>
      </c>
      <c r="CS74" s="62">
        <v>4.5111781143980592</v>
      </c>
      <c r="CT74" s="62">
        <v>3.0581297977679665</v>
      </c>
      <c r="CU74" s="62">
        <v>2.056244020604463</v>
      </c>
      <c r="CV74" s="62">
        <v>1.3795999247720052</v>
      </c>
      <c r="CW74" s="62">
        <v>0.91563688940696197</v>
      </c>
      <c r="CX74" s="62">
        <v>0.59190841153646179</v>
      </c>
      <c r="CY74" s="62">
        <v>0.3491823677465038</v>
      </c>
    </row>
    <row r="75" spans="1:103" x14ac:dyDescent="0.25">
      <c r="A75">
        <f t="shared" si="3"/>
        <v>2022</v>
      </c>
      <c r="B75" s="21">
        <f t="shared" si="2"/>
        <v>217476.34896789875</v>
      </c>
      <c r="C75" s="62">
        <v>5422.0266090864234</v>
      </c>
      <c r="D75" s="62">
        <v>5695.3193291797179</v>
      </c>
      <c r="E75" s="62">
        <v>5890.8386881563283</v>
      </c>
      <c r="F75" s="62">
        <v>6015.2259484513588</v>
      </c>
      <c r="G75" s="62">
        <v>6075.1198249379522</v>
      </c>
      <c r="H75" s="62">
        <v>6077.1606536650479</v>
      </c>
      <c r="I75" s="62">
        <v>6027.9883074884929</v>
      </c>
      <c r="J75" s="62">
        <v>5934.2424276676029</v>
      </c>
      <c r="K75" s="62">
        <v>5802.5633502513119</v>
      </c>
      <c r="L75" s="62">
        <v>5639.5907164989303</v>
      </c>
      <c r="M75" s="62">
        <v>5455.0765935961699</v>
      </c>
      <c r="N75" s="62">
        <v>5720.8987224709917</v>
      </c>
      <c r="O75" s="62">
        <v>5876.5682462421091</v>
      </c>
      <c r="P75" s="62">
        <v>5886.0675185797709</v>
      </c>
      <c r="Q75" s="62">
        <v>5749.2399845522186</v>
      </c>
      <c r="R75" s="62">
        <v>5468.4581576890378</v>
      </c>
      <c r="S75" s="62">
        <v>5043.3985439027183</v>
      </c>
      <c r="T75" s="62">
        <v>4698.1631430918533</v>
      </c>
      <c r="U75" s="62">
        <v>4534.3938940384178</v>
      </c>
      <c r="V75" s="62">
        <v>4466.7755157173142</v>
      </c>
      <c r="W75" s="62">
        <v>4329.7827087780333</v>
      </c>
      <c r="X75" s="62">
        <v>4163.2468449685093</v>
      </c>
      <c r="Y75" s="62">
        <v>4007.5157002527121</v>
      </c>
      <c r="Z75" s="62">
        <v>3863.8519078539912</v>
      </c>
      <c r="AA75" s="62">
        <v>3729.9016836884011</v>
      </c>
      <c r="AB75" s="62">
        <v>3600.9473956381139</v>
      </c>
      <c r="AC75" s="62">
        <v>3477.5442940360103</v>
      </c>
      <c r="AD75" s="62">
        <v>3359.2016016300363</v>
      </c>
      <c r="AE75" s="62">
        <v>3245.3539168823681</v>
      </c>
      <c r="AF75" s="62">
        <v>3139.3490353092598</v>
      </c>
      <c r="AG75" s="62">
        <v>3042.2547581867625</v>
      </c>
      <c r="AH75" s="62">
        <v>2951.9610888964312</v>
      </c>
      <c r="AI75" s="62">
        <v>2866.2698288239803</v>
      </c>
      <c r="AJ75" s="62">
        <v>2785.9389467814894</v>
      </c>
      <c r="AK75" s="62">
        <v>2710.085396571013</v>
      </c>
      <c r="AL75" s="62">
        <v>2636.4502024641615</v>
      </c>
      <c r="AM75" s="62">
        <v>2564.532550009716</v>
      </c>
      <c r="AN75" s="62">
        <v>2494.9202407955354</v>
      </c>
      <c r="AO75" s="62">
        <v>2427.65105304897</v>
      </c>
      <c r="AP75" s="62">
        <v>2357.3493711104134</v>
      </c>
      <c r="AQ75" s="62">
        <v>2281.6017163643555</v>
      </c>
      <c r="AR75" s="62">
        <v>2202.5404200156072</v>
      </c>
      <c r="AS75" s="62">
        <v>2123.7024603583441</v>
      </c>
      <c r="AT75" s="62">
        <v>2044.0491858527719</v>
      </c>
      <c r="AU75" s="62">
        <v>1962.3844515401604</v>
      </c>
      <c r="AV75" s="62">
        <v>1879.5996072820994</v>
      </c>
      <c r="AW75" s="62">
        <v>1796.2005098293093</v>
      </c>
      <c r="AX75" s="62">
        <v>1714.785296180027</v>
      </c>
      <c r="AY75" s="62">
        <v>1636.0893437921375</v>
      </c>
      <c r="AZ75" s="62">
        <v>1560.1006466545593</v>
      </c>
      <c r="BA75" s="62">
        <v>1486.1877774336863</v>
      </c>
      <c r="BB75" s="62">
        <v>1414.7655490831169</v>
      </c>
      <c r="BC75" s="62">
        <v>1344.4486406042549</v>
      </c>
      <c r="BD75" s="62">
        <v>1274.6910163007694</v>
      </c>
      <c r="BE75" s="62">
        <v>1210.9006631765576</v>
      </c>
      <c r="BF75" s="62">
        <v>1155.7821951695041</v>
      </c>
      <c r="BG75" s="62">
        <v>1106.9888266765615</v>
      </c>
      <c r="BH75" s="62">
        <v>1058.7078821807597</v>
      </c>
      <c r="BI75" s="62">
        <v>1011.0000130430975</v>
      </c>
      <c r="BJ75" s="62">
        <v>962.24693223824352</v>
      </c>
      <c r="BK75" s="62">
        <v>912.2353128701368</v>
      </c>
      <c r="BL75" s="62">
        <v>861.51889071464154</v>
      </c>
      <c r="BM75" s="62">
        <v>813.48088253365438</v>
      </c>
      <c r="BN75" s="62">
        <v>768.61055774832118</v>
      </c>
      <c r="BO75" s="62">
        <v>724.7734590324834</v>
      </c>
      <c r="BP75" s="62">
        <v>680.37516927826618</v>
      </c>
      <c r="BQ75" s="62">
        <v>636.49521864302699</v>
      </c>
      <c r="BR75" s="62">
        <v>593.21832676773806</v>
      </c>
      <c r="BS75" s="62">
        <v>549.70009817391917</v>
      </c>
      <c r="BT75" s="62">
        <v>508.60070928626277</v>
      </c>
      <c r="BU75" s="62">
        <v>471.64559800906221</v>
      </c>
      <c r="BV75" s="62">
        <v>437.40180256061154</v>
      </c>
      <c r="BW75" s="62">
        <v>404.36180831255336</v>
      </c>
      <c r="BX75" s="62">
        <v>372.77675610926292</v>
      </c>
      <c r="BY75" s="62">
        <v>340.60018534162634</v>
      </c>
      <c r="BZ75" s="62">
        <v>306.79832368614109</v>
      </c>
      <c r="CA75" s="62">
        <v>272.15154617094004</v>
      </c>
      <c r="CB75" s="62">
        <v>238.74891212387394</v>
      </c>
      <c r="CC75" s="62">
        <v>207.63869726666243</v>
      </c>
      <c r="CD75" s="62">
        <v>178.88921177840353</v>
      </c>
      <c r="CE75" s="62">
        <v>127.39319131377627</v>
      </c>
      <c r="CF75" s="62">
        <v>107.74199241220035</v>
      </c>
      <c r="CG75" s="62">
        <v>90.733622536509628</v>
      </c>
      <c r="CH75" s="62">
        <v>76.988888521075623</v>
      </c>
      <c r="CI75" s="62">
        <v>65.749095509346489</v>
      </c>
      <c r="CJ75" s="62">
        <v>55.434307849457447</v>
      </c>
      <c r="CK75" s="62">
        <v>46.253840359468946</v>
      </c>
      <c r="CL75" s="62">
        <v>37.70238770359709</v>
      </c>
      <c r="CM75" s="62">
        <v>29.59394704020351</v>
      </c>
      <c r="CN75" s="62">
        <v>22.459030211116925</v>
      </c>
      <c r="CO75" s="62">
        <v>24.403865803860995</v>
      </c>
      <c r="CP75" s="62">
        <v>17.029441932400054</v>
      </c>
      <c r="CQ75" s="62">
        <v>11.730421710222881</v>
      </c>
      <c r="CR75" s="62">
        <v>7.9260066715955872</v>
      </c>
      <c r="CS75" s="62">
        <v>5.303163785713112</v>
      </c>
      <c r="CT75" s="62">
        <v>3.5643472063901673</v>
      </c>
      <c r="CU75" s="62">
        <v>2.4162726731323558</v>
      </c>
      <c r="CV75" s="62">
        <v>1.6246682007757429</v>
      </c>
      <c r="CW75" s="62">
        <v>1.0900418944006431</v>
      </c>
      <c r="CX75" s="62">
        <v>0.72345797617901564</v>
      </c>
      <c r="CY75" s="62">
        <v>0.46767541418176573</v>
      </c>
    </row>
    <row r="76" spans="1:103" x14ac:dyDescent="0.25">
      <c r="A76">
        <f t="shared" si="3"/>
        <v>2023</v>
      </c>
      <c r="B76" s="21">
        <f t="shared" si="2"/>
        <v>221347.73009021056</v>
      </c>
      <c r="C76" s="62">
        <v>5054.2601012410933</v>
      </c>
      <c r="D76" s="62">
        <v>5417.1484911246926</v>
      </c>
      <c r="E76" s="62">
        <v>5673.2250190838558</v>
      </c>
      <c r="F76" s="62">
        <v>5859.3644865175693</v>
      </c>
      <c r="G76" s="62">
        <v>5980.8220505577483</v>
      </c>
      <c r="H76" s="62">
        <v>6042.8514787570684</v>
      </c>
      <c r="I76" s="62">
        <v>6052.1588805823567</v>
      </c>
      <c r="J76" s="62">
        <v>6015.4499023073613</v>
      </c>
      <c r="K76" s="62">
        <v>5930.7237814067385</v>
      </c>
      <c r="L76" s="62">
        <v>5800.3340019391235</v>
      </c>
      <c r="M76" s="62">
        <v>5633.8881148480878</v>
      </c>
      <c r="N76" s="62">
        <v>5448.4135610861285</v>
      </c>
      <c r="O76" s="62">
        <v>5713.7852052333346</v>
      </c>
      <c r="P76" s="62">
        <v>5868.9955048615775</v>
      </c>
      <c r="Q76" s="62">
        <v>5878.2463501337616</v>
      </c>
      <c r="R76" s="62">
        <v>5741.3446153720215</v>
      </c>
      <c r="S76" s="62">
        <v>5460.4335382033914</v>
      </c>
      <c r="T76" s="62">
        <v>5035.2723670377945</v>
      </c>
      <c r="U76" s="62">
        <v>4689.9674644923562</v>
      </c>
      <c r="V76" s="62">
        <v>4526.1380872363461</v>
      </c>
      <c r="W76" s="62">
        <v>4458.4995998762415</v>
      </c>
      <c r="X76" s="62">
        <v>4321.5724903900391</v>
      </c>
      <c r="Y76" s="62">
        <v>4155.1642690678327</v>
      </c>
      <c r="Z76" s="62">
        <v>3999.58967092178</v>
      </c>
      <c r="AA76" s="62">
        <v>3856.0823079767706</v>
      </c>
      <c r="AB76" s="62">
        <v>3722.270586747682</v>
      </c>
      <c r="AC76" s="62">
        <v>3593.442222100206</v>
      </c>
      <c r="AD76" s="62">
        <v>3470.1454117355102</v>
      </c>
      <c r="AE76" s="62">
        <v>3351.8687836235376</v>
      </c>
      <c r="AF76" s="62">
        <v>3238.0471222145266</v>
      </c>
      <c r="AG76" s="62">
        <v>3132.0305132006879</v>
      </c>
      <c r="AH76" s="62">
        <v>3034.8808521635578</v>
      </c>
      <c r="AI76" s="62">
        <v>2944.483017202464</v>
      </c>
      <c r="AJ76" s="62">
        <v>2858.6586441053123</v>
      </c>
      <c r="AK76" s="62">
        <v>2778.1822829712346</v>
      </c>
      <c r="AL76" s="62">
        <v>2702.1762095903814</v>
      </c>
      <c r="AM76" s="62">
        <v>2628.3761930010864</v>
      </c>
      <c r="AN76" s="62">
        <v>2556.2907357461891</v>
      </c>
      <c r="AO76" s="62">
        <v>2486.4736200715488</v>
      </c>
      <c r="AP76" s="62">
        <v>2418.937452256715</v>
      </c>
      <c r="AQ76" s="62">
        <v>2348.3362080993888</v>
      </c>
      <c r="AR76" s="62">
        <v>2272.313427404647</v>
      </c>
      <c r="AS76" s="62">
        <v>2192.9978127704817</v>
      </c>
      <c r="AT76" s="62">
        <v>2113.867541400723</v>
      </c>
      <c r="AU76" s="62">
        <v>2033.8603210972958</v>
      </c>
      <c r="AV76" s="62">
        <v>1951.7948696715907</v>
      </c>
      <c r="AW76" s="62">
        <v>1868.5868974870098</v>
      </c>
      <c r="AX76" s="62">
        <v>1784.7199385053664</v>
      </c>
      <c r="AY76" s="62">
        <v>1702.8725642719307</v>
      </c>
      <c r="AZ76" s="62">
        <v>1623.8231386132484</v>
      </c>
      <c r="BA76" s="62">
        <v>1547.50777639496</v>
      </c>
      <c r="BB76" s="62">
        <v>1473.2223401583478</v>
      </c>
      <c r="BC76" s="62">
        <v>1401.4158451801693</v>
      </c>
      <c r="BD76" s="62">
        <v>1330.5827120371225</v>
      </c>
      <c r="BE76" s="62">
        <v>1260.1688060830006</v>
      </c>
      <c r="BF76" s="62">
        <v>1195.6427599493923</v>
      </c>
      <c r="BG76" s="62">
        <v>1139.7883325120863</v>
      </c>
      <c r="BH76" s="62">
        <v>1090.2546540260569</v>
      </c>
      <c r="BI76" s="62">
        <v>1041.2965779246108</v>
      </c>
      <c r="BJ76" s="62">
        <v>992.92811859149492</v>
      </c>
      <c r="BK76" s="62">
        <v>943.52212896085814</v>
      </c>
      <c r="BL76" s="62">
        <v>892.90543026863918</v>
      </c>
      <c r="BM76" s="62">
        <v>841.626162241408</v>
      </c>
      <c r="BN76" s="62">
        <v>793.01328030903528</v>
      </c>
      <c r="BO76" s="62">
        <v>747.5837766838348</v>
      </c>
      <c r="BP76" s="62">
        <v>703.27050394758021</v>
      </c>
      <c r="BQ76" s="62">
        <v>658.51181920610406</v>
      </c>
      <c r="BR76" s="62">
        <v>614.39432719775027</v>
      </c>
      <c r="BS76" s="62">
        <v>570.90547283892556</v>
      </c>
      <c r="BT76" s="62">
        <v>527.2053974610044</v>
      </c>
      <c r="BU76" s="62">
        <v>485.92750009307611</v>
      </c>
      <c r="BV76" s="62">
        <v>448.79537851519126</v>
      </c>
      <c r="BW76" s="62">
        <v>414.38740896178274</v>
      </c>
      <c r="BX76" s="62">
        <v>381.40972568912724</v>
      </c>
      <c r="BY76" s="62">
        <v>350.11717591898542</v>
      </c>
      <c r="BZ76" s="62">
        <v>318.47835230096814</v>
      </c>
      <c r="CA76" s="62">
        <v>285.384600296413</v>
      </c>
      <c r="CB76" s="62">
        <v>251.56905460923014</v>
      </c>
      <c r="CC76" s="62">
        <v>219.19878663376758</v>
      </c>
      <c r="CD76" s="62">
        <v>189.43815487810483</v>
      </c>
      <c r="CE76" s="62">
        <v>143.18473911287967</v>
      </c>
      <c r="CF76" s="62">
        <v>122.12530080742997</v>
      </c>
      <c r="CG76" s="62">
        <v>102.34723377384981</v>
      </c>
      <c r="CH76" s="62">
        <v>85.491539265963979</v>
      </c>
      <c r="CI76" s="62">
        <v>71.826709402617396</v>
      </c>
      <c r="CJ76" s="62">
        <v>60.364605512173398</v>
      </c>
      <c r="CK76" s="62">
        <v>49.916510709388099</v>
      </c>
      <c r="CL76" s="62">
        <v>40.893859985465241</v>
      </c>
      <c r="CM76" s="62">
        <v>32.729381292759896</v>
      </c>
      <c r="CN76" s="62">
        <v>25.115109958020351</v>
      </c>
      <c r="CO76" s="62">
        <v>18.309685826922628</v>
      </c>
      <c r="CP76" s="62">
        <v>19.895209705444088</v>
      </c>
      <c r="CQ76" s="62">
        <v>13.883223303013699</v>
      </c>
      <c r="CR76" s="62">
        <v>9.5632061630684273</v>
      </c>
      <c r="CS76" s="62">
        <v>6.4616633334049345</v>
      </c>
      <c r="CT76" s="62">
        <v>4.3233951730051929</v>
      </c>
      <c r="CU76" s="62">
        <v>2.9058279415274768</v>
      </c>
      <c r="CV76" s="62">
        <v>1.9698621490492112</v>
      </c>
      <c r="CW76" s="62">
        <v>1.3245079618117728</v>
      </c>
      <c r="CX76" s="62">
        <v>0.88865478326754455</v>
      </c>
      <c r="CY76" s="62">
        <v>0.58979787320746879</v>
      </c>
    </row>
    <row r="77" spans="1:103" x14ac:dyDescent="0.25">
      <c r="A77">
        <f t="shared" si="3"/>
        <v>2024</v>
      </c>
      <c r="B77" s="21">
        <f t="shared" si="2"/>
        <v>224870.37182794421</v>
      </c>
      <c r="C77" s="62">
        <v>4622.4884150976204</v>
      </c>
      <c r="D77" s="62">
        <v>5035.4028160111629</v>
      </c>
      <c r="E77" s="62">
        <v>5414.8105240343602</v>
      </c>
      <c r="F77" s="62">
        <v>5653.7929112369666</v>
      </c>
      <c r="G77" s="62">
        <v>5830.6407254102396</v>
      </c>
      <c r="H77" s="62">
        <v>5949.2260291379571</v>
      </c>
      <c r="I77" s="62">
        <v>6013.4199586177365</v>
      </c>
      <c r="J77" s="62">
        <v>6029.9974074893489</v>
      </c>
      <c r="K77" s="62">
        <v>6005.7328061994785</v>
      </c>
      <c r="L77" s="62">
        <v>5929.9856832277501</v>
      </c>
      <c r="M77" s="62">
        <v>5800.824291818295</v>
      </c>
      <c r="N77" s="62">
        <v>5630.8268717574474</v>
      </c>
      <c r="O77" s="62">
        <v>5444.305501626166</v>
      </c>
      <c r="P77" s="62">
        <v>5709.3514134805437</v>
      </c>
      <c r="Q77" s="62">
        <v>5864.1748434145475</v>
      </c>
      <c r="R77" s="62">
        <v>5873.1816718547379</v>
      </c>
      <c r="S77" s="62">
        <v>5736.142122699619</v>
      </c>
      <c r="T77" s="62">
        <v>5454.9693865406025</v>
      </c>
      <c r="U77" s="62">
        <v>5029.5074478206043</v>
      </c>
      <c r="V77" s="62">
        <v>4683.9713727512917</v>
      </c>
      <c r="W77" s="62">
        <v>4520.0052713474415</v>
      </c>
      <c r="X77" s="62">
        <v>4452.3145386772649</v>
      </c>
      <c r="Y77" s="62">
        <v>4315.3891802020726</v>
      </c>
      <c r="Z77" s="62">
        <v>4149.0305688445605</v>
      </c>
      <c r="AA77" s="62">
        <v>3993.5394699630119</v>
      </c>
      <c r="AB77" s="62">
        <v>3850.1216483337471</v>
      </c>
      <c r="AC77" s="62">
        <v>3716.3851507118543</v>
      </c>
      <c r="AD77" s="62">
        <v>3587.6227254686482</v>
      </c>
      <c r="AE77" s="62">
        <v>3464.3738547666217</v>
      </c>
      <c r="AF77" s="62">
        <v>3346.1083631584015</v>
      </c>
      <c r="AG77" s="62">
        <v>3232.2587993121642</v>
      </c>
      <c r="AH77" s="62">
        <v>3126.1816290052179</v>
      </c>
      <c r="AI77" s="62">
        <v>3028.9301963535713</v>
      </c>
      <c r="AJ77" s="62">
        <v>2938.3863035952818</v>
      </c>
      <c r="AK77" s="62">
        <v>2852.3886754296118</v>
      </c>
      <c r="AL77" s="62">
        <v>2771.7285510360289</v>
      </c>
      <c r="AM77" s="62">
        <v>2695.5349673846349</v>
      </c>
      <c r="AN77" s="62">
        <v>2621.535173814103</v>
      </c>
      <c r="AO77" s="62">
        <v>2549.2484405904192</v>
      </c>
      <c r="AP77" s="62">
        <v>2479.1934682312576</v>
      </c>
      <c r="AQ77" s="62">
        <v>2411.3591187269103</v>
      </c>
      <c r="AR77" s="62">
        <v>2340.4247203218183</v>
      </c>
      <c r="AS77" s="62">
        <v>2264.0914265228366</v>
      </c>
      <c r="AT77" s="62">
        <v>2184.484734750567</v>
      </c>
      <c r="AU77" s="62">
        <v>2105.0248378747251</v>
      </c>
      <c r="AV77" s="62">
        <v>2024.6262129441948</v>
      </c>
      <c r="AW77" s="62">
        <v>1942.1214348349072</v>
      </c>
      <c r="AX77" s="62">
        <v>1858.4513220408426</v>
      </c>
      <c r="AY77" s="62">
        <v>1774.0773375726078</v>
      </c>
      <c r="AZ77" s="62">
        <v>1691.759702259792</v>
      </c>
      <c r="BA77" s="62">
        <v>1612.3195900604533</v>
      </c>
      <c r="BB77" s="62">
        <v>1535.6417796733656</v>
      </c>
      <c r="BC77" s="62">
        <v>1460.9493335741017</v>
      </c>
      <c r="BD77" s="62">
        <v>1388.7245952301353</v>
      </c>
      <c r="BE77" s="62">
        <v>1317.3423619990758</v>
      </c>
      <c r="BF77" s="62">
        <v>1246.2389614821329</v>
      </c>
      <c r="BG77" s="62">
        <v>1180.9474253643812</v>
      </c>
      <c r="BH77" s="62">
        <v>1124.3306142677486</v>
      </c>
      <c r="BI77" s="62">
        <v>1074.0335336727915</v>
      </c>
      <c r="BJ77" s="62">
        <v>1024.3758815447904</v>
      </c>
      <c r="BK77" s="62">
        <v>975.32387610735827</v>
      </c>
      <c r="BL77" s="62">
        <v>925.24184696637974</v>
      </c>
      <c r="BM77" s="62">
        <v>873.99635085642512</v>
      </c>
      <c r="BN77" s="62">
        <v>822.13051439646711</v>
      </c>
      <c r="BO77" s="62">
        <v>772.91994440089445</v>
      </c>
      <c r="BP77" s="62">
        <v>726.90993373889683</v>
      </c>
      <c r="BQ77" s="62">
        <v>682.09980259021108</v>
      </c>
      <c r="BR77" s="62">
        <v>636.95999289449958</v>
      </c>
      <c r="BS77" s="62">
        <v>592.5841311360557</v>
      </c>
      <c r="BT77" s="62">
        <v>548.86297533787592</v>
      </c>
      <c r="BU77" s="62">
        <v>504.96044742542909</v>
      </c>
      <c r="BV77" s="62">
        <v>463.48487574062773</v>
      </c>
      <c r="BW77" s="62">
        <v>426.15834478659633</v>
      </c>
      <c r="BX77" s="62">
        <v>391.57019254604086</v>
      </c>
      <c r="BY77" s="62">
        <v>358.63916259342881</v>
      </c>
      <c r="BZ77" s="62">
        <v>327.62445759485053</v>
      </c>
      <c r="CA77" s="62">
        <v>296.50863999642053</v>
      </c>
      <c r="CB77" s="62">
        <v>264.10723233639385</v>
      </c>
      <c r="CC77" s="62">
        <v>231.10700546671538</v>
      </c>
      <c r="CD77" s="62">
        <v>199.75410210483537</v>
      </c>
      <c r="CE77" s="62">
        <v>157.29479992981706</v>
      </c>
      <c r="CF77" s="62">
        <v>134.54532448176744</v>
      </c>
      <c r="CG77" s="62">
        <v>113.71276026587881</v>
      </c>
      <c r="CH77" s="62">
        <v>94.524294346782838</v>
      </c>
      <c r="CI77" s="62">
        <v>78.179611138693843</v>
      </c>
      <c r="CJ77" s="62">
        <v>64.638460352543547</v>
      </c>
      <c r="CK77" s="62">
        <v>53.279532514860179</v>
      </c>
      <c r="CL77" s="62">
        <v>43.258053821101583</v>
      </c>
      <c r="CM77" s="62">
        <v>34.796815052230492</v>
      </c>
      <c r="CN77" s="62">
        <v>27.225911963264398</v>
      </c>
      <c r="CO77" s="62">
        <v>20.069540329811417</v>
      </c>
      <c r="CP77" s="62">
        <v>14.63131074256961</v>
      </c>
      <c r="CQ77" s="62">
        <v>15.898306406815298</v>
      </c>
      <c r="CR77" s="62">
        <v>11.09411467651697</v>
      </c>
      <c r="CS77" s="62">
        <v>7.6419793539749774</v>
      </c>
      <c r="CT77" s="62">
        <v>5.1635295678257895</v>
      </c>
      <c r="CU77" s="62">
        <v>3.4548347162872259</v>
      </c>
      <c r="CV77" s="62">
        <v>2.3220535829410096</v>
      </c>
      <c r="CW77" s="62">
        <v>1.5741212326202507</v>
      </c>
      <c r="CX77" s="62">
        <v>1.0584172635982751</v>
      </c>
      <c r="CY77" s="62">
        <v>0.71012601744044324</v>
      </c>
    </row>
    <row r="78" spans="1:103" x14ac:dyDescent="0.25">
      <c r="A78">
        <f t="shared" si="3"/>
        <v>2025</v>
      </c>
      <c r="B78" s="21">
        <f t="shared" si="2"/>
        <v>228169.7941994399</v>
      </c>
      <c r="C78" s="62">
        <v>4214.2284098863474</v>
      </c>
      <c r="D78" s="62">
        <v>4680.313208079011</v>
      </c>
      <c r="E78" s="62">
        <v>5068.8150175124192</v>
      </c>
      <c r="F78" s="62">
        <v>5414.3616899361859</v>
      </c>
      <c r="G78" s="62">
        <v>5636.3217313102195</v>
      </c>
      <c r="H78" s="62">
        <v>5803.9330122000219</v>
      </c>
      <c r="I78" s="62">
        <v>5919.6851954308559</v>
      </c>
      <c r="J78" s="62">
        <v>5986.067943827994</v>
      </c>
      <c r="K78" s="62">
        <v>6009.9263247833978</v>
      </c>
      <c r="L78" s="62">
        <v>5998.1061004786525</v>
      </c>
      <c r="M78" s="62">
        <v>5931.3178265366732</v>
      </c>
      <c r="N78" s="62">
        <v>5803.3403566493371</v>
      </c>
      <c r="O78" s="62">
        <v>5629.7302621316203</v>
      </c>
      <c r="P78" s="62">
        <v>5442.0956074234955</v>
      </c>
      <c r="Q78" s="62">
        <v>5706.9077638493181</v>
      </c>
      <c r="R78" s="62">
        <v>5861.3987384575948</v>
      </c>
      <c r="S78" s="62">
        <v>5870.1644287836389</v>
      </c>
      <c r="T78" s="62">
        <v>5732.9385684839099</v>
      </c>
      <c r="U78" s="62">
        <v>5451.4065752769447</v>
      </c>
      <c r="V78" s="62">
        <v>5025.495017729243</v>
      </c>
      <c r="W78" s="62">
        <v>4679.6067254743939</v>
      </c>
      <c r="X78" s="62">
        <v>4515.4462068626854</v>
      </c>
      <c r="Y78" s="62">
        <v>4447.6802202567687</v>
      </c>
      <c r="Z78" s="62">
        <v>4310.7082913352378</v>
      </c>
      <c r="AA78" s="62">
        <v>4144.3416321401182</v>
      </c>
      <c r="AB78" s="62">
        <v>3988.8795105992167</v>
      </c>
      <c r="AC78" s="62">
        <v>3845.5011129979425</v>
      </c>
      <c r="AD78" s="62">
        <v>3711.793664498558</v>
      </c>
      <c r="AE78" s="62">
        <v>3583.0515074063942</v>
      </c>
      <c r="AF78" s="62">
        <v>3459.80841523973</v>
      </c>
      <c r="AG78" s="62">
        <v>3341.5120630109382</v>
      </c>
      <c r="AH78" s="62">
        <v>3227.595582864933</v>
      </c>
      <c r="AI78" s="62">
        <v>3121.4200021667675</v>
      </c>
      <c r="AJ78" s="62">
        <v>3024.0330754549987</v>
      </c>
      <c r="AK78" s="62">
        <v>2933.3116121623166</v>
      </c>
      <c r="AL78" s="62">
        <v>2847.1100528914758</v>
      </c>
      <c r="AM78" s="62">
        <v>2766.2385024130172</v>
      </c>
      <c r="AN78" s="62">
        <v>2689.8304757235487</v>
      </c>
      <c r="AO78" s="62">
        <v>2615.6046873398709</v>
      </c>
      <c r="AP78" s="62">
        <v>2543.0912455422776</v>
      </c>
      <c r="AQ78" s="62">
        <v>2472.7741399143142</v>
      </c>
      <c r="AR78" s="62">
        <v>2404.6174713398491</v>
      </c>
      <c r="AS78" s="62">
        <v>2333.3252292119073</v>
      </c>
      <c r="AT78" s="62">
        <v>2256.6541766796436</v>
      </c>
      <c r="AU78" s="62">
        <v>2176.728364260468</v>
      </c>
      <c r="AV78" s="62">
        <v>2096.9110239498491</v>
      </c>
      <c r="AW78" s="62">
        <v>2016.0925335945576</v>
      </c>
      <c r="AX78" s="62">
        <v>1933.1198260594222</v>
      </c>
      <c r="AY78" s="62">
        <v>1848.9577381038268</v>
      </c>
      <c r="AZ78" s="62">
        <v>1764.0467499448689</v>
      </c>
      <c r="BA78" s="62">
        <v>1681.2300193135568</v>
      </c>
      <c r="BB78" s="62">
        <v>1601.3709175359043</v>
      </c>
      <c r="BC78" s="62">
        <v>1524.3038351984981</v>
      </c>
      <c r="BD78" s="62">
        <v>1449.1775893540905</v>
      </c>
      <c r="BE78" s="62">
        <v>1376.509499998117</v>
      </c>
      <c r="BF78" s="62">
        <v>1304.5528478842252</v>
      </c>
      <c r="BG78" s="62">
        <v>1232.7347366510173</v>
      </c>
      <c r="BH78" s="62">
        <v>1166.6540075866817</v>
      </c>
      <c r="BI78" s="62">
        <v>1109.2547969538898</v>
      </c>
      <c r="BJ78" s="62">
        <v>1058.1763873292043</v>
      </c>
      <c r="BK78" s="62">
        <v>1007.8008966649203</v>
      </c>
      <c r="BL78" s="62">
        <v>958.04798500463392</v>
      </c>
      <c r="BM78" s="62">
        <v>907.27213530960501</v>
      </c>
      <c r="BN78" s="62">
        <v>855.37938917685449</v>
      </c>
      <c r="BO78" s="62">
        <v>802.90818631674267</v>
      </c>
      <c r="BP78" s="62">
        <v>753.08261221852308</v>
      </c>
      <c r="BQ78" s="62">
        <v>706.47547340687515</v>
      </c>
      <c r="BR78" s="62">
        <v>661.15259872223328</v>
      </c>
      <c r="BS78" s="62">
        <v>615.61545425627003</v>
      </c>
      <c r="BT78" s="62">
        <v>570.96577727274826</v>
      </c>
      <c r="BU78" s="62">
        <v>526.99673962551492</v>
      </c>
      <c r="BV78" s="62">
        <v>482.8764478263613</v>
      </c>
      <c r="BW78" s="62">
        <v>441.18856238425934</v>
      </c>
      <c r="BX78" s="62">
        <v>403.654212311523</v>
      </c>
      <c r="BY78" s="62">
        <v>368.87382666186852</v>
      </c>
      <c r="BZ78" s="62">
        <v>335.97795822815561</v>
      </c>
      <c r="CA78" s="62">
        <v>305.23068084692153</v>
      </c>
      <c r="CB78" s="62">
        <v>274.62705979425886</v>
      </c>
      <c r="CC78" s="62">
        <v>242.90735884153489</v>
      </c>
      <c r="CD78" s="62">
        <v>210.71130783657162</v>
      </c>
      <c r="CE78" s="62">
        <v>166.89538992538684</v>
      </c>
      <c r="CF78" s="62">
        <v>145.74328389884695</v>
      </c>
      <c r="CG78" s="62">
        <v>123.53057796007215</v>
      </c>
      <c r="CH78" s="62">
        <v>103.5568530079201</v>
      </c>
      <c r="CI78" s="62">
        <v>85.234637983633121</v>
      </c>
      <c r="CJ78" s="62">
        <v>69.374656583944713</v>
      </c>
      <c r="CK78" s="62">
        <v>56.256323917616584</v>
      </c>
      <c r="CL78" s="62">
        <v>45.52872312016293</v>
      </c>
      <c r="CM78" s="62">
        <v>36.295323652710842</v>
      </c>
      <c r="CN78" s="62">
        <v>28.542134132887814</v>
      </c>
      <c r="CO78" s="62">
        <v>21.452953191981656</v>
      </c>
      <c r="CP78" s="62">
        <v>15.814012396020734</v>
      </c>
      <c r="CQ78" s="62">
        <v>11.528900296203311</v>
      </c>
      <c r="CR78" s="62">
        <v>12.52724329812667</v>
      </c>
      <c r="CS78" s="62">
        <v>8.7417282176967266</v>
      </c>
      <c r="CT78" s="62">
        <v>6.0215806763836524</v>
      </c>
      <c r="CU78" s="62">
        <v>4.0686592343883499</v>
      </c>
      <c r="CV78" s="62">
        <v>2.7222745579485998</v>
      </c>
      <c r="CW78" s="62">
        <v>1.8296873541397416</v>
      </c>
      <c r="CX78" s="62">
        <v>1.24034593101864</v>
      </c>
      <c r="CY78" s="62">
        <v>0.83399138453823995</v>
      </c>
    </row>
    <row r="79" spans="1:103" x14ac:dyDescent="0.25">
      <c r="A79">
        <f t="shared" si="3"/>
        <v>2026</v>
      </c>
      <c r="B79" s="21">
        <f t="shared" si="2"/>
        <v>231422.33143934232</v>
      </c>
      <c r="C79" s="62">
        <v>3945.9879683542822</v>
      </c>
      <c r="D79" s="62">
        <v>4407.7451535652763</v>
      </c>
      <c r="E79" s="62">
        <v>4804.5110224027794</v>
      </c>
      <c r="F79" s="62">
        <v>5138.9913172656388</v>
      </c>
      <c r="G79" s="62">
        <v>5412.0079742810049</v>
      </c>
      <c r="H79" s="62">
        <v>5616.8558103682144</v>
      </c>
      <c r="I79" s="62">
        <v>5775.1654793462758</v>
      </c>
      <c r="J79" s="62">
        <v>5888.0416967199781</v>
      </c>
      <c r="K79" s="62">
        <v>5956.5912623629956</v>
      </c>
      <c r="L79" s="62">
        <v>5987.727101454062</v>
      </c>
      <c r="M79" s="62">
        <v>5988.3642235407879</v>
      </c>
      <c r="N79" s="62">
        <v>5930.5646745824633</v>
      </c>
      <c r="O79" s="62">
        <v>5803.8169823325379</v>
      </c>
      <c r="P79" s="62">
        <v>5626.6521124934234</v>
      </c>
      <c r="Q79" s="62">
        <v>5437.9701782228922</v>
      </c>
      <c r="R79" s="62">
        <v>5702.4550759502908</v>
      </c>
      <c r="S79" s="62">
        <v>5856.5591809247044</v>
      </c>
      <c r="T79" s="62">
        <v>5865.0798890211681</v>
      </c>
      <c r="U79" s="62">
        <v>5727.7168159665234</v>
      </c>
      <c r="V79" s="62">
        <v>5445.9236333446161</v>
      </c>
      <c r="W79" s="62">
        <v>5019.7118615092559</v>
      </c>
      <c r="X79" s="62">
        <v>4673.5929494592001</v>
      </c>
      <c r="Y79" s="62">
        <v>4509.2959078356389</v>
      </c>
      <c r="Z79" s="62">
        <v>4441.4780167106292</v>
      </c>
      <c r="AA79" s="62">
        <v>4304.50812436053</v>
      </c>
      <c r="AB79" s="62">
        <v>4138.1913743048908</v>
      </c>
      <c r="AC79" s="62">
        <v>3982.8134309742923</v>
      </c>
      <c r="AD79" s="62">
        <v>3839.5244143449345</v>
      </c>
      <c r="AE79" s="62">
        <v>3705.8934443638614</v>
      </c>
      <c r="AF79" s="62">
        <v>3577.2169856411215</v>
      </c>
      <c r="AG79" s="62">
        <v>3454.0227339344237</v>
      </c>
      <c r="AH79" s="62">
        <v>3335.7373263314648</v>
      </c>
      <c r="AI79" s="62">
        <v>3221.793648706157</v>
      </c>
      <c r="AJ79" s="62">
        <v>3115.5571083388554</v>
      </c>
      <c r="AK79" s="62">
        <v>3018.0690059379172</v>
      </c>
      <c r="AL79" s="62">
        <v>2927.2011878048934</v>
      </c>
      <c r="AM79" s="62">
        <v>2840.8268162721242</v>
      </c>
      <c r="AN79" s="62">
        <v>2759.7713263947976</v>
      </c>
      <c r="AO79" s="62">
        <v>2683.175795374902</v>
      </c>
      <c r="AP79" s="62">
        <v>2608.7500046968139</v>
      </c>
      <c r="AQ79" s="62">
        <v>2536.0354070005228</v>
      </c>
      <c r="AR79" s="62">
        <v>2465.4805417468338</v>
      </c>
      <c r="AS79" s="62">
        <v>2397.0254507298541</v>
      </c>
      <c r="AT79" s="62">
        <v>2325.4000421040541</v>
      </c>
      <c r="AU79" s="62">
        <v>2248.4180624458209</v>
      </c>
      <c r="AV79" s="62">
        <v>2168.2008524821676</v>
      </c>
      <c r="AW79" s="62">
        <v>2088.0539740253525</v>
      </c>
      <c r="AX79" s="62">
        <v>2006.8440424510334</v>
      </c>
      <c r="AY79" s="62">
        <v>1923.4316730919745</v>
      </c>
      <c r="AZ79" s="62">
        <v>1838.8071440015444</v>
      </c>
      <c r="BA79" s="62">
        <v>1753.3888486794849</v>
      </c>
      <c r="BB79" s="62">
        <v>1670.1013660668393</v>
      </c>
      <c r="BC79" s="62">
        <v>1589.8515525246701</v>
      </c>
      <c r="BD79" s="62">
        <v>1512.4220182881354</v>
      </c>
      <c r="BE79" s="62">
        <v>1436.8881063836623</v>
      </c>
      <c r="BF79" s="62">
        <v>1363.8017154446879</v>
      </c>
      <c r="BG79" s="62">
        <v>1291.2954347446623</v>
      </c>
      <c r="BH79" s="62">
        <v>1218.7873817463919</v>
      </c>
      <c r="BI79" s="62">
        <v>1151.9404823886671</v>
      </c>
      <c r="BJ79" s="62">
        <v>1093.7785398294318</v>
      </c>
      <c r="BK79" s="62">
        <v>1041.9356656088169</v>
      </c>
      <c r="BL79" s="62">
        <v>990.85997809664889</v>
      </c>
      <c r="BM79" s="62">
        <v>940.42314418822366</v>
      </c>
      <c r="BN79" s="62">
        <v>888.97069396216364</v>
      </c>
      <c r="BO79" s="62">
        <v>836.44865848021254</v>
      </c>
      <c r="BP79" s="62">
        <v>783.39022665423306</v>
      </c>
      <c r="BQ79" s="62">
        <v>732.96649337011331</v>
      </c>
      <c r="BR79" s="62">
        <v>685.77864281751999</v>
      </c>
      <c r="BS79" s="62">
        <v>639.95812831281717</v>
      </c>
      <c r="BT79" s="62">
        <v>594.03976871042403</v>
      </c>
      <c r="BU79" s="62">
        <v>549.13145433195518</v>
      </c>
      <c r="BV79" s="62">
        <v>504.92989016681753</v>
      </c>
      <c r="BW79" s="62">
        <v>460.60733890173617</v>
      </c>
      <c r="BX79" s="62">
        <v>418.72144544215888</v>
      </c>
      <c r="BY79" s="62">
        <v>380.9927093990666</v>
      </c>
      <c r="BZ79" s="62">
        <v>346.03196309824079</v>
      </c>
      <c r="CA79" s="62">
        <v>313.18280937408423</v>
      </c>
      <c r="CB79" s="62">
        <v>282.71396184341</v>
      </c>
      <c r="CC79" s="62">
        <v>252.63371052738549</v>
      </c>
      <c r="CD79" s="62">
        <v>221.60735204899703</v>
      </c>
      <c r="CE79" s="62">
        <v>171.71365876646524</v>
      </c>
      <c r="CF79" s="62">
        <v>153.32332930619893</v>
      </c>
      <c r="CG79" s="62">
        <v>132.67348247186891</v>
      </c>
      <c r="CH79" s="62">
        <v>111.54081946664087</v>
      </c>
      <c r="CI79" s="62">
        <v>92.585129047238667</v>
      </c>
      <c r="CJ79" s="62">
        <v>74.991696117546496</v>
      </c>
      <c r="CK79" s="62">
        <v>59.864713412313819</v>
      </c>
      <c r="CL79" s="62">
        <v>47.663521896474066</v>
      </c>
      <c r="CM79" s="62">
        <v>37.87554426429125</v>
      </c>
      <c r="CN79" s="62">
        <v>29.518027730479488</v>
      </c>
      <c r="CO79" s="62">
        <v>22.298764818844802</v>
      </c>
      <c r="CP79" s="62">
        <v>16.760286938266319</v>
      </c>
      <c r="CQ79" s="62">
        <v>12.35482047766147</v>
      </c>
      <c r="CR79" s="62">
        <v>9.0070432409861692</v>
      </c>
      <c r="CS79" s="62">
        <v>9.7870064947772448</v>
      </c>
      <c r="CT79" s="62">
        <v>6.8295433245851758</v>
      </c>
      <c r="CU79" s="62">
        <v>4.7044068504205443</v>
      </c>
      <c r="CV79" s="62">
        <v>3.1786717479933433</v>
      </c>
      <c r="CW79" s="62">
        <v>2.1267982224943291</v>
      </c>
      <c r="CX79" s="62">
        <v>1.4294575105007572</v>
      </c>
      <c r="CY79" s="62">
        <v>0.96902992891223494</v>
      </c>
    </row>
    <row r="80" spans="1:103" x14ac:dyDescent="0.25">
      <c r="A80">
        <f t="shared" si="3"/>
        <v>2027</v>
      </c>
      <c r="B80" s="21">
        <f t="shared" si="2"/>
        <v>234766.79071714845</v>
      </c>
      <c r="C80" s="62">
        <v>3897.0008994112363</v>
      </c>
      <c r="D80" s="62">
        <v>4273.8913846206824</v>
      </c>
      <c r="E80" s="62">
        <v>4613.4802360044487</v>
      </c>
      <c r="F80" s="62">
        <v>4915.4872217468555</v>
      </c>
      <c r="G80" s="62">
        <v>5179.6341944010974</v>
      </c>
      <c r="H80" s="62">
        <v>5405.642311730745</v>
      </c>
      <c r="I80" s="62">
        <v>5593.2329630959093</v>
      </c>
      <c r="J80" s="62">
        <v>5742.1270746636228</v>
      </c>
      <c r="K80" s="62">
        <v>5852.0453410043656</v>
      </c>
      <c r="L80" s="62">
        <v>5922.7096146713384</v>
      </c>
      <c r="M80" s="62">
        <v>5961.0972046819179</v>
      </c>
      <c r="N80" s="62">
        <v>5974.186114843109</v>
      </c>
      <c r="O80" s="62">
        <v>5925.4144306840162</v>
      </c>
      <c r="P80" s="62">
        <v>5799.9898494778836</v>
      </c>
      <c r="Q80" s="62">
        <v>5619.4036039254952</v>
      </c>
      <c r="R80" s="62">
        <v>5429.8140428073157</v>
      </c>
      <c r="S80" s="62">
        <v>5693.7762019584516</v>
      </c>
      <c r="T80" s="62">
        <v>5847.3786525815494</v>
      </c>
      <c r="U80" s="62">
        <v>5855.6490892095062</v>
      </c>
      <c r="V80" s="62">
        <v>5718.2497267092804</v>
      </c>
      <c r="W80" s="62">
        <v>5436.4048938325377</v>
      </c>
      <c r="X80" s="62">
        <v>5010.2092251475842</v>
      </c>
      <c r="Y80" s="62">
        <v>4664.116424147729</v>
      </c>
      <c r="Z80" s="62">
        <v>4499.8044466239526</v>
      </c>
      <c r="AA80" s="62">
        <v>4431.9849942209448</v>
      </c>
      <c r="AB80" s="62">
        <v>4295.1186533343589</v>
      </c>
      <c r="AC80" s="62">
        <v>4128.9754969913492</v>
      </c>
      <c r="AD80" s="62">
        <v>3973.7964943630936</v>
      </c>
      <c r="AE80" s="62">
        <v>3830.7036090835941</v>
      </c>
      <c r="AF80" s="62">
        <v>3697.2474758977182</v>
      </c>
      <c r="AG80" s="62">
        <v>3568.7325549756706</v>
      </c>
      <c r="AH80" s="62">
        <v>3445.6780255344897</v>
      </c>
      <c r="AI80" s="62">
        <v>3327.4917171034331</v>
      </c>
      <c r="AJ80" s="62">
        <v>3213.6051168478552</v>
      </c>
      <c r="AK80" s="62">
        <v>3107.3864709393597</v>
      </c>
      <c r="AL80" s="62">
        <v>3009.8695980239122</v>
      </c>
      <c r="AM80" s="62">
        <v>2918.923036706236</v>
      </c>
      <c r="AN80" s="62">
        <v>2832.4391684163243</v>
      </c>
      <c r="AO80" s="62">
        <v>2751.260935802818</v>
      </c>
      <c r="AP80" s="62">
        <v>2674.533949644906</v>
      </c>
      <c r="AQ80" s="62">
        <v>2599.9641291722987</v>
      </c>
      <c r="AR80" s="62">
        <v>2527.1018178253935</v>
      </c>
      <c r="AS80" s="62">
        <v>2456.3618632465841</v>
      </c>
      <c r="AT80" s="62">
        <v>2387.6589255196327</v>
      </c>
      <c r="AU80" s="62">
        <v>2315.7537209552406</v>
      </c>
      <c r="AV80" s="62">
        <v>2238.5182760101297</v>
      </c>
      <c r="AW80" s="62">
        <v>2158.0690639521017</v>
      </c>
      <c r="AX80" s="62">
        <v>2077.6523723270493</v>
      </c>
      <c r="AY80" s="62">
        <v>1996.1109070738303</v>
      </c>
      <c r="AZ80" s="62">
        <v>1912.3212958271272</v>
      </c>
      <c r="BA80" s="62">
        <v>1827.2972494413361</v>
      </c>
      <c r="BB80" s="62">
        <v>1741.4350757639072</v>
      </c>
      <c r="BC80" s="62">
        <v>1657.7390226186517</v>
      </c>
      <c r="BD80" s="62">
        <v>1577.1580863041168</v>
      </c>
      <c r="BE80" s="62">
        <v>1499.4231677789269</v>
      </c>
      <c r="BF80" s="62">
        <v>1423.5382200974063</v>
      </c>
      <c r="BG80" s="62">
        <v>1350.0878316695</v>
      </c>
      <c r="BH80" s="62">
        <v>1277.0859827723041</v>
      </c>
      <c r="BI80" s="62">
        <v>1203.942026832</v>
      </c>
      <c r="BJ80" s="62">
        <v>1136.3787001842727</v>
      </c>
      <c r="BK80" s="62">
        <v>1077.4971391413474</v>
      </c>
      <c r="BL80" s="62">
        <v>1024.9292317672782</v>
      </c>
      <c r="BM80" s="62">
        <v>973.19106074414822</v>
      </c>
      <c r="BN80" s="62">
        <v>922.10808467850984</v>
      </c>
      <c r="BO80" s="62">
        <v>870.01733469864143</v>
      </c>
      <c r="BP80" s="62">
        <v>816.90523135568878</v>
      </c>
      <c r="BQ80" s="62">
        <v>763.29930648900256</v>
      </c>
      <c r="BR80" s="62">
        <v>712.31506238317183</v>
      </c>
      <c r="BS80" s="62">
        <v>664.58126923393729</v>
      </c>
      <c r="BT80" s="62">
        <v>618.29785288343044</v>
      </c>
      <c r="BU80" s="62">
        <v>572.03207873182214</v>
      </c>
      <c r="BV80" s="62">
        <v>526.89870279049444</v>
      </c>
      <c r="BW80" s="62">
        <v>482.49776134340368</v>
      </c>
      <c r="BX80" s="62">
        <v>438.00555554546537</v>
      </c>
      <c r="BY80" s="62">
        <v>395.9528440576953</v>
      </c>
      <c r="BZ80" s="62">
        <v>358.05772737286543</v>
      </c>
      <c r="CA80" s="62">
        <v>322.94251495875301</v>
      </c>
      <c r="CB80" s="62">
        <v>290.1647922168396</v>
      </c>
      <c r="CC80" s="62">
        <v>259.99658409871523</v>
      </c>
      <c r="CD80" s="62">
        <v>230.46173335950763</v>
      </c>
      <c r="CE80" s="62">
        <v>174.17425925770291</v>
      </c>
      <c r="CF80" s="62">
        <v>156.66992030770146</v>
      </c>
      <c r="CG80" s="62">
        <v>138.61834169587496</v>
      </c>
      <c r="CH80" s="62">
        <v>118.97627465000406</v>
      </c>
      <c r="CI80" s="62">
        <v>99.040563552268594</v>
      </c>
      <c r="CJ80" s="62">
        <v>80.901238766408213</v>
      </c>
      <c r="CK80" s="62">
        <v>64.268789158125273</v>
      </c>
      <c r="CL80" s="62">
        <v>50.373551094931216</v>
      </c>
      <c r="CM80" s="62">
        <v>39.380064342665946</v>
      </c>
      <c r="CN80" s="62">
        <v>30.592320831998862</v>
      </c>
      <c r="CO80" s="62">
        <v>22.90332736948984</v>
      </c>
      <c r="CP80" s="62">
        <v>17.301830435436386</v>
      </c>
      <c r="CQ80" s="62">
        <v>13.004471100124634</v>
      </c>
      <c r="CR80" s="62">
        <v>9.58622644354298</v>
      </c>
      <c r="CS80" s="62">
        <v>6.988653234661963</v>
      </c>
      <c r="CT80" s="62">
        <v>7.593834376873029</v>
      </c>
      <c r="CU80" s="62">
        <v>5.2991096822357866</v>
      </c>
      <c r="CV80" s="62">
        <v>3.6501954384708521</v>
      </c>
      <c r="CW80" s="62">
        <v>2.4663626008206023</v>
      </c>
      <c r="CX80" s="62">
        <v>1.6502036106002891</v>
      </c>
      <c r="CY80" s="62">
        <v>1.1091301093253287</v>
      </c>
    </row>
    <row r="81" spans="1:103" x14ac:dyDescent="0.25">
      <c r="A81">
        <f t="shared" si="3"/>
        <v>2028</v>
      </c>
      <c r="B81" s="21">
        <f t="shared" si="2"/>
        <v>238252.15437852021</v>
      </c>
      <c r="C81" s="62">
        <v>4110.8008682284817</v>
      </c>
      <c r="D81" s="62">
        <v>3978.7107069503459</v>
      </c>
      <c r="E81" s="62">
        <v>4290.465359544165</v>
      </c>
      <c r="F81" s="62">
        <v>4590.2744941040792</v>
      </c>
      <c r="G81" s="62">
        <v>4873.574732368782</v>
      </c>
      <c r="H81" s="62">
        <v>5135.8054752354647</v>
      </c>
      <c r="I81" s="62">
        <v>5376.7168300354333</v>
      </c>
      <c r="J81" s="62">
        <v>5596.0602936792466</v>
      </c>
      <c r="K81" s="62">
        <v>5767.7089970837351</v>
      </c>
      <c r="L81" s="62">
        <v>5878.4735171885268</v>
      </c>
      <c r="M81" s="62">
        <v>5936.7320904928702</v>
      </c>
      <c r="N81" s="62">
        <v>5971.0727625305444</v>
      </c>
      <c r="O81" s="62">
        <v>5984.2059076312362</v>
      </c>
      <c r="P81" s="62">
        <v>5935.2081852472629</v>
      </c>
      <c r="Q81" s="62">
        <v>5809.286597862244</v>
      </c>
      <c r="R81" s="62">
        <v>5628.0088050357872</v>
      </c>
      <c r="S81" s="62">
        <v>5437.6193094619357</v>
      </c>
      <c r="T81" s="62">
        <v>5701.271421350074</v>
      </c>
      <c r="U81" s="62">
        <v>5854.457396288878</v>
      </c>
      <c r="V81" s="62">
        <v>5862.3571633760421</v>
      </c>
      <c r="W81" s="62">
        <v>5724.5888420515867</v>
      </c>
      <c r="X81" s="62">
        <v>5442.1435595893954</v>
      </c>
      <c r="Y81" s="62">
        <v>5015.1734530991571</v>
      </c>
      <c r="Z81" s="62">
        <v>4668.4709661251227</v>
      </c>
      <c r="AA81" s="62">
        <v>4503.8349823941044</v>
      </c>
      <c r="AB81" s="62">
        <v>4435.8568619765556</v>
      </c>
      <c r="AC81" s="62">
        <v>4298.7876533742337</v>
      </c>
      <c r="AD81" s="62">
        <v>4132.4461067080229</v>
      </c>
      <c r="AE81" s="62">
        <v>3977.0340256464633</v>
      </c>
      <c r="AF81" s="62">
        <v>3833.6266102815803</v>
      </c>
      <c r="AG81" s="62">
        <v>3699.778513624055</v>
      </c>
      <c r="AH81" s="62">
        <v>3570.8527682888366</v>
      </c>
      <c r="AI81" s="62">
        <v>3447.3328428780583</v>
      </c>
      <c r="AJ81" s="62">
        <v>3328.677841972773</v>
      </c>
      <c r="AK81" s="62">
        <v>3214.3866751911132</v>
      </c>
      <c r="AL81" s="62">
        <v>3107.8092322007178</v>
      </c>
      <c r="AM81" s="62">
        <v>3009.8701569283744</v>
      </c>
      <c r="AN81" s="62">
        <v>2918.4425891665401</v>
      </c>
      <c r="AO81" s="62">
        <v>2831.443207341837</v>
      </c>
      <c r="AP81" s="62">
        <v>2749.733173092689</v>
      </c>
      <c r="AQ81" s="62">
        <v>2672.4692349805696</v>
      </c>
      <c r="AR81" s="62">
        <v>2597.3612407902574</v>
      </c>
      <c r="AS81" s="62">
        <v>2523.978075681372</v>
      </c>
      <c r="AT81" s="62">
        <v>2452.6385235311495</v>
      </c>
      <c r="AU81" s="62">
        <v>2383.2037809176941</v>
      </c>
      <c r="AV81" s="62">
        <v>2310.4844603710858</v>
      </c>
      <c r="AW81" s="62">
        <v>2232.4653513324233</v>
      </c>
      <c r="AX81" s="62">
        <v>2151.2494680431587</v>
      </c>
      <c r="AY81" s="62">
        <v>2070.0716890818517</v>
      </c>
      <c r="AZ81" s="62">
        <v>1987.7639782982592</v>
      </c>
      <c r="BA81" s="62">
        <v>1903.1842802486099</v>
      </c>
      <c r="BB81" s="62">
        <v>1817.3396562780831</v>
      </c>
      <c r="BC81" s="62">
        <v>1730.6257233799261</v>
      </c>
      <c r="BD81" s="62">
        <v>1646.0528510622207</v>
      </c>
      <c r="BE81" s="62">
        <v>1564.581401879434</v>
      </c>
      <c r="BF81" s="62">
        <v>1485.9385947172634</v>
      </c>
      <c r="BG81" s="62">
        <v>1409.1304653239656</v>
      </c>
      <c r="BH81" s="62">
        <v>1334.7541846579493</v>
      </c>
      <c r="BI81" s="62">
        <v>1260.785786915357</v>
      </c>
      <c r="BJ81" s="62">
        <v>1186.6848265556803</v>
      </c>
      <c r="BK81" s="62">
        <v>1118.1896190217449</v>
      </c>
      <c r="BL81" s="62">
        <v>1058.3918962333332</v>
      </c>
      <c r="BM81" s="62">
        <v>1004.9451884137569</v>
      </c>
      <c r="BN81" s="62">
        <v>952.38102206732719</v>
      </c>
      <c r="BO81" s="62">
        <v>900.43340226254418</v>
      </c>
      <c r="BP81" s="62">
        <v>847.46671056073717</v>
      </c>
      <c r="BQ81" s="62">
        <v>793.59640141917544</v>
      </c>
      <c r="BR81" s="62">
        <v>739.33519424270764</v>
      </c>
      <c r="BS81" s="62">
        <v>687.73574814452866</v>
      </c>
      <c r="BT81" s="62">
        <v>639.47132943477129</v>
      </c>
      <c r="BU81" s="62">
        <v>592.82273010069332</v>
      </c>
      <c r="BV81" s="62">
        <v>546.35717368597136</v>
      </c>
      <c r="BW81" s="62">
        <v>501.17274776067393</v>
      </c>
      <c r="BX81" s="62">
        <v>456.92273904724539</v>
      </c>
      <c r="BY81" s="62">
        <v>412.84945937938591</v>
      </c>
      <c r="BZ81" s="62">
        <v>371.35793338956432</v>
      </c>
      <c r="CA81" s="62">
        <v>334.00483949574243</v>
      </c>
      <c r="CB81" s="62">
        <v>299.44392416435977</v>
      </c>
      <c r="CC81" s="62">
        <v>267.46862498738665</v>
      </c>
      <c r="CD81" s="62">
        <v>238.37164544047837</v>
      </c>
      <c r="CE81" s="62">
        <v>186.23545775274431</v>
      </c>
      <c r="CF81" s="62">
        <v>166.88555011209837</v>
      </c>
      <c r="CG81" s="62">
        <v>148.74831760102103</v>
      </c>
      <c r="CH81" s="62">
        <v>130.54219727186214</v>
      </c>
      <c r="CI81" s="62">
        <v>110.94139443010693</v>
      </c>
      <c r="CJ81" s="62">
        <v>90.882658004736356</v>
      </c>
      <c r="CK81" s="62">
        <v>72.810848977075665</v>
      </c>
      <c r="CL81" s="62">
        <v>56.791816450146705</v>
      </c>
      <c r="CM81" s="62">
        <v>43.706581680273722</v>
      </c>
      <c r="CN81" s="62">
        <v>33.402882530276699</v>
      </c>
      <c r="CO81" s="62">
        <v>24.92743838575991</v>
      </c>
      <c r="CP81" s="62">
        <v>18.662241579091837</v>
      </c>
      <c r="CQ81" s="62">
        <v>14.097992581494056</v>
      </c>
      <c r="CR81" s="62">
        <v>10.596389658305355</v>
      </c>
      <c r="CS81" s="62">
        <v>7.811112806237742</v>
      </c>
      <c r="CT81" s="62">
        <v>5.6945409229710657</v>
      </c>
      <c r="CU81" s="62">
        <v>6.1876586474331781</v>
      </c>
      <c r="CV81" s="62">
        <v>4.3178558053415115</v>
      </c>
      <c r="CW81" s="62">
        <v>2.9742765312950881</v>
      </c>
      <c r="CX81" s="62">
        <v>2.0096579826853591</v>
      </c>
      <c r="CY81" s="62">
        <v>1.3446298845091418</v>
      </c>
    </row>
    <row r="82" spans="1:103" x14ac:dyDescent="0.25">
      <c r="A82">
        <f t="shared" si="3"/>
        <v>2029</v>
      </c>
      <c r="B82" s="21">
        <f t="shared" si="2"/>
        <v>241808.92208888393</v>
      </c>
      <c r="C82" s="62">
        <v>4522.2045648993062</v>
      </c>
      <c r="D82" s="62">
        <v>4471.9159233908658</v>
      </c>
      <c r="E82" s="62">
        <v>4048.6966343461349</v>
      </c>
      <c r="F82" s="62">
        <v>4294.2540473728677</v>
      </c>
      <c r="G82" s="62">
        <v>4553.3089068606769</v>
      </c>
      <c r="H82" s="62">
        <v>4817.0190884369231</v>
      </c>
      <c r="I82" s="62">
        <v>5076.5459416770946</v>
      </c>
      <c r="J82" s="62">
        <v>5331.6708394456509</v>
      </c>
      <c r="K82" s="62">
        <v>5582.1749230105106</v>
      </c>
      <c r="L82" s="62">
        <v>5776.110393237168</v>
      </c>
      <c r="M82" s="62">
        <v>5887.3920684199902</v>
      </c>
      <c r="N82" s="62">
        <v>5933.0464631253062</v>
      </c>
      <c r="O82" s="62">
        <v>5963.229282446513</v>
      </c>
      <c r="P82" s="62">
        <v>5976.3672910745854</v>
      </c>
      <c r="Q82" s="62">
        <v>5927.2898994802026</v>
      </c>
      <c r="R82" s="62">
        <v>5801.2464923141524</v>
      </c>
      <c r="S82" s="62">
        <v>5619.817466945844</v>
      </c>
      <c r="T82" s="62">
        <v>5429.194985250856</v>
      </c>
      <c r="U82" s="62">
        <v>5691.7485194930314</v>
      </c>
      <c r="V82" s="62">
        <v>5844.0596900722412</v>
      </c>
      <c r="W82" s="62">
        <v>5851.5650007418162</v>
      </c>
      <c r="X82" s="62">
        <v>5713.8380549445628</v>
      </c>
      <c r="Y82" s="62">
        <v>5431.6348077509019</v>
      </c>
      <c r="Z82" s="62">
        <v>5005.1648122789547</v>
      </c>
      <c r="AA82" s="62">
        <v>4658.8869316550536</v>
      </c>
      <c r="AB82" s="62">
        <v>4494.4182952193951</v>
      </c>
      <c r="AC82" s="62">
        <v>4426.4840917729434</v>
      </c>
      <c r="AD82" s="62">
        <v>4289.6211735555262</v>
      </c>
      <c r="AE82" s="62">
        <v>4123.5774917425106</v>
      </c>
      <c r="AF82" s="62">
        <v>3968.3966749870333</v>
      </c>
      <c r="AG82" s="62">
        <v>3825.1023099615745</v>
      </c>
      <c r="AH82" s="62">
        <v>3691.261280541908</v>
      </c>
      <c r="AI82" s="62">
        <v>3562.3091910652684</v>
      </c>
      <c r="AJ82" s="62">
        <v>3438.6920278539287</v>
      </c>
      <c r="AK82" s="62">
        <v>3319.9218862151301</v>
      </c>
      <c r="AL82" s="62">
        <v>3205.5665810352293</v>
      </c>
      <c r="AM82" s="62">
        <v>3098.948277030077</v>
      </c>
      <c r="AN82" s="62">
        <v>3000.8785019390757</v>
      </c>
      <c r="AO82" s="62">
        <v>2909.2423901141724</v>
      </c>
      <c r="AP82" s="62">
        <v>2821.9863362879128</v>
      </c>
      <c r="AQ82" s="62">
        <v>2739.987071040729</v>
      </c>
      <c r="AR82" s="62">
        <v>2662.4161042847531</v>
      </c>
      <c r="AS82" s="62">
        <v>2586.9936835906497</v>
      </c>
      <c r="AT82" s="62">
        <v>2513.3077464210687</v>
      </c>
      <c r="AU82" s="62">
        <v>2441.5802123338049</v>
      </c>
      <c r="AV82" s="62">
        <v>2371.6199487166464</v>
      </c>
      <c r="AW82" s="62">
        <v>2298.3022686475961</v>
      </c>
      <c r="AX82" s="62">
        <v>2219.7307278114945</v>
      </c>
      <c r="AY82" s="62">
        <v>2137.9891032281598</v>
      </c>
      <c r="AZ82" s="62">
        <v>2056.2917419307269</v>
      </c>
      <c r="BA82" s="62">
        <v>1973.4618065831955</v>
      </c>
      <c r="BB82" s="62">
        <v>1888.3431964841677</v>
      </c>
      <c r="BC82" s="62">
        <v>1801.9329808536638</v>
      </c>
      <c r="BD82" s="62">
        <v>1714.6244581250289</v>
      </c>
      <c r="BE82" s="62">
        <v>1629.4259969869431</v>
      </c>
      <c r="BF82" s="62">
        <v>1547.3052793240749</v>
      </c>
      <c r="BG82" s="62">
        <v>1467.9878113372292</v>
      </c>
      <c r="BH82" s="62">
        <v>1390.4844770587381</v>
      </c>
      <c r="BI82" s="62">
        <v>1315.4024197226763</v>
      </c>
      <c r="BJ82" s="62">
        <v>1240.6864812268268</v>
      </c>
      <c r="BK82" s="62">
        <v>1165.8479630452148</v>
      </c>
      <c r="BL82" s="62">
        <v>1096.6239771254704</v>
      </c>
      <c r="BM82" s="62">
        <v>1036.0864718389464</v>
      </c>
      <c r="BN82" s="62">
        <v>981.91897691708959</v>
      </c>
      <c r="BO82" s="62">
        <v>928.68448579554899</v>
      </c>
      <c r="BP82" s="62">
        <v>876.02542589115444</v>
      </c>
      <c r="BQ82" s="62">
        <v>822.3391919991833</v>
      </c>
      <c r="BR82" s="62">
        <v>767.87065955483672</v>
      </c>
      <c r="BS82" s="62">
        <v>713.11427651155464</v>
      </c>
      <c r="BT82" s="62">
        <v>661.05292503144085</v>
      </c>
      <c r="BU82" s="62">
        <v>612.40121764060029</v>
      </c>
      <c r="BV82" s="62">
        <v>565.52559832831298</v>
      </c>
      <c r="BW82" s="62">
        <v>518.99926194674401</v>
      </c>
      <c r="BX82" s="62">
        <v>473.8979811309494</v>
      </c>
      <c r="BY82" s="62">
        <v>429.93182435642399</v>
      </c>
      <c r="BZ82" s="62">
        <v>386.40984061466594</v>
      </c>
      <c r="CA82" s="62">
        <v>345.60478104761984</v>
      </c>
      <c r="CB82" s="62">
        <v>308.90649374344406</v>
      </c>
      <c r="CC82" s="62">
        <v>275.00365330686873</v>
      </c>
      <c r="CD82" s="62">
        <v>243.92824028860713</v>
      </c>
      <c r="CE82" s="62">
        <v>195.09334934637187</v>
      </c>
      <c r="CF82" s="62">
        <v>175.27065451527878</v>
      </c>
      <c r="CG82" s="62">
        <v>155.63140916989281</v>
      </c>
      <c r="CH82" s="62">
        <v>137.59237180546506</v>
      </c>
      <c r="CI82" s="62">
        <v>119.56284695702151</v>
      </c>
      <c r="CJ82" s="62">
        <v>99.993924313717642</v>
      </c>
      <c r="CK82" s="62">
        <v>80.340405387594402</v>
      </c>
      <c r="CL82" s="62">
        <v>63.196614305884054</v>
      </c>
      <c r="CM82" s="62">
        <v>48.399637460285469</v>
      </c>
      <c r="CN82" s="62">
        <v>36.413836803237778</v>
      </c>
      <c r="CO82" s="62">
        <v>26.733834045072324</v>
      </c>
      <c r="CP82" s="62">
        <v>19.950553679600375</v>
      </c>
      <c r="CQ82" s="62">
        <v>14.936233986161817</v>
      </c>
      <c r="CR82" s="62">
        <v>11.283259572005589</v>
      </c>
      <c r="CS82" s="62">
        <v>8.4807687583634834</v>
      </c>
      <c r="CT82" s="62">
        <v>6.2515860204586104</v>
      </c>
      <c r="CU82" s="62">
        <v>4.5575980414143125</v>
      </c>
      <c r="CV82" s="62">
        <v>4.9522624060392726</v>
      </c>
      <c r="CW82" s="62">
        <v>3.4557748249996871</v>
      </c>
      <c r="CX82" s="62">
        <v>2.3804477089581759</v>
      </c>
      <c r="CY82" s="62">
        <v>1.6084199603961595</v>
      </c>
    </row>
    <row r="83" spans="1:103" x14ac:dyDescent="0.25">
      <c r="A83">
        <f t="shared" si="3"/>
        <v>2030</v>
      </c>
      <c r="B83" s="21">
        <f t="shared" si="2"/>
        <v>245539.96758448574</v>
      </c>
      <c r="C83" s="62">
        <v>5059.8360195835248</v>
      </c>
      <c r="D83" s="62">
        <v>4732.0840674555175</v>
      </c>
      <c r="E83" s="62">
        <v>4532.5803215723117</v>
      </c>
      <c r="F83" s="62">
        <v>4113.7507133824756</v>
      </c>
      <c r="G83" s="62">
        <v>4292.9656758103602</v>
      </c>
      <c r="H83" s="62">
        <v>4511.0485594766906</v>
      </c>
      <c r="I83" s="62">
        <v>4754.9002639724367</v>
      </c>
      <c r="J83" s="62">
        <v>5011.4226152747297</v>
      </c>
      <c r="K83" s="62">
        <v>5280.4287149742677</v>
      </c>
      <c r="L83" s="62">
        <v>5561.7300434859571</v>
      </c>
      <c r="M83" s="62">
        <v>5777.6750594741443</v>
      </c>
      <c r="N83" s="62">
        <v>5889.341416513038</v>
      </c>
      <c r="O83" s="62">
        <v>5922.3647674204703</v>
      </c>
      <c r="P83" s="62">
        <v>5948.363563615977</v>
      </c>
      <c r="Q83" s="62">
        <v>5961.4909188031224</v>
      </c>
      <c r="R83" s="62">
        <v>5912.3917571338025</v>
      </c>
      <c r="S83" s="62">
        <v>5786.3756783596937</v>
      </c>
      <c r="T83" s="62">
        <v>5605.0096472507794</v>
      </c>
      <c r="U83" s="62">
        <v>5414.3799860629924</v>
      </c>
      <c r="V83" s="62">
        <v>5675.5273117182878</v>
      </c>
      <c r="W83" s="62">
        <v>5826.7859681551472</v>
      </c>
      <c r="X83" s="62">
        <v>5833.8882804738514</v>
      </c>
      <c r="Y83" s="62">
        <v>5696.3658737538799</v>
      </c>
      <c r="Z83" s="62">
        <v>5414.7370706706724</v>
      </c>
      <c r="AA83" s="62">
        <v>4989.2693827466856</v>
      </c>
      <c r="AB83" s="62">
        <v>4643.8238599351444</v>
      </c>
      <c r="AC83" s="62">
        <v>4479.7163208986412</v>
      </c>
      <c r="AD83" s="62">
        <v>4411.9067002857391</v>
      </c>
      <c r="AE83" s="62">
        <v>4275.4106615213295</v>
      </c>
      <c r="AF83" s="62">
        <v>4109.8606289953668</v>
      </c>
      <c r="AG83" s="62">
        <v>3955.093356819857</v>
      </c>
      <c r="AH83" s="62">
        <v>3812.0812347746983</v>
      </c>
      <c r="AI83" s="62">
        <v>3678.4052556132829</v>
      </c>
      <c r="AJ83" s="62">
        <v>3549.5788484072095</v>
      </c>
      <c r="AK83" s="62">
        <v>3426.0106437330205</v>
      </c>
      <c r="AL83" s="62">
        <v>3307.2655573958582</v>
      </c>
      <c r="AM83" s="62">
        <v>3192.9816133554</v>
      </c>
      <c r="AN83" s="62">
        <v>3086.4483885071268</v>
      </c>
      <c r="AO83" s="62">
        <v>2988.3640721239717</v>
      </c>
      <c r="AP83" s="62">
        <v>2896.6279286111558</v>
      </c>
      <c r="AQ83" s="62">
        <v>2809.2185364259853</v>
      </c>
      <c r="AR83" s="62">
        <v>2727.0281191928188</v>
      </c>
      <c r="AS83" s="62">
        <v>2649.2419649003923</v>
      </c>
      <c r="AT83" s="62">
        <v>2573.5944787574081</v>
      </c>
      <c r="AU83" s="62">
        <v>2499.693722383372</v>
      </c>
      <c r="AV83" s="62">
        <v>2427.6637808590303</v>
      </c>
      <c r="AW83" s="62">
        <v>2357.2616946681369</v>
      </c>
      <c r="AX83" s="62">
        <v>2283.4335137163212</v>
      </c>
      <c r="AY83" s="62">
        <v>2204.4036275260919</v>
      </c>
      <c r="AZ83" s="62">
        <v>2122.2338277832773</v>
      </c>
      <c r="BA83" s="62">
        <v>2040.1140950821953</v>
      </c>
      <c r="BB83" s="62">
        <v>1956.861324319086</v>
      </c>
      <c r="BC83" s="62">
        <v>1871.3052618785584</v>
      </c>
      <c r="BD83" s="62">
        <v>1784.432659935012</v>
      </c>
      <c r="BE83" s="62">
        <v>1696.634149628818</v>
      </c>
      <c r="BF83" s="62">
        <v>1610.9114324113896</v>
      </c>
      <c r="BG83" s="62">
        <v>1528.2403803184227</v>
      </c>
      <c r="BH83" s="62">
        <v>1448.343412613644</v>
      </c>
      <c r="BI83" s="62">
        <v>1370.2373220337545</v>
      </c>
      <c r="BJ83" s="62">
        <v>1294.540145512713</v>
      </c>
      <c r="BK83" s="62">
        <v>1219.166004203571</v>
      </c>
      <c r="BL83" s="62">
        <v>1143.680316449148</v>
      </c>
      <c r="BM83" s="62">
        <v>1073.8106506572847</v>
      </c>
      <c r="BN83" s="62">
        <v>1012.6066093889361</v>
      </c>
      <c r="BO83" s="62">
        <v>957.78375963105168</v>
      </c>
      <c r="BP83" s="62">
        <v>903.94307783877321</v>
      </c>
      <c r="BQ83" s="62">
        <v>850.63658486683767</v>
      </c>
      <c r="BR83" s="62">
        <v>796.29587565691213</v>
      </c>
      <c r="BS83" s="62">
        <v>741.29405713390986</v>
      </c>
      <c r="BT83" s="62">
        <v>686.10895894400244</v>
      </c>
      <c r="BU83" s="62">
        <v>633.64783053715678</v>
      </c>
      <c r="BV83" s="62">
        <v>584.66688391037394</v>
      </c>
      <c r="BW83" s="62">
        <v>537.62056022480351</v>
      </c>
      <c r="BX83" s="62">
        <v>491.08784981599888</v>
      </c>
      <c r="BY83" s="62">
        <v>446.12358704656089</v>
      </c>
      <c r="BZ83" s="62">
        <v>402.4921378746651</v>
      </c>
      <c r="CA83" s="62">
        <v>359.57160018062388</v>
      </c>
      <c r="CB83" s="62">
        <v>319.49954772942561</v>
      </c>
      <c r="CC83" s="62">
        <v>283.49788513695563</v>
      </c>
      <c r="CD83" s="62">
        <v>250.29226382263309</v>
      </c>
      <c r="CE83" s="62">
        <v>203.00252780944697</v>
      </c>
      <c r="CF83" s="62">
        <v>180.36575125243593</v>
      </c>
      <c r="CG83" s="62">
        <v>160.56559619026544</v>
      </c>
      <c r="CH83" s="62">
        <v>141.41787824746538</v>
      </c>
      <c r="CI83" s="62">
        <v>123.7953861570213</v>
      </c>
      <c r="CJ83" s="62">
        <v>105.86222380791719</v>
      </c>
      <c r="CK83" s="62">
        <v>86.834315276440449</v>
      </c>
      <c r="CL83" s="62">
        <v>68.500936424310041</v>
      </c>
      <c r="CM83" s="62">
        <v>52.907218955116335</v>
      </c>
      <c r="CN83" s="62">
        <v>39.611973630533626</v>
      </c>
      <c r="CO83" s="62">
        <v>28.629154061214791</v>
      </c>
      <c r="CP83" s="62">
        <v>21.018577571459623</v>
      </c>
      <c r="CQ83" s="62">
        <v>15.685451604183298</v>
      </c>
      <c r="CR83" s="62">
        <v>11.743111449495961</v>
      </c>
      <c r="CS83" s="62">
        <v>8.8710832188631628</v>
      </c>
      <c r="CT83" s="62">
        <v>6.6677191050391276</v>
      </c>
      <c r="CU83" s="62">
        <v>4.9150991770999601</v>
      </c>
      <c r="CV83" s="62">
        <v>3.5832581219548758</v>
      </c>
      <c r="CW83" s="62">
        <v>3.8935497003560506</v>
      </c>
      <c r="CX83" s="62">
        <v>2.7169866883400386</v>
      </c>
      <c r="CY83" s="62">
        <v>1.8715469221955143</v>
      </c>
    </row>
    <row r="84" spans="1:103" x14ac:dyDescent="0.25">
      <c r="A84">
        <f t="shared" si="3"/>
        <v>2031</v>
      </c>
      <c r="B84" s="21">
        <f t="shared" si="2"/>
        <v>249565.56900453538</v>
      </c>
      <c r="C84" s="62">
        <v>5620.6669630614815</v>
      </c>
      <c r="D84" s="62">
        <v>5052.6694961914245</v>
      </c>
      <c r="E84" s="62">
        <v>4660.0204874824749</v>
      </c>
      <c r="F84" s="62">
        <v>4422.2303592774942</v>
      </c>
      <c r="G84" s="62">
        <v>4182.030237457654</v>
      </c>
      <c r="H84" s="62">
        <v>4295.2177205836524</v>
      </c>
      <c r="I84" s="62">
        <v>4472.6125657888579</v>
      </c>
      <c r="J84" s="62">
        <v>4696.8566122589655</v>
      </c>
      <c r="K84" s="62">
        <v>4950.5937835485447</v>
      </c>
      <c r="L84" s="62">
        <v>5233.6677519918239</v>
      </c>
      <c r="M84" s="62">
        <v>5545.9201055541544</v>
      </c>
      <c r="N84" s="62">
        <v>5783.9967186814465</v>
      </c>
      <c r="O84" s="62">
        <v>5896.1385434208305</v>
      </c>
      <c r="P84" s="62">
        <v>5916.5906024381857</v>
      </c>
      <c r="Q84" s="62">
        <v>5938.4368726376879</v>
      </c>
      <c r="R84" s="62">
        <v>5951.5646910179166</v>
      </c>
      <c r="S84" s="62">
        <v>5902.4032298788297</v>
      </c>
      <c r="T84" s="62">
        <v>5776.310492649357</v>
      </c>
      <c r="U84" s="62">
        <v>5594.8583076268606</v>
      </c>
      <c r="V84" s="62">
        <v>5404.0639812977934</v>
      </c>
      <c r="W84" s="62">
        <v>5664.0240937357239</v>
      </c>
      <c r="X84" s="62">
        <v>5814.3577425407857</v>
      </c>
      <c r="Y84" s="62">
        <v>5821.0634368765495</v>
      </c>
      <c r="Z84" s="62">
        <v>5683.6319062451475</v>
      </c>
      <c r="AA84" s="62">
        <v>5402.3440071148198</v>
      </c>
      <c r="AB84" s="62">
        <v>4977.5253318985106</v>
      </c>
      <c r="AC84" s="62">
        <v>4632.6257845722739</v>
      </c>
      <c r="AD84" s="62">
        <v>4468.7430964865698</v>
      </c>
      <c r="AE84" s="62">
        <v>4401.0013530745218</v>
      </c>
      <c r="AF84" s="62">
        <v>4264.7593396019483</v>
      </c>
      <c r="AG84" s="62">
        <v>4099.5651506320573</v>
      </c>
      <c r="AH84" s="62">
        <v>3945.0827161144593</v>
      </c>
      <c r="AI84" s="62">
        <v>3802.2343663611059</v>
      </c>
      <c r="AJ84" s="62">
        <v>3668.6127234179462</v>
      </c>
      <c r="AK84" s="62">
        <v>3539.8058336550289</v>
      </c>
      <c r="AL84" s="62">
        <v>3416.1846455512277</v>
      </c>
      <c r="AM84" s="62">
        <v>3297.366690526967</v>
      </c>
      <c r="AN84" s="62">
        <v>3183.0595518802879</v>
      </c>
      <c r="AO84" s="62">
        <v>3076.5235253668707</v>
      </c>
      <c r="AP84" s="62">
        <v>2978.3437534718305</v>
      </c>
      <c r="AQ84" s="62">
        <v>2886.4319863225328</v>
      </c>
      <c r="AR84" s="62">
        <v>2798.7982972895857</v>
      </c>
      <c r="AS84" s="62">
        <v>2716.348940570846</v>
      </c>
      <c r="AT84" s="62">
        <v>2638.2842792106139</v>
      </c>
      <c r="AU84" s="62">
        <v>2562.3502742161118</v>
      </c>
      <c r="AV84" s="62">
        <v>2488.1738775982262</v>
      </c>
      <c r="AW84" s="62">
        <v>2415.7829164541849</v>
      </c>
      <c r="AX84" s="62">
        <v>2344.8822375649161</v>
      </c>
      <c r="AY84" s="62">
        <v>2270.4841594970057</v>
      </c>
      <c r="AZ84" s="62">
        <v>2190.9314596956906</v>
      </c>
      <c r="BA84" s="62">
        <v>2108.2671552833199</v>
      </c>
      <c r="BB84" s="62">
        <v>2025.6587102340302</v>
      </c>
      <c r="BC84" s="62">
        <v>1941.9151142550743</v>
      </c>
      <c r="BD84" s="62">
        <v>1855.8525831726615</v>
      </c>
      <c r="BE84" s="62">
        <v>1768.4472058525512</v>
      </c>
      <c r="BF84" s="62">
        <v>1680.0871725102784</v>
      </c>
      <c r="BG84" s="62">
        <v>1593.7715825350028</v>
      </c>
      <c r="BH84" s="62">
        <v>1510.482830767842</v>
      </c>
      <c r="BI84" s="62">
        <v>1429.9419676400469</v>
      </c>
      <c r="BJ84" s="62">
        <v>1351.1707634494405</v>
      </c>
      <c r="BK84" s="62">
        <v>1274.797201162947</v>
      </c>
      <c r="BL84" s="62">
        <v>1198.705084110617</v>
      </c>
      <c r="BM84" s="62">
        <v>1122.5109561480067</v>
      </c>
      <c r="BN84" s="62">
        <v>1051.9399809029601</v>
      </c>
      <c r="BO84" s="62">
        <v>990.0205063495273</v>
      </c>
      <c r="BP84" s="62">
        <v>934.49895395161889</v>
      </c>
      <c r="BQ84" s="62">
        <v>880.00932650421112</v>
      </c>
      <c r="BR84" s="62">
        <v>826.01284969298877</v>
      </c>
      <c r="BS84" s="62">
        <v>770.97442550497908</v>
      </c>
      <c r="BT84" s="62">
        <v>715.39580342267811</v>
      </c>
      <c r="BU84" s="62">
        <v>659.73708782211122</v>
      </c>
      <c r="BV84" s="62">
        <v>606.83422291199099</v>
      </c>
      <c r="BW84" s="62">
        <v>557.48459932502408</v>
      </c>
      <c r="BX84" s="62">
        <v>510.22903624573314</v>
      </c>
      <c r="BY84" s="62">
        <v>463.65193022581161</v>
      </c>
      <c r="BZ84" s="62">
        <v>418.78682774137502</v>
      </c>
      <c r="CA84" s="62">
        <v>375.45351322600322</v>
      </c>
      <c r="CB84" s="62">
        <v>333.09770191117104</v>
      </c>
      <c r="CC84" s="62">
        <v>293.72367528786953</v>
      </c>
      <c r="CD84" s="62">
        <v>258.38738475737966</v>
      </c>
      <c r="CE84" s="62">
        <v>211.65993811911105</v>
      </c>
      <c r="CF84" s="62">
        <v>184.61878873365799</v>
      </c>
      <c r="CG84" s="62">
        <v>162.53998072525911</v>
      </c>
      <c r="CH84" s="62">
        <v>143.52329773048956</v>
      </c>
      <c r="CI84" s="62">
        <v>125.16337348138943</v>
      </c>
      <c r="CJ84" s="62">
        <v>107.82316236310977</v>
      </c>
      <c r="CK84" s="62">
        <v>90.431893665832348</v>
      </c>
      <c r="CL84" s="62">
        <v>72.831074088327327</v>
      </c>
      <c r="CM84" s="62">
        <v>56.41316566958843</v>
      </c>
      <c r="CN84" s="62">
        <v>42.595345719114874</v>
      </c>
      <c r="CO84" s="62">
        <v>30.635953137070445</v>
      </c>
      <c r="CP84" s="62">
        <v>22.141825861897374</v>
      </c>
      <c r="CQ84" s="62">
        <v>16.255795873568101</v>
      </c>
      <c r="CR84" s="62">
        <v>12.131149151052094</v>
      </c>
      <c r="CS84" s="62">
        <v>9.0821380273979333</v>
      </c>
      <c r="CT84" s="62">
        <v>6.8609075706002054</v>
      </c>
      <c r="CU84" s="62">
        <v>5.156822831863936</v>
      </c>
      <c r="CV84" s="62">
        <v>3.8013442465189127</v>
      </c>
      <c r="CW84" s="62">
        <v>2.7712966015310805</v>
      </c>
      <c r="CX84" s="62">
        <v>3.0112765213247905</v>
      </c>
      <c r="CY84" s="62">
        <v>2.1013211215981595</v>
      </c>
    </row>
    <row r="85" spans="1:103" x14ac:dyDescent="0.25">
      <c r="A85">
        <f t="shared" si="3"/>
        <v>2032</v>
      </c>
      <c r="B85" s="21">
        <f t="shared" si="2"/>
        <v>253949.04484087159</v>
      </c>
      <c r="C85" s="62">
        <v>6121.1929461909976</v>
      </c>
      <c r="D85" s="62">
        <v>5395.823081547891</v>
      </c>
      <c r="E85" s="62">
        <v>4868.2714031561491</v>
      </c>
      <c r="F85" s="62">
        <v>4516.899151317798</v>
      </c>
      <c r="G85" s="62">
        <v>4320.0694191071998</v>
      </c>
      <c r="H85" s="62">
        <v>4256.1429836332982</v>
      </c>
      <c r="I85" s="62">
        <v>4303.4822431808316</v>
      </c>
      <c r="J85" s="62">
        <v>4440.4495960345312</v>
      </c>
      <c r="K85" s="62">
        <v>4645.4060508998855</v>
      </c>
      <c r="L85" s="62">
        <v>4896.7140060616293</v>
      </c>
      <c r="M85" s="62">
        <v>5194.2474730009781</v>
      </c>
      <c r="N85" s="62">
        <v>5537.8788420233532</v>
      </c>
      <c r="O85" s="62">
        <v>5798.413371817267</v>
      </c>
      <c r="P85" s="62">
        <v>5911.1879183090814</v>
      </c>
      <c r="Q85" s="62">
        <v>5919.1006457591384</v>
      </c>
      <c r="R85" s="62">
        <v>5936.8268134785012</v>
      </c>
      <c r="S85" s="62">
        <v>5949.9731595820804</v>
      </c>
      <c r="T85" s="62">
        <v>5900.680614800287</v>
      </c>
      <c r="U85" s="62">
        <v>5774.3347425505335</v>
      </c>
      <c r="V85" s="62">
        <v>5592.5421106114654</v>
      </c>
      <c r="W85" s="62">
        <v>5401.3165515214077</v>
      </c>
      <c r="X85" s="62">
        <v>5660.4534779429896</v>
      </c>
      <c r="Y85" s="62">
        <v>5810.0723802117682</v>
      </c>
      <c r="Z85" s="62">
        <v>5816.39201596978</v>
      </c>
      <c r="AA85" s="62">
        <v>5678.8580910315604</v>
      </c>
      <c r="AB85" s="62">
        <v>5397.517550224562</v>
      </c>
      <c r="AC85" s="62">
        <v>4972.7530266906469</v>
      </c>
      <c r="AD85" s="62">
        <v>4627.9164343012271</v>
      </c>
      <c r="AE85" s="62">
        <v>4464.029104500738</v>
      </c>
      <c r="AF85" s="62">
        <v>4396.2603427321283</v>
      </c>
      <c r="AG85" s="62">
        <v>4260.0815812812234</v>
      </c>
      <c r="AH85" s="62">
        <v>4095.0118073444346</v>
      </c>
      <c r="AI85" s="62">
        <v>3940.5980658080944</v>
      </c>
      <c r="AJ85" s="62">
        <v>3797.7133162358814</v>
      </c>
      <c r="AK85" s="62">
        <v>3663.958916541726</v>
      </c>
      <c r="AL85" s="62">
        <v>3534.991113028912</v>
      </c>
      <c r="AM85" s="62">
        <v>3411.1437707716877</v>
      </c>
      <c r="AN85" s="62">
        <v>3292.0871888175261</v>
      </c>
      <c r="AO85" s="62">
        <v>3177.5965380062057</v>
      </c>
      <c r="AP85" s="62">
        <v>3070.9084097441205</v>
      </c>
      <c r="AQ85" s="62">
        <v>2972.4959360829048</v>
      </c>
      <c r="AR85" s="62">
        <v>2880.2801440737567</v>
      </c>
      <c r="AS85" s="62">
        <v>2792.2990239355713</v>
      </c>
      <c r="AT85" s="62">
        <v>2709.4755816190218</v>
      </c>
      <c r="AU85" s="62">
        <v>2631.0234826249116</v>
      </c>
      <c r="AV85" s="62">
        <v>2554.6962793927423</v>
      </c>
      <c r="AW85" s="62">
        <v>2480.1407908128263</v>
      </c>
      <c r="AX85" s="62">
        <v>2407.2879406689594</v>
      </c>
      <c r="AY85" s="62">
        <v>2335.788947029605</v>
      </c>
      <c r="AZ85" s="62">
        <v>2260.7170351629729</v>
      </c>
      <c r="BA85" s="62">
        <v>2180.5308925972167</v>
      </c>
      <c r="BB85" s="62">
        <v>2097.2563272056423</v>
      </c>
      <c r="BC85" s="62">
        <v>2014.0434495014767</v>
      </c>
      <c r="BD85" s="62">
        <v>1929.6920837111804</v>
      </c>
      <c r="BE85" s="62">
        <v>1843.0025228514667</v>
      </c>
      <c r="BF85" s="62">
        <v>1754.9420716195207</v>
      </c>
      <c r="BG85" s="62">
        <v>1665.8975553358196</v>
      </c>
      <c r="BH85" s="62">
        <v>1578.8679469331385</v>
      </c>
      <c r="BI85" s="62">
        <v>1494.8453366395142</v>
      </c>
      <c r="BJ85" s="62">
        <v>1413.5481901356864</v>
      </c>
      <c r="BK85" s="62">
        <v>1334.0013128690011</v>
      </c>
      <c r="BL85" s="62">
        <v>1256.8450171504749</v>
      </c>
      <c r="BM85" s="62">
        <v>1179.928271579369</v>
      </c>
      <c r="BN85" s="62">
        <v>1102.919711973047</v>
      </c>
      <c r="BO85" s="62">
        <v>1031.5484952060353</v>
      </c>
      <c r="BP85" s="62">
        <v>968.82741476236072</v>
      </c>
      <c r="BQ85" s="62">
        <v>912.52959781803429</v>
      </c>
      <c r="BR85" s="62">
        <v>857.31457986377427</v>
      </c>
      <c r="BS85" s="62">
        <v>802.55309485473629</v>
      </c>
      <c r="BT85" s="62">
        <v>746.74014640569465</v>
      </c>
      <c r="BU85" s="62">
        <v>690.50695354432901</v>
      </c>
      <c r="BV85" s="62">
        <v>634.29708370586229</v>
      </c>
      <c r="BW85" s="62">
        <v>580.87836690061283</v>
      </c>
      <c r="BX85" s="62">
        <v>531.09098106655983</v>
      </c>
      <c r="BY85" s="62">
        <v>483.56015984904019</v>
      </c>
      <c r="BZ85" s="62">
        <v>436.87357789989761</v>
      </c>
      <c r="CA85" s="62">
        <v>392.04486302507479</v>
      </c>
      <c r="CB85" s="62">
        <v>348.94880939025796</v>
      </c>
      <c r="CC85" s="62">
        <v>307.09816669292633</v>
      </c>
      <c r="CD85" s="62">
        <v>268.36691617319002</v>
      </c>
      <c r="CE85" s="62">
        <v>219.58885277041989</v>
      </c>
      <c r="CF85" s="62">
        <v>189.6821772545764</v>
      </c>
      <c r="CG85" s="62">
        <v>163.94396559655576</v>
      </c>
      <c r="CH85" s="62">
        <v>143.16719694982964</v>
      </c>
      <c r="CI85" s="62">
        <v>125.17245130705344</v>
      </c>
      <c r="CJ85" s="62">
        <v>107.42324718325513</v>
      </c>
      <c r="CK85" s="62">
        <v>90.762424245314946</v>
      </c>
      <c r="CL85" s="62">
        <v>74.741251519509049</v>
      </c>
      <c r="CM85" s="62">
        <v>59.10362079035756</v>
      </c>
      <c r="CN85" s="62">
        <v>44.754951908636109</v>
      </c>
      <c r="CO85" s="62">
        <v>32.462388615249452</v>
      </c>
      <c r="CP85" s="62">
        <v>23.348001983415223</v>
      </c>
      <c r="CQ85" s="62">
        <v>16.874532736977848</v>
      </c>
      <c r="CR85" s="62">
        <v>12.388723556271717</v>
      </c>
      <c r="CS85" s="62">
        <v>9.2452842310018877</v>
      </c>
      <c r="CT85" s="62">
        <v>6.9215988067546377</v>
      </c>
      <c r="CU85" s="62">
        <v>5.2287742721661612</v>
      </c>
      <c r="CV85" s="62">
        <v>3.9300722640416423</v>
      </c>
      <c r="CW85" s="62">
        <v>2.8970468981418049</v>
      </c>
      <c r="CX85" s="62">
        <v>2.1120360858264084</v>
      </c>
      <c r="CY85" s="62">
        <v>2.2949274624470202</v>
      </c>
    </row>
    <row r="86" spans="1:103" x14ac:dyDescent="0.25">
      <c r="A86">
        <f t="shared" si="3"/>
        <v>2033</v>
      </c>
      <c r="B86" s="21">
        <f t="shared" si="2"/>
        <v>258709.92977502619</v>
      </c>
      <c r="C86" s="62">
        <v>6536.924719036575</v>
      </c>
      <c r="D86" s="62">
        <v>5977.436109115386</v>
      </c>
      <c r="E86" s="62">
        <v>5345.8155982412991</v>
      </c>
      <c r="F86" s="62">
        <v>4877.6566214195109</v>
      </c>
      <c r="G86" s="62">
        <v>4556.9783224703078</v>
      </c>
      <c r="H86" s="62">
        <v>4367.8012347932263</v>
      </c>
      <c r="I86" s="62">
        <v>4288.5667310937879</v>
      </c>
      <c r="J86" s="62">
        <v>4297.7180368498475</v>
      </c>
      <c r="K86" s="62">
        <v>4407.1582879281386</v>
      </c>
      <c r="L86" s="62">
        <v>4612.0591596234408</v>
      </c>
      <c r="M86" s="62">
        <v>4879.7108827460343</v>
      </c>
      <c r="N86" s="62">
        <v>5182.1335842811231</v>
      </c>
      <c r="O86" s="62">
        <v>5524.8082279889695</v>
      </c>
      <c r="P86" s="62">
        <v>5784.4467107623295</v>
      </c>
      <c r="Q86" s="62">
        <v>5896.5669970233175</v>
      </c>
      <c r="R86" s="62">
        <v>5903.9977720697107</v>
      </c>
      <c r="S86" s="62">
        <v>5921.1465696101541</v>
      </c>
      <c r="T86" s="62">
        <v>5933.6513932927101</v>
      </c>
      <c r="U86" s="62">
        <v>5883.9771774098899</v>
      </c>
      <c r="V86" s="62">
        <v>5757.6368634771425</v>
      </c>
      <c r="W86" s="62">
        <v>5576.1216841952537</v>
      </c>
      <c r="X86" s="62">
        <v>5385.160145162944</v>
      </c>
      <c r="Y86" s="62">
        <v>5643.1539300897175</v>
      </c>
      <c r="Z86" s="62">
        <v>5792.0098816820519</v>
      </c>
      <c r="AA86" s="62">
        <v>5798.1293819401253</v>
      </c>
      <c r="AB86" s="62">
        <v>5660.9315525887505</v>
      </c>
      <c r="AC86" s="62">
        <v>5380.3711356708827</v>
      </c>
      <c r="AD86" s="62">
        <v>4956.8630972068404</v>
      </c>
      <c r="AE86" s="62">
        <v>4612.9605910371529</v>
      </c>
      <c r="AF86" s="62">
        <v>4449.3236335523552</v>
      </c>
      <c r="AG86" s="62">
        <v>4381.4516574861791</v>
      </c>
      <c r="AH86" s="62">
        <v>4245.4409803738818</v>
      </c>
      <c r="AI86" s="62">
        <v>4080.673586645953</v>
      </c>
      <c r="AJ86" s="62">
        <v>3926.5231302963407</v>
      </c>
      <c r="AK86" s="62">
        <v>3783.8120461902608</v>
      </c>
      <c r="AL86" s="62">
        <v>3650.122592134263</v>
      </c>
      <c r="AM86" s="62">
        <v>3521.1424711328973</v>
      </c>
      <c r="AN86" s="62">
        <v>3397.1624432597187</v>
      </c>
      <c r="AO86" s="62">
        <v>3277.9470108937176</v>
      </c>
      <c r="AP86" s="62">
        <v>3163.3746806301006</v>
      </c>
      <c r="AQ86" s="62">
        <v>3056.6402858479664</v>
      </c>
      <c r="AR86" s="62">
        <v>2958.0493735416694</v>
      </c>
      <c r="AS86" s="62">
        <v>2865.5456578147196</v>
      </c>
      <c r="AT86" s="62">
        <v>2777.1885667185957</v>
      </c>
      <c r="AU86" s="62">
        <v>2693.9144845971659</v>
      </c>
      <c r="AV86" s="62">
        <v>2614.9730207373113</v>
      </c>
      <c r="AW86" s="62">
        <v>2538.1531133169406</v>
      </c>
      <c r="AX86" s="62">
        <v>2463.1218002044711</v>
      </c>
      <c r="AY86" s="62">
        <v>2389.7029891203692</v>
      </c>
      <c r="AZ86" s="62">
        <v>2317.4857723129167</v>
      </c>
      <c r="BA86" s="62">
        <v>2241.6189233553591</v>
      </c>
      <c r="BB86" s="62">
        <v>2160.7176930411324</v>
      </c>
      <c r="BC86" s="62">
        <v>2076.8013253826525</v>
      </c>
      <c r="BD86" s="62">
        <v>1992.8792722071712</v>
      </c>
      <c r="BE86" s="62">
        <v>1907.6984366412576</v>
      </c>
      <c r="BF86" s="62">
        <v>1820.0997527854297</v>
      </c>
      <c r="BG86" s="62">
        <v>1731.1357084049653</v>
      </c>
      <c r="BH86" s="62">
        <v>1641.161130615475</v>
      </c>
      <c r="BI86" s="62">
        <v>1553.2817604614081</v>
      </c>
      <c r="BJ86" s="62">
        <v>1468.5609826798616</v>
      </c>
      <c r="BK86" s="62">
        <v>1386.6523727251638</v>
      </c>
      <c r="BL86" s="62">
        <v>1306.4815232303447</v>
      </c>
      <c r="BM86" s="62">
        <v>1228.7387029645788</v>
      </c>
      <c r="BN86" s="62">
        <v>1151.1430249008924</v>
      </c>
      <c r="BO86" s="62">
        <v>1073.3824162828694</v>
      </c>
      <c r="BP86" s="62">
        <v>1001.2310621735129</v>
      </c>
      <c r="BQ86" s="62">
        <v>937.76885811915656</v>
      </c>
      <c r="BR86" s="62">
        <v>880.78653248187345</v>
      </c>
      <c r="BS86" s="62">
        <v>825.05544146657155</v>
      </c>
      <c r="BT86" s="62">
        <v>769.87226964342699</v>
      </c>
      <c r="BU86" s="62">
        <v>713.75621255021383</v>
      </c>
      <c r="BV86" s="62">
        <v>657.41174304642539</v>
      </c>
      <c r="BW86" s="62">
        <v>601.25659379705451</v>
      </c>
      <c r="BX86" s="62">
        <v>548.05562834284581</v>
      </c>
      <c r="BY86" s="62">
        <v>498.7202295807553</v>
      </c>
      <c r="BZ86" s="62">
        <v>451.92372257490632</v>
      </c>
      <c r="CA86" s="62">
        <v>406.14491476995414</v>
      </c>
      <c r="CB86" s="62">
        <v>362.34249673383908</v>
      </c>
      <c r="CC86" s="62">
        <v>320.5966699647991</v>
      </c>
      <c r="CD86" s="62">
        <v>280.52649021711642</v>
      </c>
      <c r="CE86" s="62">
        <v>237.462989282688</v>
      </c>
      <c r="CF86" s="62">
        <v>204.75861462312821</v>
      </c>
      <c r="CG86" s="62">
        <v>175.26294143604039</v>
      </c>
      <c r="CH86" s="62">
        <v>150.25287321741652</v>
      </c>
      <c r="CI86" s="62">
        <v>129.91937010366027</v>
      </c>
      <c r="CJ86" s="62">
        <v>111.78249653827405</v>
      </c>
      <c r="CK86" s="62">
        <v>94.088453382414698</v>
      </c>
      <c r="CL86" s="62">
        <v>78.052866884155264</v>
      </c>
      <c r="CM86" s="62">
        <v>63.110521621804672</v>
      </c>
      <c r="CN86" s="62">
        <v>48.788643402152942</v>
      </c>
      <c r="CO86" s="62">
        <v>35.489791779355791</v>
      </c>
      <c r="CP86" s="62">
        <v>25.742032188250928</v>
      </c>
      <c r="CQ86" s="62">
        <v>18.514503837406629</v>
      </c>
      <c r="CR86" s="62">
        <v>13.381170745794174</v>
      </c>
      <c r="CS86" s="62">
        <v>9.8240127778853044</v>
      </c>
      <c r="CT86" s="62">
        <v>7.3313275583233146</v>
      </c>
      <c r="CU86" s="62">
        <v>5.4886909706310885</v>
      </c>
      <c r="CV86" s="62">
        <v>4.1463145923886398</v>
      </c>
      <c r="CW86" s="62">
        <v>3.1164695833746414</v>
      </c>
      <c r="CX86" s="62">
        <v>2.2973008975626112</v>
      </c>
      <c r="CY86" s="62">
        <v>1.6748028479503532</v>
      </c>
    </row>
    <row r="87" spans="1:103" x14ac:dyDescent="0.25">
      <c r="A87">
        <f t="shared" si="3"/>
        <v>2034</v>
      </c>
      <c r="B87" s="21">
        <f t="shared" si="2"/>
        <v>263818.0809510916</v>
      </c>
      <c r="C87" s="62">
        <v>6898.1106427407749</v>
      </c>
      <c r="D87" s="62">
        <v>6122.4037329119737</v>
      </c>
      <c r="E87" s="62">
        <v>5843.3171621303336</v>
      </c>
      <c r="F87" s="62">
        <v>5304.2901066847153</v>
      </c>
      <c r="G87" s="62">
        <v>4894.6854519512553</v>
      </c>
      <c r="H87" s="62">
        <v>4604.1443478045085</v>
      </c>
      <c r="I87" s="62">
        <v>4422.3093336982765</v>
      </c>
      <c r="J87" s="62">
        <v>4327.6690280326247</v>
      </c>
      <c r="K87" s="62">
        <v>4298.7132071903279</v>
      </c>
      <c r="L87" s="62">
        <v>4380.8459100149194</v>
      </c>
      <c r="M87" s="62">
        <v>4586.0133493299318</v>
      </c>
      <c r="N87" s="62">
        <v>4870.4002385691601</v>
      </c>
      <c r="O87" s="62">
        <v>5178.1793049249727</v>
      </c>
      <c r="P87" s="62">
        <v>5520.4366116643423</v>
      </c>
      <c r="Q87" s="62">
        <v>5779.5882785066588</v>
      </c>
      <c r="R87" s="62">
        <v>5891.2317074879047</v>
      </c>
      <c r="S87" s="62">
        <v>5898.1934995369811</v>
      </c>
      <c r="T87" s="62">
        <v>5914.7920236939035</v>
      </c>
      <c r="U87" s="62">
        <v>5926.676631837292</v>
      </c>
      <c r="V87" s="62">
        <v>5876.5431600119127</v>
      </c>
      <c r="W87" s="62">
        <v>5750.0099261597752</v>
      </c>
      <c r="X87" s="62">
        <v>5568.4871041920032</v>
      </c>
      <c r="Y87" s="62">
        <v>5377.4887413095339</v>
      </c>
      <c r="Z87" s="62">
        <v>5634.746656706443</v>
      </c>
      <c r="AA87" s="62">
        <v>5783.0747325109969</v>
      </c>
      <c r="AB87" s="62">
        <v>5789.0044489735492</v>
      </c>
      <c r="AC87" s="62">
        <v>5651.9261159794632</v>
      </c>
      <c r="AD87" s="62">
        <v>5371.7041238453212</v>
      </c>
      <c r="AE87" s="62">
        <v>4948.7849733969015</v>
      </c>
      <c r="AF87" s="62">
        <v>4605.2752300625452</v>
      </c>
      <c r="AG87" s="62">
        <v>4441.6313217411725</v>
      </c>
      <c r="AH87" s="62">
        <v>4373.5495471556424</v>
      </c>
      <c r="AI87" s="62">
        <v>4237.4930054253355</v>
      </c>
      <c r="AJ87" s="62">
        <v>4072.7686694465228</v>
      </c>
      <c r="AK87" s="62">
        <v>3918.638943396496</v>
      </c>
      <c r="AL87" s="62">
        <v>3775.8772878588748</v>
      </c>
      <c r="AM87" s="62">
        <v>3642.0425134832822</v>
      </c>
      <c r="AN87" s="62">
        <v>3512.8476433452834</v>
      </c>
      <c r="AO87" s="62">
        <v>3388.5405447575777</v>
      </c>
      <c r="AP87" s="62">
        <v>3268.9794933019812</v>
      </c>
      <c r="AQ87" s="62">
        <v>3154.1454321064302</v>
      </c>
      <c r="AR87" s="62">
        <v>3047.1972441842677</v>
      </c>
      <c r="AS87" s="62">
        <v>2948.2732961395486</v>
      </c>
      <c r="AT87" s="62">
        <v>2855.3368616977459</v>
      </c>
      <c r="AU87" s="62">
        <v>2766.4657607802451</v>
      </c>
      <c r="AV87" s="62">
        <v>2682.611443314494</v>
      </c>
      <c r="AW87" s="62">
        <v>2603.0570274819706</v>
      </c>
      <c r="AX87" s="62">
        <v>2525.6248171738371</v>
      </c>
      <c r="AY87" s="62">
        <v>2450.0003836374162</v>
      </c>
      <c r="AZ87" s="62">
        <v>2375.9016271763521</v>
      </c>
      <c r="BA87" s="62">
        <v>2302.85403012505</v>
      </c>
      <c r="BB87" s="62">
        <v>2226.0746669017858</v>
      </c>
      <c r="BC87" s="62">
        <v>2144.3318480211487</v>
      </c>
      <c r="BD87" s="62">
        <v>2059.6433725654297</v>
      </c>
      <c r="BE87" s="62">
        <v>1974.8817152910754</v>
      </c>
      <c r="BF87" s="62">
        <v>1888.738915646315</v>
      </c>
      <c r="BG87" s="62">
        <v>1800.0953223160677</v>
      </c>
      <c r="BH87" s="62">
        <v>1710.0894155298618</v>
      </c>
      <c r="BI87" s="62">
        <v>1619.0450541652085</v>
      </c>
      <c r="BJ87" s="62">
        <v>1530.1796229180063</v>
      </c>
      <c r="BK87" s="62">
        <v>1444.6287310875036</v>
      </c>
      <c r="BL87" s="62">
        <v>1361.9810021272708</v>
      </c>
      <c r="BM87" s="62">
        <v>1281.0614166513155</v>
      </c>
      <c r="BN87" s="62">
        <v>1202.6106808203031</v>
      </c>
      <c r="BO87" s="62">
        <v>1124.2158060718666</v>
      </c>
      <c r="BP87" s="62">
        <v>1045.5824212984905</v>
      </c>
      <c r="BQ87" s="62">
        <v>972.53852958255595</v>
      </c>
      <c r="BR87" s="62">
        <v>908.23716364266318</v>
      </c>
      <c r="BS87" s="62">
        <v>850.4820995950339</v>
      </c>
      <c r="BT87" s="62">
        <v>794.14802448346768</v>
      </c>
      <c r="BU87" s="62">
        <v>738.45736905625449</v>
      </c>
      <c r="BV87" s="62">
        <v>681.95073224528778</v>
      </c>
      <c r="BW87" s="62">
        <v>625.40643026947873</v>
      </c>
      <c r="BX87" s="62">
        <v>569.21786963486579</v>
      </c>
      <c r="BY87" s="62">
        <v>516.15099010324286</v>
      </c>
      <c r="BZ87" s="62">
        <v>467.18895921475854</v>
      </c>
      <c r="CA87" s="62">
        <v>421.05182797488737</v>
      </c>
      <c r="CB87" s="62">
        <v>376.10766178973279</v>
      </c>
      <c r="CC87" s="62">
        <v>333.26089493607418</v>
      </c>
      <c r="CD87" s="62">
        <v>292.79750220347802</v>
      </c>
      <c r="CE87" s="62">
        <v>254.50419396563717</v>
      </c>
      <c r="CF87" s="62">
        <v>218.26300739058354</v>
      </c>
      <c r="CG87" s="62">
        <v>186.49108011182415</v>
      </c>
      <c r="CH87" s="62">
        <v>158.3323863759189</v>
      </c>
      <c r="CI87" s="62">
        <v>134.40192264909081</v>
      </c>
      <c r="CJ87" s="62">
        <v>114.36450787790422</v>
      </c>
      <c r="CK87" s="62">
        <v>96.508189908998048</v>
      </c>
      <c r="CL87" s="62">
        <v>79.757478117172056</v>
      </c>
      <c r="CM87" s="62">
        <v>64.965468541774328</v>
      </c>
      <c r="CN87" s="62">
        <v>51.352162443491501</v>
      </c>
      <c r="CO87" s="62">
        <v>38.135848236580159</v>
      </c>
      <c r="CP87" s="62">
        <v>27.740744953478625</v>
      </c>
      <c r="CQ87" s="62">
        <v>20.121367686746925</v>
      </c>
      <c r="CR87" s="62">
        <v>14.471939764731456</v>
      </c>
      <c r="CS87" s="62">
        <v>10.459448371685083</v>
      </c>
      <c r="CT87" s="62">
        <v>7.6789808907686457</v>
      </c>
      <c r="CU87" s="62">
        <v>5.7305630089427346</v>
      </c>
      <c r="CV87" s="62">
        <v>4.2902583732065471</v>
      </c>
      <c r="CW87" s="62">
        <v>3.2409842334225103</v>
      </c>
      <c r="CX87" s="62">
        <v>2.4360015523663638</v>
      </c>
      <c r="CY87" s="62">
        <v>1.7956949050840199</v>
      </c>
    </row>
    <row r="88" spans="1:103" x14ac:dyDescent="0.25">
      <c r="A88">
        <f t="shared" si="3"/>
        <v>2035</v>
      </c>
      <c r="B88" s="21">
        <f t="shared" si="2"/>
        <v>269060.32931017072</v>
      </c>
      <c r="C88" s="62">
        <v>7134.6992480864546</v>
      </c>
      <c r="D88" s="62">
        <v>6449.9433110110713</v>
      </c>
      <c r="E88" s="62">
        <v>5882.038251161227</v>
      </c>
      <c r="F88" s="62">
        <v>5713.1191445994</v>
      </c>
      <c r="G88" s="62">
        <v>5266.365478161365</v>
      </c>
      <c r="H88" s="62">
        <v>4915.0652528475403</v>
      </c>
      <c r="I88" s="62">
        <v>4654.477919042075</v>
      </c>
      <c r="J88" s="62">
        <v>4479.8650114979955</v>
      </c>
      <c r="K88" s="62">
        <v>4369.7464141485216</v>
      </c>
      <c r="L88" s="62">
        <v>4302.6438636992061</v>
      </c>
      <c r="M88" s="62">
        <v>4357.5114004372626</v>
      </c>
      <c r="N88" s="62">
        <v>4563.0855232798249</v>
      </c>
      <c r="O88" s="62">
        <v>4864.4109203994631</v>
      </c>
      <c r="P88" s="62">
        <v>5177.7582624118249</v>
      </c>
      <c r="Q88" s="62">
        <v>5519.8323762865639</v>
      </c>
      <c r="R88" s="62">
        <v>5778.6737037627536</v>
      </c>
      <c r="S88" s="62">
        <v>5889.916239129996</v>
      </c>
      <c r="T88" s="62">
        <v>5896.4132169195082</v>
      </c>
      <c r="U88" s="62">
        <v>5912.4732791165479</v>
      </c>
      <c r="V88" s="62">
        <v>5923.7448512135661</v>
      </c>
      <c r="W88" s="62">
        <v>5873.1178471574285</v>
      </c>
      <c r="X88" s="62">
        <v>5746.3055394723178</v>
      </c>
      <c r="Y88" s="62">
        <v>5564.6504758791316</v>
      </c>
      <c r="Z88" s="62">
        <v>5373.485363486504</v>
      </c>
      <c r="AA88" s="62">
        <v>5630.182859467549</v>
      </c>
      <c r="AB88" s="62">
        <v>5778.0834664030572</v>
      </c>
      <c r="AC88" s="62">
        <v>5783.8274114453106</v>
      </c>
      <c r="AD88" s="62">
        <v>5646.7755665253499</v>
      </c>
      <c r="AE88" s="62">
        <v>5366.7006273842371</v>
      </c>
      <c r="AF88" s="62">
        <v>4944.0818530091692</v>
      </c>
      <c r="AG88" s="62">
        <v>4600.7300909084188</v>
      </c>
      <c r="AH88" s="62">
        <v>4436.9678963702754</v>
      </c>
      <c r="AI88" s="62">
        <v>4368.629693519707</v>
      </c>
      <c r="AJ88" s="62">
        <v>4232.4342837242557</v>
      </c>
      <c r="AK88" s="62">
        <v>4067.6409560252728</v>
      </c>
      <c r="AL88" s="62">
        <v>3913.426234789199</v>
      </c>
      <c r="AM88" s="62">
        <v>3770.5167906300012</v>
      </c>
      <c r="AN88" s="62">
        <v>3636.4450262038831</v>
      </c>
      <c r="AO88" s="62">
        <v>3506.9472971846862</v>
      </c>
      <c r="AP88" s="62">
        <v>3382.2279752598133</v>
      </c>
      <c r="AQ88" s="62">
        <v>3262.2392074999921</v>
      </c>
      <c r="AR88" s="62">
        <v>3147.0648565201795</v>
      </c>
      <c r="AS88" s="62">
        <v>3039.8303751088351</v>
      </c>
      <c r="AT88" s="62">
        <v>2940.505083018199</v>
      </c>
      <c r="AU88" s="62">
        <v>2847.0727069899594</v>
      </c>
      <c r="AV88" s="62">
        <v>2757.6267144067588</v>
      </c>
      <c r="AW88" s="62">
        <v>2673.1339368784879</v>
      </c>
      <c r="AX88" s="62">
        <v>2592.9123494376481</v>
      </c>
      <c r="AY88" s="62">
        <v>2514.8148372665628</v>
      </c>
      <c r="AZ88" s="62">
        <v>2438.5450691031419</v>
      </c>
      <c r="BA88" s="62">
        <v>2363.715375994374</v>
      </c>
      <c r="BB88" s="62">
        <v>2289.7871774389396</v>
      </c>
      <c r="BC88" s="62">
        <v>2212.0420692752145</v>
      </c>
      <c r="BD88" s="62">
        <v>2129.4021115949904</v>
      </c>
      <c r="BE88" s="62">
        <v>2043.8831281217585</v>
      </c>
      <c r="BF88" s="62">
        <v>1958.2232326993271</v>
      </c>
      <c r="BG88" s="62">
        <v>1871.0594807990337</v>
      </c>
      <c r="BH88" s="62">
        <v>1781.3095530739949</v>
      </c>
      <c r="BI88" s="62">
        <v>1690.2004558117947</v>
      </c>
      <c r="BJ88" s="62">
        <v>1598.0228406256888</v>
      </c>
      <c r="BK88" s="62">
        <v>1508.1104953033018</v>
      </c>
      <c r="BL88" s="62">
        <v>1421.6706000039296</v>
      </c>
      <c r="BM88" s="62">
        <v>1338.2267749052724</v>
      </c>
      <c r="BN88" s="62">
        <v>1256.503151811047</v>
      </c>
      <c r="BO88" s="62">
        <v>1177.2907612546026</v>
      </c>
      <c r="BP88" s="62">
        <v>1098.0424474026031</v>
      </c>
      <c r="BQ88" s="62">
        <v>1018.4818435608056</v>
      </c>
      <c r="BR88" s="62">
        <v>944.49549761589697</v>
      </c>
      <c r="BS88" s="62">
        <v>879.31039282449638</v>
      </c>
      <c r="BT88" s="62">
        <v>820.74268960266522</v>
      </c>
      <c r="BU88" s="62">
        <v>763.76726362566978</v>
      </c>
      <c r="BV88" s="62">
        <v>707.53071876882143</v>
      </c>
      <c r="BW88" s="62">
        <v>650.5944947317812</v>
      </c>
      <c r="BX88" s="62">
        <v>593.81179346813144</v>
      </c>
      <c r="BY88" s="62">
        <v>537.55147392835465</v>
      </c>
      <c r="BZ88" s="62">
        <v>484.58218283813778</v>
      </c>
      <c r="CA88" s="62">
        <v>435.96067637254657</v>
      </c>
      <c r="CB88" s="62">
        <v>390.45182397022575</v>
      </c>
      <c r="CC88" s="62">
        <v>346.31153936833533</v>
      </c>
      <c r="CD88" s="62">
        <v>304.39207880813598</v>
      </c>
      <c r="CE88" s="62">
        <v>269.25095392587122</v>
      </c>
      <c r="CF88" s="62">
        <v>230.4969942625124</v>
      </c>
      <c r="CG88" s="62">
        <v>195.87640984525061</v>
      </c>
      <c r="CH88" s="62">
        <v>166.00602258308655</v>
      </c>
      <c r="CI88" s="62">
        <v>139.55280557504543</v>
      </c>
      <c r="CJ88" s="62">
        <v>116.57594892823474</v>
      </c>
      <c r="CK88" s="62">
        <v>97.289898300263957</v>
      </c>
      <c r="CL88" s="62">
        <v>80.609341328884625</v>
      </c>
      <c r="CM88" s="62">
        <v>65.411069137918076</v>
      </c>
      <c r="CN88" s="62">
        <v>52.086558144907457</v>
      </c>
      <c r="CO88" s="62">
        <v>39.551187121761906</v>
      </c>
      <c r="CP88" s="62">
        <v>29.372045847375283</v>
      </c>
      <c r="CQ88" s="62">
        <v>21.365787580210547</v>
      </c>
      <c r="CR88" s="62">
        <v>15.497380064569526</v>
      </c>
      <c r="CS88" s="62">
        <v>11.146218005514701</v>
      </c>
      <c r="CT88" s="62">
        <v>8.0558165431523285</v>
      </c>
      <c r="CU88" s="62">
        <v>5.9143139385694541</v>
      </c>
      <c r="CV88" s="62">
        <v>4.4136519105529368</v>
      </c>
      <c r="CW88" s="62">
        <v>3.3043362469130884</v>
      </c>
      <c r="CX88" s="62">
        <v>2.4961903798273291</v>
      </c>
      <c r="CY88" s="62">
        <v>1.8761966126074163</v>
      </c>
    </row>
    <row r="89" spans="1:103" x14ac:dyDescent="0.25">
      <c r="A89">
        <f t="shared" si="3"/>
        <v>2036</v>
      </c>
      <c r="B89" s="21">
        <f t="shared" si="2"/>
        <v>274146.45183800353</v>
      </c>
      <c r="C89" s="62">
        <v>7165.0126878572846</v>
      </c>
      <c r="D89" s="62">
        <v>6642.0885399689532</v>
      </c>
      <c r="E89" s="62">
        <v>6177.4352400016842</v>
      </c>
      <c r="F89" s="62">
        <v>5770.39111663531</v>
      </c>
      <c r="G89" s="62">
        <v>5582.8106555179866</v>
      </c>
      <c r="H89" s="62">
        <v>5228.4378388829709</v>
      </c>
      <c r="I89" s="62">
        <v>4935.5092059859271</v>
      </c>
      <c r="J89" s="62">
        <v>4704.9101504064847</v>
      </c>
      <c r="K89" s="62">
        <v>4537.5262973208146</v>
      </c>
      <c r="L89" s="62">
        <v>4411.9097225814576</v>
      </c>
      <c r="M89" s="62">
        <v>4306.6141232167465</v>
      </c>
      <c r="N89" s="62">
        <v>4334.1843019489452</v>
      </c>
      <c r="O89" s="62">
        <v>4540.1671926879344</v>
      </c>
      <c r="P89" s="62">
        <v>4858.4533309560047</v>
      </c>
      <c r="Q89" s="62">
        <v>5177.3791388727586</v>
      </c>
      <c r="R89" s="62">
        <v>5519.271912655201</v>
      </c>
      <c r="S89" s="62">
        <v>5777.8052167306832</v>
      </c>
      <c r="T89" s="62">
        <v>5888.6468584839222</v>
      </c>
      <c r="U89" s="62">
        <v>5894.6787904173298</v>
      </c>
      <c r="V89" s="62">
        <v>5910.1994642683176</v>
      </c>
      <c r="W89" s="62">
        <v>5920.8575371258812</v>
      </c>
      <c r="X89" s="62">
        <v>5869.7363060493608</v>
      </c>
      <c r="Y89" s="62">
        <v>5742.6428401624016</v>
      </c>
      <c r="Z89" s="62">
        <v>5560.8546085576299</v>
      </c>
      <c r="AA89" s="62">
        <v>5369.5208938825108</v>
      </c>
      <c r="AB89" s="62">
        <v>5625.658618161443</v>
      </c>
      <c r="AC89" s="62">
        <v>5773.133501739926</v>
      </c>
      <c r="AD89" s="62">
        <v>5778.6909480903996</v>
      </c>
      <c r="AE89" s="62">
        <v>5641.664704024538</v>
      </c>
      <c r="AF89" s="62">
        <v>5361.7344178642716</v>
      </c>
      <c r="AG89" s="62">
        <v>4939.4131802933844</v>
      </c>
      <c r="AH89" s="62">
        <v>4596.2169518693827</v>
      </c>
      <c r="AI89" s="62">
        <v>4432.334864762609</v>
      </c>
      <c r="AJ89" s="62">
        <v>4363.7395191713977</v>
      </c>
      <c r="AK89" s="62">
        <v>4227.4037369381585</v>
      </c>
      <c r="AL89" s="62">
        <v>4062.5396452825457</v>
      </c>
      <c r="AM89" s="62">
        <v>3908.2392753702634</v>
      </c>
      <c r="AN89" s="62">
        <v>3765.1801351727263</v>
      </c>
      <c r="AO89" s="62">
        <v>3630.8707385873245</v>
      </c>
      <c r="AP89" s="62">
        <v>3501.0679385124531</v>
      </c>
      <c r="AQ89" s="62">
        <v>3375.9353311652108</v>
      </c>
      <c r="AR89" s="62">
        <v>3255.5172146385448</v>
      </c>
      <c r="AS89" s="62">
        <v>3140.0017033421382</v>
      </c>
      <c r="AT89" s="62">
        <v>3032.4788891592216</v>
      </c>
      <c r="AU89" s="62">
        <v>2932.7519603173319</v>
      </c>
      <c r="AV89" s="62">
        <v>2838.8211204698937</v>
      </c>
      <c r="AW89" s="62">
        <v>2748.799205375577</v>
      </c>
      <c r="AX89" s="62">
        <v>2663.6670140823012</v>
      </c>
      <c r="AY89" s="62">
        <v>2582.7766301552588</v>
      </c>
      <c r="AZ89" s="62">
        <v>2504.0119623564474</v>
      </c>
      <c r="BA89" s="62">
        <v>2427.09586237039</v>
      </c>
      <c r="BB89" s="62">
        <v>2351.5335207270546</v>
      </c>
      <c r="BC89" s="62">
        <v>2276.7233663262045</v>
      </c>
      <c r="BD89" s="62">
        <v>2198.0107170423053</v>
      </c>
      <c r="BE89" s="62">
        <v>2114.4714018342102</v>
      </c>
      <c r="BF89" s="62">
        <v>2028.1205174881877</v>
      </c>
      <c r="BG89" s="62">
        <v>1941.5605850241441</v>
      </c>
      <c r="BH89" s="62">
        <v>1853.3738818129993</v>
      </c>
      <c r="BI89" s="62">
        <v>1762.5158586845876</v>
      </c>
      <c r="BJ89" s="62">
        <v>1670.300736459496</v>
      </c>
      <c r="BK89" s="62">
        <v>1576.98865291281</v>
      </c>
      <c r="BL89" s="62">
        <v>1486.0271117129362</v>
      </c>
      <c r="BM89" s="62">
        <v>1398.6960024704738</v>
      </c>
      <c r="BN89" s="62">
        <v>1314.4552309901626</v>
      </c>
      <c r="BO89" s="62">
        <v>1231.9252420487921</v>
      </c>
      <c r="BP89" s="62">
        <v>1151.9499118111873</v>
      </c>
      <c r="BQ89" s="62">
        <v>1071.846269404806</v>
      </c>
      <c r="BR89" s="62">
        <v>991.35718915545363</v>
      </c>
      <c r="BS89" s="62">
        <v>916.42623287048525</v>
      </c>
      <c r="BT89" s="62">
        <v>850.35599907495043</v>
      </c>
      <c r="BU89" s="62">
        <v>790.97450696131023</v>
      </c>
      <c r="BV89" s="62">
        <v>733.35590571752039</v>
      </c>
      <c r="BW89" s="62">
        <v>676.57229817228847</v>
      </c>
      <c r="BX89" s="62">
        <v>619.20590614143043</v>
      </c>
      <c r="BY89" s="62">
        <v>562.18415591874486</v>
      </c>
      <c r="BZ89" s="62">
        <v>505.85108756226629</v>
      </c>
      <c r="CA89" s="62">
        <v>452.97946203599133</v>
      </c>
      <c r="CB89" s="62">
        <v>404.69834416228815</v>
      </c>
      <c r="CC89" s="62">
        <v>359.81813289179979</v>
      </c>
      <c r="CD89" s="62">
        <v>316.48258934805239</v>
      </c>
      <c r="CE89" s="62">
        <v>279.82812612188894</v>
      </c>
      <c r="CF89" s="62">
        <v>240.36906290648756</v>
      </c>
      <c r="CG89" s="62">
        <v>203.90048725833171</v>
      </c>
      <c r="CH89" s="62">
        <v>171.86953898165933</v>
      </c>
      <c r="CI89" s="62">
        <v>144.22603208164668</v>
      </c>
      <c r="CJ89" s="62">
        <v>119.31445080459726</v>
      </c>
      <c r="CK89" s="62">
        <v>97.754428246468024</v>
      </c>
      <c r="CL89" s="62">
        <v>80.101370818241477</v>
      </c>
      <c r="CM89" s="62">
        <v>65.165270672415573</v>
      </c>
      <c r="CN89" s="62">
        <v>51.694617926495894</v>
      </c>
      <c r="CO89" s="62">
        <v>39.543712862068716</v>
      </c>
      <c r="CP89" s="62">
        <v>30.026955947939062</v>
      </c>
      <c r="CQ89" s="62">
        <v>22.299030470180622</v>
      </c>
      <c r="CR89" s="62">
        <v>16.220740997961386</v>
      </c>
      <c r="CS89" s="62">
        <v>11.765491313186367</v>
      </c>
      <c r="CT89" s="62">
        <v>8.4621226666939471</v>
      </c>
      <c r="CU89" s="62">
        <v>6.1159137327845157</v>
      </c>
      <c r="CV89" s="62">
        <v>4.4901014866882161</v>
      </c>
      <c r="CW89" s="62">
        <v>3.3508104593601464</v>
      </c>
      <c r="CX89" s="62">
        <v>2.5086265708733961</v>
      </c>
      <c r="CY89" s="62">
        <v>1.8950884670539698</v>
      </c>
    </row>
    <row r="90" spans="1:103" x14ac:dyDescent="0.25">
      <c r="A90">
        <f t="shared" si="3"/>
        <v>2037</v>
      </c>
      <c r="B90" s="21">
        <f t="shared" si="2"/>
        <v>278863.31369157904</v>
      </c>
      <c r="C90" s="62">
        <v>6944.1228541033024</v>
      </c>
      <c r="D90" s="62">
        <v>6643.0397069664759</v>
      </c>
      <c r="E90" s="62">
        <v>6336.7681025017928</v>
      </c>
      <c r="F90" s="62">
        <v>6031.8240094151979</v>
      </c>
      <c r="G90" s="62">
        <v>5734.7236280091738</v>
      </c>
      <c r="H90" s="62">
        <v>5451.9833901827506</v>
      </c>
      <c r="I90" s="62">
        <v>5190.1204226245836</v>
      </c>
      <c r="J90" s="62">
        <v>4955.6499992509862</v>
      </c>
      <c r="K90" s="62">
        <v>4755.0885519609874</v>
      </c>
      <c r="L90" s="62">
        <v>4594.9529758467033</v>
      </c>
      <c r="M90" s="62">
        <v>4453.8291598557889</v>
      </c>
      <c r="N90" s="62">
        <v>4310.304150918605</v>
      </c>
      <c r="O90" s="62">
        <v>4310.5431585498309</v>
      </c>
      <c r="P90" s="62">
        <v>4516.9218477789027</v>
      </c>
      <c r="Q90" s="62">
        <v>4852.1675692126946</v>
      </c>
      <c r="R90" s="62">
        <v>5176.656557662076</v>
      </c>
      <c r="S90" s="62">
        <v>5518.3455264876593</v>
      </c>
      <c r="T90" s="62">
        <v>5776.5527426321678</v>
      </c>
      <c r="U90" s="62">
        <v>5886.9863112786043</v>
      </c>
      <c r="V90" s="62">
        <v>5892.5518077766546</v>
      </c>
      <c r="W90" s="62">
        <v>5907.5317037023397</v>
      </c>
      <c r="X90" s="62">
        <v>5917.57511933774</v>
      </c>
      <c r="Y90" s="62">
        <v>5865.9619772062561</v>
      </c>
      <c r="Z90" s="62">
        <v>5738.5959221894973</v>
      </c>
      <c r="AA90" s="62">
        <v>5556.6861024002355</v>
      </c>
      <c r="AB90" s="62">
        <v>5365.1960600593438</v>
      </c>
      <c r="AC90" s="62">
        <v>5620.7572097764678</v>
      </c>
      <c r="AD90" s="62">
        <v>5767.7950875403258</v>
      </c>
      <c r="AE90" s="62">
        <v>5773.1663346018358</v>
      </c>
      <c r="AF90" s="62">
        <v>5636.1741891248703</v>
      </c>
      <c r="AG90" s="62">
        <v>5356.4073764495361</v>
      </c>
      <c r="AH90" s="62">
        <v>4934.4121888599839</v>
      </c>
      <c r="AI90" s="62">
        <v>4591.3944783844581</v>
      </c>
      <c r="AJ90" s="62">
        <v>4427.4027370070353</v>
      </c>
      <c r="AK90" s="62">
        <v>4358.554598794246</v>
      </c>
      <c r="AL90" s="62">
        <v>4222.0875880224148</v>
      </c>
      <c r="AM90" s="62">
        <v>4057.1637914334842</v>
      </c>
      <c r="AN90" s="62">
        <v>3902.7875284643401</v>
      </c>
      <c r="AO90" s="62">
        <v>3759.5881560159683</v>
      </c>
      <c r="AP90" s="62">
        <v>3625.049215348145</v>
      </c>
      <c r="AQ90" s="62">
        <v>3494.9503241484476</v>
      </c>
      <c r="AR90" s="62">
        <v>3369.4116532820531</v>
      </c>
      <c r="AS90" s="62">
        <v>3248.5722599945498</v>
      </c>
      <c r="AT90" s="62">
        <v>3132.7224034122519</v>
      </c>
      <c r="AU90" s="62">
        <v>3024.9180828189947</v>
      </c>
      <c r="AV90" s="62">
        <v>2924.7953963921914</v>
      </c>
      <c r="AW90" s="62">
        <v>2830.372727555743</v>
      </c>
      <c r="AX90" s="62">
        <v>2739.779599595016</v>
      </c>
      <c r="AY90" s="62">
        <v>2654.0124462125618</v>
      </c>
      <c r="AZ90" s="62">
        <v>2572.458376098476</v>
      </c>
      <c r="BA90" s="62">
        <v>2493.03091597913</v>
      </c>
      <c r="BB90" s="62">
        <v>2415.4727160725329</v>
      </c>
      <c r="BC90" s="62">
        <v>2339.182293453789</v>
      </c>
      <c r="BD90" s="62">
        <v>2263.4935360000504</v>
      </c>
      <c r="BE90" s="62">
        <v>2183.8177127120616</v>
      </c>
      <c r="BF90" s="62">
        <v>2099.3837418657067</v>
      </c>
      <c r="BG90" s="62">
        <v>2012.2052876061082</v>
      </c>
      <c r="BH90" s="62">
        <v>1924.7505396740676</v>
      </c>
      <c r="BI90" s="62">
        <v>1835.5451378270391</v>
      </c>
      <c r="BJ90" s="62">
        <v>1743.5838138659949</v>
      </c>
      <c r="BK90" s="62">
        <v>1650.2678666335814</v>
      </c>
      <c r="BL90" s="62">
        <v>1555.8258537082968</v>
      </c>
      <c r="BM90" s="62">
        <v>1463.8198107956673</v>
      </c>
      <c r="BN90" s="62">
        <v>1375.6028898306338</v>
      </c>
      <c r="BO90" s="62">
        <v>1290.5690975996495</v>
      </c>
      <c r="BP90" s="62">
        <v>1207.2377009477093</v>
      </c>
      <c r="BQ90" s="62">
        <v>1126.5035757840883</v>
      </c>
      <c r="BR90" s="62">
        <v>1045.5493574342017</v>
      </c>
      <c r="BS90" s="62">
        <v>964.13563113725979</v>
      </c>
      <c r="BT90" s="62">
        <v>888.26429173882354</v>
      </c>
      <c r="BU90" s="62">
        <v>821.31206253442315</v>
      </c>
      <c r="BV90" s="62">
        <v>761.11946688582748</v>
      </c>
      <c r="BW90" s="62">
        <v>702.86119722393005</v>
      </c>
      <c r="BX90" s="62">
        <v>645.53392811659194</v>
      </c>
      <c r="BY90" s="62">
        <v>587.74019957871064</v>
      </c>
      <c r="BZ90" s="62">
        <v>530.48283415945059</v>
      </c>
      <c r="CA90" s="62">
        <v>474.08115107735051</v>
      </c>
      <c r="CB90" s="62">
        <v>421.31047939993294</v>
      </c>
      <c r="CC90" s="62">
        <v>373.37327123831955</v>
      </c>
      <c r="CD90" s="62">
        <v>329.12544668419247</v>
      </c>
      <c r="CE90" s="62">
        <v>286.59847542448762</v>
      </c>
      <c r="CF90" s="62">
        <v>246.53833594659827</v>
      </c>
      <c r="CG90" s="62">
        <v>209.84727977426957</v>
      </c>
      <c r="CH90" s="62">
        <v>176.56589356360678</v>
      </c>
      <c r="CI90" s="62">
        <v>147.36369402861649</v>
      </c>
      <c r="CJ90" s="62">
        <v>121.69420738378972</v>
      </c>
      <c r="CK90" s="62">
        <v>98.739813721819331</v>
      </c>
      <c r="CL90" s="62">
        <v>79.429241505129625</v>
      </c>
      <c r="CM90" s="62">
        <v>63.90613549347384</v>
      </c>
      <c r="CN90" s="62">
        <v>50.825547076363449</v>
      </c>
      <c r="CO90" s="62">
        <v>38.731907831953841</v>
      </c>
      <c r="CP90" s="62">
        <v>29.627909119759163</v>
      </c>
      <c r="CQ90" s="62">
        <v>22.497531404591768</v>
      </c>
      <c r="CR90" s="62">
        <v>16.707425793165367</v>
      </c>
      <c r="CS90" s="62">
        <v>12.153300875390025</v>
      </c>
      <c r="CT90" s="62">
        <v>8.8152295813065784</v>
      </c>
      <c r="CU90" s="62">
        <v>6.3401988124780821</v>
      </c>
      <c r="CV90" s="62">
        <v>4.5823146878309382</v>
      </c>
      <c r="CW90" s="62">
        <v>3.3641838147601408</v>
      </c>
      <c r="CX90" s="62">
        <v>2.5105762858876677</v>
      </c>
      <c r="CY90" s="62">
        <v>1.8795746448114823</v>
      </c>
    </row>
    <row r="91" spans="1:103" x14ac:dyDescent="0.25">
      <c r="A91">
        <f t="shared" si="3"/>
        <v>2038</v>
      </c>
      <c r="B91" s="21">
        <f t="shared" si="2"/>
        <v>283092.94304532569</v>
      </c>
      <c r="C91" s="62">
        <v>6408.45255893577</v>
      </c>
      <c r="D91" s="62">
        <v>6829.6791913341194</v>
      </c>
      <c r="E91" s="62">
        <v>6596.032093666925</v>
      </c>
      <c r="F91" s="62">
        <v>6332.809654407889</v>
      </c>
      <c r="G91" s="62">
        <v>6050.534462437573</v>
      </c>
      <c r="H91" s="62">
        <v>5759.728875039993</v>
      </c>
      <c r="I91" s="62">
        <v>5466.923219906691</v>
      </c>
      <c r="J91" s="62">
        <v>5178.6489827119194</v>
      </c>
      <c r="K91" s="62">
        <v>4925.3882055089962</v>
      </c>
      <c r="L91" s="62">
        <v>4725.6489259426908</v>
      </c>
      <c r="M91" s="62">
        <v>4577.9764861334243</v>
      </c>
      <c r="N91" s="62">
        <v>4441.0848653489229</v>
      </c>
      <c r="O91" s="62">
        <v>4297.6409152013985</v>
      </c>
      <c r="P91" s="62">
        <v>4297.4456793165891</v>
      </c>
      <c r="Q91" s="62">
        <v>4502.7402651330958</v>
      </c>
      <c r="R91" s="62">
        <v>4836.488251730515</v>
      </c>
      <c r="S91" s="62">
        <v>5159.4417551071965</v>
      </c>
      <c r="T91" s="62">
        <v>5499.4861568888518</v>
      </c>
      <c r="U91" s="62">
        <v>5756.3751255169491</v>
      </c>
      <c r="V91" s="62">
        <v>5866.0731435463576</v>
      </c>
      <c r="W91" s="62">
        <v>5871.3211211854841</v>
      </c>
      <c r="X91" s="62">
        <v>5885.9457480159163</v>
      </c>
      <c r="Y91" s="62">
        <v>5895.6450111900758</v>
      </c>
      <c r="Z91" s="62">
        <v>5843.9846233640465</v>
      </c>
      <c r="AA91" s="62">
        <v>5716.9518357710604</v>
      </c>
      <c r="AB91" s="62">
        <v>5535.641156235657</v>
      </c>
      <c r="AC91" s="62">
        <v>5344.7736453993521</v>
      </c>
      <c r="AD91" s="62">
        <v>5599.2385303916453</v>
      </c>
      <c r="AE91" s="62">
        <v>5745.5638425257575</v>
      </c>
      <c r="AF91" s="62">
        <v>5750.7245607194236</v>
      </c>
      <c r="AG91" s="62">
        <v>5614.0274101038513</v>
      </c>
      <c r="AH91" s="62">
        <v>5335.0971556048635</v>
      </c>
      <c r="AI91" s="62">
        <v>4914.5034608076476</v>
      </c>
      <c r="AJ91" s="62">
        <v>4572.4930770700867</v>
      </c>
      <c r="AK91" s="62">
        <v>4408.6987378798676</v>
      </c>
      <c r="AL91" s="62">
        <v>4339.6345646442542</v>
      </c>
      <c r="AM91" s="62">
        <v>4203.2814343000464</v>
      </c>
      <c r="AN91" s="62">
        <v>4038.6436549588029</v>
      </c>
      <c r="AO91" s="62">
        <v>3884.5105399884928</v>
      </c>
      <c r="AP91" s="62">
        <v>3741.4311297400013</v>
      </c>
      <c r="AQ91" s="62">
        <v>3606.8552209371874</v>
      </c>
      <c r="AR91" s="62">
        <v>3476.6067823296858</v>
      </c>
      <c r="AS91" s="62">
        <v>3350.7377672154284</v>
      </c>
      <c r="AT91" s="62">
        <v>3229.5457460254111</v>
      </c>
      <c r="AU91" s="62">
        <v>3113.4902425503742</v>
      </c>
      <c r="AV91" s="62">
        <v>3005.5592430713264</v>
      </c>
      <c r="AW91" s="62">
        <v>2905.1172086317033</v>
      </c>
      <c r="AX91" s="62">
        <v>2810.2162108576349</v>
      </c>
      <c r="AY91" s="62">
        <v>2719.0216133196986</v>
      </c>
      <c r="AZ91" s="62">
        <v>2632.5476804817836</v>
      </c>
      <c r="BA91" s="62">
        <v>2550.231967703045</v>
      </c>
      <c r="BB91" s="62">
        <v>2470.0555413220704</v>
      </c>
      <c r="BC91" s="62">
        <v>2391.807375181038</v>
      </c>
      <c r="BD91" s="62">
        <v>2314.6238697581161</v>
      </c>
      <c r="BE91" s="62">
        <v>2237.7083442437856</v>
      </c>
      <c r="BF91" s="62">
        <v>2156.6437211634861</v>
      </c>
      <c r="BG91" s="62">
        <v>2070.9813509418359</v>
      </c>
      <c r="BH91" s="62">
        <v>1982.6988995611002</v>
      </c>
      <c r="BI91" s="62">
        <v>1894.1702657008809</v>
      </c>
      <c r="BJ91" s="62">
        <v>1803.8943400444266</v>
      </c>
      <c r="BK91" s="62">
        <v>1710.8708435635565</v>
      </c>
      <c r="BL91" s="62">
        <v>1616.536861635607</v>
      </c>
      <c r="BM91" s="62">
        <v>1521.1215948983727</v>
      </c>
      <c r="BN91" s="62">
        <v>1428.1886445501902</v>
      </c>
      <c r="BO91" s="62">
        <v>1339.119953471301</v>
      </c>
      <c r="BP91" s="62">
        <v>1253.31362198188</v>
      </c>
      <c r="BQ91" s="62">
        <v>1169.2887813271698</v>
      </c>
      <c r="BR91" s="62">
        <v>1087.9605780756162</v>
      </c>
      <c r="BS91" s="62">
        <v>1006.5231661528948</v>
      </c>
      <c r="BT91" s="62">
        <v>924.83136658393323</v>
      </c>
      <c r="BU91" s="62">
        <v>848.81766022026159</v>
      </c>
      <c r="BV91" s="62">
        <v>781.75750790967049</v>
      </c>
      <c r="BW91" s="62">
        <v>721.53711350425897</v>
      </c>
      <c r="BX91" s="62">
        <v>663.53431604060995</v>
      </c>
      <c r="BY91" s="62">
        <v>606.69228137195876</v>
      </c>
      <c r="BZ91" s="62">
        <v>549.63937459060162</v>
      </c>
      <c r="CA91" s="62">
        <v>493.36100857936344</v>
      </c>
      <c r="CB91" s="62">
        <v>438.10944613545615</v>
      </c>
      <c r="CC91" s="62">
        <v>386.82023831317258</v>
      </c>
      <c r="CD91" s="62">
        <v>340.81084082275044</v>
      </c>
      <c r="CE91" s="62">
        <v>298.85735440631623</v>
      </c>
      <c r="CF91" s="62">
        <v>258.71464524538339</v>
      </c>
      <c r="CG91" s="62">
        <v>221.09922270161493</v>
      </c>
      <c r="CH91" s="62">
        <v>186.91833788292607</v>
      </c>
      <c r="CI91" s="62">
        <v>156.19619567265582</v>
      </c>
      <c r="CJ91" s="62">
        <v>129.46138348293545</v>
      </c>
      <c r="CK91" s="62">
        <v>106.12253054818822</v>
      </c>
      <c r="CL91" s="62">
        <v>85.419540921148482</v>
      </c>
      <c r="CM91" s="62">
        <v>68.144218764152029</v>
      </c>
      <c r="CN91" s="62">
        <v>54.374600382380457</v>
      </c>
      <c r="CO91" s="62">
        <v>42.902099633885683</v>
      </c>
      <c r="CP91" s="62">
        <v>32.693797989431374</v>
      </c>
      <c r="CQ91" s="62">
        <v>25.009066938125414</v>
      </c>
      <c r="CR91" s="62">
        <v>18.990279285850185</v>
      </c>
      <c r="CS91" s="62">
        <v>14.10282204984812</v>
      </c>
      <c r="CT91" s="62">
        <v>10.25866232690395</v>
      </c>
      <c r="CU91" s="62">
        <v>7.4409795771518672</v>
      </c>
      <c r="CV91" s="62">
        <v>5.3517936706691414</v>
      </c>
      <c r="CW91" s="62">
        <v>3.8679548494730476</v>
      </c>
      <c r="CX91" s="62">
        <v>2.8397244596441631</v>
      </c>
      <c r="CY91" s="62">
        <v>2.1191900560124757</v>
      </c>
    </row>
    <row r="92" spans="1:103" x14ac:dyDescent="0.25">
      <c r="A92">
        <f t="shared" si="3"/>
        <v>2039</v>
      </c>
      <c r="B92" s="21">
        <f t="shared" si="2"/>
        <v>286953.44906965067</v>
      </c>
      <c r="C92" s="62">
        <v>5636.3509124744978</v>
      </c>
      <c r="D92" s="62">
        <v>5986.3766620183269</v>
      </c>
      <c r="E92" s="62">
        <v>6735.6486793632521</v>
      </c>
      <c r="F92" s="62">
        <v>6568.6462657820666</v>
      </c>
      <c r="G92" s="62">
        <v>6347.6299803162146</v>
      </c>
      <c r="H92" s="62">
        <v>6087.1535812543152</v>
      </c>
      <c r="I92" s="62">
        <v>5801.7715216746064</v>
      </c>
      <c r="J92" s="62">
        <v>5498.047479170662</v>
      </c>
      <c r="K92" s="62">
        <v>5182.5455945291387</v>
      </c>
      <c r="L92" s="62">
        <v>4909.7714190931256</v>
      </c>
      <c r="M92" s="62">
        <v>4710.2607253136612</v>
      </c>
      <c r="N92" s="62">
        <v>4574.595871411525</v>
      </c>
      <c r="O92" s="62">
        <v>4441.5242039888781</v>
      </c>
      <c r="P92" s="62">
        <v>4297.7361013801137</v>
      </c>
      <c r="Q92" s="62">
        <v>4297.1063903827271</v>
      </c>
      <c r="R92" s="62">
        <v>4501.9268980779943</v>
      </c>
      <c r="S92" s="62">
        <v>4835.1695410210195</v>
      </c>
      <c r="T92" s="62">
        <v>5157.5461374118649</v>
      </c>
      <c r="U92" s="62">
        <v>5496.9571226514645</v>
      </c>
      <c r="V92" s="62">
        <v>5753.2914175617452</v>
      </c>
      <c r="W92" s="62">
        <v>5862.5795097120172</v>
      </c>
      <c r="X92" s="62">
        <v>5867.52618025015</v>
      </c>
      <c r="Y92" s="62">
        <v>5881.8395413282888</v>
      </c>
      <c r="Z92" s="62">
        <v>5891.2238332054849</v>
      </c>
      <c r="AA92" s="62">
        <v>5839.3631143707235</v>
      </c>
      <c r="AB92" s="62">
        <v>5712.2867866278639</v>
      </c>
      <c r="AC92" s="62">
        <v>5531.0367853864345</v>
      </c>
      <c r="AD92" s="62">
        <v>5340.2248577201826</v>
      </c>
      <c r="AE92" s="62">
        <v>5594.3492155402619</v>
      </c>
      <c r="AF92" s="62">
        <v>5740.3971127634004</v>
      </c>
      <c r="AG92" s="62">
        <v>5745.3628113951263</v>
      </c>
      <c r="AH92" s="62">
        <v>5608.5552796016682</v>
      </c>
      <c r="AI92" s="62">
        <v>5329.6335911379992</v>
      </c>
      <c r="AJ92" s="62">
        <v>4909.1918613742446</v>
      </c>
      <c r="AK92" s="62">
        <v>4567.1737596929424</v>
      </c>
      <c r="AL92" s="62">
        <v>4403.0914920206515</v>
      </c>
      <c r="AM92" s="62">
        <v>4333.6065989849558</v>
      </c>
      <c r="AN92" s="62">
        <v>4196.9625473844326</v>
      </c>
      <c r="AO92" s="62">
        <v>4032.1228646182049</v>
      </c>
      <c r="AP92" s="62">
        <v>3877.7749814661588</v>
      </c>
      <c r="AQ92" s="62">
        <v>3734.3917383038311</v>
      </c>
      <c r="AR92" s="62">
        <v>3599.3801531014524</v>
      </c>
      <c r="AS92" s="62">
        <v>3468.5960011175475</v>
      </c>
      <c r="AT92" s="62">
        <v>3342.0238083062759</v>
      </c>
      <c r="AU92" s="62">
        <v>3220.1206398050476</v>
      </c>
      <c r="AV92" s="62">
        <v>3103.5156416255063</v>
      </c>
      <c r="AW92" s="62">
        <v>2995.1382741233951</v>
      </c>
      <c r="AX92" s="62">
        <v>2894.0796838581973</v>
      </c>
      <c r="AY92" s="62">
        <v>2798.4198241190006</v>
      </c>
      <c r="AZ92" s="62">
        <v>2706.353899902268</v>
      </c>
      <c r="BA92" s="62">
        <v>2618.9182407491062</v>
      </c>
      <c r="BB92" s="62">
        <v>2535.5981100461627</v>
      </c>
      <c r="BC92" s="62">
        <v>2454.4357516077303</v>
      </c>
      <c r="BD92" s="62">
        <v>2375.2669175441638</v>
      </c>
      <c r="BE92" s="62">
        <v>2296.9626361610472</v>
      </c>
      <c r="BF92" s="62">
        <v>2218.5943367580471</v>
      </c>
      <c r="BG92" s="62">
        <v>2135.9024369581571</v>
      </c>
      <c r="BH92" s="62">
        <v>2048.7591481974391</v>
      </c>
      <c r="BI92" s="62">
        <v>1959.1134285012581</v>
      </c>
      <c r="BJ92" s="62">
        <v>1869.2494145417427</v>
      </c>
      <c r="BK92" s="62">
        <v>1777.6376202733679</v>
      </c>
      <c r="BL92" s="62">
        <v>1683.2770655737452</v>
      </c>
      <c r="BM92" s="62">
        <v>1587.6467954056668</v>
      </c>
      <c r="BN92" s="62">
        <v>1490.9777221866486</v>
      </c>
      <c r="BO92" s="62">
        <v>1396.8428245885393</v>
      </c>
      <c r="BP92" s="62">
        <v>1306.6602474784286</v>
      </c>
      <c r="BQ92" s="62">
        <v>1219.82762701767</v>
      </c>
      <c r="BR92" s="62">
        <v>1134.861372399492</v>
      </c>
      <c r="BS92" s="62">
        <v>1052.698966595299</v>
      </c>
      <c r="BT92" s="62">
        <v>970.53770179360856</v>
      </c>
      <c r="BU92" s="62">
        <v>888.32616388245367</v>
      </c>
      <c r="BV92" s="62">
        <v>811.94452174137018</v>
      </c>
      <c r="BW92" s="62">
        <v>744.57833999473655</v>
      </c>
      <c r="BX92" s="62">
        <v>684.15137204374798</v>
      </c>
      <c r="BY92" s="62">
        <v>626.23176384377462</v>
      </c>
      <c r="BZ92" s="62">
        <v>569.70588102905299</v>
      </c>
      <c r="CA92" s="62">
        <v>513.22342865867222</v>
      </c>
      <c r="CB92" s="62">
        <v>457.75599515915349</v>
      </c>
      <c r="CC92" s="62">
        <v>403.48882633399086</v>
      </c>
      <c r="CD92" s="62">
        <v>353.52688421061453</v>
      </c>
      <c r="CE92" s="62">
        <v>309.30636056866848</v>
      </c>
      <c r="CF92" s="62">
        <v>269.5195041653858</v>
      </c>
      <c r="CG92" s="62">
        <v>231.63813709866409</v>
      </c>
      <c r="CH92" s="62">
        <v>196.35258439631181</v>
      </c>
      <c r="CI92" s="62">
        <v>164.57715616664572</v>
      </c>
      <c r="CJ92" s="62">
        <v>136.31914323543714</v>
      </c>
      <c r="CK92" s="62">
        <v>111.96916267846967</v>
      </c>
      <c r="CL92" s="62">
        <v>90.8879846902324</v>
      </c>
      <c r="CM92" s="62">
        <v>72.371817871938219</v>
      </c>
      <c r="CN92" s="62">
        <v>57.077753836243303</v>
      </c>
      <c r="CO92" s="62">
        <v>45.018253903743982</v>
      </c>
      <c r="CP92" s="62">
        <v>35.519849355027738</v>
      </c>
      <c r="CQ92" s="62">
        <v>27.068110636503434</v>
      </c>
      <c r="CR92" s="62">
        <v>20.705706660808566</v>
      </c>
      <c r="CS92" s="62">
        <v>15.722583864182997</v>
      </c>
      <c r="CT92" s="62">
        <v>11.67612119141403</v>
      </c>
      <c r="CU92" s="62">
        <v>8.4934337373996698</v>
      </c>
      <c r="CV92" s="62">
        <v>6.1605953062846455</v>
      </c>
      <c r="CW92" s="62">
        <v>4.4308998063865097</v>
      </c>
      <c r="CX92" s="62">
        <v>3.2023881054254169</v>
      </c>
      <c r="CY92" s="62">
        <v>2.3510873798046008</v>
      </c>
    </row>
    <row r="93" spans="1:103" x14ac:dyDescent="0.25">
      <c r="A93">
        <f t="shared" si="3"/>
        <v>2040</v>
      </c>
      <c r="B93" s="21">
        <f t="shared" si="2"/>
        <v>290446.4597300138</v>
      </c>
      <c r="C93" s="62">
        <v>4760.950492032649</v>
      </c>
      <c r="D93" s="62">
        <v>5463.7274192252144</v>
      </c>
      <c r="E93" s="62">
        <v>5948.4559706361879</v>
      </c>
      <c r="F93" s="62">
        <v>6648.6436484904762</v>
      </c>
      <c r="G93" s="62">
        <v>6548.2780447128771</v>
      </c>
      <c r="H93" s="62">
        <v>6369.3384505732956</v>
      </c>
      <c r="I93" s="62">
        <v>6130.4368905638094</v>
      </c>
      <c r="J93" s="62">
        <v>5850.1839995972341</v>
      </c>
      <c r="K93" s="62">
        <v>5535.1853742412277</v>
      </c>
      <c r="L93" s="62">
        <v>5192.0452214841907</v>
      </c>
      <c r="M93" s="62">
        <v>4899.4128005642197</v>
      </c>
      <c r="N93" s="62">
        <v>4699.9157709807259</v>
      </c>
      <c r="O93" s="62">
        <v>4576.1429363113193</v>
      </c>
      <c r="P93" s="62">
        <v>4446.757822642403</v>
      </c>
      <c r="Q93" s="62">
        <v>4302.4694715031674</v>
      </c>
      <c r="R93" s="62">
        <v>4301.4036642174096</v>
      </c>
      <c r="S93" s="62">
        <v>4505.9701105062277</v>
      </c>
      <c r="T93" s="62">
        <v>4839.0647632589889</v>
      </c>
      <c r="U93" s="62">
        <v>5161.2118474768267</v>
      </c>
      <c r="V93" s="62">
        <v>5500.3534859382125</v>
      </c>
      <c r="W93" s="62">
        <v>5756.4082438224386</v>
      </c>
      <c r="X93" s="62">
        <v>5865.4035979437667</v>
      </c>
      <c r="Y93" s="62">
        <v>5870.0533617152023</v>
      </c>
      <c r="Z93" s="62">
        <v>5884.0705108162701</v>
      </c>
      <c r="AA93" s="62">
        <v>5893.1486320650947</v>
      </c>
      <c r="AB93" s="62">
        <v>5841.0313042619237</v>
      </c>
      <c r="AC93" s="62">
        <v>5713.7738680233097</v>
      </c>
      <c r="AD93" s="62">
        <v>5532.389309191044</v>
      </c>
      <c r="AE93" s="62">
        <v>5341.4275385621931</v>
      </c>
      <c r="AF93" s="62">
        <v>5595.4844960061137</v>
      </c>
      <c r="AG93" s="62">
        <v>5741.4118325740956</v>
      </c>
      <c r="AH93" s="62">
        <v>5746.1876304291391</v>
      </c>
      <c r="AI93" s="62">
        <v>5609.1214023178709</v>
      </c>
      <c r="AJ93" s="62">
        <v>5329.9069308402204</v>
      </c>
      <c r="AK93" s="62">
        <v>4909.1646506081679</v>
      </c>
      <c r="AL93" s="62">
        <v>4566.7695477128327</v>
      </c>
      <c r="AM93" s="62">
        <v>4402.2208317411732</v>
      </c>
      <c r="AN93" s="62">
        <v>4332.2398166185731</v>
      </c>
      <c r="AO93" s="62">
        <v>4195.1567039019556</v>
      </c>
      <c r="AP93" s="62">
        <v>4029.9363648340945</v>
      </c>
      <c r="AQ93" s="62">
        <v>3875.207143656768</v>
      </c>
      <c r="AR93" s="62">
        <v>3731.3638333108111</v>
      </c>
      <c r="AS93" s="62">
        <v>3595.7701036053686</v>
      </c>
      <c r="AT93" s="62">
        <v>3464.3073986656536</v>
      </c>
      <c r="AU93" s="62">
        <v>3336.8941519835362</v>
      </c>
      <c r="AV93" s="62">
        <v>3214.1460063550148</v>
      </c>
      <c r="AW93" s="62">
        <v>3096.8646372916623</v>
      </c>
      <c r="AX93" s="62">
        <v>2987.9227640180784</v>
      </c>
      <c r="AY93" s="62">
        <v>2886.1365336401518</v>
      </c>
      <c r="AZ93" s="62">
        <v>2789.6126665735428</v>
      </c>
      <c r="BA93" s="62">
        <v>2696.5745601309163</v>
      </c>
      <c r="BB93" s="62">
        <v>2608.0794493968851</v>
      </c>
      <c r="BC93" s="62">
        <v>2523.6627994604032</v>
      </c>
      <c r="BD93" s="62">
        <v>2441.4240423887391</v>
      </c>
      <c r="BE93" s="62">
        <v>2361.2471230400838</v>
      </c>
      <c r="BF93" s="62">
        <v>2281.7344120356447</v>
      </c>
      <c r="BG93" s="62">
        <v>2201.8248754160154</v>
      </c>
      <c r="BH93" s="62">
        <v>2117.4128244938233</v>
      </c>
      <c r="BI93" s="62">
        <v>2028.6906916368559</v>
      </c>
      <c r="BJ93" s="62">
        <v>1937.5806271791105</v>
      </c>
      <c r="BK93" s="62">
        <v>1846.2815247265644</v>
      </c>
      <c r="BL93" s="62">
        <v>1753.2310553338848</v>
      </c>
      <c r="BM93" s="62">
        <v>1657.4286314598064</v>
      </c>
      <c r="BN93" s="62">
        <v>1560.3955559646272</v>
      </c>
      <c r="BO93" s="62">
        <v>1462.3643262253754</v>
      </c>
      <c r="BP93" s="62">
        <v>1366.9236988065438</v>
      </c>
      <c r="BQ93" s="62">
        <v>1275.5263073648373</v>
      </c>
      <c r="BR93" s="62">
        <v>1187.5715448370311</v>
      </c>
      <c r="BS93" s="62">
        <v>1101.5697779397835</v>
      </c>
      <c r="BT93" s="62">
        <v>1018.4823839092909</v>
      </c>
      <c r="BU93" s="62">
        <v>935.50633206248119</v>
      </c>
      <c r="BV93" s="62">
        <v>852.68493548684762</v>
      </c>
      <c r="BW93" s="62">
        <v>775.85243074081313</v>
      </c>
      <c r="BX93" s="62">
        <v>708.1064303563935</v>
      </c>
      <c r="BY93" s="62">
        <v>647.40726065563422</v>
      </c>
      <c r="BZ93" s="62">
        <v>589.50862130733435</v>
      </c>
      <c r="CA93" s="62">
        <v>533.23845392215924</v>
      </c>
      <c r="CB93" s="62">
        <v>477.26721775930093</v>
      </c>
      <c r="CC93" s="62">
        <v>422.55257814365365</v>
      </c>
      <c r="CD93" s="62">
        <v>369.21421401591499</v>
      </c>
      <c r="CE93" s="62">
        <v>320.52901266925386</v>
      </c>
      <c r="CF93" s="62">
        <v>278.05405304544911</v>
      </c>
      <c r="CG93" s="62">
        <v>240.39643039475027</v>
      </c>
      <c r="CH93" s="62">
        <v>204.74184231696046</v>
      </c>
      <c r="CI93" s="62">
        <v>171.75389077325826</v>
      </c>
      <c r="CJ93" s="62">
        <v>142.35558066411835</v>
      </c>
      <c r="CK93" s="62">
        <v>116.53774693999682</v>
      </c>
      <c r="CL93" s="62">
        <v>94.552514403917442</v>
      </c>
      <c r="CM93" s="62">
        <v>75.712292816988892</v>
      </c>
      <c r="CN93" s="62">
        <v>59.368618702779862</v>
      </c>
      <c r="CO93" s="62">
        <v>46.04401670357133</v>
      </c>
      <c r="CP93" s="62">
        <v>36.31574642296804</v>
      </c>
      <c r="CQ93" s="62">
        <v>28.653484538011682</v>
      </c>
      <c r="CR93" s="62">
        <v>21.835556841584893</v>
      </c>
      <c r="CS93" s="62">
        <v>16.703073251353896</v>
      </c>
      <c r="CT93" s="62">
        <v>12.683241112513093</v>
      </c>
      <c r="CU93" s="62">
        <v>9.4190027293788656</v>
      </c>
      <c r="CV93" s="62">
        <v>6.8515626245120984</v>
      </c>
      <c r="CW93" s="62">
        <v>4.969686683893217</v>
      </c>
      <c r="CX93" s="62">
        <v>3.5743597283529542</v>
      </c>
      <c r="CY93" s="62">
        <v>2.5833324107420905</v>
      </c>
    </row>
    <row r="94" spans="1:103" x14ac:dyDescent="0.25">
      <c r="A94">
        <f t="shared" si="3"/>
        <v>2041</v>
      </c>
      <c r="B94" s="21">
        <f t="shared" si="2"/>
        <v>293605.35691228852</v>
      </c>
      <c r="C94" s="62">
        <v>3978.0142961488968</v>
      </c>
      <c r="D94" s="62">
        <v>4941.4614687089224</v>
      </c>
      <c r="E94" s="62">
        <v>5646.1889019772452</v>
      </c>
      <c r="F94" s="62">
        <v>6120.5259481503663</v>
      </c>
      <c r="G94" s="62">
        <v>6554.1830617413279</v>
      </c>
      <c r="H94" s="62">
        <v>6520.735425969162</v>
      </c>
      <c r="I94" s="62">
        <v>6384.1761462222639</v>
      </c>
      <c r="J94" s="62">
        <v>6167.1641649656121</v>
      </c>
      <c r="K94" s="62">
        <v>5892.3588878572646</v>
      </c>
      <c r="L94" s="62">
        <v>5566.3990297703667</v>
      </c>
      <c r="M94" s="62">
        <v>5195.922610788436</v>
      </c>
      <c r="N94" s="62">
        <v>4883.6987436007576</v>
      </c>
      <c r="O94" s="62">
        <v>4684.4326157695232</v>
      </c>
      <c r="P94" s="62">
        <v>4572.717391860293</v>
      </c>
      <c r="Q94" s="62">
        <v>4447.1686749077062</v>
      </c>
      <c r="R94" s="62">
        <v>4302.5357081141465</v>
      </c>
      <c r="S94" s="62">
        <v>4301.0338045400194</v>
      </c>
      <c r="T94" s="62">
        <v>4505.1229303560112</v>
      </c>
      <c r="U94" s="62">
        <v>4837.7073759269988</v>
      </c>
      <c r="V94" s="62">
        <v>5159.2738476143304</v>
      </c>
      <c r="W94" s="62">
        <v>5497.7765112166544</v>
      </c>
      <c r="X94" s="62">
        <v>5753.2721950487694</v>
      </c>
      <c r="Y94" s="62">
        <v>5861.8562337117082</v>
      </c>
      <c r="Z94" s="62">
        <v>5866.2028376098169</v>
      </c>
      <c r="AA94" s="62">
        <v>5879.9073313793397</v>
      </c>
      <c r="AB94" s="62">
        <v>5888.6693233484903</v>
      </c>
      <c r="AC94" s="62">
        <v>5836.3512013435038</v>
      </c>
      <c r="AD94" s="62">
        <v>5709.0506881481006</v>
      </c>
      <c r="AE94" s="62">
        <v>5527.7284287856019</v>
      </c>
      <c r="AF94" s="62">
        <v>5336.8236309060539</v>
      </c>
      <c r="AG94" s="62">
        <v>5590.5374849215568</v>
      </c>
      <c r="AH94" s="62">
        <v>5736.1849052810703</v>
      </c>
      <c r="AI94" s="62">
        <v>5740.7648779771116</v>
      </c>
      <c r="AJ94" s="62">
        <v>5603.5885741224047</v>
      </c>
      <c r="AK94" s="62">
        <v>5324.3846467810417</v>
      </c>
      <c r="AL94" s="62">
        <v>4903.7980506901413</v>
      </c>
      <c r="AM94" s="62">
        <v>4561.3974582160636</v>
      </c>
      <c r="AN94" s="62">
        <v>4396.5603295534629</v>
      </c>
      <c r="AO94" s="62">
        <v>4326.1578653585057</v>
      </c>
      <c r="AP94" s="62">
        <v>4188.7833936462903</v>
      </c>
      <c r="AQ94" s="62">
        <v>4023.3614266273739</v>
      </c>
      <c r="AR94" s="62">
        <v>3868.4179409920134</v>
      </c>
      <c r="AS94" s="62">
        <v>3724.2700392867209</v>
      </c>
      <c r="AT94" s="62">
        <v>3588.2399934323071</v>
      </c>
      <c r="AU94" s="62">
        <v>3456.2400943314428</v>
      </c>
      <c r="AV94" s="62">
        <v>3328.121677966366</v>
      </c>
      <c r="AW94" s="62">
        <v>3204.6607190114191</v>
      </c>
      <c r="AX94" s="62">
        <v>3086.8282412626777</v>
      </c>
      <c r="AY94" s="62">
        <v>2977.4388890734931</v>
      </c>
      <c r="AZ94" s="62">
        <v>2875.0338964967891</v>
      </c>
      <c r="BA94" s="62">
        <v>2777.7491542868534</v>
      </c>
      <c r="BB94" s="62">
        <v>2683.8367573589826</v>
      </c>
      <c r="BC94" s="62">
        <v>2594.3764962741116</v>
      </c>
      <c r="BD94" s="62">
        <v>2508.9516724818454</v>
      </c>
      <c r="BE94" s="62">
        <v>2425.7236382835631</v>
      </c>
      <c r="BF94" s="62">
        <v>2344.6230150780061</v>
      </c>
      <c r="BG94" s="62">
        <v>2263.9852601454127</v>
      </c>
      <c r="BH94" s="62">
        <v>2182.6175930134245</v>
      </c>
      <c r="BI94" s="62">
        <v>2096.5726560317271</v>
      </c>
      <c r="BJ94" s="62">
        <v>2006.3638554206425</v>
      </c>
      <c r="BK94" s="62">
        <v>1913.8851282889484</v>
      </c>
      <c r="BL94" s="62">
        <v>1821.2463651664884</v>
      </c>
      <c r="BM94" s="62">
        <v>1726.8547056107352</v>
      </c>
      <c r="BN94" s="62">
        <v>1629.7107683060124</v>
      </c>
      <c r="BO94" s="62">
        <v>1531.3768224420007</v>
      </c>
      <c r="BP94" s="62">
        <v>1432.0869636550929</v>
      </c>
      <c r="BQ94" s="62">
        <v>1335.4405828331383</v>
      </c>
      <c r="BR94" s="62">
        <v>1242.9249032374578</v>
      </c>
      <c r="BS94" s="62">
        <v>1153.9403889515547</v>
      </c>
      <c r="BT94" s="62">
        <v>1066.9940815364662</v>
      </c>
      <c r="BU94" s="62">
        <v>983.06944941309439</v>
      </c>
      <c r="BV94" s="62">
        <v>899.36729978954816</v>
      </c>
      <c r="BW94" s="62">
        <v>816.02452782024125</v>
      </c>
      <c r="BX94" s="62">
        <v>738.82342743050106</v>
      </c>
      <c r="BY94" s="62">
        <v>670.77005273803911</v>
      </c>
      <c r="BZ94" s="62">
        <v>609.86434860003487</v>
      </c>
      <c r="CA94" s="62">
        <v>552.04921526616761</v>
      </c>
      <c r="CB94" s="62">
        <v>496.09704240078781</v>
      </c>
      <c r="CC94" s="62">
        <v>440.69913433086134</v>
      </c>
      <c r="CD94" s="62">
        <v>386.79897405370093</v>
      </c>
      <c r="CE94" s="62">
        <v>334.44943895562693</v>
      </c>
      <c r="CF94" s="62">
        <v>287.09739568491136</v>
      </c>
      <c r="CG94" s="62">
        <v>246.41873334156392</v>
      </c>
      <c r="CH94" s="62">
        <v>210.93682788721961</v>
      </c>
      <c r="CI94" s="62">
        <v>177.55331421940508</v>
      </c>
      <c r="CJ94" s="62">
        <v>146.90488077955817</v>
      </c>
      <c r="CK94" s="62">
        <v>119.92179524494615</v>
      </c>
      <c r="CL94" s="62">
        <v>96.578750162892931</v>
      </c>
      <c r="CM94" s="62">
        <v>76.987943778702885</v>
      </c>
      <c r="CN94" s="62">
        <v>60.414894741663637</v>
      </c>
      <c r="CO94" s="62">
        <v>46.267148969792657</v>
      </c>
      <c r="CP94" s="62">
        <v>35.883020803581644</v>
      </c>
      <c r="CQ94" s="62">
        <v>28.301585693150084</v>
      </c>
      <c r="CR94" s="62">
        <v>22.330232142688576</v>
      </c>
      <c r="CS94" s="62">
        <v>17.016885069968435</v>
      </c>
      <c r="CT94" s="62">
        <v>13.01703821412244</v>
      </c>
      <c r="CU94" s="62">
        <v>9.8843028319431827</v>
      </c>
      <c r="CV94" s="62">
        <v>7.3404167378185985</v>
      </c>
      <c r="CW94" s="62">
        <v>5.3395594431999402</v>
      </c>
      <c r="CX94" s="62">
        <v>3.8729759789091407</v>
      </c>
      <c r="CY94" s="62">
        <v>2.785569845430651</v>
      </c>
    </row>
    <row r="95" spans="1:103" x14ac:dyDescent="0.25">
      <c r="A95">
        <f t="shared" si="3"/>
        <v>2042</v>
      </c>
      <c r="B95" s="21">
        <f t="shared" si="2"/>
        <v>296471.18943181337</v>
      </c>
      <c r="C95" s="62">
        <v>3435.022076309659</v>
      </c>
      <c r="D95" s="62">
        <v>4505.7382823678017</v>
      </c>
      <c r="E95" s="62">
        <v>5315.6846565454744</v>
      </c>
      <c r="F95" s="62">
        <v>5891.5256034995591</v>
      </c>
      <c r="G95" s="62">
        <v>6259.9246015007784</v>
      </c>
      <c r="H95" s="62">
        <v>6447.5462868025579</v>
      </c>
      <c r="I95" s="62">
        <v>6481.0546008686952</v>
      </c>
      <c r="J95" s="62">
        <v>6387.113716759538</v>
      </c>
      <c r="K95" s="62">
        <v>6192.3878075354287</v>
      </c>
      <c r="L95" s="62">
        <v>5923.5401198705385</v>
      </c>
      <c r="M95" s="62">
        <v>5587.2306755198697</v>
      </c>
      <c r="N95" s="62">
        <v>5190.1178750626214</v>
      </c>
      <c r="O95" s="62">
        <v>4858.8917432097933</v>
      </c>
      <c r="P95" s="62">
        <v>4660.2277663874611</v>
      </c>
      <c r="Q95" s="62">
        <v>4560.7734950021822</v>
      </c>
      <c r="R95" s="62">
        <v>4439.2939292905212</v>
      </c>
      <c r="S95" s="62">
        <v>4294.5859252173896</v>
      </c>
      <c r="T95" s="62">
        <v>4292.6509361099379</v>
      </c>
      <c r="U95" s="62">
        <v>4495.8824599313275</v>
      </c>
      <c r="V95" s="62">
        <v>4827.3374091675414</v>
      </c>
      <c r="W95" s="62">
        <v>5147.7241280705084</v>
      </c>
      <c r="X95" s="62">
        <v>5484.9576426232998</v>
      </c>
      <c r="Y95" s="62">
        <v>5739.4187847028143</v>
      </c>
      <c r="Z95" s="62">
        <v>5847.3886293366731</v>
      </c>
      <c r="AA95" s="62">
        <v>5851.4246622721139</v>
      </c>
      <c r="AB95" s="62">
        <v>5864.7910250904833</v>
      </c>
      <c r="AC95" s="62">
        <v>5873.2202128289446</v>
      </c>
      <c r="AD95" s="62">
        <v>5820.7992619593615</v>
      </c>
      <c r="AE95" s="62">
        <v>5693.692826666057</v>
      </c>
      <c r="AF95" s="62">
        <v>5512.7703029348531</v>
      </c>
      <c r="AG95" s="62">
        <v>5322.2789048825707</v>
      </c>
      <c r="AH95" s="62">
        <v>5575.1761777748552</v>
      </c>
      <c r="AI95" s="62">
        <v>5720.2730512663329</v>
      </c>
      <c r="AJ95" s="62">
        <v>5724.6484191016607</v>
      </c>
      <c r="AK95" s="62">
        <v>5587.6177853929921</v>
      </c>
      <c r="AL95" s="62">
        <v>5308.9443299820487</v>
      </c>
      <c r="AM95" s="62">
        <v>4889.2973176574169</v>
      </c>
      <c r="AN95" s="62">
        <v>4547.5290574595901</v>
      </c>
      <c r="AO95" s="62">
        <v>4382.7109944313324</v>
      </c>
      <c r="AP95" s="62">
        <v>4312.0177316519357</v>
      </c>
      <c r="AQ95" s="62">
        <v>4174.6085216754891</v>
      </c>
      <c r="AR95" s="62">
        <v>4009.2930502534559</v>
      </c>
      <c r="AS95" s="62">
        <v>3854.423900847029</v>
      </c>
      <c r="AT95" s="62">
        <v>3710.2404571612251</v>
      </c>
      <c r="AU95" s="62">
        <v>3574.0272431228777</v>
      </c>
      <c r="AV95" s="62">
        <v>3441.7365474007879</v>
      </c>
      <c r="AW95" s="62">
        <v>3313.1521513457083</v>
      </c>
      <c r="AX95" s="62">
        <v>3189.207956324959</v>
      </c>
      <c r="AY95" s="62">
        <v>3071.0446283256988</v>
      </c>
      <c r="AZ95" s="62">
        <v>2961.4115948604231</v>
      </c>
      <c r="BA95" s="62">
        <v>2858.579190222551</v>
      </c>
      <c r="BB95" s="62">
        <v>2760.7144040342519</v>
      </c>
      <c r="BC95" s="62">
        <v>2666.1035738025016</v>
      </c>
      <c r="BD95" s="62">
        <v>2575.8451150391902</v>
      </c>
      <c r="BE95" s="62">
        <v>2489.5716307294388</v>
      </c>
      <c r="BF95" s="62">
        <v>2405.509921368121</v>
      </c>
      <c r="BG95" s="62">
        <v>2323.6366090457213</v>
      </c>
      <c r="BH95" s="62">
        <v>2242.0248220126941</v>
      </c>
      <c r="BI95" s="62">
        <v>2159.351077476621</v>
      </c>
      <c r="BJ95" s="62">
        <v>2071.8336581712015</v>
      </c>
      <c r="BK95" s="62">
        <v>1980.3074442683408</v>
      </c>
      <c r="BL95" s="62">
        <v>1886.6327727420696</v>
      </c>
      <c r="BM95" s="62">
        <v>1792.8273067090111</v>
      </c>
      <c r="BN95" s="62">
        <v>1697.2707207217866</v>
      </c>
      <c r="BO95" s="62">
        <v>1598.9670838998459</v>
      </c>
      <c r="BP95" s="62">
        <v>1499.5157522098596</v>
      </c>
      <c r="BQ95" s="62">
        <v>1399.1524433188501</v>
      </c>
      <c r="BR95" s="62">
        <v>1301.4810942259908</v>
      </c>
      <c r="BS95" s="62">
        <v>1208.0199294371714</v>
      </c>
      <c r="BT95" s="62">
        <v>1118.1720110780093</v>
      </c>
      <c r="BU95" s="62">
        <v>1030.4433311484891</v>
      </c>
      <c r="BV95" s="62">
        <v>945.83833643979744</v>
      </c>
      <c r="BW95" s="62">
        <v>861.5659513857612</v>
      </c>
      <c r="BX95" s="62">
        <v>777.85723912683181</v>
      </c>
      <c r="BY95" s="62">
        <v>700.4314685058755</v>
      </c>
      <c r="BZ95" s="62">
        <v>632.19805875966426</v>
      </c>
      <c r="CA95" s="62">
        <v>571.19894357585258</v>
      </c>
      <c r="CB95" s="62">
        <v>513.57553459035478</v>
      </c>
      <c r="CC95" s="62">
        <v>458.045114768068</v>
      </c>
      <c r="CD95" s="62">
        <v>403.32349807611786</v>
      </c>
      <c r="CE95" s="62">
        <v>350.33786186292821</v>
      </c>
      <c r="CF95" s="62">
        <v>299.07457513369508</v>
      </c>
      <c r="CG95" s="62">
        <v>253.14316239898088</v>
      </c>
      <c r="CH95" s="62">
        <v>214.33593234898564</v>
      </c>
      <c r="CI95" s="62">
        <v>181.09521054319316</v>
      </c>
      <c r="CJ95" s="62">
        <v>150.04412478222085</v>
      </c>
      <c r="CK95" s="62">
        <v>121.79131285463259</v>
      </c>
      <c r="CL95" s="62">
        <v>97.273149355915763</v>
      </c>
      <c r="CM95" s="62">
        <v>76.447049976230119</v>
      </c>
      <c r="CN95" s="62">
        <v>59.286569149444425</v>
      </c>
      <c r="CO95" s="62">
        <v>45.010663889740989</v>
      </c>
      <c r="CP95" s="62">
        <v>34.470226263255547</v>
      </c>
      <c r="CQ95" s="62">
        <v>26.733781390249948</v>
      </c>
      <c r="CR95" s="62">
        <v>21.08541555237678</v>
      </c>
      <c r="CS95" s="62">
        <v>16.636602246056796</v>
      </c>
      <c r="CT95" s="62">
        <v>12.678020835919595</v>
      </c>
      <c r="CU95" s="62">
        <v>9.6980311626980988</v>
      </c>
      <c r="CV95" s="62">
        <v>7.3640620323086647</v>
      </c>
      <c r="CW95" s="62">
        <v>5.4688008976821374</v>
      </c>
      <c r="CX95" s="62">
        <v>3.9781103061563807</v>
      </c>
      <c r="CY95" s="62">
        <v>2.8854675785688464</v>
      </c>
    </row>
    <row r="96" spans="1:103" x14ac:dyDescent="0.25">
      <c r="A96">
        <f t="shared" si="3"/>
        <v>2043</v>
      </c>
      <c r="B96" s="21">
        <f t="shared" si="2"/>
        <v>299038.23667265836</v>
      </c>
      <c r="C96" s="62">
        <v>3213.2285528492403</v>
      </c>
      <c r="D96" s="62">
        <v>3638.8221696413798</v>
      </c>
      <c r="E96" s="62">
        <v>4563.0146547380073</v>
      </c>
      <c r="F96" s="62">
        <v>5282.1515616493543</v>
      </c>
      <c r="G96" s="62">
        <v>5813.532688861168</v>
      </c>
      <c r="H96" s="62">
        <v>6174.4559820868708</v>
      </c>
      <c r="I96" s="62">
        <v>6391.690527620276</v>
      </c>
      <c r="J96" s="62">
        <v>6492.0037905794088</v>
      </c>
      <c r="K96" s="62">
        <v>6445.3507515854835</v>
      </c>
      <c r="L96" s="62">
        <v>6250.0914755254125</v>
      </c>
      <c r="M96" s="62">
        <v>5951.9326979229718</v>
      </c>
      <c r="N96" s="62">
        <v>5604.9128398962739</v>
      </c>
      <c r="O96" s="62">
        <v>5206.2571432769855</v>
      </c>
      <c r="P96" s="62">
        <v>4873.6349474696717</v>
      </c>
      <c r="Q96" s="62">
        <v>4673.963062497055</v>
      </c>
      <c r="R96" s="62">
        <v>4573.786904690719</v>
      </c>
      <c r="S96" s="62">
        <v>4451.4668751285553</v>
      </c>
      <c r="T96" s="62">
        <v>4305.8093252336948</v>
      </c>
      <c r="U96" s="62">
        <v>4303.393541705289</v>
      </c>
      <c r="V96" s="62">
        <v>4506.8379027486717</v>
      </c>
      <c r="W96" s="62">
        <v>4838.9501229707566</v>
      </c>
      <c r="X96" s="62">
        <v>5159.9570574128929</v>
      </c>
      <c r="Y96" s="62">
        <v>5497.8617387440672</v>
      </c>
      <c r="Z96" s="62">
        <v>5752.8164130543382</v>
      </c>
      <c r="AA96" s="62">
        <v>5860.9361006507979</v>
      </c>
      <c r="AB96" s="62">
        <v>5864.8774106006076</v>
      </c>
      <c r="AC96" s="62">
        <v>5878.1819371422935</v>
      </c>
      <c r="AD96" s="62">
        <v>5886.5430354974415</v>
      </c>
      <c r="AE96" s="62">
        <v>5833.8860877516754</v>
      </c>
      <c r="AF96" s="62">
        <v>5706.3275760086117</v>
      </c>
      <c r="AG96" s="62">
        <v>5524.7920162310375</v>
      </c>
      <c r="AH96" s="62">
        <v>5333.6389468585885</v>
      </c>
      <c r="AI96" s="62">
        <v>5586.752712804815</v>
      </c>
      <c r="AJ96" s="62">
        <v>5731.7767183939613</v>
      </c>
      <c r="AK96" s="62">
        <v>5735.7504208776618</v>
      </c>
      <c r="AL96" s="62">
        <v>5597.9825001528325</v>
      </c>
      <c r="AM96" s="62">
        <v>5318.2472749923709</v>
      </c>
      <c r="AN96" s="62">
        <v>4897.2822301197311</v>
      </c>
      <c r="AO96" s="62">
        <v>4554.2061341060344</v>
      </c>
      <c r="AP96" s="62">
        <v>4388.2364729983146</v>
      </c>
      <c r="AQ96" s="62">
        <v>4316.5197725577518</v>
      </c>
      <c r="AR96" s="62">
        <v>4178.0930603061652</v>
      </c>
      <c r="AS96" s="62">
        <v>4011.8218898523105</v>
      </c>
      <c r="AT96" s="62">
        <v>3856.0767841632933</v>
      </c>
      <c r="AU96" s="62">
        <v>3710.9873548423952</v>
      </c>
      <c r="AV96" s="62">
        <v>3573.7411139478481</v>
      </c>
      <c r="AW96" s="62">
        <v>3440.2810173838875</v>
      </c>
      <c r="AX96" s="62">
        <v>3310.3030709139216</v>
      </c>
      <c r="AY96" s="62">
        <v>3184.9396035318496</v>
      </c>
      <c r="AZ96" s="62">
        <v>3065.5560252895593</v>
      </c>
      <c r="BA96" s="62">
        <v>2954.8397037514419</v>
      </c>
      <c r="BB96" s="62">
        <v>2850.710933202452</v>
      </c>
      <c r="BC96" s="62">
        <v>2751.3810964482941</v>
      </c>
      <c r="BD96" s="62">
        <v>2655.0880078031601</v>
      </c>
      <c r="BE96" s="62">
        <v>2562.9353628142235</v>
      </c>
      <c r="BF96" s="62">
        <v>2474.6858078931796</v>
      </c>
      <c r="BG96" s="62">
        <v>2388.7303775022442</v>
      </c>
      <c r="BH96" s="62">
        <v>2305.0957136318416</v>
      </c>
      <c r="BI96" s="62">
        <v>2221.5406354554607</v>
      </c>
      <c r="BJ96" s="62">
        <v>2136.5785641489078</v>
      </c>
      <c r="BK96" s="62">
        <v>2046.6082095462773</v>
      </c>
      <c r="BL96" s="62">
        <v>1952.8888513131928</v>
      </c>
      <c r="BM96" s="62">
        <v>1857.2801870405196</v>
      </c>
      <c r="BN96" s="62">
        <v>1761.5216140375646</v>
      </c>
      <c r="BO96" s="62">
        <v>1663.8889414568189</v>
      </c>
      <c r="BP96" s="62">
        <v>1563.4832556564302</v>
      </c>
      <c r="BQ96" s="62">
        <v>1462.1065214180032</v>
      </c>
      <c r="BR96" s="62">
        <v>1359.9492214851789</v>
      </c>
      <c r="BS96" s="62">
        <v>1260.8456418779467</v>
      </c>
      <c r="BT96" s="62">
        <v>1166.4668431610125</v>
      </c>
      <c r="BU96" s="62">
        <v>1076.1039912796437</v>
      </c>
      <c r="BV96" s="62">
        <v>988.01917155800345</v>
      </c>
      <c r="BW96" s="62">
        <v>903.27408132594564</v>
      </c>
      <c r="BX96" s="62">
        <v>819.11295481318507</v>
      </c>
      <c r="BY96" s="62">
        <v>735.828132531905</v>
      </c>
      <c r="BZ96" s="62">
        <v>659.03346291236699</v>
      </c>
      <c r="CA96" s="62">
        <v>591.48222868417349</v>
      </c>
      <c r="CB96" s="62">
        <v>531.19992627114959</v>
      </c>
      <c r="CC96" s="62">
        <v>474.84441666330741</v>
      </c>
      <c r="CD96" s="62">
        <v>421.22245371052361</v>
      </c>
      <c r="CE96" s="62">
        <v>368.92206244280715</v>
      </c>
      <c r="CF96" s="62">
        <v>318.52217243185783</v>
      </c>
      <c r="CG96" s="62">
        <v>270.0127355061789</v>
      </c>
      <c r="CH96" s="62">
        <v>226.83982306960846</v>
      </c>
      <c r="CI96" s="62">
        <v>190.69201660957043</v>
      </c>
      <c r="CJ96" s="62">
        <v>160.05635047451619</v>
      </c>
      <c r="CK96" s="62">
        <v>131.6523778994127</v>
      </c>
      <c r="CL96" s="62">
        <v>106.01551733189766</v>
      </c>
      <c r="CM96" s="62">
        <v>83.969360139746328</v>
      </c>
      <c r="CN96" s="62">
        <v>65.428964212140855</v>
      </c>
      <c r="CO96" s="62">
        <v>50.312935480179732</v>
      </c>
      <c r="CP96" s="62">
        <v>38.197835710414282</v>
      </c>
      <c r="CQ96" s="62">
        <v>29.252802023316697</v>
      </c>
      <c r="CR96" s="62">
        <v>22.687347868593601</v>
      </c>
      <c r="CS96" s="62">
        <v>17.893920452461408</v>
      </c>
      <c r="CT96" s="62">
        <v>14.11848092112297</v>
      </c>
      <c r="CU96" s="62">
        <v>10.759071632667993</v>
      </c>
      <c r="CV96" s="62">
        <v>8.2301341294291159</v>
      </c>
      <c r="CW96" s="62">
        <v>6.2494352973882465</v>
      </c>
      <c r="CX96" s="62">
        <v>4.641041481510805</v>
      </c>
      <c r="CY96" s="62">
        <v>3.3759822846581371</v>
      </c>
    </row>
    <row r="97" spans="1:103" x14ac:dyDescent="0.25">
      <c r="A97">
        <f t="shared" si="3"/>
        <v>2044</v>
      </c>
      <c r="B97" s="21">
        <f t="shared" si="2"/>
        <v>301278.96610489424</v>
      </c>
      <c r="C97" s="62">
        <v>3236.8148078679269</v>
      </c>
      <c r="D97" s="62">
        <v>4008.4611355278535</v>
      </c>
      <c r="E97" s="62">
        <v>3829.2765122469582</v>
      </c>
      <c r="F97" s="62">
        <v>4602.8379117117338</v>
      </c>
      <c r="G97" s="62">
        <v>5228.0531570268995</v>
      </c>
      <c r="H97" s="62">
        <v>5712.756464414806</v>
      </c>
      <c r="I97" s="62">
        <v>6064.7804289220221</v>
      </c>
      <c r="J97" s="62">
        <v>6310.894136842363</v>
      </c>
      <c r="K97" s="62">
        <v>6477.8664428731017</v>
      </c>
      <c r="L97" s="62">
        <v>6478.8523493519078</v>
      </c>
      <c r="M97" s="62">
        <v>6283.8140163927956</v>
      </c>
      <c r="N97" s="62">
        <v>5957.3916600117509</v>
      </c>
      <c r="O97" s="62">
        <v>5600.9657400329224</v>
      </c>
      <c r="P97" s="62">
        <v>5202.3044850966289</v>
      </c>
      <c r="Q97" s="62">
        <v>4869.5688069837906</v>
      </c>
      <c r="R97" s="62">
        <v>4669.6581459764902</v>
      </c>
      <c r="S97" s="62">
        <v>4569.1450152017114</v>
      </c>
      <c r="T97" s="62">
        <v>4446.4551259621567</v>
      </c>
      <c r="U97" s="62">
        <v>4300.408030683845</v>
      </c>
      <c r="V97" s="62">
        <v>4297.5193270169093</v>
      </c>
      <c r="W97" s="62">
        <v>4500.3900234260427</v>
      </c>
      <c r="X97" s="62">
        <v>4831.8762381954102</v>
      </c>
      <c r="Y97" s="62">
        <v>5152.2631886949202</v>
      </c>
      <c r="Z97" s="62">
        <v>5489.5339902909545</v>
      </c>
      <c r="AA97" s="62">
        <v>5743.9967535462611</v>
      </c>
      <c r="AB97" s="62">
        <v>5851.8484839437588</v>
      </c>
      <c r="AC97" s="62">
        <v>5855.6795539396308</v>
      </c>
      <c r="AD97" s="62">
        <v>5868.8703665792509</v>
      </c>
      <c r="AE97" s="62">
        <v>5877.1309520352215</v>
      </c>
      <c r="AF97" s="62">
        <v>5824.4408859839659</v>
      </c>
      <c r="AG97" s="62">
        <v>5696.9226720391898</v>
      </c>
      <c r="AH97" s="62">
        <v>5515.4739609648232</v>
      </c>
      <c r="AI97" s="62">
        <v>5324.3970868546539</v>
      </c>
      <c r="AJ97" s="62">
        <v>5576.748337141682</v>
      </c>
      <c r="AK97" s="62">
        <v>5721.1376821664808</v>
      </c>
      <c r="AL97" s="62">
        <v>5724.6929655716767</v>
      </c>
      <c r="AM97" s="62">
        <v>5586.7187008112287</v>
      </c>
      <c r="AN97" s="62">
        <v>5306.9995370846054</v>
      </c>
      <c r="AO97" s="62">
        <v>4886.3423442519897</v>
      </c>
      <c r="AP97" s="62">
        <v>4543.2806211269744</v>
      </c>
      <c r="AQ97" s="62">
        <v>4376.7973901975947</v>
      </c>
      <c r="AR97" s="62">
        <v>4304.3315637244741</v>
      </c>
      <c r="AS97" s="62">
        <v>4165.4198872227789</v>
      </c>
      <c r="AT97" s="62">
        <v>3998.832219522109</v>
      </c>
      <c r="AU97" s="62">
        <v>3842.8110168958115</v>
      </c>
      <c r="AV97" s="62">
        <v>3697.3743534897394</v>
      </c>
      <c r="AW97" s="62">
        <v>3559.6218446328044</v>
      </c>
      <c r="AX97" s="62">
        <v>3425.5053485870549</v>
      </c>
      <c r="AY97" s="62">
        <v>3294.631362997045</v>
      </c>
      <c r="AZ97" s="62">
        <v>3168.3285530594826</v>
      </c>
      <c r="BA97" s="62">
        <v>3048.182889828624</v>
      </c>
      <c r="BB97" s="62">
        <v>2936.8076586056955</v>
      </c>
      <c r="BC97" s="62">
        <v>2831.7805596125063</v>
      </c>
      <c r="BD97" s="62">
        <v>2731.365686221417</v>
      </c>
      <c r="BE97" s="62">
        <v>2633.7560387481644</v>
      </c>
      <c r="BF97" s="62">
        <v>2540.059540455647</v>
      </c>
      <c r="BG97" s="62">
        <v>2450.167916171973</v>
      </c>
      <c r="BH97" s="62">
        <v>2362.6446537045654</v>
      </c>
      <c r="BI97" s="62">
        <v>2277.5662588291275</v>
      </c>
      <c r="BJ97" s="62">
        <v>2192.3840850273855</v>
      </c>
      <c r="BK97" s="62">
        <v>2105.4538903317425</v>
      </c>
      <c r="BL97" s="62">
        <v>2013.3706453358884</v>
      </c>
      <c r="BM97" s="62">
        <v>1917.8125482230726</v>
      </c>
      <c r="BN97" s="62">
        <v>1820.6328744982354</v>
      </c>
      <c r="BO97" s="62">
        <v>1723.2847597432542</v>
      </c>
      <c r="BP97" s="62">
        <v>1623.9466921474102</v>
      </c>
      <c r="BQ97" s="62">
        <v>1521.8196239542294</v>
      </c>
      <c r="BR97" s="62">
        <v>1418.9025551152904</v>
      </c>
      <c r="BS97" s="62">
        <v>1315.3403256117372</v>
      </c>
      <c r="BT97" s="62">
        <v>1215.1835325116824</v>
      </c>
      <c r="BU97" s="62">
        <v>1120.2485516368258</v>
      </c>
      <c r="BV97" s="62">
        <v>1029.7185564518641</v>
      </c>
      <c r="BW97" s="62">
        <v>941.61744335456194</v>
      </c>
      <c r="BX97" s="62">
        <v>857.05986483737797</v>
      </c>
      <c r="BY97" s="62">
        <v>773.33594271751008</v>
      </c>
      <c r="BZ97" s="62">
        <v>690.79879457263951</v>
      </c>
      <c r="CA97" s="62">
        <v>614.93462998816267</v>
      </c>
      <c r="CB97" s="62">
        <v>548.33001898326791</v>
      </c>
      <c r="CC97" s="62">
        <v>488.99998114804117</v>
      </c>
      <c r="CD97" s="62">
        <v>434.13539286065361</v>
      </c>
      <c r="CE97" s="62">
        <v>382.63619137365549</v>
      </c>
      <c r="CF97" s="62">
        <v>332.96812486234921</v>
      </c>
      <c r="CG97" s="62">
        <v>285.35851593802096</v>
      </c>
      <c r="CH97" s="62">
        <v>239.80044278527714</v>
      </c>
      <c r="CI97" s="62">
        <v>199.56342610050743</v>
      </c>
      <c r="CJ97" s="62">
        <v>166.22452097806465</v>
      </c>
      <c r="CK97" s="62">
        <v>138.3215188818742</v>
      </c>
      <c r="CL97" s="62">
        <v>112.68479432069057</v>
      </c>
      <c r="CM97" s="62">
        <v>89.772095978858488</v>
      </c>
      <c r="CN97" s="62">
        <v>70.292339899220281</v>
      </c>
      <c r="CO97" s="62">
        <v>54.117870300454015</v>
      </c>
      <c r="CP97" s="62">
        <v>41.615039295490419</v>
      </c>
      <c r="CQ97" s="62">
        <v>31.594348827406144</v>
      </c>
      <c r="CR97" s="62">
        <v>24.195696277413411</v>
      </c>
      <c r="CS97" s="62">
        <v>18.765251203319586</v>
      </c>
      <c r="CT97" s="62">
        <v>14.800492073711558</v>
      </c>
      <c r="CU97" s="62">
        <v>11.677735212977584</v>
      </c>
      <c r="CV97" s="62">
        <v>8.8990869744194718</v>
      </c>
      <c r="CW97" s="62">
        <v>6.8073419277687108</v>
      </c>
      <c r="CX97" s="62">
        <v>5.1690582748424374</v>
      </c>
      <c r="CY97" s="62">
        <v>3.8387170571901454</v>
      </c>
    </row>
    <row r="98" spans="1:103" x14ac:dyDescent="0.25">
      <c r="A98">
        <f t="shared" si="3"/>
        <v>2045</v>
      </c>
      <c r="B98" s="21">
        <f t="shared" si="2"/>
        <v>303287.4679262815</v>
      </c>
      <c r="C98" s="62">
        <v>3425.9988434412639</v>
      </c>
      <c r="D98" s="62">
        <v>3877.3362686362943</v>
      </c>
      <c r="E98" s="62">
        <v>4294.4233444449847</v>
      </c>
      <c r="F98" s="62">
        <v>4012.0277222728873</v>
      </c>
      <c r="G98" s="62">
        <v>4633.8090856615181</v>
      </c>
      <c r="H98" s="62">
        <v>5164.1142153397359</v>
      </c>
      <c r="I98" s="62">
        <v>5601.3175351800428</v>
      </c>
      <c r="J98" s="62">
        <v>5943.7904582999081</v>
      </c>
      <c r="K98" s="62">
        <v>6218.2525093331824</v>
      </c>
      <c r="L98" s="62">
        <v>6451.4220549310076</v>
      </c>
      <c r="M98" s="62">
        <v>6499.9429200352388</v>
      </c>
      <c r="N98" s="62">
        <v>6305.496316240643</v>
      </c>
      <c r="O98" s="62">
        <v>5951.4926644933894</v>
      </c>
      <c r="P98" s="62">
        <v>5586.3601041189231</v>
      </c>
      <c r="Q98" s="62">
        <v>5188.4529275230079</v>
      </c>
      <c r="R98" s="62">
        <v>4856.2369520501616</v>
      </c>
      <c r="S98" s="62">
        <v>4656.4689545126621</v>
      </c>
      <c r="T98" s="62">
        <v>4555.8113074957464</v>
      </c>
      <c r="U98" s="62">
        <v>4432.9854710861055</v>
      </c>
      <c r="V98" s="62">
        <v>4286.8285990469403</v>
      </c>
      <c r="W98" s="62">
        <v>4283.4729967515632</v>
      </c>
      <c r="X98" s="62">
        <v>4485.3848834772916</v>
      </c>
      <c r="Y98" s="62">
        <v>4815.6149186034727</v>
      </c>
      <c r="Z98" s="62">
        <v>5134.7734810448228</v>
      </c>
      <c r="AA98" s="62">
        <v>5470.7688804846948</v>
      </c>
      <c r="AB98" s="62">
        <v>5724.2568538952055</v>
      </c>
      <c r="AC98" s="62">
        <v>5831.6354325576322</v>
      </c>
      <c r="AD98" s="62">
        <v>5835.3490831067675</v>
      </c>
      <c r="AE98" s="62">
        <v>5848.4018642074252</v>
      </c>
      <c r="AF98" s="62">
        <v>5856.5459566028267</v>
      </c>
      <c r="AG98" s="62">
        <v>5803.9230535487186</v>
      </c>
      <c r="AH98" s="62">
        <v>5676.687850578126</v>
      </c>
      <c r="AI98" s="62">
        <v>5495.6719934405437</v>
      </c>
      <c r="AJ98" s="62">
        <v>5305.0344579703305</v>
      </c>
      <c r="AK98" s="62">
        <v>5556.1444831832932</v>
      </c>
      <c r="AL98" s="62">
        <v>5699.6258381350199</v>
      </c>
      <c r="AM98" s="62">
        <v>5702.7565245752548</v>
      </c>
      <c r="AN98" s="62">
        <v>5564.8389332774914</v>
      </c>
      <c r="AO98" s="62">
        <v>5285.6693515785455</v>
      </c>
      <c r="AP98" s="62">
        <v>4866.1192450085982</v>
      </c>
      <c r="AQ98" s="62">
        <v>4523.7260244808549</v>
      </c>
      <c r="AR98" s="62">
        <v>4357.0476304381727</v>
      </c>
      <c r="AS98" s="62">
        <v>4283.9718282686727</v>
      </c>
      <c r="AT98" s="62">
        <v>4144.8403995352219</v>
      </c>
      <c r="AU98" s="62">
        <v>3978.2549116377768</v>
      </c>
      <c r="AV98" s="62">
        <v>3822.2552252499358</v>
      </c>
      <c r="AW98" s="62">
        <v>3676.7488368798067</v>
      </c>
      <c r="AX98" s="62">
        <v>3538.7537479079956</v>
      </c>
      <c r="AY98" s="62">
        <v>3404.2371525658914</v>
      </c>
      <c r="AZ98" s="62">
        <v>3272.7189683659612</v>
      </c>
      <c r="BA98" s="62">
        <v>3145.7195390100151</v>
      </c>
      <c r="BB98" s="62">
        <v>3025.0415761248178</v>
      </c>
      <c r="BC98" s="62">
        <v>2913.2212062444501</v>
      </c>
      <c r="BD98" s="62">
        <v>2807.4981168916856</v>
      </c>
      <c r="BE98" s="62">
        <v>2706.1910349350883</v>
      </c>
      <c r="BF98" s="62">
        <v>2607.4540710616939</v>
      </c>
      <c r="BG98" s="62">
        <v>2512.3953361896451</v>
      </c>
      <c r="BH98" s="62">
        <v>2421.0365420163816</v>
      </c>
      <c r="BI98" s="62">
        <v>2332.1153007225957</v>
      </c>
      <c r="BJ98" s="62">
        <v>2245.758421837998</v>
      </c>
      <c r="BK98" s="62">
        <v>2159.1147685618084</v>
      </c>
      <c r="BL98" s="62">
        <v>2070.3865770264306</v>
      </c>
      <c r="BM98" s="62">
        <v>1976.3699996362338</v>
      </c>
      <c r="BN98" s="62">
        <v>1879.1594837324453</v>
      </c>
      <c r="BO98" s="62">
        <v>1780.596941401079</v>
      </c>
      <c r="BP98" s="62">
        <v>1681.8481957967783</v>
      </c>
      <c r="BQ98" s="62">
        <v>1580.9972563323854</v>
      </c>
      <c r="BR98" s="62">
        <v>1477.3475464694068</v>
      </c>
      <c r="BS98" s="62">
        <v>1373.0893775114148</v>
      </c>
      <c r="BT98" s="62">
        <v>1268.3228469415119</v>
      </c>
      <c r="BU98" s="62">
        <v>1167.3049479141193</v>
      </c>
      <c r="BV98" s="62">
        <v>1071.9962202246359</v>
      </c>
      <c r="BW98" s="62">
        <v>981.47189779412236</v>
      </c>
      <c r="BX98" s="62">
        <v>893.52244961732026</v>
      </c>
      <c r="BY98" s="62">
        <v>809.31274410496496</v>
      </c>
      <c r="BZ98" s="62">
        <v>726.18463142139501</v>
      </c>
      <c r="CA98" s="62">
        <v>644.55089865640309</v>
      </c>
      <c r="CB98" s="62">
        <v>569.75987017482828</v>
      </c>
      <c r="CC98" s="62">
        <v>504.22620856578544</v>
      </c>
      <c r="CD98" s="62">
        <v>445.9598746745292</v>
      </c>
      <c r="CE98" s="62">
        <v>392.68676449605096</v>
      </c>
      <c r="CF98" s="62">
        <v>343.40439825078931</v>
      </c>
      <c r="CG98" s="62">
        <v>296.45757388948647</v>
      </c>
      <c r="CH98" s="62">
        <v>251.72272175795089</v>
      </c>
      <c r="CI98" s="62">
        <v>209.19664739047485</v>
      </c>
      <c r="CJ98" s="62">
        <v>171.96563314959792</v>
      </c>
      <c r="CK98" s="62">
        <v>141.49292669490845</v>
      </c>
      <c r="CL98" s="62">
        <v>116.37054281594183</v>
      </c>
      <c r="CM98" s="62">
        <v>93.543089096333574</v>
      </c>
      <c r="CN98" s="62">
        <v>73.392960930890496</v>
      </c>
      <c r="CO98" s="62">
        <v>56.510788466342262</v>
      </c>
      <c r="CP98" s="62">
        <v>43.50749349335328</v>
      </c>
      <c r="CQ98" s="62">
        <v>33.455973809061753</v>
      </c>
      <c r="CR98" s="62">
        <v>25.399944942467084</v>
      </c>
      <c r="CS98" s="62">
        <v>19.451875924021437</v>
      </c>
      <c r="CT98" s="62">
        <v>15.086126636116303</v>
      </c>
      <c r="CU98" s="62">
        <v>11.89870017094945</v>
      </c>
      <c r="CV98" s="62">
        <v>9.3881925873099696</v>
      </c>
      <c r="CW98" s="62">
        <v>7.1543275167110911</v>
      </c>
      <c r="CX98" s="62">
        <v>5.4726910535306752</v>
      </c>
      <c r="CY98" s="62">
        <v>4.1556101156771605</v>
      </c>
    </row>
    <row r="99" spans="1:103" x14ac:dyDescent="0.25">
      <c r="A99">
        <f t="shared" si="3"/>
        <v>2046</v>
      </c>
      <c r="B99" s="21">
        <f t="shared" si="2"/>
        <v>305187.25332698977</v>
      </c>
      <c r="C99" s="62">
        <v>3653.1934298549904</v>
      </c>
      <c r="D99" s="62">
        <v>3792.5712395166333</v>
      </c>
      <c r="E99" s="62">
        <v>3990.9774493878444</v>
      </c>
      <c r="F99" s="62">
        <v>4234.9322143447298</v>
      </c>
      <c r="G99" s="62">
        <v>4196.285467803782</v>
      </c>
      <c r="H99" s="62">
        <v>4667.1534293760014</v>
      </c>
      <c r="I99" s="62">
        <v>5103.1661113944801</v>
      </c>
      <c r="J99" s="62">
        <v>5493.270568897733</v>
      </c>
      <c r="K99" s="62">
        <v>5826.4099197830765</v>
      </c>
      <c r="L99" s="62">
        <v>6129.2675596238287</v>
      </c>
      <c r="M99" s="62">
        <v>6428.5261892036815</v>
      </c>
      <c r="N99" s="62">
        <v>6524.440970639328</v>
      </c>
      <c r="O99" s="62">
        <v>6330.479793196524</v>
      </c>
      <c r="P99" s="62">
        <v>5948.8026706593919</v>
      </c>
      <c r="Q99" s="62">
        <v>5574.7981099583812</v>
      </c>
      <c r="R99" s="62">
        <v>5177.4287005327242</v>
      </c>
      <c r="S99" s="62">
        <v>4845.5534035729906</v>
      </c>
      <c r="T99" s="62">
        <v>4645.8203771133167</v>
      </c>
      <c r="U99" s="62">
        <v>4544.9644834565461</v>
      </c>
      <c r="V99" s="62">
        <v>4421.9380844416328</v>
      </c>
      <c r="W99" s="62">
        <v>4275.5926928173722</v>
      </c>
      <c r="X99" s="62">
        <v>4271.7704234900975</v>
      </c>
      <c r="Y99" s="62">
        <v>4472.8351300656086</v>
      </c>
      <c r="Z99" s="62">
        <v>4801.9905572374428</v>
      </c>
      <c r="AA99" s="62">
        <v>5120.0953554132138</v>
      </c>
      <c r="AB99" s="62">
        <v>5455.0006299304314</v>
      </c>
      <c r="AC99" s="62">
        <v>5707.6520766316526</v>
      </c>
      <c r="AD99" s="62">
        <v>5814.6174870633549</v>
      </c>
      <c r="AE99" s="62">
        <v>5818.2158025346316</v>
      </c>
      <c r="AF99" s="62">
        <v>5831.1377315891241</v>
      </c>
      <c r="AG99" s="62">
        <v>5839.1704260478791</v>
      </c>
      <c r="AH99" s="62">
        <v>5786.5861996162657</v>
      </c>
      <c r="AI99" s="62">
        <v>5659.5652234469171</v>
      </c>
      <c r="AJ99" s="62">
        <v>5478.8830969261908</v>
      </c>
      <c r="AK99" s="62">
        <v>5288.5816080382538</v>
      </c>
      <c r="AL99" s="62">
        <v>5538.5892074842959</v>
      </c>
      <c r="AM99" s="62">
        <v>5681.242106145678</v>
      </c>
      <c r="AN99" s="62">
        <v>5683.9522395184495</v>
      </c>
      <c r="AO99" s="62">
        <v>5546.0165202270819</v>
      </c>
      <c r="AP99" s="62">
        <v>5267.2454922940733</v>
      </c>
      <c r="AQ99" s="62">
        <v>4848.573800937641</v>
      </c>
      <c r="AR99" s="62">
        <v>4506.6635069732201</v>
      </c>
      <c r="AS99" s="62">
        <v>4339.700860773547</v>
      </c>
      <c r="AT99" s="62">
        <v>4265.9785042892236</v>
      </c>
      <c r="AU99" s="62">
        <v>4126.5536756557267</v>
      </c>
      <c r="AV99" s="62">
        <v>3959.8808849010225</v>
      </c>
      <c r="AW99" s="62">
        <v>3803.8190209593849</v>
      </c>
      <c r="AX99" s="62">
        <v>3658.1650428922258</v>
      </c>
      <c r="AY99" s="62">
        <v>3519.8546657048341</v>
      </c>
      <c r="AZ99" s="62">
        <v>3384.8673702649521</v>
      </c>
      <c r="BA99" s="62">
        <v>3252.6364319619133</v>
      </c>
      <c r="BB99" s="62">
        <v>3124.8748658200598</v>
      </c>
      <c r="BC99" s="62">
        <v>3003.6019416978152</v>
      </c>
      <c r="BD99" s="62">
        <v>2891.2782760578007</v>
      </c>
      <c r="BE99" s="62">
        <v>2784.804919009382</v>
      </c>
      <c r="BF99" s="62">
        <v>2682.5542728007963</v>
      </c>
      <c r="BG99" s="62">
        <v>2582.6415742668105</v>
      </c>
      <c r="BH99" s="62">
        <v>2486.1739394708989</v>
      </c>
      <c r="BI99" s="62">
        <v>2393.3041345289507</v>
      </c>
      <c r="BJ99" s="62">
        <v>2302.9427289287451</v>
      </c>
      <c r="BK99" s="62">
        <v>2215.265355513794</v>
      </c>
      <c r="BL99" s="62">
        <v>2127.1192330142276</v>
      </c>
      <c r="BM99" s="62">
        <v>2036.5513544026924</v>
      </c>
      <c r="BN99" s="62">
        <v>1940.5579576476446</v>
      </c>
      <c r="BO99" s="62">
        <v>1841.6488707538515</v>
      </c>
      <c r="BP99" s="62">
        <v>1741.6556077513662</v>
      </c>
      <c r="BQ99" s="62">
        <v>1641.4582247601047</v>
      </c>
      <c r="BR99" s="62">
        <v>1539.0459543924405</v>
      </c>
      <c r="BS99" s="62">
        <v>1433.8228637402472</v>
      </c>
      <c r="BT99" s="62">
        <v>1328.173060252552</v>
      </c>
      <c r="BU99" s="62">
        <v>1222.1497692370529</v>
      </c>
      <c r="BV99" s="62">
        <v>1120.2203114995468</v>
      </c>
      <c r="BW99" s="62">
        <v>1024.487695686702</v>
      </c>
      <c r="BX99" s="62">
        <v>933.92068608318368</v>
      </c>
      <c r="BY99" s="62">
        <v>846.07510459847072</v>
      </c>
      <c r="BZ99" s="62">
        <v>762.16693875930332</v>
      </c>
      <c r="CA99" s="62">
        <v>679.58817929386453</v>
      </c>
      <c r="CB99" s="62">
        <v>598.81080154914605</v>
      </c>
      <c r="CC99" s="62">
        <v>525.04906673315463</v>
      </c>
      <c r="CD99" s="62">
        <v>460.54749466946225</v>
      </c>
      <c r="CE99" s="62">
        <v>403.30981742383938</v>
      </c>
      <c r="CF99" s="62">
        <v>351.59475002865054</v>
      </c>
      <c r="CG99" s="62">
        <v>304.49414858595679</v>
      </c>
      <c r="CH99" s="62">
        <v>260.23433545313679</v>
      </c>
      <c r="CI99" s="62">
        <v>218.34010791998071</v>
      </c>
      <c r="CJ99" s="62">
        <v>178.81248394986434</v>
      </c>
      <c r="CK99" s="62">
        <v>144.5570603438224</v>
      </c>
      <c r="CL99" s="62">
        <v>116.92414715642153</v>
      </c>
      <c r="CM99" s="62">
        <v>94.558761054802474</v>
      </c>
      <c r="CN99" s="62">
        <v>74.518987898911689</v>
      </c>
      <c r="CO99" s="62">
        <v>57.110500947087871</v>
      </c>
      <c r="CP99" s="62">
        <v>43.973691717748274</v>
      </c>
      <c r="CQ99" s="62">
        <v>33.85521876814984</v>
      </c>
      <c r="CR99" s="62">
        <v>26.033660444730408</v>
      </c>
      <c r="CS99" s="62">
        <v>19.76488700406416</v>
      </c>
      <c r="CT99" s="62">
        <v>15.136415867286404</v>
      </c>
      <c r="CU99" s="62">
        <v>11.739221835607633</v>
      </c>
      <c r="CV99" s="62">
        <v>9.2589359900877088</v>
      </c>
      <c r="CW99" s="62">
        <v>7.3053924361204254</v>
      </c>
      <c r="CX99" s="62">
        <v>5.5671173806933103</v>
      </c>
      <c r="CY99" s="62">
        <v>4.2585572734977912</v>
      </c>
    </row>
    <row r="100" spans="1:103" x14ac:dyDescent="0.25">
      <c r="A100">
        <f t="shared" si="3"/>
        <v>2047</v>
      </c>
      <c r="B100" s="21">
        <f t="shared" si="2"/>
        <v>307066.41519125504</v>
      </c>
      <c r="C100" s="62">
        <v>3823.2299897314147</v>
      </c>
      <c r="D100" s="62">
        <v>3728.6800067170989</v>
      </c>
      <c r="E100" s="62">
        <v>3758.177763467409</v>
      </c>
      <c r="F100" s="62">
        <v>3891.239703835297</v>
      </c>
      <c r="G100" s="62">
        <v>4107.3818084806298</v>
      </c>
      <c r="H100" s="62">
        <v>4386.1200580632749</v>
      </c>
      <c r="I100" s="62">
        <v>4706.9718228223483</v>
      </c>
      <c r="J100" s="62">
        <v>5049.4514622419301</v>
      </c>
      <c r="K100" s="62">
        <v>5393.0768097542132</v>
      </c>
      <c r="L100" s="62">
        <v>5717.3631512294478</v>
      </c>
      <c r="M100" s="62">
        <v>6048.9948086271179</v>
      </c>
      <c r="N100" s="62">
        <v>6414.6570302928767</v>
      </c>
      <c r="O100" s="62">
        <v>6558.0243219850381</v>
      </c>
      <c r="P100" s="62">
        <v>6364.2769081503939</v>
      </c>
      <c r="Q100" s="62">
        <v>5954.4360249442097</v>
      </c>
      <c r="R100" s="62">
        <v>5571.0506463141346</v>
      </c>
      <c r="S100" s="62">
        <v>5173.6627091651262</v>
      </c>
      <c r="T100" s="62">
        <v>4841.6632764589431</v>
      </c>
      <c r="U100" s="62">
        <v>4641.6856840510372</v>
      </c>
      <c r="V100" s="62">
        <v>4540.4909646534888</v>
      </c>
      <c r="W100" s="62">
        <v>4417.0919268026828</v>
      </c>
      <c r="X100" s="62">
        <v>4270.3542106364675</v>
      </c>
      <c r="Y100" s="62">
        <v>4266.0604107499139</v>
      </c>
      <c r="Z100" s="62">
        <v>4466.5602533597676</v>
      </c>
      <c r="AA100" s="62">
        <v>4795.1031076783147</v>
      </c>
      <c r="AB100" s="62">
        <v>5112.601122914346</v>
      </c>
      <c r="AC100" s="62">
        <v>5446.8857186993109</v>
      </c>
      <c r="AD100" s="62">
        <v>5699.0559077864937</v>
      </c>
      <c r="AE100" s="62">
        <v>5805.7577613535304</v>
      </c>
      <c r="AF100" s="62">
        <v>5809.2463000639536</v>
      </c>
      <c r="AG100" s="62">
        <v>5822.0556731990901</v>
      </c>
      <c r="AH100" s="62">
        <v>5829.988317951751</v>
      </c>
      <c r="AI100" s="62">
        <v>5777.3695836353963</v>
      </c>
      <c r="AJ100" s="62">
        <v>5650.3840417369565</v>
      </c>
      <c r="AK100" s="62">
        <v>5469.7829740058905</v>
      </c>
      <c r="AL100" s="62">
        <v>5279.5509640805194</v>
      </c>
      <c r="AM100" s="62">
        <v>5528.8070505008973</v>
      </c>
      <c r="AN100" s="62">
        <v>5670.8330622775256</v>
      </c>
      <c r="AO100" s="62">
        <v>5673.126312362363</v>
      </c>
      <c r="AP100" s="62">
        <v>5534.9803372352917</v>
      </c>
      <c r="AQ100" s="62">
        <v>5256.2164848676775</v>
      </c>
      <c r="AR100" s="62">
        <v>4837.8371273867697</v>
      </c>
      <c r="AS100" s="62">
        <v>4495.9299946847123</v>
      </c>
      <c r="AT100" s="62">
        <v>4328.4508648361179</v>
      </c>
      <c r="AU100" s="62">
        <v>4253.9793729866005</v>
      </c>
      <c r="AV100" s="62">
        <v>4114.0666496602125</v>
      </c>
      <c r="AW100" s="62">
        <v>3947.0737958053519</v>
      </c>
      <c r="AX100" s="62">
        <v>3790.7315668213091</v>
      </c>
      <c r="AY100" s="62">
        <v>3644.7267367023746</v>
      </c>
      <c r="AZ100" s="62">
        <v>3505.9078017273678</v>
      </c>
      <c r="BA100" s="62">
        <v>3370.2619863168929</v>
      </c>
      <c r="BB100" s="62">
        <v>3237.1344683023481</v>
      </c>
      <c r="BC100" s="62">
        <v>3108.4332238840161</v>
      </c>
      <c r="BD100" s="62">
        <v>2986.3967691410207</v>
      </c>
      <c r="BE100" s="62">
        <v>2873.4132477066642</v>
      </c>
      <c r="BF100" s="62">
        <v>2766.0419373058912</v>
      </c>
      <c r="BG100" s="62">
        <v>2662.7068192643719</v>
      </c>
      <c r="BH100" s="62">
        <v>2561.4797810108153</v>
      </c>
      <c r="BI100" s="62">
        <v>2463.471173925584</v>
      </c>
      <c r="BJ100" s="62">
        <v>2368.9628983946186</v>
      </c>
      <c r="BK100" s="62">
        <v>2277.0368162129967</v>
      </c>
      <c r="BL100" s="62">
        <v>2187.9183380869999</v>
      </c>
      <c r="BM100" s="62">
        <v>2098.1488625010852</v>
      </c>
      <c r="BN100" s="62">
        <v>2005.6180462437435</v>
      </c>
      <c r="BO100" s="62">
        <v>1907.5164183996631</v>
      </c>
      <c r="BP100" s="62">
        <v>1806.7728312621134</v>
      </c>
      <c r="BQ100" s="62">
        <v>1705.2117875404269</v>
      </c>
      <c r="BR100" s="62">
        <v>1603.4275420958259</v>
      </c>
      <c r="BS100" s="62">
        <v>1499.3132858006263</v>
      </c>
      <c r="BT100" s="62">
        <v>1392.3725317177391</v>
      </c>
      <c r="BU100" s="62">
        <v>1285.1849591116109</v>
      </c>
      <c r="BV100" s="62">
        <v>1177.7588476675364</v>
      </c>
      <c r="BW100" s="62">
        <v>1074.7766475449562</v>
      </c>
      <c r="BX100" s="62">
        <v>978.48736795963214</v>
      </c>
      <c r="BY100" s="62">
        <v>887.75074788078905</v>
      </c>
      <c r="BZ100" s="62">
        <v>799.88587952963519</v>
      </c>
      <c r="CA100" s="62">
        <v>716.16181174910832</v>
      </c>
      <c r="CB100" s="62">
        <v>634.01571883684892</v>
      </c>
      <c r="CC100" s="62">
        <v>553.98044431440235</v>
      </c>
      <c r="CD100" s="62">
        <v>481.14343726706244</v>
      </c>
      <c r="CE100" s="62">
        <v>417.58197149136851</v>
      </c>
      <c r="CF100" s="62">
        <v>361.29131981840169</v>
      </c>
      <c r="CG100" s="62">
        <v>311.05910951132284</v>
      </c>
      <c r="CH100" s="62">
        <v>266.07162553445005</v>
      </c>
      <c r="CI100" s="62">
        <v>224.43218562781777</v>
      </c>
      <c r="CJ100" s="62">
        <v>185.31561331073257</v>
      </c>
      <c r="CK100" s="62">
        <v>148.72639244708552</v>
      </c>
      <c r="CL100" s="62">
        <v>117.39388241376751</v>
      </c>
      <c r="CM100" s="62">
        <v>92.557935431896865</v>
      </c>
      <c r="CN100" s="62">
        <v>72.913704658740727</v>
      </c>
      <c r="CO100" s="62">
        <v>55.629242956722159</v>
      </c>
      <c r="CP100" s="62">
        <v>42.633616238527317</v>
      </c>
      <c r="CQ100" s="62">
        <v>32.826843858762949</v>
      </c>
      <c r="CR100" s="62">
        <v>25.273292664162614</v>
      </c>
      <c r="CS100" s="62">
        <v>19.434413466502086</v>
      </c>
      <c r="CT100" s="62">
        <v>14.754705239056303</v>
      </c>
      <c r="CU100" s="62">
        <v>11.299500697963143</v>
      </c>
      <c r="CV100" s="62">
        <v>8.7634580397382482</v>
      </c>
      <c r="CW100" s="62">
        <v>6.9118974134758782</v>
      </c>
      <c r="CX100" s="62">
        <v>5.4535556934084273</v>
      </c>
      <c r="CY100" s="62">
        <v>4.1559142719341979</v>
      </c>
    </row>
    <row r="101" spans="1:103" x14ac:dyDescent="0.25">
      <c r="A101">
        <f t="shared" si="3"/>
        <v>2048</v>
      </c>
      <c r="B101" s="21">
        <f t="shared" si="2"/>
        <v>308837.80863367225</v>
      </c>
      <c r="C101" s="62">
        <v>3905.4002111957921</v>
      </c>
      <c r="D101" s="62">
        <v>3762.0491312615636</v>
      </c>
      <c r="E101" s="62">
        <v>3708.995921832638</v>
      </c>
      <c r="F101" s="62">
        <v>3764.4711678966014</v>
      </c>
      <c r="G101" s="62">
        <v>3910.5516130769479</v>
      </c>
      <c r="H101" s="62">
        <v>4129.3149273833387</v>
      </c>
      <c r="I101" s="62">
        <v>4400.3273479252312</v>
      </c>
      <c r="J101" s="62">
        <v>4703.1560381982454</v>
      </c>
      <c r="K101" s="62">
        <v>5032.4312007822346</v>
      </c>
      <c r="L101" s="62">
        <v>5375.2536030838019</v>
      </c>
      <c r="M101" s="62">
        <v>5706.1670796050848</v>
      </c>
      <c r="N101" s="62">
        <v>6039.2950822598768</v>
      </c>
      <c r="O101" s="62">
        <v>6403.8278075908611</v>
      </c>
      <c r="P101" s="62">
        <v>6546.2819141183672</v>
      </c>
      <c r="Q101" s="62">
        <v>6352.0009018512192</v>
      </c>
      <c r="R101" s="62">
        <v>5941.8869663221531</v>
      </c>
      <c r="S101" s="62">
        <v>5558.1778157265217</v>
      </c>
      <c r="T101" s="62">
        <v>5160.4410941854339</v>
      </c>
      <c r="U101" s="62">
        <v>4828.2387829085592</v>
      </c>
      <c r="V101" s="62">
        <v>4628.2465999185151</v>
      </c>
      <c r="W101" s="62">
        <v>4527.1466035065978</v>
      </c>
      <c r="X101" s="62">
        <v>4403.8656798921529</v>
      </c>
      <c r="Y101" s="62">
        <v>4257.3271367519592</v>
      </c>
      <c r="Z101" s="62">
        <v>4252.9872491535698</v>
      </c>
      <c r="AA101" s="62">
        <v>4453.036404892915</v>
      </c>
      <c r="AB101" s="62">
        <v>4780.8870171477665</v>
      </c>
      <c r="AC101" s="62">
        <v>5097.7590269310822</v>
      </c>
      <c r="AD101" s="62">
        <v>5431.40765861203</v>
      </c>
      <c r="AE101" s="62">
        <v>5683.1345719180445</v>
      </c>
      <c r="AF101" s="62">
        <v>5789.7125213351728</v>
      </c>
      <c r="AG101" s="62">
        <v>5793.2916142934728</v>
      </c>
      <c r="AH101" s="62">
        <v>5806.1628237052919</v>
      </c>
      <c r="AI101" s="62">
        <v>5814.1663369997705</v>
      </c>
      <c r="AJ101" s="62">
        <v>5761.6446416344652</v>
      </c>
      <c r="AK101" s="62">
        <v>5634.7647077591255</v>
      </c>
      <c r="AL101" s="62">
        <v>5454.2736483854551</v>
      </c>
      <c r="AM101" s="62">
        <v>5264.1405301834684</v>
      </c>
      <c r="AN101" s="62">
        <v>5512.0998338449672</v>
      </c>
      <c r="AO101" s="62">
        <v>5653.055624700215</v>
      </c>
      <c r="AP101" s="62">
        <v>5654.6789665366505</v>
      </c>
      <c r="AQ101" s="62">
        <v>5516.2676469381258</v>
      </c>
      <c r="AR101" s="62">
        <v>5237.6123564347999</v>
      </c>
      <c r="AS101" s="62">
        <v>4819.7900210008029</v>
      </c>
      <c r="AT101" s="62">
        <v>4478.165720267164</v>
      </c>
      <c r="AU101" s="62">
        <v>4310.375451767999</v>
      </c>
      <c r="AV101" s="62">
        <v>4235.3226145863282</v>
      </c>
      <c r="AW101" s="62">
        <v>4095.1639306309407</v>
      </c>
      <c r="AX101" s="62">
        <v>3928.1421802984378</v>
      </c>
      <c r="AY101" s="62">
        <v>3771.7012000093068</v>
      </c>
      <c r="AZ101" s="62">
        <v>3625.3628832967634</v>
      </c>
      <c r="BA101" s="62">
        <v>3485.9153785509407</v>
      </c>
      <c r="BB101" s="62">
        <v>3349.4586154641611</v>
      </c>
      <c r="BC101" s="62">
        <v>3215.2082015551391</v>
      </c>
      <c r="BD101" s="62">
        <v>3085.3196958367048</v>
      </c>
      <c r="BE101" s="62">
        <v>2962.3298900011036</v>
      </c>
      <c r="BF101" s="62">
        <v>2848.5337886805646</v>
      </c>
      <c r="BG101" s="62">
        <v>2740.0355537711407</v>
      </c>
      <c r="BH101" s="62">
        <v>2635.3304500018362</v>
      </c>
      <c r="BI101" s="62">
        <v>2532.4648072813029</v>
      </c>
      <c r="BJ101" s="62">
        <v>2432.564085210091</v>
      </c>
      <c r="BK101" s="62">
        <v>2336.0702440335554</v>
      </c>
      <c r="BL101" s="62">
        <v>2242.3201604826791</v>
      </c>
      <c r="BM101" s="62">
        <v>2151.652071540826</v>
      </c>
      <c r="BN101" s="62">
        <v>2059.9674992798723</v>
      </c>
      <c r="BO101" s="62">
        <v>1964.8756639484204</v>
      </c>
      <c r="BP101" s="62">
        <v>1863.9714780846418</v>
      </c>
      <c r="BQ101" s="62">
        <v>1760.9022472191059</v>
      </c>
      <c r="BR101" s="62">
        <v>1657.3842277236711</v>
      </c>
      <c r="BS101" s="62">
        <v>1554.098376433577</v>
      </c>
      <c r="BT101" s="62">
        <v>1449.0200777166867</v>
      </c>
      <c r="BU101" s="62">
        <v>1341.5485618605787</v>
      </c>
      <c r="BV101" s="62">
        <v>1234.07916226102</v>
      </c>
      <c r="BW101" s="62">
        <v>1126.6728109826379</v>
      </c>
      <c r="BX101" s="62">
        <v>1023.97120148275</v>
      </c>
      <c r="BY101" s="62">
        <v>928.22114639416293</v>
      </c>
      <c r="BZ101" s="62">
        <v>838.3171474927525</v>
      </c>
      <c r="CA101" s="62">
        <v>751.5027602699256</v>
      </c>
      <c r="CB101" s="62">
        <v>668.92286844761509</v>
      </c>
      <c r="CC101" s="62">
        <v>588.73703153726456</v>
      </c>
      <c r="CD101" s="62">
        <v>511.74539266959539</v>
      </c>
      <c r="CE101" s="62">
        <v>442.41217553988503</v>
      </c>
      <c r="CF101" s="62">
        <v>382.07760600650596</v>
      </c>
      <c r="CG101" s="62">
        <v>328.921190563393</v>
      </c>
      <c r="CH101" s="62">
        <v>281.63283594840328</v>
      </c>
      <c r="CI101" s="62">
        <v>239.27144962511588</v>
      </c>
      <c r="CJ101" s="62">
        <v>200.13565256444406</v>
      </c>
      <c r="CK101" s="62">
        <v>163.63831242013771</v>
      </c>
      <c r="CL101" s="62">
        <v>129.67907268641548</v>
      </c>
      <c r="CM101" s="62">
        <v>100.93642550762252</v>
      </c>
      <c r="CN101" s="62">
        <v>78.641768587894333</v>
      </c>
      <c r="CO101" s="62">
        <v>61.446761549638055</v>
      </c>
      <c r="CP101" s="62">
        <v>46.880580861266367</v>
      </c>
      <c r="CQ101" s="62">
        <v>35.928741561940669</v>
      </c>
      <c r="CR101" s="62">
        <v>27.664254017228867</v>
      </c>
      <c r="CS101" s="62">
        <v>21.298629594770581</v>
      </c>
      <c r="CT101" s="62">
        <v>16.378015295236718</v>
      </c>
      <c r="CU101" s="62">
        <v>12.434272251050727</v>
      </c>
      <c r="CV101" s="62">
        <v>9.5224584770083656</v>
      </c>
      <c r="CW101" s="62">
        <v>7.3852524575227738</v>
      </c>
      <c r="CX101" s="62">
        <v>5.8248818134973011</v>
      </c>
      <c r="CY101" s="62">
        <v>4.5958895911122415</v>
      </c>
    </row>
    <row r="102" spans="1:103" x14ac:dyDescent="0.25">
      <c r="A102">
        <f t="shared" si="3"/>
        <v>2049</v>
      </c>
      <c r="B102" s="21">
        <f t="shared" si="2"/>
        <v>310609.03793950856</v>
      </c>
      <c r="C102" s="62">
        <v>3936.8737180449266</v>
      </c>
      <c r="D102" s="62">
        <v>3649.2352133576278</v>
      </c>
      <c r="E102" s="62">
        <v>3703.6465049081698</v>
      </c>
      <c r="F102" s="62">
        <v>3692.0015991856335</v>
      </c>
      <c r="G102" s="62">
        <v>3773.4624404422161</v>
      </c>
      <c r="H102" s="62">
        <v>3932.6507867001901</v>
      </c>
      <c r="I102" s="62">
        <v>4154.1895539645338</v>
      </c>
      <c r="J102" s="62">
        <v>4417.6799504225328</v>
      </c>
      <c r="K102" s="62">
        <v>4702.7252686303382</v>
      </c>
      <c r="L102" s="62">
        <v>5019.04839460939</v>
      </c>
      <c r="M102" s="62">
        <v>5361.3156600000584</v>
      </c>
      <c r="N102" s="62">
        <v>5699.0860153369404</v>
      </c>
      <c r="O102" s="62">
        <v>6033.9477497042863</v>
      </c>
      <c r="P102" s="62">
        <v>6397.6143039686185</v>
      </c>
      <c r="Q102" s="62">
        <v>6539.2587489856942</v>
      </c>
      <c r="R102" s="62">
        <v>6344.3054119574535</v>
      </c>
      <c r="S102" s="62">
        <v>5933.6238333042256</v>
      </c>
      <c r="T102" s="62">
        <v>5549.3150792616534</v>
      </c>
      <c r="U102" s="62">
        <v>5150.9447095819678</v>
      </c>
      <c r="V102" s="62">
        <v>4818.3009752962589</v>
      </c>
      <c r="W102" s="62">
        <v>4618.150148675023</v>
      </c>
      <c r="X102" s="62">
        <v>4517.0723855311271</v>
      </c>
      <c r="Y102" s="62">
        <v>4393.8206430809605</v>
      </c>
      <c r="Z102" s="62">
        <v>4247.3758965402294</v>
      </c>
      <c r="AA102" s="62">
        <v>4242.9864472818781</v>
      </c>
      <c r="AB102" s="62">
        <v>4442.7296639893912</v>
      </c>
      <c r="AC102" s="62">
        <v>4770.1244942498133</v>
      </c>
      <c r="AD102" s="62">
        <v>5086.5990843672525</v>
      </c>
      <c r="AE102" s="62">
        <v>5419.8521491546608</v>
      </c>
      <c r="AF102" s="62">
        <v>5671.3171267718035</v>
      </c>
      <c r="AG102" s="62">
        <v>5777.8482936874698</v>
      </c>
      <c r="AH102" s="62">
        <v>5781.5200252625255</v>
      </c>
      <c r="AI102" s="62">
        <v>5794.4625664092446</v>
      </c>
      <c r="AJ102" s="62">
        <v>5802.5420433694608</v>
      </c>
      <c r="AK102" s="62">
        <v>5750.080331508505</v>
      </c>
      <c r="AL102" s="62">
        <v>5623.214061829136</v>
      </c>
      <c r="AM102" s="62">
        <v>5442.7033167494046</v>
      </c>
      <c r="AN102" s="62">
        <v>5252.5324483110917</v>
      </c>
      <c r="AO102" s="62">
        <v>5499.3744131238655</v>
      </c>
      <c r="AP102" s="62">
        <v>5639.3629809977192</v>
      </c>
      <c r="AQ102" s="62">
        <v>5640.3182627979277</v>
      </c>
      <c r="AR102" s="62">
        <v>5501.5426200001921</v>
      </c>
      <c r="AS102" s="62">
        <v>5222.7947609122984</v>
      </c>
      <c r="AT102" s="62">
        <v>4805.2290769112278</v>
      </c>
      <c r="AU102" s="62">
        <v>4463.6415978540681</v>
      </c>
      <c r="AV102" s="62">
        <v>4295.4201064298613</v>
      </c>
      <c r="AW102" s="62">
        <v>4219.7325453368367</v>
      </c>
      <c r="AX102" s="62">
        <v>4079.2275244456687</v>
      </c>
      <c r="AY102" s="62">
        <v>3912.0569077871919</v>
      </c>
      <c r="AZ102" s="62">
        <v>3755.4049678481992</v>
      </c>
      <c r="BA102" s="62">
        <v>3608.6281270683412</v>
      </c>
      <c r="BB102" s="62">
        <v>3468.452628414801</v>
      </c>
      <c r="BC102" s="62">
        <v>3331.0878853081995</v>
      </c>
      <c r="BD102" s="62">
        <v>3195.6195124851424</v>
      </c>
      <c r="BE102" s="62">
        <v>3064.4516925196817</v>
      </c>
      <c r="BF102" s="62">
        <v>2940.4214839032234</v>
      </c>
      <c r="BG102" s="62">
        <v>2825.7318757361077</v>
      </c>
      <c r="BH102" s="62">
        <v>2716.0297687591524</v>
      </c>
      <c r="BI102" s="62">
        <v>2609.8815837106872</v>
      </c>
      <c r="BJ102" s="62">
        <v>2505.3053266280067</v>
      </c>
      <c r="BK102" s="62">
        <v>2403.4430572251808</v>
      </c>
      <c r="BL102" s="62">
        <v>2304.8962721571502</v>
      </c>
      <c r="BM102" s="62">
        <v>2209.2573294755225</v>
      </c>
      <c r="BN102" s="62">
        <v>2116.9759578432795</v>
      </c>
      <c r="BO102" s="62">
        <v>2023.3133285275362</v>
      </c>
      <c r="BP102" s="62">
        <v>1925.5950111245306</v>
      </c>
      <c r="BQ102" s="62">
        <v>1821.8191369625306</v>
      </c>
      <c r="BR102" s="62">
        <v>1716.3529649248403</v>
      </c>
      <c r="BS102" s="62">
        <v>1610.8055429357967</v>
      </c>
      <c r="BT102" s="62">
        <v>1505.9463096287598</v>
      </c>
      <c r="BU102" s="62">
        <v>1399.8293372637536</v>
      </c>
      <c r="BV102" s="62">
        <v>1291.7507853668662</v>
      </c>
      <c r="BW102" s="62">
        <v>1183.9222306542285</v>
      </c>
      <c r="BX102" s="62">
        <v>1076.4582280255388</v>
      </c>
      <c r="BY102" s="62">
        <v>973.96365141217939</v>
      </c>
      <c r="BZ102" s="62">
        <v>878.68291524451047</v>
      </c>
      <c r="CA102" s="62">
        <v>789.54607095597396</v>
      </c>
      <c r="CB102" s="62">
        <v>703.71849427722225</v>
      </c>
      <c r="CC102" s="62">
        <v>622.22224160095118</v>
      </c>
      <c r="CD102" s="62">
        <v>543.93652223920969</v>
      </c>
      <c r="CE102" s="62">
        <v>469.92939443063125</v>
      </c>
      <c r="CF102" s="62">
        <v>404.04568347346452</v>
      </c>
      <c r="CG102" s="62">
        <v>346.89118231570717</v>
      </c>
      <c r="CH102" s="62">
        <v>296.82655942242934</v>
      </c>
      <c r="CI102" s="62">
        <v>252.44483251896938</v>
      </c>
      <c r="CJ102" s="62">
        <v>212.67568597927652</v>
      </c>
      <c r="CK102" s="62">
        <v>176.01224147985783</v>
      </c>
      <c r="CL102" s="62">
        <v>142.10523702097359</v>
      </c>
      <c r="CM102" s="62">
        <v>110.74784410153254</v>
      </c>
      <c r="CN102" s="62">
        <v>84.57149168714966</v>
      </c>
      <c r="CO102" s="62">
        <v>64.799231341799569</v>
      </c>
      <c r="CP102" s="62">
        <v>50.630892315312344</v>
      </c>
      <c r="CQ102" s="62">
        <v>38.628653185385843</v>
      </c>
      <c r="CR102" s="62">
        <v>29.604558469331089</v>
      </c>
      <c r="CS102" s="62">
        <v>22.794787403047643</v>
      </c>
      <c r="CT102" s="62">
        <v>17.549641254981744</v>
      </c>
      <c r="CU102" s="62">
        <v>13.495154306574735</v>
      </c>
      <c r="CV102" s="62">
        <v>10.245589571936263</v>
      </c>
      <c r="CW102" s="62">
        <v>7.8463137448987936</v>
      </c>
      <c r="CX102" s="62">
        <v>6.0852990860416467</v>
      </c>
      <c r="CY102" s="62">
        <v>4.7995851434800363</v>
      </c>
    </row>
    <row r="103" spans="1:103" x14ac:dyDescent="0.25">
      <c r="A103">
        <f t="shared" si="3"/>
        <v>2050</v>
      </c>
      <c r="B103" s="21">
        <f t="shared" si="2"/>
        <v>312403.73182049405</v>
      </c>
      <c r="C103" s="62">
        <v>3935.1731046378623</v>
      </c>
      <c r="D103" s="62">
        <v>3648.3743690114406</v>
      </c>
      <c r="E103" s="62">
        <v>3497.7849707571281</v>
      </c>
      <c r="F103" s="62">
        <v>3647.7173296221113</v>
      </c>
      <c r="G103" s="62">
        <v>3677.4800328163387</v>
      </c>
      <c r="H103" s="62">
        <v>3784.9857579802633</v>
      </c>
      <c r="I103" s="62">
        <v>3957.391087287092</v>
      </c>
      <c r="J103" s="62">
        <v>4181.8539924892784</v>
      </c>
      <c r="K103" s="62">
        <v>4437.9983782352183</v>
      </c>
      <c r="L103" s="62">
        <v>4705.4476859802007</v>
      </c>
      <c r="M103" s="62">
        <v>5009.0292966108882</v>
      </c>
      <c r="N103" s="62">
        <v>5350.9702424740399</v>
      </c>
      <c r="O103" s="62">
        <v>5695.8251360271952</v>
      </c>
      <c r="P103" s="62">
        <v>6032.6457139458062</v>
      </c>
      <c r="Q103" s="62">
        <v>6395.6897367055508</v>
      </c>
      <c r="R103" s="62">
        <v>6536.6197063909112</v>
      </c>
      <c r="S103" s="62">
        <v>6340.8627293623285</v>
      </c>
      <c r="T103" s="62">
        <v>5929.3381392966367</v>
      </c>
      <c r="U103" s="62">
        <v>5544.1724780490886</v>
      </c>
      <c r="V103" s="62">
        <v>5144.900503031844</v>
      </c>
      <c r="W103" s="62">
        <v>4811.592318267466</v>
      </c>
      <c r="X103" s="62">
        <v>4611.1489852138293</v>
      </c>
      <c r="Y103" s="62">
        <v>4510.0253659546397</v>
      </c>
      <c r="Z103" s="62">
        <v>4386.7203562998393</v>
      </c>
      <c r="AA103" s="62">
        <v>4240.2709778282706</v>
      </c>
      <c r="AB103" s="62">
        <v>4235.8294193479951</v>
      </c>
      <c r="AC103" s="62">
        <v>4435.4003282283456</v>
      </c>
      <c r="AD103" s="62">
        <v>4762.5584668229612</v>
      </c>
      <c r="AE103" s="62">
        <v>5078.848242899976</v>
      </c>
      <c r="AF103" s="62">
        <v>5411.9289998602217</v>
      </c>
      <c r="AG103" s="62">
        <v>5663.3006440709842</v>
      </c>
      <c r="AH103" s="62">
        <v>5769.8563602200911</v>
      </c>
      <c r="AI103" s="62">
        <v>5773.6235095704023</v>
      </c>
      <c r="AJ103" s="62">
        <v>5786.645719927531</v>
      </c>
      <c r="AK103" s="62">
        <v>5794.8069504670329</v>
      </c>
      <c r="AL103" s="62">
        <v>5742.3695562429739</v>
      </c>
      <c r="AM103" s="62">
        <v>5615.4324180217891</v>
      </c>
      <c r="AN103" s="62">
        <v>5434.7806306480497</v>
      </c>
      <c r="AO103" s="62">
        <v>5244.4446338753714</v>
      </c>
      <c r="AP103" s="62">
        <v>5490.3344967646126</v>
      </c>
      <c r="AQ103" s="62">
        <v>5629.4495544672718</v>
      </c>
      <c r="AR103" s="62">
        <v>5629.7371993591969</v>
      </c>
      <c r="AS103" s="62">
        <v>5490.5041024817374</v>
      </c>
      <c r="AT103" s="62">
        <v>5211.4774402876392</v>
      </c>
      <c r="AU103" s="62">
        <v>4793.8876875057394</v>
      </c>
      <c r="AV103" s="62">
        <v>4452.108363391023</v>
      </c>
      <c r="AW103" s="62">
        <v>4283.3422166585633</v>
      </c>
      <c r="AX103" s="62">
        <v>4206.9694282337614</v>
      </c>
      <c r="AY103" s="62">
        <v>4066.024085013647</v>
      </c>
      <c r="AZ103" s="62">
        <v>3898.5917654920663</v>
      </c>
      <c r="BA103" s="62">
        <v>3741.6242168134791</v>
      </c>
      <c r="BB103" s="62">
        <v>3594.3102762498802</v>
      </c>
      <c r="BC103" s="62">
        <v>3453.3125739347861</v>
      </c>
      <c r="BD103" s="62">
        <v>3314.9477912735019</v>
      </c>
      <c r="BE103" s="62">
        <v>3178.170155941918</v>
      </c>
      <c r="BF103" s="62">
        <v>3045.6351496941543</v>
      </c>
      <c r="BG103" s="62">
        <v>2920.4809932575922</v>
      </c>
      <c r="BH103" s="62">
        <v>2804.8209884727339</v>
      </c>
      <c r="BI103" s="62">
        <v>2693.8409821540636</v>
      </c>
      <c r="BJ103" s="62">
        <v>2586.1785529502304</v>
      </c>
      <c r="BK103" s="62">
        <v>2479.8210680774096</v>
      </c>
      <c r="BL103" s="62">
        <v>2375.9284541382463</v>
      </c>
      <c r="BM103" s="62">
        <v>2275.2626474106678</v>
      </c>
      <c r="BN103" s="62">
        <v>2177.669878455205</v>
      </c>
      <c r="BO103" s="62">
        <v>2083.7136674199633</v>
      </c>
      <c r="BP103" s="62">
        <v>1988.0094793248911</v>
      </c>
      <c r="BQ103" s="62">
        <v>1887.5986626584968</v>
      </c>
      <c r="BR103" s="62">
        <v>1780.8810546609232</v>
      </c>
      <c r="BS103" s="62">
        <v>1672.9463774762635</v>
      </c>
      <c r="BT103" s="62">
        <v>1565.2994520293021</v>
      </c>
      <c r="BU103" s="62">
        <v>1458.7954826030079</v>
      </c>
      <c r="BV103" s="62">
        <v>1351.5686968581845</v>
      </c>
      <c r="BW103" s="62">
        <v>1242.8102833819826</v>
      </c>
      <c r="BX103" s="62">
        <v>1134.5503040282508</v>
      </c>
      <c r="BY103" s="62">
        <v>1026.9569953591092</v>
      </c>
      <c r="BZ103" s="62">
        <v>924.60003279610021</v>
      </c>
      <c r="CA103" s="62">
        <v>829.72534311699803</v>
      </c>
      <c r="CB103" s="62">
        <v>741.2959917168771</v>
      </c>
      <c r="CC103" s="62">
        <v>656.39789069054336</v>
      </c>
      <c r="CD103" s="62">
        <v>575.93037526606088</v>
      </c>
      <c r="CE103" s="62">
        <v>499.49289901624275</v>
      </c>
      <c r="CF103" s="62">
        <v>428.42121937250221</v>
      </c>
      <c r="CG103" s="62">
        <v>365.94343399593873</v>
      </c>
      <c r="CH103" s="62">
        <v>311.93111835117776</v>
      </c>
      <c r="CI103" s="62">
        <v>264.92542434589939</v>
      </c>
      <c r="CJ103" s="62">
        <v>223.42089258366252</v>
      </c>
      <c r="CK103" s="62">
        <v>186.21800098452545</v>
      </c>
      <c r="CL103" s="62">
        <v>152.00267121162585</v>
      </c>
      <c r="CM103" s="62">
        <v>120.66330654496544</v>
      </c>
      <c r="CN103" s="62">
        <v>91.887908746224539</v>
      </c>
      <c r="CO103" s="62">
        <v>68.260297779219457</v>
      </c>
      <c r="CP103" s="62">
        <v>52.301487640992626</v>
      </c>
      <c r="CQ103" s="62">
        <v>40.865777785446745</v>
      </c>
      <c r="CR103" s="62">
        <v>31.178394948959909</v>
      </c>
      <c r="CS103" s="62">
        <v>23.89476567605475</v>
      </c>
      <c r="CT103" s="62">
        <v>18.398386322686303</v>
      </c>
      <c r="CU103" s="62">
        <v>14.164864708961398</v>
      </c>
      <c r="CV103" s="62">
        <v>10.892361399406152</v>
      </c>
      <c r="CW103" s="62">
        <v>8.2695360002772809</v>
      </c>
      <c r="CX103" s="62">
        <v>6.3330053900108219</v>
      </c>
      <c r="CY103" s="62">
        <v>4.9116353442767871</v>
      </c>
    </row>
    <row r="104" spans="1:103" x14ac:dyDescent="0.25">
      <c r="A104">
        <f t="shared" si="3"/>
        <v>2051</v>
      </c>
      <c r="B104" s="21">
        <f t="shared" si="2"/>
        <v>314233.84942981333</v>
      </c>
      <c r="C104" s="62">
        <v>3931.4617700541494</v>
      </c>
      <c r="D104" s="62">
        <v>3669.5195964786558</v>
      </c>
      <c r="E104" s="62">
        <v>3517.2589975780988</v>
      </c>
      <c r="F104" s="62">
        <v>3462.6587232493785</v>
      </c>
      <c r="G104" s="62">
        <v>3592.0065498750505</v>
      </c>
      <c r="H104" s="62">
        <v>3663.2176229774136</v>
      </c>
      <c r="I104" s="62">
        <v>3796.799960774918</v>
      </c>
      <c r="J104" s="62">
        <v>3982.4470539605832</v>
      </c>
      <c r="K104" s="62">
        <v>4209.8537828066746</v>
      </c>
      <c r="L104" s="62">
        <v>4458.6639692641893</v>
      </c>
      <c r="M104" s="62">
        <v>4708.521203687561</v>
      </c>
      <c r="N104" s="62">
        <v>4999.3717208142689</v>
      </c>
      <c r="O104" s="62">
        <v>5341.011822769512</v>
      </c>
      <c r="P104" s="62">
        <v>5692.9832148617197</v>
      </c>
      <c r="Q104" s="62">
        <v>6031.7895015304566</v>
      </c>
      <c r="R104" s="62">
        <v>6394.2371631948463</v>
      </c>
      <c r="S104" s="62">
        <v>6534.462153006707</v>
      </c>
      <c r="T104" s="62">
        <v>6337.8864822025598</v>
      </c>
      <c r="U104" s="62">
        <v>5925.4876151912513</v>
      </c>
      <c r="V104" s="62">
        <v>5539.4356339779079</v>
      </c>
      <c r="W104" s="62">
        <v>5139.2319460726585</v>
      </c>
      <c r="X104" s="62">
        <v>4805.2338352100032</v>
      </c>
      <c r="Y104" s="62">
        <v>4604.4829419487432</v>
      </c>
      <c r="Z104" s="62">
        <v>4503.3058238883787</v>
      </c>
      <c r="AA104" s="62">
        <v>4379.9382831672692</v>
      </c>
      <c r="AB104" s="62">
        <v>4233.473619323936</v>
      </c>
      <c r="AC104" s="62">
        <v>4228.979488428653</v>
      </c>
      <c r="AD104" s="62">
        <v>4428.3926800639783</v>
      </c>
      <c r="AE104" s="62">
        <v>4755.3384446296859</v>
      </c>
      <c r="AF104" s="62">
        <v>5071.466334723923</v>
      </c>
      <c r="AG104" s="62">
        <v>5404.3995646869871</v>
      </c>
      <c r="AH104" s="62">
        <v>5655.6961716181795</v>
      </c>
      <c r="AI104" s="62">
        <v>5762.2843112831497</v>
      </c>
      <c r="AJ104" s="62">
        <v>5766.1473416018016</v>
      </c>
      <c r="AK104" s="62">
        <v>5779.2501475555064</v>
      </c>
      <c r="AL104" s="62">
        <v>5787.4940580604616</v>
      </c>
      <c r="AM104" s="62">
        <v>5735.077044332088</v>
      </c>
      <c r="AN104" s="62">
        <v>5608.0593105143262</v>
      </c>
      <c r="AO104" s="62">
        <v>5427.2535114402344</v>
      </c>
      <c r="AP104" s="62">
        <v>5236.7373325579701</v>
      </c>
      <c r="AQ104" s="62">
        <v>5481.693163116629</v>
      </c>
      <c r="AR104" s="62">
        <v>5619.9440134473216</v>
      </c>
      <c r="AS104" s="62">
        <v>5619.5632963311327</v>
      </c>
      <c r="AT104" s="62">
        <v>5479.8621626804579</v>
      </c>
      <c r="AU104" s="62">
        <v>5200.5353378578675</v>
      </c>
      <c r="AV104" s="62">
        <v>4782.8910642959663</v>
      </c>
      <c r="AW104" s="62">
        <v>4440.8940072678424</v>
      </c>
      <c r="AX104" s="62">
        <v>4271.5709542331424</v>
      </c>
      <c r="AY104" s="62">
        <v>4194.5059184221564</v>
      </c>
      <c r="AZ104" s="62">
        <v>4053.1091374461416</v>
      </c>
      <c r="BA104" s="62">
        <v>3885.4034038184041</v>
      </c>
      <c r="BB104" s="62">
        <v>3728.1078241126088</v>
      </c>
      <c r="BC104" s="62">
        <v>3580.2453649537429</v>
      </c>
      <c r="BD104" s="62">
        <v>3438.4145237808693</v>
      </c>
      <c r="BE104" s="62">
        <v>3299.0383211166254</v>
      </c>
      <c r="BF104" s="62">
        <v>3160.9402310537616</v>
      </c>
      <c r="BG104" s="62">
        <v>3027.0267222066764</v>
      </c>
      <c r="BH104" s="62">
        <v>2900.73868250534</v>
      </c>
      <c r="BI104" s="62">
        <v>2784.098269801972</v>
      </c>
      <c r="BJ104" s="62">
        <v>2671.83160388137</v>
      </c>
      <c r="BK104" s="62">
        <v>2562.644621442746</v>
      </c>
      <c r="BL104" s="62">
        <v>2454.4971785848529</v>
      </c>
      <c r="BM104" s="62">
        <v>2348.5645964076566</v>
      </c>
      <c r="BN104" s="62">
        <v>2245.7701231646365</v>
      </c>
      <c r="BO104" s="62">
        <v>2146.2149629588021</v>
      </c>
      <c r="BP104" s="62">
        <v>2050.5748608100425</v>
      </c>
      <c r="BQ104" s="62">
        <v>1952.8201824865723</v>
      </c>
      <c r="BR104" s="62">
        <v>1849.7072484739215</v>
      </c>
      <c r="BS104" s="62">
        <v>1740.0371241201667</v>
      </c>
      <c r="BT104" s="62">
        <v>1629.6242268061053</v>
      </c>
      <c r="BU104" s="62">
        <v>1519.8669496286773</v>
      </c>
      <c r="BV104" s="62">
        <v>1411.7094457640228</v>
      </c>
      <c r="BW104" s="62">
        <v>1303.3637620028258</v>
      </c>
      <c r="BX104" s="62">
        <v>1193.9166529827639</v>
      </c>
      <c r="BY104" s="62">
        <v>1085.2171569173163</v>
      </c>
      <c r="BZ104" s="62">
        <v>977.48614161397938</v>
      </c>
      <c r="CA104" s="62">
        <v>875.25966238648425</v>
      </c>
      <c r="CB104" s="62">
        <v>780.78423743936696</v>
      </c>
      <c r="CC104" s="62">
        <v>693.05596043551145</v>
      </c>
      <c r="CD104" s="62">
        <v>609.08235676115135</v>
      </c>
      <c r="CE104" s="62">
        <v>529.63871822994781</v>
      </c>
      <c r="CF104" s="62">
        <v>455.04516420254907</v>
      </c>
      <c r="CG104" s="62">
        <v>386.90667693118843</v>
      </c>
      <c r="CH104" s="62">
        <v>327.83333383280086</v>
      </c>
      <c r="CI104" s="62">
        <v>276.96178494658812</v>
      </c>
      <c r="CJ104" s="62">
        <v>233.01457850033648</v>
      </c>
      <c r="CK104" s="62">
        <v>194.38675363157174</v>
      </c>
      <c r="CL104" s="62">
        <v>159.74984226149968</v>
      </c>
      <c r="CM104" s="62">
        <v>127.98225896088395</v>
      </c>
      <c r="CN104" s="62">
        <v>99.210725033875818</v>
      </c>
      <c r="CO104" s="62">
        <v>73.017340415356458</v>
      </c>
      <c r="CP104" s="62">
        <v>54.242015819123282</v>
      </c>
      <c r="CQ104" s="62">
        <v>41.560588105873371</v>
      </c>
      <c r="CR104" s="62">
        <v>32.473373794360931</v>
      </c>
      <c r="CS104" s="62">
        <v>24.775441172353101</v>
      </c>
      <c r="CT104" s="62">
        <v>18.987615055341564</v>
      </c>
      <c r="CU104" s="62">
        <v>14.620000123487644</v>
      </c>
      <c r="CV104" s="62">
        <v>11.25589604229838</v>
      </c>
      <c r="CW104" s="62">
        <v>8.6554506580846073</v>
      </c>
      <c r="CX104" s="62">
        <v>6.5712620240048834</v>
      </c>
      <c r="CY104" s="62">
        <v>5.0324271900867172</v>
      </c>
    </row>
    <row r="105" spans="1:103" x14ac:dyDescent="0.25">
      <c r="A105">
        <f t="shared" si="3"/>
        <v>2052</v>
      </c>
      <c r="B105" s="21">
        <f t="shared" si="2"/>
        <v>316109.56959981716</v>
      </c>
      <c r="C105" s="62">
        <v>3948.5216345225072</v>
      </c>
      <c r="D105" s="62">
        <v>3709.8530606341551</v>
      </c>
      <c r="E105" s="62">
        <v>3556.98336282844</v>
      </c>
      <c r="F105" s="62">
        <v>3482.1480354421137</v>
      </c>
      <c r="G105" s="62">
        <v>3477.5821096188442</v>
      </c>
      <c r="H105" s="62">
        <v>3535.5208480988413</v>
      </c>
      <c r="I105" s="62">
        <v>3648.1983556396076</v>
      </c>
      <c r="J105" s="62">
        <v>3807.8512845606028</v>
      </c>
      <c r="K105" s="62">
        <v>4006.7125816366197</v>
      </c>
      <c r="L105" s="62">
        <v>4237.0191307836576</v>
      </c>
      <c r="M105" s="62">
        <v>4478.4386083965264</v>
      </c>
      <c r="N105" s="62">
        <v>4710.639154063103</v>
      </c>
      <c r="O105" s="62">
        <v>4988.6893303198076</v>
      </c>
      <c r="P105" s="62">
        <v>5329.958646211493</v>
      </c>
      <c r="Q105" s="62">
        <v>5688.9805318283161</v>
      </c>
      <c r="R105" s="62">
        <v>6029.7051326534884</v>
      </c>
      <c r="S105" s="62">
        <v>6391.4823223291196</v>
      </c>
      <c r="T105" s="62">
        <v>6530.9733826997472</v>
      </c>
      <c r="U105" s="62">
        <v>6333.6183895321547</v>
      </c>
      <c r="V105" s="62">
        <v>5920.428388733767</v>
      </c>
      <c r="W105" s="62">
        <v>5533.5679039926999</v>
      </c>
      <c r="X105" s="62">
        <v>5132.5130987960219</v>
      </c>
      <c r="Y105" s="62">
        <v>4797.8926880253211</v>
      </c>
      <c r="Z105" s="62">
        <v>4596.8745323547264</v>
      </c>
      <c r="AA105" s="62">
        <v>4495.6647591819556</v>
      </c>
      <c r="AB105" s="62">
        <v>4372.2596998210602</v>
      </c>
      <c r="AC105" s="62">
        <v>4225.8093949633248</v>
      </c>
      <c r="AD105" s="62">
        <v>4221.2636180392001</v>
      </c>
      <c r="AE105" s="62">
        <v>4420.4783314381311</v>
      </c>
      <c r="AF105" s="62">
        <v>4747.1452537674077</v>
      </c>
      <c r="AG105" s="62">
        <v>5063.0466424436818</v>
      </c>
      <c r="AH105" s="62">
        <v>5395.7642560262502</v>
      </c>
      <c r="AI105" s="62">
        <v>5646.9348744386571</v>
      </c>
      <c r="AJ105" s="62">
        <v>5753.5338991410963</v>
      </c>
      <c r="AK105" s="62">
        <v>5757.4918840419205</v>
      </c>
      <c r="AL105" s="62">
        <v>5770.672969626783</v>
      </c>
      <c r="AM105" s="62">
        <v>5778.9977073248556</v>
      </c>
      <c r="AN105" s="62">
        <v>5726.6117275330953</v>
      </c>
      <c r="AO105" s="62">
        <v>5599.53956852799</v>
      </c>
      <c r="AP105" s="62">
        <v>5418.6156552175371</v>
      </c>
      <c r="AQ105" s="62">
        <v>5227.9588972343481</v>
      </c>
      <c r="AR105" s="62">
        <v>5471.9293983822326</v>
      </c>
      <c r="AS105" s="62">
        <v>5609.2871609103149</v>
      </c>
      <c r="AT105" s="62">
        <v>5608.2382784695674</v>
      </c>
      <c r="AU105" s="62">
        <v>5468.0964401059327</v>
      </c>
      <c r="AV105" s="62">
        <v>5188.5265940337113</v>
      </c>
      <c r="AW105" s="62">
        <v>4770.9125376975562</v>
      </c>
      <c r="AX105" s="62">
        <v>4428.7670864590109</v>
      </c>
      <c r="AY105" s="62">
        <v>4258.9209623875622</v>
      </c>
      <c r="AZ105" s="62">
        <v>4181.1794065660351</v>
      </c>
      <c r="BA105" s="62">
        <v>4039.359538123701</v>
      </c>
      <c r="BB105" s="62">
        <v>3871.4137879770292</v>
      </c>
      <c r="BC105" s="62">
        <v>3713.8221744094258</v>
      </c>
      <c r="BD105" s="62">
        <v>3565.4409252512928</v>
      </c>
      <c r="BE105" s="62">
        <v>3422.805017299851</v>
      </c>
      <c r="BF105" s="62">
        <v>3282.4448496344221</v>
      </c>
      <c r="BG105" s="62">
        <v>3143.0535245221581</v>
      </c>
      <c r="BH105" s="62">
        <v>3007.7875859431233</v>
      </c>
      <c r="BI105" s="62">
        <v>2880.3901263924349</v>
      </c>
      <c r="BJ105" s="62">
        <v>2762.792915240801</v>
      </c>
      <c r="BK105" s="62">
        <v>2649.2610855285388</v>
      </c>
      <c r="BL105" s="62">
        <v>2538.5711147851516</v>
      </c>
      <c r="BM105" s="62">
        <v>2428.6535318214519</v>
      </c>
      <c r="BN105" s="62">
        <v>2320.7010192510052</v>
      </c>
      <c r="BO105" s="62">
        <v>2215.7974652712373</v>
      </c>
      <c r="BP105" s="62">
        <v>2114.2982226471086</v>
      </c>
      <c r="BQ105" s="62">
        <v>2016.9928402548383</v>
      </c>
      <c r="BR105" s="62">
        <v>1917.2057748424913</v>
      </c>
      <c r="BS105" s="62">
        <v>1811.409277314805</v>
      </c>
      <c r="BT105" s="62">
        <v>1698.8068724654411</v>
      </c>
      <c r="BU105" s="62">
        <v>1585.9361023182478</v>
      </c>
      <c r="BV105" s="62">
        <v>1474.0894567407258</v>
      </c>
      <c r="BW105" s="62">
        <v>1364.2985324171088</v>
      </c>
      <c r="BX105" s="62">
        <v>1254.8554145399689</v>
      </c>
      <c r="BY105" s="62">
        <v>1144.7415666367742</v>
      </c>
      <c r="BZ105" s="62">
        <v>1035.6242094714978</v>
      </c>
      <c r="CA105" s="62">
        <v>927.77713486537471</v>
      </c>
      <c r="CB105" s="62">
        <v>825.7021625014097</v>
      </c>
      <c r="CC105" s="62">
        <v>731.64531769934285</v>
      </c>
      <c r="CD105" s="62">
        <v>644.63720377833056</v>
      </c>
      <c r="CE105" s="62">
        <v>561.60522750574171</v>
      </c>
      <c r="CF105" s="62">
        <v>483.2026450376012</v>
      </c>
      <c r="CG105" s="62">
        <v>410.46976449678766</v>
      </c>
      <c r="CH105" s="62">
        <v>345.28030732269349</v>
      </c>
      <c r="CI105" s="62">
        <v>289.62634472040156</v>
      </c>
      <c r="CJ105" s="62">
        <v>241.90865580385457</v>
      </c>
      <c r="CK105" s="62">
        <v>201.03090188702672</v>
      </c>
      <c r="CL105" s="62">
        <v>165.29018966295891</v>
      </c>
      <c r="CM105" s="62">
        <v>133.22809296213495</v>
      </c>
      <c r="CN105" s="62">
        <v>103.91673007324589</v>
      </c>
      <c r="CO105" s="62">
        <v>77.721126810699872</v>
      </c>
      <c r="CP105" s="62">
        <v>57.201375878104074</v>
      </c>
      <c r="CQ105" s="62">
        <v>42.492891655681255</v>
      </c>
      <c r="CR105" s="62">
        <v>32.558332150086692</v>
      </c>
      <c r="CS105" s="62">
        <v>25.43945931028124</v>
      </c>
      <c r="CT105" s="62">
        <v>19.40894197164668</v>
      </c>
      <c r="CU105" s="62">
        <v>14.874791380116012</v>
      </c>
      <c r="CV105" s="62">
        <v>11.453226283570084</v>
      </c>
      <c r="CW105" s="62">
        <v>8.8178059718121897</v>
      </c>
      <c r="CX105" s="62">
        <v>6.780631609849137</v>
      </c>
      <c r="CY105" s="62">
        <v>5.1478898969807032</v>
      </c>
    </row>
    <row r="106" spans="1:103" x14ac:dyDescent="0.25">
      <c r="A106">
        <f t="shared" si="3"/>
        <v>2053</v>
      </c>
      <c r="B106" s="21">
        <f t="shared" si="2"/>
        <v>317932.57300659735</v>
      </c>
      <c r="C106" s="62">
        <v>3983.5418108140734</v>
      </c>
      <c r="D106" s="62">
        <v>3897.649369728515</v>
      </c>
      <c r="E106" s="62">
        <v>3695.0056379304283</v>
      </c>
      <c r="F106" s="62">
        <v>3564.7714913389605</v>
      </c>
      <c r="G106" s="62">
        <v>3501.3916237039084</v>
      </c>
      <c r="H106" s="62">
        <v>3499.3081812131081</v>
      </c>
      <c r="I106" s="62">
        <v>3550.7719435750746</v>
      </c>
      <c r="J106" s="62">
        <v>3648.030448146741</v>
      </c>
      <c r="K106" s="62">
        <v>3796.4984220773831</v>
      </c>
      <c r="L106" s="62">
        <v>3995.0039868650642</v>
      </c>
      <c r="M106" s="62">
        <v>4231.4112521184461</v>
      </c>
      <c r="N106" s="62">
        <v>4474.4711280374895</v>
      </c>
      <c r="O106" s="62">
        <v>4706.0973142801904</v>
      </c>
      <c r="P106" s="62">
        <v>4983.3781268247512</v>
      </c>
      <c r="Q106" s="62">
        <v>5323.6205436497175</v>
      </c>
      <c r="R106" s="62">
        <v>5681.4874573121569</v>
      </c>
      <c r="S106" s="62">
        <v>6021.0827933990977</v>
      </c>
      <c r="T106" s="62">
        <v>6381.6855570108282</v>
      </c>
      <c r="U106" s="62">
        <v>6520.4028533350165</v>
      </c>
      <c r="V106" s="62">
        <v>6322.9007963633267</v>
      </c>
      <c r="W106" s="62">
        <v>5909.9829215016534</v>
      </c>
      <c r="X106" s="62">
        <v>5523.3577388471431</v>
      </c>
      <c r="Y106" s="62">
        <v>5122.5637113566281</v>
      </c>
      <c r="Z106" s="62">
        <v>4788.2300171047818</v>
      </c>
      <c r="AA106" s="62">
        <v>4587.4696283853045</v>
      </c>
      <c r="AB106" s="62">
        <v>4486.48543024433</v>
      </c>
      <c r="AC106" s="62">
        <v>4363.3409169930565</v>
      </c>
      <c r="AD106" s="62">
        <v>4217.1898348674358</v>
      </c>
      <c r="AE106" s="62">
        <v>4212.7561506695838</v>
      </c>
      <c r="AF106" s="62">
        <v>4411.7946191001402</v>
      </c>
      <c r="AG106" s="62">
        <v>4738.0891341900651</v>
      </c>
      <c r="AH106" s="62">
        <v>5053.6204315924069</v>
      </c>
      <c r="AI106" s="62">
        <v>5385.9385411402227</v>
      </c>
      <c r="AJ106" s="62">
        <v>5636.6962229184483</v>
      </c>
      <c r="AK106" s="62">
        <v>5742.8994491308049</v>
      </c>
      <c r="AL106" s="62">
        <v>5746.4688150343454</v>
      </c>
      <c r="AM106" s="62">
        <v>5759.2316372645637</v>
      </c>
      <c r="AN106" s="62">
        <v>5767.1158783399705</v>
      </c>
      <c r="AO106" s="62">
        <v>5714.3109404039396</v>
      </c>
      <c r="AP106" s="62">
        <v>5586.8596578597671</v>
      </c>
      <c r="AQ106" s="62">
        <v>5405.5855705779832</v>
      </c>
      <c r="AR106" s="62">
        <v>5214.5216658741601</v>
      </c>
      <c r="AS106" s="62">
        <v>5456.7482344963137</v>
      </c>
      <c r="AT106" s="62">
        <v>5592.6445682609537</v>
      </c>
      <c r="AU106" s="62">
        <v>5590.7329344302052</v>
      </c>
      <c r="AV106" s="62">
        <v>5450.2516100963894</v>
      </c>
      <c r="AW106" s="62">
        <v>5170.6485333597984</v>
      </c>
      <c r="AX106" s="62">
        <v>4753.4684103087984</v>
      </c>
      <c r="AY106" s="62">
        <v>4411.2133391144371</v>
      </c>
      <c r="AZ106" s="62">
        <v>4240.2852819848276</v>
      </c>
      <c r="BA106" s="62">
        <v>4161.0215414372788</v>
      </c>
      <c r="BB106" s="62">
        <v>4018.1606839290184</v>
      </c>
      <c r="BC106" s="62">
        <v>3849.4962085303941</v>
      </c>
      <c r="BD106" s="62">
        <v>3691.2068768477379</v>
      </c>
      <c r="BE106" s="62">
        <v>3541.9056287894423</v>
      </c>
      <c r="BF106" s="62">
        <v>3397.9752369735561</v>
      </c>
      <c r="BG106" s="62">
        <v>3256.034718964007</v>
      </c>
      <c r="BH106" s="62">
        <v>3114.601814349739</v>
      </c>
      <c r="BI106" s="62">
        <v>2977.1941010197365</v>
      </c>
      <c r="BJ106" s="62">
        <v>2848.0059529085452</v>
      </c>
      <c r="BK106" s="62">
        <v>2728.8635083554227</v>
      </c>
      <c r="BL106" s="62">
        <v>2613.4339122346846</v>
      </c>
      <c r="BM106" s="62">
        <v>2500.6683170250581</v>
      </c>
      <c r="BN106" s="62">
        <v>2388.1796697145246</v>
      </c>
      <c r="BO106" s="62">
        <v>2277.0769721818479</v>
      </c>
      <c r="BP106" s="62">
        <v>2168.8759496451053</v>
      </c>
      <c r="BQ106" s="62">
        <v>2064.5012104482403</v>
      </c>
      <c r="BR106" s="62">
        <v>1964.7589216319923</v>
      </c>
      <c r="BS106" s="62">
        <v>1862.7432366436462</v>
      </c>
      <c r="BT106" s="62">
        <v>1754.7992601833218</v>
      </c>
      <c r="BU106" s="62">
        <v>1640.324680567732</v>
      </c>
      <c r="BV106" s="62">
        <v>1526.2069366000874</v>
      </c>
      <c r="BW106" s="62">
        <v>1413.716358077568</v>
      </c>
      <c r="BX106" s="62">
        <v>1303.6014656996397</v>
      </c>
      <c r="BY106" s="62">
        <v>1194.0827139734311</v>
      </c>
      <c r="BZ106" s="62">
        <v>1084.2475584346457</v>
      </c>
      <c r="CA106" s="62">
        <v>975.79548748572984</v>
      </c>
      <c r="CB106" s="62">
        <v>868.84601893471972</v>
      </c>
      <c r="CC106" s="62">
        <v>768.63987838275307</v>
      </c>
      <c r="CD106" s="62">
        <v>677.74867726261425</v>
      </c>
      <c r="CE106" s="62">
        <v>594.74417655700813</v>
      </c>
      <c r="CF106" s="62">
        <v>515.75228970359899</v>
      </c>
      <c r="CG106" s="62">
        <v>441.5618161285343</v>
      </c>
      <c r="CH106" s="62">
        <v>372.86618360696093</v>
      </c>
      <c r="CI106" s="62">
        <v>311.23410841485349</v>
      </c>
      <c r="CJ106" s="62">
        <v>258.66228326563436</v>
      </c>
      <c r="CK106" s="62">
        <v>213.85506623935575</v>
      </c>
      <c r="CL106" s="62">
        <v>175.62303437050812</v>
      </c>
      <c r="CM106" s="62">
        <v>142.73154714305201</v>
      </c>
      <c r="CN106" s="62">
        <v>113.93234336163223</v>
      </c>
      <c r="CO106" s="62">
        <v>88.152487503812921</v>
      </c>
      <c r="CP106" s="62">
        <v>65.930776065926267</v>
      </c>
      <c r="CQ106" s="62">
        <v>48.523886083995329</v>
      </c>
      <c r="CR106" s="62">
        <v>36.046689479528908</v>
      </c>
      <c r="CS106" s="62">
        <v>27.619209784435231</v>
      </c>
      <c r="CT106" s="62">
        <v>21.580275066128983</v>
      </c>
      <c r="CU106" s="62">
        <v>16.464591537973245</v>
      </c>
      <c r="CV106" s="62">
        <v>12.618274846920839</v>
      </c>
      <c r="CW106" s="62">
        <v>9.715763632372898</v>
      </c>
      <c r="CX106" s="62">
        <v>7.4801384742700394</v>
      </c>
      <c r="CY106" s="62">
        <v>5.7520049258081372</v>
      </c>
    </row>
    <row r="107" spans="1:103" x14ac:dyDescent="0.25">
      <c r="A107">
        <f t="shared" si="3"/>
        <v>2054</v>
      </c>
      <c r="B107" s="21">
        <f t="shared" si="2"/>
        <v>319808.55279497738</v>
      </c>
      <c r="C107" s="62">
        <v>4027.229487685699</v>
      </c>
      <c r="D107" s="62">
        <v>3833.3433475224638</v>
      </c>
      <c r="E107" s="62">
        <v>3848.7160311831867</v>
      </c>
      <c r="F107" s="62">
        <v>3681.9913018557231</v>
      </c>
      <c r="G107" s="62">
        <v>3574.3255434813564</v>
      </c>
      <c r="H107" s="62">
        <v>3522.3677856955478</v>
      </c>
      <c r="I107" s="62">
        <v>3522.7661317475909</v>
      </c>
      <c r="J107" s="62">
        <v>3567.7806252076762</v>
      </c>
      <c r="K107" s="62">
        <v>3649.6710780494568</v>
      </c>
      <c r="L107" s="62">
        <v>3787.0284394796913</v>
      </c>
      <c r="M107" s="62">
        <v>3985.2771637024216</v>
      </c>
      <c r="N107" s="62">
        <v>4227.9016381227157</v>
      </c>
      <c r="O107" s="62">
        <v>4472.7216477600878</v>
      </c>
      <c r="P107" s="62">
        <v>4703.8888096567716</v>
      </c>
      <c r="Q107" s="62">
        <v>4980.5373636419854</v>
      </c>
      <c r="R107" s="62">
        <v>5319.9224100688925</v>
      </c>
      <c r="S107" s="62">
        <v>5676.8110599384081</v>
      </c>
      <c r="T107" s="62">
        <v>6015.446196762693</v>
      </c>
      <c r="U107" s="62">
        <v>6375.0528636477729</v>
      </c>
      <c r="V107" s="62">
        <v>6513.0658748880887</v>
      </c>
      <c r="W107" s="62">
        <v>6315.3185571785425</v>
      </c>
      <c r="X107" s="62">
        <v>5902.468076910558</v>
      </c>
      <c r="Y107" s="62">
        <v>5515.886434405922</v>
      </c>
      <c r="Z107" s="62">
        <v>5115.1547063851749</v>
      </c>
      <c r="AA107" s="62">
        <v>4780.9421371247336</v>
      </c>
      <c r="AB107" s="62">
        <v>4580.3396972468227</v>
      </c>
      <c r="AC107" s="62">
        <v>4479.5312808811386</v>
      </c>
      <c r="AD107" s="62">
        <v>4356.5857090593445</v>
      </c>
      <c r="AE107" s="62">
        <v>4210.6620547378561</v>
      </c>
      <c r="AF107" s="62">
        <v>4206.3374525112313</v>
      </c>
      <c r="AG107" s="62">
        <v>4405.2990308898825</v>
      </c>
      <c r="AH107" s="62">
        <v>4731.3827931266915</v>
      </c>
      <c r="AI107" s="62">
        <v>5046.7000953243305</v>
      </c>
      <c r="AJ107" s="62">
        <v>5378.783829171759</v>
      </c>
      <c r="AK107" s="62">
        <v>5629.2529416587959</v>
      </c>
      <c r="AL107" s="62">
        <v>5735.1124786029941</v>
      </c>
      <c r="AM107" s="62">
        <v>5738.2957730712114</v>
      </c>
      <c r="AN107" s="62">
        <v>5750.6461218603326</v>
      </c>
      <c r="AO107" s="62">
        <v>5758.0940350508272</v>
      </c>
      <c r="AP107" s="62">
        <v>5704.8444317543763</v>
      </c>
      <c r="AQ107" s="62">
        <v>5576.9505682186609</v>
      </c>
      <c r="AR107" s="62">
        <v>5395.2366791038376</v>
      </c>
      <c r="AS107" s="62">
        <v>5203.6706730972055</v>
      </c>
      <c r="AT107" s="62">
        <v>5444.2740065458411</v>
      </c>
      <c r="AU107" s="62">
        <v>5578.7761909599585</v>
      </c>
      <c r="AV107" s="62">
        <v>5576.0005372155429</v>
      </c>
      <c r="AW107" s="62">
        <v>5435.111037412129</v>
      </c>
      <c r="AX107" s="62">
        <v>5155.335638076127</v>
      </c>
      <c r="AY107" s="62">
        <v>4738.382935281661</v>
      </c>
      <c r="AZ107" s="62">
        <v>4395.8476698149734</v>
      </c>
      <c r="BA107" s="62">
        <v>4223.7543024430497</v>
      </c>
      <c r="BB107" s="62">
        <v>4142.9286895019095</v>
      </c>
      <c r="BC107" s="62">
        <v>3998.9562284170765</v>
      </c>
      <c r="BD107" s="62">
        <v>3829.4899145069962</v>
      </c>
      <c r="BE107" s="62">
        <v>3670.4240631911384</v>
      </c>
      <c r="BF107" s="62">
        <v>3520.129204841433</v>
      </c>
      <c r="BG107" s="62">
        <v>3374.8331183950522</v>
      </c>
      <c r="BH107" s="62">
        <v>3231.2418173685724</v>
      </c>
      <c r="BI107" s="62">
        <v>3087.6974756759923</v>
      </c>
      <c r="BJ107" s="62">
        <v>2948.0804884746822</v>
      </c>
      <c r="BK107" s="62">
        <v>2817.0378945419056</v>
      </c>
      <c r="BL107" s="62">
        <v>2696.2913876249295</v>
      </c>
      <c r="BM107" s="62">
        <v>2578.9067507201135</v>
      </c>
      <c r="BN107" s="62">
        <v>2464.0100554899691</v>
      </c>
      <c r="BO107" s="62">
        <v>2348.8950191656945</v>
      </c>
      <c r="BP107" s="62">
        <v>2234.58737688359</v>
      </c>
      <c r="BQ107" s="62">
        <v>2123.0362045224301</v>
      </c>
      <c r="BR107" s="62">
        <v>2015.7341495682081</v>
      </c>
      <c r="BS107" s="62">
        <v>1913.5059690450228</v>
      </c>
      <c r="BT107" s="62">
        <v>1809.2110808530335</v>
      </c>
      <c r="BU107" s="62">
        <v>1699.0672438996007</v>
      </c>
      <c r="BV107" s="62">
        <v>1582.6634521720498</v>
      </c>
      <c r="BW107" s="62">
        <v>1467.242568560803</v>
      </c>
      <c r="BX107" s="62">
        <v>1354.0519332892679</v>
      </c>
      <c r="BY107" s="62">
        <v>1243.5585484749877</v>
      </c>
      <c r="BZ107" s="62">
        <v>1133.9104461817012</v>
      </c>
      <c r="CA107" s="62">
        <v>1024.2990268019223</v>
      </c>
      <c r="CB107" s="62">
        <v>916.45857044796458</v>
      </c>
      <c r="CC107" s="62">
        <v>810.35373428328001</v>
      </c>
      <c r="CD107" s="62">
        <v>711.96623409289737</v>
      </c>
      <c r="CE107" s="62">
        <v>624.19523230762786</v>
      </c>
      <c r="CF107" s="62">
        <v>545.15280185395761</v>
      </c>
      <c r="CG107" s="62">
        <v>470.1614954303293</v>
      </c>
      <c r="CH107" s="62">
        <v>400.14514620979503</v>
      </c>
      <c r="CI107" s="62">
        <v>335.45276378824968</v>
      </c>
      <c r="CJ107" s="62">
        <v>277.34669612518184</v>
      </c>
      <c r="CK107" s="62">
        <v>227.83072606558827</v>
      </c>
      <c r="CL107" s="62">
        <v>185.91141223397054</v>
      </c>
      <c r="CM107" s="62">
        <v>150.30562086924061</v>
      </c>
      <c r="CN107" s="62">
        <v>120.24658372715287</v>
      </c>
      <c r="CO107" s="62">
        <v>94.695944888019568</v>
      </c>
      <c r="CP107" s="62">
        <v>73.268773836298195</v>
      </c>
      <c r="CQ107" s="62">
        <v>54.798988176221684</v>
      </c>
      <c r="CR107" s="62">
        <v>40.331086913375778</v>
      </c>
      <c r="CS107" s="62">
        <v>29.960546931913136</v>
      </c>
      <c r="CT107" s="62">
        <v>22.955967466550845</v>
      </c>
      <c r="CU107" s="62">
        <v>17.936649752247984</v>
      </c>
      <c r="CV107" s="62">
        <v>13.684700997809189</v>
      </c>
      <c r="CW107" s="62">
        <v>10.487798497158733</v>
      </c>
      <c r="CX107" s="62">
        <v>8.0753488459014875</v>
      </c>
      <c r="CY107" s="62">
        <v>6.2171878486330696</v>
      </c>
    </row>
    <row r="108" spans="1:103" x14ac:dyDescent="0.25">
      <c r="A108">
        <f t="shared" si="3"/>
        <v>2055</v>
      </c>
      <c r="B108" s="21">
        <f t="shared" si="2"/>
        <v>321738.33947990002</v>
      </c>
      <c r="C108" s="62">
        <v>4075.3686816889021</v>
      </c>
      <c r="D108" s="62">
        <v>3909.6435230362149</v>
      </c>
      <c r="E108" s="62">
        <v>3775.0301174342376</v>
      </c>
      <c r="F108" s="62">
        <v>3800.0758938598851</v>
      </c>
      <c r="G108" s="62">
        <v>3669.272714565006</v>
      </c>
      <c r="H108" s="62">
        <v>3584.1765023904495</v>
      </c>
      <c r="I108" s="62">
        <v>3543.641780840052</v>
      </c>
      <c r="J108" s="62">
        <v>3546.5223786280212</v>
      </c>
      <c r="K108" s="62">
        <v>3585.0889927654766</v>
      </c>
      <c r="L108" s="62">
        <v>3651.6109306842882</v>
      </c>
      <c r="M108" s="62">
        <v>3777.8646275103724</v>
      </c>
      <c r="N108" s="62">
        <v>3975.8722597329997</v>
      </c>
      <c r="O108" s="62">
        <v>4224.7364081847691</v>
      </c>
      <c r="P108" s="62">
        <v>4471.3376268257807</v>
      </c>
      <c r="Q108" s="62">
        <v>4702.064523696341</v>
      </c>
      <c r="R108" s="62">
        <v>4978.1030523902291</v>
      </c>
      <c r="S108" s="62">
        <v>5316.6578252144764</v>
      </c>
      <c r="T108" s="62">
        <v>5672.5973924553464</v>
      </c>
      <c r="U108" s="62">
        <v>6010.2996584089178</v>
      </c>
      <c r="V108" s="62">
        <v>6368.9391781350841</v>
      </c>
      <c r="W108" s="62">
        <v>6506.2585577324535</v>
      </c>
      <c r="X108" s="62">
        <v>6308.2497675271179</v>
      </c>
      <c r="Y108" s="62">
        <v>5895.4333319507905</v>
      </c>
      <c r="Z108" s="62">
        <v>5508.8635008697911</v>
      </c>
      <c r="AA108" s="62">
        <v>5108.1609540133213</v>
      </c>
      <c r="AB108" s="62">
        <v>4774.0424129488847</v>
      </c>
      <c r="AC108" s="62">
        <v>4573.5817101546081</v>
      </c>
      <c r="AD108" s="62">
        <v>4472.9402748956236</v>
      </c>
      <c r="AE108" s="62">
        <v>4350.1846122381758</v>
      </c>
      <c r="AF108" s="62">
        <v>4204.4756479110147</v>
      </c>
      <c r="AG108" s="62">
        <v>4200.2605908487021</v>
      </c>
      <c r="AH108" s="62">
        <v>4399.1610277402951</v>
      </c>
      <c r="AI108" s="62">
        <v>4725.060670726305</v>
      </c>
      <c r="AJ108" s="62">
        <v>5040.1899165319337</v>
      </c>
      <c r="AK108" s="62">
        <v>5372.0661398778329</v>
      </c>
      <c r="AL108" s="62">
        <v>5622.2670635693667</v>
      </c>
      <c r="AM108" s="62">
        <v>5727.7917119139984</v>
      </c>
      <c r="AN108" s="62">
        <v>5730.5889349468935</v>
      </c>
      <c r="AO108" s="62">
        <v>5742.5275050845421</v>
      </c>
      <c r="AP108" s="62">
        <v>5749.5397851797497</v>
      </c>
      <c r="AQ108" s="62">
        <v>5695.8404213989579</v>
      </c>
      <c r="AR108" s="62">
        <v>5567.4935550273149</v>
      </c>
      <c r="AS108" s="62">
        <v>5385.32504190077</v>
      </c>
      <c r="AT108" s="62">
        <v>5193.2407228333996</v>
      </c>
      <c r="AU108" s="62">
        <v>5432.2399328283554</v>
      </c>
      <c r="AV108" s="62">
        <v>5565.3580803906043</v>
      </c>
      <c r="AW108" s="62">
        <v>5561.7187119396531</v>
      </c>
      <c r="AX108" s="62">
        <v>5420.4081884775114</v>
      </c>
      <c r="AY108" s="62">
        <v>5140.437890310116</v>
      </c>
      <c r="AZ108" s="62">
        <v>4723.6787004558309</v>
      </c>
      <c r="BA108" s="62">
        <v>4380.8356859981059</v>
      </c>
      <c r="BB108" s="62">
        <v>4207.5616888671611</v>
      </c>
      <c r="BC108" s="62">
        <v>4125.1669151371316</v>
      </c>
      <c r="BD108" s="62">
        <v>3980.0703661745456</v>
      </c>
      <c r="BE108" s="62">
        <v>3809.7881462926625</v>
      </c>
      <c r="BF108" s="62">
        <v>3649.932859092738</v>
      </c>
      <c r="BG108" s="62">
        <v>3498.631079390992</v>
      </c>
      <c r="BH108" s="62">
        <v>3351.9568861485118</v>
      </c>
      <c r="BI108" s="62">
        <v>3206.7026735869972</v>
      </c>
      <c r="BJ108" s="62">
        <v>3061.034259602528</v>
      </c>
      <c r="BK108" s="62">
        <v>2919.1954051288603</v>
      </c>
      <c r="BL108" s="62">
        <v>2786.2865273773677</v>
      </c>
      <c r="BM108" s="62">
        <v>2663.9255655996217</v>
      </c>
      <c r="BN108" s="62">
        <v>2544.5754852195746</v>
      </c>
      <c r="BO108" s="62">
        <v>2427.5374603643941</v>
      </c>
      <c r="BP108" s="62">
        <v>2309.7854477863443</v>
      </c>
      <c r="BQ108" s="62">
        <v>2192.2619710246904</v>
      </c>
      <c r="BR108" s="62">
        <v>2077.3498781978642</v>
      </c>
      <c r="BS108" s="62">
        <v>1967.1105549769497</v>
      </c>
      <c r="BT108" s="62">
        <v>1862.3871225349665</v>
      </c>
      <c r="BU108" s="62">
        <v>1755.8035621721394</v>
      </c>
      <c r="BV108" s="62">
        <v>1643.4492866174658</v>
      </c>
      <c r="BW108" s="62">
        <v>1525.1063386865151</v>
      </c>
      <c r="BX108" s="62">
        <v>1408.372127312497</v>
      </c>
      <c r="BY108" s="62">
        <v>1294.4724547183548</v>
      </c>
      <c r="BZ108" s="62">
        <v>1183.5910655392136</v>
      </c>
      <c r="CA108" s="62">
        <v>1073.8043858062047</v>
      </c>
      <c r="CB108" s="62">
        <v>964.4077826627896</v>
      </c>
      <c r="CC108" s="62">
        <v>857.17074424138116</v>
      </c>
      <c r="CD108" s="62">
        <v>751.90158528698839</v>
      </c>
      <c r="CE108" s="62">
        <v>655.32592685381906</v>
      </c>
      <c r="CF108" s="62">
        <v>570.66952032086306</v>
      </c>
      <c r="CG108" s="62">
        <v>495.58387471605135</v>
      </c>
      <c r="CH108" s="62">
        <v>424.58886742900415</v>
      </c>
      <c r="CI108" s="62">
        <v>358.74333650423335</v>
      </c>
      <c r="CJ108" s="62">
        <v>298.05003410542821</v>
      </c>
      <c r="CK108" s="62">
        <v>243.46744204521559</v>
      </c>
      <c r="CL108" s="62">
        <v>197.0039558689642</v>
      </c>
      <c r="CM108" s="62">
        <v>157.97053906060339</v>
      </c>
      <c r="CN108" s="62">
        <v>124.98964600042243</v>
      </c>
      <c r="CO108" s="62">
        <v>97.761444466136737</v>
      </c>
      <c r="CP108" s="62">
        <v>76.988568576256441</v>
      </c>
      <c r="CQ108" s="62">
        <v>59.568105325571537</v>
      </c>
      <c r="CR108" s="62">
        <v>44.552020301433849</v>
      </c>
      <c r="CS108" s="62">
        <v>32.789499637573414</v>
      </c>
      <c r="CT108" s="62">
        <v>24.358166812500599</v>
      </c>
      <c r="CU108" s="62">
        <v>18.663387092475773</v>
      </c>
      <c r="CV108" s="62">
        <v>14.582641221989045</v>
      </c>
      <c r="CW108" s="62">
        <v>11.125772518150239</v>
      </c>
      <c r="CX108" s="62">
        <v>8.5266649460785668</v>
      </c>
      <c r="CY108" s="62">
        <v>6.5653238809229659</v>
      </c>
    </row>
    <row r="109" spans="1:103" x14ac:dyDescent="0.25">
      <c r="A109">
        <f t="shared" si="3"/>
        <v>2056</v>
      </c>
      <c r="B109" s="21">
        <f t="shared" si="2"/>
        <v>323705.33536716277</v>
      </c>
      <c r="C109" s="62">
        <v>4122.6866343545798</v>
      </c>
      <c r="D109" s="62">
        <v>3987.0366026311226</v>
      </c>
      <c r="E109" s="62">
        <v>3867.5230599635283</v>
      </c>
      <c r="F109" s="62">
        <v>3766.0335181681598</v>
      </c>
      <c r="G109" s="62">
        <v>3750.7115541501084</v>
      </c>
      <c r="H109" s="62">
        <v>3655.8665171414309</v>
      </c>
      <c r="I109" s="62">
        <v>3593.3630108208731</v>
      </c>
      <c r="J109" s="62">
        <v>3564.262673736439</v>
      </c>
      <c r="K109" s="62">
        <v>3569.6262180499607</v>
      </c>
      <c r="L109" s="62">
        <v>3601.7354574065689</v>
      </c>
      <c r="M109" s="62">
        <v>3652.8712790652289</v>
      </c>
      <c r="N109" s="62">
        <v>3767.9937512986771</v>
      </c>
      <c r="O109" s="62">
        <v>3965.7236992675839</v>
      </c>
      <c r="P109" s="62">
        <v>4220.7830552147852</v>
      </c>
      <c r="Q109" s="62">
        <v>4469.1203215337709</v>
      </c>
      <c r="R109" s="62">
        <v>4699.3634132283323</v>
      </c>
      <c r="S109" s="62">
        <v>4974.7409653916802</v>
      </c>
      <c r="T109" s="62">
        <v>5312.4017755642499</v>
      </c>
      <c r="U109" s="62">
        <v>5667.3257919689531</v>
      </c>
      <c r="V109" s="62">
        <v>6004.0312664062485</v>
      </c>
      <c r="W109" s="62">
        <v>6361.6374023625231</v>
      </c>
      <c r="X109" s="62">
        <v>6498.2369799077132</v>
      </c>
      <c r="Y109" s="62">
        <v>6300.003772653291</v>
      </c>
      <c r="Z109" s="62">
        <v>5887.2978086274425</v>
      </c>
      <c r="AA109" s="62">
        <v>5500.8118154946051</v>
      </c>
      <c r="AB109" s="62">
        <v>5100.2134870819837</v>
      </c>
      <c r="AC109" s="62">
        <v>4766.2510420867775</v>
      </c>
      <c r="AD109" s="62">
        <v>4565.9693634193782</v>
      </c>
      <c r="AE109" s="62">
        <v>4465.5143633766111</v>
      </c>
      <c r="AF109" s="62">
        <v>4342.9706115549898</v>
      </c>
      <c r="AG109" s="62">
        <v>4197.5041288071816</v>
      </c>
      <c r="AH109" s="62">
        <v>4193.3993116988067</v>
      </c>
      <c r="AI109" s="62">
        <v>4392.2015516566398</v>
      </c>
      <c r="AJ109" s="62">
        <v>4717.8561655013355</v>
      </c>
      <c r="AK109" s="62">
        <v>5032.7387609898569</v>
      </c>
      <c r="AL109" s="62">
        <v>5364.3456375575433</v>
      </c>
      <c r="AM109" s="62">
        <v>5614.2313583555715</v>
      </c>
      <c r="AN109" s="62">
        <v>5719.4016639911188</v>
      </c>
      <c r="AO109" s="62">
        <v>5721.8116576059811</v>
      </c>
      <c r="AP109" s="62">
        <v>5733.3368279163642</v>
      </c>
      <c r="AQ109" s="62">
        <v>5739.9113905474096</v>
      </c>
      <c r="AR109" s="62">
        <v>5685.7724565301178</v>
      </c>
      <c r="AS109" s="62">
        <v>5556.9964417663614</v>
      </c>
      <c r="AT109" s="62">
        <v>5374.4066545301275</v>
      </c>
      <c r="AU109" s="62">
        <v>5181.8401514625521</v>
      </c>
      <c r="AV109" s="62">
        <v>5419.1894983919965</v>
      </c>
      <c r="AW109" s="62">
        <v>5550.899335378519</v>
      </c>
      <c r="AX109" s="62">
        <v>5546.3958611956541</v>
      </c>
      <c r="AY109" s="62">
        <v>5404.6906958912241</v>
      </c>
      <c r="AZ109" s="62">
        <v>5124.5777284260776</v>
      </c>
      <c r="BA109" s="62">
        <v>4708.0892473038066</v>
      </c>
      <c r="BB109" s="62">
        <v>4365.0026465966394</v>
      </c>
      <c r="BC109" s="62">
        <v>4190.5796443613162</v>
      </c>
      <c r="BD109" s="62">
        <v>4106.6309207347886</v>
      </c>
      <c r="BE109" s="62">
        <v>3960.4370258456561</v>
      </c>
      <c r="BF109" s="62">
        <v>3789.3701494855191</v>
      </c>
      <c r="BG109" s="62">
        <v>3628.7545808182135</v>
      </c>
      <c r="BH109" s="62">
        <v>3476.4740540709176</v>
      </c>
      <c r="BI109" s="62">
        <v>3328.4488042610865</v>
      </c>
      <c r="BJ109" s="62">
        <v>3181.5579930672752</v>
      </c>
      <c r="BK109" s="62">
        <v>3033.791441295331</v>
      </c>
      <c r="BL109" s="62">
        <v>2889.7567614953368</v>
      </c>
      <c r="BM109" s="62">
        <v>2755.0059545634767</v>
      </c>
      <c r="BN109" s="62">
        <v>2631.052649819625</v>
      </c>
      <c r="BO109" s="62">
        <v>2509.7588111935379</v>
      </c>
      <c r="BP109" s="62">
        <v>2390.6004135744038</v>
      </c>
      <c r="BQ109" s="62">
        <v>2270.2322655953631</v>
      </c>
      <c r="BR109" s="62">
        <v>2149.5140777059778</v>
      </c>
      <c r="BS109" s="62">
        <v>2031.2612474702271</v>
      </c>
      <c r="BT109" s="62">
        <v>1918.1038370773847</v>
      </c>
      <c r="BU109" s="62">
        <v>1810.904197942835</v>
      </c>
      <c r="BV109" s="62">
        <v>1702.0510934821896</v>
      </c>
      <c r="BW109" s="62">
        <v>1587.506641377483</v>
      </c>
      <c r="BX109" s="62">
        <v>1467.2455982261715</v>
      </c>
      <c r="BY109" s="62">
        <v>1349.2196623575994</v>
      </c>
      <c r="BZ109" s="62">
        <v>1234.6315121635628</v>
      </c>
      <c r="CA109" s="62">
        <v>1123.3829333383071</v>
      </c>
      <c r="CB109" s="62">
        <v>1013.4777862442198</v>
      </c>
      <c r="CC109" s="62">
        <v>904.3170512436044</v>
      </c>
      <c r="CD109" s="62">
        <v>797.70291832046473</v>
      </c>
      <c r="CE109" s="62">
        <v>693.29022413381108</v>
      </c>
      <c r="CF109" s="62">
        <v>598.54437579434136</v>
      </c>
      <c r="CG109" s="62">
        <v>517.01922664091546</v>
      </c>
      <c r="CH109" s="62">
        <v>445.90634412011389</v>
      </c>
      <c r="CI109" s="62">
        <v>378.92181706071187</v>
      </c>
      <c r="CJ109" s="62">
        <v>317.26052817191464</v>
      </c>
      <c r="CK109" s="62">
        <v>260.57946317561408</v>
      </c>
      <c r="CL109" s="62">
        <v>209.53088151658702</v>
      </c>
      <c r="CM109" s="62">
        <v>166.13046451894135</v>
      </c>
      <c r="CN109" s="62">
        <v>129.99091962778473</v>
      </c>
      <c r="CO109" s="62">
        <v>99.641481730550694</v>
      </c>
      <c r="CP109" s="62">
        <v>77.935216991428931</v>
      </c>
      <c r="CQ109" s="62">
        <v>61.375124218100261</v>
      </c>
      <c r="CR109" s="62">
        <v>47.487567718220404</v>
      </c>
      <c r="CS109" s="62">
        <v>35.516776460903337</v>
      </c>
      <c r="CT109" s="62">
        <v>26.139719837914637</v>
      </c>
      <c r="CU109" s="62">
        <v>19.418279122330514</v>
      </c>
      <c r="CV109" s="62">
        <v>14.878412760676476</v>
      </c>
      <c r="CW109" s="62">
        <v>11.625250773964797</v>
      </c>
      <c r="CX109" s="62">
        <v>8.8694423464627086</v>
      </c>
      <c r="CY109" s="62">
        <v>6.7974392810452722</v>
      </c>
    </row>
    <row r="110" spans="1:103" x14ac:dyDescent="0.25">
      <c r="A110">
        <f t="shared" si="3"/>
        <v>2057</v>
      </c>
      <c r="B110" s="21">
        <f t="shared" si="2"/>
        <v>325698.27442259504</v>
      </c>
      <c r="C110" s="62">
        <v>4164.8309518710812</v>
      </c>
      <c r="D110" s="62">
        <v>4060.1289344432216</v>
      </c>
      <c r="E110" s="62">
        <v>3958.0594749069705</v>
      </c>
      <c r="F110" s="62">
        <v>3861.8901688717933</v>
      </c>
      <c r="G110" s="62">
        <v>3774.8876855609783</v>
      </c>
      <c r="H110" s="62">
        <v>3700.3200837770705</v>
      </c>
      <c r="I110" s="62">
        <v>3641.454495936448</v>
      </c>
      <c r="J110" s="62">
        <v>3601.5582860520276</v>
      </c>
      <c r="K110" s="62">
        <v>3583.8990497332711</v>
      </c>
      <c r="L110" s="62">
        <v>3591.7434562034691</v>
      </c>
      <c r="M110" s="62">
        <v>3617.3872149002646</v>
      </c>
      <c r="N110" s="62">
        <v>3653.124877278593</v>
      </c>
      <c r="O110" s="62">
        <v>3757.0860173689612</v>
      </c>
      <c r="P110" s="62">
        <v>3954.4836243002628</v>
      </c>
      <c r="Q110" s="62">
        <v>4215.6673192010803</v>
      </c>
      <c r="R110" s="62">
        <v>4465.6718490250978</v>
      </c>
      <c r="S110" s="62">
        <v>4695.3679096877268</v>
      </c>
      <c r="T110" s="62">
        <v>4970.0082900582529</v>
      </c>
      <c r="U110" s="62">
        <v>5306.6822673658498</v>
      </c>
      <c r="V110" s="62">
        <v>5660.4932307902518</v>
      </c>
      <c r="W110" s="62">
        <v>5996.1097382876023</v>
      </c>
      <c r="X110" s="62">
        <v>6352.5831355575165</v>
      </c>
      <c r="Y110" s="62">
        <v>6488.4260872003661</v>
      </c>
      <c r="Z110" s="62">
        <v>6290.0226564876593</v>
      </c>
      <c r="AA110" s="62">
        <v>5877.5413411074387</v>
      </c>
      <c r="AB110" s="62">
        <v>5491.2454887354888</v>
      </c>
      <c r="AC110" s="62">
        <v>5090.8616187206544</v>
      </c>
      <c r="AD110" s="62">
        <v>4757.1472136218072</v>
      </c>
      <c r="AE110" s="62">
        <v>4557.0999106547961</v>
      </c>
      <c r="AF110" s="62">
        <v>4456.8586742201887</v>
      </c>
      <c r="AG110" s="62">
        <v>4334.5611095225904</v>
      </c>
      <c r="AH110" s="62">
        <v>4189.3767113628001</v>
      </c>
      <c r="AI110" s="62">
        <v>4185.3832921910707</v>
      </c>
      <c r="AJ110" s="62">
        <v>4384.032678431261</v>
      </c>
      <c r="AK110" s="62">
        <v>4709.3526352729314</v>
      </c>
      <c r="AL110" s="62">
        <v>5023.9019633376793</v>
      </c>
      <c r="AM110" s="62">
        <v>5355.1477808965665</v>
      </c>
      <c r="AN110" s="62">
        <v>5604.6499778212337</v>
      </c>
      <c r="AO110" s="62">
        <v>5709.4365279868762</v>
      </c>
      <c r="AP110" s="62">
        <v>5711.4590605871645</v>
      </c>
      <c r="AQ110" s="62">
        <v>5722.567125525612</v>
      </c>
      <c r="AR110" s="62">
        <v>5728.7028127097847</v>
      </c>
      <c r="AS110" s="62">
        <v>5674.139130634675</v>
      </c>
      <c r="AT110" s="62">
        <v>5544.9691701531729</v>
      </c>
      <c r="AU110" s="62">
        <v>5362.0088284499216</v>
      </c>
      <c r="AV110" s="62">
        <v>5169.0131769902328</v>
      </c>
      <c r="AW110" s="62">
        <v>5404.6477800947005</v>
      </c>
      <c r="AX110" s="62">
        <v>5534.9124369085075</v>
      </c>
      <c r="AY110" s="62">
        <v>5529.5465135810027</v>
      </c>
      <c r="AZ110" s="62">
        <v>5387.4861098194888</v>
      </c>
      <c r="BA110" s="62">
        <v>5107.3077091305768</v>
      </c>
      <c r="BB110" s="62">
        <v>4691.2046774770288</v>
      </c>
      <c r="BC110" s="62">
        <v>4347.9684800681653</v>
      </c>
      <c r="BD110" s="62">
        <v>4172.4450575948704</v>
      </c>
      <c r="BE110" s="62">
        <v>4086.9655782670748</v>
      </c>
      <c r="BF110" s="62">
        <v>3939.7149779045144</v>
      </c>
      <c r="BG110" s="62">
        <v>3767.9103656342886</v>
      </c>
      <c r="BH110" s="62">
        <v>3606.5791652243747</v>
      </c>
      <c r="BI110" s="62">
        <v>3453.3618406832529</v>
      </c>
      <c r="BJ110" s="62">
        <v>3304.0263827205454</v>
      </c>
      <c r="BK110" s="62">
        <v>3155.5397083443891</v>
      </c>
      <c r="BL110" s="62">
        <v>3005.7165482409259</v>
      </c>
      <c r="BM110" s="62">
        <v>2859.5254237716636</v>
      </c>
      <c r="BN110" s="62">
        <v>2722.9702292437701</v>
      </c>
      <c r="BO110" s="62">
        <v>2597.4586500168443</v>
      </c>
      <c r="BP110" s="62">
        <v>2474.254964131117</v>
      </c>
      <c r="BQ110" s="62">
        <v>2353.0092497416645</v>
      </c>
      <c r="BR110" s="62">
        <v>2230.0583743883681</v>
      </c>
      <c r="BS110" s="62">
        <v>2106.1792214437746</v>
      </c>
      <c r="BT110" s="62">
        <v>1984.6185733092721</v>
      </c>
      <c r="BU110" s="62">
        <v>1868.5751751558041</v>
      </c>
      <c r="BV110" s="62">
        <v>1758.9286658800615</v>
      </c>
      <c r="BW110" s="62">
        <v>1647.8362780034909</v>
      </c>
      <c r="BX110" s="62">
        <v>1531.1333600404021</v>
      </c>
      <c r="BY110" s="62">
        <v>1408.9880753450973</v>
      </c>
      <c r="BZ110" s="62">
        <v>1289.7026835869349</v>
      </c>
      <c r="CA110" s="62">
        <v>1174.4578833089206</v>
      </c>
      <c r="CB110" s="62">
        <v>1062.872832588364</v>
      </c>
      <c r="CC110" s="62">
        <v>952.8797362756776</v>
      </c>
      <c r="CD110" s="62">
        <v>843.98426318154065</v>
      </c>
      <c r="CE110" s="62">
        <v>738.02303794156728</v>
      </c>
      <c r="CF110" s="62">
        <v>634.49481550122584</v>
      </c>
      <c r="CG110" s="62">
        <v>541.60513171177797</v>
      </c>
      <c r="CH110" s="62">
        <v>463.23330141325897</v>
      </c>
      <c r="CI110" s="62">
        <v>396.11187239909145</v>
      </c>
      <c r="CJ110" s="62">
        <v>333.15611961104668</v>
      </c>
      <c r="CK110" s="62">
        <v>275.69567471895323</v>
      </c>
      <c r="CL110" s="62">
        <v>223.04146215788012</v>
      </c>
      <c r="CM110" s="62">
        <v>175.54119313451119</v>
      </c>
      <c r="CN110" s="62">
        <v>135.21484753880483</v>
      </c>
      <c r="CO110" s="62">
        <v>101.9788571547555</v>
      </c>
      <c r="CP110" s="62">
        <v>78.169494155313984</v>
      </c>
      <c r="CQ110" s="62">
        <v>61.140765706184183</v>
      </c>
      <c r="CR110" s="62">
        <v>48.149247989128064</v>
      </c>
      <c r="CS110" s="62">
        <v>37.254355141342309</v>
      </c>
      <c r="CT110" s="62">
        <v>27.863179087238898</v>
      </c>
      <c r="CU110" s="62">
        <v>20.506807422002801</v>
      </c>
      <c r="CV110" s="62">
        <v>15.233786471220931</v>
      </c>
      <c r="CW110" s="62">
        <v>11.672227059821553</v>
      </c>
      <c r="CX110" s="62">
        <v>9.1200969380092562</v>
      </c>
      <c r="CY110" s="62">
        <v>6.9581444356435638</v>
      </c>
    </row>
    <row r="111" spans="1:103" x14ac:dyDescent="0.25">
      <c r="A111">
        <f t="shared" si="3"/>
        <v>2058</v>
      </c>
      <c r="B111" s="21">
        <f t="shared" si="2"/>
        <v>327590.97588003112</v>
      </c>
      <c r="C111" s="62">
        <v>4207.0320105403434</v>
      </c>
      <c r="D111" s="62">
        <v>4155.7475039017963</v>
      </c>
      <c r="E111" s="62">
        <v>4056.6179308682395</v>
      </c>
      <c r="F111" s="62">
        <v>3958.1636933508194</v>
      </c>
      <c r="G111" s="62">
        <v>3863.9631895182083</v>
      </c>
      <c r="H111" s="62">
        <v>3777.5931963632829</v>
      </c>
      <c r="I111" s="62">
        <v>3702.3342789018475</v>
      </c>
      <c r="J111" s="62">
        <v>3641.4651493773749</v>
      </c>
      <c r="K111" s="62">
        <v>3600.0584668467782</v>
      </c>
      <c r="L111" s="62">
        <v>3582.2892221706256</v>
      </c>
      <c r="M111" s="62">
        <v>3590.8393033039483</v>
      </c>
      <c r="N111" s="62">
        <v>3616.5261389575348</v>
      </c>
      <c r="O111" s="62">
        <v>3651.9597150763684</v>
      </c>
      <c r="P111" s="62">
        <v>3755.5577117890598</v>
      </c>
      <c r="Q111" s="62">
        <v>3952.5354341899233</v>
      </c>
      <c r="R111" s="62">
        <v>4213.2677474306074</v>
      </c>
      <c r="S111" s="62">
        <v>4462.8164952601937</v>
      </c>
      <c r="T111" s="62">
        <v>4692.0507524183031</v>
      </c>
      <c r="U111" s="62">
        <v>4966.3011242122939</v>
      </c>
      <c r="V111" s="62">
        <v>5302.6992700385053</v>
      </c>
      <c r="W111" s="62">
        <v>5656.3256510190249</v>
      </c>
      <c r="X111" s="62">
        <v>5991.7647555652911</v>
      </c>
      <c r="Y111" s="62">
        <v>6348.0614446737463</v>
      </c>
      <c r="Z111" s="62">
        <v>6483.8566874289691</v>
      </c>
      <c r="AA111" s="62">
        <v>6285.5817927970083</v>
      </c>
      <c r="AB111" s="62">
        <v>5873.3420326099731</v>
      </c>
      <c r="AC111" s="62">
        <v>5487.2752292179484</v>
      </c>
      <c r="AD111" s="62">
        <v>5087.1153130591165</v>
      </c>
      <c r="AE111" s="62">
        <v>4753.6014705655425</v>
      </c>
      <c r="AF111" s="62">
        <v>4553.7047053507567</v>
      </c>
      <c r="AG111" s="62">
        <v>4453.5568023225296</v>
      </c>
      <c r="AH111" s="62">
        <v>4331.3233898670333</v>
      </c>
      <c r="AI111" s="62">
        <v>4186.1755839608604</v>
      </c>
      <c r="AJ111" s="62">
        <v>4182.0686824836084</v>
      </c>
      <c r="AK111" s="62">
        <v>4380.3991602856213</v>
      </c>
      <c r="AL111" s="62">
        <v>4705.2417966544663</v>
      </c>
      <c r="AM111" s="62">
        <v>5019.2728116584758</v>
      </c>
      <c r="AN111" s="62">
        <v>5349.9523756724539</v>
      </c>
      <c r="AO111" s="62">
        <v>5598.7852585910714</v>
      </c>
      <c r="AP111" s="62">
        <v>5702.7890124451415</v>
      </c>
      <c r="AQ111" s="62">
        <v>5703.9453739787787</v>
      </c>
      <c r="AR111" s="62">
        <v>5714.1365482079018</v>
      </c>
      <c r="AS111" s="62">
        <v>5719.2881816856034</v>
      </c>
      <c r="AT111" s="62">
        <v>5663.7925551259477</v>
      </c>
      <c r="AU111" s="62">
        <v>5533.8015849034609</v>
      </c>
      <c r="AV111" s="62">
        <v>5350.0783641912403</v>
      </c>
      <c r="AW111" s="62">
        <v>5156.1950031865044</v>
      </c>
      <c r="AX111" s="62">
        <v>5389.5517748411512</v>
      </c>
      <c r="AY111" s="62">
        <v>5517.6738077222981</v>
      </c>
      <c r="AZ111" s="62">
        <v>5510.6233433589923</v>
      </c>
      <c r="BA111" s="62">
        <v>5367.2831160627102</v>
      </c>
      <c r="BB111" s="62">
        <v>5086.1246162032648</v>
      </c>
      <c r="BC111" s="62">
        <v>4669.6242241683904</v>
      </c>
      <c r="BD111" s="62">
        <v>4325.1975911525305</v>
      </c>
      <c r="BE111" s="62">
        <v>4147.15663967202</v>
      </c>
      <c r="BF111" s="62">
        <v>4058.6295342616709</v>
      </c>
      <c r="BG111" s="62">
        <v>3909.1297832297696</v>
      </c>
      <c r="BH111" s="62">
        <v>3735.6758276791061</v>
      </c>
      <c r="BI111" s="62">
        <v>3572.8170440208196</v>
      </c>
      <c r="BJ111" s="62">
        <v>3417.7578394382008</v>
      </c>
      <c r="BK111" s="62">
        <v>3266.014190052138</v>
      </c>
      <c r="BL111" s="62">
        <v>3114.7667423130347</v>
      </c>
      <c r="BM111" s="62">
        <v>2961.5848068819546</v>
      </c>
      <c r="BN111" s="62">
        <v>2811.973057390534</v>
      </c>
      <c r="BO111" s="62">
        <v>2672.6616644142023</v>
      </c>
      <c r="BP111" s="62">
        <v>2544.9524705125077</v>
      </c>
      <c r="BQ111" s="62">
        <v>2419.1665458056423</v>
      </c>
      <c r="BR111" s="62">
        <v>2295.1573103808587</v>
      </c>
      <c r="BS111" s="62">
        <v>2169.313690284956</v>
      </c>
      <c r="BT111" s="62">
        <v>2042.484874701109</v>
      </c>
      <c r="BU111" s="62">
        <v>1918.2181895881554</v>
      </c>
      <c r="BV111" s="62">
        <v>1800.0884679319549</v>
      </c>
      <c r="BW111" s="62">
        <v>1689.0875488065576</v>
      </c>
      <c r="BX111" s="62">
        <v>1576.6286665389737</v>
      </c>
      <c r="BY111" s="62">
        <v>1458.21265221771</v>
      </c>
      <c r="BZ111" s="62">
        <v>1334.5083037008267</v>
      </c>
      <c r="CA111" s="62">
        <v>1214.5364307711377</v>
      </c>
      <c r="CB111" s="62">
        <v>1099.2246388398073</v>
      </c>
      <c r="CC111" s="62">
        <v>988.67233398114843</v>
      </c>
      <c r="CD111" s="62">
        <v>881.0956008823199</v>
      </c>
      <c r="CE111" s="62">
        <v>775.66858742566671</v>
      </c>
      <c r="CF111" s="62">
        <v>673.47554386810316</v>
      </c>
      <c r="CG111" s="62">
        <v>574.0651539490774</v>
      </c>
      <c r="CH111" s="62">
        <v>485.63639058770434</v>
      </c>
      <c r="CI111" s="62">
        <v>411.98342613117961</v>
      </c>
      <c r="CJ111" s="62">
        <v>349.76427775255502</v>
      </c>
      <c r="CK111" s="62">
        <v>291.7651139284722</v>
      </c>
      <c r="CL111" s="62">
        <v>239.18371234394297</v>
      </c>
      <c r="CM111" s="62">
        <v>191.65542876515266</v>
      </c>
      <c r="CN111" s="62">
        <v>149.48466725839182</v>
      </c>
      <c r="CO111" s="62">
        <v>114.21292316550604</v>
      </c>
      <c r="CP111" s="62">
        <v>86.139233883909</v>
      </c>
      <c r="CQ111" s="62">
        <v>66.02800352442911</v>
      </c>
      <c r="CR111" s="62">
        <v>51.644221792111814</v>
      </c>
      <c r="CS111" s="62">
        <v>40.670580643748941</v>
      </c>
      <c r="CT111" s="62">
        <v>31.467911096948857</v>
      </c>
      <c r="CU111" s="62">
        <v>23.535397111802119</v>
      </c>
      <c r="CV111" s="62">
        <v>17.321636366796714</v>
      </c>
      <c r="CW111" s="62">
        <v>12.867634845041373</v>
      </c>
      <c r="CX111" s="62">
        <v>9.8592661724604795</v>
      </c>
      <c r="CY111" s="62">
        <v>7.7035395875729078</v>
      </c>
    </row>
    <row r="112" spans="1:103" x14ac:dyDescent="0.25">
      <c r="A112">
        <f t="shared" si="3"/>
        <v>2059</v>
      </c>
      <c r="B112" s="21">
        <f t="shared" si="2"/>
        <v>329483.0084668207</v>
      </c>
      <c r="C112" s="62">
        <v>4245.7190548795807</v>
      </c>
      <c r="D112" s="62">
        <v>4194.2870212438511</v>
      </c>
      <c r="E112" s="62">
        <v>4146.2673310562614</v>
      </c>
      <c r="F112" s="62">
        <v>4052.7222454371863</v>
      </c>
      <c r="G112" s="62">
        <v>3957.8943465726065</v>
      </c>
      <c r="H112" s="62">
        <v>3865.6719088042387</v>
      </c>
      <c r="I112" s="62">
        <v>3779.9434380703356</v>
      </c>
      <c r="J112" s="62">
        <v>3703.9999212310868</v>
      </c>
      <c r="K112" s="62">
        <v>3641.1321135501439</v>
      </c>
      <c r="L112" s="62">
        <v>3598.2177375318734</v>
      </c>
      <c r="M112" s="62">
        <v>3580.3403372706607</v>
      </c>
      <c r="N112" s="62">
        <v>3589.5956298740243</v>
      </c>
      <c r="O112" s="62">
        <v>3615.3232265189822</v>
      </c>
      <c r="P112" s="62">
        <v>3650.4494740267337</v>
      </c>
      <c r="Q112" s="62">
        <v>3753.6741371139065</v>
      </c>
      <c r="R112" s="62">
        <v>3950.2127524713546</v>
      </c>
      <c r="S112" s="62">
        <v>4210.4691348184642</v>
      </c>
      <c r="T112" s="62">
        <v>4459.5384778063481</v>
      </c>
      <c r="U112" s="62">
        <v>4688.2893929815436</v>
      </c>
      <c r="V112" s="62">
        <v>4962.1231225966831</v>
      </c>
      <c r="W112" s="62">
        <v>5298.2134766187291</v>
      </c>
      <c r="X112" s="62">
        <v>5651.6223884464171</v>
      </c>
      <c r="Y112" s="62">
        <v>5986.8516665257357</v>
      </c>
      <c r="Z112" s="62">
        <v>6342.9382975707013</v>
      </c>
      <c r="AA112" s="62">
        <v>6478.672630435407</v>
      </c>
      <c r="AB112" s="62">
        <v>6280.5452628006269</v>
      </c>
      <c r="AC112" s="62">
        <v>5868.5861976223578</v>
      </c>
      <c r="AD112" s="62">
        <v>5482.7850354638758</v>
      </c>
      <c r="AE112" s="62">
        <v>5082.8868233973744</v>
      </c>
      <c r="AF112" s="62">
        <v>4749.6055038318527</v>
      </c>
      <c r="AG112" s="62">
        <v>4549.8775724961015</v>
      </c>
      <c r="AH112" s="62">
        <v>4449.8329615255543</v>
      </c>
      <c r="AI112" s="62">
        <v>4327.6752811392553</v>
      </c>
      <c r="AJ112" s="62">
        <v>4182.5775000861295</v>
      </c>
      <c r="AK112" s="62">
        <v>4178.3575794964372</v>
      </c>
      <c r="AL112" s="62">
        <v>4376.350621136924</v>
      </c>
      <c r="AM112" s="62">
        <v>4700.6846714997882</v>
      </c>
      <c r="AN112" s="62">
        <v>5014.1672658926136</v>
      </c>
      <c r="AO112" s="62">
        <v>5344.2495424250683</v>
      </c>
      <c r="AP112" s="62">
        <v>5592.3890252972815</v>
      </c>
      <c r="AQ112" s="62">
        <v>5695.5997925919364</v>
      </c>
      <c r="AR112" s="62">
        <v>5695.8892882692971</v>
      </c>
      <c r="AS112" s="62">
        <v>5705.1626454029292</v>
      </c>
      <c r="AT112" s="62">
        <v>5709.3290671914501</v>
      </c>
      <c r="AU112" s="62">
        <v>5652.9061280780852</v>
      </c>
      <c r="AV112" s="62">
        <v>5522.1064227313354</v>
      </c>
      <c r="AW112" s="62">
        <v>5337.6369979611591</v>
      </c>
      <c r="AX112" s="62">
        <v>5142.8837603451029</v>
      </c>
      <c r="AY112" s="62">
        <v>5373.9397788210536</v>
      </c>
      <c r="AZ112" s="62">
        <v>5499.9060881320001</v>
      </c>
      <c r="BA112" s="62">
        <v>5491.1710064708532</v>
      </c>
      <c r="BB112" s="62">
        <v>5346.5633164655228</v>
      </c>
      <c r="BC112" s="62">
        <v>5064.4515082780918</v>
      </c>
      <c r="BD112" s="62">
        <v>4647.5921879333737</v>
      </c>
      <c r="BE112" s="62">
        <v>4302.0076130102962</v>
      </c>
      <c r="BF112" s="62">
        <v>4121.4650336864761</v>
      </c>
      <c r="BG112" s="62">
        <v>4029.8964018562992</v>
      </c>
      <c r="BH112" s="62">
        <v>3878.1609762510393</v>
      </c>
      <c r="BI112" s="62">
        <v>3703.0734422367073</v>
      </c>
      <c r="BJ112" s="62">
        <v>3538.7010860538585</v>
      </c>
      <c r="BK112" s="62">
        <v>3381.8144180629365</v>
      </c>
      <c r="BL112" s="62">
        <v>3227.6753825225678</v>
      </c>
      <c r="BM112" s="62">
        <v>3073.6803949213313</v>
      </c>
      <c r="BN112" s="62">
        <v>2917.15241893351</v>
      </c>
      <c r="BO112" s="62">
        <v>2764.1330411472604</v>
      </c>
      <c r="BP112" s="62">
        <v>2622.0765188543141</v>
      </c>
      <c r="BQ112" s="62">
        <v>2492.1812067864626</v>
      </c>
      <c r="BR112" s="62">
        <v>2363.8235464975942</v>
      </c>
      <c r="BS112" s="62">
        <v>2237.0611482813842</v>
      </c>
      <c r="BT112" s="62">
        <v>2108.3350865663083</v>
      </c>
      <c r="BU112" s="62">
        <v>1978.5674133892803</v>
      </c>
      <c r="BV112" s="62">
        <v>1851.6050352711209</v>
      </c>
      <c r="BW112" s="62">
        <v>1731.3992682890935</v>
      </c>
      <c r="BX112" s="62">
        <v>1619.0536376502046</v>
      </c>
      <c r="BY112" s="62">
        <v>1505.2384953245366</v>
      </c>
      <c r="BZ112" s="62">
        <v>1385.1198420348474</v>
      </c>
      <c r="CA112" s="62">
        <v>1259.8671290379539</v>
      </c>
      <c r="CB112" s="62">
        <v>1139.2197977563128</v>
      </c>
      <c r="CC112" s="62">
        <v>1023.8515525476421</v>
      </c>
      <c r="CD112" s="62">
        <v>914.34341196802075</v>
      </c>
      <c r="CE112" s="62">
        <v>809.19411855122428</v>
      </c>
      <c r="CF112" s="62">
        <v>707.24716756107034</v>
      </c>
      <c r="CG112" s="62">
        <v>608.83367883606604</v>
      </c>
      <c r="CH112" s="62">
        <v>513.55233841526876</v>
      </c>
      <c r="CI112" s="62">
        <v>429.59549229451363</v>
      </c>
      <c r="CJ112" s="62">
        <v>360.6700683515304</v>
      </c>
      <c r="CK112" s="62">
        <v>303.36174001799873</v>
      </c>
      <c r="CL112" s="62">
        <v>250.32700268027429</v>
      </c>
      <c r="CM112" s="62">
        <v>202.63177390249706</v>
      </c>
      <c r="CN112" s="62">
        <v>160.23609148753798</v>
      </c>
      <c r="CO112" s="62">
        <v>123.40207490736016</v>
      </c>
      <c r="CP112" s="62">
        <v>94.284664496700259</v>
      </c>
      <c r="CQ112" s="62">
        <v>71.109367851290557</v>
      </c>
      <c r="CR112" s="62">
        <v>54.50721325700129</v>
      </c>
      <c r="CS112" s="62">
        <v>42.633162604606419</v>
      </c>
      <c r="CT112" s="62">
        <v>33.574239627201564</v>
      </c>
      <c r="CU112" s="62">
        <v>25.977283112598531</v>
      </c>
      <c r="CV112" s="62">
        <v>19.428861104161367</v>
      </c>
      <c r="CW112" s="62">
        <v>14.299298434124218</v>
      </c>
      <c r="CX112" s="62">
        <v>10.622446222418249</v>
      </c>
      <c r="CY112" s="62">
        <v>8.1389879314011662</v>
      </c>
    </row>
    <row r="113" spans="1:103" x14ac:dyDescent="0.25">
      <c r="A113">
        <f t="shared" si="3"/>
        <v>2060</v>
      </c>
      <c r="B113" s="21">
        <f t="shared" si="2"/>
        <v>331349.3429002022</v>
      </c>
      <c r="C113" s="62">
        <v>4269.4810916735587</v>
      </c>
      <c r="D113" s="62">
        <v>4241.5790350968382</v>
      </c>
      <c r="E113" s="62">
        <v>4191.8934709834666</v>
      </c>
      <c r="F113" s="62">
        <v>4135.9585057838613</v>
      </c>
      <c r="G113" s="62">
        <v>4048.0175932853272</v>
      </c>
      <c r="H113" s="62">
        <v>3956.8357187796487</v>
      </c>
      <c r="I113" s="62">
        <v>3866.6101063954156</v>
      </c>
      <c r="J113" s="62">
        <v>3781.5402962266353</v>
      </c>
      <c r="K113" s="62">
        <v>3704.9272337847956</v>
      </c>
      <c r="L113" s="62">
        <v>3640.0727909675602</v>
      </c>
      <c r="M113" s="62">
        <v>3595.6590589371244</v>
      </c>
      <c r="N113" s="62">
        <v>3577.6774402320634</v>
      </c>
      <c r="O113" s="62">
        <v>3587.6358599365908</v>
      </c>
      <c r="P113" s="62">
        <v>3613.3991224489992</v>
      </c>
      <c r="Q113" s="62">
        <v>3648.21086185287</v>
      </c>
      <c r="R113" s="62">
        <v>3751.0415792222957</v>
      </c>
      <c r="S113" s="62">
        <v>3947.1019477207506</v>
      </c>
      <c r="T113" s="62">
        <v>4206.8305215489036</v>
      </c>
      <c r="U113" s="62">
        <v>4455.3704348420379</v>
      </c>
      <c r="V113" s="62">
        <v>4683.5921519190242</v>
      </c>
      <c r="W113" s="62">
        <v>4956.9548141679688</v>
      </c>
      <c r="X113" s="62">
        <v>5292.6706765817871</v>
      </c>
      <c r="Y113" s="62">
        <v>5645.7907875217443</v>
      </c>
      <c r="Z113" s="62">
        <v>5980.7442341196775</v>
      </c>
      <c r="AA113" s="62">
        <v>6336.5490121731691</v>
      </c>
      <c r="AB113" s="62">
        <v>6472.1958015450418</v>
      </c>
      <c r="AC113" s="62">
        <v>6274.2555639161046</v>
      </c>
      <c r="AD113" s="62">
        <v>5862.6589473258855</v>
      </c>
      <c r="AE113" s="62">
        <v>5477.2007796459366</v>
      </c>
      <c r="AF113" s="62">
        <v>5077.6439408821743</v>
      </c>
      <c r="AG113" s="62">
        <v>4744.6613808556849</v>
      </c>
      <c r="AH113" s="62">
        <v>4545.1425811972558</v>
      </c>
      <c r="AI113" s="62">
        <v>4445.2211795869916</v>
      </c>
      <c r="AJ113" s="62">
        <v>4323.1633173102455</v>
      </c>
      <c r="AK113" s="62">
        <v>4178.144510677902</v>
      </c>
      <c r="AL113" s="62">
        <v>4173.8127289584791</v>
      </c>
      <c r="AM113" s="62">
        <v>4371.4282682356925</v>
      </c>
      <c r="AN113" s="62">
        <v>4695.1893487539328</v>
      </c>
      <c r="AO113" s="62">
        <v>5008.0612230658071</v>
      </c>
      <c r="AP113" s="62">
        <v>5337.4797439092181</v>
      </c>
      <c r="AQ113" s="62">
        <v>5584.8764966716053</v>
      </c>
      <c r="AR113" s="62">
        <v>5687.2734337180746</v>
      </c>
      <c r="AS113" s="62">
        <v>5686.6960635391588</v>
      </c>
      <c r="AT113" s="62">
        <v>5695.0492876118797</v>
      </c>
      <c r="AU113" s="62">
        <v>5698.2295713250533</v>
      </c>
      <c r="AV113" s="62">
        <v>5640.8904362919902</v>
      </c>
      <c r="AW113" s="62">
        <v>5509.3079346336672</v>
      </c>
      <c r="AX113" s="62">
        <v>5324.1288980591553</v>
      </c>
      <c r="AY113" s="62">
        <v>5128.5446920508139</v>
      </c>
      <c r="AZ113" s="62">
        <v>5357.2532219516734</v>
      </c>
      <c r="BA113" s="62">
        <v>5481.0380764564707</v>
      </c>
      <c r="BB113" s="62">
        <v>5470.6200458126095</v>
      </c>
      <c r="BC113" s="62">
        <v>5324.7737200242109</v>
      </c>
      <c r="BD113" s="62">
        <v>5041.7643129936541</v>
      </c>
      <c r="BE113" s="62">
        <v>4624.6297750795247</v>
      </c>
      <c r="BF113" s="62">
        <v>4277.9553159771604</v>
      </c>
      <c r="BG113" s="62">
        <v>4094.9466097524873</v>
      </c>
      <c r="BH113" s="62">
        <v>4000.3545088631072</v>
      </c>
      <c r="BI113" s="62">
        <v>3846.4131449136198</v>
      </c>
      <c r="BJ113" s="62">
        <v>3669.7266355108713</v>
      </c>
      <c r="BK113" s="62">
        <v>3503.8735921818293</v>
      </c>
      <c r="BL113" s="62">
        <v>3345.1899889934648</v>
      </c>
      <c r="BM113" s="62">
        <v>3188.686074642771</v>
      </c>
      <c r="BN113" s="62">
        <v>3031.9734856577657</v>
      </c>
      <c r="BO113" s="62">
        <v>2872.130087719313</v>
      </c>
      <c r="BP113" s="62">
        <v>2715.7328367392756</v>
      </c>
      <c r="BQ113" s="62">
        <v>2570.9594453937902</v>
      </c>
      <c r="BR113" s="62">
        <v>2438.9033987030793</v>
      </c>
      <c r="BS113" s="62">
        <v>2307.9990509952854</v>
      </c>
      <c r="BT113" s="62">
        <v>2178.5082468145051</v>
      </c>
      <c r="BU113" s="62">
        <v>2046.9252746790075</v>
      </c>
      <c r="BV113" s="62">
        <v>1914.2434830995273</v>
      </c>
      <c r="BW113" s="62">
        <v>1784.6108536106069</v>
      </c>
      <c r="BX113" s="62">
        <v>1662.3526326353438</v>
      </c>
      <c r="BY113" s="62">
        <v>1548.684062966686</v>
      </c>
      <c r="BZ113" s="62">
        <v>1433.5349212532965</v>
      </c>
      <c r="CA113" s="62">
        <v>1311.7373219879569</v>
      </c>
      <c r="CB113" s="62">
        <v>1184.9611836825281</v>
      </c>
      <c r="CC113" s="62">
        <v>1063.6622644226563</v>
      </c>
      <c r="CD113" s="62">
        <v>948.26077678473564</v>
      </c>
      <c r="CE113" s="62">
        <v>839.81873103344878</v>
      </c>
      <c r="CF113" s="62">
        <v>737.11821392356853</v>
      </c>
      <c r="CG113" s="62">
        <v>638.6724527037436</v>
      </c>
      <c r="CH113" s="62">
        <v>544.05843917136622</v>
      </c>
      <c r="CI113" s="62">
        <v>452.92643346640222</v>
      </c>
      <c r="CJ113" s="62">
        <v>373.45853065763509</v>
      </c>
      <c r="CK113" s="62">
        <v>309.2754616415445</v>
      </c>
      <c r="CL113" s="62">
        <v>256.89036308366678</v>
      </c>
      <c r="CM113" s="62">
        <v>208.83143531615903</v>
      </c>
      <c r="CN113" s="62">
        <v>166.03274323619243</v>
      </c>
      <c r="CO113" s="62">
        <v>128.77933873430922</v>
      </c>
      <c r="CP113" s="62">
        <v>99.176393142661439</v>
      </c>
      <c r="CQ113" s="62">
        <v>75.775167965923401</v>
      </c>
      <c r="CR113" s="62">
        <v>57.149530325483148</v>
      </c>
      <c r="CS113" s="62">
        <v>43.806628171734445</v>
      </c>
      <c r="CT113" s="62">
        <v>34.263632103136317</v>
      </c>
      <c r="CU113" s="62">
        <v>26.983111841782048</v>
      </c>
      <c r="CV113" s="62">
        <v>20.877552056457599</v>
      </c>
      <c r="CW113" s="62">
        <v>15.614683696583002</v>
      </c>
      <c r="CX113" s="62">
        <v>11.492131264661277</v>
      </c>
      <c r="CY113" s="62">
        <v>8.5371003970736048</v>
      </c>
    </row>
    <row r="114" spans="1:103" x14ac:dyDescent="0.25">
      <c r="A114">
        <f t="shared" si="3"/>
        <v>2061</v>
      </c>
      <c r="B114" s="21">
        <f t="shared" si="2"/>
        <v>333160.78559753543</v>
      </c>
      <c r="C114" s="62">
        <v>4264.2043960632427</v>
      </c>
      <c r="D114" s="62">
        <v>4263.021169330751</v>
      </c>
      <c r="E114" s="62">
        <v>4235.378964074026</v>
      </c>
      <c r="F114" s="62">
        <v>4186.1313490213588</v>
      </c>
      <c r="G114" s="62">
        <v>4124.9755029780326</v>
      </c>
      <c r="H114" s="62">
        <v>4042.6519646029283</v>
      </c>
      <c r="I114" s="62">
        <v>3955.1302418452046</v>
      </c>
      <c r="J114" s="62">
        <v>3866.9162770237886</v>
      </c>
      <c r="K114" s="62">
        <v>3782.5185600195591</v>
      </c>
      <c r="L114" s="62">
        <v>3705.2484581883905</v>
      </c>
      <c r="M114" s="62">
        <v>3638.4187284654154</v>
      </c>
      <c r="N114" s="62">
        <v>3592.5130515121541</v>
      </c>
      <c r="O114" s="62">
        <v>3574.4297619252052</v>
      </c>
      <c r="P114" s="62">
        <v>3585.0899191516455</v>
      </c>
      <c r="Q114" s="62">
        <v>3610.88467879375</v>
      </c>
      <c r="R114" s="62">
        <v>3645.3761201801931</v>
      </c>
      <c r="S114" s="62">
        <v>3747.7962168808563</v>
      </c>
      <c r="T114" s="62">
        <v>3943.3466097940805</v>
      </c>
      <c r="U114" s="62">
        <v>4202.5047613395691</v>
      </c>
      <c r="V114" s="62">
        <v>4450.4749471396653</v>
      </c>
      <c r="W114" s="62">
        <v>4678.1297158821171</v>
      </c>
      <c r="X114" s="62">
        <v>4950.9773074219083</v>
      </c>
      <c r="Y114" s="62">
        <v>5286.2633266539879</v>
      </c>
      <c r="Z114" s="62">
        <v>5639.0372007638261</v>
      </c>
      <c r="AA114" s="62">
        <v>5973.6599274999471</v>
      </c>
      <c r="AB114" s="62">
        <v>6329.1254166195758</v>
      </c>
      <c r="AC114" s="62">
        <v>6464.6617344409697</v>
      </c>
      <c r="AD114" s="62">
        <v>6266.9410503337403</v>
      </c>
      <c r="AE114" s="62">
        <v>5855.7747401183442</v>
      </c>
      <c r="AF114" s="62">
        <v>5470.7216347901522</v>
      </c>
      <c r="AG114" s="62">
        <v>5071.571942747024</v>
      </c>
      <c r="AH114" s="62">
        <v>4738.9425674469103</v>
      </c>
      <c r="AI114" s="62">
        <v>4539.6653229816675</v>
      </c>
      <c r="AJ114" s="62">
        <v>4439.8833424896184</v>
      </c>
      <c r="AK114" s="62">
        <v>4317.9454472215693</v>
      </c>
      <c r="AL114" s="62">
        <v>4173.0294694538225</v>
      </c>
      <c r="AM114" s="62">
        <v>4168.5862897977522</v>
      </c>
      <c r="AN114" s="62">
        <v>4365.7921347923711</v>
      </c>
      <c r="AO114" s="62">
        <v>4688.927441454437</v>
      </c>
      <c r="AP114" s="62">
        <v>5001.1374128496027</v>
      </c>
      <c r="AQ114" s="62">
        <v>5329.8384476062538</v>
      </c>
      <c r="AR114" s="62">
        <v>5576.4524040570686</v>
      </c>
      <c r="AS114" s="62">
        <v>5678.0186043077947</v>
      </c>
      <c r="AT114" s="62">
        <v>5676.5748314656848</v>
      </c>
      <c r="AU114" s="62">
        <v>5684.0065328982446</v>
      </c>
      <c r="AV114" s="62">
        <v>5686.2006785360709</v>
      </c>
      <c r="AW114" s="62">
        <v>5627.9546114449849</v>
      </c>
      <c r="AX114" s="62">
        <v>5495.6110835500258</v>
      </c>
      <c r="AY114" s="62">
        <v>5309.7527743181645</v>
      </c>
      <c r="AZ114" s="62">
        <v>5113.3695602403186</v>
      </c>
      <c r="BA114" s="62">
        <v>5339.693915074813</v>
      </c>
      <c r="BB114" s="62">
        <v>5461.277359696086</v>
      </c>
      <c r="BC114" s="62">
        <v>5449.1784394894985</v>
      </c>
      <c r="BD114" s="62">
        <v>5302.1177223744435</v>
      </c>
      <c r="BE114" s="62">
        <v>5018.2570986025503</v>
      </c>
      <c r="BF114" s="62">
        <v>4600.9153029675153</v>
      </c>
      <c r="BG114" s="62">
        <v>4253.207998900446</v>
      </c>
      <c r="BH114" s="62">
        <v>4067.7632886263855</v>
      </c>
      <c r="BI114" s="62">
        <v>3970.1642769488353</v>
      </c>
      <c r="BJ114" s="62">
        <v>3814.0423349004877</v>
      </c>
      <c r="BK114" s="62">
        <v>3635.785768518273</v>
      </c>
      <c r="BL114" s="62">
        <v>3468.4794015892694</v>
      </c>
      <c r="BM114" s="62">
        <v>3308.0252186822181</v>
      </c>
      <c r="BN114" s="62">
        <v>3149.1825075700153</v>
      </c>
      <c r="BO114" s="62">
        <v>2989.7786172897308</v>
      </c>
      <c r="BP114" s="62">
        <v>2826.6464455888849</v>
      </c>
      <c r="BQ114" s="62">
        <v>2666.8973133694099</v>
      </c>
      <c r="BR114" s="62">
        <v>2519.4315842147103</v>
      </c>
      <c r="BS114" s="62">
        <v>2385.2360678980549</v>
      </c>
      <c r="BT114" s="62">
        <v>2251.8076347134838</v>
      </c>
      <c r="BU114" s="62">
        <v>2119.6100058259299</v>
      </c>
      <c r="BV114" s="62">
        <v>1985.1918403400493</v>
      </c>
      <c r="BW114" s="62">
        <v>1849.6183481414039</v>
      </c>
      <c r="BX114" s="62">
        <v>1717.3367106396747</v>
      </c>
      <c r="BY114" s="62">
        <v>1593.0463913161936</v>
      </c>
      <c r="BZ114" s="62">
        <v>1478.0741595710756</v>
      </c>
      <c r="CA114" s="62">
        <v>1361.6102585330739</v>
      </c>
      <c r="CB114" s="62">
        <v>1238.1538046338276</v>
      </c>
      <c r="CC114" s="62">
        <v>1109.8751544035692</v>
      </c>
      <c r="CD114" s="62">
        <v>987.94461754375652</v>
      </c>
      <c r="CE114" s="62">
        <v>872.5285028658476</v>
      </c>
      <c r="CF114" s="62">
        <v>765.170254563448</v>
      </c>
      <c r="CG114" s="62">
        <v>664.93500762132714</v>
      </c>
      <c r="CH114" s="62">
        <v>570.00535327177283</v>
      </c>
      <c r="CI114" s="62">
        <v>479.20631295371982</v>
      </c>
      <c r="CJ114" s="62">
        <v>392.23733149147381</v>
      </c>
      <c r="CK114" s="62">
        <v>317.27090547648288</v>
      </c>
      <c r="CL114" s="62">
        <v>257.83968880685467</v>
      </c>
      <c r="CM114" s="62">
        <v>210.38520790845101</v>
      </c>
      <c r="CN114" s="62">
        <v>167.30925225128789</v>
      </c>
      <c r="CO114" s="62">
        <v>129.41320128972714</v>
      </c>
      <c r="CP114" s="62">
        <v>100.37626410757426</v>
      </c>
      <c r="CQ114" s="62">
        <v>77.302430103814586</v>
      </c>
      <c r="CR114" s="62">
        <v>59.06248896211283</v>
      </c>
      <c r="CS114" s="62">
        <v>44.544850175148646</v>
      </c>
      <c r="CT114" s="62">
        <v>34.144807095960324</v>
      </c>
      <c r="CU114" s="62">
        <v>26.706577460883398</v>
      </c>
      <c r="CV114" s="62">
        <v>21.031820688743323</v>
      </c>
      <c r="CW114" s="62">
        <v>16.272879638419109</v>
      </c>
      <c r="CX114" s="62">
        <v>12.170769240538736</v>
      </c>
      <c r="CY114" s="62">
        <v>8.957471084398632</v>
      </c>
    </row>
    <row r="115" spans="1:103" x14ac:dyDescent="0.25">
      <c r="A115">
        <f t="shared" si="3"/>
        <v>2062</v>
      </c>
      <c r="B115" s="21">
        <f t="shared" si="2"/>
        <v>334891.14871099044</v>
      </c>
      <c r="C115" s="62">
        <v>4221.1089115492186</v>
      </c>
      <c r="D115" s="62">
        <v>4252.4235431706193</v>
      </c>
      <c r="E115" s="62">
        <v>4252.5029807844867</v>
      </c>
      <c r="F115" s="62">
        <v>4226.1651272516601</v>
      </c>
      <c r="G115" s="62">
        <v>4178.2244114848518</v>
      </c>
      <c r="H115" s="62">
        <v>4113.4971151691107</v>
      </c>
      <c r="I115" s="62">
        <v>4036.7988251998595</v>
      </c>
      <c r="J115" s="62">
        <v>3952.9458232621419</v>
      </c>
      <c r="K115" s="62">
        <v>3866.7532330583017</v>
      </c>
      <c r="L115" s="62">
        <v>3783.0375678699238</v>
      </c>
      <c r="M115" s="62">
        <v>3705.1203853007282</v>
      </c>
      <c r="N115" s="62">
        <v>3636.3239377440623</v>
      </c>
      <c r="O115" s="62">
        <v>3588.9330321676903</v>
      </c>
      <c r="P115" s="62">
        <v>3570.750156067731</v>
      </c>
      <c r="Q115" s="62">
        <v>3582.1104296402905</v>
      </c>
      <c r="R115" s="62">
        <v>3607.9334440605053</v>
      </c>
      <c r="S115" s="62">
        <v>3642.1006502883092</v>
      </c>
      <c r="T115" s="62">
        <v>3744.0978517034896</v>
      </c>
      <c r="U115" s="62">
        <v>3939.1146461842095</v>
      </c>
      <c r="V115" s="62">
        <v>4197.6713415104223</v>
      </c>
      <c r="W115" s="62">
        <v>4445.0416922670356</v>
      </c>
      <c r="X115" s="62">
        <v>4672.102879072635</v>
      </c>
      <c r="Y115" s="62">
        <v>4944.4018184047</v>
      </c>
      <c r="Z115" s="62">
        <v>5279.2179282532934</v>
      </c>
      <c r="AA115" s="62">
        <v>5631.6031833658481</v>
      </c>
      <c r="AB115" s="62">
        <v>5965.8544292487859</v>
      </c>
      <c r="AC115" s="62">
        <v>6320.9373208812194</v>
      </c>
      <c r="AD115" s="62">
        <v>6456.3474185872856</v>
      </c>
      <c r="AE115" s="62">
        <v>6258.8699108490355</v>
      </c>
      <c r="AF115" s="62">
        <v>5848.1832370718839</v>
      </c>
      <c r="AG115" s="62">
        <v>5463.5824397899942</v>
      </c>
      <c r="AH115" s="62">
        <v>5064.8876033551287</v>
      </c>
      <c r="AI115" s="62">
        <v>4732.6517105796784</v>
      </c>
      <c r="AJ115" s="62">
        <v>4533.6401073479783</v>
      </c>
      <c r="AK115" s="62">
        <v>4434.0093593977799</v>
      </c>
      <c r="AL115" s="62">
        <v>4312.2064849136495</v>
      </c>
      <c r="AM115" s="62">
        <v>4167.4107057511428</v>
      </c>
      <c r="AN115" s="62">
        <v>4162.8565913515085</v>
      </c>
      <c r="AO115" s="62">
        <v>4359.6293508128019</v>
      </c>
      <c r="AP115" s="62">
        <v>4682.0997438031154</v>
      </c>
      <c r="AQ115" s="62">
        <v>4993.6100620452453</v>
      </c>
      <c r="AR115" s="62">
        <v>5321.5544708995567</v>
      </c>
      <c r="AS115" s="62">
        <v>5567.3557550848955</v>
      </c>
      <c r="AT115" s="62">
        <v>5668.0796387127848</v>
      </c>
      <c r="AU115" s="62">
        <v>5665.769926400566</v>
      </c>
      <c r="AV115" s="62">
        <v>5672.2796419998804</v>
      </c>
      <c r="AW115" s="62">
        <v>5673.4876495623585</v>
      </c>
      <c r="AX115" s="62">
        <v>5614.3422930991319</v>
      </c>
      <c r="AY115" s="62">
        <v>5481.2539507254705</v>
      </c>
      <c r="AZ115" s="62">
        <v>5294.7395284904469</v>
      </c>
      <c r="BA115" s="62">
        <v>5097.5816239799951</v>
      </c>
      <c r="BB115" s="62">
        <v>5321.4949106607128</v>
      </c>
      <c r="BC115" s="62">
        <v>5440.8639181412727</v>
      </c>
      <c r="BD115" s="62">
        <v>5427.0859439802789</v>
      </c>
      <c r="BE115" s="62">
        <v>5278.8290679985266</v>
      </c>
      <c r="BF115" s="62">
        <v>4994.1521187616881</v>
      </c>
      <c r="BG115" s="62">
        <v>4576.6537207716246</v>
      </c>
      <c r="BH115" s="62">
        <v>4227.9565396596499</v>
      </c>
      <c r="BI115" s="62">
        <v>4040.0995846584092</v>
      </c>
      <c r="BJ115" s="62">
        <v>3939.5063403985187</v>
      </c>
      <c r="BK115" s="62">
        <v>3781.2238567937529</v>
      </c>
      <c r="BL115" s="62">
        <v>3601.4199974026674</v>
      </c>
      <c r="BM115" s="62">
        <v>3432.6811633159969</v>
      </c>
      <c r="BN115" s="62">
        <v>3270.4765958482344</v>
      </c>
      <c r="BO115" s="62">
        <v>3109.3154791127618</v>
      </c>
      <c r="BP115" s="62">
        <v>2947.240555788102</v>
      </c>
      <c r="BQ115" s="62">
        <v>2780.8412225846496</v>
      </c>
      <c r="BR115" s="62">
        <v>2617.7614146135443</v>
      </c>
      <c r="BS115" s="62">
        <v>2467.6216978027442</v>
      </c>
      <c r="BT115" s="62">
        <v>2331.3050263646983</v>
      </c>
      <c r="BU115" s="62">
        <v>2195.3689032071193</v>
      </c>
      <c r="BV115" s="62">
        <v>2060.4821097708173</v>
      </c>
      <c r="BW115" s="62">
        <v>1923.2464073362348</v>
      </c>
      <c r="BX115" s="62">
        <v>1784.7992751347003</v>
      </c>
      <c r="BY115" s="62">
        <v>1649.8856321205578</v>
      </c>
      <c r="BZ115" s="62">
        <v>1523.5794677536169</v>
      </c>
      <c r="CA115" s="62">
        <v>1407.3179344955061</v>
      </c>
      <c r="CB115" s="62">
        <v>1289.5537183731076</v>
      </c>
      <c r="CC115" s="62">
        <v>1164.4544540269767</v>
      </c>
      <c r="CD115" s="62">
        <v>1034.6894936316457</v>
      </c>
      <c r="CE115" s="62">
        <v>912.14229055278258</v>
      </c>
      <c r="CF115" s="62">
        <v>796.72595310694851</v>
      </c>
      <c r="CG115" s="62">
        <v>690.4636983188816</v>
      </c>
      <c r="CH115" s="62">
        <v>592.70454292198121</v>
      </c>
      <c r="CI115" s="62">
        <v>501.30157172928159</v>
      </c>
      <c r="CJ115" s="62">
        <v>414.32616685526204</v>
      </c>
      <c r="CK115" s="62">
        <v>331.52893779280021</v>
      </c>
      <c r="CL115" s="62">
        <v>261.07077890128909</v>
      </c>
      <c r="CM115" s="62">
        <v>206.39676606629516</v>
      </c>
      <c r="CN115" s="62">
        <v>163.87620457921051</v>
      </c>
      <c r="CO115" s="62">
        <v>125.78622424353564</v>
      </c>
      <c r="CP115" s="62">
        <v>97.29526453835507</v>
      </c>
      <c r="CQ115" s="62">
        <v>75.464752223028981</v>
      </c>
      <c r="CR115" s="62">
        <v>58.117412377197525</v>
      </c>
      <c r="CS115" s="62">
        <v>44.404283570710213</v>
      </c>
      <c r="CT115" s="62">
        <v>33.489651275294698</v>
      </c>
      <c r="CU115" s="62">
        <v>25.670704425084605</v>
      </c>
      <c r="CV115" s="62">
        <v>20.078504303076731</v>
      </c>
      <c r="CW115" s="62">
        <v>15.812116053394982</v>
      </c>
      <c r="CX115" s="62">
        <v>12.234255187584791</v>
      </c>
      <c r="CY115" s="62">
        <v>9.1502118879079912</v>
      </c>
    </row>
    <row r="116" spans="1:103" x14ac:dyDescent="0.25">
      <c r="A116">
        <f t="shared" si="3"/>
        <v>2063</v>
      </c>
      <c r="B116" s="21">
        <f t="shared" si="2"/>
        <v>336399.75019540987</v>
      </c>
      <c r="C116" s="62">
        <v>4137.6822788451127</v>
      </c>
      <c r="D116" s="62">
        <v>4222.9287971753538</v>
      </c>
      <c r="E116" s="62">
        <v>4251.5082736370887</v>
      </c>
      <c r="F116" s="62">
        <v>4249.9973377978285</v>
      </c>
      <c r="G116" s="62">
        <v>4223.0086979823045</v>
      </c>
      <c r="H116" s="62">
        <v>4175.1513569705749</v>
      </c>
      <c r="I116" s="62">
        <v>4111.2545658540348</v>
      </c>
      <c r="J116" s="62">
        <v>4036.1468809344515</v>
      </c>
      <c r="K116" s="62">
        <v>3953.3481064553966</v>
      </c>
      <c r="L116" s="62">
        <v>3867.0330016808989</v>
      </c>
      <c r="M116" s="62">
        <v>3782.4659876045512</v>
      </c>
      <c r="N116" s="62">
        <v>3704.0731057383232</v>
      </c>
      <c r="O116" s="62">
        <v>3634.9718771325361</v>
      </c>
      <c r="P116" s="62">
        <v>3587.2382086741736</v>
      </c>
      <c r="Q116" s="62">
        <v>3568.6868624760741</v>
      </c>
      <c r="R116" s="62">
        <v>3579.6668545268581</v>
      </c>
      <c r="S116" s="62">
        <v>3605.0980075982029</v>
      </c>
      <c r="T116" s="62">
        <v>3638.8573723157465</v>
      </c>
      <c r="U116" s="62">
        <v>3740.5282542034111</v>
      </c>
      <c r="V116" s="62">
        <v>3935.3479600269866</v>
      </c>
      <c r="W116" s="62">
        <v>4193.799510523183</v>
      </c>
      <c r="X116" s="62">
        <v>4441.0684219944496</v>
      </c>
      <c r="Y116" s="62">
        <v>4668.0471604311388</v>
      </c>
      <c r="Z116" s="62">
        <v>4940.2900534000673</v>
      </c>
      <c r="AA116" s="62">
        <v>5275.0704973812108</v>
      </c>
      <c r="AB116" s="62">
        <v>5627.4402355254597</v>
      </c>
      <c r="AC116" s="62">
        <v>5961.6882390568107</v>
      </c>
      <c r="AD116" s="62">
        <v>6316.7655723722382</v>
      </c>
      <c r="AE116" s="62">
        <v>6452.2212945970568</v>
      </c>
      <c r="AF116" s="62">
        <v>6254.8609747090013</v>
      </c>
      <c r="AG116" s="62">
        <v>5844.3266914564092</v>
      </c>
      <c r="AH116" s="62">
        <v>5459.8375237077071</v>
      </c>
      <c r="AI116" s="62">
        <v>5061.2063763218612</v>
      </c>
      <c r="AJ116" s="62">
        <v>4729.0063810104029</v>
      </c>
      <c r="AK116" s="62">
        <v>4529.998483323373</v>
      </c>
      <c r="AL116" s="62">
        <v>4430.311457413497</v>
      </c>
      <c r="AM116" s="62">
        <v>4308.3837523932907</v>
      </c>
      <c r="AN116" s="62">
        <v>4163.4135810347434</v>
      </c>
      <c r="AO116" s="62">
        <v>4158.4588046176477</v>
      </c>
      <c r="AP116" s="62">
        <v>4354.5217206780626</v>
      </c>
      <c r="AQ116" s="62">
        <v>4676.0518317083224</v>
      </c>
      <c r="AR116" s="62">
        <v>4986.5630424687579</v>
      </c>
      <c r="AS116" s="62">
        <v>5313.4252006828401</v>
      </c>
      <c r="AT116" s="62">
        <v>5558.0687337552936</v>
      </c>
      <c r="AU116" s="62">
        <v>5657.5827570483743</v>
      </c>
      <c r="AV116" s="62">
        <v>5654.0101487932534</v>
      </c>
      <c r="AW116" s="62">
        <v>5659.1738252911309</v>
      </c>
      <c r="AX116" s="62">
        <v>5658.9507978212996</v>
      </c>
      <c r="AY116" s="62">
        <v>5598.3781118704328</v>
      </c>
      <c r="AZ116" s="62">
        <v>5463.9036641935882</v>
      </c>
      <c r="BA116" s="62">
        <v>5276.009852955096</v>
      </c>
      <c r="BB116" s="62">
        <v>5077.3090522826042</v>
      </c>
      <c r="BC116" s="62">
        <v>5297.4960490952753</v>
      </c>
      <c r="BD116" s="62">
        <v>5413.3201735591401</v>
      </c>
      <c r="BE116" s="62">
        <v>5396.6919158611045</v>
      </c>
      <c r="BF116" s="62">
        <v>5246.2303212835723</v>
      </c>
      <c r="BG116" s="62">
        <v>4959.878960717755</v>
      </c>
      <c r="BH116" s="62">
        <v>4541.6896232205763</v>
      </c>
      <c r="BI116" s="62">
        <v>4191.1639862784177</v>
      </c>
      <c r="BJ116" s="62">
        <v>3999.5136898325472</v>
      </c>
      <c r="BK116" s="62">
        <v>3894.3869150962978</v>
      </c>
      <c r="BL116" s="62">
        <v>3732.8841310780613</v>
      </c>
      <c r="BM116" s="62">
        <v>3550.8523792375918</v>
      </c>
      <c r="BN116" s="62">
        <v>3380.1189159597084</v>
      </c>
      <c r="BO116" s="62">
        <v>3215.5208788267482</v>
      </c>
      <c r="BP116" s="62">
        <v>3051.2444485468554</v>
      </c>
      <c r="BQ116" s="62">
        <v>2885.6868758516825</v>
      </c>
      <c r="BR116" s="62">
        <v>2715.1090830972607</v>
      </c>
      <c r="BS116" s="62">
        <v>2548.0144090534832</v>
      </c>
      <c r="BT116" s="62">
        <v>2395.0783289465026</v>
      </c>
      <c r="BU116" s="62">
        <v>2256.9781575842412</v>
      </c>
      <c r="BV116" s="62">
        <v>2118.9898577474537</v>
      </c>
      <c r="BW116" s="62">
        <v>1982.181157706761</v>
      </c>
      <c r="BX116" s="62">
        <v>1842.8118064213991</v>
      </c>
      <c r="BY116" s="62">
        <v>1701.8607247130692</v>
      </c>
      <c r="BZ116" s="62">
        <v>1564.6662491131133</v>
      </c>
      <c r="CA116" s="62">
        <v>1437.0225666031686</v>
      </c>
      <c r="CB116" s="62">
        <v>1320.2209503371989</v>
      </c>
      <c r="CC116" s="62">
        <v>1203.0116050817471</v>
      </c>
      <c r="CD116" s="62">
        <v>1079.6586833525209</v>
      </c>
      <c r="CE116" s="62">
        <v>952.75081026659541</v>
      </c>
      <c r="CF116" s="62">
        <v>833.68203004403608</v>
      </c>
      <c r="CG116" s="62">
        <v>722.17843047066947</v>
      </c>
      <c r="CH116" s="62">
        <v>620.71960759357603</v>
      </c>
      <c r="CI116" s="62">
        <v>528.87488613693449</v>
      </c>
      <c r="CJ116" s="62">
        <v>444.18639348508896</v>
      </c>
      <c r="CK116" s="62">
        <v>364.03832636531934</v>
      </c>
      <c r="CL116" s="62">
        <v>288.20926125101926</v>
      </c>
      <c r="CM116" s="62">
        <v>224.35659715094846</v>
      </c>
      <c r="CN116" s="62">
        <v>175.59605489899167</v>
      </c>
      <c r="CO116" s="62">
        <v>138.40313522616515</v>
      </c>
      <c r="CP116" s="62">
        <v>106.23389678976824</v>
      </c>
      <c r="CQ116" s="62">
        <v>82.171598307053856</v>
      </c>
      <c r="CR116" s="62">
        <v>63.734441089551161</v>
      </c>
      <c r="CS116" s="62">
        <v>49.083587851512249</v>
      </c>
      <c r="CT116" s="62">
        <v>37.502040515512626</v>
      </c>
      <c r="CU116" s="62">
        <v>28.283988795281971</v>
      </c>
      <c r="CV116" s="62">
        <v>21.680426301175306</v>
      </c>
      <c r="CW116" s="62">
        <v>16.957482956927141</v>
      </c>
      <c r="CX116" s="62">
        <v>13.354266056924965</v>
      </c>
      <c r="CY116" s="62">
        <v>10.332551205140119</v>
      </c>
    </row>
    <row r="117" spans="1:103" x14ac:dyDescent="0.25">
      <c r="A117">
        <f t="shared" si="3"/>
        <v>2064</v>
      </c>
      <c r="B117" s="21">
        <f t="shared" si="2"/>
        <v>337794.44376506959</v>
      </c>
      <c r="C117" s="62">
        <v>4018.0672968921717</v>
      </c>
      <c r="D117" s="62">
        <v>4133.6163699557737</v>
      </c>
      <c r="E117" s="62">
        <v>4224.8172353778864</v>
      </c>
      <c r="F117" s="62">
        <v>4250.6608618903301</v>
      </c>
      <c r="G117" s="62">
        <v>4247.558857808318</v>
      </c>
      <c r="H117" s="62">
        <v>4219.9187369204701</v>
      </c>
      <c r="I117" s="62">
        <v>4172.1440758741937</v>
      </c>
      <c r="J117" s="62">
        <v>4109.0770951672293</v>
      </c>
      <c r="K117" s="62">
        <v>4035.5593205076893</v>
      </c>
      <c r="L117" s="62">
        <v>3953.8140786976701</v>
      </c>
      <c r="M117" s="62">
        <v>3867.3748381767214</v>
      </c>
      <c r="N117" s="62">
        <v>3781.9548540366104</v>
      </c>
      <c r="O117" s="62">
        <v>3703.0848832940983</v>
      </c>
      <c r="P117" s="62">
        <v>3633.6774840599387</v>
      </c>
      <c r="Q117" s="62">
        <v>3585.6003579299604</v>
      </c>
      <c r="R117" s="62">
        <v>3566.6798468440961</v>
      </c>
      <c r="S117" s="62">
        <v>3577.2800205661883</v>
      </c>
      <c r="T117" s="62">
        <v>3602.3193122886628</v>
      </c>
      <c r="U117" s="62">
        <v>3635.670835495946</v>
      </c>
      <c r="V117" s="62">
        <v>3737.0172506284293</v>
      </c>
      <c r="W117" s="62">
        <v>3931.6431101464459</v>
      </c>
      <c r="X117" s="62">
        <v>4189.9929897607553</v>
      </c>
      <c r="Y117" s="62">
        <v>4437.1648622809726</v>
      </c>
      <c r="Z117" s="62">
        <v>4664.0648578934206</v>
      </c>
      <c r="AA117" s="62">
        <v>4936.2558732369662</v>
      </c>
      <c r="AB117" s="62">
        <v>5271.0055148780393</v>
      </c>
      <c r="AC117" s="62">
        <v>5623.365989160613</v>
      </c>
      <c r="AD117" s="62">
        <v>5957.6160770608412</v>
      </c>
      <c r="AE117" s="62">
        <v>6312.6934103762687</v>
      </c>
      <c r="AF117" s="62">
        <v>6448.1968414887151</v>
      </c>
      <c r="AG117" s="62">
        <v>6250.9509302923507</v>
      </c>
      <c r="AH117" s="62">
        <v>5840.5625528611463</v>
      </c>
      <c r="AI117" s="62">
        <v>5456.178529942461</v>
      </c>
      <c r="AJ117" s="62">
        <v>5057.6045869024601</v>
      </c>
      <c r="AK117" s="62">
        <v>4725.4353939310731</v>
      </c>
      <c r="AL117" s="62">
        <v>4526.4281910336695</v>
      </c>
      <c r="AM117" s="62">
        <v>4426.6830343917791</v>
      </c>
      <c r="AN117" s="62">
        <v>4304.6288776597039</v>
      </c>
      <c r="AO117" s="62">
        <v>4159.4815349466144</v>
      </c>
      <c r="AP117" s="62">
        <v>4154.1258649155152</v>
      </c>
      <c r="AQ117" s="62">
        <v>4349.481485137012</v>
      </c>
      <c r="AR117" s="62">
        <v>4670.0766409276803</v>
      </c>
      <c r="AS117" s="62">
        <v>4979.5929129441765</v>
      </c>
      <c r="AT117" s="62">
        <v>5305.3779156419505</v>
      </c>
      <c r="AU117" s="62">
        <v>5548.8669399531054</v>
      </c>
      <c r="AV117" s="62">
        <v>5647.1722608940863</v>
      </c>
      <c r="AW117" s="62">
        <v>5642.336525099523</v>
      </c>
      <c r="AX117" s="62">
        <v>5646.1530045132531</v>
      </c>
      <c r="AY117" s="62">
        <v>5644.4989420111115</v>
      </c>
      <c r="AZ117" s="62">
        <v>5582.4968422037291</v>
      </c>
      <c r="BA117" s="62">
        <v>5446.6337416617398</v>
      </c>
      <c r="BB117" s="62">
        <v>5257.3570674716502</v>
      </c>
      <c r="BC117" s="62">
        <v>5057.1094334959062</v>
      </c>
      <c r="BD117" s="62">
        <v>5273.5720162689304</v>
      </c>
      <c r="BE117" s="62">
        <v>5385.8517433763645</v>
      </c>
      <c r="BF117" s="62">
        <v>5366.3716589661635</v>
      </c>
      <c r="BG117" s="62">
        <v>5213.7021940002269</v>
      </c>
      <c r="BH117" s="62">
        <v>4925.6709814212909</v>
      </c>
      <c r="BI117" s="62">
        <v>4506.783710392735</v>
      </c>
      <c r="BJ117" s="62">
        <v>4154.4233629085184</v>
      </c>
      <c r="BK117" s="62">
        <v>3958.9748649939911</v>
      </c>
      <c r="BL117" s="62">
        <v>3849.3112411577331</v>
      </c>
      <c r="BM117" s="62">
        <v>3684.5838984055922</v>
      </c>
      <c r="BN117" s="62">
        <v>3500.3203375630683</v>
      </c>
      <c r="BO117" s="62">
        <v>3327.5890696654428</v>
      </c>
      <c r="BP117" s="62">
        <v>3160.5935551878019</v>
      </c>
      <c r="BQ117" s="62">
        <v>2993.1977548821642</v>
      </c>
      <c r="BR117" s="62">
        <v>2824.1537064152544</v>
      </c>
      <c r="BS117" s="62">
        <v>2649.3928334883421</v>
      </c>
      <c r="BT117" s="62">
        <v>2478.2790685569562</v>
      </c>
      <c r="BU117" s="62">
        <v>2322.5431268441089</v>
      </c>
      <c r="BV117" s="62">
        <v>2182.6559586812655</v>
      </c>
      <c r="BW117" s="62">
        <v>2042.6130479056371</v>
      </c>
      <c r="BX117" s="62">
        <v>1903.8793487208152</v>
      </c>
      <c r="BY117" s="62">
        <v>1762.3725905696415</v>
      </c>
      <c r="BZ117" s="62">
        <v>1618.9147371391323</v>
      </c>
      <c r="CA117" s="62">
        <v>1479.4359476145626</v>
      </c>
      <c r="CB117" s="62">
        <v>1350.4528218040109</v>
      </c>
      <c r="CC117" s="62">
        <v>1233.1082983402027</v>
      </c>
      <c r="CD117" s="62">
        <v>1116.4524252981844</v>
      </c>
      <c r="CE117" s="62">
        <v>994.84440977336351</v>
      </c>
      <c r="CF117" s="62">
        <v>870.79319691788169</v>
      </c>
      <c r="CG117" s="62">
        <v>755.20254617651426</v>
      </c>
      <c r="CH117" s="62">
        <v>647.61103183923603</v>
      </c>
      <c r="CI117" s="62">
        <v>550.95607981224066</v>
      </c>
      <c r="CJ117" s="62">
        <v>465.02696523706481</v>
      </c>
      <c r="CK117" s="62">
        <v>387.05423278232206</v>
      </c>
      <c r="CL117" s="62">
        <v>313.73524306021517</v>
      </c>
      <c r="CM117" s="62">
        <v>244.87583658427042</v>
      </c>
      <c r="CN117" s="62">
        <v>187.6305719746737</v>
      </c>
      <c r="CO117" s="62">
        <v>144.78559386004781</v>
      </c>
      <c r="CP117" s="62">
        <v>114.11862377739497</v>
      </c>
      <c r="CQ117" s="62">
        <v>87.593869028671122</v>
      </c>
      <c r="CR117" s="62">
        <v>67.75359313260067</v>
      </c>
      <c r="CS117" s="62">
        <v>52.551459130428832</v>
      </c>
      <c r="CT117" s="62">
        <v>40.471276077079096</v>
      </c>
      <c r="CU117" s="62">
        <v>30.921851918173413</v>
      </c>
      <c r="CV117" s="62">
        <v>23.321219356616389</v>
      </c>
      <c r="CW117" s="62">
        <v>17.876332124661484</v>
      </c>
      <c r="CX117" s="62">
        <v>13.982086566253683</v>
      </c>
      <c r="CY117" s="62">
        <v>11.011097844590944</v>
      </c>
    </row>
    <row r="118" spans="1:103" x14ac:dyDescent="0.25">
      <c r="A118">
        <f t="shared" si="3"/>
        <v>2065</v>
      </c>
      <c r="B118" s="21">
        <f t="shared" si="2"/>
        <v>339069.38030646084</v>
      </c>
      <c r="C118" s="62">
        <v>3878.3413976280754</v>
      </c>
      <c r="D118" s="62">
        <v>4036.1172365770904</v>
      </c>
      <c r="E118" s="62">
        <v>4147.5580185841882</v>
      </c>
      <c r="F118" s="62">
        <v>4226.3612895226361</v>
      </c>
      <c r="G118" s="62">
        <v>4249.4651289445765</v>
      </c>
      <c r="H118" s="62">
        <v>4244.7722882163534</v>
      </c>
      <c r="I118" s="62">
        <v>4216.4825390285168</v>
      </c>
      <c r="J118" s="62">
        <v>4168.7944950889059</v>
      </c>
      <c r="K118" s="62">
        <v>4106.5628831085223</v>
      </c>
      <c r="L118" s="62">
        <v>4034.6415034121969</v>
      </c>
      <c r="M118" s="62">
        <v>3953.9569737640127</v>
      </c>
      <c r="N118" s="62">
        <v>3867.4005453928712</v>
      </c>
      <c r="O118" s="62">
        <v>3781.1343074887109</v>
      </c>
      <c r="P118" s="62">
        <v>3701.7932693800035</v>
      </c>
      <c r="Q118" s="62">
        <v>3632.0854894310191</v>
      </c>
      <c r="R118" s="62">
        <v>3583.6686111740946</v>
      </c>
      <c r="S118" s="62">
        <v>3564.3805563762585</v>
      </c>
      <c r="T118" s="62">
        <v>3574.5995221904072</v>
      </c>
      <c r="U118" s="62">
        <v>3599.244868195135</v>
      </c>
      <c r="V118" s="62">
        <v>3632.1862339267391</v>
      </c>
      <c r="W118" s="62">
        <v>3733.1993816354493</v>
      </c>
      <c r="X118" s="62">
        <v>3927.6149514934345</v>
      </c>
      <c r="Y118" s="62">
        <v>4185.8427797301702</v>
      </c>
      <c r="Z118" s="62">
        <v>4432.8970012071095</v>
      </c>
      <c r="AA118" s="62">
        <v>4659.6994946754248</v>
      </c>
      <c r="AB118" s="62">
        <v>4931.8166307221081</v>
      </c>
      <c r="AC118" s="62">
        <v>5266.5083732277099</v>
      </c>
      <c r="AD118" s="62">
        <v>5618.8301708877889</v>
      </c>
      <c r="AE118" s="62">
        <v>5953.0554779580343</v>
      </c>
      <c r="AF118" s="62">
        <v>6308.1033985126433</v>
      </c>
      <c r="AG118" s="62">
        <v>6443.6436534752493</v>
      </c>
      <c r="AH118" s="62">
        <v>6246.5281311319668</v>
      </c>
      <c r="AI118" s="62">
        <v>5836.319241020723</v>
      </c>
      <c r="AJ118" s="62">
        <v>5452.0720916582923</v>
      </c>
      <c r="AK118" s="62">
        <v>5053.5880080765428</v>
      </c>
      <c r="AL118" s="62">
        <v>4721.4769458371684</v>
      </c>
      <c r="AM118" s="62">
        <v>4522.4861862942389</v>
      </c>
      <c r="AN118" s="62">
        <v>4422.6914679923848</v>
      </c>
      <c r="AO118" s="62">
        <v>4300.5203550066572</v>
      </c>
      <c r="AP118" s="62">
        <v>4155.207883959205</v>
      </c>
      <c r="AQ118" s="62">
        <v>4149.4517835071847</v>
      </c>
      <c r="AR118" s="62">
        <v>4344.0838961318323</v>
      </c>
      <c r="AS118" s="62">
        <v>4663.717463080593</v>
      </c>
      <c r="AT118" s="62">
        <v>4972.2128575404586</v>
      </c>
      <c r="AU118" s="62">
        <v>5296.8938395230643</v>
      </c>
      <c r="AV118" s="62">
        <v>5539.2082061737774</v>
      </c>
      <c r="AW118" s="62">
        <v>5636.2960240940674</v>
      </c>
      <c r="AX118" s="62">
        <v>5630.1971607600608</v>
      </c>
      <c r="AY118" s="62">
        <v>5632.6659798965602</v>
      </c>
      <c r="AZ118" s="62">
        <v>5629.5804191690258</v>
      </c>
      <c r="BA118" s="62">
        <v>5566.1535374359646</v>
      </c>
      <c r="BB118" s="62">
        <v>5428.9124374697576</v>
      </c>
      <c r="BC118" s="62">
        <v>5238.2672593136676</v>
      </c>
      <c r="BD118" s="62">
        <v>5036.4892353891446</v>
      </c>
      <c r="BE118" s="62">
        <v>5249.2083331068316</v>
      </c>
      <c r="BF118" s="62">
        <v>5357.9330464619488</v>
      </c>
      <c r="BG118" s="62">
        <v>5335.601965074361</v>
      </c>
      <c r="BH118" s="62">
        <v>5180.7360511514071</v>
      </c>
      <c r="BI118" s="62">
        <v>4891.0478546071663</v>
      </c>
      <c r="BJ118" s="62">
        <v>4471.4968468398201</v>
      </c>
      <c r="BK118" s="62">
        <v>4117.329896164315</v>
      </c>
      <c r="BL118" s="62">
        <v>3918.0979431609021</v>
      </c>
      <c r="BM118" s="62">
        <v>3803.9047455045047</v>
      </c>
      <c r="BN118" s="62">
        <v>3635.9653132749509</v>
      </c>
      <c r="BO118" s="62">
        <v>3449.4839938309942</v>
      </c>
      <c r="BP118" s="62">
        <v>3274.768686695827</v>
      </c>
      <c r="BQ118" s="62">
        <v>3105.3879330512873</v>
      </c>
      <c r="BR118" s="62">
        <v>2934.8860846762091</v>
      </c>
      <c r="BS118" s="62">
        <v>2762.3677331417116</v>
      </c>
      <c r="BT118" s="62">
        <v>2583.4367223806071</v>
      </c>
      <c r="BU118" s="62">
        <v>2408.3162593215166</v>
      </c>
      <c r="BV118" s="62">
        <v>2249.7920502149982</v>
      </c>
      <c r="BW118" s="62">
        <v>2108.1291092651568</v>
      </c>
      <c r="BX118" s="62">
        <v>1966.0417393109444</v>
      </c>
      <c r="BY118" s="62">
        <v>1825.3938728097648</v>
      </c>
      <c r="BZ118" s="62">
        <v>1681.7611798839805</v>
      </c>
      <c r="CA118" s="62">
        <v>1535.8068484803928</v>
      </c>
      <c r="CB118" s="62">
        <v>1394.0544670083857</v>
      </c>
      <c r="CC118" s="62">
        <v>1263.7417968690515</v>
      </c>
      <c r="CD118" s="62">
        <v>1145.8639302755851</v>
      </c>
      <c r="CE118" s="62">
        <v>1029.7711942370549</v>
      </c>
      <c r="CF118" s="62">
        <v>909.9191187659959</v>
      </c>
      <c r="CG118" s="62">
        <v>788.73495576127391</v>
      </c>
      <c r="CH118" s="62">
        <v>676.63327219015525</v>
      </c>
      <c r="CI118" s="62">
        <v>572.96436584617391</v>
      </c>
      <c r="CJ118" s="62">
        <v>481.12290258013138</v>
      </c>
      <c r="CK118" s="62">
        <v>401.11831615540848</v>
      </c>
      <c r="CL118" s="62">
        <v>329.87044540548942</v>
      </c>
      <c r="CM118" s="62">
        <v>263.38844874104518</v>
      </c>
      <c r="CN118" s="62">
        <v>201.50715462929767</v>
      </c>
      <c r="CO118" s="62">
        <v>150.87603484707606</v>
      </c>
      <c r="CP118" s="62">
        <v>116.42386459031719</v>
      </c>
      <c r="CQ118" s="62">
        <v>91.764179347396833</v>
      </c>
      <c r="CR118" s="62">
        <v>70.435300051975901</v>
      </c>
      <c r="CS118" s="62">
        <v>54.481491853410155</v>
      </c>
      <c r="CT118" s="62">
        <v>42.257270206997475</v>
      </c>
      <c r="CU118" s="62">
        <v>32.543447453409811</v>
      </c>
      <c r="CV118" s="62">
        <v>24.864638840264192</v>
      </c>
      <c r="CW118" s="62">
        <v>18.752877355189753</v>
      </c>
      <c r="CX118" s="62">
        <v>14.374577022247665</v>
      </c>
      <c r="CY118" s="62">
        <v>11.243166600215197</v>
      </c>
    </row>
    <row r="119" spans="1:103" x14ac:dyDescent="0.25">
      <c r="A119">
        <f t="shared" si="3"/>
        <v>2066</v>
      </c>
      <c r="B119" s="21">
        <f t="shared" si="2"/>
        <v>340219.44500813191</v>
      </c>
      <c r="C119" s="62">
        <v>3741.0820015350573</v>
      </c>
      <c r="D119" s="62">
        <v>3929.691214491434</v>
      </c>
      <c r="E119" s="62">
        <v>4070.8097037618882</v>
      </c>
      <c r="F119" s="62">
        <v>4168.9570758613099</v>
      </c>
      <c r="G119" s="62">
        <v>4226.8316620992055</v>
      </c>
      <c r="H119" s="62">
        <v>4247.1908509032628</v>
      </c>
      <c r="I119" s="62">
        <v>4240.9076367219122</v>
      </c>
      <c r="J119" s="62">
        <v>4211.9759019199701</v>
      </c>
      <c r="K119" s="62">
        <v>4164.3862865106603</v>
      </c>
      <c r="L119" s="62">
        <v>4103.0057918217053</v>
      </c>
      <c r="M119" s="62">
        <v>4032.6993348119468</v>
      </c>
      <c r="N119" s="62">
        <v>3953.0958978212825</v>
      </c>
      <c r="O119" s="62">
        <v>3866.4440516748855</v>
      </c>
      <c r="P119" s="62">
        <v>3779.3537932746963</v>
      </c>
      <c r="Q119" s="62">
        <v>3699.5618366989384</v>
      </c>
      <c r="R119" s="62">
        <v>3629.5712773723117</v>
      </c>
      <c r="S119" s="62">
        <v>3580.8271532017034</v>
      </c>
      <c r="T119" s="62">
        <v>3561.1759550261913</v>
      </c>
      <c r="U119" s="62">
        <v>3571.0113969669778</v>
      </c>
      <c r="V119" s="62">
        <v>3595.2567757438692</v>
      </c>
      <c r="W119" s="62">
        <v>3627.778951734661</v>
      </c>
      <c r="X119" s="62">
        <v>3728.4335879965329</v>
      </c>
      <c r="Y119" s="62">
        <v>3922.5897697276073</v>
      </c>
      <c r="Z119" s="62">
        <v>4180.6295415723316</v>
      </c>
      <c r="AA119" s="62">
        <v>4427.503349343142</v>
      </c>
      <c r="AB119" s="62">
        <v>4654.1509047249356</v>
      </c>
      <c r="AC119" s="62">
        <v>4926.1249141087337</v>
      </c>
      <c r="AD119" s="62">
        <v>5260.6742247410766</v>
      </c>
      <c r="AE119" s="62">
        <v>5612.8674863204087</v>
      </c>
      <c r="AF119" s="62">
        <v>5946.9830166298016</v>
      </c>
      <c r="AG119" s="62">
        <v>6301.91189656188</v>
      </c>
      <c r="AH119" s="62">
        <v>6437.4542358933641</v>
      </c>
      <c r="AI119" s="62">
        <v>6240.5191272562097</v>
      </c>
      <c r="AJ119" s="62">
        <v>5830.5941745053169</v>
      </c>
      <c r="AK119" s="62">
        <v>5446.5811692467332</v>
      </c>
      <c r="AL119" s="62">
        <v>5048.2883844085809</v>
      </c>
      <c r="AM119" s="62">
        <v>4716.3192908493811</v>
      </c>
      <c r="AN119" s="62">
        <v>4517.3959259001413</v>
      </c>
      <c r="AO119" s="62">
        <v>4417.5766583648474</v>
      </c>
      <c r="AP119" s="62">
        <v>4295.320086255163</v>
      </c>
      <c r="AQ119" s="62">
        <v>4149.8790791269648</v>
      </c>
      <c r="AR119" s="62">
        <v>4143.7237062367349</v>
      </c>
      <c r="AS119" s="62">
        <v>4337.5834443941949</v>
      </c>
      <c r="AT119" s="62">
        <v>4656.1739005183035</v>
      </c>
      <c r="AU119" s="62">
        <v>4963.5706009834657</v>
      </c>
      <c r="AV119" s="62">
        <v>5287.0646506889088</v>
      </c>
      <c r="AW119" s="62">
        <v>5528.1425234024955</v>
      </c>
      <c r="AX119" s="62">
        <v>5623.9887522617382</v>
      </c>
      <c r="AY119" s="62">
        <v>5616.6279193709988</v>
      </c>
      <c r="AZ119" s="62">
        <v>5617.7486150371833</v>
      </c>
      <c r="BA119" s="62">
        <v>5613.2317876807974</v>
      </c>
      <c r="BB119" s="62">
        <v>5548.3967989730736</v>
      </c>
      <c r="BC119" s="62">
        <v>5409.8122074673893</v>
      </c>
      <c r="BD119" s="62">
        <v>5217.8473922156363</v>
      </c>
      <c r="BE119" s="62">
        <v>5014.5896979850086</v>
      </c>
      <c r="BF119" s="62">
        <v>5223.5113378663282</v>
      </c>
      <c r="BG119" s="62">
        <v>5328.653291477428</v>
      </c>
      <c r="BH119" s="62">
        <v>5303.4768668050292</v>
      </c>
      <c r="BI119" s="62">
        <v>5146.4541107111663</v>
      </c>
      <c r="BJ119" s="62">
        <v>4855.1822212196748</v>
      </c>
      <c r="BK119" s="62">
        <v>4435.0737890650898</v>
      </c>
      <c r="BL119" s="62">
        <v>4079.1905309215767</v>
      </c>
      <c r="BM119" s="62">
        <v>3876.2252893677796</v>
      </c>
      <c r="BN119" s="62">
        <v>3757.531370300067</v>
      </c>
      <c r="BO119" s="62">
        <v>3586.4227354196441</v>
      </c>
      <c r="BP119" s="62">
        <v>3397.7712154228698</v>
      </c>
      <c r="BQ119" s="62">
        <v>3221.1153174827032</v>
      </c>
      <c r="BR119" s="62">
        <v>3049.3931482748594</v>
      </c>
      <c r="BS119" s="62">
        <v>2875.8279312012169</v>
      </c>
      <c r="BT119" s="62">
        <v>2699.8791559963365</v>
      </c>
      <c r="BU119" s="62">
        <v>2516.8233251888391</v>
      </c>
      <c r="BV119" s="62">
        <v>2337.7405040203835</v>
      </c>
      <c r="BW119" s="62">
        <v>2176.4687563662687</v>
      </c>
      <c r="BX119" s="62">
        <v>2033.0654986374218</v>
      </c>
      <c r="BY119" s="62">
        <v>1888.969652318041</v>
      </c>
      <c r="BZ119" s="62">
        <v>1746.4436595936695</v>
      </c>
      <c r="CA119" s="62">
        <v>1600.7211569316853</v>
      </c>
      <c r="CB119" s="62">
        <v>1452.3073651483396</v>
      </c>
      <c r="CC119" s="62">
        <v>1308.3177154992879</v>
      </c>
      <c r="CD119" s="62">
        <v>1176.7083143707525</v>
      </c>
      <c r="CE119" s="62">
        <v>1058.3266532944615</v>
      </c>
      <c r="CF119" s="62">
        <v>942.82724262929844</v>
      </c>
      <c r="CG119" s="62">
        <v>824.76064046649753</v>
      </c>
      <c r="CH119" s="62">
        <v>706.47520991014574</v>
      </c>
      <c r="CI119" s="62">
        <v>597.89074464116197</v>
      </c>
      <c r="CJ119" s="62">
        <v>498.17075946036164</v>
      </c>
      <c r="CK119" s="62">
        <v>411.16616120611752</v>
      </c>
      <c r="CL119" s="62">
        <v>337.10693142787238</v>
      </c>
      <c r="CM119" s="62">
        <v>272.6012928702234</v>
      </c>
      <c r="CN119" s="62">
        <v>212.97418254888117</v>
      </c>
      <c r="CO119" s="62">
        <v>158.0863628458178</v>
      </c>
      <c r="CP119" s="62">
        <v>118.36524431825454</v>
      </c>
      <c r="CQ119" s="62">
        <v>91.336832855369423</v>
      </c>
      <c r="CR119" s="62">
        <v>71.990820272602434</v>
      </c>
      <c r="CS119" s="62">
        <v>55.257891074165279</v>
      </c>
      <c r="CT119" s="62">
        <v>42.74181184962962</v>
      </c>
      <c r="CU119" s="62">
        <v>33.151667309811252</v>
      </c>
      <c r="CV119" s="62">
        <v>25.530980534353443</v>
      </c>
      <c r="CW119" s="62">
        <v>19.506802748336337</v>
      </c>
      <c r="CX119" s="62">
        <v>14.712004541126202</v>
      </c>
      <c r="CY119" s="62">
        <v>11.277141018018252</v>
      </c>
    </row>
    <row r="120" spans="1:103" x14ac:dyDescent="0.25">
      <c r="A120">
        <f t="shared" si="3"/>
        <v>2067</v>
      </c>
      <c r="B120" s="21">
        <f t="shared" si="2"/>
        <v>341243.60532808251</v>
      </c>
      <c r="C120" s="62">
        <v>3623.2433650583766</v>
      </c>
      <c r="D120" s="62">
        <v>3825.0199994036457</v>
      </c>
      <c r="E120" s="62">
        <v>3982.3933235628624</v>
      </c>
      <c r="F120" s="62">
        <v>4099.1487830131464</v>
      </c>
      <c r="G120" s="62">
        <v>4179.0711284419849</v>
      </c>
      <c r="H120" s="62">
        <v>4225.9439525541593</v>
      </c>
      <c r="I120" s="62">
        <v>4243.5531640198697</v>
      </c>
      <c r="J120" s="62">
        <v>4235.6825871404371</v>
      </c>
      <c r="K120" s="62">
        <v>4206.1181305860637</v>
      </c>
      <c r="L120" s="62">
        <v>4158.6426922719038</v>
      </c>
      <c r="M120" s="62">
        <v>4098.1325373873533</v>
      </c>
      <c r="N120" s="62">
        <v>4029.4625415425576</v>
      </c>
      <c r="O120" s="62">
        <v>3950.9649780393952</v>
      </c>
      <c r="P120" s="62">
        <v>3864.2462004923932</v>
      </c>
      <c r="Q120" s="62">
        <v>3776.3597131812026</v>
      </c>
      <c r="R120" s="62">
        <v>3696.1430085476272</v>
      </c>
      <c r="S120" s="62">
        <v>3625.8923663044629</v>
      </c>
      <c r="T120" s="62">
        <v>3576.8365131884771</v>
      </c>
      <c r="U120" s="62">
        <v>3556.8291195315451</v>
      </c>
      <c r="V120" s="62">
        <v>3566.2780268439255</v>
      </c>
      <c r="W120" s="62">
        <v>3590.1155641105561</v>
      </c>
      <c r="X120" s="62">
        <v>3622.2088233057766</v>
      </c>
      <c r="Y120" s="62">
        <v>3722.4722930084044</v>
      </c>
      <c r="Z120" s="62">
        <v>3916.3070187393414</v>
      </c>
      <c r="AA120" s="62">
        <v>4174.0760542266016</v>
      </c>
      <c r="AB120" s="62">
        <v>4420.6904738705007</v>
      </c>
      <c r="AC120" s="62">
        <v>4647.1101382550796</v>
      </c>
      <c r="AD120" s="62">
        <v>4918.8537090797008</v>
      </c>
      <c r="AE120" s="62">
        <v>5253.1526638502664</v>
      </c>
      <c r="AF120" s="62">
        <v>5605.1050650260377</v>
      </c>
      <c r="AG120" s="62">
        <v>5939.0031261825998</v>
      </c>
      <c r="AH120" s="62">
        <v>6293.6990199935417</v>
      </c>
      <c r="AI120" s="62">
        <v>6429.1999035440285</v>
      </c>
      <c r="AJ120" s="62">
        <v>6232.5086660654797</v>
      </c>
      <c r="AK120" s="62">
        <v>5822.9987343176454</v>
      </c>
      <c r="AL120" s="62">
        <v>5439.3435457162741</v>
      </c>
      <c r="AM120" s="62">
        <v>5041.3694377197562</v>
      </c>
      <c r="AN120" s="62">
        <v>4709.6493104430838</v>
      </c>
      <c r="AO120" s="62">
        <v>4510.8570291365504</v>
      </c>
      <c r="AP120" s="62">
        <v>4411.0456358836809</v>
      </c>
      <c r="AQ120" s="62">
        <v>4288.7422812725363</v>
      </c>
      <c r="AR120" s="62">
        <v>4143.2199837581356</v>
      </c>
      <c r="AS120" s="62">
        <v>4136.6678859916556</v>
      </c>
      <c r="AT120" s="62">
        <v>4329.692718615619</v>
      </c>
      <c r="AU120" s="62">
        <v>4647.1383930331885</v>
      </c>
      <c r="AV120" s="62">
        <v>4953.3382025698875</v>
      </c>
      <c r="AW120" s="62">
        <v>5275.5422595370292</v>
      </c>
      <c r="AX120" s="62">
        <v>5515.3072114546685</v>
      </c>
      <c r="AY120" s="62">
        <v>5609.8812805093339</v>
      </c>
      <c r="AZ120" s="62">
        <v>5601.2617204134485</v>
      </c>
      <c r="BA120" s="62">
        <v>5601.0345242058602</v>
      </c>
      <c r="BB120" s="62">
        <v>5595.0889777825832</v>
      </c>
      <c r="BC120" s="62">
        <v>5528.8671889820498</v>
      </c>
      <c r="BD120" s="62">
        <v>5388.9842672625573</v>
      </c>
      <c r="BE120" s="62">
        <v>5195.7625775779925</v>
      </c>
      <c r="BF120" s="62">
        <v>4991.0912180556961</v>
      </c>
      <c r="BG120" s="62">
        <v>5196.1502220139828</v>
      </c>
      <c r="BH120" s="62">
        <v>5297.6780177030769</v>
      </c>
      <c r="BI120" s="62">
        <v>5269.6655285910338</v>
      </c>
      <c r="BJ120" s="62">
        <v>5110.5374179739301</v>
      </c>
      <c r="BK120" s="62">
        <v>4817.7769601217078</v>
      </c>
      <c r="BL120" s="62">
        <v>4397.2461925988291</v>
      </c>
      <c r="BM120" s="62">
        <v>4039.7613364784179</v>
      </c>
      <c r="BN120" s="62">
        <v>3833.1306987041999</v>
      </c>
      <c r="BO120" s="62">
        <v>3709.9767082769117</v>
      </c>
      <c r="BP120" s="62">
        <v>3535.7553282662111</v>
      </c>
      <c r="BQ120" s="62">
        <v>3344.9951698254195</v>
      </c>
      <c r="BR120" s="62">
        <v>3166.4570861937568</v>
      </c>
      <c r="BS120" s="62">
        <v>2992.4498944755642</v>
      </c>
      <c r="BT120" s="62">
        <v>2815.8784102882746</v>
      </c>
      <c r="BU120" s="62">
        <v>2636.5579956477832</v>
      </c>
      <c r="BV120" s="62">
        <v>2449.4383861202273</v>
      </c>
      <c r="BW120" s="62">
        <v>2266.4531798436783</v>
      </c>
      <c r="BX120" s="62">
        <v>2102.4866777071306</v>
      </c>
      <c r="BY120" s="62">
        <v>1957.3904087583664</v>
      </c>
      <c r="BZ120" s="62">
        <v>1811.3339101749193</v>
      </c>
      <c r="CA120" s="62">
        <v>1666.9761511966051</v>
      </c>
      <c r="CB120" s="62">
        <v>1519.2115641475727</v>
      </c>
      <c r="CC120" s="62">
        <v>1368.3879687553485</v>
      </c>
      <c r="CD120" s="62">
        <v>1222.2080555247128</v>
      </c>
      <c r="CE120" s="62">
        <v>1089.3449960428341</v>
      </c>
      <c r="CF120" s="62">
        <v>970.49859184953584</v>
      </c>
      <c r="CG120" s="62">
        <v>855.62832797137048</v>
      </c>
      <c r="CH120" s="62">
        <v>739.38494313509034</v>
      </c>
      <c r="CI120" s="62">
        <v>624.0341347418223</v>
      </c>
      <c r="CJ120" s="62">
        <v>518.99978356238387</v>
      </c>
      <c r="CK120" s="62">
        <v>423.25884357958137</v>
      </c>
      <c r="CL120" s="62">
        <v>341.11616824186478</v>
      </c>
      <c r="CM120" s="62">
        <v>273.02249024104412</v>
      </c>
      <c r="CN120" s="62">
        <v>215.27689073639581</v>
      </c>
      <c r="CO120" s="62">
        <v>162.51934356930221</v>
      </c>
      <c r="CP120" s="62">
        <v>120.63477182763252</v>
      </c>
      <c r="CQ120" s="62">
        <v>90.32382037014122</v>
      </c>
      <c r="CR120" s="62">
        <v>69.698598871000556</v>
      </c>
      <c r="CS120" s="62">
        <v>54.93577068212781</v>
      </c>
      <c r="CT120" s="62">
        <v>42.166971023993362</v>
      </c>
      <c r="CU120" s="62">
        <v>32.616024729523822</v>
      </c>
      <c r="CV120" s="62">
        <v>25.297841949372579</v>
      </c>
      <c r="CW120" s="62">
        <v>19.482540782479234</v>
      </c>
      <c r="CX120" s="62">
        <v>14.885526216624214</v>
      </c>
      <c r="CY120" s="62">
        <v>11.226643962179088</v>
      </c>
    </row>
    <row r="121" spans="1:103" x14ac:dyDescent="0.25">
      <c r="A121">
        <f t="shared" si="3"/>
        <v>2068</v>
      </c>
      <c r="B121" s="21">
        <f t="shared" si="2"/>
        <v>342014.76667407609</v>
      </c>
      <c r="C121" s="62">
        <v>3535.7751411018298</v>
      </c>
      <c r="D121" s="62">
        <v>3652.4203605981756</v>
      </c>
      <c r="E121" s="62">
        <v>3832.6212295048645</v>
      </c>
      <c r="F121" s="62">
        <v>3976.6221693356219</v>
      </c>
      <c r="G121" s="62">
        <v>4086.8264574055943</v>
      </c>
      <c r="H121" s="62">
        <v>4165.6369078368425</v>
      </c>
      <c r="I121" s="62">
        <v>4216.8510091266571</v>
      </c>
      <c r="J121" s="62">
        <v>4244.2690289308375</v>
      </c>
      <c r="K121" s="62">
        <v>4243.3109140370561</v>
      </c>
      <c r="L121" s="62">
        <v>4213.5878138514918</v>
      </c>
      <c r="M121" s="62">
        <v>4161.6895763769471</v>
      </c>
      <c r="N121" s="62">
        <v>4099.490851105511</v>
      </c>
      <c r="O121" s="62">
        <v>4030.4871246438579</v>
      </c>
      <c r="P121" s="62">
        <v>3951.613911549759</v>
      </c>
      <c r="Q121" s="62">
        <v>3864.4849765270765</v>
      </c>
      <c r="R121" s="62">
        <v>3776.1772151061969</v>
      </c>
      <c r="S121" s="62">
        <v>3695.5378467836804</v>
      </c>
      <c r="T121" s="62">
        <v>3624.8543506037331</v>
      </c>
      <c r="U121" s="62">
        <v>3575.4842209804087</v>
      </c>
      <c r="V121" s="62">
        <v>3555.3438909084343</v>
      </c>
      <c r="W121" s="62">
        <v>3564.7897874657706</v>
      </c>
      <c r="X121" s="62">
        <v>3588.6268615393169</v>
      </c>
      <c r="Y121" s="62">
        <v>3620.7321637547157</v>
      </c>
      <c r="Z121" s="62">
        <v>3721.0732182988745</v>
      </c>
      <c r="AA121" s="62">
        <v>3915.0603345543723</v>
      </c>
      <c r="AB121" s="62">
        <v>4173.028543067654</v>
      </c>
      <c r="AC121" s="62">
        <v>4419.8456096857026</v>
      </c>
      <c r="AD121" s="62">
        <v>4646.4702370098494</v>
      </c>
      <c r="AE121" s="62">
        <v>4918.3905159959304</v>
      </c>
      <c r="AF121" s="62">
        <v>5252.8140697060298</v>
      </c>
      <c r="AG121" s="62">
        <v>5604.8417397579142</v>
      </c>
      <c r="AH121" s="62">
        <v>5938.7956156810706</v>
      </c>
      <c r="AI121" s="62">
        <v>6293.5276385525458</v>
      </c>
      <c r="AJ121" s="62">
        <v>6428.97039137102</v>
      </c>
      <c r="AK121" s="62">
        <v>6232.0943398520467</v>
      </c>
      <c r="AL121" s="62">
        <v>5822.3020919196533</v>
      </c>
      <c r="AM121" s="62">
        <v>5438.3034456466667</v>
      </c>
      <c r="AN121" s="62">
        <v>5039.8874514482313</v>
      </c>
      <c r="AO121" s="62">
        <v>4707.7664305575554</v>
      </c>
      <c r="AP121" s="62">
        <v>4508.6770108877836</v>
      </c>
      <c r="AQ121" s="62">
        <v>4408.5888597673611</v>
      </c>
      <c r="AR121" s="62">
        <v>4285.8804428044596</v>
      </c>
      <c r="AS121" s="62">
        <v>4139.8528016356649</v>
      </c>
      <c r="AT121" s="62">
        <v>4132.5822913962566</v>
      </c>
      <c r="AU121" s="62">
        <v>4324.6045425903976</v>
      </c>
      <c r="AV121" s="62">
        <v>4640.8081647538356</v>
      </c>
      <c r="AW121" s="62">
        <v>4945.6658723303099</v>
      </c>
      <c r="AX121" s="62">
        <v>5266.4263880518802</v>
      </c>
      <c r="AY121" s="62">
        <v>5504.5018431964654</v>
      </c>
      <c r="AZ121" s="62">
        <v>5597.0911298871742</v>
      </c>
      <c r="BA121" s="62">
        <v>5586.261212395535</v>
      </c>
      <c r="BB121" s="62">
        <v>5583.7259250515172</v>
      </c>
      <c r="BC121" s="62">
        <v>5575.3564892208678</v>
      </c>
      <c r="BD121" s="62">
        <v>5506.669818425049</v>
      </c>
      <c r="BE121" s="62">
        <v>5364.3328997477392</v>
      </c>
      <c r="BF121" s="62">
        <v>5168.6456332782627</v>
      </c>
      <c r="BG121" s="62">
        <v>4961.2886802562643</v>
      </c>
      <c r="BH121" s="62">
        <v>5160.4405368060025</v>
      </c>
      <c r="BI121" s="62">
        <v>5256.3417501074737</v>
      </c>
      <c r="BJ121" s="62">
        <v>5223.8064982534761</v>
      </c>
      <c r="BK121" s="62">
        <v>5061.2187912860109</v>
      </c>
      <c r="BL121" s="62">
        <v>4765.8979067142373</v>
      </c>
      <c r="BM121" s="62">
        <v>4344.4112796888439</v>
      </c>
      <c r="BN121" s="62">
        <v>3984.3991724498205</v>
      </c>
      <c r="BO121" s="62">
        <v>3772.4184842204695</v>
      </c>
      <c r="BP121" s="62">
        <v>3642.9196840120599</v>
      </c>
      <c r="BQ121" s="62">
        <v>3464.3798402235079</v>
      </c>
      <c r="BR121" s="62">
        <v>3270.7844005461843</v>
      </c>
      <c r="BS121" s="62">
        <v>3090.0208351180231</v>
      </c>
      <c r="BT121" s="62">
        <v>2913.6478542445552</v>
      </c>
      <c r="BU121" s="62">
        <v>2734.1141554275709</v>
      </c>
      <c r="BV121" s="62">
        <v>2551.6142369177323</v>
      </c>
      <c r="BW121" s="62">
        <v>2360.8767790157435</v>
      </c>
      <c r="BX121" s="62">
        <v>2174.380833370089</v>
      </c>
      <c r="BY121" s="62">
        <v>2007.9366294817037</v>
      </c>
      <c r="BZ121" s="62">
        <v>1861.4164602646078</v>
      </c>
      <c r="CA121" s="62">
        <v>1713.9626925639254</v>
      </c>
      <c r="CB121" s="62">
        <v>1568.4618399490666</v>
      </c>
      <c r="CC121" s="62">
        <v>1420.5802669491497</v>
      </c>
      <c r="CD121" s="62">
        <v>1270.9784362132471</v>
      </c>
      <c r="CE121" s="62">
        <v>1127.2485385665002</v>
      </c>
      <c r="CF121" s="62">
        <v>997.51345430969207</v>
      </c>
      <c r="CG121" s="62">
        <v>882.30698343571055</v>
      </c>
      <c r="CH121" s="62">
        <v>772.31074737335484</v>
      </c>
      <c r="CI121" s="62">
        <v>662.37864187559694</v>
      </c>
      <c r="CJ121" s="62">
        <v>554.42335415872208</v>
      </c>
      <c r="CK121" s="62">
        <v>456.93072141403951</v>
      </c>
      <c r="CL121" s="62">
        <v>368.74111844137735</v>
      </c>
      <c r="CM121" s="62">
        <v>294.02804886116212</v>
      </c>
      <c r="CN121" s="62">
        <v>233.23114818036083</v>
      </c>
      <c r="CO121" s="62">
        <v>182.63411459606442</v>
      </c>
      <c r="CP121" s="62">
        <v>137.87627792273287</v>
      </c>
      <c r="CQ121" s="62">
        <v>102.34273017820522</v>
      </c>
      <c r="CR121" s="62">
        <v>76.627876330832649</v>
      </c>
      <c r="CS121" s="62">
        <v>59.130089857059396</v>
      </c>
      <c r="CT121" s="62">
        <v>46.605772704457735</v>
      </c>
      <c r="CU121" s="62">
        <v>35.773126376090588</v>
      </c>
      <c r="CV121" s="62">
        <v>27.670405205795916</v>
      </c>
      <c r="CW121" s="62">
        <v>21.461890079378197</v>
      </c>
      <c r="CX121" s="62">
        <v>16.528372245243727</v>
      </c>
      <c r="CY121" s="62">
        <v>12.62841028393786</v>
      </c>
    </row>
    <row r="122" spans="1:103" x14ac:dyDescent="0.25">
      <c r="A122">
        <f t="shared" si="3"/>
        <v>2069</v>
      </c>
      <c r="B122" s="21">
        <f t="shared" si="2"/>
        <v>342624.16191424779</v>
      </c>
      <c r="C122" s="62">
        <v>3468.4627641855654</v>
      </c>
      <c r="D122" s="62">
        <v>3639.573932016337</v>
      </c>
      <c r="E122" s="62">
        <v>3679.4421187191897</v>
      </c>
      <c r="F122" s="62">
        <v>3837.9386861065518</v>
      </c>
      <c r="G122" s="62">
        <v>3968.468813078548</v>
      </c>
      <c r="H122" s="62">
        <v>4072.0503664367675</v>
      </c>
      <c r="I122" s="62">
        <v>4149.7002865966278</v>
      </c>
      <c r="J122" s="62">
        <v>4205.2297262513921</v>
      </c>
      <c r="K122" s="62">
        <v>4242.4489117081603</v>
      </c>
      <c r="L122" s="62">
        <v>4248.410438292829</v>
      </c>
      <c r="M122" s="62">
        <v>4218.5460642167145</v>
      </c>
      <c r="N122" s="62">
        <v>4162.251892780645</v>
      </c>
      <c r="O122" s="62">
        <v>4098.4000313932311</v>
      </c>
      <c r="P122" s="62">
        <v>4029.1040300957179</v>
      </c>
      <c r="Q122" s="62">
        <v>3949.9019499121418</v>
      </c>
      <c r="R122" s="62">
        <v>3862.4140402495377</v>
      </c>
      <c r="S122" s="62">
        <v>3773.7378087305187</v>
      </c>
      <c r="T122" s="62">
        <v>3692.7234856066898</v>
      </c>
      <c r="U122" s="62">
        <v>3621.648822867498</v>
      </c>
      <c r="V122" s="62">
        <v>3571.9935979011129</v>
      </c>
      <c r="W122" s="62">
        <v>3551.7323744342743</v>
      </c>
      <c r="X122" s="62">
        <v>3561.1697019195608</v>
      </c>
      <c r="Y122" s="62">
        <v>3584.9919538144268</v>
      </c>
      <c r="Z122" s="62">
        <v>3617.090076537027</v>
      </c>
      <c r="AA122" s="62">
        <v>3717.4491956114525</v>
      </c>
      <c r="AB122" s="62">
        <v>3911.4726725240271</v>
      </c>
      <c r="AC122" s="62">
        <v>4169.4860423629761</v>
      </c>
      <c r="AD122" s="62">
        <v>4416.3579973614515</v>
      </c>
      <c r="AE122" s="62">
        <v>4643.0530300343316</v>
      </c>
      <c r="AF122" s="62">
        <v>4914.9874364094676</v>
      </c>
      <c r="AG122" s="62">
        <v>5249.3357212434539</v>
      </c>
      <c r="AH122" s="62">
        <v>5601.2283705114196</v>
      </c>
      <c r="AI122" s="62">
        <v>5935.0386565786066</v>
      </c>
      <c r="AJ122" s="62">
        <v>6289.5946660782492</v>
      </c>
      <c r="AK122" s="62">
        <v>6424.8979977785084</v>
      </c>
      <c r="AL122" s="62">
        <v>6227.9550148589306</v>
      </c>
      <c r="AM122" s="62">
        <v>5818.1250166902091</v>
      </c>
      <c r="AN122" s="62">
        <v>5434.0121933220735</v>
      </c>
      <c r="AO122" s="62">
        <v>5035.3921625702369</v>
      </c>
      <c r="AP122" s="62">
        <v>4703.0677999157861</v>
      </c>
      <c r="AQ122" s="62">
        <v>4503.8002825053036</v>
      </c>
      <c r="AR122" s="62">
        <v>4403.4951254251355</v>
      </c>
      <c r="AS122" s="62">
        <v>4280.45459902117</v>
      </c>
      <c r="AT122" s="62">
        <v>4134.0079997081048</v>
      </c>
      <c r="AU122" s="62">
        <v>4126.0230141369802</v>
      </c>
      <c r="AV122" s="62">
        <v>4316.926885630357</v>
      </c>
      <c r="AW122" s="62">
        <v>4631.6987779718602</v>
      </c>
      <c r="AX122" s="62">
        <v>4935.0304959338519</v>
      </c>
      <c r="AY122" s="62">
        <v>5254.1545504904589</v>
      </c>
      <c r="AZ122" s="62">
        <v>5490.3962242163971</v>
      </c>
      <c r="BA122" s="62">
        <v>5580.9437557938454</v>
      </c>
      <c r="BB122" s="62">
        <v>5567.9085760303733</v>
      </c>
      <c r="BC122" s="62">
        <v>5563.063576374132</v>
      </c>
      <c r="BD122" s="62">
        <v>5552.2734934876971</v>
      </c>
      <c r="BE122" s="62">
        <v>5481.1606173190876</v>
      </c>
      <c r="BF122" s="62">
        <v>5336.4526132459569</v>
      </c>
      <c r="BG122" s="62">
        <v>5138.4141786832597</v>
      </c>
      <c r="BH122" s="62">
        <v>4928.4934519425906</v>
      </c>
      <c r="BI122" s="62">
        <v>5121.6129874690987</v>
      </c>
      <c r="BJ122" s="62">
        <v>5211.8258111497607</v>
      </c>
      <c r="BK122" s="62">
        <v>5174.7826823963533</v>
      </c>
      <c r="BL122" s="62">
        <v>5008.828802954773</v>
      </c>
      <c r="BM122" s="62">
        <v>4711.1222158179125</v>
      </c>
      <c r="BN122" s="62">
        <v>4288.9308434684935</v>
      </c>
      <c r="BO122" s="62">
        <v>3926.6038768631724</v>
      </c>
      <c r="BP122" s="62">
        <v>3709.3949988743489</v>
      </c>
      <c r="BQ122" s="62">
        <v>3573.6231528110516</v>
      </c>
      <c r="BR122" s="62">
        <v>3390.8671524332403</v>
      </c>
      <c r="BS122" s="62">
        <v>3194.5497988327206</v>
      </c>
      <c r="BT122" s="62">
        <v>3011.6662695093282</v>
      </c>
      <c r="BU122" s="62">
        <v>2833.0310217081378</v>
      </c>
      <c r="BV122" s="62">
        <v>2650.6397214992603</v>
      </c>
      <c r="BW122" s="62">
        <v>2465.0661277987433</v>
      </c>
      <c r="BX122" s="62">
        <v>2270.8212711147416</v>
      </c>
      <c r="BY122" s="62">
        <v>2080.9232606018418</v>
      </c>
      <c r="BZ122" s="62">
        <v>1912.0984119493123</v>
      </c>
      <c r="CA122" s="62">
        <v>1764.2407050662098</v>
      </c>
      <c r="CB122" s="62">
        <v>1615.4759016462035</v>
      </c>
      <c r="CC122" s="62">
        <v>1468.9183655115601</v>
      </c>
      <c r="CD122" s="62">
        <v>1321.0080994857467</v>
      </c>
      <c r="CE122" s="62">
        <v>1172.7184939094504</v>
      </c>
      <c r="CF122" s="62">
        <v>1031.526686960018</v>
      </c>
      <c r="CG122" s="62">
        <v>905.00010611847188</v>
      </c>
      <c r="CH122" s="62">
        <v>793.50539153937075</v>
      </c>
      <c r="CI122" s="62">
        <v>688.45427935489568</v>
      </c>
      <c r="CJ122" s="62">
        <v>584.90444524515385</v>
      </c>
      <c r="CK122" s="62">
        <v>484.4162893123559</v>
      </c>
      <c r="CL122" s="62">
        <v>394.53096882802663</v>
      </c>
      <c r="CM122" s="62">
        <v>313.95199132171683</v>
      </c>
      <c r="CN122" s="62">
        <v>246.7203370260261</v>
      </c>
      <c r="CO122" s="62">
        <v>193.26310080876448</v>
      </c>
      <c r="CP122" s="62">
        <v>151.33671285193617</v>
      </c>
      <c r="CQ122" s="62">
        <v>114.24887802169685</v>
      </c>
      <c r="CR122" s="62">
        <v>84.804596357683877</v>
      </c>
      <c r="CS122" s="62">
        <v>63.496411622666201</v>
      </c>
      <c r="CT122" s="62">
        <v>48.997162711899023</v>
      </c>
      <c r="CU122" s="62">
        <v>38.619096200163654</v>
      </c>
      <c r="CV122" s="62">
        <v>29.642804501055174</v>
      </c>
      <c r="CW122" s="62">
        <v>22.928619750959133</v>
      </c>
      <c r="CX122" s="62">
        <v>17.784037245102216</v>
      </c>
      <c r="CY122" s="62">
        <v>13.695959979441119</v>
      </c>
    </row>
    <row r="123" spans="1:103" x14ac:dyDescent="0.25">
      <c r="A123">
        <f t="shared" si="3"/>
        <v>2070</v>
      </c>
      <c r="B123" s="21">
        <f t="shared" si="2"/>
        <v>343098.64874314319</v>
      </c>
      <c r="C123" s="62">
        <v>3418.9129156457384</v>
      </c>
      <c r="D123" s="62">
        <v>3554.5416404873413</v>
      </c>
      <c r="E123" s="62">
        <v>3678.8628957679339</v>
      </c>
      <c r="F123" s="62">
        <v>3705.1435449549158</v>
      </c>
      <c r="G123" s="62">
        <v>3841.8802276528986</v>
      </c>
      <c r="H123" s="62">
        <v>3958.8932224577561</v>
      </c>
      <c r="I123" s="62">
        <v>4055.814290867896</v>
      </c>
      <c r="J123" s="62">
        <v>4132.2768155575104</v>
      </c>
      <c r="K123" s="62">
        <v>4192.1007498884546</v>
      </c>
      <c r="L123" s="62">
        <v>4239.1076683983811</v>
      </c>
      <c r="M123" s="62">
        <v>4251.9865204960806</v>
      </c>
      <c r="N123" s="62">
        <v>4221.9919891634263</v>
      </c>
      <c r="O123" s="62">
        <v>4161.3220326649753</v>
      </c>
      <c r="P123" s="62">
        <v>4095.8401948157725</v>
      </c>
      <c r="Q123" s="62">
        <v>4026.2762363192978</v>
      </c>
      <c r="R123" s="62">
        <v>3946.773775420897</v>
      </c>
      <c r="S123" s="62">
        <v>3858.9586198446086</v>
      </c>
      <c r="T123" s="62">
        <v>3769.9454153571464</v>
      </c>
      <c r="U123" s="62">
        <v>3688.5853185962828</v>
      </c>
      <c r="V123" s="62">
        <v>3617.1449649174538</v>
      </c>
      <c r="W123" s="62">
        <v>3567.2227091382747</v>
      </c>
      <c r="X123" s="62">
        <v>3546.8475401728288</v>
      </c>
      <c r="Y123" s="62">
        <v>3556.272824637937</v>
      </c>
      <c r="Z123" s="62">
        <v>3580.0716852820728</v>
      </c>
      <c r="AA123" s="62">
        <v>3612.1515118778639</v>
      </c>
      <c r="AB123" s="62">
        <v>3712.4923348254806</v>
      </c>
      <c r="AC123" s="62">
        <v>3906.4826934325647</v>
      </c>
      <c r="AD123" s="62">
        <v>4164.4488175769702</v>
      </c>
      <c r="AE123" s="62">
        <v>4411.2874226734148</v>
      </c>
      <c r="AF123" s="62">
        <v>4637.9711071157408</v>
      </c>
      <c r="AG123" s="62">
        <v>4909.8221387357989</v>
      </c>
      <c r="AH123" s="62">
        <v>5243.9756508780602</v>
      </c>
      <c r="AI123" s="62">
        <v>5595.6068276502365</v>
      </c>
      <c r="AJ123" s="62">
        <v>5929.1540200458421</v>
      </c>
      <c r="AK123" s="62">
        <v>6283.4068696721561</v>
      </c>
      <c r="AL123" s="62">
        <v>6418.5226081734882</v>
      </c>
      <c r="AM123" s="62">
        <v>6221.5828676054962</v>
      </c>
      <c r="AN123" s="62">
        <v>5811.8621830045458</v>
      </c>
      <c r="AO123" s="62">
        <v>5427.7727508871412</v>
      </c>
      <c r="AP123" s="62">
        <v>5029.0915786482465</v>
      </c>
      <c r="AQ123" s="62">
        <v>4696.6833780456327</v>
      </c>
      <c r="AR123" s="62">
        <v>4497.3090946293414</v>
      </c>
      <c r="AS123" s="62">
        <v>4396.8225974568768</v>
      </c>
      <c r="AT123" s="62">
        <v>4273.4941965513481</v>
      </c>
      <c r="AU123" s="62">
        <v>4126.6814431055618</v>
      </c>
      <c r="AV123" s="62">
        <v>4117.9845297646825</v>
      </c>
      <c r="AW123" s="62">
        <v>4307.7019321739799</v>
      </c>
      <c r="AX123" s="62">
        <v>4620.9286123880238</v>
      </c>
      <c r="AY123" s="62">
        <v>4922.6261851504723</v>
      </c>
      <c r="AZ123" s="62">
        <v>5239.9991382538856</v>
      </c>
      <c r="BA123" s="62">
        <v>5474.3231926130129</v>
      </c>
      <c r="BB123" s="62">
        <v>5562.7958507717094</v>
      </c>
      <c r="BC123" s="62">
        <v>5547.5598090707017</v>
      </c>
      <c r="BD123" s="62">
        <v>5540.4074130676572</v>
      </c>
      <c r="BE123" s="62">
        <v>5527.2006202666489</v>
      </c>
      <c r="BF123" s="62">
        <v>5453.6867827483138</v>
      </c>
      <c r="BG123" s="62">
        <v>5306.6598025012845</v>
      </c>
      <c r="BH123" s="62">
        <v>5106.3412999837265</v>
      </c>
      <c r="BI123" s="62">
        <v>4893.9318368039576</v>
      </c>
      <c r="BJ123" s="62">
        <v>5080.9504963583813</v>
      </c>
      <c r="BK123" s="62">
        <v>5165.442129076805</v>
      </c>
      <c r="BL123" s="62">
        <v>5123.9046551917008</v>
      </c>
      <c r="BM123" s="62">
        <v>4954.6447308816732</v>
      </c>
      <c r="BN123" s="62">
        <v>4654.6586302405194</v>
      </c>
      <c r="BO123" s="62">
        <v>4231.9138673935186</v>
      </c>
      <c r="BP123" s="62">
        <v>3867.4022604290572</v>
      </c>
      <c r="BQ123" s="62">
        <v>3645.0433329721386</v>
      </c>
      <c r="BR123" s="62">
        <v>3503.046830259118</v>
      </c>
      <c r="BS123" s="62">
        <v>3316.1405351863564</v>
      </c>
      <c r="BT123" s="62">
        <v>3117.1716031367987</v>
      </c>
      <c r="BU123" s="62">
        <v>2932.2338857911172</v>
      </c>
      <c r="BV123" s="62">
        <v>2751.4004803920247</v>
      </c>
      <c r="BW123" s="62">
        <v>2566.2168307665984</v>
      </c>
      <c r="BX123" s="62">
        <v>2377.6365441684538</v>
      </c>
      <c r="BY123" s="62">
        <v>2179.9538660899857</v>
      </c>
      <c r="BZ123" s="62">
        <v>1986.7217749182239</v>
      </c>
      <c r="CA123" s="62">
        <v>1815.5769093449685</v>
      </c>
      <c r="CB123" s="62">
        <v>1666.4345164078925</v>
      </c>
      <c r="CC123" s="62">
        <v>1516.4123213233995</v>
      </c>
      <c r="CD123" s="62">
        <v>1368.8510261585939</v>
      </c>
      <c r="CE123" s="62">
        <v>1220.9643431556231</v>
      </c>
      <c r="CF123" s="62">
        <v>1074.0403548106324</v>
      </c>
      <c r="CG123" s="62">
        <v>935.43752611426669</v>
      </c>
      <c r="CH123" s="62">
        <v>812.16402709479098</v>
      </c>
      <c r="CI123" s="62">
        <v>704.42204410321915</v>
      </c>
      <c r="CJ123" s="62">
        <v>604.35267444844203</v>
      </c>
      <c r="CK123" s="62">
        <v>507.22240776737675</v>
      </c>
      <c r="CL123" s="62">
        <v>414.23711106189376</v>
      </c>
      <c r="CM123" s="62">
        <v>331.99129939016728</v>
      </c>
      <c r="CN123" s="62">
        <v>259.05165327678651</v>
      </c>
      <c r="CO123" s="62">
        <v>199.32492704523116</v>
      </c>
      <c r="CP123" s="62">
        <v>156.13691977560205</v>
      </c>
      <c r="CQ123" s="62">
        <v>122.26466456753909</v>
      </c>
      <c r="CR123" s="62">
        <v>92.301467934003313</v>
      </c>
      <c r="CS123" s="62">
        <v>68.513484481469703</v>
      </c>
      <c r="CT123" s="62">
        <v>51.298639450978072</v>
      </c>
      <c r="CU123" s="62">
        <v>39.584721716484836</v>
      </c>
      <c r="CV123" s="62">
        <v>31.200300005420154</v>
      </c>
      <c r="CW123" s="62">
        <v>23.948369703976166</v>
      </c>
      <c r="CX123" s="62">
        <v>18.523991634405348</v>
      </c>
      <c r="CY123" s="62">
        <v>14.367692461751696</v>
      </c>
    </row>
    <row r="124" spans="1:103" x14ac:dyDescent="0.25">
      <c r="A124">
        <f t="shared" si="3"/>
        <v>2071</v>
      </c>
      <c r="B124" s="21">
        <f t="shared" si="2"/>
        <v>343467.42608879536</v>
      </c>
      <c r="C124" s="62">
        <v>3381.1483203328312</v>
      </c>
      <c r="D124" s="62">
        <v>3478.3832020572236</v>
      </c>
      <c r="E124" s="62">
        <v>3577.4215260532778</v>
      </c>
      <c r="F124" s="62">
        <v>3676.2138945218489</v>
      </c>
      <c r="G124" s="62">
        <v>3730.3037300722553</v>
      </c>
      <c r="H124" s="62">
        <v>3845.2721906053512</v>
      </c>
      <c r="I124" s="62">
        <v>3948.7580945917703</v>
      </c>
      <c r="J124" s="62">
        <v>4039.0091825956115</v>
      </c>
      <c r="K124" s="62">
        <v>4114.2731951809701</v>
      </c>
      <c r="L124" s="62">
        <v>4178.3812023437085</v>
      </c>
      <c r="M124" s="62">
        <v>4235.1642740796988</v>
      </c>
      <c r="N124" s="62">
        <v>4254.955124969968</v>
      </c>
      <c r="O124" s="62">
        <v>4224.8341419254439</v>
      </c>
      <c r="P124" s="62">
        <v>4159.7997485951628</v>
      </c>
      <c r="Q124" s="62">
        <v>4092.6978929354718</v>
      </c>
      <c r="R124" s="62">
        <v>4022.8761674878788</v>
      </c>
      <c r="S124" s="62">
        <v>3943.0849057017472</v>
      </c>
      <c r="T124" s="62">
        <v>3854.9550104250366</v>
      </c>
      <c r="U124" s="62">
        <v>3765.6175707789348</v>
      </c>
      <c r="V124" s="62">
        <v>3683.9237434012143</v>
      </c>
      <c r="W124" s="62">
        <v>3612.1281206271333</v>
      </c>
      <c r="X124" s="62">
        <v>3561.9457819314171</v>
      </c>
      <c r="Y124" s="62">
        <v>3541.459678222408</v>
      </c>
      <c r="Z124" s="62">
        <v>3550.8717616846288</v>
      </c>
      <c r="AA124" s="62">
        <v>3574.6442203229894</v>
      </c>
      <c r="AB124" s="62">
        <v>3606.7006556680508</v>
      </c>
      <c r="AC124" s="62">
        <v>3707.0090550998034</v>
      </c>
      <c r="AD124" s="62">
        <v>3900.9385038163718</v>
      </c>
      <c r="AE124" s="62">
        <v>4158.8205584160733</v>
      </c>
      <c r="AF124" s="62">
        <v>4405.5910741292028</v>
      </c>
      <c r="AG124" s="62">
        <v>4632.2307552285702</v>
      </c>
      <c r="AH124" s="62">
        <v>4903.9599670675971</v>
      </c>
      <c r="AI124" s="62">
        <v>5237.8709976305045</v>
      </c>
      <c r="AJ124" s="62">
        <v>5589.1909086503874</v>
      </c>
      <c r="AK124" s="62">
        <v>5922.4275300833233</v>
      </c>
      <c r="AL124" s="62">
        <v>6276.3269633867212</v>
      </c>
      <c r="AM124" s="62">
        <v>6411.2354229830653</v>
      </c>
      <c r="AN124" s="62">
        <v>6214.327411141313</v>
      </c>
      <c r="AO124" s="62">
        <v>5804.7746340332296</v>
      </c>
      <c r="AP124" s="62">
        <v>5420.7630183538977</v>
      </c>
      <c r="AQ124" s="62">
        <v>5022.0776773772495</v>
      </c>
      <c r="AR124" s="62">
        <v>4689.6328845210173</v>
      </c>
      <c r="AS124" s="62">
        <v>4490.1805530701104</v>
      </c>
      <c r="AT124" s="62">
        <v>4389.5268431944041</v>
      </c>
      <c r="AU124" s="62">
        <v>4265.9284007210372</v>
      </c>
      <c r="AV124" s="62">
        <v>4118.7705684278426</v>
      </c>
      <c r="AW124" s="62">
        <v>4109.3635800895427</v>
      </c>
      <c r="AX124" s="62">
        <v>4297.8678798124447</v>
      </c>
      <c r="AY124" s="62">
        <v>4609.5058077491549</v>
      </c>
      <c r="AZ124" s="62">
        <v>4909.5268531448955</v>
      </c>
      <c r="BA124" s="62">
        <v>5225.1044698556143</v>
      </c>
      <c r="BB124" s="62">
        <v>5457.4777865424403</v>
      </c>
      <c r="BC124" s="62">
        <v>5543.8649178414598</v>
      </c>
      <c r="BD124" s="62">
        <v>5526.4312565545024</v>
      </c>
      <c r="BE124" s="62">
        <v>5516.973780170073</v>
      </c>
      <c r="BF124" s="62">
        <v>5501.3528250164518</v>
      </c>
      <c r="BG124" s="62">
        <v>5425.4503007651101</v>
      </c>
      <c r="BH124" s="62">
        <v>5276.1265776122045</v>
      </c>
      <c r="BI124" s="62">
        <v>5073.5574199006051</v>
      </c>
      <c r="BJ124" s="62">
        <v>4858.6909490079743</v>
      </c>
      <c r="BK124" s="62">
        <v>5039.5850686076883</v>
      </c>
      <c r="BL124" s="62">
        <v>5118.3468743991698</v>
      </c>
      <c r="BM124" s="62">
        <v>5072.3229640020627</v>
      </c>
      <c r="BN124" s="62">
        <v>4899.7830624441294</v>
      </c>
      <c r="BO124" s="62">
        <v>4597.5611666640953</v>
      </c>
      <c r="BP124" s="62">
        <v>4174.3240178497608</v>
      </c>
      <c r="BQ124" s="62">
        <v>3807.6805017733141</v>
      </c>
      <c r="BR124" s="62">
        <v>3580.2059048009328</v>
      </c>
      <c r="BS124" s="62">
        <v>3432.0084319015523</v>
      </c>
      <c r="BT124" s="62">
        <v>3240.9804577089808</v>
      </c>
      <c r="BU124" s="62">
        <v>3039.3897597115952</v>
      </c>
      <c r="BV124" s="62">
        <v>2852.4253493462534</v>
      </c>
      <c r="BW124" s="62">
        <v>2669.4205487503032</v>
      </c>
      <c r="BX124" s="62">
        <v>2481.4725564692967</v>
      </c>
      <c r="BY124" s="62">
        <v>2289.9136126894364</v>
      </c>
      <c r="BZ124" s="62">
        <v>2088.8236475197341</v>
      </c>
      <c r="CA124" s="62">
        <v>1892.286722848846</v>
      </c>
      <c r="CB124" s="62">
        <v>1718.8471545174993</v>
      </c>
      <c r="CC124" s="62">
        <v>1568.4423567463662</v>
      </c>
      <c r="CD124" s="62">
        <v>1417.184702540914</v>
      </c>
      <c r="CE124" s="62">
        <v>1268.6405808499867</v>
      </c>
      <c r="CF124" s="62">
        <v>1120.7991562977381</v>
      </c>
      <c r="CG124" s="62">
        <v>975.26124206705219</v>
      </c>
      <c r="CH124" s="62">
        <v>839.26521675932122</v>
      </c>
      <c r="CI124" s="62">
        <v>719.2612704054701</v>
      </c>
      <c r="CJ124" s="62">
        <v>615.28452312312629</v>
      </c>
      <c r="CK124" s="62">
        <v>520.20943764434389</v>
      </c>
      <c r="CL124" s="62">
        <v>429.50868723360367</v>
      </c>
      <c r="CM124" s="62">
        <v>344.03576480424698</v>
      </c>
      <c r="CN124" s="62">
        <v>269.43702993298479</v>
      </c>
      <c r="CO124" s="62">
        <v>204.14327018619829</v>
      </c>
      <c r="CP124" s="62">
        <v>157.0761735041402</v>
      </c>
      <c r="CQ124" s="62">
        <v>123.04226202229661</v>
      </c>
      <c r="CR124" s="62">
        <v>96.349543179204431</v>
      </c>
      <c r="CS124" s="62">
        <v>72.737321953708005</v>
      </c>
      <c r="CT124" s="62">
        <v>53.991420618167126</v>
      </c>
      <c r="CU124" s="62">
        <v>40.425420494947303</v>
      </c>
      <c r="CV124" s="62">
        <v>31.194375478390221</v>
      </c>
      <c r="CW124" s="62">
        <v>24.587109147269366</v>
      </c>
      <c r="CX124" s="62">
        <v>18.872292244258237</v>
      </c>
      <c r="CY124" s="62">
        <v>14.597661050666417</v>
      </c>
    </row>
    <row r="125" spans="1:103" x14ac:dyDescent="0.25">
      <c r="A125">
        <f t="shared" si="3"/>
        <v>2072</v>
      </c>
      <c r="B125" s="21">
        <f t="shared" si="2"/>
        <v>343757.55323200003</v>
      </c>
      <c r="C125" s="62">
        <v>3350.1637137836169</v>
      </c>
      <c r="D125" s="62">
        <v>3412.5752762770467</v>
      </c>
      <c r="E125" s="62">
        <v>3487.4166251734614</v>
      </c>
      <c r="F125" s="62">
        <v>3571.5535644715287</v>
      </c>
      <c r="G125" s="62">
        <v>3661.8488874148688</v>
      </c>
      <c r="H125" s="62">
        <v>3755.1688611952327</v>
      </c>
      <c r="I125" s="62">
        <v>3848.3765106527817</v>
      </c>
      <c r="J125" s="62">
        <v>3938.3381029792654</v>
      </c>
      <c r="K125" s="62">
        <v>4021.9168946113896</v>
      </c>
      <c r="L125" s="62">
        <v>4095.9779947581951</v>
      </c>
      <c r="M125" s="62">
        <v>4164.3624320668468</v>
      </c>
      <c r="N125" s="62">
        <v>4230.9098456052652</v>
      </c>
      <c r="O125" s="62">
        <v>4257.6057473918463</v>
      </c>
      <c r="P125" s="62">
        <v>4227.3613233904971</v>
      </c>
      <c r="Q125" s="62">
        <v>4157.9701359142691</v>
      </c>
      <c r="R125" s="62">
        <v>4089.254515550721</v>
      </c>
      <c r="S125" s="62">
        <v>4019.1805814690147</v>
      </c>
      <c r="T125" s="62">
        <v>3939.1063087086986</v>
      </c>
      <c r="U125" s="62">
        <v>3850.6688532243643</v>
      </c>
      <c r="V125" s="62">
        <v>3761.0138947193382</v>
      </c>
      <c r="W125" s="62">
        <v>3678.9923582348497</v>
      </c>
      <c r="X125" s="62">
        <v>3606.8472562790639</v>
      </c>
      <c r="Y125" s="62">
        <v>3556.4087718080227</v>
      </c>
      <c r="Z125" s="62">
        <v>3535.8135861277856</v>
      </c>
      <c r="AA125" s="62">
        <v>3545.211542200951</v>
      </c>
      <c r="AB125" s="62">
        <v>3568.9555144646602</v>
      </c>
      <c r="AC125" s="62">
        <v>3600.9864741901138</v>
      </c>
      <c r="AD125" s="62">
        <v>3701.2550390166616</v>
      </c>
      <c r="AE125" s="62">
        <v>3895.1094504536591</v>
      </c>
      <c r="AF125" s="62">
        <v>4152.8884445922213</v>
      </c>
      <c r="AG125" s="62">
        <v>4399.5721116021441</v>
      </c>
      <c r="AH125" s="62">
        <v>4626.1515776006217</v>
      </c>
      <c r="AI125" s="62">
        <v>4897.7385891629319</v>
      </c>
      <c r="AJ125" s="62">
        <v>5231.3825889130449</v>
      </c>
      <c r="AK125" s="62">
        <v>5582.3655269644842</v>
      </c>
      <c r="AL125" s="62">
        <v>5915.2667966047711</v>
      </c>
      <c r="AM125" s="62">
        <v>6268.7871063691018</v>
      </c>
      <c r="AN125" s="62">
        <v>6403.4787916022415</v>
      </c>
      <c r="AO125" s="62">
        <v>6206.616867472324</v>
      </c>
      <c r="AP125" s="62">
        <v>5797.2618738110104</v>
      </c>
      <c r="AQ125" s="62">
        <v>5413.3567925409461</v>
      </c>
      <c r="AR125" s="62">
        <v>5014.6966955873631</v>
      </c>
      <c r="AS125" s="62">
        <v>4682.2400913074953</v>
      </c>
      <c r="AT125" s="62">
        <v>4482.7240708075697</v>
      </c>
      <c r="AU125" s="62">
        <v>4381.9114857041304</v>
      </c>
      <c r="AV125" s="62">
        <v>4258.0520339280592</v>
      </c>
      <c r="AW125" s="62">
        <v>4110.5602394214648</v>
      </c>
      <c r="AX125" s="62">
        <v>4100.4443340684538</v>
      </c>
      <c r="AY125" s="62">
        <v>4287.7225616986152</v>
      </c>
      <c r="AZ125" s="62">
        <v>4597.7497356865133</v>
      </c>
      <c r="BA125" s="62">
        <v>4896.0731784302343</v>
      </c>
      <c r="BB125" s="62">
        <v>5209.8336886733205</v>
      </c>
      <c r="BC125" s="62">
        <v>5440.2407507195394</v>
      </c>
      <c r="BD125" s="62">
        <v>5524.537028438418</v>
      </c>
      <c r="BE125" s="62">
        <v>5504.9085267240143</v>
      </c>
      <c r="BF125" s="62">
        <v>5493.1485175201606</v>
      </c>
      <c r="BG125" s="62">
        <v>5475.1166423655122</v>
      </c>
      <c r="BH125" s="62">
        <v>5396.8326108739648</v>
      </c>
      <c r="BI125" s="62">
        <v>5245.224651028444</v>
      </c>
      <c r="BJ125" s="62">
        <v>5040.4219762669018</v>
      </c>
      <c r="BK125" s="62">
        <v>4823.1158674020508</v>
      </c>
      <c r="BL125" s="62">
        <v>4997.876990738584</v>
      </c>
      <c r="BM125" s="62">
        <v>5070.9069011266265</v>
      </c>
      <c r="BN125" s="62">
        <v>5020.4039113293011</v>
      </c>
      <c r="BO125" s="62">
        <v>4844.5986456951823</v>
      </c>
      <c r="BP125" s="62">
        <v>4540.1654075587148</v>
      </c>
      <c r="BQ125" s="62">
        <v>4116.4672712174633</v>
      </c>
      <c r="BR125" s="62">
        <v>3747.7207071737284</v>
      </c>
      <c r="BS125" s="62">
        <v>3515.1511477740528</v>
      </c>
      <c r="BT125" s="62">
        <v>3360.768163216941</v>
      </c>
      <c r="BU125" s="62">
        <v>3165.6359188224064</v>
      </c>
      <c r="BV125" s="62">
        <v>2961.4403264032258</v>
      </c>
      <c r="BW125" s="62">
        <v>2772.464463536915</v>
      </c>
      <c r="BX125" s="62">
        <v>2587.3034185502011</v>
      </c>
      <c r="BY125" s="62">
        <v>2396.6072800089455</v>
      </c>
      <c r="BZ125" s="62">
        <v>2202.0862207569689</v>
      </c>
      <c r="CA125" s="62">
        <v>1997.6059085077482</v>
      </c>
      <c r="CB125" s="62">
        <v>1797.781150168104</v>
      </c>
      <c r="CC125" s="62">
        <v>1622.0618657638638</v>
      </c>
      <c r="CD125" s="62">
        <v>1470.4065199954596</v>
      </c>
      <c r="CE125" s="62">
        <v>1317.9255056563093</v>
      </c>
      <c r="CF125" s="62">
        <v>1168.4104263379081</v>
      </c>
      <c r="CG125" s="62">
        <v>1020.6253164331247</v>
      </c>
      <c r="CH125" s="62">
        <v>876.48270141211083</v>
      </c>
      <c r="CI125" s="62">
        <v>743.10186616630915</v>
      </c>
      <c r="CJ125" s="62">
        <v>626.37409005607344</v>
      </c>
      <c r="CK125" s="62">
        <v>526.16771555689331</v>
      </c>
      <c r="CL125" s="62">
        <v>436.08947332961225</v>
      </c>
      <c r="CM125" s="62">
        <v>351.8210735379713</v>
      </c>
      <c r="CN125" s="62">
        <v>273.86082089223578</v>
      </c>
      <c r="CO125" s="62">
        <v>206.90904051058394</v>
      </c>
      <c r="CP125" s="62">
        <v>156.76794006905814</v>
      </c>
      <c r="CQ125" s="62">
        <v>120.6236587261197</v>
      </c>
      <c r="CR125" s="62">
        <v>94.487963972945309</v>
      </c>
      <c r="CS125" s="62">
        <v>73.98979842451763</v>
      </c>
      <c r="CT125" s="62">
        <v>55.857242408344689</v>
      </c>
      <c r="CU125" s="62">
        <v>41.46168415932614</v>
      </c>
      <c r="CV125" s="62">
        <v>31.043932487404785</v>
      </c>
      <c r="CW125" s="62">
        <v>23.955127107680656</v>
      </c>
      <c r="CX125" s="62">
        <v>18.881202646332</v>
      </c>
      <c r="CY125" s="62">
        <v>14.49261774250567</v>
      </c>
    </row>
    <row r="126" spans="1:103" x14ac:dyDescent="0.25">
      <c r="A126">
        <f t="shared" si="3"/>
        <v>2073</v>
      </c>
      <c r="B126" s="21">
        <f t="shared" si="2"/>
        <v>343855.54192223935</v>
      </c>
      <c r="C126" s="62">
        <v>3329.2623574750069</v>
      </c>
      <c r="D126" s="62">
        <v>3349.2500654258793</v>
      </c>
      <c r="E126" s="62">
        <v>3412.2524306976584</v>
      </c>
      <c r="F126" s="62">
        <v>3487.5490983954201</v>
      </c>
      <c r="G126" s="62">
        <v>3572.0172207483834</v>
      </c>
      <c r="H126" s="62">
        <v>3662.5297812480121</v>
      </c>
      <c r="I126" s="62">
        <v>3755.9627741408158</v>
      </c>
      <c r="J126" s="62">
        <v>3849.1896461113415</v>
      </c>
      <c r="K126" s="62">
        <v>3939.0889389680569</v>
      </c>
      <c r="L126" s="62">
        <v>4022.5352573782238</v>
      </c>
      <c r="M126" s="62">
        <v>4096.4032060090967</v>
      </c>
      <c r="N126" s="62">
        <v>4164.5474777038125</v>
      </c>
      <c r="O126" s="62">
        <v>4230.8250812709348</v>
      </c>
      <c r="P126" s="62">
        <v>4257.199758653921</v>
      </c>
      <c r="Q126" s="62">
        <v>4226.5806114478019</v>
      </c>
      <c r="R126" s="62">
        <v>4156.789456743737</v>
      </c>
      <c r="S126" s="62">
        <v>4087.6750271350629</v>
      </c>
      <c r="T126" s="62">
        <v>4017.1904723845937</v>
      </c>
      <c r="U126" s="62">
        <v>3936.8160505059946</v>
      </c>
      <c r="V126" s="62">
        <v>3848.2507537305396</v>
      </c>
      <c r="W126" s="62">
        <v>3758.5890789257987</v>
      </c>
      <c r="X126" s="62">
        <v>3676.559899755428</v>
      </c>
      <c r="Y126" s="62">
        <v>3604.418966537396</v>
      </c>
      <c r="Z126" s="62">
        <v>3554.0293489366927</v>
      </c>
      <c r="AA126" s="62">
        <v>3533.5272650662937</v>
      </c>
      <c r="AB126" s="62">
        <v>3543.0472725170325</v>
      </c>
      <c r="AC126" s="62">
        <v>3566.9163069133597</v>
      </c>
      <c r="AD126" s="62">
        <v>3599.0693180163867</v>
      </c>
      <c r="AE126" s="62">
        <v>3699.4522915346261</v>
      </c>
      <c r="AF126" s="62">
        <v>3893.404205115758</v>
      </c>
      <c r="AG126" s="62">
        <v>4151.2545309892203</v>
      </c>
      <c r="AH126" s="62">
        <v>4397.9893808348997</v>
      </c>
      <c r="AI126" s="62">
        <v>4624.6093762282071</v>
      </c>
      <c r="AJ126" s="62">
        <v>4896.1250560556164</v>
      </c>
      <c r="AK126" s="62">
        <v>5229.5397752292629</v>
      </c>
      <c r="AL126" s="62">
        <v>5580.1804135917955</v>
      </c>
      <c r="AM126" s="62">
        <v>5912.7108971685248</v>
      </c>
      <c r="AN126" s="62">
        <v>6265.8057640854122</v>
      </c>
      <c r="AO126" s="62">
        <v>6400.0889130186661</v>
      </c>
      <c r="AP126" s="62">
        <v>6202.8749621450825</v>
      </c>
      <c r="AQ126" s="62">
        <v>5793.1862378669121</v>
      </c>
      <c r="AR126" s="62">
        <v>5408.8286169540042</v>
      </c>
      <c r="AS126" s="62">
        <v>5009.5577999194693</v>
      </c>
      <c r="AT126" s="62">
        <v>4676.5824193857779</v>
      </c>
      <c r="AU126" s="62">
        <v>4476.7271099519903</v>
      </c>
      <c r="AV126" s="62">
        <v>4375.603722289341</v>
      </c>
      <c r="AW126" s="62">
        <v>4251.239158455418</v>
      </c>
      <c r="AX126" s="62">
        <v>4103.1130210206002</v>
      </c>
      <c r="AY126" s="62">
        <v>4091.8606714365578</v>
      </c>
      <c r="AZ126" s="62">
        <v>4277.2979381552723</v>
      </c>
      <c r="BA126" s="62">
        <v>4584.9436049029637</v>
      </c>
      <c r="BB126" s="62">
        <v>4880.7618678531117</v>
      </c>
      <c r="BC126" s="62">
        <v>5191.8692081123581</v>
      </c>
      <c r="BD126" s="62">
        <v>5419.2587988143523</v>
      </c>
      <c r="BE126" s="62">
        <v>5500.1262897306196</v>
      </c>
      <c r="BF126" s="62">
        <v>5476.7718628503644</v>
      </c>
      <c r="BG126" s="62">
        <v>5461.165961471962</v>
      </c>
      <c r="BH126" s="62">
        <v>5439.1499310072604</v>
      </c>
      <c r="BI126" s="62">
        <v>5356.9373273757128</v>
      </c>
      <c r="BJ126" s="62">
        <v>5201.5749559896876</v>
      </c>
      <c r="BK126" s="62">
        <v>4993.1380682928811</v>
      </c>
      <c r="BL126" s="62">
        <v>4771.9791193572255</v>
      </c>
      <c r="BM126" s="62">
        <v>4937.6773961116487</v>
      </c>
      <c r="BN126" s="62">
        <v>5002.2064017645635</v>
      </c>
      <c r="BO126" s="62">
        <v>4944.9629038100802</v>
      </c>
      <c r="BP126" s="62">
        <v>4764.2491987635221</v>
      </c>
      <c r="BQ126" s="62">
        <v>4456.6094828814794</v>
      </c>
      <c r="BR126" s="62">
        <v>4032.3066875523555</v>
      </c>
      <c r="BS126" s="62">
        <v>3661.2962559874877</v>
      </c>
      <c r="BT126" s="62">
        <v>3423.0480932417991</v>
      </c>
      <c r="BU126" s="62">
        <v>3261.8670543204271</v>
      </c>
      <c r="BV126" s="62">
        <v>3062.7962750820161</v>
      </c>
      <c r="BW126" s="62">
        <v>2856.7801087387661</v>
      </c>
      <c r="BX126" s="62">
        <v>2666.5044076619956</v>
      </c>
      <c r="BY126" s="62">
        <v>2479.6073185754931</v>
      </c>
      <c r="BZ126" s="62">
        <v>2286.4850764888292</v>
      </c>
      <c r="CA126" s="62">
        <v>2089.6233333917994</v>
      </c>
      <c r="CB126" s="62">
        <v>1882.5147620851865</v>
      </c>
      <c r="CC126" s="62">
        <v>1681.2983326742906</v>
      </c>
      <c r="CD126" s="62">
        <v>1506.9318700665042</v>
      </c>
      <c r="CE126" s="62">
        <v>1358.8472674572627</v>
      </c>
      <c r="CF126" s="62">
        <v>1210.1005389826694</v>
      </c>
      <c r="CG126" s="62">
        <v>1064.8154252041745</v>
      </c>
      <c r="CH126" s="62">
        <v>922.66520412330021</v>
      </c>
      <c r="CI126" s="62">
        <v>785.55493314851992</v>
      </c>
      <c r="CJ126" s="62">
        <v>660.07318041288897</v>
      </c>
      <c r="CK126" s="62">
        <v>551.38166485728937</v>
      </c>
      <c r="CL126" s="62">
        <v>459.08599698874821</v>
      </c>
      <c r="CM126" s="62">
        <v>377.26851503884035</v>
      </c>
      <c r="CN126" s="62">
        <v>301.79352812022518</v>
      </c>
      <c r="CO126" s="62">
        <v>232.84303339625666</v>
      </c>
      <c r="CP126" s="62">
        <v>175.91902511878868</v>
      </c>
      <c r="CQ126" s="62">
        <v>133.28785981885932</v>
      </c>
      <c r="CR126" s="62">
        <v>102.55712557071661</v>
      </c>
      <c r="CS126" s="62">
        <v>80.335931511554691</v>
      </c>
      <c r="CT126" s="62">
        <v>62.907899893871551</v>
      </c>
      <c r="CU126" s="62">
        <v>47.491166195791308</v>
      </c>
      <c r="CV126" s="62">
        <v>35.251717561943245</v>
      </c>
      <c r="CW126" s="62">
        <v>26.394295413874808</v>
      </c>
      <c r="CX126" s="62">
        <v>20.367223186481713</v>
      </c>
      <c r="CY126" s="62">
        <v>16.053251005448995</v>
      </c>
    </row>
    <row r="127" spans="1:103" x14ac:dyDescent="0.25">
      <c r="A127">
        <f t="shared" si="3"/>
        <v>2074</v>
      </c>
      <c r="B127" s="21">
        <f t="shared" si="2"/>
        <v>343848.50039315526</v>
      </c>
      <c r="C127" s="62">
        <v>3316.1454241322467</v>
      </c>
      <c r="D127" s="62">
        <v>3323.2697969537235</v>
      </c>
      <c r="E127" s="62">
        <v>3347.4037777939693</v>
      </c>
      <c r="F127" s="62">
        <v>3410.9793445069145</v>
      </c>
      <c r="G127" s="62">
        <v>3486.7114137034205</v>
      </c>
      <c r="H127" s="62">
        <v>3571.4870962640075</v>
      </c>
      <c r="I127" s="62">
        <v>3662.1918818934014</v>
      </c>
      <c r="J127" s="62">
        <v>3755.7119550859538</v>
      </c>
      <c r="K127" s="62">
        <v>3848.9321107567648</v>
      </c>
      <c r="L127" s="62">
        <v>3938.7438601206472</v>
      </c>
      <c r="M127" s="62">
        <v>4022.0347772512096</v>
      </c>
      <c r="N127" s="62">
        <v>4095.6884990808385</v>
      </c>
      <c r="O127" s="62">
        <v>4163.5738458417272</v>
      </c>
      <c r="P127" s="62">
        <v>4229.5626485211187</v>
      </c>
      <c r="Q127" s="62">
        <v>4255.608922007711</v>
      </c>
      <c r="R127" s="62">
        <v>4224.6229258792446</v>
      </c>
      <c r="S127" s="62">
        <v>4154.4517212499459</v>
      </c>
      <c r="T127" s="62">
        <v>4084.9570101194963</v>
      </c>
      <c r="U127" s="62">
        <v>4014.0808256166993</v>
      </c>
      <c r="V127" s="62">
        <v>3933.4289510809213</v>
      </c>
      <c r="W127" s="62">
        <v>3844.7603622477859</v>
      </c>
      <c r="X127" s="62">
        <v>3755.1167519733117</v>
      </c>
      <c r="Y127" s="62">
        <v>3673.1026265781634</v>
      </c>
      <c r="Z127" s="62">
        <v>3600.9864741901138</v>
      </c>
      <c r="AA127" s="62">
        <v>3550.6591560591773</v>
      </c>
      <c r="AB127" s="62">
        <v>3530.2564271052465</v>
      </c>
      <c r="AC127" s="62">
        <v>3539.8954751785145</v>
      </c>
      <c r="AD127" s="62">
        <v>3563.8833186008287</v>
      </c>
      <c r="AE127" s="62">
        <v>3596.1493488162964</v>
      </c>
      <c r="AF127" s="62">
        <v>3696.6187078446592</v>
      </c>
      <c r="AG127" s="62">
        <v>3890.6146247687484</v>
      </c>
      <c r="AH127" s="62">
        <v>4148.4644874491278</v>
      </c>
      <c r="AI127" s="62">
        <v>4395.1817359576235</v>
      </c>
      <c r="AJ127" s="62">
        <v>4621.7792664863682</v>
      </c>
      <c r="AK127" s="62">
        <v>4893.1481141062222</v>
      </c>
      <c r="AL127" s="62">
        <v>5226.2399877004809</v>
      </c>
      <c r="AM127" s="62">
        <v>5576.4412874230575</v>
      </c>
      <c r="AN127" s="62">
        <v>5908.5078831263891</v>
      </c>
      <c r="AO127" s="62">
        <v>6261.0791102620742</v>
      </c>
      <c r="AP127" s="62">
        <v>6394.915741062573</v>
      </c>
      <c r="AQ127" s="62">
        <v>6197.404651825751</v>
      </c>
      <c r="AR127" s="62">
        <v>5787.4959108327894</v>
      </c>
      <c r="AS127" s="62">
        <v>5402.7922846863057</v>
      </c>
      <c r="AT127" s="62">
        <v>5003.021682314381</v>
      </c>
      <c r="AU127" s="62">
        <v>4669.6197009505377</v>
      </c>
      <c r="AV127" s="62">
        <v>4469.4806857529393</v>
      </c>
      <c r="AW127" s="62">
        <v>4368.0747503091907</v>
      </c>
      <c r="AX127" s="62">
        <v>4243.2386559159895</v>
      </c>
      <c r="AY127" s="62">
        <v>4094.5196313339443</v>
      </c>
      <c r="AZ127" s="62">
        <v>4082.1331534842898</v>
      </c>
      <c r="BA127" s="62">
        <v>4265.6764236834661</v>
      </c>
      <c r="BB127" s="62">
        <v>4570.8539660842844</v>
      </c>
      <c r="BC127" s="62">
        <v>4864.082516503071</v>
      </c>
      <c r="BD127" s="62">
        <v>5172.4489116891045</v>
      </c>
      <c r="BE127" s="62">
        <v>5396.7559524186045</v>
      </c>
      <c r="BF127" s="62">
        <v>5474.1698757022777</v>
      </c>
      <c r="BG127" s="62">
        <v>5447.0941555870095</v>
      </c>
      <c r="BH127" s="62">
        <v>5427.6437516133101</v>
      </c>
      <c r="BI127" s="62">
        <v>5401.6477345763087</v>
      </c>
      <c r="BJ127" s="62">
        <v>5315.5267077039043</v>
      </c>
      <c r="BK127" s="62">
        <v>5156.4511489618317</v>
      </c>
      <c r="BL127" s="62">
        <v>4944.4353999032701</v>
      </c>
      <c r="BM127" s="62">
        <v>4719.4831312080751</v>
      </c>
      <c r="BN127" s="62">
        <v>4876.067141181049</v>
      </c>
      <c r="BO127" s="62">
        <v>4932.0716894857096</v>
      </c>
      <c r="BP127" s="62">
        <v>4868.0992466050866</v>
      </c>
      <c r="BQ127" s="62">
        <v>4682.5250074421565</v>
      </c>
      <c r="BR127" s="62">
        <v>4371.7626079672182</v>
      </c>
      <c r="BS127" s="62">
        <v>3946.971988278664</v>
      </c>
      <c r="BT127" s="62">
        <v>3573.8000816484277</v>
      </c>
      <c r="BU127" s="62">
        <v>3329.9363961244217</v>
      </c>
      <c r="BV127" s="62">
        <v>3161.9972748812088</v>
      </c>
      <c r="BW127" s="62">
        <v>2959.0415486328097</v>
      </c>
      <c r="BX127" s="62">
        <v>2751.2609090162628</v>
      </c>
      <c r="BY127" s="62">
        <v>2559.7373293084997</v>
      </c>
      <c r="BZ127" s="62">
        <v>2371.1552176977325</v>
      </c>
      <c r="CA127" s="62">
        <v>2175.6596047579083</v>
      </c>
      <c r="CB127" s="62">
        <v>1976.5095953931511</v>
      </c>
      <c r="CC127" s="62">
        <v>1766.8293846518877</v>
      </c>
      <c r="CD127" s="62">
        <v>1564.2762711071118</v>
      </c>
      <c r="CE127" s="62">
        <v>1391.3124135885184</v>
      </c>
      <c r="CF127" s="62">
        <v>1246.8416295716281</v>
      </c>
      <c r="CG127" s="62">
        <v>1101.8728816439507</v>
      </c>
      <c r="CH127" s="62">
        <v>960.86051687661359</v>
      </c>
      <c r="CI127" s="62">
        <v>824.38810333364347</v>
      </c>
      <c r="CJ127" s="62">
        <v>694.35313442690551</v>
      </c>
      <c r="CK127" s="62">
        <v>576.80988708133827</v>
      </c>
      <c r="CL127" s="62">
        <v>476.19002646895069</v>
      </c>
      <c r="CM127" s="62">
        <v>391.83538443066868</v>
      </c>
      <c r="CN127" s="62">
        <v>318.30688747900842</v>
      </c>
      <c r="CO127" s="62">
        <v>251.65116330754941</v>
      </c>
      <c r="CP127" s="62">
        <v>194.15664937282568</v>
      </c>
      <c r="CQ127" s="62">
        <v>146.69044626244369</v>
      </c>
      <c r="CR127" s="62">
        <v>111.14236010000654</v>
      </c>
      <c r="CS127" s="62">
        <v>85.517473207934074</v>
      </c>
      <c r="CT127" s="62">
        <v>66.988284163021135</v>
      </c>
      <c r="CU127" s="62">
        <v>52.455883623922915</v>
      </c>
      <c r="CV127" s="62">
        <v>39.600608052940281</v>
      </c>
      <c r="CW127" s="62">
        <v>29.394718264197508</v>
      </c>
      <c r="CX127" s="62">
        <v>22.008938319375368</v>
      </c>
      <c r="CY127" s="62">
        <v>16.983251563236976</v>
      </c>
    </row>
    <row r="128" spans="1:103" x14ac:dyDescent="0.25">
      <c r="A128">
        <f t="shared" si="3"/>
        <v>2075</v>
      </c>
      <c r="B128" s="21">
        <f t="shared" si="2"/>
        <v>343755.22805612296</v>
      </c>
      <c r="C128" s="62">
        <v>3308.3213981577346</v>
      </c>
      <c r="D128" s="62">
        <v>3294.7069954430049</v>
      </c>
      <c r="E128" s="62">
        <v>3308.5177920252527</v>
      </c>
      <c r="F128" s="62">
        <v>3344.9199048822488</v>
      </c>
      <c r="G128" s="62">
        <v>3409.0568616127239</v>
      </c>
      <c r="H128" s="62">
        <v>3485.2095101292939</v>
      </c>
      <c r="I128" s="62">
        <v>3570.2770043326564</v>
      </c>
      <c r="J128" s="62">
        <v>3661.1561821580899</v>
      </c>
      <c r="K128" s="62">
        <v>3754.746197506292</v>
      </c>
      <c r="L128" s="62">
        <v>3847.9413407505799</v>
      </c>
      <c r="M128" s="62">
        <v>3937.6491032671552</v>
      </c>
      <c r="N128" s="62">
        <v>4020.7681757636383</v>
      </c>
      <c r="O128" s="62">
        <v>4094.194006596053</v>
      </c>
      <c r="P128" s="62">
        <v>4161.8072274202259</v>
      </c>
      <c r="Q128" s="62">
        <v>4227.4949545951667</v>
      </c>
      <c r="R128" s="62">
        <v>4253.207034271818</v>
      </c>
      <c r="S128" s="62">
        <v>4221.8609055207198</v>
      </c>
      <c r="T128" s="62">
        <v>4151.3221571794493</v>
      </c>
      <c r="U128" s="62">
        <v>4081.4608287231954</v>
      </c>
      <c r="V128" s="62">
        <v>4010.2066786640412</v>
      </c>
      <c r="W128" s="62">
        <v>3929.2921736497651</v>
      </c>
      <c r="X128" s="62">
        <v>3840.5374309030485</v>
      </c>
      <c r="Y128" s="62">
        <v>3750.9292548994827</v>
      </c>
      <c r="Z128" s="62">
        <v>3668.9452370547792</v>
      </c>
      <c r="AA128" s="62">
        <v>3596.8675296926831</v>
      </c>
      <c r="AB128" s="62">
        <v>3546.6127012793563</v>
      </c>
      <c r="AC128" s="62">
        <v>3526.3125695934814</v>
      </c>
      <c r="AD128" s="62">
        <v>3536.0695003065684</v>
      </c>
      <c r="AE128" s="62">
        <v>3560.1710576309488</v>
      </c>
      <c r="AF128" s="62">
        <v>3592.5445486418512</v>
      </c>
      <c r="AG128" s="62">
        <v>3693.0808390708189</v>
      </c>
      <c r="AH128" s="62">
        <v>3887.083703891165</v>
      </c>
      <c r="AI128" s="62">
        <v>4144.8840049115806</v>
      </c>
      <c r="AJ128" s="62">
        <v>4391.5368695814313</v>
      </c>
      <c r="AK128" s="62">
        <v>4618.0686266922812</v>
      </c>
      <c r="AL128" s="62">
        <v>4889.2389960757391</v>
      </c>
      <c r="AM128" s="62">
        <v>5221.9450298312177</v>
      </c>
      <c r="AN128" s="62">
        <v>5571.6393647236064</v>
      </c>
      <c r="AO128" s="62">
        <v>5903.179309890691</v>
      </c>
      <c r="AP128" s="62">
        <v>6255.159502651486</v>
      </c>
      <c r="AQ128" s="62">
        <v>6388.5241396996207</v>
      </c>
      <c r="AR128" s="62">
        <v>6190.7536623358874</v>
      </c>
      <c r="AS128" s="62">
        <v>5780.702489469666</v>
      </c>
      <c r="AT128" s="62">
        <v>5395.7265057899258</v>
      </c>
      <c r="AU128" s="62">
        <v>4995.5323133428928</v>
      </c>
      <c r="AV128" s="62">
        <v>4661.7667254082899</v>
      </c>
      <c r="AW128" s="62">
        <v>4461.382217876293</v>
      </c>
      <c r="AX128" s="62">
        <v>4359.7127255678788</v>
      </c>
      <c r="AY128" s="62">
        <v>4234.4294182522972</v>
      </c>
      <c r="AZ128" s="62">
        <v>4085.1450665115094</v>
      </c>
      <c r="BA128" s="62">
        <v>4071.6267763616606</v>
      </c>
      <c r="BB128" s="62">
        <v>4253.241078963475</v>
      </c>
      <c r="BC128" s="62">
        <v>4555.8919030923244</v>
      </c>
      <c r="BD128" s="62">
        <v>4846.4746946166115</v>
      </c>
      <c r="BE128" s="62">
        <v>5152.0410876112519</v>
      </c>
      <c r="BF128" s="62">
        <v>5373.2225014114674</v>
      </c>
      <c r="BG128" s="62">
        <v>5447.16734009424</v>
      </c>
      <c r="BH128" s="62">
        <v>5416.3744954817121</v>
      </c>
      <c r="BI128" s="62">
        <v>5393.0835260539279</v>
      </c>
      <c r="BJ128" s="62">
        <v>5363.111691182381</v>
      </c>
      <c r="BK128" s="62">
        <v>5273.0977580374256</v>
      </c>
      <c r="BL128" s="62">
        <v>5110.3391194897504</v>
      </c>
      <c r="BM128" s="62">
        <v>4894.7845752711819</v>
      </c>
      <c r="BN128" s="62">
        <v>4666.080905790528</v>
      </c>
      <c r="BO128" s="62">
        <v>4813.5193854485324</v>
      </c>
      <c r="BP128" s="62">
        <v>4860.987853808504</v>
      </c>
      <c r="BQ128" s="62">
        <v>4790.2981273813893</v>
      </c>
      <c r="BR128" s="62">
        <v>4599.8973543015309</v>
      </c>
      <c r="BS128" s="62">
        <v>4286.0707581195566</v>
      </c>
      <c r="BT128" s="62">
        <v>3860.8736506974187</v>
      </c>
      <c r="BU128" s="62">
        <v>3485.610852185137</v>
      </c>
      <c r="BV128" s="62">
        <v>3236.1770159817179</v>
      </c>
      <c r="BW128" s="62">
        <v>3061.5113943678152</v>
      </c>
      <c r="BX128" s="62">
        <v>2854.708393587136</v>
      </c>
      <c r="BY128" s="62">
        <v>2645.2026918991705</v>
      </c>
      <c r="BZ128" s="62">
        <v>2452.4677126288075</v>
      </c>
      <c r="CA128" s="62">
        <v>2262.2360348400175</v>
      </c>
      <c r="CB128" s="62">
        <v>2064.4038020260678</v>
      </c>
      <c r="CC128" s="62">
        <v>1863.0037729527883</v>
      </c>
      <c r="CD128" s="62">
        <v>1650.7908988081335</v>
      </c>
      <c r="CE128" s="62">
        <v>1446.9395179395965</v>
      </c>
      <c r="CF128" s="62">
        <v>1275.4114763279038</v>
      </c>
      <c r="CG128" s="62">
        <v>1134.5824448086491</v>
      </c>
      <c r="CH128" s="62">
        <v>993.4199858069295</v>
      </c>
      <c r="CI128" s="62">
        <v>856.70765959244773</v>
      </c>
      <c r="CJ128" s="62">
        <v>725.94024987787134</v>
      </c>
      <c r="CK128" s="62">
        <v>603.00573914669621</v>
      </c>
      <c r="CL128" s="62">
        <v>493.42481057975533</v>
      </c>
      <c r="CM128" s="62">
        <v>400.89700523654511</v>
      </c>
      <c r="CN128" s="62">
        <v>324.50059043420993</v>
      </c>
      <c r="CO128" s="62">
        <v>259.27621820072233</v>
      </c>
      <c r="CP128" s="62">
        <v>204.98193565634574</v>
      </c>
      <c r="CQ128" s="62">
        <v>158.14989800127935</v>
      </c>
      <c r="CR128" s="62">
        <v>119.48640022943547</v>
      </c>
      <c r="CS128" s="62">
        <v>90.530780018176443</v>
      </c>
      <c r="CT128" s="62">
        <v>69.658081290801391</v>
      </c>
      <c r="CU128" s="62">
        <v>54.565168599089354</v>
      </c>
      <c r="CV128" s="62">
        <v>42.727831735293066</v>
      </c>
      <c r="CW128" s="62">
        <v>32.256593552637291</v>
      </c>
      <c r="CX128" s="62">
        <v>23.943407090490435</v>
      </c>
      <c r="CY128" s="62">
        <v>17.927335280914804</v>
      </c>
    </row>
    <row r="129" spans="1:103" x14ac:dyDescent="0.25">
      <c r="A129">
        <f t="shared" si="3"/>
        <v>2076</v>
      </c>
      <c r="B129" s="21">
        <f t="shared" si="2"/>
        <v>343584.10728026641</v>
      </c>
      <c r="C129" s="62">
        <v>3302.340185867004</v>
      </c>
      <c r="D129" s="62">
        <v>3273.1395674799323</v>
      </c>
      <c r="E129" s="62">
        <v>3271.9287807589558</v>
      </c>
      <c r="F129" s="62">
        <v>3295.1780628091992</v>
      </c>
      <c r="G129" s="62">
        <v>3341.8158164313595</v>
      </c>
      <c r="H129" s="62">
        <v>3406.501888562645</v>
      </c>
      <c r="I129" s="62">
        <v>3483.0609890102237</v>
      </c>
      <c r="J129" s="62">
        <v>3568.4043146949716</v>
      </c>
      <c r="K129" s="62">
        <v>3659.4416729585128</v>
      </c>
      <c r="L129" s="62">
        <v>3753.0833343355553</v>
      </c>
      <c r="M129" s="62">
        <v>3846.2370217988455</v>
      </c>
      <c r="N129" s="62">
        <v>3935.8234277274732</v>
      </c>
      <c r="O129" s="62">
        <v>4018.7556018146547</v>
      </c>
      <c r="P129" s="62">
        <v>4091.9398774538831</v>
      </c>
      <c r="Q129" s="62">
        <v>4159.2684661280791</v>
      </c>
      <c r="R129" s="62">
        <v>4224.6428431818476</v>
      </c>
      <c r="S129" s="62">
        <v>4250.0167919073483</v>
      </c>
      <c r="T129" s="62">
        <v>4218.3156256575394</v>
      </c>
      <c r="U129" s="62">
        <v>4147.4229978002677</v>
      </c>
      <c r="V129" s="62">
        <v>4077.2077898280127</v>
      </c>
      <c r="W129" s="62">
        <v>4005.5891068119308</v>
      </c>
      <c r="X129" s="62">
        <v>3924.4270250943796</v>
      </c>
      <c r="Y129" s="62">
        <v>3835.6025717885555</v>
      </c>
      <c r="Z129" s="62">
        <v>3746.0460418138305</v>
      </c>
      <c r="AA129" s="62">
        <v>3664.108343277504</v>
      </c>
      <c r="AB129" s="62">
        <v>3592.0818187511645</v>
      </c>
      <c r="AC129" s="62">
        <v>3541.9089755136652</v>
      </c>
      <c r="AD129" s="62">
        <v>3521.7151466405153</v>
      </c>
      <c r="AE129" s="62">
        <v>3531.5876440280035</v>
      </c>
      <c r="AF129" s="62">
        <v>3555.799209709779</v>
      </c>
      <c r="AG129" s="62">
        <v>3588.2734452164018</v>
      </c>
      <c r="AH129" s="62">
        <v>3688.8583709191653</v>
      </c>
      <c r="AI129" s="62">
        <v>3882.8322861717756</v>
      </c>
      <c r="AJ129" s="62">
        <v>4140.5348534515151</v>
      </c>
      <c r="AK129" s="62">
        <v>4387.0777097639711</v>
      </c>
      <c r="AL129" s="62">
        <v>4613.5017744828438</v>
      </c>
      <c r="AM129" s="62">
        <v>4884.4231775837752</v>
      </c>
      <c r="AN129" s="62">
        <v>5216.6817668203312</v>
      </c>
      <c r="AO129" s="62">
        <v>5565.804753043888</v>
      </c>
      <c r="AP129" s="62">
        <v>5896.7559798015018</v>
      </c>
      <c r="AQ129" s="62">
        <v>6248.0802911556757</v>
      </c>
      <c r="AR129" s="62">
        <v>6380.9483852180101</v>
      </c>
      <c r="AS129" s="62">
        <v>6182.9548803844409</v>
      </c>
      <c r="AT129" s="62">
        <v>5772.8379341003238</v>
      </c>
      <c r="AU129" s="62">
        <v>5387.660924622227</v>
      </c>
      <c r="AV129" s="62">
        <v>4987.1170213969472</v>
      </c>
      <c r="AW129" s="62">
        <v>4653.0503579578926</v>
      </c>
      <c r="AX129" s="62">
        <v>4452.4576451347411</v>
      </c>
      <c r="AY129" s="62">
        <v>4350.5433552815539</v>
      </c>
      <c r="AZ129" s="62">
        <v>4224.8359946977798</v>
      </c>
      <c r="BA129" s="62">
        <v>4075.0148021729024</v>
      </c>
      <c r="BB129" s="62">
        <v>4060.3670156882795</v>
      </c>
      <c r="BC129" s="62">
        <v>4240.0192323872407</v>
      </c>
      <c r="BD129" s="62">
        <v>4540.0875234775276</v>
      </c>
      <c r="BE129" s="62">
        <v>4827.9715204992235</v>
      </c>
      <c r="BF129" s="62">
        <v>5130.6816333427932</v>
      </c>
      <c r="BG129" s="62">
        <v>5348.6968908188937</v>
      </c>
      <c r="BH129" s="62">
        <v>5419.1601386875036</v>
      </c>
      <c r="BI129" s="62">
        <v>5384.6571174739729</v>
      </c>
      <c r="BJ129" s="62">
        <v>5357.5299829264004</v>
      </c>
      <c r="BK129" s="62">
        <v>5323.5890465200218</v>
      </c>
      <c r="BL129" s="62">
        <v>5229.7002716327825</v>
      </c>
      <c r="BM129" s="62">
        <v>5063.2888924264926</v>
      </c>
      <c r="BN129" s="62">
        <v>4844.2370088289126</v>
      </c>
      <c r="BO129" s="62">
        <v>4611.8247839230489</v>
      </c>
      <c r="BP129" s="62">
        <v>4750.0928329417393</v>
      </c>
      <c r="BQ129" s="62">
        <v>4789.0183315926206</v>
      </c>
      <c r="BR129" s="62">
        <v>4711.6256565053163</v>
      </c>
      <c r="BS129" s="62">
        <v>4516.4351078782556</v>
      </c>
      <c r="BT129" s="62">
        <v>4199.6035160553874</v>
      </c>
      <c r="BU129" s="62">
        <v>3774.0788332951051</v>
      </c>
      <c r="BV129" s="62">
        <v>3396.795094152676</v>
      </c>
      <c r="BW129" s="62">
        <v>3141.8390784521871</v>
      </c>
      <c r="BX129" s="62">
        <v>2960.4805407281769</v>
      </c>
      <c r="BY129" s="62">
        <v>2749.8695349392219</v>
      </c>
      <c r="BZ129" s="62">
        <v>2538.6781766291833</v>
      </c>
      <c r="CA129" s="62">
        <v>2344.7678699269022</v>
      </c>
      <c r="CB129" s="62">
        <v>2152.9225957774138</v>
      </c>
      <c r="CC129" s="62">
        <v>1952.7904515492776</v>
      </c>
      <c r="CD129" s="62">
        <v>1749.1786067974278</v>
      </c>
      <c r="CE129" s="62">
        <v>1534.4729528795335</v>
      </c>
      <c r="CF129" s="62">
        <v>1329.3617751640722</v>
      </c>
      <c r="CG129" s="62">
        <v>1159.3003812682662</v>
      </c>
      <c r="CH129" s="62">
        <v>1022.1386625358376</v>
      </c>
      <c r="CI129" s="62">
        <v>884.80808165038729</v>
      </c>
      <c r="CJ129" s="62">
        <v>752.42026557154168</v>
      </c>
      <c r="CK129" s="62">
        <v>627.38048420173982</v>
      </c>
      <c r="CL129" s="62">
        <v>511.56766781722439</v>
      </c>
      <c r="CM129" s="62">
        <v>409.96778402139495</v>
      </c>
      <c r="CN129" s="62">
        <v>325.54687075775144</v>
      </c>
      <c r="CO129" s="62">
        <v>257.12144848756401</v>
      </c>
      <c r="CP129" s="62">
        <v>205.440232613886</v>
      </c>
      <c r="CQ129" s="62">
        <v>162.41958801745187</v>
      </c>
      <c r="CR129" s="62">
        <v>125.31173147585912</v>
      </c>
      <c r="CS129" s="62">
        <v>94.676303240150844</v>
      </c>
      <c r="CT129" s="62">
        <v>71.733013674444649</v>
      </c>
      <c r="CU129" s="62">
        <v>55.194311777335813</v>
      </c>
      <c r="CV129" s="62">
        <v>43.235284004854378</v>
      </c>
      <c r="CW129" s="62">
        <v>33.855845907124284</v>
      </c>
      <c r="CX129" s="62">
        <v>25.558850436699707</v>
      </c>
      <c r="CY129" s="62">
        <v>18.971809895928274</v>
      </c>
    </row>
    <row r="130" spans="1:103" x14ac:dyDescent="0.25">
      <c r="A130">
        <f t="shared" si="3"/>
        <v>2077</v>
      </c>
      <c r="B130" s="21">
        <f t="shared" si="2"/>
        <v>343360.2634120147</v>
      </c>
      <c r="C130" s="62">
        <v>3295.6139275010278</v>
      </c>
      <c r="D130" s="62">
        <v>3256.0544589885089</v>
      </c>
      <c r="E130" s="62">
        <v>3243.6042920898362</v>
      </c>
      <c r="F130" s="62">
        <v>3255.1868983426066</v>
      </c>
      <c r="G130" s="62">
        <v>3287.7262124774966</v>
      </c>
      <c r="H130" s="62">
        <v>3338.1464008217285</v>
      </c>
      <c r="I130" s="62">
        <v>3403.370703316355</v>
      </c>
      <c r="J130" s="62">
        <v>3480.3230546920554</v>
      </c>
      <c r="K130" s="62">
        <v>3565.927389679508</v>
      </c>
      <c r="L130" s="62">
        <v>3657.1071798163089</v>
      </c>
      <c r="M130" s="62">
        <v>3750.7849702538851</v>
      </c>
      <c r="N130" s="62">
        <v>3843.8809901782456</v>
      </c>
      <c r="O130" s="62">
        <v>3933.3312173402446</v>
      </c>
      <c r="P130" s="62">
        <v>4016.0625972256121</v>
      </c>
      <c r="Q130" s="62">
        <v>4088.9928114583918</v>
      </c>
      <c r="R130" s="62">
        <v>4156.0256513486001</v>
      </c>
      <c r="S130" s="62">
        <v>4221.07579324373</v>
      </c>
      <c r="T130" s="62">
        <v>4246.1072106837819</v>
      </c>
      <c r="U130" s="62">
        <v>4214.0570284453515</v>
      </c>
      <c r="V130" s="62">
        <v>4142.8223324957153</v>
      </c>
      <c r="W130" s="62">
        <v>4072.2657512207211</v>
      </c>
      <c r="X130" s="62">
        <v>4000.2945782678908</v>
      </c>
      <c r="Y130" s="62">
        <v>3918.8992788326605</v>
      </c>
      <c r="Z130" s="62">
        <v>3830.0199371464096</v>
      </c>
      <c r="AA130" s="62">
        <v>3740.5303385722891</v>
      </c>
      <c r="AB130" s="62">
        <v>3658.6523919437686</v>
      </c>
      <c r="AC130" s="62">
        <v>3586.6897880629899</v>
      </c>
      <c r="AD130" s="62">
        <v>3536.6068042837419</v>
      </c>
      <c r="AE130" s="62">
        <v>3516.5232153645297</v>
      </c>
      <c r="AF130" s="62">
        <v>3526.5096582506253</v>
      </c>
      <c r="AG130" s="62">
        <v>3550.8263687624171</v>
      </c>
      <c r="AH130" s="62">
        <v>3583.3962536408385</v>
      </c>
      <c r="AI130" s="62">
        <v>3684.0126764732986</v>
      </c>
      <c r="AJ130" s="62">
        <v>3877.9245238526837</v>
      </c>
      <c r="AK130" s="62">
        <v>4135.4860488384147</v>
      </c>
      <c r="AL130" s="62">
        <v>4381.8769778193946</v>
      </c>
      <c r="AM130" s="62">
        <v>4608.1549051203374</v>
      </c>
      <c r="AN130" s="62">
        <v>4878.7814858234487</v>
      </c>
      <c r="AO130" s="62">
        <v>5210.5365841779458</v>
      </c>
      <c r="AP130" s="62">
        <v>5559.0291646144915</v>
      </c>
      <c r="AQ130" s="62">
        <v>5889.3365529856628</v>
      </c>
      <c r="AR130" s="62">
        <v>6239.945231025411</v>
      </c>
      <c r="AS130" s="62">
        <v>6372.2943172373807</v>
      </c>
      <c r="AT130" s="62">
        <v>6174.1120612221748</v>
      </c>
      <c r="AU130" s="62">
        <v>5763.9985888861856</v>
      </c>
      <c r="AV130" s="62">
        <v>5378.6858638345439</v>
      </c>
      <c r="AW130" s="62">
        <v>4977.8608024074156</v>
      </c>
      <c r="AX130" s="62">
        <v>4643.5500362132143</v>
      </c>
      <c r="AY130" s="62">
        <v>4442.782699597481</v>
      </c>
      <c r="AZ130" s="62">
        <v>4340.6414451332466</v>
      </c>
      <c r="BA130" s="62">
        <v>4214.5318013562173</v>
      </c>
      <c r="BB130" s="62">
        <v>4064.1987804737737</v>
      </c>
      <c r="BC130" s="62">
        <v>4048.4252031990459</v>
      </c>
      <c r="BD130" s="62">
        <v>4226.0859212343348</v>
      </c>
      <c r="BE130" s="62">
        <v>4523.522349222636</v>
      </c>
      <c r="BF130" s="62">
        <v>4808.660306047198</v>
      </c>
      <c r="BG130" s="62">
        <v>5108.4643454831903</v>
      </c>
      <c r="BH130" s="62">
        <v>5323.27824396081</v>
      </c>
      <c r="BI130" s="62">
        <v>5390.2501739604986</v>
      </c>
      <c r="BJ130" s="62">
        <v>5352.0446188318465</v>
      </c>
      <c r="BK130" s="62">
        <v>5321.0887302538258</v>
      </c>
      <c r="BL130" s="62">
        <v>5283.1865665950399</v>
      </c>
      <c r="BM130" s="62">
        <v>5185.4410144957847</v>
      </c>
      <c r="BN130" s="62">
        <v>5015.4076969709486</v>
      </c>
      <c r="BO130" s="62">
        <v>4792.8969190203125</v>
      </c>
      <c r="BP130" s="62">
        <v>4556.8185208564028</v>
      </c>
      <c r="BQ130" s="62">
        <v>4685.8975852060685</v>
      </c>
      <c r="BR130" s="62">
        <v>4716.2789288499744</v>
      </c>
      <c r="BS130" s="62">
        <v>4632.2001516711189</v>
      </c>
      <c r="BT130" s="62">
        <v>4432.2558699530682</v>
      </c>
      <c r="BU130" s="62">
        <v>4112.4745041858396</v>
      </c>
      <c r="BV130" s="62">
        <v>3686.694931754857</v>
      </c>
      <c r="BW130" s="62">
        <v>3307.4552640598913</v>
      </c>
      <c r="BX130" s="62">
        <v>3047.0234477943427</v>
      </c>
      <c r="BY130" s="62">
        <v>2859.0070563334207</v>
      </c>
      <c r="BZ130" s="62">
        <v>2644.6258725982757</v>
      </c>
      <c r="CA130" s="62">
        <v>2431.7855901204675</v>
      </c>
      <c r="CB130" s="62">
        <v>2236.7335023528617</v>
      </c>
      <c r="CC130" s="62">
        <v>2043.3078834191549</v>
      </c>
      <c r="CD130" s="62">
        <v>1840.911669635874</v>
      </c>
      <c r="CE130" s="62">
        <v>1635.1235322468037</v>
      </c>
      <c r="CF130" s="62">
        <v>1417.9633195281151</v>
      </c>
      <c r="CG130" s="62">
        <v>1211.6273493760805</v>
      </c>
      <c r="CH130" s="62">
        <v>1043.0613403983423</v>
      </c>
      <c r="CI130" s="62">
        <v>909.58774777964095</v>
      </c>
      <c r="CJ130" s="62">
        <v>776.10954730219044</v>
      </c>
      <c r="CK130" s="62">
        <v>648.06660292447054</v>
      </c>
      <c r="CL130" s="62">
        <v>528.77226168792697</v>
      </c>
      <c r="CM130" s="62">
        <v>420.09670139101706</v>
      </c>
      <c r="CN130" s="62">
        <v>326.49004032606354</v>
      </c>
      <c r="CO130" s="62">
        <v>250.18607878322021</v>
      </c>
      <c r="CP130" s="62">
        <v>197.6004463456625</v>
      </c>
      <c r="CQ130" s="62">
        <v>157.88290669894866</v>
      </c>
      <c r="CR130" s="62">
        <v>124.82110409812576</v>
      </c>
      <c r="CS130" s="62">
        <v>96.303339210440058</v>
      </c>
      <c r="CT130" s="62">
        <v>72.759701256567624</v>
      </c>
      <c r="CU130" s="62">
        <v>55.127550047522931</v>
      </c>
      <c r="CV130" s="62">
        <v>42.417389553056736</v>
      </c>
      <c r="CW130" s="62">
        <v>33.226755167622336</v>
      </c>
      <c r="CX130" s="62">
        <v>26.018561664182972</v>
      </c>
      <c r="CY130" s="62">
        <v>19.642236320935179</v>
      </c>
    </row>
    <row r="131" spans="1:103" x14ac:dyDescent="0.25">
      <c r="A131">
        <f t="shared" si="3"/>
        <v>2078</v>
      </c>
      <c r="B131" s="21">
        <f t="shared" si="2"/>
        <v>342992.60642513225</v>
      </c>
      <c r="C131" s="62">
        <v>3289.6056184148965</v>
      </c>
      <c r="D131" s="62">
        <v>3281.2162652816419</v>
      </c>
      <c r="E131" s="62">
        <v>3252.3838853961679</v>
      </c>
      <c r="F131" s="62">
        <v>3246.7065277683905</v>
      </c>
      <c r="G131" s="62">
        <v>3261.7556710601007</v>
      </c>
      <c r="H131" s="62">
        <v>3295.1032571261703</v>
      </c>
      <c r="I131" s="62">
        <v>3343.6836425416654</v>
      </c>
      <c r="J131" s="62">
        <v>3404.4293311093129</v>
      </c>
      <c r="K131" s="62">
        <v>3478.1066757862127</v>
      </c>
      <c r="L131" s="62">
        <v>3563.5660313384451</v>
      </c>
      <c r="M131" s="62">
        <v>3656.4624150436998</v>
      </c>
      <c r="N131" s="62">
        <v>3750.5385515333192</v>
      </c>
      <c r="O131" s="62">
        <v>3843.3682354345115</v>
      </c>
      <c r="P131" s="62">
        <v>3932.5111339854293</v>
      </c>
      <c r="Q131" s="62">
        <v>4014.8932662856332</v>
      </c>
      <c r="R131" s="62">
        <v>4087.4568631926086</v>
      </c>
      <c r="S131" s="62">
        <v>4154.1254017224301</v>
      </c>
      <c r="T131" s="62">
        <v>4218.8026731851251</v>
      </c>
      <c r="U131" s="62">
        <v>4243.5624278815458</v>
      </c>
      <c r="V131" s="62">
        <v>4211.3962157756305</v>
      </c>
      <c r="W131" s="62">
        <v>4140.1554983159058</v>
      </c>
      <c r="X131" s="62">
        <v>4069.5947483031578</v>
      </c>
      <c r="Y131" s="62">
        <v>3997.6333024050859</v>
      </c>
      <c r="Z131" s="62">
        <v>3916.2884910159869</v>
      </c>
      <c r="AA131" s="62">
        <v>3827.5013247534062</v>
      </c>
      <c r="AB131" s="62">
        <v>3738.1312299948991</v>
      </c>
      <c r="AC131" s="62">
        <v>3656.3792718851641</v>
      </c>
      <c r="AD131" s="62">
        <v>3584.5435829093385</v>
      </c>
      <c r="AE131" s="62">
        <v>3534.5817241214968</v>
      </c>
      <c r="AF131" s="62">
        <v>3514.6060591908026</v>
      </c>
      <c r="AG131" s="62">
        <v>3524.6781927973962</v>
      </c>
      <c r="AH131" s="62">
        <v>3549.0502548826985</v>
      </c>
      <c r="AI131" s="62">
        <v>3581.6340355536331</v>
      </c>
      <c r="AJ131" s="62">
        <v>3682.2254459595692</v>
      </c>
      <c r="AK131" s="62">
        <v>3876.068740762556</v>
      </c>
      <c r="AL131" s="62">
        <v>4133.5038140364186</v>
      </c>
      <c r="AM131" s="62">
        <v>4379.7272987176148</v>
      </c>
      <c r="AN131" s="62">
        <v>4605.824117522804</v>
      </c>
      <c r="AO131" s="62">
        <v>4876.0687955283447</v>
      </c>
      <c r="AP131" s="62">
        <v>5207.1599065972578</v>
      </c>
      <c r="AQ131" s="62">
        <v>5554.803454111252</v>
      </c>
      <c r="AR131" s="62">
        <v>5884.2247541131692</v>
      </c>
      <c r="AS131" s="62">
        <v>6233.8421989536482</v>
      </c>
      <c r="AT131" s="62">
        <v>6365.3725913900535</v>
      </c>
      <c r="AU131" s="62">
        <v>6166.6840653342861</v>
      </c>
      <c r="AV131" s="62">
        <v>5756.2310724678928</v>
      </c>
      <c r="AW131" s="62">
        <v>5370.3717795774019</v>
      </c>
      <c r="AX131" s="62">
        <v>4968.7639218387021</v>
      </c>
      <c r="AY131" s="62">
        <v>4633.7349747681146</v>
      </c>
      <c r="AZ131" s="62">
        <v>4432.3930471319627</v>
      </c>
      <c r="BA131" s="62">
        <v>4329.6239344426767</v>
      </c>
      <c r="BB131" s="62">
        <v>4202.6064322214579</v>
      </c>
      <c r="BC131" s="62">
        <v>4051.1904659091579</v>
      </c>
      <c r="BD131" s="62">
        <v>4033.44901281803</v>
      </c>
      <c r="BE131" s="62">
        <v>4207.8991079931629</v>
      </c>
      <c r="BF131" s="62">
        <v>4501.2024640949776</v>
      </c>
      <c r="BG131" s="62">
        <v>4782.0577376669962</v>
      </c>
      <c r="BH131" s="62">
        <v>5077.387795106848</v>
      </c>
      <c r="BI131" s="62">
        <v>5287.2219047408489</v>
      </c>
      <c r="BJ131" s="62">
        <v>5348.6653936891926</v>
      </c>
      <c r="BK131" s="62">
        <v>5304.5691805176866</v>
      </c>
      <c r="BL131" s="62">
        <v>5267.6385643521071</v>
      </c>
      <c r="BM131" s="62">
        <v>5223.6820038953565</v>
      </c>
      <c r="BN131" s="62">
        <v>5120.075438110609</v>
      </c>
      <c r="BO131" s="62">
        <v>4944.5593040531785</v>
      </c>
      <c r="BP131" s="62">
        <v>4716.9043037141846</v>
      </c>
      <c r="BQ131" s="62">
        <v>4475.5487467468756</v>
      </c>
      <c r="BR131" s="62">
        <v>4591.3823370661285</v>
      </c>
      <c r="BS131" s="62">
        <v>4609.9193402007122</v>
      </c>
      <c r="BT131" s="62">
        <v>4517.3593519668302</v>
      </c>
      <c r="BU131" s="62">
        <v>4312.3265661313417</v>
      </c>
      <c r="BV131" s="62">
        <v>3990.3662311747808</v>
      </c>
      <c r="BW131" s="62">
        <v>3566.544346762365</v>
      </c>
      <c r="BX131" s="62">
        <v>3186.9001638031023</v>
      </c>
      <c r="BY131" s="62">
        <v>2920.9568421931112</v>
      </c>
      <c r="BZ131" s="62">
        <v>2725.6915341544245</v>
      </c>
      <c r="CA131" s="62">
        <v>2507.9772941244769</v>
      </c>
      <c r="CB131" s="62">
        <v>2294.3426432942065</v>
      </c>
      <c r="CC131" s="62">
        <v>2100.2733182867</v>
      </c>
      <c r="CD131" s="62">
        <v>1909.2141739304982</v>
      </c>
      <c r="CE131" s="62">
        <v>1710.0783082866324</v>
      </c>
      <c r="CF131" s="62">
        <v>1508.0328424800955</v>
      </c>
      <c r="CG131" s="62">
        <v>1295.126740122221</v>
      </c>
      <c r="CH131" s="62">
        <v>1094.5117021855494</v>
      </c>
      <c r="CI131" s="62">
        <v>933.58518838998077</v>
      </c>
      <c r="CJ131" s="62">
        <v>809.05709765924075</v>
      </c>
      <c r="CK131" s="62">
        <v>684.96843773232729</v>
      </c>
      <c r="CL131" s="62">
        <v>566.82926518379179</v>
      </c>
      <c r="CM131" s="62">
        <v>458.11815427867339</v>
      </c>
      <c r="CN131" s="62">
        <v>360.22562302198662</v>
      </c>
      <c r="CO131" s="62">
        <v>276.96796408745456</v>
      </c>
      <c r="CP131" s="62">
        <v>212.23780307175377</v>
      </c>
      <c r="CQ131" s="62">
        <v>167.62837014100936</v>
      </c>
      <c r="CR131" s="62">
        <v>133.93519504896986</v>
      </c>
      <c r="CS131" s="62">
        <v>105.8882134434479</v>
      </c>
      <c r="CT131" s="62">
        <v>81.696028979325135</v>
      </c>
      <c r="CU131" s="62">
        <v>61.723494856128433</v>
      </c>
      <c r="CV131" s="62">
        <v>46.765791956603231</v>
      </c>
      <c r="CW131" s="62">
        <v>35.983511211189409</v>
      </c>
      <c r="CX131" s="62">
        <v>28.186914133178288</v>
      </c>
      <c r="CY131" s="62">
        <v>22.072060897832465</v>
      </c>
    </row>
    <row r="132" spans="1:103" x14ac:dyDescent="0.25">
      <c r="A132">
        <f t="shared" si="3"/>
        <v>2079</v>
      </c>
      <c r="B132" s="21">
        <f t="shared" ref="B132:B153" si="4">SUM(C132:CY132)</f>
        <v>342548.85464670009</v>
      </c>
      <c r="C132" s="62">
        <v>3281.6215592299413</v>
      </c>
      <c r="D132" s="62">
        <v>3239.5390779901236</v>
      </c>
      <c r="E132" s="62">
        <v>3266.5015473964145</v>
      </c>
      <c r="F132" s="62">
        <v>3248.4050568065782</v>
      </c>
      <c r="G132" s="62">
        <v>3249.504677187449</v>
      </c>
      <c r="H132" s="62">
        <v>3268.0205891146406</v>
      </c>
      <c r="I132" s="62">
        <v>3302.1743627430137</v>
      </c>
      <c r="J132" s="62">
        <v>3348.9091553162248</v>
      </c>
      <c r="K132" s="62">
        <v>3405.1676608848434</v>
      </c>
      <c r="L132" s="62">
        <v>3475.5614297908928</v>
      </c>
      <c r="M132" s="62">
        <v>3560.8674684323969</v>
      </c>
      <c r="N132" s="62">
        <v>3655.4730346167657</v>
      </c>
      <c r="O132" s="62">
        <v>3749.9387164898362</v>
      </c>
      <c r="P132" s="62">
        <v>3842.4934952958106</v>
      </c>
      <c r="Q132" s="62">
        <v>3931.3198013739711</v>
      </c>
      <c r="R132" s="62">
        <v>4013.3450434031292</v>
      </c>
      <c r="S132" s="62">
        <v>4085.5353066845851</v>
      </c>
      <c r="T132" s="62">
        <v>4151.832595957766</v>
      </c>
      <c r="U132" s="62">
        <v>4216.131207074478</v>
      </c>
      <c r="V132" s="62">
        <v>4240.6162882722228</v>
      </c>
      <c r="W132" s="62">
        <v>4208.3370570538673</v>
      </c>
      <c r="X132" s="62">
        <v>4137.0972659803101</v>
      </c>
      <c r="Y132" s="62">
        <v>4066.5390635295225</v>
      </c>
      <c r="Z132" s="62">
        <v>3994.5938293893828</v>
      </c>
      <c r="AA132" s="62">
        <v>3913.307611925381</v>
      </c>
      <c r="AB132" s="62">
        <v>3824.6204953688939</v>
      </c>
      <c r="AC132" s="62">
        <v>3735.3789366911337</v>
      </c>
      <c r="AD132" s="62">
        <v>3653.760378189525</v>
      </c>
      <c r="AE132" s="62">
        <v>3582.0580888218251</v>
      </c>
      <c r="AF132" s="62">
        <v>3532.2229133423943</v>
      </c>
      <c r="AG132" s="62">
        <v>3512.3565619794704</v>
      </c>
      <c r="AH132" s="62">
        <v>3522.513691516936</v>
      </c>
      <c r="AI132" s="62">
        <v>3546.93878921033</v>
      </c>
      <c r="AJ132" s="62">
        <v>3579.533918111817</v>
      </c>
      <c r="AK132" s="62">
        <v>3680.0901258433864</v>
      </c>
      <c r="AL132" s="62">
        <v>3873.8465719431665</v>
      </c>
      <c r="AM132" s="62">
        <v>4131.1311074648029</v>
      </c>
      <c r="AN132" s="62">
        <v>4377.1639881920282</v>
      </c>
      <c r="AO132" s="62">
        <v>4603.0581600230671</v>
      </c>
      <c r="AP132" s="62">
        <v>4872.8952281148904</v>
      </c>
      <c r="AQ132" s="62">
        <v>5203.2908547685211</v>
      </c>
      <c r="AR132" s="62">
        <v>5550.0522510544733</v>
      </c>
      <c r="AS132" s="62">
        <v>5878.5555023643574</v>
      </c>
      <c r="AT132" s="62">
        <v>6227.1485957000787</v>
      </c>
      <c r="AU132" s="62">
        <v>6357.8473249545732</v>
      </c>
      <c r="AV132" s="62">
        <v>6158.6712881781368</v>
      </c>
      <c r="AW132" s="62">
        <v>5747.9169882107508</v>
      </c>
      <c r="AX132" s="62">
        <v>5361.5470249454029</v>
      </c>
      <c r="AY132" s="62">
        <v>4959.1936579383746</v>
      </c>
      <c r="AZ132" s="62">
        <v>4623.4780271210966</v>
      </c>
      <c r="BA132" s="62">
        <v>4421.5800361878782</v>
      </c>
      <c r="BB132" s="62">
        <v>4318.1920975386738</v>
      </c>
      <c r="BC132" s="62">
        <v>4190.2787798934423</v>
      </c>
      <c r="BD132" s="62">
        <v>4037.7928375576321</v>
      </c>
      <c r="BE132" s="62">
        <v>4018.0842034397306</v>
      </c>
      <c r="BF132" s="62">
        <v>4189.3056112244403</v>
      </c>
      <c r="BG132" s="62">
        <v>4478.4462510824078</v>
      </c>
      <c r="BH132" s="62">
        <v>4754.9894286410627</v>
      </c>
      <c r="BI132" s="62">
        <v>5045.8151649377869</v>
      </c>
      <c r="BJ132" s="62">
        <v>5250.6472524601477</v>
      </c>
      <c r="BK132" s="62">
        <v>5306.5530364954711</v>
      </c>
      <c r="BL132" s="62">
        <v>5256.5670916672798</v>
      </c>
      <c r="BM132" s="62">
        <v>5213.6617479141423</v>
      </c>
      <c r="BN132" s="62">
        <v>5163.6512538525085</v>
      </c>
      <c r="BO132" s="62">
        <v>5054.1903906819834</v>
      </c>
      <c r="BP132" s="62">
        <v>4873.2051042879311</v>
      </c>
      <c r="BQ132" s="62">
        <v>4640.4237144943045</v>
      </c>
      <c r="BR132" s="62">
        <v>4393.8113792192826</v>
      </c>
      <c r="BS132" s="62">
        <v>4496.3805761477679</v>
      </c>
      <c r="BT132" s="62">
        <v>4503.0649440459947</v>
      </c>
      <c r="BU132" s="62">
        <v>4402.0276898859202</v>
      </c>
      <c r="BV132" s="62">
        <v>4191.9224779491715</v>
      </c>
      <c r="BW132" s="62">
        <v>3867.8128636539809</v>
      </c>
      <c r="BX132" s="62">
        <v>3445.9893634697769</v>
      </c>
      <c r="BY132" s="62">
        <v>3065.9765008172267</v>
      </c>
      <c r="BZ132" s="62">
        <v>2794.5427255998857</v>
      </c>
      <c r="CA132" s="62">
        <v>2592.0433992692701</v>
      </c>
      <c r="CB132" s="62">
        <v>2371.0149386060498</v>
      </c>
      <c r="CC132" s="62">
        <v>2156.6052394769617</v>
      </c>
      <c r="CD132" s="62">
        <v>1963.5376179050663</v>
      </c>
      <c r="CE132" s="62">
        <v>1774.8640570254677</v>
      </c>
      <c r="CF132" s="62">
        <v>1579.0093111461897</v>
      </c>
      <c r="CG132" s="62">
        <v>1380.7275079460251</v>
      </c>
      <c r="CH132" s="62">
        <v>1172.098221073215</v>
      </c>
      <c r="CI132" s="62">
        <v>977.22664645869588</v>
      </c>
      <c r="CJ132" s="62">
        <v>823.95849588568683</v>
      </c>
      <c r="CK132" s="62">
        <v>708.39294398262223</v>
      </c>
      <c r="CL132" s="62">
        <v>593.71107603430812</v>
      </c>
      <c r="CM132" s="62">
        <v>485.49223886323557</v>
      </c>
      <c r="CN132" s="62">
        <v>387.38068957126546</v>
      </c>
      <c r="CO132" s="62">
        <v>300.28589401629057</v>
      </c>
      <c r="CP132" s="62">
        <v>230.88189011140065</v>
      </c>
      <c r="CQ132" s="62">
        <v>176.92250180538954</v>
      </c>
      <c r="CR132" s="62">
        <v>139.73585379076252</v>
      </c>
      <c r="CS132" s="62">
        <v>111.64905330199507</v>
      </c>
      <c r="CT132" s="62">
        <v>88.268948146736392</v>
      </c>
      <c r="CU132" s="62">
        <v>68.102221307394601</v>
      </c>
      <c r="CV132" s="62">
        <v>51.453016249072213</v>
      </c>
      <c r="CW132" s="62">
        <v>38.98419976141264</v>
      </c>
      <c r="CX132" s="62">
        <v>29.996036215440775</v>
      </c>
      <c r="CY132" s="62">
        <v>23.496753615234205</v>
      </c>
    </row>
    <row r="133" spans="1:103" x14ac:dyDescent="0.25">
      <c r="A133">
        <f t="shared" ref="A133:A153" si="5">A132+1</f>
        <v>2080</v>
      </c>
      <c r="B133" s="21">
        <f t="shared" si="4"/>
        <v>342042.55975741841</v>
      </c>
      <c r="C133" s="62">
        <v>3271.9405921825924</v>
      </c>
      <c r="D133" s="62">
        <v>3236.065824651469</v>
      </c>
      <c r="E133" s="62">
        <v>3216.063526118458</v>
      </c>
      <c r="F133" s="62">
        <v>3251.2270606694506</v>
      </c>
      <c r="G133" s="62">
        <v>3243.8731756749658</v>
      </c>
      <c r="H133" s="62">
        <v>3251.7518584333625</v>
      </c>
      <c r="I133" s="62">
        <v>3273.7324546271593</v>
      </c>
      <c r="J133" s="62">
        <v>3308.6866259042872</v>
      </c>
      <c r="K133" s="62">
        <v>3353.5672565631648</v>
      </c>
      <c r="L133" s="62">
        <v>3405.3279256918281</v>
      </c>
      <c r="M133" s="62">
        <v>3472.4253810172231</v>
      </c>
      <c r="N133" s="62">
        <v>3557.563280569319</v>
      </c>
      <c r="O133" s="62">
        <v>3653.8620490714115</v>
      </c>
      <c r="P133" s="62">
        <v>3748.7019909561686</v>
      </c>
      <c r="Q133" s="62">
        <v>3840.9654213124509</v>
      </c>
      <c r="R133" s="62">
        <v>3929.4607759322571</v>
      </c>
      <c r="S133" s="62">
        <v>4011.1145371082312</v>
      </c>
      <c r="T133" s="62">
        <v>4082.9189605509068</v>
      </c>
      <c r="U133" s="62">
        <v>4148.8341155299768</v>
      </c>
      <c r="V133" s="62">
        <v>4212.7422548770701</v>
      </c>
      <c r="W133" s="62">
        <v>4236.9494202245514</v>
      </c>
      <c r="X133" s="62">
        <v>4204.5620334211362</v>
      </c>
      <c r="Y133" s="62">
        <v>4133.3354433504655</v>
      </c>
      <c r="Z133" s="62">
        <v>4062.7915998852754</v>
      </c>
      <c r="AA133" s="62">
        <v>3990.8748521197876</v>
      </c>
      <c r="AB133" s="62">
        <v>3909.6608927768548</v>
      </c>
      <c r="AC133" s="62">
        <v>3821.0893428947684</v>
      </c>
      <c r="AD133" s="62">
        <v>3731.9909108798934</v>
      </c>
      <c r="AE133" s="62">
        <v>3650.5201109720074</v>
      </c>
      <c r="AF133" s="62">
        <v>3578.9637274256947</v>
      </c>
      <c r="AG133" s="62">
        <v>3529.2633411336419</v>
      </c>
      <c r="AH133" s="62">
        <v>3509.509545690074</v>
      </c>
      <c r="AI133" s="62">
        <v>3519.7505131757016</v>
      </c>
      <c r="AJ133" s="62">
        <v>3544.2242461428914</v>
      </c>
      <c r="AK133" s="62">
        <v>3576.8244701683002</v>
      </c>
      <c r="AL133" s="62">
        <v>3677.329495064113</v>
      </c>
      <c r="AM133" s="62">
        <v>3870.9659741551964</v>
      </c>
      <c r="AN133" s="62">
        <v>4128.0557369851076</v>
      </c>
      <c r="AO133" s="62">
        <v>4373.8560947842789</v>
      </c>
      <c r="AP133" s="62">
        <v>4599.5096378082999</v>
      </c>
      <c r="AQ133" s="62">
        <v>4868.8932398711122</v>
      </c>
      <c r="AR133" s="62">
        <v>5198.5366409566996</v>
      </c>
      <c r="AS133" s="62">
        <v>5544.3568288964298</v>
      </c>
      <c r="AT133" s="62">
        <v>5871.8859851511434</v>
      </c>
      <c r="AU133" s="62">
        <v>6219.3952066708407</v>
      </c>
      <c r="AV133" s="62">
        <v>6349.2398078788628</v>
      </c>
      <c r="AW133" s="62">
        <v>6149.6096102837901</v>
      </c>
      <c r="AX133" s="62">
        <v>5738.6239453710596</v>
      </c>
      <c r="AY133" s="62">
        <v>5351.8088535522083</v>
      </c>
      <c r="AZ133" s="62">
        <v>4948.778529853249</v>
      </c>
      <c r="BA133" s="62">
        <v>4612.432493248959</v>
      </c>
      <c r="BB133" s="62">
        <v>4410.0124837103313</v>
      </c>
      <c r="BC133" s="62">
        <v>4306.0233204383921</v>
      </c>
      <c r="BD133" s="62">
        <v>4177.2352626544598</v>
      </c>
      <c r="BE133" s="62">
        <v>4023.7057463009151</v>
      </c>
      <c r="BF133" s="62">
        <v>4002.0322471216568</v>
      </c>
      <c r="BG133" s="62">
        <v>4169.994628368956</v>
      </c>
      <c r="BH133" s="62">
        <v>4454.922063936946</v>
      </c>
      <c r="BI133" s="62">
        <v>4727.1052049980681</v>
      </c>
      <c r="BJ133" s="62">
        <v>5013.3761321055335</v>
      </c>
      <c r="BK133" s="62">
        <v>5213.1691420695524</v>
      </c>
      <c r="BL133" s="62">
        <v>5263.5267993474708</v>
      </c>
      <c r="BM133" s="62">
        <v>5207.6571443726816</v>
      </c>
      <c r="BN133" s="62">
        <v>5158.7828629455335</v>
      </c>
      <c r="BO133" s="62">
        <v>5102.7251515787311</v>
      </c>
      <c r="BP133" s="62">
        <v>4987.426665973444</v>
      </c>
      <c r="BQ133" s="62">
        <v>4801.001176810506</v>
      </c>
      <c r="BR133" s="62">
        <v>4563.1318425882009</v>
      </c>
      <c r="BS133" s="62">
        <v>4311.3023320141274</v>
      </c>
      <c r="BT133" s="62">
        <v>4400.5861848819659</v>
      </c>
      <c r="BU133" s="62">
        <v>4395.4128631238909</v>
      </c>
      <c r="BV133" s="62">
        <v>4285.9129178862358</v>
      </c>
      <c r="BW133" s="62">
        <v>4070.7698821551139</v>
      </c>
      <c r="BX133" s="62">
        <v>3744.5645497581436</v>
      </c>
      <c r="BY133" s="62">
        <v>3324.8122957484798</v>
      </c>
      <c r="BZ133" s="62">
        <v>2944.4948007365879</v>
      </c>
      <c r="CA133" s="62">
        <v>2667.6159496020614</v>
      </c>
      <c r="CB133" s="62">
        <v>2457.9139993838976</v>
      </c>
      <c r="CC133" s="62">
        <v>2233.6075639176511</v>
      </c>
      <c r="CD133" s="62">
        <v>2018.4597129001779</v>
      </c>
      <c r="CE133" s="62">
        <v>1826.4261939499188</v>
      </c>
      <c r="CF133" s="62">
        <v>1640.1714855829302</v>
      </c>
      <c r="CG133" s="62">
        <v>1447.6321224062515</v>
      </c>
      <c r="CH133" s="62">
        <v>1253.1490975690328</v>
      </c>
      <c r="CI133" s="62">
        <v>1048.832867168911</v>
      </c>
      <c r="CJ133" s="62">
        <v>859.73930792556007</v>
      </c>
      <c r="CK133" s="62">
        <v>714.15866819981454</v>
      </c>
      <c r="CL133" s="62">
        <v>607.57770603456333</v>
      </c>
      <c r="CM133" s="62">
        <v>502.32460740550039</v>
      </c>
      <c r="CN133" s="62">
        <v>404.0480973064212</v>
      </c>
      <c r="CO133" s="62">
        <v>316.55554106233893</v>
      </c>
      <c r="CP133" s="62">
        <v>245.38436275416768</v>
      </c>
      <c r="CQ133" s="62">
        <v>188.66955326709513</v>
      </c>
      <c r="CR133" s="62">
        <v>144.57560687160807</v>
      </c>
      <c r="CS133" s="62">
        <v>114.18782606716658</v>
      </c>
      <c r="CT133" s="62">
        <v>91.236159748249349</v>
      </c>
      <c r="CU133" s="62">
        <v>72.130659560027581</v>
      </c>
      <c r="CV133" s="62">
        <v>55.651032934473228</v>
      </c>
      <c r="CW133" s="62">
        <v>42.045816522348765</v>
      </c>
      <c r="CX133" s="62">
        <v>31.85668460143004</v>
      </c>
      <c r="CY133" s="62">
        <v>24.51183481658169</v>
      </c>
    </row>
    <row r="134" spans="1:103" x14ac:dyDescent="0.25">
      <c r="A134">
        <f t="shared" si="5"/>
        <v>2081</v>
      </c>
      <c r="B134" s="21">
        <f t="shared" si="4"/>
        <v>341483.24882100726</v>
      </c>
      <c r="C134" s="62">
        <v>3261.5222217458804</v>
      </c>
      <c r="D134" s="62">
        <v>3233.7165093305844</v>
      </c>
      <c r="E134" s="62">
        <v>3216.8009295078205</v>
      </c>
      <c r="F134" s="62">
        <v>3210.375283453212</v>
      </c>
      <c r="G134" s="62">
        <v>3235.1503235213963</v>
      </c>
      <c r="H134" s="62">
        <v>3238.5392757188047</v>
      </c>
      <c r="I134" s="62">
        <v>3253.1944732927664</v>
      </c>
      <c r="J134" s="62">
        <v>3278.6339638396212</v>
      </c>
      <c r="K134" s="62">
        <v>3314.3795005003708</v>
      </c>
      <c r="L134" s="62">
        <v>3357.3955474005297</v>
      </c>
      <c r="M134" s="62">
        <v>3404.6458738759757</v>
      </c>
      <c r="N134" s="62">
        <v>3468.4303406697009</v>
      </c>
      <c r="O134" s="62">
        <v>3553.3794890401605</v>
      </c>
      <c r="P134" s="62">
        <v>3651.3478370127045</v>
      </c>
      <c r="Q134" s="62">
        <v>3746.5379528687922</v>
      </c>
      <c r="R134" s="62">
        <v>3838.4875699108193</v>
      </c>
      <c r="S134" s="62">
        <v>3926.6297398042511</v>
      </c>
      <c r="T134" s="62">
        <v>4007.8921028244381</v>
      </c>
      <c r="U134" s="62">
        <v>4079.2930850911503</v>
      </c>
      <c r="V134" s="62">
        <v>4144.809662421635</v>
      </c>
      <c r="W134" s="62">
        <v>4208.3120446273451</v>
      </c>
      <c r="X134" s="62">
        <v>4232.2343462283088</v>
      </c>
      <c r="Y134" s="62">
        <v>4199.7476045084231</v>
      </c>
      <c r="Z134" s="62">
        <v>4128.5515851812825</v>
      </c>
      <c r="AA134" s="62">
        <v>4058.0397020388718</v>
      </c>
      <c r="AB134" s="62">
        <v>3986.1692735817614</v>
      </c>
      <c r="AC134" s="62">
        <v>3905.0474896624983</v>
      </c>
      <c r="AD134" s="62">
        <v>3816.6135081262928</v>
      </c>
      <c r="AE134" s="62">
        <v>3727.6802044457809</v>
      </c>
      <c r="AF134" s="62">
        <v>3646.3770804342203</v>
      </c>
      <c r="AG134" s="62">
        <v>3574.9844356430208</v>
      </c>
      <c r="AH134" s="62">
        <v>3525.4311131550653</v>
      </c>
      <c r="AI134" s="62">
        <v>3505.7949687547748</v>
      </c>
      <c r="AJ134" s="62">
        <v>3516.1165318369785</v>
      </c>
      <c r="AK134" s="62">
        <v>3540.6333417609594</v>
      </c>
      <c r="AL134" s="62">
        <v>3573.2310182244073</v>
      </c>
      <c r="AM134" s="62">
        <v>3673.6593846648561</v>
      </c>
      <c r="AN134" s="62">
        <v>3867.1279562630725</v>
      </c>
      <c r="AO134" s="62">
        <v>4123.959952141865</v>
      </c>
      <c r="AP134" s="62">
        <v>4369.4668771224688</v>
      </c>
      <c r="AQ134" s="62">
        <v>4594.8235133797925</v>
      </c>
      <c r="AR134" s="62">
        <v>4863.6871812060708</v>
      </c>
      <c r="AS134" s="62">
        <v>5192.4972979339555</v>
      </c>
      <c r="AT134" s="62">
        <v>5537.2903552104235</v>
      </c>
      <c r="AU134" s="62">
        <v>5863.7650524099336</v>
      </c>
      <c r="AV134" s="62">
        <v>6210.1042482000275</v>
      </c>
      <c r="AW134" s="62">
        <v>6339.0625294422534</v>
      </c>
      <c r="AX134" s="62">
        <v>6139.0281958815904</v>
      </c>
      <c r="AY134" s="62">
        <v>5727.9123737123209</v>
      </c>
      <c r="AZ134" s="62">
        <v>5340.7482659048483</v>
      </c>
      <c r="BA134" s="62">
        <v>4937.1398772373441</v>
      </c>
      <c r="BB134" s="62">
        <v>4600.2472727942031</v>
      </c>
      <c r="BC134" s="62">
        <v>4397.3557326962964</v>
      </c>
      <c r="BD134" s="62">
        <v>4292.7905888246896</v>
      </c>
      <c r="BE134" s="62">
        <v>4163.1602144179205</v>
      </c>
      <c r="BF134" s="62">
        <v>4008.624642686425</v>
      </c>
      <c r="BG134" s="62">
        <v>3984.9920683593596</v>
      </c>
      <c r="BH134" s="62">
        <v>4149.6546620778754</v>
      </c>
      <c r="BI134" s="62">
        <v>4430.2984880071544</v>
      </c>
      <c r="BJ134" s="62">
        <v>4698.0548927666796</v>
      </c>
      <c r="BK134" s="62">
        <v>4979.7003737396108</v>
      </c>
      <c r="BL134" s="62">
        <v>5174.4059024680355</v>
      </c>
      <c r="BM134" s="62">
        <v>5219.203158371829</v>
      </c>
      <c r="BN134" s="62">
        <v>5157.4648470256652</v>
      </c>
      <c r="BO134" s="62">
        <v>5102.6339025412262</v>
      </c>
      <c r="BP134" s="62">
        <v>5040.5437960479348</v>
      </c>
      <c r="BQ134" s="62">
        <v>4919.4366375756226</v>
      </c>
      <c r="BR134" s="62">
        <v>4727.6177281452583</v>
      </c>
      <c r="BS134" s="62">
        <v>4484.7199698055392</v>
      </c>
      <c r="BT134" s="62">
        <v>4227.7360465952652</v>
      </c>
      <c r="BU134" s="62">
        <v>4303.7139574348676</v>
      </c>
      <c r="BV134" s="62">
        <v>4286.6858648604239</v>
      </c>
      <c r="BW134" s="62">
        <v>4168.7508782379309</v>
      </c>
      <c r="BX134" s="62">
        <v>3948.6236534493714</v>
      </c>
      <c r="BY134" s="62">
        <v>3620.4040269957068</v>
      </c>
      <c r="BZ134" s="62">
        <v>3202.8261419507553</v>
      </c>
      <c r="CA134" s="62">
        <v>2822.298431418893</v>
      </c>
      <c r="CB134" s="62">
        <v>2540.0431044070465</v>
      </c>
      <c r="CC134" s="62">
        <v>2323.1915254578521</v>
      </c>
      <c r="CD134" s="62">
        <v>2095.6634209771601</v>
      </c>
      <c r="CE134" s="62">
        <v>1879.8299880494674</v>
      </c>
      <c r="CF134" s="62">
        <v>1688.8785358286068</v>
      </c>
      <c r="CG134" s="62">
        <v>1505.0883425729326</v>
      </c>
      <c r="CH134" s="62">
        <v>1315.9114876772076</v>
      </c>
      <c r="CI134" s="62">
        <v>1125.2744774130813</v>
      </c>
      <c r="CJ134" s="62">
        <v>925.32185069904767</v>
      </c>
      <c r="CK134" s="62">
        <v>742.05260285202564</v>
      </c>
      <c r="CL134" s="62">
        <v>604.19441653646845</v>
      </c>
      <c r="CM134" s="62">
        <v>506.6234705567793</v>
      </c>
      <c r="CN134" s="62">
        <v>410.82412226638576</v>
      </c>
      <c r="CO134" s="62">
        <v>322.51283638862998</v>
      </c>
      <c r="CP134" s="62">
        <v>252.67592176068854</v>
      </c>
      <c r="CQ134" s="62">
        <v>195.86679745516872</v>
      </c>
      <c r="CR134" s="62">
        <v>150.5968056030728</v>
      </c>
      <c r="CS134" s="62">
        <v>115.40083805767451</v>
      </c>
      <c r="CT134" s="62">
        <v>91.145187692950856</v>
      </c>
      <c r="CU134" s="62">
        <v>72.825074187390385</v>
      </c>
      <c r="CV134" s="62">
        <v>57.574986147366879</v>
      </c>
      <c r="CW134" s="62">
        <v>44.420881076547978</v>
      </c>
      <c r="CX134" s="62">
        <v>33.56114194151192</v>
      </c>
      <c r="CY134" s="62">
        <v>25.428135356255556</v>
      </c>
    </row>
    <row r="135" spans="1:103" x14ac:dyDescent="0.25">
      <c r="A135">
        <f t="shared" si="5"/>
        <v>2082</v>
      </c>
      <c r="B135" s="21">
        <f t="shared" si="4"/>
        <v>340882.28050942731</v>
      </c>
      <c r="C135" s="62">
        <v>3251.0864815685272</v>
      </c>
      <c r="D135" s="62">
        <v>3231.2673759001468</v>
      </c>
      <c r="E135" s="62">
        <v>3217.8977707301897</v>
      </c>
      <c r="F135" s="62">
        <v>3211.1471947273153</v>
      </c>
      <c r="G135" s="62">
        <v>3211.1854081567267</v>
      </c>
      <c r="H135" s="62">
        <v>3218.1821712836245</v>
      </c>
      <c r="I135" s="62">
        <v>3232.3065495835863</v>
      </c>
      <c r="J135" s="62">
        <v>3253.7292297079803</v>
      </c>
      <c r="K135" s="62">
        <v>3282.6185823427581</v>
      </c>
      <c r="L135" s="62">
        <v>3319.1452941392877</v>
      </c>
      <c r="M135" s="62">
        <v>3360.2856406467163</v>
      </c>
      <c r="N135" s="62">
        <v>3403.0154342211026</v>
      </c>
      <c r="O135" s="62">
        <v>3463.4713955148522</v>
      </c>
      <c r="P135" s="62">
        <v>3548.2081698564025</v>
      </c>
      <c r="Q135" s="62">
        <v>3647.8173793282044</v>
      </c>
      <c r="R135" s="62">
        <v>3743.3310355533063</v>
      </c>
      <c r="S135" s="62">
        <v>3834.9418268545551</v>
      </c>
      <c r="T135" s="62">
        <v>3922.7060311916289</v>
      </c>
      <c r="U135" s="62">
        <v>4003.5549943845517</v>
      </c>
      <c r="V135" s="62">
        <v>4074.5326181726973</v>
      </c>
      <c r="W135" s="62">
        <v>4139.6325533243307</v>
      </c>
      <c r="X135" s="62">
        <v>4202.7115770514738</v>
      </c>
      <c r="Y135" s="62">
        <v>4226.3432249923708</v>
      </c>
      <c r="Z135" s="62">
        <v>4193.7656974280662</v>
      </c>
      <c r="AA135" s="62">
        <v>4122.6201661470568</v>
      </c>
      <c r="AB135" s="62">
        <v>4052.1596974369454</v>
      </c>
      <c r="AC135" s="62">
        <v>3980.3557371873562</v>
      </c>
      <c r="AD135" s="62">
        <v>3899.3488251528674</v>
      </c>
      <c r="AE135" s="62">
        <v>3811.0767295994392</v>
      </c>
      <c r="AF135" s="62">
        <v>3722.3335666798162</v>
      </c>
      <c r="AG135" s="62">
        <v>3641.2205834291435</v>
      </c>
      <c r="AH135" s="62">
        <v>3570.0113630991168</v>
      </c>
      <c r="AI135" s="62">
        <v>3520.6185370146877</v>
      </c>
      <c r="AJ135" s="62">
        <v>3501.1058335712223</v>
      </c>
      <c r="AK135" s="62">
        <v>3511.5052130914996</v>
      </c>
      <c r="AL135" s="62">
        <v>3536.0579204794731</v>
      </c>
      <c r="AM135" s="62">
        <v>3568.644017115826</v>
      </c>
      <c r="AN135" s="62">
        <v>3668.9677019193432</v>
      </c>
      <c r="AO135" s="62">
        <v>3862.214635626975</v>
      </c>
      <c r="AP135" s="62">
        <v>4118.717301223207</v>
      </c>
      <c r="AQ135" s="62">
        <v>4363.8627040019273</v>
      </c>
      <c r="AR135" s="62">
        <v>4588.8599024262448</v>
      </c>
      <c r="AS135" s="62">
        <v>4857.1290619295041</v>
      </c>
      <c r="AT135" s="62">
        <v>5185.0146452621821</v>
      </c>
      <c r="AU135" s="62">
        <v>5528.6853856966745</v>
      </c>
      <c r="AV135" s="62">
        <v>5854.0150695931025</v>
      </c>
      <c r="AW135" s="62">
        <v>6199.0883586852515</v>
      </c>
      <c r="AX135" s="62">
        <v>6327.1253488838574</v>
      </c>
      <c r="AY135" s="62">
        <v>6126.742230931115</v>
      </c>
      <c r="AZ135" s="62">
        <v>5715.6115865831644</v>
      </c>
      <c r="BA135" s="62">
        <v>5328.2059235825054</v>
      </c>
      <c r="BB135" s="62">
        <v>4924.1331838485212</v>
      </c>
      <c r="BC135" s="62">
        <v>4586.7878081659956</v>
      </c>
      <c r="BD135" s="62">
        <v>4383.4812470650295</v>
      </c>
      <c r="BE135" s="62">
        <v>4278.370230144199</v>
      </c>
      <c r="BF135" s="62">
        <v>4147.9336681751256</v>
      </c>
      <c r="BG135" s="62">
        <v>3992.4360444086401</v>
      </c>
      <c r="BH135" s="62">
        <v>3966.8522692161901</v>
      </c>
      <c r="BI135" s="62">
        <v>4128.1708404664241</v>
      </c>
      <c r="BJ135" s="62">
        <v>4404.4562510739615</v>
      </c>
      <c r="BK135" s="62">
        <v>4667.7136614108231</v>
      </c>
      <c r="BL135" s="62">
        <v>4944.6584273731078</v>
      </c>
      <c r="BM135" s="62">
        <v>5134.2252920301798</v>
      </c>
      <c r="BN135" s="62">
        <v>5173.4531142947144</v>
      </c>
      <c r="BO135" s="62">
        <v>5105.8669902659458</v>
      </c>
      <c r="BP135" s="62">
        <v>5045.0988368337348</v>
      </c>
      <c r="BQ135" s="62">
        <v>4976.9971789027259</v>
      </c>
      <c r="BR135" s="62">
        <v>4850.1190977997139</v>
      </c>
      <c r="BS135" s="62">
        <v>4652.963509254686</v>
      </c>
      <c r="BT135" s="62">
        <v>4405.1079637428275</v>
      </c>
      <c r="BU135" s="62">
        <v>4143.0451283690081</v>
      </c>
      <c r="BV135" s="62">
        <v>4205.7039300357528</v>
      </c>
      <c r="BW135" s="62">
        <v>4176.8331997678542</v>
      </c>
      <c r="BX135" s="62">
        <v>4050.501847974112</v>
      </c>
      <c r="BY135" s="62">
        <v>3825.4549020644663</v>
      </c>
      <c r="BZ135" s="62">
        <v>3495.3136794889765</v>
      </c>
      <c r="CA135" s="62">
        <v>3080.0251125519071</v>
      </c>
      <c r="CB135" s="62">
        <v>2699.3935683249497</v>
      </c>
      <c r="CC135" s="62">
        <v>2411.8435559524746</v>
      </c>
      <c r="CD135" s="62">
        <v>2187.9077036261829</v>
      </c>
      <c r="CE135" s="62">
        <v>1957.2227252615169</v>
      </c>
      <c r="CF135" s="62">
        <v>1740.764842754643</v>
      </c>
      <c r="CG135" s="62">
        <v>1550.9480731069809</v>
      </c>
      <c r="CH135" s="62">
        <v>1369.6716315039328</v>
      </c>
      <c r="CI135" s="62">
        <v>1183.9079080405825</v>
      </c>
      <c r="CJ135" s="62">
        <v>997.16804090837843</v>
      </c>
      <c r="CK135" s="62">
        <v>801.63175782102496</v>
      </c>
      <c r="CL135" s="62">
        <v>624.23413558357333</v>
      </c>
      <c r="CM135" s="62">
        <v>494.13161937668923</v>
      </c>
      <c r="CN135" s="62">
        <v>405.5923194498983</v>
      </c>
      <c r="CO135" s="62">
        <v>319.26774668104224</v>
      </c>
      <c r="CP135" s="62">
        <v>250.63753798454724</v>
      </c>
      <c r="CQ135" s="62">
        <v>196.36449713822222</v>
      </c>
      <c r="CR135" s="62">
        <v>152.21586972099871</v>
      </c>
      <c r="CS135" s="62">
        <v>117.03476056130806</v>
      </c>
      <c r="CT135" s="62">
        <v>89.682575912344902</v>
      </c>
      <c r="CU135" s="62">
        <v>70.832546382659345</v>
      </c>
      <c r="CV135" s="62">
        <v>56.595258353918396</v>
      </c>
      <c r="CW135" s="62">
        <v>44.743809080769921</v>
      </c>
      <c r="CX135" s="62">
        <v>34.521231442442073</v>
      </c>
      <c r="CY135" s="62">
        <v>26.081696723644036</v>
      </c>
    </row>
    <row r="136" spans="1:103" x14ac:dyDescent="0.25">
      <c r="A136">
        <f t="shared" si="5"/>
        <v>2083</v>
      </c>
      <c r="B136" s="21">
        <f t="shared" si="4"/>
        <v>340116.27127229219</v>
      </c>
      <c r="C136" s="62">
        <v>3244.3210833869725</v>
      </c>
      <c r="D136" s="62">
        <v>3246.8973633189053</v>
      </c>
      <c r="E136" s="62">
        <v>3230.4252908738522</v>
      </c>
      <c r="F136" s="62">
        <v>3219.2058279987582</v>
      </c>
      <c r="G136" s="62">
        <v>3213.5979493335462</v>
      </c>
      <c r="H136" s="62">
        <v>3213.9610927112226</v>
      </c>
      <c r="I136" s="62">
        <v>3220.4752086448311</v>
      </c>
      <c r="J136" s="62">
        <v>3233.3188580681667</v>
      </c>
      <c r="K136" s="62">
        <v>3253.7486838174982</v>
      </c>
      <c r="L136" s="62">
        <v>3282.4819403830456</v>
      </c>
      <c r="M136" s="62">
        <v>3319.3396036379295</v>
      </c>
      <c r="N136" s="62">
        <v>3360.4144083240044</v>
      </c>
      <c r="O136" s="62">
        <v>3402.8743919270946</v>
      </c>
      <c r="P136" s="62">
        <v>3463.0325200679795</v>
      </c>
      <c r="Q136" s="62">
        <v>3547.4492279886445</v>
      </c>
      <c r="R136" s="62">
        <v>3646.7328127225551</v>
      </c>
      <c r="S136" s="62">
        <v>3741.9226969821011</v>
      </c>
      <c r="T136" s="62">
        <v>3833.2023052284535</v>
      </c>
      <c r="U136" s="62">
        <v>3920.7307442858892</v>
      </c>
      <c r="V136" s="62">
        <v>4001.4891532309348</v>
      </c>
      <c r="W136" s="62">
        <v>4072.4781252496323</v>
      </c>
      <c r="X136" s="62">
        <v>4137.5924193868623</v>
      </c>
      <c r="Y136" s="62">
        <v>4200.7003926817415</v>
      </c>
      <c r="Z136" s="62">
        <v>4224.3920241269871</v>
      </c>
      <c r="AA136" s="62">
        <v>4191.8994924935541</v>
      </c>
      <c r="AB136" s="62">
        <v>4120.8570216736844</v>
      </c>
      <c r="AC136" s="62">
        <v>4050.5109616552631</v>
      </c>
      <c r="AD136" s="62">
        <v>3978.8283579936219</v>
      </c>
      <c r="AE136" s="62">
        <v>3897.9314543165292</v>
      </c>
      <c r="AF136" s="62">
        <v>3809.7462074663081</v>
      </c>
      <c r="AG136" s="62">
        <v>3721.0676599818707</v>
      </c>
      <c r="AH136" s="62">
        <v>3639.9996064603242</v>
      </c>
      <c r="AI136" s="62">
        <v>3568.8033555366428</v>
      </c>
      <c r="AJ136" s="62">
        <v>3519.4165509623026</v>
      </c>
      <c r="AK136" s="62">
        <v>3499.9119533978032</v>
      </c>
      <c r="AL136" s="62">
        <v>3510.298826704819</v>
      </c>
      <c r="AM136" s="62">
        <v>3534.7732544616351</v>
      </c>
      <c r="AN136" s="62">
        <v>3567.2111293111816</v>
      </c>
      <c r="AO136" s="62">
        <v>3667.3182713480355</v>
      </c>
      <c r="AP136" s="62">
        <v>3860.2729302198086</v>
      </c>
      <c r="AQ136" s="62">
        <v>4116.3929983288454</v>
      </c>
      <c r="AR136" s="62">
        <v>4361.0918829748116</v>
      </c>
      <c r="AS136" s="62">
        <v>4585.6129189090125</v>
      </c>
      <c r="AT136" s="62">
        <v>4853.143285443658</v>
      </c>
      <c r="AU136" s="62">
        <v>5179.9269324300449</v>
      </c>
      <c r="AV136" s="62">
        <v>5522.25418132506</v>
      </c>
      <c r="AW136" s="62">
        <v>5846.1757582468254</v>
      </c>
      <c r="AX136" s="62">
        <v>6189.685770681248</v>
      </c>
      <c r="AY136" s="62">
        <v>6316.3850592539247</v>
      </c>
      <c r="AZ136" s="62">
        <v>6115.0792606783116</v>
      </c>
      <c r="BA136" s="62">
        <v>5703.2385413329403</v>
      </c>
      <c r="BB136" s="62">
        <v>5314.8094532136893</v>
      </c>
      <c r="BC136" s="62">
        <v>4909.3452814560578</v>
      </c>
      <c r="BD136" s="62">
        <v>4570.7126921937343</v>
      </c>
      <c r="BE136" s="62">
        <v>4366.3537564064409</v>
      </c>
      <c r="BF136" s="62">
        <v>4260.115327519713</v>
      </c>
      <c r="BG136" s="62">
        <v>4128.1411961090625</v>
      </c>
      <c r="BH136" s="62">
        <v>3970.8887653447114</v>
      </c>
      <c r="BI136" s="62">
        <v>3942.0959884678982</v>
      </c>
      <c r="BJ136" s="62">
        <v>4098.1411064594031</v>
      </c>
      <c r="BK136" s="62">
        <v>4367.6701511505198</v>
      </c>
      <c r="BL136" s="62">
        <v>4624.0732302337428</v>
      </c>
      <c r="BM136" s="62">
        <v>4894.0221594552959</v>
      </c>
      <c r="BN136" s="62">
        <v>5075.8692165817047</v>
      </c>
      <c r="BO136" s="62">
        <v>5106.5798444218635</v>
      </c>
      <c r="BP136" s="62">
        <v>5030.0515463143602</v>
      </c>
      <c r="BQ136" s="62">
        <v>4960.379663829367</v>
      </c>
      <c r="BR136" s="62">
        <v>4883.3379161885005</v>
      </c>
      <c r="BS136" s="62">
        <v>4748.4848081656673</v>
      </c>
      <c r="BT136" s="62">
        <v>4544.8718448397922</v>
      </c>
      <c r="BU136" s="62">
        <v>4291.7338138040705</v>
      </c>
      <c r="BV136" s="62">
        <v>4024.5107758805043</v>
      </c>
      <c r="BW136" s="62">
        <v>4071.3016886266159</v>
      </c>
      <c r="BX136" s="62">
        <v>4028.3744815424025</v>
      </c>
      <c r="BY136" s="62">
        <v>3891.6607690474411</v>
      </c>
      <c r="BZ136" s="62">
        <v>3660.5337249121085</v>
      </c>
      <c r="CA136" s="62">
        <v>3328.8806286216559</v>
      </c>
      <c r="CB136" s="62">
        <v>2917.4781276783965</v>
      </c>
      <c r="CC136" s="62">
        <v>2540.5093477569817</v>
      </c>
      <c r="CD136" s="62">
        <v>2253.7300891653563</v>
      </c>
      <c r="CE136" s="62">
        <v>2029.92818171777</v>
      </c>
      <c r="CF136" s="62">
        <v>1802.8557374326456</v>
      </c>
      <c r="CG136" s="62">
        <v>1591.938537709327</v>
      </c>
      <c r="CH136" s="62">
        <v>1409.1292683661384</v>
      </c>
      <c r="CI136" s="62">
        <v>1236.6273934523701</v>
      </c>
      <c r="CJ136" s="62">
        <v>1061.3472735229659</v>
      </c>
      <c r="CK136" s="62">
        <v>886.00446986830741</v>
      </c>
      <c r="CL136" s="62">
        <v>703.19496957757792</v>
      </c>
      <c r="CM136" s="62">
        <v>538.98929777339822</v>
      </c>
      <c r="CN136" s="62">
        <v>421.11866217418509</v>
      </c>
      <c r="CO136" s="62">
        <v>343.58568625871578</v>
      </c>
      <c r="CP136" s="62">
        <v>270.45834593825475</v>
      </c>
      <c r="CQ136" s="62">
        <v>212.32026929753835</v>
      </c>
      <c r="CR136" s="62">
        <v>166.34444803488901</v>
      </c>
      <c r="CS136" s="62">
        <v>128.94522787928926</v>
      </c>
      <c r="CT136" s="62">
        <v>99.142578878515295</v>
      </c>
      <c r="CU136" s="62">
        <v>75.971974597755477</v>
      </c>
      <c r="CV136" s="62">
        <v>60.003722682289641</v>
      </c>
      <c r="CW136" s="62">
        <v>47.943019993312269</v>
      </c>
      <c r="CX136" s="62">
        <v>37.903410916893158</v>
      </c>
      <c r="CY136" s="62">
        <v>29.243652867328453</v>
      </c>
    </row>
    <row r="137" spans="1:103" x14ac:dyDescent="0.25">
      <c r="A137">
        <f t="shared" si="5"/>
        <v>2084</v>
      </c>
      <c r="B137" s="21">
        <f t="shared" si="4"/>
        <v>339275.65589804127</v>
      </c>
      <c r="C137" s="62">
        <v>3236.9609452858563</v>
      </c>
      <c r="D137" s="62">
        <v>3231.2986414333013</v>
      </c>
      <c r="E137" s="62">
        <v>3242.0905770920749</v>
      </c>
      <c r="F137" s="62">
        <v>3228.9704013977284</v>
      </c>
      <c r="G137" s="62">
        <v>3219.904554765626</v>
      </c>
      <c r="H137" s="62">
        <v>3215.4419210000378</v>
      </c>
      <c r="I137" s="62">
        <v>3216.1299943259792</v>
      </c>
      <c r="J137" s="62">
        <v>3222.1593786974217</v>
      </c>
      <c r="K137" s="62">
        <v>3233.7190568925448</v>
      </c>
      <c r="L137" s="62">
        <v>3253.1520911256021</v>
      </c>
      <c r="M137" s="62">
        <v>3281.7232301118293</v>
      </c>
      <c r="N137" s="62">
        <v>3318.9051285253527</v>
      </c>
      <c r="O137" s="62">
        <v>3359.9069803007333</v>
      </c>
      <c r="P137" s="62">
        <v>3402.0883532639359</v>
      </c>
      <c r="Q137" s="62">
        <v>3461.9373000214036</v>
      </c>
      <c r="R137" s="62">
        <v>3546.0174981667092</v>
      </c>
      <c r="S137" s="62">
        <v>3644.9569304393785</v>
      </c>
      <c r="T137" s="62">
        <v>3739.8040518169337</v>
      </c>
      <c r="U137" s="62">
        <v>3830.7355704608331</v>
      </c>
      <c r="V137" s="62">
        <v>3918.0115692876138</v>
      </c>
      <c r="W137" s="62">
        <v>3998.6636754199335</v>
      </c>
      <c r="X137" s="62">
        <v>4069.6505630697538</v>
      </c>
      <c r="Y137" s="62">
        <v>4134.766941575861</v>
      </c>
      <c r="Z137" s="62">
        <v>4197.8922846113819</v>
      </c>
      <c r="AA137" s="62">
        <v>4221.6385728405121</v>
      </c>
      <c r="AB137" s="62">
        <v>4189.2379850342077</v>
      </c>
      <c r="AC137" s="62">
        <v>4118.3122388714482</v>
      </c>
      <c r="AD137" s="62">
        <v>4048.0933253545222</v>
      </c>
      <c r="AE137" s="62">
        <v>3976.5462056698839</v>
      </c>
      <c r="AF137" s="62">
        <v>3895.7745957219508</v>
      </c>
      <c r="AG137" s="62">
        <v>3807.6931041224952</v>
      </c>
      <c r="AH137" s="62">
        <v>3719.095847024259</v>
      </c>
      <c r="AI137" s="62">
        <v>3638.0884717966865</v>
      </c>
      <c r="AJ137" s="62">
        <v>3566.9183912822382</v>
      </c>
      <c r="AK137" s="62">
        <v>3517.5466404831204</v>
      </c>
      <c r="AL137" s="62">
        <v>3498.0543175353405</v>
      </c>
      <c r="AM137" s="62">
        <v>3508.4263686636759</v>
      </c>
      <c r="AN137" s="62">
        <v>3532.8181164550388</v>
      </c>
      <c r="AO137" s="62">
        <v>3565.1015164111482</v>
      </c>
      <c r="AP137" s="62">
        <v>3664.9728931683626</v>
      </c>
      <c r="AQ137" s="62">
        <v>3857.5984533541159</v>
      </c>
      <c r="AR137" s="62">
        <v>4113.287057105621</v>
      </c>
      <c r="AS137" s="62">
        <v>4357.4931043104552</v>
      </c>
      <c r="AT137" s="62">
        <v>4581.4949007977484</v>
      </c>
      <c r="AU137" s="62">
        <v>4848.2352915280244</v>
      </c>
      <c r="AV137" s="62">
        <v>5173.8544711018103</v>
      </c>
      <c r="AW137" s="62">
        <v>5514.7724550394541</v>
      </c>
      <c r="AX137" s="62">
        <v>5837.2231623237058</v>
      </c>
      <c r="AY137" s="62">
        <v>6179.1043562790492</v>
      </c>
      <c r="AZ137" s="62">
        <v>6304.4406992027298</v>
      </c>
      <c r="BA137" s="62">
        <v>6102.2497386440309</v>
      </c>
      <c r="BB137" s="62">
        <v>5689.7760659496871</v>
      </c>
      <c r="BC137" s="62">
        <v>5300.3967372190809</v>
      </c>
      <c r="BD137" s="62">
        <v>4893.6170971035408</v>
      </c>
      <c r="BE137" s="62">
        <v>4553.7607517138949</v>
      </c>
      <c r="BF137" s="62">
        <v>4348.3869598800602</v>
      </c>
      <c r="BG137" s="62">
        <v>4241.0405731369528</v>
      </c>
      <c r="BH137" s="62">
        <v>4107.553189921623</v>
      </c>
      <c r="BI137" s="62">
        <v>3948.5742069375174</v>
      </c>
      <c r="BJ137" s="62">
        <v>3916.5754391313849</v>
      </c>
      <c r="BK137" s="62">
        <v>4067.3144487517548</v>
      </c>
      <c r="BL137" s="62">
        <v>4330.0310811633144</v>
      </c>
      <c r="BM137" s="62">
        <v>4579.5265617882651</v>
      </c>
      <c r="BN137" s="62">
        <v>4842.4231447128677</v>
      </c>
      <c r="BO137" s="62">
        <v>5016.5114860895746</v>
      </c>
      <c r="BP137" s="62">
        <v>5038.6926448886388</v>
      </c>
      <c r="BQ137" s="62">
        <v>4953.2305101779093</v>
      </c>
      <c r="BR137" s="62">
        <v>4874.662078132932</v>
      </c>
      <c r="BS137" s="62">
        <v>4788.6885782577156</v>
      </c>
      <c r="BT137" s="62">
        <v>4645.8801290211213</v>
      </c>
      <c r="BU137" s="62">
        <v>4435.8445303956814</v>
      </c>
      <c r="BV137" s="62">
        <v>4177.467785582513</v>
      </c>
      <c r="BW137" s="62">
        <v>3905.1320224002861</v>
      </c>
      <c r="BX137" s="62">
        <v>3936.0350115143406</v>
      </c>
      <c r="BY137" s="62">
        <v>3879.0492428082175</v>
      </c>
      <c r="BZ137" s="62">
        <v>3731.9721722485324</v>
      </c>
      <c r="CA137" s="62">
        <v>3494.8050933495783</v>
      </c>
      <c r="CB137" s="62">
        <v>3161.701251736024</v>
      </c>
      <c r="CC137" s="62">
        <v>2754.265926417183</v>
      </c>
      <c r="CD137" s="62">
        <v>2381.0336864653391</v>
      </c>
      <c r="CE137" s="62">
        <v>2095.0802934943081</v>
      </c>
      <c r="CF137" s="62">
        <v>1871.4543461568201</v>
      </c>
      <c r="CG137" s="62">
        <v>1648.0401182652156</v>
      </c>
      <c r="CH137" s="62">
        <v>1442.7072424256521</v>
      </c>
      <c r="CI137" s="62">
        <v>1266.9452543036962</v>
      </c>
      <c r="CJ137" s="62">
        <v>1103.2567398732851</v>
      </c>
      <c r="CK137" s="62">
        <v>938.5005098303194</v>
      </c>
      <c r="CL137" s="62">
        <v>774.59596529925773</v>
      </c>
      <c r="CM137" s="62">
        <v>604.55665731987847</v>
      </c>
      <c r="CN137" s="62">
        <v>453.5835351094704</v>
      </c>
      <c r="CO137" s="62">
        <v>347.97503691011224</v>
      </c>
      <c r="CP137" s="62">
        <v>283.90867609711921</v>
      </c>
      <c r="CQ137" s="62">
        <v>223.48274100373339</v>
      </c>
      <c r="CR137" s="62">
        <v>175.44260129468304</v>
      </c>
      <c r="CS137" s="62">
        <v>137.45226855035605</v>
      </c>
      <c r="CT137" s="62">
        <v>106.54887674419732</v>
      </c>
      <c r="CU137" s="62">
        <v>81.922616220568671</v>
      </c>
      <c r="CV137" s="62">
        <v>62.776488052798157</v>
      </c>
      <c r="CW137" s="62">
        <v>49.581743794763192</v>
      </c>
      <c r="CX137" s="62">
        <v>39.615850947148466</v>
      </c>
      <c r="CY137" s="62">
        <v>31.320010243026392</v>
      </c>
    </row>
    <row r="138" spans="1:103" x14ac:dyDescent="0.25">
      <c r="A138">
        <f t="shared" si="5"/>
        <v>2085</v>
      </c>
      <c r="B138" s="21">
        <f t="shared" si="4"/>
        <v>338389.43330176978</v>
      </c>
      <c r="C138" s="62">
        <v>3228.4909965560255</v>
      </c>
      <c r="D138" s="62">
        <v>3229.0790201758723</v>
      </c>
      <c r="E138" s="62">
        <v>3227.4228733048508</v>
      </c>
      <c r="F138" s="62">
        <v>3236.5528721790547</v>
      </c>
      <c r="G138" s="62">
        <v>3226.7892251662524</v>
      </c>
      <c r="H138" s="62">
        <v>3219.8795423391025</v>
      </c>
      <c r="I138" s="62">
        <v>3216.5628482627631</v>
      </c>
      <c r="J138" s="62">
        <v>3217.576083133511</v>
      </c>
      <c r="K138" s="62">
        <v>3223.1195779600785</v>
      </c>
      <c r="L138" s="62">
        <v>3233.3925057684864</v>
      </c>
      <c r="M138" s="62">
        <v>3251.8231901682639</v>
      </c>
      <c r="N138" s="62">
        <v>3280.2261900650824</v>
      </c>
      <c r="O138" s="62">
        <v>3317.7242177582793</v>
      </c>
      <c r="P138" s="62">
        <v>3358.6433895682071</v>
      </c>
      <c r="Q138" s="62">
        <v>3400.5373512229298</v>
      </c>
      <c r="R138" s="62">
        <v>3460.0629892079255</v>
      </c>
      <c r="S138" s="62">
        <v>3543.7879182579795</v>
      </c>
      <c r="T138" s="62">
        <v>3642.360501608302</v>
      </c>
      <c r="U138" s="62">
        <v>3736.8442480116391</v>
      </c>
      <c r="V138" s="62">
        <v>3827.4061385746895</v>
      </c>
      <c r="W138" s="62">
        <v>3914.4104746578382</v>
      </c>
      <c r="X138" s="62">
        <v>3994.9379818506241</v>
      </c>
      <c r="Y138" s="62">
        <v>4065.9072681632611</v>
      </c>
      <c r="Z138" s="62">
        <v>4131.0106772630224</v>
      </c>
      <c r="AA138" s="62">
        <v>4194.1387994570468</v>
      </c>
      <c r="AB138" s="62">
        <v>4217.9355757323074</v>
      </c>
      <c r="AC138" s="62">
        <v>4185.6331848597629</v>
      </c>
      <c r="AD138" s="62">
        <v>4114.8406067085862</v>
      </c>
      <c r="AE138" s="62">
        <v>4044.7645882580041</v>
      </c>
      <c r="AF138" s="62">
        <v>3973.368932711759</v>
      </c>
      <c r="AG138" s="62">
        <v>3892.741144216337</v>
      </c>
      <c r="AH138" s="62">
        <v>3804.7828619771635</v>
      </c>
      <c r="AI138" s="62">
        <v>3716.2870441642735</v>
      </c>
      <c r="AJ138" s="62">
        <v>3635.3584117609421</v>
      </c>
      <c r="AK138" s="62">
        <v>3564.2307134136581</v>
      </c>
      <c r="AL138" s="62">
        <v>3514.885133023774</v>
      </c>
      <c r="AM138" s="62">
        <v>3495.4094850270099</v>
      </c>
      <c r="AN138" s="62">
        <v>3505.7643980112462</v>
      </c>
      <c r="AO138" s="62">
        <v>3530.0679075201501</v>
      </c>
      <c r="AP138" s="62">
        <v>3562.1891898969407</v>
      </c>
      <c r="AQ138" s="62">
        <v>3661.8027997030363</v>
      </c>
      <c r="AR138" s="62">
        <v>3854.0557210528959</v>
      </c>
      <c r="AS138" s="62">
        <v>4109.2551929079391</v>
      </c>
      <c r="AT138" s="62">
        <v>4352.9130510981304</v>
      </c>
      <c r="AU138" s="62">
        <v>4576.3455832854706</v>
      </c>
      <c r="AV138" s="62">
        <v>4842.2355515139416</v>
      </c>
      <c r="AW138" s="62">
        <v>5166.61661597481</v>
      </c>
      <c r="AX138" s="62">
        <v>5506.0479817100913</v>
      </c>
      <c r="AY138" s="62">
        <v>5826.9555612357608</v>
      </c>
      <c r="AZ138" s="62">
        <v>6167.1298886774084</v>
      </c>
      <c r="BA138" s="62">
        <v>6291.0750311739848</v>
      </c>
      <c r="BB138" s="62">
        <v>6088.0440699578685</v>
      </c>
      <c r="BC138" s="62">
        <v>5675.0305457243894</v>
      </c>
      <c r="BD138" s="62">
        <v>5284.7880566821768</v>
      </c>
      <c r="BE138" s="62">
        <v>4876.7837340531469</v>
      </c>
      <c r="BF138" s="62">
        <v>4535.7798277984584</v>
      </c>
      <c r="BG138" s="62">
        <v>4329.4372676299181</v>
      </c>
      <c r="BH138" s="62">
        <v>4221.0067774742456</v>
      </c>
      <c r="BI138" s="62">
        <v>4086.0353236185142</v>
      </c>
      <c r="BJ138" s="62">
        <v>3925.3654542821027</v>
      </c>
      <c r="BK138" s="62">
        <v>3890.1671802498245</v>
      </c>
      <c r="BL138" s="62">
        <v>4035.5641840350672</v>
      </c>
      <c r="BM138" s="62">
        <v>4291.4074942765546</v>
      </c>
      <c r="BN138" s="62">
        <v>4533.9374773077616</v>
      </c>
      <c r="BO138" s="62">
        <v>4789.7210356414389</v>
      </c>
      <c r="BP138" s="62">
        <v>4956.0085106978231</v>
      </c>
      <c r="BQ138" s="62">
        <v>4969.6532525595348</v>
      </c>
      <c r="BR138" s="62">
        <v>4875.2741877931358</v>
      </c>
      <c r="BS138" s="62">
        <v>4787.8242599633977</v>
      </c>
      <c r="BT138" s="62">
        <v>4692.9356828048467</v>
      </c>
      <c r="BU138" s="62">
        <v>4542.2022315014774</v>
      </c>
      <c r="BV138" s="62">
        <v>4325.789158902141</v>
      </c>
      <c r="BW138" s="62">
        <v>4062.2299782712053</v>
      </c>
      <c r="BX138" s="62">
        <v>3784.8419365277491</v>
      </c>
      <c r="BY138" s="62">
        <v>3799.845194671288</v>
      </c>
      <c r="BZ138" s="62">
        <v>3728.809973406564</v>
      </c>
      <c r="CA138" s="62">
        <v>3571.3997394362259</v>
      </c>
      <c r="CB138" s="62">
        <v>3328.2442030310635</v>
      </c>
      <c r="CC138" s="62">
        <v>2993.7640985115781</v>
      </c>
      <c r="CD138" s="62">
        <v>2590.3887982445012</v>
      </c>
      <c r="CE138" s="62">
        <v>2220.9778125605799</v>
      </c>
      <c r="CF138" s="62">
        <v>1935.914879733745</v>
      </c>
      <c r="CG138" s="62">
        <v>1712.51587623096</v>
      </c>
      <c r="CH138" s="62">
        <v>1492.8103037664264</v>
      </c>
      <c r="CI138" s="62">
        <v>1293.11033716989</v>
      </c>
      <c r="CJ138" s="62">
        <v>1124.4363713147545</v>
      </c>
      <c r="CK138" s="62">
        <v>969.6006352651516</v>
      </c>
      <c r="CL138" s="62">
        <v>815.40855754412598</v>
      </c>
      <c r="CM138" s="62">
        <v>662.98211723609847</v>
      </c>
      <c r="CN138" s="62">
        <v>505.7551585324901</v>
      </c>
      <c r="CO138" s="62">
        <v>368.05157766731151</v>
      </c>
      <c r="CP138" s="62">
        <v>282.35760650504642</v>
      </c>
      <c r="CQ138" s="62">
        <v>230.37219842153996</v>
      </c>
      <c r="CR138" s="62">
        <v>181.34074330539312</v>
      </c>
      <c r="CS138" s="62">
        <v>142.35950205066646</v>
      </c>
      <c r="CT138" s="62">
        <v>111.53298208167976</v>
      </c>
      <c r="CU138" s="62">
        <v>86.45702312566803</v>
      </c>
      <c r="CV138" s="62">
        <v>66.474520816407036</v>
      </c>
      <c r="CW138" s="62">
        <v>50.938765805661809</v>
      </c>
      <c r="CX138" s="62">
        <v>40.232146042855803</v>
      </c>
      <c r="CY138" s="62">
        <v>32.145515242770145</v>
      </c>
    </row>
    <row r="139" spans="1:103" x14ac:dyDescent="0.25">
      <c r="A139">
        <f t="shared" si="5"/>
        <v>2086</v>
      </c>
      <c r="B139" s="21">
        <f t="shared" si="4"/>
        <v>337479.34277348308</v>
      </c>
      <c r="C139" s="62">
        <v>3218.3042226611988</v>
      </c>
      <c r="D139" s="62">
        <v>3224.5786361739565</v>
      </c>
      <c r="E139" s="62">
        <v>3226.9673229069617</v>
      </c>
      <c r="F139" s="62">
        <v>3226.5673556791257</v>
      </c>
      <c r="G139" s="62">
        <v>3230.1916099630903</v>
      </c>
      <c r="H139" s="62">
        <v>3223.7854180179997</v>
      </c>
      <c r="I139" s="62">
        <v>3219.0337517681373</v>
      </c>
      <c r="J139" s="62">
        <v>3216.863692170672</v>
      </c>
      <c r="K139" s="62">
        <v>3218.2016253931438</v>
      </c>
      <c r="L139" s="62">
        <v>3223.2578410955839</v>
      </c>
      <c r="M139" s="62">
        <v>3232.2412393587742</v>
      </c>
      <c r="N139" s="62">
        <v>3249.6660999771439</v>
      </c>
      <c r="O139" s="62">
        <v>3277.8930865021293</v>
      </c>
      <c r="P139" s="62">
        <v>3315.6977480167825</v>
      </c>
      <c r="Q139" s="62">
        <v>3356.5240496134147</v>
      </c>
      <c r="R139" s="62">
        <v>3398.1194833256473</v>
      </c>
      <c r="S139" s="62">
        <v>3457.3069903594901</v>
      </c>
      <c r="T139" s="62">
        <v>3540.6555750289799</v>
      </c>
      <c r="U139" s="62">
        <v>3638.8360654338908</v>
      </c>
      <c r="V139" s="62">
        <v>3732.9321192261114</v>
      </c>
      <c r="W139" s="62">
        <v>3823.1019168437506</v>
      </c>
      <c r="X139" s="62">
        <v>3909.8118937221629</v>
      </c>
      <c r="Y139" s="62">
        <v>3990.1948846728123</v>
      </c>
      <c r="Z139" s="62">
        <v>4061.1278103283735</v>
      </c>
      <c r="AA139" s="62">
        <v>4126.2022698603996</v>
      </c>
      <c r="AB139" s="62">
        <v>4189.3169594549945</v>
      </c>
      <c r="AC139" s="62">
        <v>4213.1575074766706</v>
      </c>
      <c r="AD139" s="62">
        <v>4180.9625773995613</v>
      </c>
      <c r="AE139" s="62">
        <v>4110.3203054040678</v>
      </c>
      <c r="AF139" s="62">
        <v>4040.405478146638</v>
      </c>
      <c r="AG139" s="62">
        <v>3969.1795828655954</v>
      </c>
      <c r="AH139" s="62">
        <v>3888.7157647218273</v>
      </c>
      <c r="AI139" s="62">
        <v>3800.903388304042</v>
      </c>
      <c r="AJ139" s="62">
        <v>3712.5312430445188</v>
      </c>
      <c r="AK139" s="62">
        <v>3631.7021971541981</v>
      </c>
      <c r="AL139" s="62">
        <v>3560.6347139078043</v>
      </c>
      <c r="AM139" s="62">
        <v>3511.3282733334986</v>
      </c>
      <c r="AN139" s="62">
        <v>3491.8741638151305</v>
      </c>
      <c r="AO139" s="62">
        <v>3502.2091594967642</v>
      </c>
      <c r="AP139" s="62">
        <v>3526.4181776165792</v>
      </c>
      <c r="AQ139" s="62">
        <v>3558.3696997281677</v>
      </c>
      <c r="AR139" s="62">
        <v>3657.6996037704535</v>
      </c>
      <c r="AS139" s="62">
        <v>3849.531019414082</v>
      </c>
      <c r="AT139" s="62">
        <v>4104.1767439374771</v>
      </c>
      <c r="AU139" s="62">
        <v>4347.2243452398006</v>
      </c>
      <c r="AV139" s="62">
        <v>4570.030177184799</v>
      </c>
      <c r="AW139" s="62">
        <v>4835.0027915108622</v>
      </c>
      <c r="AX139" s="62">
        <v>5158.0630608933589</v>
      </c>
      <c r="AY139" s="62">
        <v>5495.9218861092377</v>
      </c>
      <c r="AZ139" s="62">
        <v>5815.2041211039577</v>
      </c>
      <c r="BA139" s="62">
        <v>6153.5858913114116</v>
      </c>
      <c r="BB139" s="62">
        <v>6276.1083362511872</v>
      </c>
      <c r="BC139" s="62">
        <v>6072.2894835995767</v>
      </c>
      <c r="BD139" s="62">
        <v>5658.840789463894</v>
      </c>
      <c r="BE139" s="62">
        <v>5267.83518981617</v>
      </c>
      <c r="BF139" s="62">
        <v>4858.7106347140398</v>
      </c>
      <c r="BG139" s="62">
        <v>4516.6460162975172</v>
      </c>
      <c r="BH139" s="62">
        <v>4309.3877234023621</v>
      </c>
      <c r="BI139" s="62">
        <v>4199.900921419151</v>
      </c>
      <c r="BJ139" s="62">
        <v>4063.4803680008426</v>
      </c>
      <c r="BK139" s="62">
        <v>3901.1606049000407</v>
      </c>
      <c r="BL139" s="62">
        <v>3862.772320099833</v>
      </c>
      <c r="BM139" s="62">
        <v>4002.791420585957</v>
      </c>
      <c r="BN139" s="62">
        <v>4251.6979512048938</v>
      </c>
      <c r="BO139" s="62">
        <v>4487.2015267518418</v>
      </c>
      <c r="BP139" s="62">
        <v>4735.8086030421182</v>
      </c>
      <c r="BQ139" s="62">
        <v>4894.254450786806</v>
      </c>
      <c r="BR139" s="62">
        <v>4899.3606913422891</v>
      </c>
      <c r="BS139" s="62">
        <v>4796.0906353329119</v>
      </c>
      <c r="BT139" s="62">
        <v>4699.7830661622274</v>
      </c>
      <c r="BU139" s="62">
        <v>4596.0058137261167</v>
      </c>
      <c r="BV139" s="62">
        <v>4437.3871949611776</v>
      </c>
      <c r="BW139" s="62">
        <v>4214.6526947510802</v>
      </c>
      <c r="BX139" s="62">
        <v>3945.9803256683999</v>
      </c>
      <c r="BY139" s="62">
        <v>3663.61064230899</v>
      </c>
      <c r="BZ139" s="62">
        <v>3662.7140977970716</v>
      </c>
      <c r="CA139" s="62">
        <v>3577.6504646235171</v>
      </c>
      <c r="CB139" s="62">
        <v>3409.9494290555549</v>
      </c>
      <c r="CC139" s="62">
        <v>3160.8679792748835</v>
      </c>
      <c r="CD139" s="62">
        <v>2825.0973543526297</v>
      </c>
      <c r="CE139" s="62">
        <v>2425.8843750708834</v>
      </c>
      <c r="CF139" s="62">
        <v>2060.3880419987586</v>
      </c>
      <c r="CG139" s="62">
        <v>1776.2879111262298</v>
      </c>
      <c r="CH139" s="62">
        <v>1553.1723863713703</v>
      </c>
      <c r="CI139" s="62">
        <v>1337.2315537820916</v>
      </c>
      <c r="CJ139" s="62">
        <v>1143.2133811353222</v>
      </c>
      <c r="CK139" s="62">
        <v>981.66978186562449</v>
      </c>
      <c r="CL139" s="62">
        <v>835.72410264142013</v>
      </c>
      <c r="CM139" s="62">
        <v>692.1332824319594</v>
      </c>
      <c r="CN139" s="62">
        <v>551.22183374276096</v>
      </c>
      <c r="CO139" s="62">
        <v>406.84419613786054</v>
      </c>
      <c r="CP139" s="62">
        <v>296.07142058188083</v>
      </c>
      <c r="CQ139" s="62">
        <v>227.13669154711403</v>
      </c>
      <c r="CR139" s="62">
        <v>185.31811351421368</v>
      </c>
      <c r="CS139" s="62">
        <v>145.87578137848149</v>
      </c>
      <c r="CT139" s="62">
        <v>114.51813431314473</v>
      </c>
      <c r="CU139" s="62">
        <v>89.720382822282929</v>
      </c>
      <c r="CV139" s="62">
        <v>69.548550282903719</v>
      </c>
      <c r="CW139" s="62">
        <v>53.474042783220014</v>
      </c>
      <c r="CX139" s="62">
        <v>40.976628467009263</v>
      </c>
      <c r="CY139" s="62">
        <v>32.363911350308392</v>
      </c>
    </row>
    <row r="140" spans="1:103" x14ac:dyDescent="0.25">
      <c r="A140">
        <f t="shared" si="5"/>
        <v>2087</v>
      </c>
      <c r="B140" s="21">
        <f t="shared" si="4"/>
        <v>336550.43149067723</v>
      </c>
      <c r="C140" s="62">
        <v>3205.9971824254121</v>
      </c>
      <c r="D140" s="62">
        <v>3217.41002841298</v>
      </c>
      <c r="E140" s="62">
        <v>3223.699264104418</v>
      </c>
      <c r="F140" s="62">
        <v>3225.9802584454465</v>
      </c>
      <c r="G140" s="62">
        <v>3225.3690751714112</v>
      </c>
      <c r="H140" s="62">
        <v>3222.9810832280323</v>
      </c>
      <c r="I140" s="62">
        <v>3219.932346350653</v>
      </c>
      <c r="J140" s="62">
        <v>3217.3380018884532</v>
      </c>
      <c r="K140" s="62">
        <v>3216.3143451733199</v>
      </c>
      <c r="L140" s="62">
        <v>3217.9762819578896</v>
      </c>
      <c r="M140" s="62">
        <v>3222.5442921500353</v>
      </c>
      <c r="N140" s="62">
        <v>3230.2372344818405</v>
      </c>
      <c r="O140" s="62">
        <v>3246.6514077914226</v>
      </c>
      <c r="P140" s="62">
        <v>3274.6958962414019</v>
      </c>
      <c r="Q140" s="62">
        <v>3312.7965381365848</v>
      </c>
      <c r="R140" s="62">
        <v>3353.5193160789941</v>
      </c>
      <c r="S140" s="62">
        <v>3394.8055684078099</v>
      </c>
      <c r="T140" s="62">
        <v>3453.6396591187354</v>
      </c>
      <c r="U140" s="62">
        <v>3536.5896661396414</v>
      </c>
      <c r="V140" s="62">
        <v>3634.3528195760741</v>
      </c>
      <c r="W140" s="62">
        <v>3728.0363999271976</v>
      </c>
      <c r="X140" s="62">
        <v>3817.7907133486942</v>
      </c>
      <c r="Y140" s="62">
        <v>3904.1836345612655</v>
      </c>
      <c r="Z140" s="62">
        <v>3984.4008023879251</v>
      </c>
      <c r="AA140" s="62">
        <v>4055.2790712596006</v>
      </c>
      <c r="AB140" s="62">
        <v>4120.306748290167</v>
      </c>
      <c r="AC140" s="62">
        <v>4183.3920251239424</v>
      </c>
      <c r="AD140" s="62">
        <v>4207.2698601888615</v>
      </c>
      <c r="AE140" s="62">
        <v>4175.1902651896107</v>
      </c>
      <c r="AF140" s="62">
        <v>4104.717290266236</v>
      </c>
      <c r="AG140" s="62">
        <v>4034.9821819253089</v>
      </c>
      <c r="AH140" s="62">
        <v>3963.9441114397355</v>
      </c>
      <c r="AI140" s="62">
        <v>3883.6660337225594</v>
      </c>
      <c r="AJ140" s="62">
        <v>3796.0222595872674</v>
      </c>
      <c r="AK140" s="62">
        <v>3707.7974097283827</v>
      </c>
      <c r="AL140" s="62">
        <v>3627.0890256363841</v>
      </c>
      <c r="AM140" s="62">
        <v>3556.1007484073152</v>
      </c>
      <c r="AN140" s="62">
        <v>3506.846185458392</v>
      </c>
      <c r="AO140" s="62">
        <v>3487.4184779457987</v>
      </c>
      <c r="AP140" s="62">
        <v>3497.731240359411</v>
      </c>
      <c r="AQ140" s="62">
        <v>3521.8395139835056</v>
      </c>
      <c r="AR140" s="62">
        <v>3553.6124751613006</v>
      </c>
      <c r="AS140" s="62">
        <v>3652.6329662236276</v>
      </c>
      <c r="AT140" s="62">
        <v>3843.992619711436</v>
      </c>
      <c r="AU140" s="62">
        <v>4098.0174339060368</v>
      </c>
      <c r="AV140" s="62">
        <v>4340.3910892714739</v>
      </c>
      <c r="AW140" s="62">
        <v>4562.5120902421168</v>
      </c>
      <c r="AX140" s="62">
        <v>4826.4974085101239</v>
      </c>
      <c r="AY140" s="62">
        <v>5148.1528132695439</v>
      </c>
      <c r="AZ140" s="62">
        <v>5484.3508596835627</v>
      </c>
      <c r="BA140" s="62">
        <v>5801.9250701818783</v>
      </c>
      <c r="BB140" s="62">
        <v>6138.4255816795976</v>
      </c>
      <c r="BC140" s="62">
        <v>6259.494063529417</v>
      </c>
      <c r="BD140" s="62">
        <v>6054.9415130331126</v>
      </c>
      <c r="BE140" s="62">
        <v>5641.1678889491659</v>
      </c>
      <c r="BF140" s="62">
        <v>5249.5027023501525</v>
      </c>
      <c r="BG140" s="62">
        <v>4839.366765149608</v>
      </c>
      <c r="BH140" s="62">
        <v>4496.3326836087545</v>
      </c>
      <c r="BI140" s="62">
        <v>4288.2140095604946</v>
      </c>
      <c r="BJ140" s="62">
        <v>4177.7005401071056</v>
      </c>
      <c r="BK140" s="62">
        <v>4039.8677109763812</v>
      </c>
      <c r="BL140" s="62">
        <v>3875.9425206472297</v>
      </c>
      <c r="BM140" s="62">
        <v>3834.376499695813</v>
      </c>
      <c r="BN140" s="62">
        <v>3968.9848101738694</v>
      </c>
      <c r="BO140" s="62">
        <v>4210.8934196831997</v>
      </c>
      <c r="BP140" s="62">
        <v>4439.3138465931261</v>
      </c>
      <c r="BQ140" s="62">
        <v>4680.6832993529442</v>
      </c>
      <c r="BR140" s="62">
        <v>4831.2516223219436</v>
      </c>
      <c r="BS140" s="62">
        <v>4827.8244566951189</v>
      </c>
      <c r="BT140" s="62">
        <v>4715.6967593447953</v>
      </c>
      <c r="BU140" s="62">
        <v>4610.5637407524864</v>
      </c>
      <c r="BV140" s="62">
        <v>4497.9313945373888</v>
      </c>
      <c r="BW140" s="62">
        <v>4331.4748540054243</v>
      </c>
      <c r="BX140" s="62">
        <v>4102.4830784266687</v>
      </c>
      <c r="BY140" s="62">
        <v>3828.7714001891054</v>
      </c>
      <c r="BZ140" s="62">
        <v>3541.4988180379833</v>
      </c>
      <c r="CA140" s="62">
        <v>3524.7140301446202</v>
      </c>
      <c r="CB140" s="62">
        <v>3425.6543991250292</v>
      </c>
      <c r="CC140" s="62">
        <v>3247.7140226077654</v>
      </c>
      <c r="CD140" s="62">
        <v>2992.7773903592893</v>
      </c>
      <c r="CE140" s="62">
        <v>2655.8058337314587</v>
      </c>
      <c r="CF140" s="62">
        <v>2260.8568683408771</v>
      </c>
      <c r="CG140" s="62">
        <v>1899.3696383163619</v>
      </c>
      <c r="CH140" s="62">
        <v>1616.3064382714631</v>
      </c>
      <c r="CI140" s="62">
        <v>1393.5333829151552</v>
      </c>
      <c r="CJ140" s="62">
        <v>1181.4112701248769</v>
      </c>
      <c r="CK140" s="62">
        <v>993.12243253906547</v>
      </c>
      <c r="CL140" s="62">
        <v>838.7465515206261</v>
      </c>
      <c r="CM140" s="62">
        <v>701.72315931861976</v>
      </c>
      <c r="CN140" s="62">
        <v>568.76407143005747</v>
      </c>
      <c r="CO140" s="62">
        <v>439.39620284247098</v>
      </c>
      <c r="CP140" s="62">
        <v>324.30826209779303</v>
      </c>
      <c r="CQ140" s="62">
        <v>236.00781030485282</v>
      </c>
      <c r="CR140" s="62">
        <v>181.05777689237652</v>
      </c>
      <c r="CS140" s="62">
        <v>147.7228774542258</v>
      </c>
      <c r="CT140" s="62">
        <v>116.28215810895387</v>
      </c>
      <c r="CU140" s="62">
        <v>91.285994664141342</v>
      </c>
      <c r="CV140" s="62">
        <v>71.518929614971384</v>
      </c>
      <c r="CW140" s="62">
        <v>55.439329570837927</v>
      </c>
      <c r="CX140" s="62">
        <v>42.625835754807461</v>
      </c>
      <c r="CY140" s="62">
        <v>32.663755046562557</v>
      </c>
    </row>
    <row r="141" spans="1:103" x14ac:dyDescent="0.25">
      <c r="A141">
        <f t="shared" si="5"/>
        <v>2088</v>
      </c>
      <c r="B141" s="21">
        <f t="shared" si="4"/>
        <v>335409.04913734493</v>
      </c>
      <c r="C141" s="62">
        <v>3195.3439730952282</v>
      </c>
      <c r="D141" s="62">
        <v>3208.2172668759254</v>
      </c>
      <c r="E141" s="62">
        <v>3218.2558189839456</v>
      </c>
      <c r="F141" s="62">
        <v>3223.7388671130807</v>
      </c>
      <c r="G141" s="62">
        <v>3225.6775617652024</v>
      </c>
      <c r="H141" s="62">
        <v>3225.0825902490988</v>
      </c>
      <c r="I141" s="62">
        <v>3223.0806697410426</v>
      </c>
      <c r="J141" s="62">
        <v>3220.7973594345945</v>
      </c>
      <c r="K141" s="62">
        <v>3218.6685240215847</v>
      </c>
      <c r="L141" s="62">
        <v>3217.4744122516236</v>
      </c>
      <c r="M141" s="62">
        <v>3218.5714850705353</v>
      </c>
      <c r="N141" s="62">
        <v>3222.768014409497</v>
      </c>
      <c r="O141" s="62">
        <v>3230.1804933290787</v>
      </c>
      <c r="P141" s="62">
        <v>3246.2910435722492</v>
      </c>
      <c r="Q141" s="62">
        <v>3274.0143076186337</v>
      </c>
      <c r="R141" s="62">
        <v>3311.7939567067633</v>
      </c>
      <c r="S141" s="62">
        <v>3352.1978262109965</v>
      </c>
      <c r="T141" s="62">
        <v>3393.1598433811728</v>
      </c>
      <c r="U141" s="62">
        <v>3451.7697486395527</v>
      </c>
      <c r="V141" s="62">
        <v>3534.6456447670557</v>
      </c>
      <c r="W141" s="62">
        <v>3632.4409901228109</v>
      </c>
      <c r="X141" s="62">
        <v>3726.1600047448424</v>
      </c>
      <c r="Y141" s="62">
        <v>3815.9648062124697</v>
      </c>
      <c r="Z141" s="62">
        <v>3902.439944197411</v>
      </c>
      <c r="AA141" s="62">
        <v>3982.7661939952982</v>
      </c>
      <c r="AB141" s="62">
        <v>4053.7716093684694</v>
      </c>
      <c r="AC141" s="62">
        <v>4118.9375495345412</v>
      </c>
      <c r="AD141" s="62">
        <v>4182.1708165585806</v>
      </c>
      <c r="AE141" s="62">
        <v>4206.1746401422861</v>
      </c>
      <c r="AF141" s="62">
        <v>4174.1823570393253</v>
      </c>
      <c r="AG141" s="62">
        <v>4103.7647336894615</v>
      </c>
      <c r="AH141" s="62">
        <v>4034.0747866742017</v>
      </c>
      <c r="AI141" s="62">
        <v>3963.0626550013199</v>
      </c>
      <c r="AJ141" s="62">
        <v>3882.7910619873169</v>
      </c>
      <c r="AK141" s="62">
        <v>3795.1347816387624</v>
      </c>
      <c r="AL141" s="62">
        <v>3706.8726447366344</v>
      </c>
      <c r="AM141" s="62">
        <v>3626.0783383275966</v>
      </c>
      <c r="AN141" s="62">
        <v>3554.9427656978887</v>
      </c>
      <c r="AO141" s="62">
        <v>3505.5332646624433</v>
      </c>
      <c r="AP141" s="62">
        <v>3485.9612725042557</v>
      </c>
      <c r="AQ141" s="62">
        <v>3496.1031166699572</v>
      </c>
      <c r="AR141" s="62">
        <v>3519.9316216714537</v>
      </c>
      <c r="AS141" s="62">
        <v>3551.2999836905756</v>
      </c>
      <c r="AT141" s="62">
        <v>3649.8443122627864</v>
      </c>
      <c r="AU141" s="62">
        <v>3840.6627246322087</v>
      </c>
      <c r="AV141" s="62">
        <v>4094.0325838063577</v>
      </c>
      <c r="AW141" s="62">
        <v>4335.6472973040363</v>
      </c>
      <c r="AX141" s="62">
        <v>4556.9811016288113</v>
      </c>
      <c r="AY141" s="62">
        <v>4819.679901106645</v>
      </c>
      <c r="AZ141" s="62">
        <v>5139.3398700611806</v>
      </c>
      <c r="BA141" s="62">
        <v>5473.0818351485059</v>
      </c>
      <c r="BB141" s="62">
        <v>5788.1202951097184</v>
      </c>
      <c r="BC141" s="62">
        <v>6121.8386373497697</v>
      </c>
      <c r="BD141" s="62">
        <v>6240.5543299305755</v>
      </c>
      <c r="BE141" s="62">
        <v>6034.4243753874898</v>
      </c>
      <c r="BF141" s="62">
        <v>5619.4927685941166</v>
      </c>
      <c r="BG141" s="62">
        <v>5226.1878784785558</v>
      </c>
      <c r="BH141" s="62">
        <v>4813.8733126084953</v>
      </c>
      <c r="BI141" s="62">
        <v>4468.8014130955926</v>
      </c>
      <c r="BJ141" s="62">
        <v>4258.9559552310357</v>
      </c>
      <c r="BK141" s="62">
        <v>4146.5834603359326</v>
      </c>
      <c r="BL141" s="62">
        <v>4006.3911256364804</v>
      </c>
      <c r="BM141" s="62">
        <v>3839.9774304647713</v>
      </c>
      <c r="BN141" s="62">
        <v>3793.4869722432472</v>
      </c>
      <c r="BO141" s="62">
        <v>3919.6433985217395</v>
      </c>
      <c r="BP141" s="62">
        <v>4150.7135214673772</v>
      </c>
      <c r="BQ141" s="62">
        <v>4368.3753626205626</v>
      </c>
      <c r="BR141" s="62">
        <v>4598.854451191306</v>
      </c>
      <c r="BS141" s="62">
        <v>4738.2688531065651</v>
      </c>
      <c r="BT141" s="62">
        <v>4723.7000410427208</v>
      </c>
      <c r="BU141" s="62">
        <v>4600.6495559874593</v>
      </c>
      <c r="BV141" s="62">
        <v>4484.8881088949474</v>
      </c>
      <c r="BW141" s="62">
        <v>4362.0766314709062</v>
      </c>
      <c r="BX141" s="62">
        <v>4186.6028795806351</v>
      </c>
      <c r="BY141" s="62">
        <v>3950.1745390419424</v>
      </c>
      <c r="BZ141" s="62">
        <v>3670.564560075642</v>
      </c>
      <c r="CA141" s="62">
        <v>3378.1658200664297</v>
      </c>
      <c r="CB141" s="62">
        <v>3342.0636286798276</v>
      </c>
      <c r="CC141" s="62">
        <v>3228.1546692665056</v>
      </c>
      <c r="CD141" s="62">
        <v>3043.1835871592702</v>
      </c>
      <c r="CE141" s="62">
        <v>2789.166686423634</v>
      </c>
      <c r="CF141" s="62">
        <v>2458.9275550431616</v>
      </c>
      <c r="CG141" s="62">
        <v>2076.7094562985226</v>
      </c>
      <c r="CH141" s="62">
        <v>1729.0302186537319</v>
      </c>
      <c r="CI141" s="62">
        <v>1457.8406190079415</v>
      </c>
      <c r="CJ141" s="62">
        <v>1246.0053198020173</v>
      </c>
      <c r="CK141" s="62">
        <v>1046.7065199735951</v>
      </c>
      <c r="CL141" s="62">
        <v>871.56472437151297</v>
      </c>
      <c r="CM141" s="62">
        <v>729.93133980951097</v>
      </c>
      <c r="CN141" s="62">
        <v>606.21974133942672</v>
      </c>
      <c r="CO141" s="62">
        <v>487.79383640244515</v>
      </c>
      <c r="CP141" s="62">
        <v>376.84300090596219</v>
      </c>
      <c r="CQ141" s="62">
        <v>278.13917807420069</v>
      </c>
      <c r="CR141" s="62">
        <v>202.40933102558273</v>
      </c>
      <c r="CS141" s="62">
        <v>155.28207922622121</v>
      </c>
      <c r="CT141" s="62">
        <v>126.69279361586095</v>
      </c>
      <c r="CU141" s="62">
        <v>99.728029350562679</v>
      </c>
      <c r="CV141" s="62">
        <v>78.290362882934787</v>
      </c>
      <c r="CW141" s="62">
        <v>61.337371336707982</v>
      </c>
      <c r="CX141" s="62">
        <v>47.546890911980022</v>
      </c>
      <c r="CY141" s="62">
        <v>36.557548194664712</v>
      </c>
    </row>
    <row r="142" spans="1:103" x14ac:dyDescent="0.25">
      <c r="A142">
        <f t="shared" si="5"/>
        <v>2089</v>
      </c>
      <c r="B142" s="21">
        <f t="shared" si="4"/>
        <v>334200.35912907426</v>
      </c>
      <c r="C142" s="62">
        <v>3182.5818456546363</v>
      </c>
      <c r="D142" s="62">
        <v>3201.7492386541512</v>
      </c>
      <c r="E142" s="62">
        <v>3209.7020323059519</v>
      </c>
      <c r="F142" s="62">
        <v>3218.362816586296</v>
      </c>
      <c r="G142" s="62">
        <v>3223.0380559773357</v>
      </c>
      <c r="H142" s="62">
        <v>3224.6335245543828</v>
      </c>
      <c r="I142" s="62">
        <v>3224.0552279892954</v>
      </c>
      <c r="J142" s="62">
        <v>3222.4396105131041</v>
      </c>
      <c r="K142" s="62">
        <v>3220.92334795338</v>
      </c>
      <c r="L142" s="62">
        <v>3219.2604847826433</v>
      </c>
      <c r="M142" s="62">
        <v>3217.8961495543967</v>
      </c>
      <c r="N142" s="62">
        <v>3218.4274320214827</v>
      </c>
      <c r="O142" s="62">
        <v>3222.251785717634</v>
      </c>
      <c r="P142" s="62">
        <v>3229.3817168561163</v>
      </c>
      <c r="Q142" s="62">
        <v>3245.184475295121</v>
      </c>
      <c r="R142" s="62">
        <v>3272.5804934278212</v>
      </c>
      <c r="S142" s="62">
        <v>3310.0294226541387</v>
      </c>
      <c r="T142" s="62">
        <v>3350.1055830516043</v>
      </c>
      <c r="U142" s="62">
        <v>3390.7334064118404</v>
      </c>
      <c r="V142" s="62">
        <v>3449.1054620217037</v>
      </c>
      <c r="W142" s="62">
        <v>3531.8884879359107</v>
      </c>
      <c r="X142" s="62">
        <v>3629.6933287498837</v>
      </c>
      <c r="Y142" s="62">
        <v>3723.42647076097</v>
      </c>
      <c r="Z142" s="62">
        <v>3813.2606849894169</v>
      </c>
      <c r="AA142" s="62">
        <v>3899.7985856372079</v>
      </c>
      <c r="AB142" s="62">
        <v>3980.2158528760569</v>
      </c>
      <c r="AC142" s="62">
        <v>4051.3315082031654</v>
      </c>
      <c r="AD142" s="62">
        <v>4116.621120922604</v>
      </c>
      <c r="AE142" s="62">
        <v>4179.9880191513112</v>
      </c>
      <c r="AF142" s="62">
        <v>4204.1125045333383</v>
      </c>
      <c r="AG142" s="62">
        <v>4172.2149444160095</v>
      </c>
      <c r="AH142" s="62">
        <v>4101.8688843975888</v>
      </c>
      <c r="AI142" s="62">
        <v>4032.2400788693863</v>
      </c>
      <c r="AJ142" s="62">
        <v>3961.2698661705858</v>
      </c>
      <c r="AK142" s="62">
        <v>3881.0232855831055</v>
      </c>
      <c r="AL142" s="62">
        <v>3793.3753427100596</v>
      </c>
      <c r="AM142" s="62">
        <v>3705.0953728742061</v>
      </c>
      <c r="AN142" s="62">
        <v>3624.2339034680217</v>
      </c>
      <c r="AO142" s="62">
        <v>3552.9672471956064</v>
      </c>
      <c r="AP142" s="62">
        <v>3503.4143879007343</v>
      </c>
      <c r="AQ142" s="62">
        <v>3483.7022798347066</v>
      </c>
      <c r="AR142" s="62">
        <v>3493.6708897870772</v>
      </c>
      <c r="AS142" s="62">
        <v>3517.2133730593455</v>
      </c>
      <c r="AT142" s="62">
        <v>3548.1704196200785</v>
      </c>
      <c r="AU142" s="62">
        <v>3646.215194451443</v>
      </c>
      <c r="AV142" s="62">
        <v>3836.4478991664382</v>
      </c>
      <c r="AW142" s="62">
        <v>4089.1046725881206</v>
      </c>
      <c r="AX142" s="62">
        <v>4329.9039346618219</v>
      </c>
      <c r="AY142" s="62">
        <v>4550.3998226980548</v>
      </c>
      <c r="AZ142" s="62">
        <v>4811.7500355124912</v>
      </c>
      <c r="BA142" s="62">
        <v>5129.3402261721967</v>
      </c>
      <c r="BB142" s="62">
        <v>5460.5478303016716</v>
      </c>
      <c r="BC142" s="62">
        <v>5772.9759656392944</v>
      </c>
      <c r="BD142" s="62">
        <v>6103.8336273939767</v>
      </c>
      <c r="BE142" s="62">
        <v>6220.1678127345767</v>
      </c>
      <c r="BF142" s="62">
        <v>6012.5067734530876</v>
      </c>
      <c r="BG142" s="62">
        <v>5596.5114437428338</v>
      </c>
      <c r="BH142" s="62">
        <v>5201.6562463758928</v>
      </c>
      <c r="BI142" s="62">
        <v>4787.2563852426965</v>
      </c>
      <c r="BJ142" s="62">
        <v>4440.2237894061927</v>
      </c>
      <c r="BK142" s="62">
        <v>4228.6994882095087</v>
      </c>
      <c r="BL142" s="62">
        <v>4114.4918223165068</v>
      </c>
      <c r="BM142" s="62">
        <v>3971.9707843883975</v>
      </c>
      <c r="BN142" s="62">
        <v>3803.1051766277483</v>
      </c>
      <c r="BO142" s="62">
        <v>3751.697460628915</v>
      </c>
      <c r="BP142" s="62">
        <v>3869.3670316300186</v>
      </c>
      <c r="BQ142" s="62">
        <v>4089.5377581214489</v>
      </c>
      <c r="BR142" s="62">
        <v>4296.3835775755033</v>
      </c>
      <c r="BS142" s="62">
        <v>4515.9118552597411</v>
      </c>
      <c r="BT142" s="62">
        <v>4644.1329647091407</v>
      </c>
      <c r="BU142" s="62">
        <v>4618.417179487813</v>
      </c>
      <c r="BV142" s="62">
        <v>4484.4649820129234</v>
      </c>
      <c r="BW142" s="62">
        <v>4358.0943289331863</v>
      </c>
      <c r="BX142" s="62">
        <v>4225.1250271820545</v>
      </c>
      <c r="BY142" s="62">
        <v>4040.6676454320504</v>
      </c>
      <c r="BZ142" s="62">
        <v>3796.8520699968408</v>
      </c>
      <c r="CA142" s="62">
        <v>3511.404005402695</v>
      </c>
      <c r="CB142" s="62">
        <v>3213.9423333913278</v>
      </c>
      <c r="CC142" s="62">
        <v>3158.5178018320703</v>
      </c>
      <c r="CD142" s="62">
        <v>3029.7751916391462</v>
      </c>
      <c r="CE142" s="62">
        <v>2837.8104573416608</v>
      </c>
      <c r="CF142" s="62">
        <v>2584.7730406077876</v>
      </c>
      <c r="CG142" s="62">
        <v>2261.3466964328268</v>
      </c>
      <c r="CH142" s="62">
        <v>1891.9561704966106</v>
      </c>
      <c r="CI142" s="62">
        <v>1558.1743059054052</v>
      </c>
      <c r="CJ142" s="62">
        <v>1298.9288452361175</v>
      </c>
      <c r="CK142" s="62">
        <v>1098.0880998226746</v>
      </c>
      <c r="CL142" s="62">
        <v>911.66680138863865</v>
      </c>
      <c r="CM142" s="62">
        <v>749.72195677651916</v>
      </c>
      <c r="CN142" s="62">
        <v>620.87236911523644</v>
      </c>
      <c r="CO142" s="62">
        <v>510.5099836642168</v>
      </c>
      <c r="CP142" s="62">
        <v>410.7811185810391</v>
      </c>
      <c r="CQ142" s="62">
        <v>317.34716162725732</v>
      </c>
      <c r="CR142" s="62">
        <v>234.2266633239449</v>
      </c>
      <c r="CS142" s="62">
        <v>170.45301765832627</v>
      </c>
      <c r="CT142" s="62">
        <v>130.76619965224501</v>
      </c>
      <c r="CU142" s="62">
        <v>106.69058031053714</v>
      </c>
      <c r="CV142" s="62">
        <v>83.983003460314904</v>
      </c>
      <c r="CW142" s="62">
        <v>65.929908168487486</v>
      </c>
      <c r="CX142" s="62">
        <v>51.653448912638147</v>
      </c>
      <c r="CY142" s="62">
        <v>40.040204644487986</v>
      </c>
    </row>
    <row r="143" spans="1:103" x14ac:dyDescent="0.25">
      <c r="A143">
        <f t="shared" si="5"/>
        <v>2090</v>
      </c>
      <c r="B143" s="21">
        <f t="shared" si="4"/>
        <v>332928.0590275476</v>
      </c>
      <c r="C143" s="62">
        <v>3167.7114948932622</v>
      </c>
      <c r="D143" s="62">
        <v>3189.3648451733739</v>
      </c>
      <c r="E143" s="62">
        <v>3204.9017307822951</v>
      </c>
      <c r="F143" s="62">
        <v>3210.4042330209486</v>
      </c>
      <c r="G143" s="62">
        <v>3217.6849335081974</v>
      </c>
      <c r="H143" s="62">
        <v>3221.5512061784316</v>
      </c>
      <c r="I143" s="62">
        <v>3222.8025222942374</v>
      </c>
      <c r="J143" s="62">
        <v>3222.2413638732492</v>
      </c>
      <c r="K143" s="62">
        <v>3221.0127442185485</v>
      </c>
      <c r="L143" s="62">
        <v>3220.2637610020906</v>
      </c>
      <c r="M143" s="62">
        <v>3219.0673332667106</v>
      </c>
      <c r="N143" s="62">
        <v>3217.5332377732625</v>
      </c>
      <c r="O143" s="62">
        <v>3217.4987298885221</v>
      </c>
      <c r="P143" s="62">
        <v>3220.9492867660711</v>
      </c>
      <c r="Q143" s="62">
        <v>3227.7952805442014</v>
      </c>
      <c r="R143" s="62">
        <v>3243.2863100378286</v>
      </c>
      <c r="S143" s="62">
        <v>3270.3479027640469</v>
      </c>
      <c r="T143" s="62">
        <v>3307.4575430565023</v>
      </c>
      <c r="U143" s="62">
        <v>3347.1955725028151</v>
      </c>
      <c r="V143" s="62">
        <v>3387.4797065948928</v>
      </c>
      <c r="W143" s="62">
        <v>3445.5995535706429</v>
      </c>
      <c r="X143" s="62">
        <v>3528.2693287758684</v>
      </c>
      <c r="Y143" s="62">
        <v>3626.0598106042448</v>
      </c>
      <c r="Z143" s="62">
        <v>3719.7839203501976</v>
      </c>
      <c r="AA143" s="62">
        <v>3809.6262404576105</v>
      </c>
      <c r="AB143" s="62">
        <v>3896.2053652898571</v>
      </c>
      <c r="AC143" s="62">
        <v>3976.6939642636062</v>
      </c>
      <c r="AD143" s="62">
        <v>4047.903184593637</v>
      </c>
      <c r="AE143" s="62">
        <v>4113.3002581085102</v>
      </c>
      <c r="AF143" s="62">
        <v>4176.7852705735786</v>
      </c>
      <c r="AG143" s="62">
        <v>4201.0246278403811</v>
      </c>
      <c r="AH143" s="62">
        <v>4169.2294333945656</v>
      </c>
      <c r="AI143" s="62">
        <v>4098.9720748516866</v>
      </c>
      <c r="AJ143" s="62">
        <v>4029.4213173581002</v>
      </c>
      <c r="AK143" s="62">
        <v>3958.5108565671057</v>
      </c>
      <c r="AL143" s="62">
        <v>3878.3089741122099</v>
      </c>
      <c r="AM143" s="62">
        <v>3790.6899808068993</v>
      </c>
      <c r="AN143" s="62">
        <v>3702.4141797087996</v>
      </c>
      <c r="AO143" s="62">
        <v>3621.5054646080703</v>
      </c>
      <c r="AP143" s="62">
        <v>3550.1248628370481</v>
      </c>
      <c r="AQ143" s="62">
        <v>3500.4402251098427</v>
      </c>
      <c r="AR143" s="62">
        <v>3480.5933278564376</v>
      </c>
      <c r="AS143" s="62">
        <v>3490.3856928404339</v>
      </c>
      <c r="AT143" s="62">
        <v>3513.6370592595517</v>
      </c>
      <c r="AU143" s="62">
        <v>3544.1744528863892</v>
      </c>
      <c r="AV143" s="62">
        <v>3641.6962827261759</v>
      </c>
      <c r="AW143" s="62">
        <v>3831.2964972852819</v>
      </c>
      <c r="AX143" s="62">
        <v>4083.1783486778163</v>
      </c>
      <c r="AY143" s="62">
        <v>4323.1035654024417</v>
      </c>
      <c r="AZ143" s="62">
        <v>4542.7068803662496</v>
      </c>
      <c r="BA143" s="62">
        <v>4802.6450490648103</v>
      </c>
      <c r="BB143" s="62">
        <v>5118.0874133950711</v>
      </c>
      <c r="BC143" s="62">
        <v>5446.6791345839511</v>
      </c>
      <c r="BD143" s="62">
        <v>5756.4205184391631</v>
      </c>
      <c r="BE143" s="62">
        <v>6084.3359777257347</v>
      </c>
      <c r="BF143" s="62">
        <v>6198.2594746618488</v>
      </c>
      <c r="BG143" s="62">
        <v>5989.1178386880865</v>
      </c>
      <c r="BH143" s="62">
        <v>5572.1599937497576</v>
      </c>
      <c r="BI143" s="62">
        <v>5175.8506016963183</v>
      </c>
      <c r="BJ143" s="62">
        <v>4759.4657266026234</v>
      </c>
      <c r="BK143" s="62">
        <v>4410.5571987768481</v>
      </c>
      <c r="BL143" s="62">
        <v>4197.4047738907102</v>
      </c>
      <c r="BM143" s="62">
        <v>4081.3894969882926</v>
      </c>
      <c r="BN143" s="62">
        <v>3936.5738005231838</v>
      </c>
      <c r="BO143" s="62">
        <v>3765.2970411649662</v>
      </c>
      <c r="BP143" s="62">
        <v>3708.9834156193756</v>
      </c>
      <c r="BQ143" s="62">
        <v>3818.1355605995623</v>
      </c>
      <c r="BR143" s="62">
        <v>4027.3513074667317</v>
      </c>
      <c r="BS143" s="62">
        <v>4223.327606420482</v>
      </c>
      <c r="BT143" s="62">
        <v>4431.8492584516189</v>
      </c>
      <c r="BU143" s="62">
        <v>4548.8427991469589</v>
      </c>
      <c r="BV143" s="62">
        <v>4511.9844411024433</v>
      </c>
      <c r="BW143" s="62">
        <v>4367.1606387583724</v>
      </c>
      <c r="BX143" s="62">
        <v>4230.2088028729768</v>
      </c>
      <c r="BY143" s="62">
        <v>4087.1120159417414</v>
      </c>
      <c r="BZ143" s="62">
        <v>3893.7136180957127</v>
      </c>
      <c r="CA143" s="62">
        <v>3642.5691700925408</v>
      </c>
      <c r="CB143" s="62">
        <v>3351.3508776573221</v>
      </c>
      <c r="CC143" s="62">
        <v>3048.8980685717838</v>
      </c>
      <c r="CD143" s="62">
        <v>2974.1601965420182</v>
      </c>
      <c r="CE143" s="62">
        <v>2830.6117963926704</v>
      </c>
      <c r="CF143" s="62">
        <v>2631.699331546251</v>
      </c>
      <c r="CG143" s="62">
        <v>2379.7023820591621</v>
      </c>
      <c r="CH143" s="62">
        <v>2063.1695403625417</v>
      </c>
      <c r="CI143" s="62">
        <v>1706.7000644747509</v>
      </c>
      <c r="CJ143" s="62">
        <v>1386.8995846332423</v>
      </c>
      <c r="CK143" s="62">
        <v>1139.6647189878902</v>
      </c>
      <c r="CL143" s="62">
        <v>949.86922570443903</v>
      </c>
      <c r="CM143" s="62">
        <v>776.37447181380116</v>
      </c>
      <c r="CN143" s="62">
        <v>627.66841525636858</v>
      </c>
      <c r="CO143" s="62">
        <v>511.63766021039203</v>
      </c>
      <c r="CP143" s="62">
        <v>420.69215276598385</v>
      </c>
      <c r="CQ143" s="62">
        <v>338.50933110280164</v>
      </c>
      <c r="CR143" s="62">
        <v>261.51390740863059</v>
      </c>
      <c r="CS143" s="62">
        <v>193.01741862458013</v>
      </c>
      <c r="CT143" s="62">
        <v>140.46394632569022</v>
      </c>
      <c r="CU143" s="62">
        <v>107.75952635808439</v>
      </c>
      <c r="CV143" s="62">
        <v>87.919710381636577</v>
      </c>
      <c r="CW143" s="62">
        <v>69.207246972689134</v>
      </c>
      <c r="CX143" s="62">
        <v>54.330367449401045</v>
      </c>
      <c r="CY143" s="62">
        <v>42.565672202677916</v>
      </c>
    </row>
    <row r="144" spans="1:103" x14ac:dyDescent="0.25">
      <c r="A144">
        <f t="shared" si="5"/>
        <v>2091</v>
      </c>
      <c r="B144" s="21">
        <f t="shared" si="4"/>
        <v>331611.39307837572</v>
      </c>
      <c r="C144" s="62">
        <v>3150.8825321771637</v>
      </c>
      <c r="D144" s="62">
        <v>3174.3349243946413</v>
      </c>
      <c r="E144" s="62">
        <v>3192.042795987194</v>
      </c>
      <c r="F144" s="62">
        <v>3204.7447083268967</v>
      </c>
      <c r="G144" s="62">
        <v>3210.3511974128564</v>
      </c>
      <c r="H144" s="62">
        <v>3216.2506561243013</v>
      </c>
      <c r="I144" s="62">
        <v>3219.3070356875623</v>
      </c>
      <c r="J144" s="62">
        <v>3220.214430938669</v>
      </c>
      <c r="K144" s="62">
        <v>3219.6701790652382</v>
      </c>
      <c r="L144" s="62">
        <v>3218.8287888285699</v>
      </c>
      <c r="M144" s="62">
        <v>3218.8470849553778</v>
      </c>
      <c r="N144" s="62">
        <v>3218.1175558484392</v>
      </c>
      <c r="O144" s="62">
        <v>3216.413700089789</v>
      </c>
      <c r="P144" s="62">
        <v>3215.8136334497644</v>
      </c>
      <c r="Q144" s="62">
        <v>3218.8899303156268</v>
      </c>
      <c r="R144" s="62">
        <v>3225.4501339610706</v>
      </c>
      <c r="S144" s="62">
        <v>3240.6259605611917</v>
      </c>
      <c r="T144" s="62">
        <v>3267.3471063708384</v>
      </c>
      <c r="U144" s="62">
        <v>3304.1084254642983</v>
      </c>
      <c r="V144" s="62">
        <v>3343.4995232908673</v>
      </c>
      <c r="W144" s="62">
        <v>3383.4300094634864</v>
      </c>
      <c r="X144" s="62">
        <v>3441.2842152056937</v>
      </c>
      <c r="Y144" s="62">
        <v>3523.8215171889606</v>
      </c>
      <c r="Z144" s="62">
        <v>3621.5744803775515</v>
      </c>
      <c r="AA144" s="62">
        <v>3715.2677877834335</v>
      </c>
      <c r="AB144" s="62">
        <v>3805.0971384845006</v>
      </c>
      <c r="AC144" s="62">
        <v>3891.6968754089748</v>
      </c>
      <c r="AD144" s="62">
        <v>3972.2380467977323</v>
      </c>
      <c r="AE144" s="62">
        <v>4043.5236939865854</v>
      </c>
      <c r="AF144" s="62">
        <v>4109.0129429251283</v>
      </c>
      <c r="AG144" s="62">
        <v>4172.6014790444206</v>
      </c>
      <c r="AH144" s="62">
        <v>4196.949455089366</v>
      </c>
      <c r="AI144" s="62">
        <v>4165.264269000947</v>
      </c>
      <c r="AJ144" s="62">
        <v>4095.112286884626</v>
      </c>
      <c r="AK144" s="62">
        <v>4025.6562523766697</v>
      </c>
      <c r="AL144" s="62">
        <v>3954.8215236548722</v>
      </c>
      <c r="AM144" s="62">
        <v>3874.6830986524524</v>
      </c>
      <c r="AN144" s="62">
        <v>3787.1141302001897</v>
      </c>
      <c r="AO144" s="62">
        <v>3698.8631099320714</v>
      </c>
      <c r="AP144" s="62">
        <v>3617.9259084566906</v>
      </c>
      <c r="AQ144" s="62">
        <v>3546.4484993311603</v>
      </c>
      <c r="AR144" s="62">
        <v>3496.6441261918003</v>
      </c>
      <c r="AS144" s="62">
        <v>3476.6663768922294</v>
      </c>
      <c r="AT144" s="62">
        <v>3486.2808757320581</v>
      </c>
      <c r="AU144" s="62">
        <v>3509.2351037879371</v>
      </c>
      <c r="AV144" s="62">
        <v>3539.3465913742471</v>
      </c>
      <c r="AW144" s="62">
        <v>3636.3218533751847</v>
      </c>
      <c r="AX144" s="62">
        <v>3825.2458060319855</v>
      </c>
      <c r="AY144" s="62">
        <v>4076.293215084107</v>
      </c>
      <c r="AZ144" s="62">
        <v>4315.2883400965211</v>
      </c>
      <c r="BA144" s="62">
        <v>4533.9476675556043</v>
      </c>
      <c r="BB144" s="62">
        <v>4792.4133454408575</v>
      </c>
      <c r="BC144" s="62">
        <v>5105.6337725482708</v>
      </c>
      <c r="BD144" s="62">
        <v>5431.5334155342753</v>
      </c>
      <c r="BE144" s="62">
        <v>5738.5155581894651</v>
      </c>
      <c r="BF144" s="62">
        <v>6063.4126197456453</v>
      </c>
      <c r="BG144" s="62">
        <v>6174.8994894645839</v>
      </c>
      <c r="BH144" s="62">
        <v>5964.3263552654289</v>
      </c>
      <c r="BI144" s="62">
        <v>5546.5046552258664</v>
      </c>
      <c r="BJ144" s="62">
        <v>5148.8341702957678</v>
      </c>
      <c r="BK144" s="62">
        <v>4730.5629413684173</v>
      </c>
      <c r="BL144" s="62">
        <v>4379.8611615188229</v>
      </c>
      <c r="BM144" s="62">
        <v>4165.1308693928204</v>
      </c>
      <c r="BN144" s="62">
        <v>4047.3357730660136</v>
      </c>
      <c r="BO144" s="62">
        <v>3900.2603891417302</v>
      </c>
      <c r="BP144" s="62">
        <v>3726.6130075807732</v>
      </c>
      <c r="BQ144" s="62">
        <v>3665.4082946671069</v>
      </c>
      <c r="BR144" s="62">
        <v>3766.0191591825619</v>
      </c>
      <c r="BS144" s="62">
        <v>3964.2331439240102</v>
      </c>
      <c r="BT144" s="62">
        <v>4149.2975402102911</v>
      </c>
      <c r="BU144" s="62">
        <v>4346.7655524903239</v>
      </c>
      <c r="BV144" s="62">
        <v>4452.5072067947067</v>
      </c>
      <c r="BW144" s="62">
        <v>4404.5178557540976</v>
      </c>
      <c r="BX144" s="62">
        <v>4248.8588091979218</v>
      </c>
      <c r="BY144" s="62">
        <v>4101.3609931812352</v>
      </c>
      <c r="BZ144" s="62">
        <v>3948.1728501304297</v>
      </c>
      <c r="CA144" s="62">
        <v>3745.8816082690873</v>
      </c>
      <c r="CB144" s="62">
        <v>3487.4687343953856</v>
      </c>
      <c r="CC144" s="62">
        <v>3190.5501562747431</v>
      </c>
      <c r="CD144" s="62">
        <v>2883.1784682361026</v>
      </c>
      <c r="CE144" s="62">
        <v>2789.1497923866709</v>
      </c>
      <c r="CF144" s="62">
        <v>2630.8334685234859</v>
      </c>
      <c r="CG144" s="62">
        <v>2425.0213022661633</v>
      </c>
      <c r="CH144" s="62">
        <v>2174.124255776786</v>
      </c>
      <c r="CI144" s="62">
        <v>1864.5572721132094</v>
      </c>
      <c r="CJ144" s="62">
        <v>1521.0893500651907</v>
      </c>
      <c r="CK144" s="62">
        <v>1215.3421956777663</v>
      </c>
      <c r="CL144" s="62">
        <v>980.17277400110333</v>
      </c>
      <c r="CM144" s="62">
        <v>801.46460018261041</v>
      </c>
      <c r="CN144" s="62">
        <v>640.93356170440052</v>
      </c>
      <c r="CO144" s="62">
        <v>505.49852294950733</v>
      </c>
      <c r="CP144" s="62">
        <v>412.05208870683396</v>
      </c>
      <c r="CQ144" s="62">
        <v>338.80828901163289</v>
      </c>
      <c r="CR144" s="62">
        <v>272.62159878986478</v>
      </c>
      <c r="CS144" s="62">
        <v>210.61262716528842</v>
      </c>
      <c r="CT144" s="62">
        <v>155.44835082772153</v>
      </c>
      <c r="CU144" s="62">
        <v>113.12392924263023</v>
      </c>
      <c r="CV144" s="62">
        <v>86.785124253067892</v>
      </c>
      <c r="CW144" s="62">
        <v>70.806946240736167</v>
      </c>
      <c r="CX144" s="62">
        <v>55.736691972634922</v>
      </c>
      <c r="CY144" s="62">
        <v>43.755460414172177</v>
      </c>
    </row>
    <row r="145" spans="1:103" x14ac:dyDescent="0.25">
      <c r="A145">
        <f t="shared" si="5"/>
        <v>2092</v>
      </c>
      <c r="B145" s="21">
        <f t="shared" si="4"/>
        <v>330287.64174158155</v>
      </c>
      <c r="C145" s="62">
        <v>3132.3247012758916</v>
      </c>
      <c r="D145" s="62">
        <v>3157.0545800184082</v>
      </c>
      <c r="E145" s="62">
        <v>3176.5612619517847</v>
      </c>
      <c r="F145" s="62">
        <v>3191.4360130474547</v>
      </c>
      <c r="G145" s="62">
        <v>3202.2684781010585</v>
      </c>
      <c r="H145" s="62">
        <v>3209.6485335047764</v>
      </c>
      <c r="I145" s="62">
        <v>3214.166287247333</v>
      </c>
      <c r="J145" s="62">
        <v>3216.4127737036215</v>
      </c>
      <c r="K145" s="62">
        <v>3216.9762480900285</v>
      </c>
      <c r="L145" s="62">
        <v>3216.4489027641553</v>
      </c>
      <c r="M145" s="62">
        <v>3215.9947419455189</v>
      </c>
      <c r="N145" s="62">
        <v>3216.7798542225091</v>
      </c>
      <c r="O145" s="62">
        <v>3216.5167605509278</v>
      </c>
      <c r="P145" s="62">
        <v>3214.644070913243</v>
      </c>
      <c r="Q145" s="62">
        <v>3213.4786771144763</v>
      </c>
      <c r="R145" s="62">
        <v>3216.1802507755683</v>
      </c>
      <c r="S145" s="62">
        <v>3222.4537379021581</v>
      </c>
      <c r="T145" s="62">
        <v>3237.3115824502702</v>
      </c>
      <c r="U145" s="62">
        <v>3263.6867230263406</v>
      </c>
      <c r="V145" s="62">
        <v>3300.0930046210901</v>
      </c>
      <c r="W145" s="62">
        <v>3339.1288333524071</v>
      </c>
      <c r="X145" s="62">
        <v>3378.6984921127687</v>
      </c>
      <c r="Y145" s="62">
        <v>3436.2752451977976</v>
      </c>
      <c r="Z145" s="62">
        <v>3518.6631674115488</v>
      </c>
      <c r="AA145" s="62">
        <v>3616.359389447377</v>
      </c>
      <c r="AB145" s="62">
        <v>3710.002672000212</v>
      </c>
      <c r="AC145" s="62">
        <v>3799.8005255715834</v>
      </c>
      <c r="AD145" s="62">
        <v>3886.4039680407272</v>
      </c>
      <c r="AE145" s="62">
        <v>3966.9808052969352</v>
      </c>
      <c r="AF145" s="62">
        <v>4038.3289835520973</v>
      </c>
      <c r="AG145" s="62">
        <v>4103.8967437183401</v>
      </c>
      <c r="AH145" s="62">
        <v>4167.575602488967</v>
      </c>
      <c r="AI145" s="62">
        <v>4192.0277969777608</v>
      </c>
      <c r="AJ145" s="62">
        <v>4160.4586407568268</v>
      </c>
      <c r="AK145" s="62">
        <v>4090.4261624561182</v>
      </c>
      <c r="AL145" s="62">
        <v>4021.0785151297641</v>
      </c>
      <c r="AM145" s="62">
        <v>3950.3343406558438</v>
      </c>
      <c r="AN145" s="62">
        <v>3870.2755848638326</v>
      </c>
      <c r="AO145" s="62">
        <v>3782.7740110052587</v>
      </c>
      <c r="AP145" s="62">
        <v>3694.5656045008473</v>
      </c>
      <c r="AQ145" s="62">
        <v>3613.6165916018304</v>
      </c>
      <c r="AR145" s="62">
        <v>3542.0565025108467</v>
      </c>
      <c r="AS145" s="62">
        <v>3492.1425842071749</v>
      </c>
      <c r="AT145" s="62">
        <v>3472.0386147922763</v>
      </c>
      <c r="AU145" s="62">
        <v>3481.4731631190602</v>
      </c>
      <c r="AV145" s="62">
        <v>3504.1260840739465</v>
      </c>
      <c r="AW145" s="62">
        <v>3533.8051809165568</v>
      </c>
      <c r="AX145" s="62">
        <v>3630.2151157587518</v>
      </c>
      <c r="AY145" s="62">
        <v>3818.4248246803786</v>
      </c>
      <c r="AZ145" s="62">
        <v>4068.5877665390394</v>
      </c>
      <c r="BA145" s="62">
        <v>4306.6048593550722</v>
      </c>
      <c r="BB145" s="62">
        <v>4524.2768907560985</v>
      </c>
      <c r="BC145" s="62">
        <v>4781.2184317992042</v>
      </c>
      <c r="BD145" s="62">
        <v>5092.1553170036277</v>
      </c>
      <c r="BE145" s="62">
        <v>5415.2982663515713</v>
      </c>
      <c r="BF145" s="62">
        <v>5719.4614158989325</v>
      </c>
      <c r="BG145" s="62">
        <v>6041.2761590791615</v>
      </c>
      <c r="BH145" s="62">
        <v>6150.305557892154</v>
      </c>
      <c r="BI145" s="62">
        <v>5938.3449288105639</v>
      </c>
      <c r="BJ145" s="62">
        <v>5519.743906407557</v>
      </c>
      <c r="BK145" s="62">
        <v>5120.794313776626</v>
      </c>
      <c r="BL145" s="62">
        <v>4700.7226533326584</v>
      </c>
      <c r="BM145" s="62">
        <v>4348.2994163872308</v>
      </c>
      <c r="BN145" s="62">
        <v>4132.0359551539468</v>
      </c>
      <c r="BO145" s="62">
        <v>4012.4865150223595</v>
      </c>
      <c r="BP145" s="62">
        <v>3863.1822459789705</v>
      </c>
      <c r="BQ145" s="62">
        <v>3687.2015292585193</v>
      </c>
      <c r="BR145" s="62">
        <v>3621.1210143485405</v>
      </c>
      <c r="BS145" s="62">
        <v>3713.1764710102093</v>
      </c>
      <c r="BT145" s="62">
        <v>3900.3562701100727</v>
      </c>
      <c r="BU145" s="62">
        <v>4074.4781929853543</v>
      </c>
      <c r="BV145" s="62">
        <v>4260.8608367880461</v>
      </c>
      <c r="BW145" s="62">
        <v>4355.3369405054991</v>
      </c>
      <c r="BX145" s="62">
        <v>4296.2335030163558</v>
      </c>
      <c r="BY145" s="62">
        <v>4129.7785836601934</v>
      </c>
      <c r="BZ145" s="62">
        <v>3971.7720745554593</v>
      </c>
      <c r="CA145" s="62">
        <v>3808.5303256214111</v>
      </c>
      <c r="CB145" s="62">
        <v>3597.3932538427589</v>
      </c>
      <c r="CC145" s="62">
        <v>3331.7691584443733</v>
      </c>
      <c r="CD145" s="62">
        <v>3029.2146784769511</v>
      </c>
      <c r="CE145" s="62">
        <v>2716.9896533065616</v>
      </c>
      <c r="CF145" s="62">
        <v>2603.7025093303496</v>
      </c>
      <c r="CG145" s="62">
        <v>2430.6604824039059</v>
      </c>
      <c r="CH145" s="62">
        <v>2217.9948458193176</v>
      </c>
      <c r="CI145" s="62">
        <v>1968.2481855288206</v>
      </c>
      <c r="CJ145" s="62">
        <v>1665.7048407313123</v>
      </c>
      <c r="CK145" s="62">
        <v>1335.298581437549</v>
      </c>
      <c r="CL145" s="62">
        <v>1043.6570869646862</v>
      </c>
      <c r="CM145" s="62">
        <v>820.59260640953778</v>
      </c>
      <c r="CN145" s="62">
        <v>653.00010437367325</v>
      </c>
      <c r="CO145" s="62">
        <v>505.45677072036477</v>
      </c>
      <c r="CP145" s="62">
        <v>398.64919904414785</v>
      </c>
      <c r="CQ145" s="62">
        <v>324.9549260183602</v>
      </c>
      <c r="CR145" s="62">
        <v>267.19297270329889</v>
      </c>
      <c r="CS145" s="62">
        <v>214.99643829932685</v>
      </c>
      <c r="CT145" s="62">
        <v>166.09456074793025</v>
      </c>
      <c r="CU145" s="62">
        <v>122.59058679068545</v>
      </c>
      <c r="CV145" s="62">
        <v>89.212454117904457</v>
      </c>
      <c r="CW145" s="62">
        <v>68.440991816484754</v>
      </c>
      <c r="CX145" s="62">
        <v>55.840187704071745</v>
      </c>
      <c r="CY145" s="62">
        <v>43.955395720277352</v>
      </c>
    </row>
    <row r="146" spans="1:103" x14ac:dyDescent="0.25">
      <c r="A146">
        <f t="shared" si="5"/>
        <v>2093</v>
      </c>
      <c r="B146" s="21">
        <f t="shared" si="4"/>
        <v>328788.41093046922</v>
      </c>
      <c r="C146" s="62">
        <v>3115.3447376144836</v>
      </c>
      <c r="D146" s="62">
        <v>3134.8931069253999</v>
      </c>
      <c r="E146" s="62">
        <v>3157.9121820130094</v>
      </c>
      <c r="F146" s="62">
        <v>3176.3989127759232</v>
      </c>
      <c r="G146" s="62">
        <v>3190.819503052956</v>
      </c>
      <c r="H146" s="62">
        <v>3201.6387671036723</v>
      </c>
      <c r="I146" s="62">
        <v>3209.4570031646372</v>
      </c>
      <c r="J146" s="62">
        <v>3214.8747410689602</v>
      </c>
      <c r="K146" s="62">
        <v>3217.6819227531528</v>
      </c>
      <c r="L146" s="62">
        <v>3218.0712365400627</v>
      </c>
      <c r="M146" s="62">
        <v>3216.9160329891379</v>
      </c>
      <c r="N146" s="62">
        <v>3216.0688528389223</v>
      </c>
      <c r="O146" s="62">
        <v>3216.572575317522</v>
      </c>
      <c r="P146" s="62">
        <v>3216.0042374037357</v>
      </c>
      <c r="Q146" s="62">
        <v>3213.8084705901206</v>
      </c>
      <c r="R146" s="62">
        <v>3212.3190732292564</v>
      </c>
      <c r="S146" s="62">
        <v>3214.6998856798373</v>
      </c>
      <c r="T146" s="62">
        <v>3220.6484428581616</v>
      </c>
      <c r="U146" s="62">
        <v>3235.2793227952266</v>
      </c>
      <c r="V146" s="62">
        <v>3261.5757205470554</v>
      </c>
      <c r="W146" s="62">
        <v>3298.0081725510386</v>
      </c>
      <c r="X146" s="62">
        <v>3337.0745720258838</v>
      </c>
      <c r="Y146" s="62">
        <v>3376.6912448842481</v>
      </c>
      <c r="Z146" s="62">
        <v>3434.3488251623953</v>
      </c>
      <c r="AA146" s="62">
        <v>3516.8479137162517</v>
      </c>
      <c r="AB146" s="62">
        <v>3614.6759141844122</v>
      </c>
      <c r="AC146" s="62">
        <v>3708.4630181897587</v>
      </c>
      <c r="AD146" s="62">
        <v>3798.4132622856901</v>
      </c>
      <c r="AE146" s="62">
        <v>3885.1549678903398</v>
      </c>
      <c r="AF146" s="62">
        <v>3965.8406555212332</v>
      </c>
      <c r="AG146" s="62">
        <v>4037.272208531474</v>
      </c>
      <c r="AH146" s="62">
        <v>4102.9147743807453</v>
      </c>
      <c r="AI146" s="62">
        <v>4166.6550062349734</v>
      </c>
      <c r="AJ146" s="62">
        <v>4191.1356870984191</v>
      </c>
      <c r="AK146" s="62">
        <v>4159.5521718918872</v>
      </c>
      <c r="AL146" s="62">
        <v>4089.4675843692548</v>
      </c>
      <c r="AM146" s="62">
        <v>4020.0372570774475</v>
      </c>
      <c r="AN146" s="62">
        <v>3949.1714944190376</v>
      </c>
      <c r="AO146" s="62">
        <v>3868.9726227191859</v>
      </c>
      <c r="AP146" s="62">
        <v>3781.3198163187608</v>
      </c>
      <c r="AQ146" s="62">
        <v>3692.9347016528909</v>
      </c>
      <c r="AR146" s="62">
        <v>3611.7272270131298</v>
      </c>
      <c r="AS146" s="62">
        <v>3539.7979730343804</v>
      </c>
      <c r="AT146" s="62">
        <v>3489.5412918487191</v>
      </c>
      <c r="AU146" s="62">
        <v>3469.1695968314011</v>
      </c>
      <c r="AV146" s="62">
        <v>3478.3241449390453</v>
      </c>
      <c r="AW146" s="62">
        <v>3500.510167265491</v>
      </c>
      <c r="AX146" s="62">
        <v>3529.5266664017672</v>
      </c>
      <c r="AY146" s="62">
        <v>3625.0903474799134</v>
      </c>
      <c r="AZ146" s="62">
        <v>3812.2442077670839</v>
      </c>
      <c r="BA146" s="62">
        <v>4061.0981659710092</v>
      </c>
      <c r="BB146" s="62">
        <v>4297.6571269593314</v>
      </c>
      <c r="BC146" s="62">
        <v>4513.8476352819171</v>
      </c>
      <c r="BD146" s="62">
        <v>4768.4574623413228</v>
      </c>
      <c r="BE146" s="62">
        <v>5075.8594895269498</v>
      </c>
      <c r="BF146" s="62">
        <v>5394.7028490747916</v>
      </c>
      <c r="BG146" s="62">
        <v>5694.4712226433367</v>
      </c>
      <c r="BH146" s="62">
        <v>6011.5120663056832</v>
      </c>
      <c r="BI146" s="62">
        <v>6116.5846382005648</v>
      </c>
      <c r="BJ146" s="62">
        <v>5902.0984488297154</v>
      </c>
      <c r="BK146" s="62">
        <v>5481.7863911752584</v>
      </c>
      <c r="BL146" s="62">
        <v>5080.4689555000932</v>
      </c>
      <c r="BM146" s="62">
        <v>4657.3807500980683</v>
      </c>
      <c r="BN146" s="62">
        <v>4301.9861295202518</v>
      </c>
      <c r="BO146" s="62">
        <v>4082.9004328275528</v>
      </c>
      <c r="BP146" s="62">
        <v>3960.2107751845419</v>
      </c>
      <c r="BQ146" s="62">
        <v>3807.2583974133759</v>
      </c>
      <c r="BR146" s="62">
        <v>3627.6191501207609</v>
      </c>
      <c r="BS146" s="62">
        <v>3554.6379846487671</v>
      </c>
      <c r="BT146" s="62">
        <v>3635.0698424697525</v>
      </c>
      <c r="BU146" s="62">
        <v>3807.5282073846734</v>
      </c>
      <c r="BV146" s="62">
        <v>3967.431028974363</v>
      </c>
      <c r="BW146" s="62">
        <v>4139.9695262927744</v>
      </c>
      <c r="BX146" s="62">
        <v>4220.1804410128007</v>
      </c>
      <c r="BY146" s="62">
        <v>4146.5484892581053</v>
      </c>
      <c r="BZ146" s="62">
        <v>3966.020142841197</v>
      </c>
      <c r="CA146" s="62">
        <v>3794.8448227683202</v>
      </c>
      <c r="CB146" s="62">
        <v>3619.1190938404848</v>
      </c>
      <c r="CC146" s="62">
        <v>3399.5773835568139</v>
      </c>
      <c r="CD146" s="62">
        <v>3131.3272149699897</v>
      </c>
      <c r="CE146" s="62">
        <v>2830.6120747382211</v>
      </c>
      <c r="CF146" s="62">
        <v>2521.1884413384769</v>
      </c>
      <c r="CG146" s="62">
        <v>2394.9104233169683</v>
      </c>
      <c r="CH146" s="62">
        <v>2215.5285448851118</v>
      </c>
      <c r="CI146" s="62">
        <v>2005.9522298601546</v>
      </c>
      <c r="CJ146" s="62">
        <v>1768.2778841110162</v>
      </c>
      <c r="CK146" s="62">
        <v>1483.8464465610391</v>
      </c>
      <c r="CL146" s="62">
        <v>1176.5121823310742</v>
      </c>
      <c r="CM146" s="62">
        <v>908.44761821232134</v>
      </c>
      <c r="CN146" s="62">
        <v>706.43228685445592</v>
      </c>
      <c r="CO146" s="62">
        <v>557.37727748024042</v>
      </c>
      <c r="CP146" s="62">
        <v>431.43962284400124</v>
      </c>
      <c r="CQ146" s="62">
        <v>340.27254168056743</v>
      </c>
      <c r="CR146" s="62">
        <v>277.36977491241089</v>
      </c>
      <c r="CS146" s="62">
        <v>228.06626015789223</v>
      </c>
      <c r="CT146" s="62">
        <v>183.51318574775195</v>
      </c>
      <c r="CU146" s="62">
        <v>141.77231129657102</v>
      </c>
      <c r="CV146" s="62">
        <v>104.63889217236117</v>
      </c>
      <c r="CW146" s="62">
        <v>76.148525031649598</v>
      </c>
      <c r="CX146" s="62">
        <v>58.418755879539894</v>
      </c>
      <c r="CY146" s="62">
        <v>47.663165117460167</v>
      </c>
    </row>
    <row r="147" spans="1:103" x14ac:dyDescent="0.25">
      <c r="A147">
        <f t="shared" si="5"/>
        <v>2094</v>
      </c>
      <c r="B147" s="21">
        <f t="shared" si="4"/>
        <v>327231.5804851331</v>
      </c>
      <c r="C147" s="62">
        <v>3096.6384533298628</v>
      </c>
      <c r="D147" s="62">
        <v>3122.4024106318975</v>
      </c>
      <c r="E147" s="62">
        <v>3136.7736708455086</v>
      </c>
      <c r="F147" s="62">
        <v>3158.0752259784963</v>
      </c>
      <c r="G147" s="62">
        <v>3175.5376052366514</v>
      </c>
      <c r="H147" s="62">
        <v>3189.5000975538351</v>
      </c>
      <c r="I147" s="62">
        <v>3200.304307829329</v>
      </c>
      <c r="J147" s="62">
        <v>3208.5593349682895</v>
      </c>
      <c r="K147" s="62">
        <v>3214.8761306482115</v>
      </c>
      <c r="L147" s="62">
        <v>3218.2433127706831</v>
      </c>
      <c r="M147" s="62">
        <v>3218.4589291511784</v>
      </c>
      <c r="N147" s="62">
        <v>3216.6756357786608</v>
      </c>
      <c r="O147" s="62">
        <v>3215.4352047003244</v>
      </c>
      <c r="P147" s="62">
        <v>3215.657305783991</v>
      </c>
      <c r="Q147" s="62">
        <v>3214.7837236279997</v>
      </c>
      <c r="R147" s="62">
        <v>3212.2653428315389</v>
      </c>
      <c r="S147" s="62">
        <v>3210.4514787154931</v>
      </c>
      <c r="T147" s="62">
        <v>3212.5115299555632</v>
      </c>
      <c r="U147" s="62">
        <v>3218.1333044132866</v>
      </c>
      <c r="V147" s="62">
        <v>3232.5339773877176</v>
      </c>
      <c r="W147" s="62">
        <v>3258.7458424017586</v>
      </c>
      <c r="X147" s="62">
        <v>3295.1961273394668</v>
      </c>
      <c r="Y147" s="62">
        <v>3334.2847600823329</v>
      </c>
      <c r="Z147" s="62">
        <v>3373.9396463701087</v>
      </c>
      <c r="AA147" s="62">
        <v>3431.6657792246538</v>
      </c>
      <c r="AB147" s="62">
        <v>3514.2577379918057</v>
      </c>
      <c r="AC147" s="62">
        <v>3612.1962100104456</v>
      </c>
      <c r="AD147" s="62">
        <v>3706.1058285864497</v>
      </c>
      <c r="AE147" s="62">
        <v>3796.1897038870493</v>
      </c>
      <c r="AF147" s="62">
        <v>3883.0502185176856</v>
      </c>
      <c r="AG147" s="62">
        <v>3963.8271551860821</v>
      </c>
      <c r="AH147" s="62">
        <v>4035.3261027900116</v>
      </c>
      <c r="AI147" s="62">
        <v>4101.0293469332573</v>
      </c>
      <c r="AJ147" s="62">
        <v>4164.8172876751132</v>
      </c>
      <c r="AK147" s="62">
        <v>4189.3206649996637</v>
      </c>
      <c r="AL147" s="62">
        <v>4157.7299703003337</v>
      </c>
      <c r="AM147" s="62">
        <v>4087.6083273309991</v>
      </c>
      <c r="AN147" s="62">
        <v>4018.1108370420452</v>
      </c>
      <c r="AO147" s="62">
        <v>3947.1390031674523</v>
      </c>
      <c r="AP147" s="62">
        <v>3866.8171537038588</v>
      </c>
      <c r="AQ147" s="62">
        <v>3779.032800467643</v>
      </c>
      <c r="AR147" s="62">
        <v>3690.490200153291</v>
      </c>
      <c r="AS147" s="62">
        <v>3609.0418651099694</v>
      </c>
      <c r="AT147" s="62">
        <v>3536.7594264048444</v>
      </c>
      <c r="AU147" s="62">
        <v>3486.1704041815779</v>
      </c>
      <c r="AV147" s="62">
        <v>3465.5356154926781</v>
      </c>
      <c r="AW147" s="62">
        <v>3474.407615819222</v>
      </c>
      <c r="AX147" s="62">
        <v>3496.1218759898475</v>
      </c>
      <c r="AY147" s="62">
        <v>3524.4690611200749</v>
      </c>
      <c r="AZ147" s="62">
        <v>3619.1647183592345</v>
      </c>
      <c r="BA147" s="62">
        <v>3805.2215058274946</v>
      </c>
      <c r="BB147" s="62">
        <v>4052.7104340135479</v>
      </c>
      <c r="BC147" s="62">
        <v>4287.7584591626101</v>
      </c>
      <c r="BD147" s="62">
        <v>4502.4188091329597</v>
      </c>
      <c r="BE147" s="62">
        <v>4754.6397178628176</v>
      </c>
      <c r="BF147" s="62">
        <v>5058.4371764705411</v>
      </c>
      <c r="BG147" s="62">
        <v>5372.9084565006715</v>
      </c>
      <c r="BH147" s="62">
        <v>5668.2130383209187</v>
      </c>
      <c r="BI147" s="62">
        <v>5980.4077243443144</v>
      </c>
      <c r="BJ147" s="62">
        <v>6081.4979937014778</v>
      </c>
      <c r="BK147" s="62">
        <v>5864.5321001566608</v>
      </c>
      <c r="BL147" s="62">
        <v>5442.6002562882586</v>
      </c>
      <c r="BM147" s="62">
        <v>5039.0022894651484</v>
      </c>
      <c r="BN147" s="62">
        <v>4612.9885565460281</v>
      </c>
      <c r="BO147" s="62">
        <v>4254.6987475981023</v>
      </c>
      <c r="BP147" s="62">
        <v>4032.8378295439925</v>
      </c>
      <c r="BQ147" s="62">
        <v>3907.0329668160807</v>
      </c>
      <c r="BR147" s="62">
        <v>3750.4642090433754</v>
      </c>
      <c r="BS147" s="62">
        <v>3567.2034866252998</v>
      </c>
      <c r="BT147" s="62">
        <v>3487.3339452080104</v>
      </c>
      <c r="BU147" s="62">
        <v>3556.1178865514139</v>
      </c>
      <c r="BV147" s="62">
        <v>3713.8078031833911</v>
      </c>
      <c r="BW147" s="62">
        <v>3859.4479833376131</v>
      </c>
      <c r="BX147" s="62">
        <v>4018.0969412495351</v>
      </c>
      <c r="BY147" s="62">
        <v>4084.0158017732751</v>
      </c>
      <c r="BZ147" s="62">
        <v>3995.8636732285368</v>
      </c>
      <c r="CA147" s="62">
        <v>3801.2931652840357</v>
      </c>
      <c r="CB147" s="62">
        <v>3616.97891019692</v>
      </c>
      <c r="CC147" s="62">
        <v>3428.800698404993</v>
      </c>
      <c r="CD147" s="62">
        <v>3200.8978897661777</v>
      </c>
      <c r="CE147" s="62">
        <v>2930.0790839333035</v>
      </c>
      <c r="CF147" s="62">
        <v>2631.2706780308768</v>
      </c>
      <c r="CG147" s="62">
        <v>2324.7179153643433</v>
      </c>
      <c r="CH147" s="62">
        <v>2185.4690657189217</v>
      </c>
      <c r="CI147" s="62">
        <v>1999.7835643521946</v>
      </c>
      <c r="CJ147" s="62">
        <v>1793.3438453582262</v>
      </c>
      <c r="CK147" s="62">
        <v>1567.8018658544593</v>
      </c>
      <c r="CL147" s="62">
        <v>1301.5549953974498</v>
      </c>
      <c r="CM147" s="62">
        <v>1017.3740695992474</v>
      </c>
      <c r="CN147" s="62">
        <v>772.95913091257489</v>
      </c>
      <c r="CO147" s="62">
        <v>592.05006593064695</v>
      </c>
      <c r="CP147" s="62">
        <v>467.12934844724725</v>
      </c>
      <c r="CQ147" s="62">
        <v>361.5829314473429</v>
      </c>
      <c r="CR147" s="62">
        <v>285.17719884152837</v>
      </c>
      <c r="CS147" s="62">
        <v>232.45935467541088</v>
      </c>
      <c r="CT147" s="62">
        <v>191.13883506694154</v>
      </c>
      <c r="CU147" s="62">
        <v>153.7995866594419</v>
      </c>
      <c r="CV147" s="62">
        <v>118.81719991029829</v>
      </c>
      <c r="CW147" s="62">
        <v>87.696250811820491</v>
      </c>
      <c r="CX147" s="62">
        <v>63.818911032867511</v>
      </c>
      <c r="CY147" s="62">
        <v>48.959863406121165</v>
      </c>
    </row>
    <row r="148" spans="1:103" x14ac:dyDescent="0.25">
      <c r="A148">
        <f t="shared" si="5"/>
        <v>2095</v>
      </c>
      <c r="B148" s="21">
        <f t="shared" si="4"/>
        <v>325627.51875872829</v>
      </c>
      <c r="C148" s="62">
        <v>3076.3255838341834</v>
      </c>
      <c r="D148" s="62">
        <v>3101.8996319718726</v>
      </c>
      <c r="E148" s="62">
        <v>3124.3737603964255</v>
      </c>
      <c r="F148" s="62">
        <v>3137.8675013128332</v>
      </c>
      <c r="G148" s="62">
        <v>3157.4466729638198</v>
      </c>
      <c r="H148" s="62">
        <v>3173.8798371898365</v>
      </c>
      <c r="I148" s="62">
        <v>3187.3809891955843</v>
      </c>
      <c r="J148" s="62">
        <v>3198.1671349408111</v>
      </c>
      <c r="K148" s="62">
        <v>3206.8568687888901</v>
      </c>
      <c r="L148" s="62">
        <v>3214.071564261702</v>
      </c>
      <c r="M148" s="62">
        <v>3217.9982836293684</v>
      </c>
      <c r="N148" s="62">
        <v>3218.039507813824</v>
      </c>
      <c r="O148" s="62">
        <v>3215.6285878127969</v>
      </c>
      <c r="P148" s="62">
        <v>3213.995137402881</v>
      </c>
      <c r="Q148" s="62">
        <v>3213.9356170916153</v>
      </c>
      <c r="R148" s="62">
        <v>3212.7572538865029</v>
      </c>
      <c r="S148" s="62">
        <v>3209.9162591071959</v>
      </c>
      <c r="T148" s="62">
        <v>3207.7793178152201</v>
      </c>
      <c r="U148" s="62">
        <v>3209.5172182655274</v>
      </c>
      <c r="V148" s="62">
        <v>3214.8108204233995</v>
      </c>
      <c r="W148" s="62">
        <v>3228.9778124870681</v>
      </c>
      <c r="X148" s="62">
        <v>3255.0984284636061</v>
      </c>
      <c r="Y148" s="62">
        <v>3291.5575140699066</v>
      </c>
      <c r="Z148" s="62">
        <v>3330.6588846225764</v>
      </c>
      <c r="AA148" s="62">
        <v>3370.3417940919203</v>
      </c>
      <c r="AB148" s="62">
        <v>3428.1218889407241</v>
      </c>
      <c r="AC148" s="62">
        <v>3510.7858742324029</v>
      </c>
      <c r="AD148" s="62">
        <v>3608.810500164624</v>
      </c>
      <c r="AE148" s="62">
        <v>3702.8194736570963</v>
      </c>
      <c r="AF148" s="62">
        <v>3793.0138205081753</v>
      </c>
      <c r="AG148" s="62">
        <v>3879.971605686404</v>
      </c>
      <c r="AH148" s="62">
        <v>3960.8194108966181</v>
      </c>
      <c r="AI148" s="62">
        <v>4032.3683833535938</v>
      </c>
      <c r="AJ148" s="62">
        <v>4098.1153992432555</v>
      </c>
      <c r="AK148" s="62">
        <v>4161.934837114808</v>
      </c>
      <c r="AL148" s="62">
        <v>4186.4551209869169</v>
      </c>
      <c r="AM148" s="62">
        <v>4154.8648894806693</v>
      </c>
      <c r="AN148" s="62">
        <v>4084.7242555949006</v>
      </c>
      <c r="AO148" s="62">
        <v>4015.1765088563575</v>
      </c>
      <c r="AP148" s="62">
        <v>3944.1166682958478</v>
      </c>
      <c r="AQ148" s="62">
        <v>3863.6922215642003</v>
      </c>
      <c r="AR148" s="62">
        <v>3775.7978599705889</v>
      </c>
      <c r="AS148" s="62">
        <v>3687.1200072757756</v>
      </c>
      <c r="AT148" s="62">
        <v>3605.4511923245791</v>
      </c>
      <c r="AU148" s="62">
        <v>3532.8336334233459</v>
      </c>
      <c r="AV148" s="62">
        <v>3481.9250079722774</v>
      </c>
      <c r="AW148" s="62">
        <v>3461.0324523322597</v>
      </c>
      <c r="AX148" s="62">
        <v>3469.6195889122841</v>
      </c>
      <c r="AY148" s="62">
        <v>3490.8565286100843</v>
      </c>
      <c r="AZ148" s="62">
        <v>3518.5267570483811</v>
      </c>
      <c r="BA148" s="62">
        <v>3612.3312307943661</v>
      </c>
      <c r="BB148" s="62">
        <v>3797.2434681526283</v>
      </c>
      <c r="BC148" s="62">
        <v>4043.3057616406682</v>
      </c>
      <c r="BD148" s="62">
        <v>4276.7835622357479</v>
      </c>
      <c r="BE148" s="62">
        <v>4489.8597918596015</v>
      </c>
      <c r="BF148" s="62">
        <v>4739.6283248074351</v>
      </c>
      <c r="BG148" s="62">
        <v>5039.7443247853498</v>
      </c>
      <c r="BH148" s="62">
        <v>5349.7643192804435</v>
      </c>
      <c r="BI148" s="62">
        <v>5640.5309984589903</v>
      </c>
      <c r="BJ148" s="62">
        <v>5947.800552422651</v>
      </c>
      <c r="BK148" s="62">
        <v>6044.8821172363223</v>
      </c>
      <c r="BL148" s="62">
        <v>5825.4909447048813</v>
      </c>
      <c r="BM148" s="62">
        <v>5402.0451542421752</v>
      </c>
      <c r="BN148" s="62">
        <v>4996.2671691702981</v>
      </c>
      <c r="BO148" s="62">
        <v>4567.4349063364334</v>
      </c>
      <c r="BP148" s="62">
        <v>4206.3393052835663</v>
      </c>
      <c r="BQ148" s="62">
        <v>3981.7585174415549</v>
      </c>
      <c r="BR148" s="62">
        <v>3852.8694835653559</v>
      </c>
      <c r="BS148" s="62">
        <v>3692.723022413606</v>
      </c>
      <c r="BT148" s="62">
        <v>3505.8866809853625</v>
      </c>
      <c r="BU148" s="62">
        <v>3419.1477545392117</v>
      </c>
      <c r="BV148" s="62">
        <v>3476.2650200851413</v>
      </c>
      <c r="BW148" s="62">
        <v>3619.1454958462605</v>
      </c>
      <c r="BX148" s="62">
        <v>3750.4852843286885</v>
      </c>
      <c r="BY148" s="62">
        <v>3895.2027838600393</v>
      </c>
      <c r="BZ148" s="62">
        <v>3946.8119888503097</v>
      </c>
      <c r="CA148" s="62">
        <v>3844.1596008181305</v>
      </c>
      <c r="CB148" s="62">
        <v>3635.5944086371237</v>
      </c>
      <c r="CC148" s="62">
        <v>3438.1861482648947</v>
      </c>
      <c r="CD148" s="62">
        <v>3237.6008465310861</v>
      </c>
      <c r="CE148" s="62">
        <v>3001.3929859002624</v>
      </c>
      <c r="CF148" s="62">
        <v>2728.0734006081102</v>
      </c>
      <c r="CG148" s="62">
        <v>2431.2465347180546</v>
      </c>
      <c r="CH148" s="62">
        <v>2127.6424592228054</v>
      </c>
      <c r="CI148" s="62">
        <v>1975.4557847614685</v>
      </c>
      <c r="CJ148" s="62">
        <v>1783.5124628001117</v>
      </c>
      <c r="CK148" s="62">
        <v>1580.2619063438219</v>
      </c>
      <c r="CL148" s="62">
        <v>1366.9100100357432</v>
      </c>
      <c r="CM148" s="62">
        <v>1118.916511443284</v>
      </c>
      <c r="CN148" s="62">
        <v>857.96269130171481</v>
      </c>
      <c r="CO148" s="62">
        <v>637.26152005367419</v>
      </c>
      <c r="CP148" s="62">
        <v>488.1121263389478</v>
      </c>
      <c r="CQ148" s="62">
        <v>385.12198995789407</v>
      </c>
      <c r="CR148" s="62">
        <v>298.10487942299636</v>
      </c>
      <c r="CS148" s="62">
        <v>235.11263138045004</v>
      </c>
      <c r="CT148" s="62">
        <v>191.64972090601191</v>
      </c>
      <c r="CU148" s="62">
        <v>157.58326631349985</v>
      </c>
      <c r="CV148" s="62">
        <v>126.79914688698872</v>
      </c>
      <c r="CW148" s="62">
        <v>97.958127920636414</v>
      </c>
      <c r="CX148" s="62">
        <v>72.30064806837747</v>
      </c>
      <c r="CY148" s="62">
        <v>52.615118479757278</v>
      </c>
    </row>
    <row r="149" spans="1:103" x14ac:dyDescent="0.25">
      <c r="A149">
        <f t="shared" si="5"/>
        <v>2096</v>
      </c>
      <c r="B149" s="21">
        <f t="shared" si="4"/>
        <v>324039.72938419419</v>
      </c>
      <c r="C149" s="62">
        <v>3055.0499675138867</v>
      </c>
      <c r="D149" s="62">
        <v>3080.1325677896948</v>
      </c>
      <c r="E149" s="62">
        <v>3102.8897071884326</v>
      </c>
      <c r="F149" s="62">
        <v>3123.3878539176199</v>
      </c>
      <c r="G149" s="62">
        <v>3138.5565010249425</v>
      </c>
      <c r="H149" s="62">
        <v>3156.4109732285087</v>
      </c>
      <c r="I149" s="62">
        <v>3171.8130696500516</v>
      </c>
      <c r="J149" s="62">
        <v>3184.8517233616544</v>
      </c>
      <c r="K149" s="62">
        <v>3195.6179518042791</v>
      </c>
      <c r="L149" s="62">
        <v>3204.7414659753094</v>
      </c>
      <c r="M149" s="62">
        <v>3212.8524400652177</v>
      </c>
      <c r="N149" s="62">
        <v>3217.3380018884536</v>
      </c>
      <c r="O149" s="62">
        <v>3217.2052970699533</v>
      </c>
      <c r="P149" s="62">
        <v>3214.1672136335005</v>
      </c>
      <c r="Q149" s="62">
        <v>3212.1412070850893</v>
      </c>
      <c r="R149" s="62">
        <v>3211.7998337823487</v>
      </c>
      <c r="S149" s="62">
        <v>3210.3166895281151</v>
      </c>
      <c r="T149" s="62">
        <v>3207.1542387486711</v>
      </c>
      <c r="U149" s="62">
        <v>3204.6937570876817</v>
      </c>
      <c r="V149" s="62">
        <v>3206.1097383447682</v>
      </c>
      <c r="W149" s="62">
        <v>3211.0747050097048</v>
      </c>
      <c r="X149" s="62">
        <v>3225.0063949868181</v>
      </c>
      <c r="Y149" s="62">
        <v>3251.032287977725</v>
      </c>
      <c r="Z149" s="62">
        <v>3287.4955423217793</v>
      </c>
      <c r="AA149" s="62">
        <v>3326.603860770706</v>
      </c>
      <c r="AB149" s="62">
        <v>3366.3106246838638</v>
      </c>
      <c r="AC149" s="62">
        <v>3424.1365756479609</v>
      </c>
      <c r="AD149" s="62">
        <v>3506.8623972163236</v>
      </c>
      <c r="AE149" s="62">
        <v>3604.9599760592382</v>
      </c>
      <c r="AF149" s="62">
        <v>3699.0567246410856</v>
      </c>
      <c r="AG149" s="62">
        <v>3789.3495000224657</v>
      </c>
      <c r="AH149" s="62">
        <v>3876.3934391142757</v>
      </c>
      <c r="AI149" s="62">
        <v>3957.3019226184629</v>
      </c>
      <c r="AJ149" s="62">
        <v>4028.8911928737275</v>
      </c>
      <c r="AK149" s="62">
        <v>4094.673643034298</v>
      </c>
      <c r="AL149" s="62">
        <v>4158.5167037531219</v>
      </c>
      <c r="AM149" s="62">
        <v>4183.0501886281181</v>
      </c>
      <c r="AN149" s="62">
        <v>4151.4648206492511</v>
      </c>
      <c r="AO149" s="62">
        <v>4081.3139965156392</v>
      </c>
      <c r="AP149" s="62">
        <v>4011.7250255926406</v>
      </c>
      <c r="AQ149" s="62">
        <v>3940.5866738044319</v>
      </c>
      <c r="AR149" s="62">
        <v>3860.06958845603</v>
      </c>
      <c r="AS149" s="62">
        <v>3772.0767983321171</v>
      </c>
      <c r="AT149" s="62">
        <v>3683.2755046804787</v>
      </c>
      <c r="AU149" s="62">
        <v>3601.3966316657925</v>
      </c>
      <c r="AV149" s="62">
        <v>3528.4529848335842</v>
      </c>
      <c r="AW149" s="62">
        <v>3477.2319356475132</v>
      </c>
      <c r="AX149" s="62">
        <v>3456.0839290217955</v>
      </c>
      <c r="AY149" s="62">
        <v>3464.3852754691338</v>
      </c>
      <c r="AZ149" s="62">
        <v>3485.1423471321473</v>
      </c>
      <c r="BA149" s="62">
        <v>3512.1326081234688</v>
      </c>
      <c r="BB149" s="62">
        <v>3605.0336237595593</v>
      </c>
      <c r="BC149" s="62">
        <v>3788.7781513536352</v>
      </c>
      <c r="BD149" s="62">
        <v>4033.3818498208816</v>
      </c>
      <c r="BE149" s="62">
        <v>4265.2600131011586</v>
      </c>
      <c r="BF149" s="62">
        <v>4476.7250255831159</v>
      </c>
      <c r="BG149" s="62">
        <v>4724.0099172157707</v>
      </c>
      <c r="BH149" s="62">
        <v>5020.4064767310074</v>
      </c>
      <c r="BI149" s="62">
        <v>5325.9365090685706</v>
      </c>
      <c r="BJ149" s="62">
        <v>5612.1284617552556</v>
      </c>
      <c r="BK149" s="62">
        <v>5914.4346702297717</v>
      </c>
      <c r="BL149" s="62">
        <v>6007.4968770590222</v>
      </c>
      <c r="BM149" s="62">
        <v>5785.7091435121529</v>
      </c>
      <c r="BN149" s="62">
        <v>5360.8038316424845</v>
      </c>
      <c r="BO149" s="62">
        <v>4952.8993271230165</v>
      </c>
      <c r="BP149" s="62">
        <v>4521.3041175444605</v>
      </c>
      <c r="BQ149" s="62">
        <v>4157.4504332742799</v>
      </c>
      <c r="BR149" s="62">
        <v>3930.1789568086442</v>
      </c>
      <c r="BS149" s="62">
        <v>3798.2233531213419</v>
      </c>
      <c r="BT149" s="62">
        <v>3634.5211902620263</v>
      </c>
      <c r="BU149" s="62">
        <v>3444.1340106535968</v>
      </c>
      <c r="BV149" s="62">
        <v>3350.5386685849307</v>
      </c>
      <c r="BW149" s="62">
        <v>3395.985089595632</v>
      </c>
      <c r="BX149" s="62">
        <v>3524.0419970968383</v>
      </c>
      <c r="BY149" s="62">
        <v>3641.0674981149587</v>
      </c>
      <c r="BZ149" s="62">
        <v>3771.8389486835999</v>
      </c>
      <c r="CA149" s="62">
        <v>3809.1357189818982</v>
      </c>
      <c r="CB149" s="62">
        <v>3692.0002096063772</v>
      </c>
      <c r="CC149" s="62">
        <v>3469.4706723358518</v>
      </c>
      <c r="CD149" s="62">
        <v>3258.9973562462455</v>
      </c>
      <c r="CE149" s="62">
        <v>3046.0343773313748</v>
      </c>
      <c r="CF149" s="62">
        <v>2801.5543514174906</v>
      </c>
      <c r="CG149" s="62">
        <v>2525.7696525335105</v>
      </c>
      <c r="CH149" s="62">
        <v>2230.9620768921536</v>
      </c>
      <c r="CI149" s="62">
        <v>1930.3449019975994</v>
      </c>
      <c r="CJ149" s="62">
        <v>1765.2437163456138</v>
      </c>
      <c r="CK149" s="62">
        <v>1567.0688669785332</v>
      </c>
      <c r="CL149" s="62">
        <v>1367.0327086164311</v>
      </c>
      <c r="CM149" s="62">
        <v>1165.8950079354613</v>
      </c>
      <c r="CN149" s="62">
        <v>936.18231455364605</v>
      </c>
      <c r="CO149" s="62">
        <v>698.48328608899089</v>
      </c>
      <c r="CP149" s="62">
        <v>518.80638300229316</v>
      </c>
      <c r="CQ149" s="62">
        <v>397.38110461171226</v>
      </c>
      <c r="CR149" s="62">
        <v>313.53493085204917</v>
      </c>
      <c r="CS149" s="62">
        <v>242.69269268879304</v>
      </c>
      <c r="CT149" s="62">
        <v>191.40953917062023</v>
      </c>
      <c r="CU149" s="62">
        <v>156.02558035870808</v>
      </c>
      <c r="CV149" s="62">
        <v>128.29144997003434</v>
      </c>
      <c r="CW149" s="62">
        <v>103.22952931266639</v>
      </c>
      <c r="CX149" s="62">
        <v>79.749522657355541</v>
      </c>
      <c r="CY149" s="62">
        <v>58.861294041286719</v>
      </c>
    </row>
    <row r="150" spans="1:103" x14ac:dyDescent="0.25">
      <c r="A150">
        <f t="shared" si="5"/>
        <v>2097</v>
      </c>
      <c r="B150" s="21">
        <f t="shared" si="4"/>
        <v>322490.46630494774</v>
      </c>
      <c r="C150" s="62">
        <v>3033.072382075135</v>
      </c>
      <c r="D150" s="62">
        <v>3057.4664458319185</v>
      </c>
      <c r="E150" s="62">
        <v>3080.2782420145409</v>
      </c>
      <c r="F150" s="62">
        <v>3101.4718731590101</v>
      </c>
      <c r="G150" s="62">
        <v>3121.0128313805853</v>
      </c>
      <c r="H150" s="62">
        <v>3138.8652192152758</v>
      </c>
      <c r="I150" s="62">
        <v>3154.9938339887121</v>
      </c>
      <c r="J150" s="62">
        <v>3169.3637046230724</v>
      </c>
      <c r="K150" s="62">
        <v>3181.9380072681947</v>
      </c>
      <c r="L150" s="62">
        <v>3192.6836236185918</v>
      </c>
      <c r="M150" s="62">
        <v>3202.2390653402381</v>
      </c>
      <c r="N150" s="62">
        <v>3211.2453916610752</v>
      </c>
      <c r="O150" s="62">
        <v>3216.2888695537131</v>
      </c>
      <c r="P150" s="62">
        <v>3215.9820041357148</v>
      </c>
      <c r="Q150" s="62">
        <v>3212.3176836500043</v>
      </c>
      <c r="R150" s="62">
        <v>3209.8993525596388</v>
      </c>
      <c r="S150" s="62">
        <v>3209.2765894585077</v>
      </c>
      <c r="T150" s="62">
        <v>3207.4888957516951</v>
      </c>
      <c r="U150" s="62">
        <v>3204.0052205686561</v>
      </c>
      <c r="V150" s="62">
        <v>3201.2221249248205</v>
      </c>
      <c r="W150" s="62">
        <v>3202.3161869886858</v>
      </c>
      <c r="X150" s="62">
        <v>3206.9520549676035</v>
      </c>
      <c r="Y150" s="62">
        <v>3220.6463584892849</v>
      </c>
      <c r="Z150" s="62">
        <v>3246.5747493360577</v>
      </c>
      <c r="AA150" s="62">
        <v>3283.0377720835704</v>
      </c>
      <c r="AB150" s="62">
        <v>3322.1488696909992</v>
      </c>
      <c r="AC150" s="62">
        <v>3361.8736981344246</v>
      </c>
      <c r="AD150" s="62">
        <v>3419.7392521071838</v>
      </c>
      <c r="AE150" s="62">
        <v>3502.5164881078449</v>
      </c>
      <c r="AF150" s="62">
        <v>3600.6754400343593</v>
      </c>
      <c r="AG150" s="62">
        <v>3694.8479206854031</v>
      </c>
      <c r="AH150" s="62">
        <v>3785.2287027527</v>
      </c>
      <c r="AI150" s="62">
        <v>3872.3479107206226</v>
      </c>
      <c r="AJ150" s="62">
        <v>3953.3071138674827</v>
      </c>
      <c r="AK150" s="62">
        <v>4024.9283444455273</v>
      </c>
      <c r="AL150" s="62">
        <v>4090.7381229980397</v>
      </c>
      <c r="AM150" s="62">
        <v>4154.5969322817127</v>
      </c>
      <c r="AN150" s="62">
        <v>4179.141070597635</v>
      </c>
      <c r="AO150" s="62">
        <v>4147.5640400942757</v>
      </c>
      <c r="AP150" s="62">
        <v>4077.4115947848718</v>
      </c>
      <c r="AQ150" s="62">
        <v>4007.7902003460081</v>
      </c>
      <c r="AR150" s="62">
        <v>3936.5812116125248</v>
      </c>
      <c r="AS150" s="62">
        <v>3855.9819094917534</v>
      </c>
      <c r="AT150" s="62">
        <v>3767.9013442784662</v>
      </c>
      <c r="AU150" s="62">
        <v>3678.9867999178459</v>
      </c>
      <c r="AV150" s="62">
        <v>3596.9082906840545</v>
      </c>
      <c r="AW150" s="62">
        <v>3523.6480513790893</v>
      </c>
      <c r="AX150" s="62">
        <v>3472.12013677502</v>
      </c>
      <c r="AY150" s="62">
        <v>3450.7199215151891</v>
      </c>
      <c r="AZ150" s="62">
        <v>3458.7345514436734</v>
      </c>
      <c r="BA150" s="62">
        <v>3479.0092075099396</v>
      </c>
      <c r="BB150" s="62">
        <v>3505.3167218957833</v>
      </c>
      <c r="BC150" s="62">
        <v>3597.3033943845103</v>
      </c>
      <c r="BD150" s="62">
        <v>3779.8584421394635</v>
      </c>
      <c r="BE150" s="62">
        <v>4022.9752908078053</v>
      </c>
      <c r="BF150" s="62">
        <v>4253.2262567847965</v>
      </c>
      <c r="BG150" s="62">
        <v>4463.0552712948756</v>
      </c>
      <c r="BH150" s="62">
        <v>4707.8275720446163</v>
      </c>
      <c r="BI150" s="62">
        <v>5000.4713411951425</v>
      </c>
      <c r="BJ150" s="62">
        <v>5301.4762087008075</v>
      </c>
      <c r="BK150" s="62">
        <v>5583.0617061693947</v>
      </c>
      <c r="BL150" s="62">
        <v>5880.3705244631083</v>
      </c>
      <c r="BM150" s="62">
        <v>5969.4036462531794</v>
      </c>
      <c r="BN150" s="62">
        <v>5745.2473748724487</v>
      </c>
      <c r="BO150" s="62">
        <v>5318.9353456073677</v>
      </c>
      <c r="BP150" s="62">
        <v>4908.9543464933568</v>
      </c>
      <c r="BQ150" s="62">
        <v>4474.6499205678247</v>
      </c>
      <c r="BR150" s="62">
        <v>4108.0835460025428</v>
      </c>
      <c r="BS150" s="62">
        <v>3878.1505620775606</v>
      </c>
      <c r="BT150" s="62">
        <v>3743.1459899163378</v>
      </c>
      <c r="BU150" s="62">
        <v>3575.9094322313099</v>
      </c>
      <c r="BV150" s="62">
        <v>3381.9961952726762</v>
      </c>
      <c r="BW150" s="62">
        <v>3281.5597229532586</v>
      </c>
      <c r="BX150" s="62">
        <v>3315.3357626218158</v>
      </c>
      <c r="BY150" s="62">
        <v>3428.560764387601</v>
      </c>
      <c r="BZ150" s="62">
        <v>3531.2657248347832</v>
      </c>
      <c r="CA150" s="62">
        <v>3648.0823257721236</v>
      </c>
      <c r="CB150" s="62">
        <v>3671.0694405369513</v>
      </c>
      <c r="CC150" s="62">
        <v>3539.4723482964851</v>
      </c>
      <c r="CD150" s="62">
        <v>3303.0129738211817</v>
      </c>
      <c r="CE150" s="62">
        <v>3079.5065623369778</v>
      </c>
      <c r="CF150" s="62">
        <v>2854.198098160367</v>
      </c>
      <c r="CG150" s="62">
        <v>2601.479488461996</v>
      </c>
      <c r="CH150" s="62">
        <v>2323.2646470640125</v>
      </c>
      <c r="CI150" s="62">
        <v>2030.5111011526367</v>
      </c>
      <c r="CJ150" s="62">
        <v>1732.9153347435188</v>
      </c>
      <c r="CK150" s="62">
        <v>1554.9265853566876</v>
      </c>
      <c r="CL150" s="62">
        <v>1350.5472573167601</v>
      </c>
      <c r="CM150" s="62">
        <v>1153.7481824708659</v>
      </c>
      <c r="CN150" s="62">
        <v>964.84265340854336</v>
      </c>
      <c r="CO150" s="62">
        <v>753.42903379650625</v>
      </c>
      <c r="CP150" s="62">
        <v>562.13151987596211</v>
      </c>
      <c r="CQ150" s="62">
        <v>417.52956213367889</v>
      </c>
      <c r="CR150" s="62">
        <v>319.80785904862796</v>
      </c>
      <c r="CS150" s="62">
        <v>252.32939817490788</v>
      </c>
      <c r="CT150" s="62">
        <v>195.31635891794215</v>
      </c>
      <c r="CU150" s="62">
        <v>154.04425176042039</v>
      </c>
      <c r="CV150" s="62">
        <v>125.56763830050366</v>
      </c>
      <c r="CW150" s="62">
        <v>103.24752101449462</v>
      </c>
      <c r="CX150" s="62">
        <v>83.077968169471916</v>
      </c>
      <c r="CY150" s="62">
        <v>64.181521982832635</v>
      </c>
    </row>
    <row r="151" spans="1:103" x14ac:dyDescent="0.25">
      <c r="A151">
        <f t="shared" si="5"/>
        <v>2098</v>
      </c>
      <c r="B151" s="21">
        <f t="shared" si="4"/>
        <v>320765.19962254137</v>
      </c>
      <c r="C151" s="62">
        <v>3012.6779905967119</v>
      </c>
      <c r="D151" s="62">
        <v>3033.7099673549455</v>
      </c>
      <c r="E151" s="62">
        <v>3057.5834020855709</v>
      </c>
      <c r="F151" s="62">
        <v>3080.1138084698023</v>
      </c>
      <c r="G151" s="62">
        <v>3101.2171169629364</v>
      </c>
      <c r="H151" s="62">
        <v>3120.8099528098937</v>
      </c>
      <c r="I151" s="62">
        <v>3138.8654508118179</v>
      </c>
      <c r="J151" s="62">
        <v>3155.3576721560139</v>
      </c>
      <c r="K151" s="62">
        <v>3169.91374641005</v>
      </c>
      <c r="L151" s="62">
        <v>3182.3331109686515</v>
      </c>
      <c r="M151" s="62">
        <v>3192.7063200796965</v>
      </c>
      <c r="N151" s="62">
        <v>3201.972960913612</v>
      </c>
      <c r="O151" s="62">
        <v>3210.7273101968776</v>
      </c>
      <c r="P151" s="62">
        <v>3215.4963461873813</v>
      </c>
      <c r="Q151" s="62">
        <v>3214.898595512775</v>
      </c>
      <c r="R151" s="62">
        <v>3210.9413054015799</v>
      </c>
      <c r="S151" s="62">
        <v>3208.2330154407737</v>
      </c>
      <c r="T151" s="62">
        <v>3207.3154299418225</v>
      </c>
      <c r="U151" s="62">
        <v>3205.3202257334801</v>
      </c>
      <c r="V151" s="62">
        <v>3201.7605868847036</v>
      </c>
      <c r="W151" s="62">
        <v>3198.9939345953421</v>
      </c>
      <c r="X151" s="62">
        <v>3200.1088403479766</v>
      </c>
      <c r="Y151" s="62">
        <v>3204.7803741943449</v>
      </c>
      <c r="Z151" s="62">
        <v>3218.5388299581282</v>
      </c>
      <c r="AA151" s="62">
        <v>3244.556617070069</v>
      </c>
      <c r="AB151" s="62">
        <v>3281.1261742268489</v>
      </c>
      <c r="AC151" s="62">
        <v>3320.3542280879296</v>
      </c>
      <c r="AD151" s="62">
        <v>3360.2036554708893</v>
      </c>
      <c r="AE151" s="62">
        <v>3418.1847761180497</v>
      </c>
      <c r="AF151" s="62">
        <v>3501.0585878766769</v>
      </c>
      <c r="AG151" s="62">
        <v>3599.2955878378066</v>
      </c>
      <c r="AH151" s="62">
        <v>3693.5366210652483</v>
      </c>
      <c r="AI151" s="62">
        <v>3783.9729863025973</v>
      </c>
      <c r="AJ151" s="62">
        <v>3871.1162803108764</v>
      </c>
      <c r="AK151" s="62">
        <v>3952.0588085067207</v>
      </c>
      <c r="AL151" s="62">
        <v>4023.6267718801319</v>
      </c>
      <c r="AM151" s="62">
        <v>4089.3591971876549</v>
      </c>
      <c r="AN151" s="62">
        <v>4153.1142512205633</v>
      </c>
      <c r="AO151" s="62">
        <v>4177.5164208563092</v>
      </c>
      <c r="AP151" s="62">
        <v>4145.7550395056087</v>
      </c>
      <c r="AQ151" s="62">
        <v>4075.378871936744</v>
      </c>
      <c r="AR151" s="62">
        <v>4005.484888368082</v>
      </c>
      <c r="AS151" s="62">
        <v>3933.935221121485</v>
      </c>
      <c r="AT151" s="62">
        <v>3853.0139998074928</v>
      </c>
      <c r="AU151" s="62">
        <v>3764.6659405883279</v>
      </c>
      <c r="AV151" s="62">
        <v>3675.4855233976236</v>
      </c>
      <c r="AW151" s="62">
        <v>3593.002183408616</v>
      </c>
      <c r="AX151" s="62">
        <v>3519.162721152396</v>
      </c>
      <c r="AY151" s="62">
        <v>3467.0565099832388</v>
      </c>
      <c r="AZ151" s="62">
        <v>3445.1312653629543</v>
      </c>
      <c r="BA151" s="62">
        <v>3452.5520817580441</v>
      </c>
      <c r="BB151" s="62">
        <v>3471.9392598758059</v>
      </c>
      <c r="BC151" s="62">
        <v>3497.052199298605</v>
      </c>
      <c r="BD151" s="62">
        <v>3587.5031551180905</v>
      </c>
      <c r="BE151" s="62">
        <v>3768.1234453621332</v>
      </c>
      <c r="BF151" s="62">
        <v>4008.8634187211064</v>
      </c>
      <c r="BG151" s="62">
        <v>4236.5281461148625</v>
      </c>
      <c r="BH151" s="62">
        <v>4443.7757855690888</v>
      </c>
      <c r="BI151" s="62">
        <v>4684.5850062940872</v>
      </c>
      <c r="BJ151" s="62">
        <v>4971.2994407792648</v>
      </c>
      <c r="BK151" s="62">
        <v>5265.1609445470185</v>
      </c>
      <c r="BL151" s="62">
        <v>5539.5567589693173</v>
      </c>
      <c r="BM151" s="62">
        <v>5829.1939418130787</v>
      </c>
      <c r="BN151" s="62">
        <v>5911.9519553007667</v>
      </c>
      <c r="BO151" s="62">
        <v>5683.9057884025306</v>
      </c>
      <c r="BP151" s="62">
        <v>5255.1501840240171</v>
      </c>
      <c r="BQ151" s="62">
        <v>4841.9041368625049</v>
      </c>
      <c r="BR151" s="62">
        <v>4403.55765649145</v>
      </c>
      <c r="BS151" s="62">
        <v>4033.2535453366795</v>
      </c>
      <c r="BT151" s="62">
        <v>3800.0643140327893</v>
      </c>
      <c r="BU151" s="62">
        <v>3661.5994579392577</v>
      </c>
      <c r="BV151" s="62">
        <v>3490.6568923909808</v>
      </c>
      <c r="BW151" s="62">
        <v>3293.7870939786385</v>
      </c>
      <c r="BX151" s="62">
        <v>3185.1632207104904</v>
      </c>
      <c r="BY151" s="62">
        <v>3202.8555753347364</v>
      </c>
      <c r="BZ151" s="62">
        <v>3295.2473101752257</v>
      </c>
      <c r="CA151" s="62">
        <v>3378.5472595709193</v>
      </c>
      <c r="CB151" s="62">
        <v>3476.589718436866</v>
      </c>
      <c r="CC151" s="62">
        <v>3483.3764235002718</v>
      </c>
      <c r="CD151" s="62">
        <v>3339.8893963959545</v>
      </c>
      <c r="CE151" s="62">
        <v>3095.3014464935591</v>
      </c>
      <c r="CF151" s="62">
        <v>2864.5907613809281</v>
      </c>
      <c r="CG151" s="62">
        <v>2632.9062128096721</v>
      </c>
      <c r="CH151" s="62">
        <v>2380.0521191342982</v>
      </c>
      <c r="CI151" s="62">
        <v>2110.1434877110323</v>
      </c>
      <c r="CJ151" s="62">
        <v>1831.7484642034635</v>
      </c>
      <c r="CK151" s="62">
        <v>1549.3537684175324</v>
      </c>
      <c r="CL151" s="62">
        <v>1373.0106141089302</v>
      </c>
      <c r="CM151" s="62">
        <v>1176.8314908423486</v>
      </c>
      <c r="CN151" s="62">
        <v>995.17892213194318</v>
      </c>
      <c r="CO151" s="62">
        <v>827.30576584957896</v>
      </c>
      <c r="CP151" s="62">
        <v>646.02884378743988</v>
      </c>
      <c r="CQ151" s="62">
        <v>482.00050642065935</v>
      </c>
      <c r="CR151" s="62">
        <v>358.01134303665515</v>
      </c>
      <c r="CS151" s="62">
        <v>274.21972362047791</v>
      </c>
      <c r="CT151" s="62">
        <v>216.36021714626972</v>
      </c>
      <c r="CU151" s="62">
        <v>167.47430197733894</v>
      </c>
      <c r="CV151" s="62">
        <v>132.08547241061626</v>
      </c>
      <c r="CW151" s="62">
        <v>107.66815791479524</v>
      </c>
      <c r="CX151" s="62">
        <v>88.529740205005979</v>
      </c>
      <c r="CY151" s="62">
        <v>71.235327168490329</v>
      </c>
    </row>
    <row r="152" spans="1:103" x14ac:dyDescent="0.25">
      <c r="A152">
        <f t="shared" si="5"/>
        <v>2099</v>
      </c>
      <c r="B152" s="21">
        <f t="shared" si="4"/>
        <v>319002.69332492148</v>
      </c>
      <c r="C152" s="62">
        <v>2991.7935408356593</v>
      </c>
      <c r="D152" s="62">
        <v>3014.4052376060931</v>
      </c>
      <c r="E152" s="62">
        <v>3033.9290576835692</v>
      </c>
      <c r="F152" s="62">
        <v>3057.2779262468243</v>
      </c>
      <c r="G152" s="62">
        <v>3079.5237004810788</v>
      </c>
      <c r="H152" s="62">
        <v>3100.5339071643743</v>
      </c>
      <c r="I152" s="62">
        <v>3120.1758414782116</v>
      </c>
      <c r="J152" s="62">
        <v>3138.4319020854086</v>
      </c>
      <c r="K152" s="62">
        <v>3155.2858772280292</v>
      </c>
      <c r="L152" s="62">
        <v>3170.026302329406</v>
      </c>
      <c r="M152" s="62">
        <v>3182.2886444326095</v>
      </c>
      <c r="N152" s="62">
        <v>3192.2880567250518</v>
      </c>
      <c r="O152" s="62">
        <v>3201.2642754954427</v>
      </c>
      <c r="P152" s="62">
        <v>3209.7652581618863</v>
      </c>
      <c r="Q152" s="62">
        <v>3214.2593890571716</v>
      </c>
      <c r="R152" s="62">
        <v>3213.3705215294153</v>
      </c>
      <c r="S152" s="62">
        <v>3209.120956582361</v>
      </c>
      <c r="T152" s="62">
        <v>3206.122939347656</v>
      </c>
      <c r="U152" s="62">
        <v>3204.9105314508852</v>
      </c>
      <c r="V152" s="62">
        <v>3202.7080483375557</v>
      </c>
      <c r="W152" s="62">
        <v>3199.0726774195823</v>
      </c>
      <c r="X152" s="62">
        <v>3196.3229316777779</v>
      </c>
      <c r="Y152" s="62">
        <v>3197.4584495226404</v>
      </c>
      <c r="Z152" s="62">
        <v>3202.1651860433758</v>
      </c>
      <c r="AA152" s="62">
        <v>3215.9861728734677</v>
      </c>
      <c r="AB152" s="62">
        <v>3242.0894191093644</v>
      </c>
      <c r="AC152" s="62">
        <v>3278.76041555149</v>
      </c>
      <c r="AD152" s="62">
        <v>3318.1005621388435</v>
      </c>
      <c r="AE152" s="62">
        <v>3358.0685669512482</v>
      </c>
      <c r="AF152" s="62">
        <v>3416.1573799903858</v>
      </c>
      <c r="AG152" s="62">
        <v>3499.1166508729684</v>
      </c>
      <c r="AH152" s="62">
        <v>3597.4178030762005</v>
      </c>
      <c r="AI152" s="62">
        <v>3691.7144194736943</v>
      </c>
      <c r="AJ152" s="62">
        <v>3782.1943248609177</v>
      </c>
      <c r="AK152" s="62">
        <v>3869.3494302928329</v>
      </c>
      <c r="AL152" s="62">
        <v>3950.2641669036511</v>
      </c>
      <c r="AM152" s="62">
        <v>4021.7689044211274</v>
      </c>
      <c r="AN152" s="62">
        <v>4087.4147126219855</v>
      </c>
      <c r="AO152" s="62">
        <v>4151.0572107355374</v>
      </c>
      <c r="AP152" s="62">
        <v>4175.3139377429798</v>
      </c>
      <c r="AQ152" s="62">
        <v>4143.3728374757757</v>
      </c>
      <c r="AR152" s="62">
        <v>4072.7824431056674</v>
      </c>
      <c r="AS152" s="62">
        <v>4002.6251342688815</v>
      </c>
      <c r="AT152" s="62">
        <v>3930.7447471604733</v>
      </c>
      <c r="AU152" s="62">
        <v>3849.5127232872705</v>
      </c>
      <c r="AV152" s="62">
        <v>3760.909213082406</v>
      </c>
      <c r="AW152" s="62">
        <v>3671.4754292748789</v>
      </c>
      <c r="AX152" s="62">
        <v>3588.5979119715821</v>
      </c>
      <c r="AY152" s="62">
        <v>3514.189648608492</v>
      </c>
      <c r="AZ152" s="62">
        <v>3461.5120887705034</v>
      </c>
      <c r="BA152" s="62">
        <v>3439.0645939482679</v>
      </c>
      <c r="BB152" s="62">
        <v>3445.8902072307123</v>
      </c>
      <c r="BC152" s="62">
        <v>3464.3871282414671</v>
      </c>
      <c r="BD152" s="62">
        <v>3488.3010923669253</v>
      </c>
      <c r="BE152" s="62">
        <v>3577.2035937073656</v>
      </c>
      <c r="BF152" s="62">
        <v>3755.8636508208906</v>
      </c>
      <c r="BG152" s="62">
        <v>3994.1922409857534</v>
      </c>
      <c r="BH152" s="62">
        <v>4219.2380746838708</v>
      </c>
      <c r="BI152" s="62">
        <v>4423.8753895145073</v>
      </c>
      <c r="BJ152" s="62">
        <v>4660.6860959438554</v>
      </c>
      <c r="BK152" s="62">
        <v>4941.4295083861443</v>
      </c>
      <c r="BL152" s="62">
        <v>5228.1048030557386</v>
      </c>
      <c r="BM152" s="62">
        <v>5495.269710247293</v>
      </c>
      <c r="BN152" s="62">
        <v>5777.192180684312</v>
      </c>
      <c r="BO152" s="62">
        <v>5853.6616532701873</v>
      </c>
      <c r="BP152" s="62">
        <v>5621.7552352118055</v>
      </c>
      <c r="BQ152" s="62">
        <v>5190.6148812414986</v>
      </c>
      <c r="BR152" s="62">
        <v>4774.1591376059987</v>
      </c>
      <c r="BS152" s="62">
        <v>4331.8296599075984</v>
      </c>
      <c r="BT152" s="62">
        <v>3957.8378370163887</v>
      </c>
      <c r="BU152" s="62">
        <v>3721.4231606736612</v>
      </c>
      <c r="BV152" s="62">
        <v>3579.5156219850037</v>
      </c>
      <c r="BW152" s="62">
        <v>3404.8892818414988</v>
      </c>
      <c r="BX152" s="62">
        <v>3205.089092384681</v>
      </c>
      <c r="BY152" s="62">
        <v>3088.2896295914384</v>
      </c>
      <c r="BZ152" s="62">
        <v>3089.8894985027819</v>
      </c>
      <c r="CA152" s="62">
        <v>3161.427817518831</v>
      </c>
      <c r="CB152" s="62">
        <v>3225.3035333500588</v>
      </c>
      <c r="CC152" s="62">
        <v>3304.5505432627588</v>
      </c>
      <c r="CD152" s="62">
        <v>3295.1303539215705</v>
      </c>
      <c r="CE152" s="62">
        <v>3139.768214132082</v>
      </c>
      <c r="CF152" s="62">
        <v>2887.0824911426657</v>
      </c>
      <c r="CG152" s="62">
        <v>2649.1967135658851</v>
      </c>
      <c r="CH152" s="62">
        <v>2411.1654933608029</v>
      </c>
      <c r="CI152" s="62">
        <v>2158.2108867862512</v>
      </c>
      <c r="CJ152" s="62">
        <v>1896.6487631359914</v>
      </c>
      <c r="CK152" s="62">
        <v>1632.6567285682718</v>
      </c>
      <c r="CL152" s="62">
        <v>1365.5073383450269</v>
      </c>
      <c r="CM152" s="62">
        <v>1190.8353877348165</v>
      </c>
      <c r="CN152" s="62">
        <v>1002.8865418408611</v>
      </c>
      <c r="CO152" s="62">
        <v>836.41076322307094</v>
      </c>
      <c r="CP152" s="62">
        <v>695.31963714696815</v>
      </c>
      <c r="CQ152" s="62">
        <v>542.96314590225052</v>
      </c>
      <c r="CR152" s="62">
        <v>405.10344671041952</v>
      </c>
      <c r="CS152" s="62">
        <v>300.89517976356854</v>
      </c>
      <c r="CT152" s="62">
        <v>230.47144912682782</v>
      </c>
      <c r="CU152" s="62">
        <v>181.84269213293075</v>
      </c>
      <c r="CV152" s="62">
        <v>140.75590391025719</v>
      </c>
      <c r="CW152" s="62">
        <v>111.01291268606273</v>
      </c>
      <c r="CX152" s="62">
        <v>90.491070634227455</v>
      </c>
      <c r="CY152" s="62">
        <v>74.405944424727153</v>
      </c>
    </row>
    <row r="153" spans="1:103" x14ac:dyDescent="0.25">
      <c r="A153">
        <f t="shared" si="5"/>
        <v>2100</v>
      </c>
      <c r="B153" s="21">
        <f t="shared" si="4"/>
        <v>317244.76387231244</v>
      </c>
      <c r="C153" s="62">
        <v>2970.5577591205665</v>
      </c>
      <c r="D153" s="62">
        <v>2992.1367669107331</v>
      </c>
      <c r="E153" s="62">
        <v>3013.9293067125186</v>
      </c>
      <c r="F153" s="62">
        <v>3033.7539706979042</v>
      </c>
      <c r="G153" s="62">
        <v>3056.5752623387439</v>
      </c>
      <c r="H153" s="62">
        <v>3078.5338568610605</v>
      </c>
      <c r="I153" s="62">
        <v>3099.4477193829316</v>
      </c>
      <c r="J153" s="62">
        <v>3119.1364361982305</v>
      </c>
      <c r="K153" s="62">
        <v>3137.5912066383648</v>
      </c>
      <c r="L153" s="62">
        <v>3154.8041564209079</v>
      </c>
      <c r="M153" s="62">
        <v>3169.7270795972904</v>
      </c>
      <c r="N153" s="62">
        <v>3181.8307780693026</v>
      </c>
      <c r="O153" s="62">
        <v>3191.4552355604319</v>
      </c>
      <c r="P153" s="62">
        <v>3200.1398742845895</v>
      </c>
      <c r="Q153" s="62">
        <v>3208.3863323515011</v>
      </c>
      <c r="R153" s="62">
        <v>3212.604863361943</v>
      </c>
      <c r="S153" s="62">
        <v>3211.4251105775788</v>
      </c>
      <c r="T153" s="62">
        <v>3206.883502391207</v>
      </c>
      <c r="U153" s="62">
        <v>3203.5959894791454</v>
      </c>
      <c r="V153" s="62">
        <v>3202.0894539741803</v>
      </c>
      <c r="W153" s="62">
        <v>3199.6794603593207</v>
      </c>
      <c r="X153" s="62">
        <v>3195.9688205652346</v>
      </c>
      <c r="Y153" s="62">
        <v>3193.236676160614</v>
      </c>
      <c r="Z153" s="62">
        <v>3194.3925745011625</v>
      </c>
      <c r="AA153" s="62">
        <v>3199.1338189066387</v>
      </c>
      <c r="AB153" s="62">
        <v>3213.0152524341624</v>
      </c>
      <c r="AC153" s="62">
        <v>3239.2011786355124</v>
      </c>
      <c r="AD153" s="62">
        <v>3275.9687508356042</v>
      </c>
      <c r="AE153" s="62">
        <v>3315.4152002356827</v>
      </c>
      <c r="AF153" s="62">
        <v>3355.4973821432372</v>
      </c>
      <c r="AG153" s="62">
        <v>3413.6862448884694</v>
      </c>
      <c r="AH153" s="62">
        <v>3496.7198582609967</v>
      </c>
      <c r="AI153" s="62">
        <v>3595.0728880896113</v>
      </c>
      <c r="AJ153" s="62">
        <v>3689.4125814438958</v>
      </c>
      <c r="AK153" s="62">
        <v>3779.9239839608158</v>
      </c>
      <c r="AL153" s="62">
        <v>3867.0797841823569</v>
      </c>
      <c r="AM153" s="62">
        <v>3947.9563073637637</v>
      </c>
      <c r="AN153" s="62">
        <v>4019.3885551636299</v>
      </c>
      <c r="AO153" s="62">
        <v>4084.9394087823143</v>
      </c>
      <c r="AP153" s="62">
        <v>4148.4605503079192</v>
      </c>
      <c r="AQ153" s="62">
        <v>4172.5692871250967</v>
      </c>
      <c r="AR153" s="62">
        <v>4140.4519418895188</v>
      </c>
      <c r="AS153" s="62">
        <v>4069.656816176383</v>
      </c>
      <c r="AT153" s="62">
        <v>3999.2454459331484</v>
      </c>
      <c r="AU153" s="62">
        <v>3927.0433712280619</v>
      </c>
      <c r="AV153" s="62">
        <v>3845.5109666400331</v>
      </c>
      <c r="AW153" s="62">
        <v>3756.6635852765635</v>
      </c>
      <c r="AX153" s="62">
        <v>3666.9880146793084</v>
      </c>
      <c r="AY153" s="62">
        <v>3583.7272050991915</v>
      </c>
      <c r="AZ153" s="62">
        <v>3508.759404490906</v>
      </c>
      <c r="BA153" s="62">
        <v>3455.5174438803429</v>
      </c>
      <c r="BB153" s="62">
        <v>3432.5509412077427</v>
      </c>
      <c r="BC153" s="62">
        <v>3438.7799617982901</v>
      </c>
      <c r="BD153" s="62">
        <v>3456.3840781400768</v>
      </c>
      <c r="BE153" s="62">
        <v>3479.0960562131504</v>
      </c>
      <c r="BF153" s="62">
        <v>3566.4382916509089</v>
      </c>
      <c r="BG153" s="62">
        <v>3743.1144927866444</v>
      </c>
      <c r="BH153" s="62">
        <v>3979.0008974173261</v>
      </c>
      <c r="BI153" s="62">
        <v>4201.3981930624432</v>
      </c>
      <c r="BJ153" s="62">
        <v>4403.3976232810046</v>
      </c>
      <c r="BK153" s="62">
        <v>4636.1794762677164</v>
      </c>
      <c r="BL153" s="62">
        <v>4910.9145796238745</v>
      </c>
      <c r="BM153" s="62">
        <v>5190.3649885728128</v>
      </c>
      <c r="BN153" s="62">
        <v>5450.2637858592561</v>
      </c>
      <c r="BO153" s="62">
        <v>5724.434488442831</v>
      </c>
      <c r="BP153" s="62">
        <v>5794.6040718963413</v>
      </c>
      <c r="BQ153" s="62">
        <v>5558.8677418248017</v>
      </c>
      <c r="BR153" s="62">
        <v>5125.3977582396701</v>
      </c>
      <c r="BS153" s="62">
        <v>4705.786280124441</v>
      </c>
      <c r="BT153" s="62">
        <v>4259.5310094445422</v>
      </c>
      <c r="BU153" s="62">
        <v>3881.8991837045205</v>
      </c>
      <c r="BV153" s="62">
        <v>3642.2891698734011</v>
      </c>
      <c r="BW153" s="62">
        <v>3496.9574763129685</v>
      </c>
      <c r="BX153" s="62">
        <v>3318.6698264387987</v>
      </c>
      <c r="BY153" s="62">
        <v>3115.9642583640289</v>
      </c>
      <c r="BZ153" s="62">
        <v>2991.0037966278305</v>
      </c>
      <c r="CA153" s="62">
        <v>2976.509327053936</v>
      </c>
      <c r="CB153" s="62">
        <v>3027.1819556288251</v>
      </c>
      <c r="CC153" s="62">
        <v>3071.6230160512027</v>
      </c>
      <c r="CD153" s="62">
        <v>3132.0623023939361</v>
      </c>
      <c r="CE153" s="62">
        <v>3106.4342922619862</v>
      </c>
      <c r="CF153" s="62">
        <v>2939.2162623003037</v>
      </c>
      <c r="CG153" s="62">
        <v>2678.4644949501044</v>
      </c>
      <c r="CH153" s="62">
        <v>2433.4332692665353</v>
      </c>
      <c r="CI153" s="62">
        <v>2189.0859481711559</v>
      </c>
      <c r="CJ153" s="62">
        <v>1936.0637154063738</v>
      </c>
      <c r="CK153" s="62">
        <v>1682.8828390104024</v>
      </c>
      <c r="CL153" s="62">
        <v>1433.3296908465245</v>
      </c>
      <c r="CM153" s="62">
        <v>1181.4624300361259</v>
      </c>
      <c r="CN153" s="62">
        <v>1008.4840492777842</v>
      </c>
      <c r="CO153" s="62">
        <v>828.79096404065899</v>
      </c>
      <c r="CP153" s="62">
        <v>691.21446331626157</v>
      </c>
      <c r="CQ153" s="62">
        <v>574.61597932070026</v>
      </c>
      <c r="CR153" s="62">
        <v>448.70773547809961</v>
      </c>
      <c r="CS153" s="62">
        <v>334.77972046472905</v>
      </c>
      <c r="CT153" s="62">
        <v>248.66143447661005</v>
      </c>
      <c r="CU153" s="62">
        <v>190.46287544656408</v>
      </c>
      <c r="CV153" s="62">
        <v>150.27580272436754</v>
      </c>
      <c r="CW153" s="62">
        <v>116.32145455064615</v>
      </c>
      <c r="CX153" s="62">
        <v>91.741682720320227</v>
      </c>
      <c r="CY153" s="62">
        <v>74.782319374182521</v>
      </c>
    </row>
  </sheetData>
  <pageMargins left="0.7" right="0.7" top="0.75" bottom="0.75" header="0.3" footer="0.3"/>
  <ignoredErrors>
    <ignoredError sqref="D2" numberStoredAsTex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E152"/>
  <sheetViews>
    <sheetView topLeftCell="A102" zoomScale="70" zoomScaleNormal="70" workbookViewId="0">
      <selection activeCell="E2" sqref="E2:E152"/>
    </sheetView>
  </sheetViews>
  <sheetFormatPr defaultRowHeight="15" x14ac:dyDescent="0.25"/>
  <sheetData>
    <row r="2" spans="1:5" x14ac:dyDescent="0.25">
      <c r="A2">
        <f>year0+2</f>
        <v>1952</v>
      </c>
      <c r="B2" s="88">
        <v>6.3540000000000001</v>
      </c>
      <c r="D2">
        <f>year0</f>
        <v>1950</v>
      </c>
      <c r="E2" s="2">
        <f>E4</f>
        <v>6.3540000000000001</v>
      </c>
    </row>
    <row r="3" spans="1:5" x14ac:dyDescent="0.25">
      <c r="A3">
        <f>A2+5</f>
        <v>1957</v>
      </c>
      <c r="B3" s="88">
        <v>6.3540000000000001</v>
      </c>
      <c r="D3">
        <f>D2+1</f>
        <v>1951</v>
      </c>
      <c r="E3" s="2">
        <f>E4</f>
        <v>6.3540000000000001</v>
      </c>
    </row>
    <row r="4" spans="1:5" x14ac:dyDescent="0.25">
      <c r="A4">
        <f t="shared" ref="A4:A31" si="0">A3+5</f>
        <v>1962</v>
      </c>
      <c r="B4" s="88">
        <v>6.3540000000000001</v>
      </c>
      <c r="D4">
        <f t="shared" ref="D4:D67" si="1">D3+1</f>
        <v>1952</v>
      </c>
      <c r="E4" s="2">
        <f>B2</f>
        <v>6.3540000000000001</v>
      </c>
    </row>
    <row r="5" spans="1:5" x14ac:dyDescent="0.25">
      <c r="A5">
        <f t="shared" si="0"/>
        <v>1967</v>
      </c>
      <c r="B5" s="88">
        <v>6.3540000000000001</v>
      </c>
      <c r="D5">
        <f t="shared" si="1"/>
        <v>1953</v>
      </c>
      <c r="E5" s="2">
        <f>0.8*E4+0.2*E9</f>
        <v>6.354000000000001</v>
      </c>
    </row>
    <row r="6" spans="1:5" x14ac:dyDescent="0.25">
      <c r="A6">
        <f t="shared" si="0"/>
        <v>1972</v>
      </c>
      <c r="B6" s="88">
        <v>6.609</v>
      </c>
      <c r="D6">
        <f t="shared" si="1"/>
        <v>1954</v>
      </c>
      <c r="E6" s="2">
        <f>0.6*E4+0.4*E9</f>
        <v>6.3540000000000001</v>
      </c>
    </row>
    <row r="7" spans="1:5" x14ac:dyDescent="0.25">
      <c r="A7">
        <f t="shared" si="0"/>
        <v>1977</v>
      </c>
      <c r="B7" s="88">
        <v>6.7629999999999999</v>
      </c>
      <c r="D7">
        <f t="shared" si="1"/>
        <v>1955</v>
      </c>
      <c r="E7" s="2">
        <f>0.4*E4+0.6*E9</f>
        <v>6.3540000000000001</v>
      </c>
    </row>
    <row r="8" spans="1:5" x14ac:dyDescent="0.25">
      <c r="A8">
        <f t="shared" si="0"/>
        <v>1982</v>
      </c>
      <c r="B8" s="88">
        <v>6.7560000000000002</v>
      </c>
      <c r="D8">
        <f t="shared" si="1"/>
        <v>1956</v>
      </c>
      <c r="E8" s="2">
        <f>0.2*E4+0.8*E9</f>
        <v>6.354000000000001</v>
      </c>
    </row>
    <row r="9" spans="1:5" x14ac:dyDescent="0.25">
      <c r="A9">
        <f t="shared" si="0"/>
        <v>1987</v>
      </c>
      <c r="B9" s="88">
        <v>6.6040000000000001</v>
      </c>
      <c r="D9">
        <f t="shared" si="1"/>
        <v>1957</v>
      </c>
      <c r="E9" s="2">
        <f>B3</f>
        <v>6.3540000000000001</v>
      </c>
    </row>
    <row r="10" spans="1:5" x14ac:dyDescent="0.25">
      <c r="A10">
        <f t="shared" si="0"/>
        <v>1992</v>
      </c>
      <c r="B10" s="88">
        <v>6.37</v>
      </c>
      <c r="D10">
        <f t="shared" si="1"/>
        <v>1958</v>
      </c>
      <c r="E10" s="2">
        <f>0.8*E9+0.2*E14</f>
        <v>6.354000000000001</v>
      </c>
    </row>
    <row r="11" spans="1:5" x14ac:dyDescent="0.25">
      <c r="A11">
        <f t="shared" si="0"/>
        <v>1997</v>
      </c>
      <c r="B11" s="88">
        <v>6.17</v>
      </c>
      <c r="D11">
        <f t="shared" si="1"/>
        <v>1959</v>
      </c>
      <c r="E11" s="2">
        <f>0.6*E9+0.4*E14</f>
        <v>6.3540000000000001</v>
      </c>
    </row>
    <row r="12" spans="1:5" x14ac:dyDescent="0.25">
      <c r="A12">
        <f t="shared" si="0"/>
        <v>2002</v>
      </c>
      <c r="B12" s="88">
        <v>6.0510000000000002</v>
      </c>
      <c r="D12">
        <f t="shared" si="1"/>
        <v>1960</v>
      </c>
      <c r="E12" s="2">
        <f>0.4*E9+0.6*E14</f>
        <v>6.3540000000000001</v>
      </c>
    </row>
    <row r="13" spans="1:5" x14ac:dyDescent="0.25">
      <c r="A13">
        <f t="shared" si="0"/>
        <v>2007</v>
      </c>
      <c r="B13" s="88">
        <v>6.0049999999999999</v>
      </c>
      <c r="D13">
        <f t="shared" si="1"/>
        <v>1961</v>
      </c>
      <c r="E13" s="2">
        <f>0.2*E9+0.8*E14</f>
        <v>6.354000000000001</v>
      </c>
    </row>
    <row r="14" spans="1:5" x14ac:dyDescent="0.25">
      <c r="A14">
        <f t="shared" si="0"/>
        <v>2012</v>
      </c>
      <c r="B14" s="88">
        <v>6.0049999999999999</v>
      </c>
      <c r="D14">
        <f t="shared" si="1"/>
        <v>1962</v>
      </c>
      <c r="E14" s="2">
        <f>B4</f>
        <v>6.3540000000000001</v>
      </c>
    </row>
    <row r="15" spans="1:5" x14ac:dyDescent="0.25">
      <c r="A15">
        <f t="shared" si="0"/>
        <v>2017</v>
      </c>
      <c r="B15" s="103">
        <v>5.9370000000000003</v>
      </c>
      <c r="D15">
        <f t="shared" si="1"/>
        <v>1963</v>
      </c>
      <c r="E15" s="2">
        <f>0.8*E14+0.2*E19</f>
        <v>6.354000000000001</v>
      </c>
    </row>
    <row r="16" spans="1:5" x14ac:dyDescent="0.25">
      <c r="A16">
        <f t="shared" si="0"/>
        <v>2022</v>
      </c>
      <c r="B16" s="103">
        <v>4.7649999999999997</v>
      </c>
      <c r="D16">
        <f t="shared" si="1"/>
        <v>1964</v>
      </c>
      <c r="E16" s="2">
        <f>0.6*E14+0.4*E19</f>
        <v>6.3540000000000001</v>
      </c>
    </row>
    <row r="17" spans="1:5" x14ac:dyDescent="0.25">
      <c r="A17">
        <f t="shared" si="0"/>
        <v>2027</v>
      </c>
      <c r="B17" s="103">
        <v>3.0139999999999998</v>
      </c>
      <c r="D17">
        <f t="shared" si="1"/>
        <v>1965</v>
      </c>
      <c r="E17" s="2">
        <f>0.4*E14+0.6*E19</f>
        <v>6.3540000000000001</v>
      </c>
    </row>
    <row r="18" spans="1:5" x14ac:dyDescent="0.25">
      <c r="A18">
        <f t="shared" si="0"/>
        <v>2032</v>
      </c>
      <c r="B18" s="103">
        <v>2.6920000000000002</v>
      </c>
      <c r="D18">
        <f t="shared" si="1"/>
        <v>1966</v>
      </c>
      <c r="E18" s="2">
        <f>0.2*E14+0.8*E19</f>
        <v>6.354000000000001</v>
      </c>
    </row>
    <row r="19" spans="1:5" x14ac:dyDescent="0.25">
      <c r="A19">
        <f t="shared" si="0"/>
        <v>2037</v>
      </c>
      <c r="B19" s="103">
        <v>2.8660000000000001</v>
      </c>
      <c r="D19">
        <f t="shared" si="1"/>
        <v>1967</v>
      </c>
      <c r="E19" s="2">
        <f>B5</f>
        <v>6.3540000000000001</v>
      </c>
    </row>
    <row r="20" spans="1:5" x14ac:dyDescent="0.25">
      <c r="A20">
        <f t="shared" si="0"/>
        <v>2042</v>
      </c>
      <c r="B20" s="103">
        <v>2.0499999999999998</v>
      </c>
      <c r="D20">
        <f t="shared" si="1"/>
        <v>1968</v>
      </c>
      <c r="E20" s="2">
        <f>0.8*E19+0.2*E24</f>
        <v>6.4050000000000011</v>
      </c>
    </row>
    <row r="21" spans="1:5" x14ac:dyDescent="0.25">
      <c r="A21">
        <f t="shared" si="0"/>
        <v>2047</v>
      </c>
      <c r="B21" s="103">
        <v>1.56</v>
      </c>
      <c r="D21">
        <f t="shared" si="1"/>
        <v>1969</v>
      </c>
      <c r="E21" s="2">
        <f>0.6*E19+0.4*E24</f>
        <v>6.4559999999999995</v>
      </c>
    </row>
    <row r="22" spans="1:5" x14ac:dyDescent="0.25">
      <c r="A22">
        <f t="shared" si="0"/>
        <v>2052</v>
      </c>
      <c r="B22" s="103">
        <v>1.55</v>
      </c>
      <c r="D22">
        <f t="shared" si="1"/>
        <v>1970</v>
      </c>
      <c r="E22" s="2">
        <f>0.4*E19+0.6*E24</f>
        <v>6.5069999999999997</v>
      </c>
    </row>
    <row r="23" spans="1:5" x14ac:dyDescent="0.25">
      <c r="A23">
        <f t="shared" si="0"/>
        <v>2057</v>
      </c>
      <c r="B23" s="103">
        <v>1.63</v>
      </c>
      <c r="D23">
        <f t="shared" si="1"/>
        <v>1971</v>
      </c>
      <c r="E23" s="2">
        <f>0.2*E19+0.8*E24</f>
        <v>6.5580000000000007</v>
      </c>
    </row>
    <row r="24" spans="1:5" x14ac:dyDescent="0.25">
      <c r="A24">
        <f t="shared" si="0"/>
        <v>2062</v>
      </c>
      <c r="B24" s="103">
        <v>1.6639999999999999</v>
      </c>
      <c r="D24">
        <f t="shared" si="1"/>
        <v>1972</v>
      </c>
      <c r="E24" s="2">
        <f>B6</f>
        <v>6.609</v>
      </c>
    </row>
    <row r="25" spans="1:5" x14ac:dyDescent="0.25">
      <c r="A25">
        <f t="shared" si="0"/>
        <v>2067</v>
      </c>
      <c r="B25" s="103">
        <v>1.694</v>
      </c>
      <c r="D25">
        <f t="shared" si="1"/>
        <v>1973</v>
      </c>
      <c r="E25" s="2">
        <f>0.8*E24+0.2*E29</f>
        <v>6.6398000000000001</v>
      </c>
    </row>
    <row r="26" spans="1:5" x14ac:dyDescent="0.25">
      <c r="A26">
        <f t="shared" si="0"/>
        <v>2072</v>
      </c>
      <c r="B26" s="103">
        <v>1.72</v>
      </c>
      <c r="D26">
        <f t="shared" si="1"/>
        <v>1974</v>
      </c>
      <c r="E26" s="2">
        <f>0.6*E24+0.4*E29</f>
        <v>6.6706000000000003</v>
      </c>
    </row>
    <row r="27" spans="1:5" x14ac:dyDescent="0.25">
      <c r="A27">
        <f t="shared" si="0"/>
        <v>2077</v>
      </c>
      <c r="B27" s="103">
        <v>1.7430000000000001</v>
      </c>
      <c r="D27">
        <f t="shared" si="1"/>
        <v>1975</v>
      </c>
      <c r="E27" s="2">
        <f>0.4*E24+0.6*E29</f>
        <v>6.7013999999999996</v>
      </c>
    </row>
    <row r="28" spans="1:5" x14ac:dyDescent="0.25">
      <c r="A28">
        <f t="shared" si="0"/>
        <v>2082</v>
      </c>
      <c r="B28" s="103">
        <v>1.764</v>
      </c>
      <c r="D28">
        <f t="shared" si="1"/>
        <v>1976</v>
      </c>
      <c r="E28" s="2">
        <f>0.2*E24+0.8*E29</f>
        <v>6.7322000000000006</v>
      </c>
    </row>
    <row r="29" spans="1:5" x14ac:dyDescent="0.25">
      <c r="A29">
        <f t="shared" si="0"/>
        <v>2087</v>
      </c>
      <c r="B29" s="103">
        <v>1.78</v>
      </c>
      <c r="D29">
        <f t="shared" si="1"/>
        <v>1977</v>
      </c>
      <c r="E29" s="2">
        <f>B7</f>
        <v>6.7629999999999999</v>
      </c>
    </row>
    <row r="30" spans="1:5" x14ac:dyDescent="0.25">
      <c r="A30">
        <f t="shared" si="0"/>
        <v>2092</v>
      </c>
      <c r="B30" s="103">
        <v>1.7949999999999999</v>
      </c>
      <c r="D30">
        <f t="shared" si="1"/>
        <v>1978</v>
      </c>
      <c r="E30" s="2">
        <f>0.8*E29+0.2*E34</f>
        <v>6.7616000000000005</v>
      </c>
    </row>
    <row r="31" spans="1:5" x14ac:dyDescent="0.25">
      <c r="A31">
        <f t="shared" si="0"/>
        <v>2097</v>
      </c>
      <c r="B31" s="103">
        <v>1.8089999999999999</v>
      </c>
      <c r="D31">
        <f t="shared" si="1"/>
        <v>1979</v>
      </c>
      <c r="E31" s="2">
        <f>0.6*E29+0.4*E34</f>
        <v>6.7601999999999993</v>
      </c>
    </row>
    <row r="32" spans="1:5" x14ac:dyDescent="0.25">
      <c r="B32" s="103"/>
      <c r="D32">
        <f t="shared" si="1"/>
        <v>1980</v>
      </c>
      <c r="E32" s="2">
        <f>0.4*E29+0.6*E34</f>
        <v>6.7588000000000008</v>
      </c>
    </row>
    <row r="33" spans="2:5" x14ac:dyDescent="0.25">
      <c r="B33" s="103"/>
      <c r="D33">
        <f t="shared" si="1"/>
        <v>1981</v>
      </c>
      <c r="E33" s="2">
        <f>0.2*E29+0.8*E34</f>
        <v>6.7574000000000005</v>
      </c>
    </row>
    <row r="34" spans="2:5" x14ac:dyDescent="0.25">
      <c r="B34" s="103"/>
      <c r="D34">
        <f t="shared" si="1"/>
        <v>1982</v>
      </c>
      <c r="E34" s="2">
        <f>B8</f>
        <v>6.7560000000000002</v>
      </c>
    </row>
    <row r="35" spans="2:5" x14ac:dyDescent="0.25">
      <c r="B35" s="103"/>
      <c r="D35">
        <f t="shared" si="1"/>
        <v>1983</v>
      </c>
      <c r="E35" s="2">
        <f>0.8*E34+0.2*E39</f>
        <v>6.7256000000000009</v>
      </c>
    </row>
    <row r="36" spans="2:5" x14ac:dyDescent="0.25">
      <c r="B36" s="103"/>
      <c r="D36">
        <f t="shared" si="1"/>
        <v>1984</v>
      </c>
      <c r="E36" s="2">
        <f>0.6*E34+0.4*E39</f>
        <v>6.6952000000000007</v>
      </c>
    </row>
    <row r="37" spans="2:5" x14ac:dyDescent="0.25">
      <c r="B37" s="103"/>
      <c r="D37">
        <f t="shared" si="1"/>
        <v>1985</v>
      </c>
      <c r="E37" s="2">
        <f>0.4*E34+0.6*E39</f>
        <v>6.6647999999999996</v>
      </c>
    </row>
    <row r="38" spans="2:5" x14ac:dyDescent="0.25">
      <c r="B38" s="103"/>
      <c r="D38">
        <f t="shared" si="1"/>
        <v>1986</v>
      </c>
      <c r="E38" s="2">
        <f>0.2*E34+0.8*E39</f>
        <v>6.6344000000000012</v>
      </c>
    </row>
    <row r="39" spans="2:5" x14ac:dyDescent="0.25">
      <c r="B39" s="103"/>
      <c r="D39">
        <f t="shared" si="1"/>
        <v>1987</v>
      </c>
      <c r="E39" s="2">
        <f>B9</f>
        <v>6.6040000000000001</v>
      </c>
    </row>
    <row r="40" spans="2:5" x14ac:dyDescent="0.25">
      <c r="B40" s="103"/>
      <c r="D40">
        <f t="shared" si="1"/>
        <v>1988</v>
      </c>
      <c r="E40" s="2">
        <f>0.8*E39+0.2*E44</f>
        <v>6.5572000000000008</v>
      </c>
    </row>
    <row r="41" spans="2:5" x14ac:dyDescent="0.25">
      <c r="B41" s="103"/>
      <c r="D41">
        <f t="shared" si="1"/>
        <v>1989</v>
      </c>
      <c r="E41" s="2">
        <f>0.6*E39+0.4*E44</f>
        <v>6.5103999999999997</v>
      </c>
    </row>
    <row r="42" spans="2:5" x14ac:dyDescent="0.25">
      <c r="D42">
        <f t="shared" si="1"/>
        <v>1990</v>
      </c>
      <c r="E42" s="2">
        <f>0.4*E39+0.6*E44</f>
        <v>6.4636000000000005</v>
      </c>
    </row>
    <row r="43" spans="2:5" x14ac:dyDescent="0.25">
      <c r="D43">
        <f t="shared" si="1"/>
        <v>1991</v>
      </c>
      <c r="E43" s="2">
        <f>0.2*E39+0.8*E44</f>
        <v>6.4168000000000003</v>
      </c>
    </row>
    <row r="44" spans="2:5" x14ac:dyDescent="0.25">
      <c r="D44">
        <f t="shared" si="1"/>
        <v>1992</v>
      </c>
      <c r="E44" s="2">
        <f>B10</f>
        <v>6.37</v>
      </c>
    </row>
    <row r="45" spans="2:5" x14ac:dyDescent="0.25">
      <c r="D45">
        <f t="shared" si="1"/>
        <v>1993</v>
      </c>
      <c r="E45" s="2">
        <f>0.8*E44+0.2*E49</f>
        <v>6.33</v>
      </c>
    </row>
    <row r="46" spans="2:5" x14ac:dyDescent="0.25">
      <c r="D46">
        <f t="shared" si="1"/>
        <v>1994</v>
      </c>
      <c r="E46" s="2">
        <f>0.6*E44+0.4*E49</f>
        <v>6.29</v>
      </c>
    </row>
    <row r="47" spans="2:5" x14ac:dyDescent="0.25">
      <c r="D47">
        <f t="shared" si="1"/>
        <v>1995</v>
      </c>
      <c r="E47" s="2">
        <f>0.4*E44+0.6*E49</f>
        <v>6.25</v>
      </c>
    </row>
    <row r="48" spans="2:5" x14ac:dyDescent="0.25">
      <c r="D48">
        <f t="shared" si="1"/>
        <v>1996</v>
      </c>
      <c r="E48" s="2">
        <f>0.2*E44+0.8*E49</f>
        <v>6.21</v>
      </c>
    </row>
    <row r="49" spans="4:5" x14ac:dyDescent="0.25">
      <c r="D49">
        <f t="shared" si="1"/>
        <v>1997</v>
      </c>
      <c r="E49" s="2">
        <f>B11</f>
        <v>6.17</v>
      </c>
    </row>
    <row r="50" spans="4:5" x14ac:dyDescent="0.25">
      <c r="D50">
        <f t="shared" si="1"/>
        <v>1998</v>
      </c>
      <c r="E50" s="2">
        <f>0.8*E49+0.2*E54</f>
        <v>6.1462000000000003</v>
      </c>
    </row>
    <row r="51" spans="4:5" x14ac:dyDescent="0.25">
      <c r="D51">
        <f t="shared" si="1"/>
        <v>1999</v>
      </c>
      <c r="E51" s="2">
        <f>0.6*E49+0.4*E54</f>
        <v>6.1224000000000007</v>
      </c>
    </row>
    <row r="52" spans="4:5" x14ac:dyDescent="0.25">
      <c r="D52">
        <f t="shared" si="1"/>
        <v>2000</v>
      </c>
      <c r="E52" s="2">
        <f>0.4*E49+0.6*E54</f>
        <v>6.0985999999999994</v>
      </c>
    </row>
    <row r="53" spans="4:5" x14ac:dyDescent="0.25">
      <c r="D53">
        <f t="shared" si="1"/>
        <v>2001</v>
      </c>
      <c r="E53" s="2">
        <f>0.2*E49+0.8*E54</f>
        <v>6.0748000000000006</v>
      </c>
    </row>
    <row r="54" spans="4:5" x14ac:dyDescent="0.25">
      <c r="D54">
        <f t="shared" si="1"/>
        <v>2002</v>
      </c>
      <c r="E54" s="2">
        <f>B12</f>
        <v>6.0510000000000002</v>
      </c>
    </row>
    <row r="55" spans="4:5" x14ac:dyDescent="0.25">
      <c r="D55">
        <f t="shared" si="1"/>
        <v>2003</v>
      </c>
      <c r="E55" s="2">
        <f>0.8*E54+0.2*E59</f>
        <v>6.0418000000000003</v>
      </c>
    </row>
    <row r="56" spans="4:5" x14ac:dyDescent="0.25">
      <c r="D56">
        <f t="shared" si="1"/>
        <v>2004</v>
      </c>
      <c r="E56" s="2">
        <f>0.6*E54+0.4*E59</f>
        <v>6.0326000000000004</v>
      </c>
    </row>
    <row r="57" spans="4:5" x14ac:dyDescent="0.25">
      <c r="D57">
        <f t="shared" si="1"/>
        <v>2005</v>
      </c>
      <c r="E57" s="2">
        <f>0.4*E54+0.6*E59</f>
        <v>6.0234000000000005</v>
      </c>
    </row>
    <row r="58" spans="4:5" x14ac:dyDescent="0.25">
      <c r="D58">
        <f t="shared" si="1"/>
        <v>2006</v>
      </c>
      <c r="E58" s="2">
        <f>0.2*E54+0.8*E59</f>
        <v>6.0142000000000007</v>
      </c>
    </row>
    <row r="59" spans="4:5" x14ac:dyDescent="0.25">
      <c r="D59">
        <f t="shared" si="1"/>
        <v>2007</v>
      </c>
      <c r="E59" s="2">
        <f>B13</f>
        <v>6.0049999999999999</v>
      </c>
    </row>
    <row r="60" spans="4:5" x14ac:dyDescent="0.25">
      <c r="D60">
        <f t="shared" si="1"/>
        <v>2008</v>
      </c>
      <c r="E60" s="2">
        <f>0.8*E59+0.2*E64</f>
        <v>6.0050000000000008</v>
      </c>
    </row>
    <row r="61" spans="4:5" x14ac:dyDescent="0.25">
      <c r="D61">
        <f t="shared" si="1"/>
        <v>2009</v>
      </c>
      <c r="E61" s="2">
        <f>0.6*E59+0.4*E64</f>
        <v>6.0049999999999999</v>
      </c>
    </row>
    <row r="62" spans="4:5" x14ac:dyDescent="0.25">
      <c r="D62">
        <f t="shared" si="1"/>
        <v>2010</v>
      </c>
      <c r="E62" s="2">
        <f>0.4*E59+0.6*E64</f>
        <v>6.0049999999999999</v>
      </c>
    </row>
    <row r="63" spans="4:5" x14ac:dyDescent="0.25">
      <c r="D63">
        <f t="shared" si="1"/>
        <v>2011</v>
      </c>
      <c r="E63" s="2">
        <f>0.2*E59+0.8*E64</f>
        <v>6.0050000000000008</v>
      </c>
    </row>
    <row r="64" spans="4:5" x14ac:dyDescent="0.25">
      <c r="D64">
        <f t="shared" si="1"/>
        <v>2012</v>
      </c>
      <c r="E64" s="2">
        <f>B14</f>
        <v>6.0049999999999999</v>
      </c>
    </row>
    <row r="65" spans="4:5" x14ac:dyDescent="0.25">
      <c r="D65">
        <f t="shared" si="1"/>
        <v>2013</v>
      </c>
      <c r="E65" s="2">
        <v>5.9720000000000004</v>
      </c>
    </row>
    <row r="66" spans="4:5" x14ac:dyDescent="0.25">
      <c r="D66">
        <f t="shared" si="1"/>
        <v>2014</v>
      </c>
      <c r="E66" s="2">
        <v>5.9370000000000003</v>
      </c>
    </row>
    <row r="67" spans="4:5" x14ac:dyDescent="0.25">
      <c r="D67">
        <f t="shared" si="1"/>
        <v>2015</v>
      </c>
      <c r="E67" s="2">
        <v>5.7026000000000003</v>
      </c>
    </row>
    <row r="68" spans="4:5" x14ac:dyDescent="0.25">
      <c r="D68">
        <f t="shared" ref="D68:D131" si="2">D67+1</f>
        <v>2016</v>
      </c>
      <c r="E68" s="2">
        <v>5.4682000000000004</v>
      </c>
    </row>
    <row r="69" spans="4:5" x14ac:dyDescent="0.25">
      <c r="D69">
        <f t="shared" si="2"/>
        <v>2017</v>
      </c>
      <c r="E69" s="2">
        <v>5.2337999999999996</v>
      </c>
    </row>
    <row r="70" spans="4:5" x14ac:dyDescent="0.25">
      <c r="D70">
        <f t="shared" si="2"/>
        <v>2018</v>
      </c>
      <c r="E70" s="2">
        <v>4.9993999999999996</v>
      </c>
    </row>
    <row r="71" spans="4:5" x14ac:dyDescent="0.25">
      <c r="D71">
        <f t="shared" si="2"/>
        <v>2019</v>
      </c>
      <c r="E71" s="2">
        <v>4.7649999999999997</v>
      </c>
    </row>
    <row r="72" spans="4:5" x14ac:dyDescent="0.25">
      <c r="D72">
        <f t="shared" si="2"/>
        <v>2020</v>
      </c>
      <c r="E72" s="2">
        <v>4.4147999999999996</v>
      </c>
    </row>
    <row r="73" spans="4:5" x14ac:dyDescent="0.25">
      <c r="D73">
        <f t="shared" si="2"/>
        <v>2021</v>
      </c>
      <c r="E73" s="2">
        <v>4.0645999999999995</v>
      </c>
    </row>
    <row r="74" spans="4:5" x14ac:dyDescent="0.25">
      <c r="D74">
        <f t="shared" si="2"/>
        <v>2022</v>
      </c>
      <c r="E74" s="2">
        <v>3.7143999999999995</v>
      </c>
    </row>
    <row r="75" spans="4:5" x14ac:dyDescent="0.25">
      <c r="D75">
        <f t="shared" si="2"/>
        <v>2023</v>
      </c>
      <c r="E75" s="2">
        <v>3.3641999999999999</v>
      </c>
    </row>
    <row r="76" spans="4:5" x14ac:dyDescent="0.25">
      <c r="D76">
        <f t="shared" si="2"/>
        <v>2024</v>
      </c>
      <c r="E76" s="2">
        <v>3.0139999999999998</v>
      </c>
    </row>
    <row r="77" spans="4:5" x14ac:dyDescent="0.25">
      <c r="D77">
        <f t="shared" si="2"/>
        <v>2025</v>
      </c>
      <c r="E77" s="2">
        <v>2.9496000000000002</v>
      </c>
    </row>
    <row r="78" spans="4:5" x14ac:dyDescent="0.25">
      <c r="D78">
        <f t="shared" si="2"/>
        <v>2026</v>
      </c>
      <c r="E78" s="2">
        <v>2.8852000000000002</v>
      </c>
    </row>
    <row r="79" spans="4:5" x14ac:dyDescent="0.25">
      <c r="D79">
        <f t="shared" si="2"/>
        <v>2027</v>
      </c>
      <c r="E79" s="2">
        <v>2.8208000000000002</v>
      </c>
    </row>
    <row r="80" spans="4:5" x14ac:dyDescent="0.25">
      <c r="D80">
        <f t="shared" si="2"/>
        <v>2028</v>
      </c>
      <c r="E80" s="2">
        <v>2.7564000000000002</v>
      </c>
    </row>
    <row r="81" spans="4:5" x14ac:dyDescent="0.25">
      <c r="D81">
        <f t="shared" si="2"/>
        <v>2029</v>
      </c>
      <c r="E81" s="2">
        <v>2.6920000000000002</v>
      </c>
    </row>
    <row r="82" spans="4:5" x14ac:dyDescent="0.25">
      <c r="D82">
        <f t="shared" si="2"/>
        <v>2030</v>
      </c>
      <c r="E82" s="2">
        <v>2.7268000000000003</v>
      </c>
    </row>
    <row r="83" spans="4:5" x14ac:dyDescent="0.25">
      <c r="D83">
        <f t="shared" si="2"/>
        <v>2031</v>
      </c>
      <c r="E83" s="2">
        <v>2.7616000000000001</v>
      </c>
    </row>
    <row r="84" spans="4:5" x14ac:dyDescent="0.25">
      <c r="D84">
        <f t="shared" si="2"/>
        <v>2032</v>
      </c>
      <c r="E84" s="2">
        <v>2.7964000000000002</v>
      </c>
    </row>
    <row r="85" spans="4:5" x14ac:dyDescent="0.25">
      <c r="D85">
        <f t="shared" si="2"/>
        <v>2033</v>
      </c>
      <c r="E85" s="2">
        <v>2.8312000000000004</v>
      </c>
    </row>
    <row r="86" spans="4:5" x14ac:dyDescent="0.25">
      <c r="D86">
        <f t="shared" si="2"/>
        <v>2034</v>
      </c>
      <c r="E86" s="2">
        <v>2.8660000000000001</v>
      </c>
    </row>
    <row r="87" spans="4:5" x14ac:dyDescent="0.25">
      <c r="D87">
        <f t="shared" si="2"/>
        <v>2035</v>
      </c>
      <c r="E87" s="2">
        <v>2.7028000000000003</v>
      </c>
    </row>
    <row r="88" spans="4:5" x14ac:dyDescent="0.25">
      <c r="D88">
        <f t="shared" si="2"/>
        <v>2036</v>
      </c>
      <c r="E88" s="2">
        <v>2.5396000000000001</v>
      </c>
    </row>
    <row r="89" spans="4:5" x14ac:dyDescent="0.25">
      <c r="D89">
        <f t="shared" si="2"/>
        <v>2037</v>
      </c>
      <c r="E89" s="2">
        <v>2.3763999999999998</v>
      </c>
    </row>
    <row r="90" spans="4:5" x14ac:dyDescent="0.25">
      <c r="D90">
        <f t="shared" si="2"/>
        <v>2038</v>
      </c>
      <c r="E90" s="2">
        <v>2.2132000000000001</v>
      </c>
    </row>
    <row r="91" spans="4:5" x14ac:dyDescent="0.25">
      <c r="D91">
        <f t="shared" si="2"/>
        <v>2039</v>
      </c>
      <c r="E91" s="2">
        <v>2.0499999999999998</v>
      </c>
    </row>
    <row r="92" spans="4:5" x14ac:dyDescent="0.25">
      <c r="D92">
        <f t="shared" si="2"/>
        <v>2040</v>
      </c>
      <c r="E92" s="2">
        <v>1.952</v>
      </c>
    </row>
    <row r="93" spans="4:5" x14ac:dyDescent="0.25">
      <c r="D93">
        <f t="shared" si="2"/>
        <v>2041</v>
      </c>
      <c r="E93" s="2">
        <v>1.8539999999999999</v>
      </c>
    </row>
    <row r="94" spans="4:5" x14ac:dyDescent="0.25">
      <c r="D94">
        <f t="shared" si="2"/>
        <v>2042</v>
      </c>
      <c r="E94">
        <v>1.7559999999999998</v>
      </c>
    </row>
    <row r="95" spans="4:5" x14ac:dyDescent="0.25">
      <c r="D95">
        <f t="shared" si="2"/>
        <v>2043</v>
      </c>
      <c r="E95" s="2">
        <v>1.6580000000000001</v>
      </c>
    </row>
    <row r="96" spans="4:5" x14ac:dyDescent="0.25">
      <c r="D96">
        <f t="shared" si="2"/>
        <v>2044</v>
      </c>
      <c r="E96" s="2">
        <v>1.56</v>
      </c>
    </row>
    <row r="97" spans="4:5" x14ac:dyDescent="0.25">
      <c r="D97">
        <f t="shared" si="2"/>
        <v>2045</v>
      </c>
      <c r="E97" s="2">
        <v>1.5580000000000003</v>
      </c>
    </row>
    <row r="98" spans="4:5" x14ac:dyDescent="0.25">
      <c r="D98">
        <f t="shared" si="2"/>
        <v>2046</v>
      </c>
      <c r="E98" s="2">
        <v>1.556</v>
      </c>
    </row>
    <row r="99" spans="4:5" x14ac:dyDescent="0.25">
      <c r="D99">
        <f t="shared" si="2"/>
        <v>2047</v>
      </c>
      <c r="E99">
        <v>1.554</v>
      </c>
    </row>
    <row r="100" spans="4:5" x14ac:dyDescent="0.25">
      <c r="D100">
        <f t="shared" si="2"/>
        <v>2048</v>
      </c>
      <c r="E100" s="2">
        <v>1.5520000000000003</v>
      </c>
    </row>
    <row r="101" spans="4:5" x14ac:dyDescent="0.25">
      <c r="D101">
        <f t="shared" si="2"/>
        <v>2049</v>
      </c>
      <c r="E101" s="2">
        <v>1.55</v>
      </c>
    </row>
    <row r="102" spans="4:5" x14ac:dyDescent="0.25">
      <c r="D102">
        <f t="shared" si="2"/>
        <v>2050</v>
      </c>
      <c r="E102" s="2">
        <v>1.5660000000000003</v>
      </c>
    </row>
    <row r="103" spans="4:5" x14ac:dyDescent="0.25">
      <c r="D103">
        <f t="shared" si="2"/>
        <v>2051</v>
      </c>
      <c r="E103" s="2">
        <v>1.5819999999999999</v>
      </c>
    </row>
    <row r="104" spans="4:5" x14ac:dyDescent="0.25">
      <c r="D104">
        <f t="shared" si="2"/>
        <v>2052</v>
      </c>
      <c r="E104">
        <v>1.5979999999999999</v>
      </c>
    </row>
    <row r="105" spans="4:5" x14ac:dyDescent="0.25">
      <c r="D105">
        <f t="shared" si="2"/>
        <v>2053</v>
      </c>
      <c r="E105" s="2">
        <v>1.6140000000000001</v>
      </c>
    </row>
    <row r="106" spans="4:5" x14ac:dyDescent="0.25">
      <c r="D106">
        <f t="shared" si="2"/>
        <v>2054</v>
      </c>
      <c r="E106" s="2">
        <v>1.63</v>
      </c>
    </row>
    <row r="107" spans="4:5" x14ac:dyDescent="0.25">
      <c r="D107">
        <f t="shared" si="2"/>
        <v>2055</v>
      </c>
      <c r="E107" s="2">
        <v>1.6368</v>
      </c>
    </row>
    <row r="108" spans="4:5" x14ac:dyDescent="0.25">
      <c r="D108">
        <f t="shared" si="2"/>
        <v>2056</v>
      </c>
      <c r="E108" s="2">
        <v>1.6435999999999997</v>
      </c>
    </row>
    <row r="109" spans="4:5" x14ac:dyDescent="0.25">
      <c r="D109">
        <f t="shared" si="2"/>
        <v>2057</v>
      </c>
      <c r="E109">
        <v>1.6503999999999999</v>
      </c>
    </row>
    <row r="110" spans="4:5" x14ac:dyDescent="0.25">
      <c r="D110">
        <f t="shared" si="2"/>
        <v>2058</v>
      </c>
      <c r="E110" s="2">
        <v>1.6572</v>
      </c>
    </row>
    <row r="111" spans="4:5" x14ac:dyDescent="0.25">
      <c r="D111">
        <f t="shared" si="2"/>
        <v>2059</v>
      </c>
      <c r="E111" s="2">
        <v>1.6639999999999999</v>
      </c>
    </row>
    <row r="112" spans="4:5" x14ac:dyDescent="0.25">
      <c r="D112">
        <f t="shared" si="2"/>
        <v>2060</v>
      </c>
      <c r="E112" s="2">
        <v>1.67</v>
      </c>
    </row>
    <row r="113" spans="4:5" x14ac:dyDescent="0.25">
      <c r="D113">
        <f t="shared" si="2"/>
        <v>2061</v>
      </c>
      <c r="E113" s="2">
        <v>1.6759999999999999</v>
      </c>
    </row>
    <row r="114" spans="4:5" x14ac:dyDescent="0.25">
      <c r="D114">
        <f t="shared" si="2"/>
        <v>2062</v>
      </c>
      <c r="E114">
        <v>1.6819999999999999</v>
      </c>
    </row>
    <row r="115" spans="4:5" x14ac:dyDescent="0.25">
      <c r="D115">
        <f t="shared" si="2"/>
        <v>2063</v>
      </c>
      <c r="E115" s="2">
        <v>1.6879999999999999</v>
      </c>
    </row>
    <row r="116" spans="4:5" x14ac:dyDescent="0.25">
      <c r="D116">
        <f t="shared" si="2"/>
        <v>2064</v>
      </c>
      <c r="E116" s="2">
        <v>1.694</v>
      </c>
    </row>
    <row r="117" spans="4:5" x14ac:dyDescent="0.25">
      <c r="D117">
        <f t="shared" si="2"/>
        <v>2065</v>
      </c>
      <c r="E117" s="2">
        <v>1.6992</v>
      </c>
    </row>
    <row r="118" spans="4:5" x14ac:dyDescent="0.25">
      <c r="D118">
        <f t="shared" si="2"/>
        <v>2066</v>
      </c>
      <c r="E118" s="2">
        <v>1.7044000000000001</v>
      </c>
    </row>
    <row r="119" spans="4:5" x14ac:dyDescent="0.25">
      <c r="D119">
        <f t="shared" si="2"/>
        <v>2067</v>
      </c>
      <c r="E119">
        <v>1.7096</v>
      </c>
    </row>
    <row r="120" spans="4:5" x14ac:dyDescent="0.25">
      <c r="D120">
        <f t="shared" si="2"/>
        <v>2068</v>
      </c>
      <c r="E120" s="2">
        <v>1.7148000000000001</v>
      </c>
    </row>
    <row r="121" spans="4:5" x14ac:dyDescent="0.25">
      <c r="D121">
        <f t="shared" si="2"/>
        <v>2069</v>
      </c>
      <c r="E121" s="2">
        <v>1.72</v>
      </c>
    </row>
    <row r="122" spans="4:5" x14ac:dyDescent="0.25">
      <c r="D122">
        <f t="shared" si="2"/>
        <v>2070</v>
      </c>
      <c r="E122" s="2">
        <v>1.7246000000000001</v>
      </c>
    </row>
    <row r="123" spans="4:5" x14ac:dyDescent="0.25">
      <c r="D123">
        <f t="shared" si="2"/>
        <v>2071</v>
      </c>
      <c r="E123" s="2">
        <v>1.7292000000000001</v>
      </c>
    </row>
    <row r="124" spans="4:5" x14ac:dyDescent="0.25">
      <c r="D124">
        <f t="shared" si="2"/>
        <v>2072</v>
      </c>
      <c r="E124">
        <v>1.7338</v>
      </c>
    </row>
    <row r="125" spans="4:5" x14ac:dyDescent="0.25">
      <c r="D125">
        <f t="shared" si="2"/>
        <v>2073</v>
      </c>
      <c r="E125" s="2">
        <v>1.7384000000000002</v>
      </c>
    </row>
    <row r="126" spans="4:5" x14ac:dyDescent="0.25">
      <c r="D126">
        <f t="shared" si="2"/>
        <v>2074</v>
      </c>
      <c r="E126" s="2">
        <v>1.7430000000000001</v>
      </c>
    </row>
    <row r="127" spans="4:5" x14ac:dyDescent="0.25">
      <c r="D127">
        <f t="shared" si="2"/>
        <v>2075</v>
      </c>
      <c r="E127" s="2">
        <v>1.7472000000000001</v>
      </c>
    </row>
    <row r="128" spans="4:5" x14ac:dyDescent="0.25">
      <c r="D128">
        <f t="shared" si="2"/>
        <v>2076</v>
      </c>
      <c r="E128" s="2">
        <v>1.7514000000000001</v>
      </c>
    </row>
    <row r="129" spans="4:5" x14ac:dyDescent="0.25">
      <c r="D129">
        <f t="shared" si="2"/>
        <v>2077</v>
      </c>
      <c r="E129">
        <v>1.7556</v>
      </c>
    </row>
    <row r="130" spans="4:5" x14ac:dyDescent="0.25">
      <c r="D130">
        <f t="shared" si="2"/>
        <v>2078</v>
      </c>
      <c r="E130" s="2">
        <v>1.7598</v>
      </c>
    </row>
    <row r="131" spans="4:5" x14ac:dyDescent="0.25">
      <c r="D131">
        <f t="shared" si="2"/>
        <v>2079</v>
      </c>
      <c r="E131" s="2">
        <v>1.764</v>
      </c>
    </row>
    <row r="132" spans="4:5" x14ac:dyDescent="0.25">
      <c r="D132">
        <f t="shared" ref="D132:D152" si="3">D131+1</f>
        <v>2080</v>
      </c>
      <c r="E132" s="2">
        <v>1.7672000000000001</v>
      </c>
    </row>
    <row r="133" spans="4:5" x14ac:dyDescent="0.25">
      <c r="D133">
        <f t="shared" si="3"/>
        <v>2081</v>
      </c>
      <c r="E133" s="2">
        <v>1.7704</v>
      </c>
    </row>
    <row r="134" spans="4:5" x14ac:dyDescent="0.25">
      <c r="D134">
        <f t="shared" si="3"/>
        <v>2082</v>
      </c>
      <c r="E134">
        <v>1.7736000000000001</v>
      </c>
    </row>
    <row r="135" spans="4:5" x14ac:dyDescent="0.25">
      <c r="D135">
        <f t="shared" si="3"/>
        <v>2083</v>
      </c>
      <c r="E135" s="2">
        <v>1.7768000000000002</v>
      </c>
    </row>
    <row r="136" spans="4:5" x14ac:dyDescent="0.25">
      <c r="D136">
        <f t="shared" si="3"/>
        <v>2084</v>
      </c>
      <c r="E136" s="2">
        <v>1.78</v>
      </c>
    </row>
    <row r="137" spans="4:5" x14ac:dyDescent="0.25">
      <c r="D137">
        <f t="shared" si="3"/>
        <v>2085</v>
      </c>
      <c r="E137" s="2">
        <v>1.7830000000000001</v>
      </c>
    </row>
    <row r="138" spans="4:5" x14ac:dyDescent="0.25">
      <c r="D138">
        <f t="shared" si="3"/>
        <v>2086</v>
      </c>
      <c r="E138" s="2">
        <v>1.786</v>
      </c>
    </row>
    <row r="139" spans="4:5" x14ac:dyDescent="0.25">
      <c r="D139">
        <f t="shared" si="3"/>
        <v>2087</v>
      </c>
      <c r="E139">
        <v>1.7890000000000001</v>
      </c>
    </row>
    <row r="140" spans="4:5" x14ac:dyDescent="0.25">
      <c r="D140">
        <f t="shared" si="3"/>
        <v>2088</v>
      </c>
      <c r="E140" s="2">
        <v>1.792</v>
      </c>
    </row>
    <row r="141" spans="4:5" x14ac:dyDescent="0.25">
      <c r="D141">
        <f t="shared" si="3"/>
        <v>2089</v>
      </c>
      <c r="E141" s="2">
        <v>1.7949999999999999</v>
      </c>
    </row>
    <row r="142" spans="4:5" x14ac:dyDescent="0.25">
      <c r="D142">
        <f t="shared" si="3"/>
        <v>2090</v>
      </c>
      <c r="E142" s="2">
        <v>1.7978000000000001</v>
      </c>
    </row>
    <row r="143" spans="4:5" x14ac:dyDescent="0.25">
      <c r="D143">
        <f t="shared" si="3"/>
        <v>2091</v>
      </c>
      <c r="E143" s="2">
        <v>1.8006</v>
      </c>
    </row>
    <row r="144" spans="4:5" x14ac:dyDescent="0.25">
      <c r="D144">
        <f t="shared" si="3"/>
        <v>2092</v>
      </c>
      <c r="E144">
        <v>1.8033999999999999</v>
      </c>
    </row>
    <row r="145" spans="4:5" x14ac:dyDescent="0.25">
      <c r="D145">
        <f t="shared" si="3"/>
        <v>2093</v>
      </c>
      <c r="E145" s="2">
        <v>1.8062</v>
      </c>
    </row>
    <row r="146" spans="4:5" x14ac:dyDescent="0.25">
      <c r="D146">
        <f t="shared" si="3"/>
        <v>2094</v>
      </c>
      <c r="E146" s="2">
        <v>1.8089999999999999</v>
      </c>
    </row>
    <row r="147" spans="4:5" x14ac:dyDescent="0.25">
      <c r="D147">
        <f t="shared" si="3"/>
        <v>2095</v>
      </c>
      <c r="E147" s="2">
        <v>1.8112000000000001</v>
      </c>
    </row>
    <row r="148" spans="4:5" x14ac:dyDescent="0.25">
      <c r="D148">
        <f t="shared" si="3"/>
        <v>2096</v>
      </c>
      <c r="E148" s="2">
        <v>1.8134000000000001</v>
      </c>
    </row>
    <row r="149" spans="4:5" x14ac:dyDescent="0.25">
      <c r="D149">
        <f t="shared" si="3"/>
        <v>2097</v>
      </c>
      <c r="E149">
        <v>1.8156000000000001</v>
      </c>
    </row>
    <row r="150" spans="4:5" x14ac:dyDescent="0.25">
      <c r="D150">
        <f t="shared" si="3"/>
        <v>2098</v>
      </c>
      <c r="E150">
        <v>1.8178000000000001</v>
      </c>
    </row>
    <row r="151" spans="4:5" x14ac:dyDescent="0.25">
      <c r="D151">
        <f t="shared" si="3"/>
        <v>2099</v>
      </c>
      <c r="E151">
        <v>1.82</v>
      </c>
    </row>
    <row r="152" spans="4:5" x14ac:dyDescent="0.25">
      <c r="D152">
        <f t="shared" si="3"/>
        <v>2100</v>
      </c>
      <c r="E152">
        <v>1.8220000000000003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207"/>
  <sheetViews>
    <sheetView workbookViewId="0">
      <selection activeCell="F23" sqref="F23"/>
    </sheetView>
  </sheetViews>
  <sheetFormatPr defaultRowHeight="15" x14ac:dyDescent="0.25"/>
  <sheetData>
    <row r="1" spans="1:17" x14ac:dyDescent="0.25">
      <c r="A1" s="56" t="s">
        <v>230</v>
      </c>
      <c r="B1" s="57">
        <v>1950</v>
      </c>
      <c r="C1" s="57">
        <v>15</v>
      </c>
      <c r="D1" s="57">
        <v>19</v>
      </c>
      <c r="E1" s="58">
        <v>18.97</v>
      </c>
      <c r="F1" s="58">
        <v>45.11</v>
      </c>
      <c r="G1" s="58">
        <v>19.14</v>
      </c>
      <c r="H1" s="58">
        <v>35.89</v>
      </c>
      <c r="I1" s="58">
        <v>7.45</v>
      </c>
      <c r="J1" s="58">
        <v>0.03</v>
      </c>
      <c r="K1" s="58">
        <v>0.01</v>
      </c>
      <c r="L1" s="59">
        <v>4.95</v>
      </c>
      <c r="M1" s="59">
        <v>4.08</v>
      </c>
      <c r="N1" s="59">
        <v>0.87</v>
      </c>
      <c r="O1" s="59">
        <v>0</v>
      </c>
      <c r="P1" s="56">
        <v>54348</v>
      </c>
      <c r="Q1" s="56" t="s">
        <v>231</v>
      </c>
    </row>
    <row r="2" spans="1:17" x14ac:dyDescent="0.25">
      <c r="A2" s="56"/>
      <c r="B2" s="57">
        <v>1950</v>
      </c>
      <c r="C2" s="57">
        <v>20</v>
      </c>
      <c r="D2" s="57">
        <v>24</v>
      </c>
      <c r="E2" s="58">
        <v>38.200000000000003</v>
      </c>
      <c r="F2" s="58">
        <v>48.8</v>
      </c>
      <c r="G2" s="58">
        <v>17.05</v>
      </c>
      <c r="H2" s="58">
        <v>11.7</v>
      </c>
      <c r="I2" s="58">
        <v>3</v>
      </c>
      <c r="J2" s="58">
        <v>1.3</v>
      </c>
      <c r="K2" s="58">
        <v>0.53</v>
      </c>
      <c r="L2" s="59">
        <v>3.14</v>
      </c>
      <c r="M2" s="59">
        <v>2.76</v>
      </c>
      <c r="N2" s="59">
        <v>0.35</v>
      </c>
      <c r="O2" s="59">
        <v>0.04</v>
      </c>
      <c r="P2" s="56">
        <v>46991</v>
      </c>
      <c r="Q2" s="56" t="s">
        <v>231</v>
      </c>
    </row>
    <row r="3" spans="1:17" x14ac:dyDescent="0.25">
      <c r="A3" s="56"/>
      <c r="B3" s="57">
        <v>1950</v>
      </c>
      <c r="C3" s="57">
        <v>25</v>
      </c>
      <c r="D3" s="57">
        <v>29</v>
      </c>
      <c r="E3" s="58">
        <v>67.77</v>
      </c>
      <c r="F3" s="58">
        <v>24.02</v>
      </c>
      <c r="G3" s="58">
        <v>6.24</v>
      </c>
      <c r="H3" s="58">
        <v>7.61</v>
      </c>
      <c r="I3" s="58">
        <v>1.7</v>
      </c>
      <c r="J3" s="58">
        <v>0.6</v>
      </c>
      <c r="K3" s="58">
        <v>0.37</v>
      </c>
      <c r="L3" s="59">
        <v>1.63</v>
      </c>
      <c r="M3" s="59">
        <v>1.4</v>
      </c>
      <c r="N3" s="59">
        <v>0.21</v>
      </c>
      <c r="O3" s="59">
        <v>0.02</v>
      </c>
      <c r="P3" s="56">
        <v>43316</v>
      </c>
      <c r="Q3" s="56" t="s">
        <v>231</v>
      </c>
    </row>
    <row r="4" spans="1:17" x14ac:dyDescent="0.25">
      <c r="A4" s="56"/>
      <c r="B4" s="57">
        <v>1950</v>
      </c>
      <c r="C4" s="57">
        <v>30</v>
      </c>
      <c r="D4" s="57">
        <v>34</v>
      </c>
      <c r="E4" s="58">
        <v>80.3</v>
      </c>
      <c r="F4" s="58">
        <v>15.61</v>
      </c>
      <c r="G4" s="58">
        <v>2.67</v>
      </c>
      <c r="H4" s="58">
        <v>3.81</v>
      </c>
      <c r="I4" s="58">
        <v>0.86</v>
      </c>
      <c r="J4" s="58">
        <v>0.28999999999999998</v>
      </c>
      <c r="K4" s="58">
        <v>0.18</v>
      </c>
      <c r="L4" s="59">
        <v>0.91</v>
      </c>
      <c r="M4" s="59">
        <v>0.79</v>
      </c>
      <c r="N4" s="59">
        <v>0.1</v>
      </c>
      <c r="O4" s="59">
        <v>0.01</v>
      </c>
      <c r="P4" s="56">
        <v>39570</v>
      </c>
      <c r="Q4" s="56" t="s">
        <v>231</v>
      </c>
    </row>
    <row r="5" spans="1:17" x14ac:dyDescent="0.25">
      <c r="A5" s="56"/>
      <c r="B5" s="57">
        <v>1950</v>
      </c>
      <c r="C5" s="57">
        <v>35</v>
      </c>
      <c r="D5" s="57">
        <v>39</v>
      </c>
      <c r="E5" s="58">
        <v>87.1</v>
      </c>
      <c r="F5" s="58">
        <v>10.220000000000001</v>
      </c>
      <c r="G5" s="58">
        <v>1.75</v>
      </c>
      <c r="H5" s="58">
        <v>2.4900000000000002</v>
      </c>
      <c r="I5" s="58">
        <v>0.56000000000000005</v>
      </c>
      <c r="J5" s="58">
        <v>0.19</v>
      </c>
      <c r="K5" s="58">
        <v>0.13</v>
      </c>
      <c r="L5" s="59">
        <v>0.59</v>
      </c>
      <c r="M5" s="59">
        <v>0.52</v>
      </c>
      <c r="N5" s="59">
        <v>7.0000000000000007E-2</v>
      </c>
      <c r="O5" s="59">
        <v>0.01</v>
      </c>
      <c r="P5" s="56">
        <v>35725</v>
      </c>
      <c r="Q5" s="56" t="s">
        <v>231</v>
      </c>
    </row>
    <row r="6" spans="1:17" x14ac:dyDescent="0.25">
      <c r="A6" s="56"/>
      <c r="B6" s="57">
        <v>1950</v>
      </c>
      <c r="C6" s="57">
        <v>40</v>
      </c>
      <c r="D6" s="57">
        <v>44</v>
      </c>
      <c r="E6" s="58">
        <v>87.32</v>
      </c>
      <c r="F6" s="58">
        <v>10.24</v>
      </c>
      <c r="G6" s="58">
        <v>1.75</v>
      </c>
      <c r="H6" s="58">
        <v>2.27</v>
      </c>
      <c r="I6" s="58">
        <v>0.51</v>
      </c>
      <c r="J6" s="58">
        <v>0.17</v>
      </c>
      <c r="K6" s="58">
        <v>0.12</v>
      </c>
      <c r="L6" s="59">
        <v>0.56999999999999995</v>
      </c>
      <c r="M6" s="59">
        <v>0.51</v>
      </c>
      <c r="N6" s="59">
        <v>0.06</v>
      </c>
      <c r="O6" s="59">
        <v>0.01</v>
      </c>
      <c r="P6" s="56">
        <v>32479</v>
      </c>
      <c r="Q6" s="56" t="s">
        <v>231</v>
      </c>
    </row>
    <row r="7" spans="1:17" x14ac:dyDescent="0.25">
      <c r="A7" s="56"/>
      <c r="B7" s="57">
        <v>1950</v>
      </c>
      <c r="C7" s="57">
        <v>45</v>
      </c>
      <c r="D7" s="57">
        <v>49</v>
      </c>
      <c r="E7" s="58">
        <v>90.21</v>
      </c>
      <c r="F7" s="58">
        <v>8.0500000000000007</v>
      </c>
      <c r="G7" s="58">
        <v>1.38</v>
      </c>
      <c r="H7" s="58">
        <v>1.62</v>
      </c>
      <c r="I7" s="58">
        <v>0.36</v>
      </c>
      <c r="J7" s="58">
        <v>0.12</v>
      </c>
      <c r="K7" s="58">
        <v>0.08</v>
      </c>
      <c r="L7" s="59">
        <v>0.44</v>
      </c>
      <c r="M7" s="59">
        <v>0.39</v>
      </c>
      <c r="N7" s="59">
        <v>0.04</v>
      </c>
      <c r="O7" s="59">
        <v>0</v>
      </c>
      <c r="P7" s="56">
        <v>29343</v>
      </c>
      <c r="Q7" s="56" t="s">
        <v>231</v>
      </c>
    </row>
    <row r="8" spans="1:17" x14ac:dyDescent="0.25">
      <c r="A8" s="56"/>
      <c r="B8" s="57">
        <v>1950</v>
      </c>
      <c r="C8" s="57">
        <v>50</v>
      </c>
      <c r="D8" s="57">
        <v>54</v>
      </c>
      <c r="E8" s="58">
        <v>96.66</v>
      </c>
      <c r="F8" s="58">
        <v>3.03</v>
      </c>
      <c r="G8" s="58">
        <v>0.52</v>
      </c>
      <c r="H8" s="58">
        <v>0.28000000000000003</v>
      </c>
      <c r="I8" s="58">
        <v>0.06</v>
      </c>
      <c r="J8" s="58">
        <v>0.03</v>
      </c>
      <c r="K8" s="58">
        <v>0.02</v>
      </c>
      <c r="L8" s="59">
        <v>0.13</v>
      </c>
      <c r="M8" s="59">
        <v>0.13</v>
      </c>
      <c r="N8" s="59">
        <v>0.01</v>
      </c>
      <c r="O8" s="59">
        <v>0</v>
      </c>
      <c r="P8" s="56">
        <v>23866</v>
      </c>
      <c r="Q8" s="56" t="s">
        <v>231</v>
      </c>
    </row>
    <row r="9" spans="1:17" x14ac:dyDescent="0.25">
      <c r="A9" s="56"/>
      <c r="B9" s="57">
        <v>1950</v>
      </c>
      <c r="C9" s="57">
        <v>55</v>
      </c>
      <c r="D9" s="57">
        <v>59</v>
      </c>
      <c r="E9" s="58">
        <v>97.63</v>
      </c>
      <c r="F9" s="58">
        <v>2.11</v>
      </c>
      <c r="G9" s="58">
        <v>0.27</v>
      </c>
      <c r="H9" s="58">
        <v>0.23</v>
      </c>
      <c r="I9" s="58">
        <v>0.04</v>
      </c>
      <c r="J9" s="58">
        <v>0.02</v>
      </c>
      <c r="K9" s="58">
        <v>0.02</v>
      </c>
      <c r="L9" s="59">
        <v>0.09</v>
      </c>
      <c r="M9" s="59">
        <v>0.09</v>
      </c>
      <c r="N9" s="59">
        <v>0.01</v>
      </c>
      <c r="O9" s="59">
        <v>0</v>
      </c>
      <c r="P9" s="56">
        <v>21504</v>
      </c>
      <c r="Q9" s="56" t="s">
        <v>231</v>
      </c>
    </row>
    <row r="10" spans="1:17" x14ac:dyDescent="0.25">
      <c r="A10" s="56"/>
      <c r="B10" s="57">
        <v>1950</v>
      </c>
      <c r="C10" s="57">
        <v>60</v>
      </c>
      <c r="D10" s="57">
        <v>64</v>
      </c>
      <c r="E10" s="58">
        <v>98.33</v>
      </c>
      <c r="F10" s="58">
        <v>1.49</v>
      </c>
      <c r="G10" s="58">
        <v>0.13</v>
      </c>
      <c r="H10" s="58">
        <v>0.16</v>
      </c>
      <c r="I10" s="58">
        <v>0.03</v>
      </c>
      <c r="J10" s="58">
        <v>0.02</v>
      </c>
      <c r="K10" s="58">
        <v>0.01</v>
      </c>
      <c r="L10" s="59">
        <v>0.06</v>
      </c>
      <c r="M10" s="59">
        <v>0.06</v>
      </c>
      <c r="N10" s="59">
        <v>0</v>
      </c>
      <c r="O10" s="59">
        <v>0</v>
      </c>
      <c r="P10" s="56">
        <v>16721</v>
      </c>
      <c r="Q10" s="56" t="s">
        <v>231</v>
      </c>
    </row>
    <row r="11" spans="1:17" x14ac:dyDescent="0.25">
      <c r="A11" s="56"/>
      <c r="B11" s="57">
        <v>1950</v>
      </c>
      <c r="C11" s="57">
        <v>65</v>
      </c>
      <c r="D11" s="57">
        <v>69</v>
      </c>
      <c r="E11" s="58">
        <v>98.82</v>
      </c>
      <c r="F11" s="58">
        <v>1.05</v>
      </c>
      <c r="G11" s="58">
        <v>0.09</v>
      </c>
      <c r="H11" s="58">
        <v>0.12</v>
      </c>
      <c r="I11" s="58">
        <v>0.02</v>
      </c>
      <c r="J11" s="58">
        <v>0.02</v>
      </c>
      <c r="K11" s="58">
        <v>0.01</v>
      </c>
      <c r="L11" s="59">
        <v>0.05</v>
      </c>
      <c r="M11" s="59">
        <v>0.04</v>
      </c>
      <c r="N11" s="59">
        <v>0</v>
      </c>
      <c r="O11" s="59">
        <v>0</v>
      </c>
      <c r="P11" s="56">
        <v>12569</v>
      </c>
      <c r="Q11" s="56" t="s">
        <v>231</v>
      </c>
    </row>
    <row r="12" spans="1:17" x14ac:dyDescent="0.25">
      <c r="A12" s="56"/>
      <c r="B12" s="57">
        <v>1950</v>
      </c>
      <c r="C12" s="57">
        <v>70</v>
      </c>
      <c r="D12" s="57">
        <v>74</v>
      </c>
      <c r="E12" s="58">
        <v>99.17</v>
      </c>
      <c r="F12" s="58">
        <v>0.74</v>
      </c>
      <c r="G12" s="58">
        <v>0.06</v>
      </c>
      <c r="H12" s="58">
        <v>0.08</v>
      </c>
      <c r="I12" s="58">
        <v>0.02</v>
      </c>
      <c r="J12" s="58">
        <v>0.02</v>
      </c>
      <c r="K12" s="58">
        <v>0.01</v>
      </c>
      <c r="L12" s="59">
        <v>0.03</v>
      </c>
      <c r="M12" s="59">
        <v>0.03</v>
      </c>
      <c r="N12" s="59">
        <v>0</v>
      </c>
      <c r="O12" s="59">
        <v>0</v>
      </c>
      <c r="P12" s="56">
        <v>7121</v>
      </c>
      <c r="Q12" s="56" t="s">
        <v>231</v>
      </c>
    </row>
    <row r="13" spans="1:17" x14ac:dyDescent="0.25">
      <c r="A13" s="56"/>
      <c r="B13" s="57">
        <v>1950</v>
      </c>
      <c r="C13" s="57">
        <v>75</v>
      </c>
      <c r="D13" s="57" t="s">
        <v>216</v>
      </c>
      <c r="E13" s="58">
        <v>99.42</v>
      </c>
      <c r="F13" s="58">
        <v>0.52</v>
      </c>
      <c r="G13" s="58">
        <v>0.04</v>
      </c>
      <c r="H13" s="58">
        <v>0.06</v>
      </c>
      <c r="I13" s="58">
        <v>0.01</v>
      </c>
      <c r="J13" s="58">
        <v>0.02</v>
      </c>
      <c r="K13" s="58">
        <v>0.01</v>
      </c>
      <c r="L13" s="59">
        <v>0.02</v>
      </c>
      <c r="M13" s="59">
        <v>0.02</v>
      </c>
      <c r="N13" s="59">
        <v>0</v>
      </c>
      <c r="O13" s="59">
        <v>0</v>
      </c>
      <c r="P13" s="56">
        <v>5162</v>
      </c>
      <c r="Q13" s="56" t="s">
        <v>231</v>
      </c>
    </row>
    <row r="14" spans="1:17" x14ac:dyDescent="0.25">
      <c r="A14" s="56"/>
      <c r="B14" s="57">
        <v>1950</v>
      </c>
      <c r="C14" s="57">
        <v>25</v>
      </c>
      <c r="D14" s="57" t="s">
        <v>216</v>
      </c>
      <c r="E14" s="58">
        <v>86.84</v>
      </c>
      <c r="F14" s="58">
        <v>10.31</v>
      </c>
      <c r="G14" s="58">
        <v>2.09</v>
      </c>
      <c r="H14" s="58">
        <v>2.64</v>
      </c>
      <c r="I14" s="58">
        <v>0.59</v>
      </c>
      <c r="J14" s="58">
        <v>0.21</v>
      </c>
      <c r="K14" s="58">
        <v>0.13</v>
      </c>
      <c r="L14" s="59">
        <v>0.62</v>
      </c>
      <c r="M14" s="59">
        <v>0.54</v>
      </c>
      <c r="N14" s="59">
        <v>7.0000000000000007E-2</v>
      </c>
      <c r="O14" s="59">
        <v>0.01</v>
      </c>
      <c r="P14" s="56">
        <v>267376</v>
      </c>
      <c r="Q14" s="56" t="s">
        <v>231</v>
      </c>
    </row>
    <row r="15" spans="1:17" x14ac:dyDescent="0.25">
      <c r="A15" s="56"/>
      <c r="B15" s="57">
        <v>1950</v>
      </c>
      <c r="C15" s="57">
        <v>15</v>
      </c>
      <c r="D15" s="57" t="s">
        <v>216</v>
      </c>
      <c r="E15" s="58">
        <v>70.64</v>
      </c>
      <c r="F15" s="58">
        <v>20.34</v>
      </c>
      <c r="G15" s="58">
        <v>6.51</v>
      </c>
      <c r="H15" s="58">
        <v>8.6999999999999993</v>
      </c>
      <c r="I15" s="58">
        <v>1.91</v>
      </c>
      <c r="J15" s="58">
        <v>0.32</v>
      </c>
      <c r="K15" s="58">
        <v>0.16</v>
      </c>
      <c r="L15" s="59">
        <v>1.58</v>
      </c>
      <c r="M15" s="59">
        <v>1.35</v>
      </c>
      <c r="N15" s="59">
        <v>0.22</v>
      </c>
      <c r="O15" s="59">
        <v>0.01</v>
      </c>
      <c r="P15" s="56">
        <v>368715</v>
      </c>
      <c r="Q15" s="56" t="s">
        <v>231</v>
      </c>
    </row>
    <row r="16" spans="1:17" x14ac:dyDescent="0.25">
      <c r="A16" s="56"/>
      <c r="B16" s="57"/>
      <c r="C16" s="57"/>
      <c r="D16" s="57"/>
      <c r="E16" s="58"/>
      <c r="F16" s="58"/>
      <c r="G16" s="58"/>
      <c r="H16" s="58"/>
      <c r="I16" s="58"/>
      <c r="J16" s="58"/>
      <c r="K16" s="58"/>
      <c r="L16" s="59"/>
      <c r="M16" s="59"/>
      <c r="N16" s="59"/>
      <c r="O16" s="59"/>
      <c r="P16" s="56"/>
      <c r="Q16" s="56"/>
    </row>
    <row r="17" spans="1:17" x14ac:dyDescent="0.25">
      <c r="A17" s="56"/>
      <c r="B17" s="57">
        <v>1955</v>
      </c>
      <c r="C17" s="57">
        <v>15</v>
      </c>
      <c r="D17" s="57">
        <v>19</v>
      </c>
      <c r="E17" s="58">
        <v>18.97</v>
      </c>
      <c r="F17" s="58">
        <v>43.09</v>
      </c>
      <c r="G17" s="58">
        <v>18.28</v>
      </c>
      <c r="H17" s="58">
        <v>37.880000000000003</v>
      </c>
      <c r="I17" s="58">
        <v>7.87</v>
      </c>
      <c r="J17" s="58">
        <v>0.06</v>
      </c>
      <c r="K17" s="58">
        <v>0.01</v>
      </c>
      <c r="L17" s="59">
        <v>5.04</v>
      </c>
      <c r="M17" s="59">
        <v>4.12</v>
      </c>
      <c r="N17" s="59">
        <v>0.92</v>
      </c>
      <c r="O17" s="59">
        <v>0</v>
      </c>
      <c r="P17" s="56">
        <v>52397</v>
      </c>
      <c r="Q17" s="56" t="s">
        <v>231</v>
      </c>
    </row>
    <row r="18" spans="1:17" x14ac:dyDescent="0.25">
      <c r="A18" s="56"/>
      <c r="B18" s="57">
        <v>1955</v>
      </c>
      <c r="C18" s="57">
        <v>20</v>
      </c>
      <c r="D18" s="57">
        <v>24</v>
      </c>
      <c r="E18" s="58">
        <v>34.42</v>
      </c>
      <c r="F18" s="58">
        <v>52.58</v>
      </c>
      <c r="G18" s="58">
        <v>18.37</v>
      </c>
      <c r="H18" s="58">
        <v>11.7</v>
      </c>
      <c r="I18" s="58">
        <v>3</v>
      </c>
      <c r="J18" s="58">
        <v>1.3</v>
      </c>
      <c r="K18" s="58">
        <v>0.53</v>
      </c>
      <c r="L18" s="59">
        <v>3.29</v>
      </c>
      <c r="M18" s="59">
        <v>2.91</v>
      </c>
      <c r="N18" s="59">
        <v>0.35</v>
      </c>
      <c r="O18" s="59">
        <v>0.04</v>
      </c>
      <c r="P18" s="56">
        <v>52513</v>
      </c>
      <c r="Q18" s="56" t="s">
        <v>231</v>
      </c>
    </row>
    <row r="19" spans="1:17" x14ac:dyDescent="0.25">
      <c r="A19" s="56"/>
      <c r="B19" s="57">
        <v>1955</v>
      </c>
      <c r="C19" s="57">
        <v>25</v>
      </c>
      <c r="D19" s="57">
        <v>29</v>
      </c>
      <c r="E19" s="58">
        <v>38.200000000000003</v>
      </c>
      <c r="F19" s="58">
        <v>48.8</v>
      </c>
      <c r="G19" s="58">
        <v>17.05</v>
      </c>
      <c r="H19" s="58">
        <v>11.7</v>
      </c>
      <c r="I19" s="58">
        <v>3</v>
      </c>
      <c r="J19" s="58">
        <v>1.3</v>
      </c>
      <c r="K19" s="58">
        <v>0.79</v>
      </c>
      <c r="L19" s="59">
        <v>3.14</v>
      </c>
      <c r="M19" s="59">
        <v>2.76</v>
      </c>
      <c r="N19" s="59">
        <v>0.35</v>
      </c>
      <c r="O19" s="59">
        <v>0.04</v>
      </c>
      <c r="P19" s="56">
        <v>45326</v>
      </c>
      <c r="Q19" s="56" t="s">
        <v>231</v>
      </c>
    </row>
    <row r="20" spans="1:17" x14ac:dyDescent="0.25">
      <c r="A20" s="56"/>
      <c r="B20" s="57">
        <v>1955</v>
      </c>
      <c r="C20" s="57">
        <v>30</v>
      </c>
      <c r="D20" s="57">
        <v>34</v>
      </c>
      <c r="E20" s="58">
        <v>67.77</v>
      </c>
      <c r="F20" s="58">
        <v>24.02</v>
      </c>
      <c r="G20" s="58">
        <v>6.24</v>
      </c>
      <c r="H20" s="58">
        <v>7.61</v>
      </c>
      <c r="I20" s="58">
        <v>1.7</v>
      </c>
      <c r="J20" s="58">
        <v>0.6</v>
      </c>
      <c r="K20" s="58">
        <v>0.37</v>
      </c>
      <c r="L20" s="59">
        <v>1.63</v>
      </c>
      <c r="M20" s="59">
        <v>1.4</v>
      </c>
      <c r="N20" s="59">
        <v>0.21</v>
      </c>
      <c r="O20" s="59">
        <v>0.02</v>
      </c>
      <c r="P20" s="56">
        <v>41354</v>
      </c>
      <c r="Q20" s="56" t="s">
        <v>231</v>
      </c>
    </row>
    <row r="21" spans="1:17" x14ac:dyDescent="0.25">
      <c r="A21" s="56"/>
      <c r="B21" s="57">
        <v>1955</v>
      </c>
      <c r="C21" s="57">
        <v>35</v>
      </c>
      <c r="D21" s="57">
        <v>39</v>
      </c>
      <c r="E21" s="58">
        <v>80.3</v>
      </c>
      <c r="F21" s="58">
        <v>15.61</v>
      </c>
      <c r="G21" s="58">
        <v>2.67</v>
      </c>
      <c r="H21" s="58">
        <v>3.81</v>
      </c>
      <c r="I21" s="58">
        <v>0.86</v>
      </c>
      <c r="J21" s="58">
        <v>0.28999999999999998</v>
      </c>
      <c r="K21" s="58">
        <v>0.2</v>
      </c>
      <c r="L21" s="59">
        <v>0.91</v>
      </c>
      <c r="M21" s="59">
        <v>0.79</v>
      </c>
      <c r="N21" s="59">
        <v>0.1</v>
      </c>
      <c r="O21" s="59">
        <v>0.01</v>
      </c>
      <c r="P21" s="56">
        <v>37205</v>
      </c>
      <c r="Q21" s="56" t="s">
        <v>231</v>
      </c>
    </row>
    <row r="22" spans="1:17" x14ac:dyDescent="0.25">
      <c r="A22" s="56"/>
      <c r="B22" s="57">
        <v>1955</v>
      </c>
      <c r="C22" s="57">
        <v>40</v>
      </c>
      <c r="D22" s="57">
        <v>44</v>
      </c>
      <c r="E22" s="58">
        <v>87.1</v>
      </c>
      <c r="F22" s="58">
        <v>10.220000000000001</v>
      </c>
      <c r="G22" s="58">
        <v>1.75</v>
      </c>
      <c r="H22" s="58">
        <v>2.4900000000000002</v>
      </c>
      <c r="I22" s="58">
        <v>0.56000000000000005</v>
      </c>
      <c r="J22" s="58">
        <v>0.19</v>
      </c>
      <c r="K22" s="58">
        <v>0.13</v>
      </c>
      <c r="L22" s="59">
        <v>0.59</v>
      </c>
      <c r="M22" s="59">
        <v>0.52</v>
      </c>
      <c r="N22" s="59">
        <v>7.0000000000000007E-2</v>
      </c>
      <c r="O22" s="59">
        <v>0.01</v>
      </c>
      <c r="P22" s="56">
        <v>33124</v>
      </c>
      <c r="Q22" s="56" t="s">
        <v>231</v>
      </c>
    </row>
    <row r="23" spans="1:17" x14ac:dyDescent="0.25">
      <c r="A23" s="56"/>
      <c r="B23" s="57">
        <v>1955</v>
      </c>
      <c r="C23" s="57">
        <v>45</v>
      </c>
      <c r="D23" s="57">
        <v>49</v>
      </c>
      <c r="E23" s="58">
        <v>87.32</v>
      </c>
      <c r="F23" s="58">
        <v>10.24</v>
      </c>
      <c r="G23" s="58">
        <v>1.75</v>
      </c>
      <c r="H23" s="58">
        <v>2.27</v>
      </c>
      <c r="I23" s="58">
        <v>0.51</v>
      </c>
      <c r="J23" s="58">
        <v>0.17</v>
      </c>
      <c r="K23" s="58">
        <v>0.12</v>
      </c>
      <c r="L23" s="59">
        <v>0.56999999999999995</v>
      </c>
      <c r="M23" s="59">
        <v>0.51</v>
      </c>
      <c r="N23" s="59">
        <v>0.06</v>
      </c>
      <c r="O23" s="59">
        <v>0.01</v>
      </c>
      <c r="P23" s="56">
        <v>29513</v>
      </c>
      <c r="Q23" s="56" t="s">
        <v>231</v>
      </c>
    </row>
    <row r="24" spans="1:17" x14ac:dyDescent="0.25">
      <c r="A24" s="56"/>
      <c r="B24" s="57">
        <v>1955</v>
      </c>
      <c r="C24" s="57">
        <v>50</v>
      </c>
      <c r="D24" s="57">
        <v>54</v>
      </c>
      <c r="E24" s="58">
        <v>90.21</v>
      </c>
      <c r="F24" s="58">
        <v>8.0500000000000007</v>
      </c>
      <c r="G24" s="58">
        <v>1.38</v>
      </c>
      <c r="H24" s="58">
        <v>1.62</v>
      </c>
      <c r="I24" s="58">
        <v>0.36</v>
      </c>
      <c r="J24" s="58">
        <v>0.12</v>
      </c>
      <c r="K24" s="58">
        <v>0.08</v>
      </c>
      <c r="L24" s="59">
        <v>0.44</v>
      </c>
      <c r="M24" s="59">
        <v>0.39</v>
      </c>
      <c r="N24" s="59">
        <v>0.04</v>
      </c>
      <c r="O24" s="59">
        <v>0</v>
      </c>
      <c r="P24" s="56">
        <v>25758</v>
      </c>
      <c r="Q24" s="56" t="s">
        <v>231</v>
      </c>
    </row>
    <row r="25" spans="1:17" x14ac:dyDescent="0.25">
      <c r="A25" s="56"/>
      <c r="B25" s="57">
        <v>1955</v>
      </c>
      <c r="C25" s="57">
        <v>55</v>
      </c>
      <c r="D25" s="57">
        <v>59</v>
      </c>
      <c r="E25" s="58">
        <v>96.66</v>
      </c>
      <c r="F25" s="58">
        <v>3.03</v>
      </c>
      <c r="G25" s="58">
        <v>0.39</v>
      </c>
      <c r="H25" s="58">
        <v>0.28000000000000003</v>
      </c>
      <c r="I25" s="58">
        <v>0.05</v>
      </c>
      <c r="J25" s="58">
        <v>0.03</v>
      </c>
      <c r="K25" s="58">
        <v>0.02</v>
      </c>
      <c r="L25" s="59">
        <v>0.13</v>
      </c>
      <c r="M25" s="59">
        <v>0.12</v>
      </c>
      <c r="N25" s="59">
        <v>0.01</v>
      </c>
      <c r="O25" s="59">
        <v>0</v>
      </c>
      <c r="P25" s="56">
        <v>19660</v>
      </c>
      <c r="Q25" s="56" t="s">
        <v>231</v>
      </c>
    </row>
    <row r="26" spans="1:17" x14ac:dyDescent="0.25">
      <c r="A26" s="56"/>
      <c r="B26" s="57">
        <v>1955</v>
      </c>
      <c r="C26" s="57">
        <v>60</v>
      </c>
      <c r="D26" s="57">
        <v>64</v>
      </c>
      <c r="E26" s="58">
        <v>97.63</v>
      </c>
      <c r="F26" s="58">
        <v>2.11</v>
      </c>
      <c r="G26" s="58">
        <v>0.18</v>
      </c>
      <c r="H26" s="58">
        <v>0.23</v>
      </c>
      <c r="I26" s="58">
        <v>0.04</v>
      </c>
      <c r="J26" s="58">
        <v>0.02</v>
      </c>
      <c r="K26" s="58">
        <v>0.02</v>
      </c>
      <c r="L26" s="59">
        <v>0.09</v>
      </c>
      <c r="M26" s="59">
        <v>0.08</v>
      </c>
      <c r="N26" s="59">
        <v>0.01</v>
      </c>
      <c r="O26" s="59">
        <v>0</v>
      </c>
      <c r="P26" s="56">
        <v>18086</v>
      </c>
      <c r="Q26" s="56" t="s">
        <v>231</v>
      </c>
    </row>
    <row r="27" spans="1:17" x14ac:dyDescent="0.25">
      <c r="A27" s="56"/>
      <c r="B27" s="57">
        <v>1955</v>
      </c>
      <c r="C27" s="57">
        <v>65</v>
      </c>
      <c r="D27" s="57">
        <v>69</v>
      </c>
      <c r="E27" s="58">
        <v>98.33</v>
      </c>
      <c r="F27" s="58">
        <v>1.49</v>
      </c>
      <c r="G27" s="58">
        <v>0.13</v>
      </c>
      <c r="H27" s="58">
        <v>0.16</v>
      </c>
      <c r="I27" s="58">
        <v>0.03</v>
      </c>
      <c r="J27" s="58">
        <v>0.02</v>
      </c>
      <c r="K27" s="58">
        <v>0.01</v>
      </c>
      <c r="L27" s="59">
        <v>0.06</v>
      </c>
      <c r="M27" s="59">
        <v>0.06</v>
      </c>
      <c r="N27" s="59">
        <v>0</v>
      </c>
      <c r="O27" s="59">
        <v>0</v>
      </c>
      <c r="P27" s="56">
        <v>13093</v>
      </c>
      <c r="Q27" s="56" t="s">
        <v>231</v>
      </c>
    </row>
    <row r="28" spans="1:17" x14ac:dyDescent="0.25">
      <c r="A28" s="56"/>
      <c r="B28" s="57">
        <v>1955</v>
      </c>
      <c r="C28" s="57">
        <v>70</v>
      </c>
      <c r="D28" s="57">
        <v>74</v>
      </c>
      <c r="E28" s="58">
        <v>98.82</v>
      </c>
      <c r="F28" s="58">
        <v>1.05</v>
      </c>
      <c r="G28" s="58">
        <v>0.09</v>
      </c>
      <c r="H28" s="58">
        <v>0.12</v>
      </c>
      <c r="I28" s="58">
        <v>0.02</v>
      </c>
      <c r="J28" s="58">
        <v>0.02</v>
      </c>
      <c r="K28" s="58">
        <v>0.01</v>
      </c>
      <c r="L28" s="59">
        <v>0.05</v>
      </c>
      <c r="M28" s="59">
        <v>0.04</v>
      </c>
      <c r="N28" s="59">
        <v>0</v>
      </c>
      <c r="O28" s="59">
        <v>0</v>
      </c>
      <c r="P28" s="56">
        <v>8862</v>
      </c>
      <c r="Q28" s="56" t="s">
        <v>231</v>
      </c>
    </row>
    <row r="29" spans="1:17" x14ac:dyDescent="0.25">
      <c r="A29" s="56"/>
      <c r="B29" s="57">
        <v>1955</v>
      </c>
      <c r="C29" s="57">
        <v>75</v>
      </c>
      <c r="D29" s="57" t="s">
        <v>216</v>
      </c>
      <c r="E29" s="58">
        <v>99.17</v>
      </c>
      <c r="F29" s="58">
        <v>0.74</v>
      </c>
      <c r="G29" s="58">
        <v>0.06</v>
      </c>
      <c r="H29" s="58">
        <v>0.08</v>
      </c>
      <c r="I29" s="58">
        <v>0.02</v>
      </c>
      <c r="J29" s="58">
        <v>0.02</v>
      </c>
      <c r="K29" s="58">
        <v>0.01</v>
      </c>
      <c r="L29" s="59">
        <v>0.03</v>
      </c>
      <c r="M29" s="59">
        <v>0.03</v>
      </c>
      <c r="N29" s="59">
        <v>0</v>
      </c>
      <c r="O29" s="59">
        <v>0</v>
      </c>
      <c r="P29" s="56">
        <v>6153</v>
      </c>
      <c r="Q29" s="56" t="s">
        <v>231</v>
      </c>
    </row>
    <row r="30" spans="1:17" x14ac:dyDescent="0.25">
      <c r="A30" s="56"/>
      <c r="B30" s="57">
        <v>1955</v>
      </c>
      <c r="C30" s="57">
        <v>25</v>
      </c>
      <c r="D30" s="57" t="s">
        <v>216</v>
      </c>
      <c r="E30" s="58">
        <v>78.19</v>
      </c>
      <c r="F30" s="58">
        <v>17.13</v>
      </c>
      <c r="G30" s="58">
        <v>3.35</v>
      </c>
      <c r="H30" s="58">
        <v>4.28</v>
      </c>
      <c r="I30" s="58">
        <v>0.96</v>
      </c>
      <c r="J30" s="58">
        <v>0.4</v>
      </c>
      <c r="K30" s="58">
        <v>0.27</v>
      </c>
      <c r="L30" s="59">
        <v>1.03</v>
      </c>
      <c r="M30" s="59">
        <v>0.9</v>
      </c>
      <c r="N30" s="59">
        <v>0.12</v>
      </c>
      <c r="O30" s="59">
        <v>0.01</v>
      </c>
      <c r="P30" s="56">
        <v>278134</v>
      </c>
      <c r="Q30" s="56" t="s">
        <v>231</v>
      </c>
    </row>
    <row r="31" spans="1:17" x14ac:dyDescent="0.25">
      <c r="A31" s="56"/>
      <c r="B31" s="57">
        <v>1955</v>
      </c>
      <c r="C31" s="57">
        <v>15</v>
      </c>
      <c r="D31" s="57" t="s">
        <v>216</v>
      </c>
      <c r="E31" s="58">
        <v>64.09</v>
      </c>
      <c r="F31" s="58">
        <v>25.54</v>
      </c>
      <c r="G31" s="58">
        <v>6.34</v>
      </c>
      <c r="H31" s="58">
        <v>9.89</v>
      </c>
      <c r="I31" s="58">
        <v>2.23</v>
      </c>
      <c r="J31" s="58">
        <v>0.47</v>
      </c>
      <c r="K31" s="58">
        <v>0.27</v>
      </c>
      <c r="L31" s="59">
        <v>1.85</v>
      </c>
      <c r="M31" s="59">
        <v>1.58</v>
      </c>
      <c r="N31" s="59">
        <v>0.26</v>
      </c>
      <c r="O31" s="59">
        <v>0.01</v>
      </c>
      <c r="P31" s="56">
        <v>383044</v>
      </c>
      <c r="Q31" s="56" t="s">
        <v>231</v>
      </c>
    </row>
    <row r="32" spans="1:17" x14ac:dyDescent="0.25">
      <c r="A32" s="56"/>
      <c r="B32" s="57"/>
      <c r="C32" s="57"/>
      <c r="D32" s="57"/>
      <c r="E32" s="58"/>
      <c r="F32" s="58"/>
      <c r="G32" s="58"/>
      <c r="H32" s="58"/>
      <c r="I32" s="58"/>
      <c r="J32" s="58"/>
      <c r="K32" s="58"/>
      <c r="L32" s="59"/>
      <c r="M32" s="59"/>
      <c r="N32" s="59"/>
      <c r="O32" s="59"/>
      <c r="P32" s="56"/>
      <c r="Q32" s="56"/>
    </row>
    <row r="33" spans="1:17" x14ac:dyDescent="0.25">
      <c r="A33" s="56"/>
      <c r="B33" s="57">
        <v>1960</v>
      </c>
      <c r="C33" s="57">
        <v>15</v>
      </c>
      <c r="D33" s="57">
        <v>19</v>
      </c>
      <c r="E33" s="58">
        <v>24.17</v>
      </c>
      <c r="F33" s="58">
        <v>35.590000000000003</v>
      </c>
      <c r="G33" s="58">
        <v>23.88</v>
      </c>
      <c r="H33" s="58">
        <v>40.130000000000003</v>
      </c>
      <c r="I33" s="58">
        <v>8.06</v>
      </c>
      <c r="J33" s="58">
        <v>0.12</v>
      </c>
      <c r="K33" s="58">
        <v>0.02</v>
      </c>
      <c r="L33" s="59">
        <v>5.17</v>
      </c>
      <c r="M33" s="59">
        <v>4.2</v>
      </c>
      <c r="N33" s="59">
        <v>0.97</v>
      </c>
      <c r="O33" s="59">
        <v>0</v>
      </c>
      <c r="P33" s="56">
        <v>54436</v>
      </c>
      <c r="Q33" s="56" t="s">
        <v>231</v>
      </c>
    </row>
    <row r="34" spans="1:17" x14ac:dyDescent="0.25">
      <c r="A34" s="56"/>
      <c r="B34" s="57">
        <v>1960</v>
      </c>
      <c r="C34" s="57">
        <v>20</v>
      </c>
      <c r="D34" s="57">
        <v>24</v>
      </c>
      <c r="E34" s="58">
        <v>19.38</v>
      </c>
      <c r="F34" s="58">
        <v>54.62</v>
      </c>
      <c r="G34" s="58">
        <v>30.19</v>
      </c>
      <c r="H34" s="58">
        <v>24.2</v>
      </c>
      <c r="I34" s="58">
        <v>6</v>
      </c>
      <c r="J34" s="58">
        <v>1.8</v>
      </c>
      <c r="K34" s="58">
        <v>0.73</v>
      </c>
      <c r="L34" s="59">
        <v>4.83</v>
      </c>
      <c r="M34" s="59">
        <v>4.0999999999999996</v>
      </c>
      <c r="N34" s="59">
        <v>0.68</v>
      </c>
      <c r="O34" s="59">
        <v>0.05</v>
      </c>
      <c r="P34" s="56">
        <v>51217</v>
      </c>
      <c r="Q34" s="56" t="s">
        <v>231</v>
      </c>
    </row>
    <row r="35" spans="1:17" x14ac:dyDescent="0.25">
      <c r="A35" s="56"/>
      <c r="B35" s="57">
        <v>1960</v>
      </c>
      <c r="C35" s="57">
        <v>25</v>
      </c>
      <c r="D35" s="57">
        <v>29</v>
      </c>
      <c r="E35" s="58">
        <v>34.42</v>
      </c>
      <c r="F35" s="58">
        <v>52.58</v>
      </c>
      <c r="G35" s="58">
        <v>18.37</v>
      </c>
      <c r="H35" s="58">
        <v>11.7</v>
      </c>
      <c r="I35" s="58">
        <v>3</v>
      </c>
      <c r="J35" s="58">
        <v>1.3</v>
      </c>
      <c r="K35" s="58">
        <v>0.78</v>
      </c>
      <c r="L35" s="59">
        <v>3.3</v>
      </c>
      <c r="M35" s="59">
        <v>2.91</v>
      </c>
      <c r="N35" s="59">
        <v>0.35</v>
      </c>
      <c r="O35" s="59">
        <v>0.04</v>
      </c>
      <c r="P35" s="56">
        <v>50666</v>
      </c>
      <c r="Q35" s="56" t="s">
        <v>231</v>
      </c>
    </row>
    <row r="36" spans="1:17" x14ac:dyDescent="0.25">
      <c r="A36" s="56"/>
      <c r="B36" s="57">
        <v>1960</v>
      </c>
      <c r="C36" s="57">
        <v>30</v>
      </c>
      <c r="D36" s="57">
        <v>34</v>
      </c>
      <c r="E36" s="58">
        <v>38.200000000000003</v>
      </c>
      <c r="F36" s="58">
        <v>48.8</v>
      </c>
      <c r="G36" s="58">
        <v>17.05</v>
      </c>
      <c r="H36" s="58">
        <v>11.7</v>
      </c>
      <c r="I36" s="58">
        <v>3</v>
      </c>
      <c r="J36" s="58">
        <v>1.3</v>
      </c>
      <c r="K36" s="58">
        <v>0.8</v>
      </c>
      <c r="L36" s="59">
        <v>3.14</v>
      </c>
      <c r="M36" s="59">
        <v>2.76</v>
      </c>
      <c r="N36" s="59">
        <v>0.35</v>
      </c>
      <c r="O36" s="59">
        <v>0.04</v>
      </c>
      <c r="P36" s="56">
        <v>43785</v>
      </c>
      <c r="Q36" s="56" t="s">
        <v>231</v>
      </c>
    </row>
    <row r="37" spans="1:17" x14ac:dyDescent="0.25">
      <c r="A37" s="56"/>
      <c r="B37" s="57">
        <v>1960</v>
      </c>
      <c r="C37" s="57">
        <v>35</v>
      </c>
      <c r="D37" s="57">
        <v>39</v>
      </c>
      <c r="E37" s="58">
        <v>67.77</v>
      </c>
      <c r="F37" s="58">
        <v>24.02</v>
      </c>
      <c r="G37" s="58">
        <v>6.24</v>
      </c>
      <c r="H37" s="58">
        <v>7.61</v>
      </c>
      <c r="I37" s="58">
        <v>1.7</v>
      </c>
      <c r="J37" s="58">
        <v>0.6</v>
      </c>
      <c r="K37" s="58">
        <v>0.41</v>
      </c>
      <c r="L37" s="59">
        <v>1.63</v>
      </c>
      <c r="M37" s="59">
        <v>1.4</v>
      </c>
      <c r="N37" s="59">
        <v>0.21</v>
      </c>
      <c r="O37" s="59">
        <v>0.02</v>
      </c>
      <c r="P37" s="56">
        <v>39517</v>
      </c>
      <c r="Q37" s="56" t="s">
        <v>231</v>
      </c>
    </row>
    <row r="38" spans="1:17" x14ac:dyDescent="0.25">
      <c r="A38" s="56"/>
      <c r="B38" s="57">
        <v>1960</v>
      </c>
      <c r="C38" s="57">
        <v>40</v>
      </c>
      <c r="D38" s="57">
        <v>44</v>
      </c>
      <c r="E38" s="58">
        <v>80.3</v>
      </c>
      <c r="F38" s="58">
        <v>15.61</v>
      </c>
      <c r="G38" s="58">
        <v>2.67</v>
      </c>
      <c r="H38" s="58">
        <v>3.81</v>
      </c>
      <c r="I38" s="58">
        <v>0.86</v>
      </c>
      <c r="J38" s="58">
        <v>0.28999999999999998</v>
      </c>
      <c r="K38" s="58">
        <v>0.2</v>
      </c>
      <c r="L38" s="59">
        <v>0.91</v>
      </c>
      <c r="M38" s="59">
        <v>0.79</v>
      </c>
      <c r="N38" s="59">
        <v>0.1</v>
      </c>
      <c r="O38" s="59">
        <v>0.01</v>
      </c>
      <c r="P38" s="56">
        <v>34987</v>
      </c>
      <c r="Q38" s="56" t="s">
        <v>231</v>
      </c>
    </row>
    <row r="39" spans="1:17" x14ac:dyDescent="0.25">
      <c r="A39" s="56"/>
      <c r="B39" s="57">
        <v>1960</v>
      </c>
      <c r="C39" s="57">
        <v>45</v>
      </c>
      <c r="D39" s="57">
        <v>49</v>
      </c>
      <c r="E39" s="58">
        <v>87.1</v>
      </c>
      <c r="F39" s="58">
        <v>10.220000000000001</v>
      </c>
      <c r="G39" s="58">
        <v>1.75</v>
      </c>
      <c r="H39" s="58">
        <v>2.4900000000000002</v>
      </c>
      <c r="I39" s="58">
        <v>0.56000000000000005</v>
      </c>
      <c r="J39" s="58">
        <v>0.19</v>
      </c>
      <c r="K39" s="58">
        <v>0.13</v>
      </c>
      <c r="L39" s="59">
        <v>0.59</v>
      </c>
      <c r="M39" s="59">
        <v>0.52</v>
      </c>
      <c r="N39" s="59">
        <v>7.0000000000000007E-2</v>
      </c>
      <c r="O39" s="59">
        <v>0.01</v>
      </c>
      <c r="P39" s="56">
        <v>30677</v>
      </c>
      <c r="Q39" s="56" t="s">
        <v>231</v>
      </c>
    </row>
    <row r="40" spans="1:17" x14ac:dyDescent="0.25">
      <c r="A40" s="56"/>
      <c r="B40" s="57">
        <v>1960</v>
      </c>
      <c r="C40" s="57">
        <v>50</v>
      </c>
      <c r="D40" s="57">
        <v>54</v>
      </c>
      <c r="E40" s="58">
        <v>87.32</v>
      </c>
      <c r="F40" s="58">
        <v>10.24</v>
      </c>
      <c r="G40" s="58">
        <v>1.75</v>
      </c>
      <c r="H40" s="58">
        <v>2.27</v>
      </c>
      <c r="I40" s="58">
        <v>0.51</v>
      </c>
      <c r="J40" s="58">
        <v>0.17</v>
      </c>
      <c r="K40" s="58">
        <v>0.12</v>
      </c>
      <c r="L40" s="59">
        <v>0.56999999999999995</v>
      </c>
      <c r="M40" s="59">
        <v>0.51</v>
      </c>
      <c r="N40" s="59">
        <v>0.06</v>
      </c>
      <c r="O40" s="59">
        <v>0.01</v>
      </c>
      <c r="P40" s="56">
        <v>26621</v>
      </c>
      <c r="Q40" s="56" t="s">
        <v>231</v>
      </c>
    </row>
    <row r="41" spans="1:17" x14ac:dyDescent="0.25">
      <c r="A41" s="56"/>
      <c r="B41" s="57">
        <v>1960</v>
      </c>
      <c r="C41" s="57">
        <v>55</v>
      </c>
      <c r="D41" s="57">
        <v>59</v>
      </c>
      <c r="E41" s="58">
        <v>90.21</v>
      </c>
      <c r="F41" s="58">
        <v>8.0500000000000007</v>
      </c>
      <c r="G41" s="58">
        <v>1.38</v>
      </c>
      <c r="H41" s="58">
        <v>1.62</v>
      </c>
      <c r="I41" s="58">
        <v>0.36</v>
      </c>
      <c r="J41" s="58">
        <v>0.12</v>
      </c>
      <c r="K41" s="58">
        <v>0.08</v>
      </c>
      <c r="L41" s="59">
        <v>0.44</v>
      </c>
      <c r="M41" s="59">
        <v>0.39</v>
      </c>
      <c r="N41" s="59">
        <v>0.04</v>
      </c>
      <c r="O41" s="59">
        <v>0</v>
      </c>
      <c r="P41" s="56">
        <v>22273</v>
      </c>
      <c r="Q41" s="56" t="s">
        <v>231</v>
      </c>
    </row>
    <row r="42" spans="1:17" x14ac:dyDescent="0.25">
      <c r="A42" s="56"/>
      <c r="B42" s="57">
        <v>1960</v>
      </c>
      <c r="C42" s="57">
        <v>60</v>
      </c>
      <c r="D42" s="57">
        <v>64</v>
      </c>
      <c r="E42" s="58">
        <v>96.66</v>
      </c>
      <c r="F42" s="58">
        <v>3.03</v>
      </c>
      <c r="G42" s="58">
        <v>0.34</v>
      </c>
      <c r="H42" s="58">
        <v>0.28000000000000003</v>
      </c>
      <c r="I42" s="58">
        <v>0.06</v>
      </c>
      <c r="J42" s="58">
        <v>0.03</v>
      </c>
      <c r="K42" s="58">
        <v>0.02</v>
      </c>
      <c r="L42" s="59">
        <v>0.13</v>
      </c>
      <c r="M42" s="59">
        <v>0.12</v>
      </c>
      <c r="N42" s="59">
        <v>0.01</v>
      </c>
      <c r="O42" s="59">
        <v>0</v>
      </c>
      <c r="P42" s="56">
        <v>15746</v>
      </c>
      <c r="Q42" s="56" t="s">
        <v>231</v>
      </c>
    </row>
    <row r="43" spans="1:17" x14ac:dyDescent="0.25">
      <c r="A43" s="56"/>
      <c r="B43" s="57">
        <v>1960</v>
      </c>
      <c r="C43" s="57">
        <v>65</v>
      </c>
      <c r="D43" s="57">
        <v>69</v>
      </c>
      <c r="E43" s="58">
        <v>97.63</v>
      </c>
      <c r="F43" s="58">
        <v>2.11</v>
      </c>
      <c r="G43" s="58">
        <v>0.24</v>
      </c>
      <c r="H43" s="58">
        <v>0.23</v>
      </c>
      <c r="I43" s="58">
        <v>0.06</v>
      </c>
      <c r="J43" s="58">
        <v>0.02</v>
      </c>
      <c r="K43" s="58">
        <v>0.02</v>
      </c>
      <c r="L43" s="59">
        <v>0.09</v>
      </c>
      <c r="M43" s="59">
        <v>0.09</v>
      </c>
      <c r="N43" s="59">
        <v>0.01</v>
      </c>
      <c r="O43" s="59">
        <v>0</v>
      </c>
      <c r="P43" s="56">
        <v>14464</v>
      </c>
      <c r="Q43" s="56" t="s">
        <v>231</v>
      </c>
    </row>
    <row r="44" spans="1:17" x14ac:dyDescent="0.25">
      <c r="A44" s="56"/>
      <c r="B44" s="57">
        <v>1960</v>
      </c>
      <c r="C44" s="57">
        <v>70</v>
      </c>
      <c r="D44" s="57">
        <v>74</v>
      </c>
      <c r="E44" s="58">
        <v>98.33</v>
      </c>
      <c r="F44" s="58">
        <v>1.49</v>
      </c>
      <c r="G44" s="58">
        <v>0.17</v>
      </c>
      <c r="H44" s="58">
        <v>0.16</v>
      </c>
      <c r="I44" s="58">
        <v>0.04</v>
      </c>
      <c r="J44" s="58">
        <v>0.02</v>
      </c>
      <c r="K44" s="58">
        <v>0.01</v>
      </c>
      <c r="L44" s="59">
        <v>7.0000000000000007E-2</v>
      </c>
      <c r="M44" s="59">
        <v>0.06</v>
      </c>
      <c r="N44" s="59">
        <v>0</v>
      </c>
      <c r="O44" s="59">
        <v>0</v>
      </c>
      <c r="P44" s="56">
        <v>9476</v>
      </c>
      <c r="Q44" s="56" t="s">
        <v>231</v>
      </c>
    </row>
    <row r="45" spans="1:17" x14ac:dyDescent="0.25">
      <c r="A45" s="56"/>
      <c r="B45" s="57">
        <v>1960</v>
      </c>
      <c r="C45" s="57">
        <v>75</v>
      </c>
      <c r="D45" s="57" t="s">
        <v>216</v>
      </c>
      <c r="E45" s="58">
        <v>98.82</v>
      </c>
      <c r="F45" s="58">
        <v>1.05</v>
      </c>
      <c r="G45" s="58">
        <v>0.12</v>
      </c>
      <c r="H45" s="58">
        <v>0.12</v>
      </c>
      <c r="I45" s="58">
        <v>0.03</v>
      </c>
      <c r="J45" s="58">
        <v>0.02</v>
      </c>
      <c r="K45" s="58">
        <v>0.01</v>
      </c>
      <c r="L45" s="59">
        <v>0.05</v>
      </c>
      <c r="M45" s="59">
        <v>0.04</v>
      </c>
      <c r="N45" s="59">
        <v>0</v>
      </c>
      <c r="O45" s="59">
        <v>0</v>
      </c>
      <c r="P45" s="56">
        <v>7829</v>
      </c>
      <c r="Q45" s="56" t="s">
        <v>231</v>
      </c>
    </row>
    <row r="46" spans="1:17" x14ac:dyDescent="0.25">
      <c r="A46" s="56"/>
      <c r="B46" s="57">
        <v>1960</v>
      </c>
      <c r="C46" s="57">
        <v>25</v>
      </c>
      <c r="D46" s="57" t="s">
        <v>216</v>
      </c>
      <c r="E46" s="58">
        <v>69.41</v>
      </c>
      <c r="F46" s="58">
        <v>24.19</v>
      </c>
      <c r="G46" s="58">
        <v>5.58</v>
      </c>
      <c r="H46" s="58">
        <v>5.82</v>
      </c>
      <c r="I46" s="58">
        <v>1.38</v>
      </c>
      <c r="J46" s="58">
        <v>0.57999999999999996</v>
      </c>
      <c r="K46" s="58">
        <v>0.38</v>
      </c>
      <c r="L46" s="59">
        <v>1.46</v>
      </c>
      <c r="M46" s="59">
        <v>1.28</v>
      </c>
      <c r="N46" s="59">
        <v>0.17</v>
      </c>
      <c r="O46" s="59">
        <v>0.02</v>
      </c>
      <c r="P46" s="56">
        <v>296041</v>
      </c>
      <c r="Q46" s="56" t="s">
        <v>231</v>
      </c>
    </row>
    <row r="47" spans="1:17" x14ac:dyDescent="0.25">
      <c r="A47" s="56"/>
      <c r="B47" s="57">
        <v>1960</v>
      </c>
      <c r="C47" s="57">
        <v>15</v>
      </c>
      <c r="D47" s="57" t="s">
        <v>216</v>
      </c>
      <c r="E47" s="58">
        <v>56.9</v>
      </c>
      <c r="F47" s="58">
        <v>29.62</v>
      </c>
      <c r="G47" s="58">
        <v>9.81</v>
      </c>
      <c r="H47" s="58">
        <v>12.81</v>
      </c>
      <c r="I47" s="58">
        <v>3</v>
      </c>
      <c r="J47" s="58">
        <v>0.67</v>
      </c>
      <c r="K47" s="58">
        <v>0.38</v>
      </c>
      <c r="L47" s="59">
        <v>2.36</v>
      </c>
      <c r="M47" s="59">
        <v>1.99</v>
      </c>
      <c r="N47" s="59">
        <v>0.34</v>
      </c>
      <c r="O47" s="59">
        <v>0.02</v>
      </c>
      <c r="P47" s="56">
        <v>401694</v>
      </c>
      <c r="Q47" s="56" t="s">
        <v>231</v>
      </c>
    </row>
    <row r="48" spans="1:17" x14ac:dyDescent="0.25">
      <c r="A48" s="56"/>
      <c r="B48" s="57"/>
      <c r="C48" s="57"/>
      <c r="D48" s="57"/>
      <c r="E48" s="58"/>
      <c r="F48" s="58"/>
      <c r="G48" s="58"/>
      <c r="H48" s="58"/>
      <c r="I48" s="58"/>
      <c r="J48" s="58"/>
      <c r="K48" s="58"/>
      <c r="L48" s="59"/>
      <c r="M48" s="59"/>
      <c r="N48" s="59"/>
      <c r="O48" s="59"/>
      <c r="P48" s="56"/>
      <c r="Q48" s="56"/>
    </row>
    <row r="49" spans="1:17" x14ac:dyDescent="0.25">
      <c r="A49" s="56"/>
      <c r="B49" s="57">
        <v>1965</v>
      </c>
      <c r="C49" s="57">
        <v>15</v>
      </c>
      <c r="D49" s="57">
        <v>19</v>
      </c>
      <c r="E49" s="58">
        <v>24.17</v>
      </c>
      <c r="F49" s="58">
        <v>32.94</v>
      </c>
      <c r="G49" s="58">
        <v>22.11</v>
      </c>
      <c r="H49" s="58">
        <v>42.7</v>
      </c>
      <c r="I49" s="58">
        <v>8.57</v>
      </c>
      <c r="J49" s="58">
        <v>0.19</v>
      </c>
      <c r="K49" s="58">
        <v>0.04</v>
      </c>
      <c r="L49" s="59">
        <v>5.26</v>
      </c>
      <c r="M49" s="59">
        <v>4.22</v>
      </c>
      <c r="N49" s="59">
        <v>1.03</v>
      </c>
      <c r="O49" s="59">
        <v>0</v>
      </c>
      <c r="P49" s="56">
        <v>67718</v>
      </c>
      <c r="Q49" s="56" t="s">
        <v>231</v>
      </c>
    </row>
    <row r="50" spans="1:17" x14ac:dyDescent="0.25">
      <c r="A50" s="56"/>
      <c r="B50" s="57">
        <v>1965</v>
      </c>
      <c r="C50" s="57">
        <v>20</v>
      </c>
      <c r="D50" s="57">
        <v>24</v>
      </c>
      <c r="E50" s="58">
        <v>16.510000000000002</v>
      </c>
      <c r="F50" s="58">
        <v>57.49</v>
      </c>
      <c r="G50" s="58">
        <v>31.77</v>
      </c>
      <c r="H50" s="58">
        <v>24.2</v>
      </c>
      <c r="I50" s="58">
        <v>6</v>
      </c>
      <c r="J50" s="58">
        <v>1.8</v>
      </c>
      <c r="K50" s="58">
        <v>0.72</v>
      </c>
      <c r="L50" s="59">
        <v>4.96</v>
      </c>
      <c r="M50" s="59">
        <v>4.24</v>
      </c>
      <c r="N50" s="59">
        <v>0.68</v>
      </c>
      <c r="O50" s="59">
        <v>0.05</v>
      </c>
      <c r="P50" s="56">
        <v>53288</v>
      </c>
      <c r="Q50" s="56" t="s">
        <v>231</v>
      </c>
    </row>
    <row r="51" spans="1:17" x14ac:dyDescent="0.25">
      <c r="A51" s="56"/>
      <c r="B51" s="57">
        <v>1965</v>
      </c>
      <c r="C51" s="57">
        <v>25</v>
      </c>
      <c r="D51" s="57">
        <v>29</v>
      </c>
      <c r="E51" s="58">
        <v>19.38</v>
      </c>
      <c r="F51" s="58">
        <v>54.62</v>
      </c>
      <c r="G51" s="58">
        <v>30.19</v>
      </c>
      <c r="H51" s="58">
        <v>24.2</v>
      </c>
      <c r="I51" s="58">
        <v>6</v>
      </c>
      <c r="J51" s="58">
        <v>1.8</v>
      </c>
      <c r="K51" s="58">
        <v>1.08</v>
      </c>
      <c r="L51" s="59">
        <v>4.84</v>
      </c>
      <c r="M51" s="59">
        <v>4.0999999999999996</v>
      </c>
      <c r="N51" s="59">
        <v>0.68</v>
      </c>
      <c r="O51" s="59">
        <v>0.06</v>
      </c>
      <c r="P51" s="56">
        <v>50087</v>
      </c>
      <c r="Q51" s="56" t="s">
        <v>231</v>
      </c>
    </row>
    <row r="52" spans="1:17" x14ac:dyDescent="0.25">
      <c r="A52" s="56"/>
      <c r="B52" s="57">
        <v>1965</v>
      </c>
      <c r="C52" s="57">
        <v>30</v>
      </c>
      <c r="D52" s="57">
        <v>34</v>
      </c>
      <c r="E52" s="58">
        <v>34.42</v>
      </c>
      <c r="F52" s="58">
        <v>52.58</v>
      </c>
      <c r="G52" s="58">
        <v>18.37</v>
      </c>
      <c r="H52" s="58">
        <v>11.7</v>
      </c>
      <c r="I52" s="58">
        <v>3</v>
      </c>
      <c r="J52" s="58">
        <v>1.3</v>
      </c>
      <c r="K52" s="58">
        <v>0.79</v>
      </c>
      <c r="L52" s="59">
        <v>3.3</v>
      </c>
      <c r="M52" s="59">
        <v>2.91</v>
      </c>
      <c r="N52" s="59">
        <v>0.35</v>
      </c>
      <c r="O52" s="59">
        <v>0.04</v>
      </c>
      <c r="P52" s="56">
        <v>49046</v>
      </c>
      <c r="Q52" s="56" t="s">
        <v>231</v>
      </c>
    </row>
    <row r="53" spans="1:17" x14ac:dyDescent="0.25">
      <c r="A53" s="56"/>
      <c r="B53" s="57">
        <v>1965</v>
      </c>
      <c r="C53" s="57">
        <v>35</v>
      </c>
      <c r="D53" s="57">
        <v>39</v>
      </c>
      <c r="E53" s="58">
        <v>38.200000000000003</v>
      </c>
      <c r="F53" s="58">
        <v>48.8</v>
      </c>
      <c r="G53" s="58">
        <v>17.05</v>
      </c>
      <c r="H53" s="58">
        <v>11.7</v>
      </c>
      <c r="I53" s="58">
        <v>3</v>
      </c>
      <c r="J53" s="58">
        <v>1.3</v>
      </c>
      <c r="K53" s="58">
        <v>0.88</v>
      </c>
      <c r="L53" s="59">
        <v>3.15</v>
      </c>
      <c r="M53" s="59">
        <v>2.76</v>
      </c>
      <c r="N53" s="59">
        <v>0.35</v>
      </c>
      <c r="O53" s="59">
        <v>0.04</v>
      </c>
      <c r="P53" s="56">
        <v>42423</v>
      </c>
      <c r="Q53" s="56" t="s">
        <v>231</v>
      </c>
    </row>
    <row r="54" spans="1:17" x14ac:dyDescent="0.25">
      <c r="A54" s="56"/>
      <c r="B54" s="57">
        <v>1965</v>
      </c>
      <c r="C54" s="57">
        <v>40</v>
      </c>
      <c r="D54" s="57">
        <v>44</v>
      </c>
      <c r="E54" s="58">
        <v>67.77</v>
      </c>
      <c r="F54" s="58">
        <v>24.02</v>
      </c>
      <c r="G54" s="58">
        <v>6.24</v>
      </c>
      <c r="H54" s="58">
        <v>7.61</v>
      </c>
      <c r="I54" s="58">
        <v>1.7</v>
      </c>
      <c r="J54" s="58">
        <v>0.6</v>
      </c>
      <c r="K54" s="58">
        <v>0.41</v>
      </c>
      <c r="L54" s="59">
        <v>1.63</v>
      </c>
      <c r="M54" s="59">
        <v>1.4</v>
      </c>
      <c r="N54" s="59">
        <v>0.21</v>
      </c>
      <c r="O54" s="59">
        <v>0.02</v>
      </c>
      <c r="P54" s="56">
        <v>37849</v>
      </c>
      <c r="Q54" s="56" t="s">
        <v>231</v>
      </c>
    </row>
    <row r="55" spans="1:17" x14ac:dyDescent="0.25">
      <c r="A55" s="56"/>
      <c r="B55" s="57">
        <v>1965</v>
      </c>
      <c r="C55" s="57">
        <v>45</v>
      </c>
      <c r="D55" s="57">
        <v>49</v>
      </c>
      <c r="E55" s="58">
        <v>80.3</v>
      </c>
      <c r="F55" s="58">
        <v>15.61</v>
      </c>
      <c r="G55" s="58">
        <v>2.67</v>
      </c>
      <c r="H55" s="58">
        <v>3.81</v>
      </c>
      <c r="I55" s="58">
        <v>0.86</v>
      </c>
      <c r="J55" s="58">
        <v>0.28999999999999998</v>
      </c>
      <c r="K55" s="58">
        <v>0.19</v>
      </c>
      <c r="L55" s="59">
        <v>0.91</v>
      </c>
      <c r="M55" s="59">
        <v>0.79</v>
      </c>
      <c r="N55" s="59">
        <v>0.1</v>
      </c>
      <c r="O55" s="59">
        <v>0.01</v>
      </c>
      <c r="P55" s="56">
        <v>32929</v>
      </c>
      <c r="Q55" s="56" t="s">
        <v>231</v>
      </c>
    </row>
    <row r="56" spans="1:17" x14ac:dyDescent="0.25">
      <c r="A56" s="56"/>
      <c r="B56" s="57">
        <v>1965</v>
      </c>
      <c r="C56" s="57">
        <v>50</v>
      </c>
      <c r="D56" s="57">
        <v>54</v>
      </c>
      <c r="E56" s="58">
        <v>87.1</v>
      </c>
      <c r="F56" s="58">
        <v>10.220000000000001</v>
      </c>
      <c r="G56" s="58">
        <v>1.75</v>
      </c>
      <c r="H56" s="58">
        <v>2.4900000000000002</v>
      </c>
      <c r="I56" s="58">
        <v>0.56000000000000005</v>
      </c>
      <c r="J56" s="58">
        <v>0.19</v>
      </c>
      <c r="K56" s="58">
        <v>0.13</v>
      </c>
      <c r="L56" s="59">
        <v>0.59</v>
      </c>
      <c r="M56" s="59">
        <v>0.52</v>
      </c>
      <c r="N56" s="59">
        <v>7.0000000000000007E-2</v>
      </c>
      <c r="O56" s="59">
        <v>0.01</v>
      </c>
      <c r="P56" s="56">
        <v>28274</v>
      </c>
      <c r="Q56" s="56" t="s">
        <v>231</v>
      </c>
    </row>
    <row r="57" spans="1:17" x14ac:dyDescent="0.25">
      <c r="A57" s="56"/>
      <c r="B57" s="57">
        <v>1965</v>
      </c>
      <c r="C57" s="57">
        <v>55</v>
      </c>
      <c r="D57" s="57">
        <v>59</v>
      </c>
      <c r="E57" s="58">
        <v>87.32</v>
      </c>
      <c r="F57" s="58">
        <v>10.24</v>
      </c>
      <c r="G57" s="58">
        <v>1.75</v>
      </c>
      <c r="H57" s="58">
        <v>2.27</v>
      </c>
      <c r="I57" s="58">
        <v>0.51</v>
      </c>
      <c r="J57" s="58">
        <v>0.17</v>
      </c>
      <c r="K57" s="58">
        <v>0.11</v>
      </c>
      <c r="L57" s="59">
        <v>0.56999999999999995</v>
      </c>
      <c r="M57" s="59">
        <v>0.51</v>
      </c>
      <c r="N57" s="59">
        <v>0.06</v>
      </c>
      <c r="O57" s="59">
        <v>0.01</v>
      </c>
      <c r="P57" s="56">
        <v>23725</v>
      </c>
      <c r="Q57" s="56" t="s">
        <v>231</v>
      </c>
    </row>
    <row r="58" spans="1:17" x14ac:dyDescent="0.25">
      <c r="A58" s="56"/>
      <c r="B58" s="57">
        <v>1965</v>
      </c>
      <c r="C58" s="57">
        <v>60</v>
      </c>
      <c r="D58" s="57">
        <v>64</v>
      </c>
      <c r="E58" s="58">
        <v>90.21</v>
      </c>
      <c r="F58" s="58">
        <v>8.0500000000000007</v>
      </c>
      <c r="G58" s="58">
        <v>1.38</v>
      </c>
      <c r="H58" s="58">
        <v>1.62</v>
      </c>
      <c r="I58" s="58">
        <v>0.36</v>
      </c>
      <c r="J58" s="58">
        <v>0.12</v>
      </c>
      <c r="K58" s="58">
        <v>0.08</v>
      </c>
      <c r="L58" s="59">
        <v>0.44</v>
      </c>
      <c r="M58" s="59">
        <v>0.39</v>
      </c>
      <c r="N58" s="59">
        <v>0.04</v>
      </c>
      <c r="O58" s="59">
        <v>0</v>
      </c>
      <c r="P58" s="56">
        <v>18800</v>
      </c>
      <c r="Q58" s="56" t="s">
        <v>231</v>
      </c>
    </row>
    <row r="59" spans="1:17" x14ac:dyDescent="0.25">
      <c r="A59" s="56"/>
      <c r="B59" s="57">
        <v>1965</v>
      </c>
      <c r="C59" s="57">
        <v>65</v>
      </c>
      <c r="D59" s="57">
        <v>69</v>
      </c>
      <c r="E59" s="58">
        <v>90.36</v>
      </c>
      <c r="F59" s="58">
        <v>8.06</v>
      </c>
      <c r="G59" s="58">
        <v>1.38</v>
      </c>
      <c r="H59" s="58">
        <v>1.47</v>
      </c>
      <c r="I59" s="58">
        <v>0.34</v>
      </c>
      <c r="J59" s="58">
        <v>0.11</v>
      </c>
      <c r="K59" s="58">
        <v>7.0000000000000007E-2</v>
      </c>
      <c r="L59" s="59">
        <v>0.42</v>
      </c>
      <c r="M59" s="59">
        <v>0.38</v>
      </c>
      <c r="N59" s="59">
        <v>0.04</v>
      </c>
      <c r="O59" s="59">
        <v>0</v>
      </c>
      <c r="P59" s="56">
        <v>12100</v>
      </c>
      <c r="Q59" s="56" t="s">
        <v>231</v>
      </c>
    </row>
    <row r="60" spans="1:17" x14ac:dyDescent="0.25">
      <c r="A60" s="56"/>
      <c r="B60" s="57">
        <v>1965</v>
      </c>
      <c r="C60" s="57">
        <v>70</v>
      </c>
      <c r="D60" s="57">
        <v>74</v>
      </c>
      <c r="E60" s="58">
        <v>90.36</v>
      </c>
      <c r="F60" s="58">
        <v>8.06</v>
      </c>
      <c r="G60" s="58">
        <v>1.38</v>
      </c>
      <c r="H60" s="58">
        <v>1.47</v>
      </c>
      <c r="I60" s="58">
        <v>0.35</v>
      </c>
      <c r="J60" s="58">
        <v>0.11</v>
      </c>
      <c r="K60" s="58">
        <v>7.0000000000000007E-2</v>
      </c>
      <c r="L60" s="59">
        <v>0.42</v>
      </c>
      <c r="M60" s="59">
        <v>0.38</v>
      </c>
      <c r="N60" s="59">
        <v>0.04</v>
      </c>
      <c r="O60" s="59">
        <v>0</v>
      </c>
      <c r="P60" s="56">
        <v>10767</v>
      </c>
      <c r="Q60" s="56" t="s">
        <v>231</v>
      </c>
    </row>
    <row r="61" spans="1:17" x14ac:dyDescent="0.25">
      <c r="A61" s="56"/>
      <c r="B61" s="57">
        <v>1965</v>
      </c>
      <c r="C61" s="57">
        <v>75</v>
      </c>
      <c r="D61" s="57" t="s">
        <v>216</v>
      </c>
      <c r="E61" s="58">
        <v>90.36</v>
      </c>
      <c r="F61" s="58">
        <v>8.06</v>
      </c>
      <c r="G61" s="58">
        <v>1.38</v>
      </c>
      <c r="H61" s="58">
        <v>1.47</v>
      </c>
      <c r="I61" s="58">
        <v>0.36</v>
      </c>
      <c r="J61" s="58">
        <v>0.11</v>
      </c>
      <c r="K61" s="58">
        <v>7.0000000000000007E-2</v>
      </c>
      <c r="L61" s="59">
        <v>0.42</v>
      </c>
      <c r="M61" s="59">
        <v>0.38</v>
      </c>
      <c r="N61" s="59">
        <v>0.04</v>
      </c>
      <c r="O61" s="59">
        <v>0</v>
      </c>
      <c r="P61" s="56">
        <v>9190</v>
      </c>
      <c r="Q61" s="56" t="s">
        <v>231</v>
      </c>
    </row>
    <row r="62" spans="1:17" x14ac:dyDescent="0.25">
      <c r="A62" s="56"/>
      <c r="B62" s="57">
        <v>1965</v>
      </c>
      <c r="C62" s="57">
        <v>25</v>
      </c>
      <c r="D62" s="57" t="s">
        <v>216</v>
      </c>
      <c r="E62" s="58">
        <v>59.06</v>
      </c>
      <c r="F62" s="58">
        <v>30.93</v>
      </c>
      <c r="G62" s="58">
        <v>9.1</v>
      </c>
      <c r="H62" s="58">
        <v>9.19</v>
      </c>
      <c r="I62" s="58">
        <v>2.19</v>
      </c>
      <c r="J62" s="58">
        <v>0.81</v>
      </c>
      <c r="K62" s="58">
        <v>0.53</v>
      </c>
      <c r="L62" s="59">
        <v>2.09</v>
      </c>
      <c r="M62" s="59">
        <v>1.8</v>
      </c>
      <c r="N62" s="59">
        <v>0.26</v>
      </c>
      <c r="O62" s="59">
        <v>0.03</v>
      </c>
      <c r="P62" s="56">
        <v>315190</v>
      </c>
      <c r="Q62" s="56" t="s">
        <v>231</v>
      </c>
    </row>
    <row r="63" spans="1:17" x14ac:dyDescent="0.25">
      <c r="A63" s="56"/>
      <c r="B63" s="57">
        <v>1965</v>
      </c>
      <c r="C63" s="57">
        <v>15</v>
      </c>
      <c r="D63" s="57" t="s">
        <v>216</v>
      </c>
      <c r="E63" s="58">
        <v>48.45</v>
      </c>
      <c r="F63" s="58">
        <v>34.49</v>
      </c>
      <c r="G63" s="58">
        <v>13.25</v>
      </c>
      <c r="H63" s="58">
        <v>16.23</v>
      </c>
      <c r="I63" s="58">
        <v>3.8</v>
      </c>
      <c r="J63" s="58">
        <v>0.84</v>
      </c>
      <c r="K63" s="58">
        <v>0.46</v>
      </c>
      <c r="L63" s="59">
        <v>2.92</v>
      </c>
      <c r="M63" s="59">
        <v>2.46</v>
      </c>
      <c r="N63" s="59">
        <v>0.43</v>
      </c>
      <c r="O63" s="59">
        <v>0.03</v>
      </c>
      <c r="P63" s="56">
        <v>436196</v>
      </c>
      <c r="Q63" s="56" t="s">
        <v>231</v>
      </c>
    </row>
    <row r="64" spans="1:17" x14ac:dyDescent="0.25">
      <c r="A64" s="56"/>
      <c r="B64" s="57"/>
      <c r="C64" s="57"/>
      <c r="D64" s="57"/>
      <c r="E64" s="58"/>
      <c r="F64" s="58"/>
      <c r="G64" s="58"/>
      <c r="H64" s="58"/>
      <c r="I64" s="58"/>
      <c r="J64" s="58"/>
      <c r="K64" s="58"/>
      <c r="L64" s="59"/>
      <c r="M64" s="59"/>
      <c r="N64" s="59"/>
      <c r="O64" s="59"/>
      <c r="P64" s="56"/>
      <c r="Q64" s="56"/>
    </row>
    <row r="65" spans="1:17" x14ac:dyDescent="0.25">
      <c r="A65" s="56"/>
      <c r="B65" s="57">
        <v>1970</v>
      </c>
      <c r="C65" s="57">
        <v>15</v>
      </c>
      <c r="D65" s="57">
        <v>19</v>
      </c>
      <c r="E65" s="58">
        <v>18.97</v>
      </c>
      <c r="F65" s="58">
        <v>36.46</v>
      </c>
      <c r="G65" s="58">
        <v>27.18</v>
      </c>
      <c r="H65" s="58">
        <v>44.29</v>
      </c>
      <c r="I65" s="58">
        <v>9.5500000000000007</v>
      </c>
      <c r="J65" s="58">
        <v>0.28000000000000003</v>
      </c>
      <c r="K65" s="58">
        <v>0.05</v>
      </c>
      <c r="L65" s="59">
        <v>5.68</v>
      </c>
      <c r="M65" s="59">
        <v>4.58</v>
      </c>
      <c r="N65" s="59">
        <v>1.0900000000000001</v>
      </c>
      <c r="O65" s="59">
        <v>0.01</v>
      </c>
      <c r="P65" s="56">
        <v>91201</v>
      </c>
      <c r="Q65" s="56" t="s">
        <v>231</v>
      </c>
    </row>
    <row r="66" spans="1:17" x14ac:dyDescent="0.25">
      <c r="A66" s="56"/>
      <c r="B66" s="57">
        <v>1970</v>
      </c>
      <c r="C66" s="57">
        <v>20</v>
      </c>
      <c r="D66" s="57">
        <v>24</v>
      </c>
      <c r="E66" s="58">
        <v>10.01</v>
      </c>
      <c r="F66" s="58">
        <v>52.39</v>
      </c>
      <c r="G66" s="58">
        <v>32.159999999999997</v>
      </c>
      <c r="H66" s="58">
        <v>36.799999999999997</v>
      </c>
      <c r="I66" s="58">
        <v>9.8000000000000007</v>
      </c>
      <c r="J66" s="58">
        <v>0.8</v>
      </c>
      <c r="K66" s="58">
        <v>0.32</v>
      </c>
      <c r="L66" s="59">
        <v>5.78</v>
      </c>
      <c r="M66" s="59">
        <v>4.79</v>
      </c>
      <c r="N66" s="59">
        <v>0.96</v>
      </c>
      <c r="O66" s="59">
        <v>0.02</v>
      </c>
      <c r="P66" s="56">
        <v>67004</v>
      </c>
      <c r="Q66" s="56" t="s">
        <v>231</v>
      </c>
    </row>
    <row r="67" spans="1:17" x14ac:dyDescent="0.25">
      <c r="A67" s="56"/>
      <c r="B67" s="57">
        <v>1970</v>
      </c>
      <c r="C67" s="57">
        <v>25</v>
      </c>
      <c r="D67" s="57">
        <v>29</v>
      </c>
      <c r="E67" s="58">
        <v>16.510000000000002</v>
      </c>
      <c r="F67" s="58">
        <v>57.49</v>
      </c>
      <c r="G67" s="58">
        <v>31.77</v>
      </c>
      <c r="H67" s="58">
        <v>24.2</v>
      </c>
      <c r="I67" s="58">
        <v>6</v>
      </c>
      <c r="J67" s="58">
        <v>1.8</v>
      </c>
      <c r="K67" s="58">
        <v>1.06</v>
      </c>
      <c r="L67" s="59">
        <v>4.97</v>
      </c>
      <c r="M67" s="59">
        <v>4.24</v>
      </c>
      <c r="N67" s="59">
        <v>0.68</v>
      </c>
      <c r="O67" s="59">
        <v>0.06</v>
      </c>
      <c r="P67" s="56">
        <v>52582</v>
      </c>
      <c r="Q67" s="56" t="s">
        <v>231</v>
      </c>
    </row>
    <row r="68" spans="1:17" x14ac:dyDescent="0.25">
      <c r="A68" s="56"/>
      <c r="B68" s="57">
        <v>1970</v>
      </c>
      <c r="C68" s="57">
        <v>30</v>
      </c>
      <c r="D68" s="57">
        <v>34</v>
      </c>
      <c r="E68" s="58">
        <v>19.38</v>
      </c>
      <c r="F68" s="58">
        <v>54.62</v>
      </c>
      <c r="G68" s="58">
        <v>30.19</v>
      </c>
      <c r="H68" s="58">
        <v>24.2</v>
      </c>
      <c r="I68" s="58">
        <v>6</v>
      </c>
      <c r="J68" s="58">
        <v>1.8</v>
      </c>
      <c r="K68" s="58">
        <v>1.08</v>
      </c>
      <c r="L68" s="59">
        <v>4.84</v>
      </c>
      <c r="M68" s="59">
        <v>4.0999999999999996</v>
      </c>
      <c r="N68" s="59">
        <v>0.68</v>
      </c>
      <c r="O68" s="59">
        <v>0.06</v>
      </c>
      <c r="P68" s="56">
        <v>49538</v>
      </c>
      <c r="Q68" s="56" t="s">
        <v>231</v>
      </c>
    </row>
    <row r="69" spans="1:17" x14ac:dyDescent="0.25">
      <c r="A69" s="56"/>
      <c r="B69" s="57">
        <v>1970</v>
      </c>
      <c r="C69" s="57">
        <v>35</v>
      </c>
      <c r="D69" s="57">
        <v>39</v>
      </c>
      <c r="E69" s="58">
        <v>34.42</v>
      </c>
      <c r="F69" s="58">
        <v>52.58</v>
      </c>
      <c r="G69" s="58">
        <v>18.37</v>
      </c>
      <c r="H69" s="58">
        <v>11.7</v>
      </c>
      <c r="I69" s="58">
        <v>3</v>
      </c>
      <c r="J69" s="58">
        <v>1.3</v>
      </c>
      <c r="K69" s="58">
        <v>0.87</v>
      </c>
      <c r="L69" s="59">
        <v>3.3</v>
      </c>
      <c r="M69" s="59">
        <v>2.91</v>
      </c>
      <c r="N69" s="59">
        <v>0.35</v>
      </c>
      <c r="O69" s="59">
        <v>0.04</v>
      </c>
      <c r="P69" s="56">
        <v>48042</v>
      </c>
      <c r="Q69" s="56" t="s">
        <v>231</v>
      </c>
    </row>
    <row r="70" spans="1:17" x14ac:dyDescent="0.25">
      <c r="A70" s="56"/>
      <c r="B70" s="57">
        <v>1970</v>
      </c>
      <c r="C70" s="57">
        <v>40</v>
      </c>
      <c r="D70" s="57">
        <v>44</v>
      </c>
      <c r="E70" s="58">
        <v>38.200000000000003</v>
      </c>
      <c r="F70" s="58">
        <v>48.8</v>
      </c>
      <c r="G70" s="58">
        <v>17.05</v>
      </c>
      <c r="H70" s="58">
        <v>11.7</v>
      </c>
      <c r="I70" s="58">
        <v>3</v>
      </c>
      <c r="J70" s="58">
        <v>1.3</v>
      </c>
      <c r="K70" s="58">
        <v>0.87</v>
      </c>
      <c r="L70" s="59">
        <v>3.14</v>
      </c>
      <c r="M70" s="59">
        <v>2.76</v>
      </c>
      <c r="N70" s="59">
        <v>0.35</v>
      </c>
      <c r="O70" s="59">
        <v>0.04</v>
      </c>
      <c r="P70" s="56">
        <v>41588</v>
      </c>
      <c r="Q70" s="56" t="s">
        <v>231</v>
      </c>
    </row>
    <row r="71" spans="1:17" x14ac:dyDescent="0.25">
      <c r="A71" s="56"/>
      <c r="B71" s="57">
        <v>1970</v>
      </c>
      <c r="C71" s="57">
        <v>45</v>
      </c>
      <c r="D71" s="57">
        <v>49</v>
      </c>
      <c r="E71" s="58">
        <v>67.77</v>
      </c>
      <c r="F71" s="58">
        <v>24.02</v>
      </c>
      <c r="G71" s="58">
        <v>6.24</v>
      </c>
      <c r="H71" s="58">
        <v>7.61</v>
      </c>
      <c r="I71" s="58">
        <v>1.7</v>
      </c>
      <c r="J71" s="58">
        <v>0.6</v>
      </c>
      <c r="K71" s="58">
        <v>0.4</v>
      </c>
      <c r="L71" s="59">
        <v>1.63</v>
      </c>
      <c r="M71" s="59">
        <v>1.4</v>
      </c>
      <c r="N71" s="59">
        <v>0.21</v>
      </c>
      <c r="O71" s="59">
        <v>0.02</v>
      </c>
      <c r="P71" s="56">
        <v>36630</v>
      </c>
      <c r="Q71" s="56" t="s">
        <v>231</v>
      </c>
    </row>
    <row r="72" spans="1:17" x14ac:dyDescent="0.25">
      <c r="A72" s="56"/>
      <c r="B72" s="57">
        <v>1970</v>
      </c>
      <c r="C72" s="57">
        <v>50</v>
      </c>
      <c r="D72" s="57">
        <v>54</v>
      </c>
      <c r="E72" s="58">
        <v>80.3</v>
      </c>
      <c r="F72" s="58">
        <v>15.61</v>
      </c>
      <c r="G72" s="58">
        <v>2.67</v>
      </c>
      <c r="H72" s="58">
        <v>3.81</v>
      </c>
      <c r="I72" s="58">
        <v>0.86</v>
      </c>
      <c r="J72" s="58">
        <v>0.28999999999999998</v>
      </c>
      <c r="K72" s="58">
        <v>0.19</v>
      </c>
      <c r="L72" s="59">
        <v>0.91</v>
      </c>
      <c r="M72" s="59">
        <v>0.79</v>
      </c>
      <c r="N72" s="59">
        <v>0.1</v>
      </c>
      <c r="O72" s="59">
        <v>0.01</v>
      </c>
      <c r="P72" s="56">
        <v>31184</v>
      </c>
      <c r="Q72" s="56" t="s">
        <v>231</v>
      </c>
    </row>
    <row r="73" spans="1:17" x14ac:dyDescent="0.25">
      <c r="A73" s="56"/>
      <c r="B73" s="57">
        <v>1970</v>
      </c>
      <c r="C73" s="57">
        <v>55</v>
      </c>
      <c r="D73" s="57">
        <v>59</v>
      </c>
      <c r="E73" s="58">
        <v>87.1</v>
      </c>
      <c r="F73" s="58">
        <v>10.220000000000001</v>
      </c>
      <c r="G73" s="58">
        <v>1.75</v>
      </c>
      <c r="H73" s="58">
        <v>2.4900000000000002</v>
      </c>
      <c r="I73" s="58">
        <v>0.56000000000000005</v>
      </c>
      <c r="J73" s="58">
        <v>0.19</v>
      </c>
      <c r="K73" s="58">
        <v>0.12</v>
      </c>
      <c r="L73" s="59">
        <v>0.59</v>
      </c>
      <c r="M73" s="59">
        <v>0.52</v>
      </c>
      <c r="N73" s="59">
        <v>7.0000000000000007E-2</v>
      </c>
      <c r="O73" s="59">
        <v>0.01</v>
      </c>
      <c r="P73" s="56">
        <v>26082</v>
      </c>
      <c r="Q73" s="56" t="s">
        <v>231</v>
      </c>
    </row>
    <row r="74" spans="1:17" x14ac:dyDescent="0.25">
      <c r="A74" s="56"/>
      <c r="B74" s="57">
        <v>1970</v>
      </c>
      <c r="C74" s="57">
        <v>60</v>
      </c>
      <c r="D74" s="57">
        <v>64</v>
      </c>
      <c r="E74" s="58">
        <v>87.32</v>
      </c>
      <c r="F74" s="58">
        <v>10.24</v>
      </c>
      <c r="G74" s="58">
        <v>1.75</v>
      </c>
      <c r="H74" s="58">
        <v>2.27</v>
      </c>
      <c r="I74" s="58">
        <v>0.51</v>
      </c>
      <c r="J74" s="58">
        <v>0.17</v>
      </c>
      <c r="K74" s="58">
        <v>0.12</v>
      </c>
      <c r="L74" s="59">
        <v>0.56999999999999995</v>
      </c>
      <c r="M74" s="59">
        <v>0.51</v>
      </c>
      <c r="N74" s="59">
        <v>0.06</v>
      </c>
      <c r="O74" s="59">
        <v>0.01</v>
      </c>
      <c r="P74" s="56">
        <v>20980</v>
      </c>
      <c r="Q74" s="56" t="s">
        <v>231</v>
      </c>
    </row>
    <row r="75" spans="1:17" x14ac:dyDescent="0.25">
      <c r="A75" s="56"/>
      <c r="B75" s="57">
        <v>1970</v>
      </c>
      <c r="C75" s="57">
        <v>65</v>
      </c>
      <c r="D75" s="57">
        <v>69</v>
      </c>
      <c r="E75" s="58">
        <v>90.21</v>
      </c>
      <c r="F75" s="58">
        <v>8.0500000000000007</v>
      </c>
      <c r="G75" s="58">
        <v>1.38</v>
      </c>
      <c r="H75" s="58">
        <v>1.62</v>
      </c>
      <c r="I75" s="58">
        <v>0.36</v>
      </c>
      <c r="J75" s="58">
        <v>0.12</v>
      </c>
      <c r="K75" s="58">
        <v>0.08</v>
      </c>
      <c r="L75" s="59">
        <v>0.44</v>
      </c>
      <c r="M75" s="59">
        <v>0.39</v>
      </c>
      <c r="N75" s="59">
        <v>0.04</v>
      </c>
      <c r="O75" s="59">
        <v>0</v>
      </c>
      <c r="P75" s="56">
        <v>15547</v>
      </c>
      <c r="Q75" s="56" t="s">
        <v>231</v>
      </c>
    </row>
    <row r="76" spans="1:17" x14ac:dyDescent="0.25">
      <c r="A76" s="56"/>
      <c r="B76" s="57">
        <v>1970</v>
      </c>
      <c r="C76" s="57">
        <v>70</v>
      </c>
      <c r="D76" s="57">
        <v>74</v>
      </c>
      <c r="E76" s="58">
        <v>90.21</v>
      </c>
      <c r="F76" s="58">
        <v>8.0500000000000007</v>
      </c>
      <c r="G76" s="58">
        <v>1.38</v>
      </c>
      <c r="H76" s="58">
        <v>1.62</v>
      </c>
      <c r="I76" s="58">
        <v>0.37</v>
      </c>
      <c r="J76" s="58">
        <v>0.12</v>
      </c>
      <c r="K76" s="58">
        <v>0.08</v>
      </c>
      <c r="L76" s="59">
        <v>0.44</v>
      </c>
      <c r="M76" s="59">
        <v>0.39</v>
      </c>
      <c r="N76" s="59">
        <v>0.04</v>
      </c>
      <c r="O76" s="59">
        <v>0</v>
      </c>
      <c r="P76" s="56">
        <v>8911</v>
      </c>
      <c r="Q76" s="56" t="s">
        <v>231</v>
      </c>
    </row>
    <row r="77" spans="1:17" x14ac:dyDescent="0.25">
      <c r="A77" s="56"/>
      <c r="B77" s="57">
        <v>1970</v>
      </c>
      <c r="C77" s="57">
        <v>75</v>
      </c>
      <c r="D77" s="57" t="s">
        <v>216</v>
      </c>
      <c r="E77" s="58">
        <v>90.21</v>
      </c>
      <c r="F77" s="58">
        <v>8.0500000000000007</v>
      </c>
      <c r="G77" s="58">
        <v>1.38</v>
      </c>
      <c r="H77" s="58">
        <v>1.62</v>
      </c>
      <c r="I77" s="58">
        <v>0.38</v>
      </c>
      <c r="J77" s="58">
        <v>0.12</v>
      </c>
      <c r="K77" s="58">
        <v>0.08</v>
      </c>
      <c r="L77" s="59">
        <v>0.44</v>
      </c>
      <c r="M77" s="59">
        <v>0.39</v>
      </c>
      <c r="N77" s="59">
        <v>0.04</v>
      </c>
      <c r="O77" s="59">
        <v>0</v>
      </c>
      <c r="P77" s="56">
        <v>11347</v>
      </c>
      <c r="Q77" s="56" t="s">
        <v>231</v>
      </c>
    </row>
    <row r="78" spans="1:17" x14ac:dyDescent="0.25">
      <c r="A78" s="56"/>
      <c r="B78" s="57">
        <v>1970</v>
      </c>
      <c r="C78" s="57">
        <v>25</v>
      </c>
      <c r="D78" s="57" t="s">
        <v>216</v>
      </c>
      <c r="E78" s="58">
        <v>50.79</v>
      </c>
      <c r="F78" s="58">
        <v>36.270000000000003</v>
      </c>
      <c r="G78" s="58">
        <v>12.37</v>
      </c>
      <c r="H78" s="58">
        <v>11.94</v>
      </c>
      <c r="I78" s="58">
        <v>2.87</v>
      </c>
      <c r="J78" s="58">
        <v>1</v>
      </c>
      <c r="K78" s="58">
        <v>0.65</v>
      </c>
      <c r="L78" s="59">
        <v>2.61</v>
      </c>
      <c r="M78" s="59">
        <v>2.2400000000000002</v>
      </c>
      <c r="N78" s="59">
        <v>0.34</v>
      </c>
      <c r="O78" s="59">
        <v>0.03</v>
      </c>
      <c r="P78" s="56">
        <v>342431</v>
      </c>
      <c r="Q78" s="56" t="s">
        <v>231</v>
      </c>
    </row>
    <row r="79" spans="1:17" x14ac:dyDescent="0.25">
      <c r="A79" s="56"/>
      <c r="B79" s="57">
        <v>1970</v>
      </c>
      <c r="C79" s="57">
        <v>15</v>
      </c>
      <c r="D79" s="57" t="s">
        <v>216</v>
      </c>
      <c r="E79" s="58">
        <v>39.53</v>
      </c>
      <c r="F79" s="58">
        <v>38.46</v>
      </c>
      <c r="G79" s="58">
        <v>17.36</v>
      </c>
      <c r="H79" s="58">
        <v>21.16</v>
      </c>
      <c r="I79" s="58">
        <v>5.07</v>
      </c>
      <c r="J79" s="58">
        <v>0.84</v>
      </c>
      <c r="K79" s="58">
        <v>0.45</v>
      </c>
      <c r="L79" s="59">
        <v>3.58</v>
      </c>
      <c r="M79" s="59">
        <v>2.99</v>
      </c>
      <c r="N79" s="59">
        <v>0.56000000000000005</v>
      </c>
      <c r="O79" s="59">
        <v>0.03</v>
      </c>
      <c r="P79" s="56">
        <v>500636</v>
      </c>
      <c r="Q79" s="56" t="s">
        <v>231</v>
      </c>
    </row>
    <row r="80" spans="1:17" x14ac:dyDescent="0.25">
      <c r="A80" s="56"/>
      <c r="B80" s="57"/>
      <c r="C80" s="57"/>
      <c r="D80" s="57"/>
      <c r="E80" s="58"/>
      <c r="F80" s="58"/>
      <c r="G80" s="58"/>
      <c r="H80" s="58"/>
      <c r="I80" s="58"/>
      <c r="J80" s="58"/>
      <c r="K80" s="58"/>
      <c r="L80" s="59"/>
      <c r="M80" s="59"/>
      <c r="N80" s="59"/>
      <c r="O80" s="59"/>
      <c r="P80" s="56"/>
      <c r="Q80" s="56"/>
    </row>
    <row r="81" spans="1:17" x14ac:dyDescent="0.25">
      <c r="A81" s="56"/>
      <c r="B81" s="57">
        <v>1975</v>
      </c>
      <c r="C81" s="57">
        <v>15</v>
      </c>
      <c r="D81" s="57">
        <v>19</v>
      </c>
      <c r="E81" s="58">
        <v>18.97</v>
      </c>
      <c r="F81" s="58">
        <v>26.74</v>
      </c>
      <c r="G81" s="58">
        <v>19.93</v>
      </c>
      <c r="H81" s="58">
        <v>53.91</v>
      </c>
      <c r="I81" s="58">
        <v>11.63</v>
      </c>
      <c r="J81" s="58">
        <v>0.38</v>
      </c>
      <c r="K81" s="58">
        <v>7.0000000000000007E-2</v>
      </c>
      <c r="L81" s="59">
        <v>5.99</v>
      </c>
      <c r="M81" s="59">
        <v>4.66</v>
      </c>
      <c r="N81" s="59">
        <v>1.33</v>
      </c>
      <c r="O81" s="59">
        <v>0.01</v>
      </c>
      <c r="P81" s="56">
        <v>87282</v>
      </c>
      <c r="Q81" s="56" t="s">
        <v>231</v>
      </c>
    </row>
    <row r="82" spans="1:17" x14ac:dyDescent="0.25">
      <c r="A82" s="56"/>
      <c r="B82" s="57">
        <v>1975</v>
      </c>
      <c r="C82" s="57">
        <v>20</v>
      </c>
      <c r="D82" s="57">
        <v>24</v>
      </c>
      <c r="E82" s="58">
        <v>8.82</v>
      </c>
      <c r="F82" s="58">
        <v>53.58</v>
      </c>
      <c r="G82" s="58">
        <v>32.89</v>
      </c>
      <c r="H82" s="58">
        <v>36.799999999999997</v>
      </c>
      <c r="I82" s="58">
        <v>9.8000000000000007</v>
      </c>
      <c r="J82" s="58">
        <v>0.8</v>
      </c>
      <c r="K82" s="58">
        <v>0.31</v>
      </c>
      <c r="L82" s="59">
        <v>5.84</v>
      </c>
      <c r="M82" s="59">
        <v>4.8499999999999996</v>
      </c>
      <c r="N82" s="59">
        <v>0.96</v>
      </c>
      <c r="O82" s="59">
        <v>0.02</v>
      </c>
      <c r="P82" s="56">
        <v>90235</v>
      </c>
      <c r="Q82" s="56" t="s">
        <v>231</v>
      </c>
    </row>
    <row r="83" spans="1:17" x14ac:dyDescent="0.25">
      <c r="A83" s="56"/>
      <c r="B83" s="57">
        <v>1975</v>
      </c>
      <c r="C83" s="57">
        <v>25</v>
      </c>
      <c r="D83" s="57">
        <v>29</v>
      </c>
      <c r="E83" s="58">
        <v>10.01</v>
      </c>
      <c r="F83" s="58">
        <v>52.39</v>
      </c>
      <c r="G83" s="58">
        <v>32.159999999999997</v>
      </c>
      <c r="H83" s="58">
        <v>36.799999999999997</v>
      </c>
      <c r="I83" s="58">
        <v>9.8000000000000007</v>
      </c>
      <c r="J83" s="58">
        <v>0.8</v>
      </c>
      <c r="K83" s="58">
        <v>0.46</v>
      </c>
      <c r="L83" s="59">
        <v>5.78</v>
      </c>
      <c r="M83" s="59">
        <v>4.79</v>
      </c>
      <c r="N83" s="59">
        <v>0.96</v>
      </c>
      <c r="O83" s="59">
        <v>0.03</v>
      </c>
      <c r="P83" s="56">
        <v>66359</v>
      </c>
      <c r="Q83" s="56" t="s">
        <v>231</v>
      </c>
    </row>
    <row r="84" spans="1:17" x14ac:dyDescent="0.25">
      <c r="A84" s="56"/>
      <c r="B84" s="57">
        <v>1975</v>
      </c>
      <c r="C84" s="57">
        <v>30</v>
      </c>
      <c r="D84" s="57">
        <v>34</v>
      </c>
      <c r="E84" s="58">
        <v>16.510000000000002</v>
      </c>
      <c r="F84" s="58">
        <v>57.49</v>
      </c>
      <c r="G84" s="58">
        <v>31.77</v>
      </c>
      <c r="H84" s="58">
        <v>24.2</v>
      </c>
      <c r="I84" s="58">
        <v>6</v>
      </c>
      <c r="J84" s="58">
        <v>1.8</v>
      </c>
      <c r="K84" s="58">
        <v>1.07</v>
      </c>
      <c r="L84" s="59">
        <v>4.97</v>
      </c>
      <c r="M84" s="59">
        <v>4.24</v>
      </c>
      <c r="N84" s="59">
        <v>0.68</v>
      </c>
      <c r="O84" s="59">
        <v>0.06</v>
      </c>
      <c r="P84" s="56">
        <v>52009</v>
      </c>
      <c r="Q84" s="56" t="s">
        <v>231</v>
      </c>
    </row>
    <row r="85" spans="1:17" x14ac:dyDescent="0.25">
      <c r="A85" s="56"/>
      <c r="B85" s="57">
        <v>1975</v>
      </c>
      <c r="C85" s="57">
        <v>35</v>
      </c>
      <c r="D85" s="57">
        <v>39</v>
      </c>
      <c r="E85" s="58">
        <v>19.38</v>
      </c>
      <c r="F85" s="58">
        <v>54.62</v>
      </c>
      <c r="G85" s="58">
        <v>30.19</v>
      </c>
      <c r="H85" s="58">
        <v>24.2</v>
      </c>
      <c r="I85" s="58">
        <v>6</v>
      </c>
      <c r="J85" s="58">
        <v>1.8</v>
      </c>
      <c r="K85" s="58">
        <v>1.19</v>
      </c>
      <c r="L85" s="59">
        <v>4.84</v>
      </c>
      <c r="M85" s="59">
        <v>4.0999999999999996</v>
      </c>
      <c r="N85" s="59">
        <v>0.68</v>
      </c>
      <c r="O85" s="59">
        <v>0.06</v>
      </c>
      <c r="P85" s="56">
        <v>49082</v>
      </c>
      <c r="Q85" s="56" t="s">
        <v>231</v>
      </c>
    </row>
    <row r="86" spans="1:17" x14ac:dyDescent="0.25">
      <c r="A86" s="56"/>
      <c r="B86" s="57">
        <v>1975</v>
      </c>
      <c r="C86" s="57">
        <v>40</v>
      </c>
      <c r="D86" s="57">
        <v>44</v>
      </c>
      <c r="E86" s="58">
        <v>34.42</v>
      </c>
      <c r="F86" s="58">
        <v>52.58</v>
      </c>
      <c r="G86" s="58">
        <v>18.37</v>
      </c>
      <c r="H86" s="58">
        <v>11.7</v>
      </c>
      <c r="I86" s="58">
        <v>3</v>
      </c>
      <c r="J86" s="58">
        <v>1.3</v>
      </c>
      <c r="K86" s="58">
        <v>0.86</v>
      </c>
      <c r="L86" s="59">
        <v>3.3</v>
      </c>
      <c r="M86" s="59">
        <v>2.91</v>
      </c>
      <c r="N86" s="59">
        <v>0.35</v>
      </c>
      <c r="O86" s="59">
        <v>0.04</v>
      </c>
      <c r="P86" s="56">
        <v>47079</v>
      </c>
      <c r="Q86" s="56" t="s">
        <v>231</v>
      </c>
    </row>
    <row r="87" spans="1:17" x14ac:dyDescent="0.25">
      <c r="A87" s="56"/>
      <c r="B87" s="57">
        <v>1975</v>
      </c>
      <c r="C87" s="57">
        <v>45</v>
      </c>
      <c r="D87" s="57">
        <v>49</v>
      </c>
      <c r="E87" s="58">
        <v>38.200000000000003</v>
      </c>
      <c r="F87" s="58">
        <v>48.8</v>
      </c>
      <c r="G87" s="58">
        <v>17.05</v>
      </c>
      <c r="H87" s="58">
        <v>11.7</v>
      </c>
      <c r="I87" s="58">
        <v>3</v>
      </c>
      <c r="J87" s="58">
        <v>1.3</v>
      </c>
      <c r="K87" s="58">
        <v>0.86</v>
      </c>
      <c r="L87" s="59">
        <v>3.14</v>
      </c>
      <c r="M87" s="59">
        <v>2.76</v>
      </c>
      <c r="N87" s="59">
        <v>0.35</v>
      </c>
      <c r="O87" s="59">
        <v>0.04</v>
      </c>
      <c r="P87" s="56">
        <v>40683</v>
      </c>
      <c r="Q87" s="56" t="s">
        <v>231</v>
      </c>
    </row>
    <row r="88" spans="1:17" x14ac:dyDescent="0.25">
      <c r="A88" s="56"/>
      <c r="B88" s="57">
        <v>1975</v>
      </c>
      <c r="C88" s="57">
        <v>50</v>
      </c>
      <c r="D88" s="57">
        <v>54</v>
      </c>
      <c r="E88" s="58">
        <v>67.77</v>
      </c>
      <c r="F88" s="58">
        <v>24.02</v>
      </c>
      <c r="G88" s="58">
        <v>6.24</v>
      </c>
      <c r="H88" s="58">
        <v>7.61</v>
      </c>
      <c r="I88" s="58">
        <v>1.7</v>
      </c>
      <c r="J88" s="58">
        <v>0.6</v>
      </c>
      <c r="K88" s="58">
        <v>0.4</v>
      </c>
      <c r="L88" s="59">
        <v>1.63</v>
      </c>
      <c r="M88" s="59">
        <v>1.4</v>
      </c>
      <c r="N88" s="59">
        <v>0.21</v>
      </c>
      <c r="O88" s="59">
        <v>0.02</v>
      </c>
      <c r="P88" s="56">
        <v>35214</v>
      </c>
      <c r="Q88" s="56" t="s">
        <v>231</v>
      </c>
    </row>
    <row r="89" spans="1:17" x14ac:dyDescent="0.25">
      <c r="A89" s="56"/>
      <c r="B89" s="57">
        <v>1975</v>
      </c>
      <c r="C89" s="57">
        <v>55</v>
      </c>
      <c r="D89" s="57">
        <v>59</v>
      </c>
      <c r="E89" s="58">
        <v>80.3</v>
      </c>
      <c r="F89" s="58">
        <v>15.61</v>
      </c>
      <c r="G89" s="58">
        <v>2.67</v>
      </c>
      <c r="H89" s="58">
        <v>3.81</v>
      </c>
      <c r="I89" s="58">
        <v>0.86</v>
      </c>
      <c r="J89" s="58">
        <v>0.28999999999999998</v>
      </c>
      <c r="K89" s="58">
        <v>0.19</v>
      </c>
      <c r="L89" s="59">
        <v>0.91</v>
      </c>
      <c r="M89" s="59">
        <v>0.79</v>
      </c>
      <c r="N89" s="59">
        <v>0.1</v>
      </c>
      <c r="O89" s="59">
        <v>0.01</v>
      </c>
      <c r="P89" s="56">
        <v>29151</v>
      </c>
      <c r="Q89" s="56" t="s">
        <v>231</v>
      </c>
    </row>
    <row r="90" spans="1:17" x14ac:dyDescent="0.25">
      <c r="A90" s="56"/>
      <c r="B90" s="57">
        <v>1975</v>
      </c>
      <c r="C90" s="57">
        <v>60</v>
      </c>
      <c r="D90" s="57">
        <v>64</v>
      </c>
      <c r="E90" s="58">
        <v>87.1</v>
      </c>
      <c r="F90" s="58">
        <v>10.220000000000001</v>
      </c>
      <c r="G90" s="58">
        <v>1.75</v>
      </c>
      <c r="H90" s="58">
        <v>2.4900000000000002</v>
      </c>
      <c r="I90" s="58">
        <v>0.56000000000000005</v>
      </c>
      <c r="J90" s="58">
        <v>0.19</v>
      </c>
      <c r="K90" s="58">
        <v>0.13</v>
      </c>
      <c r="L90" s="59">
        <v>0.59</v>
      </c>
      <c r="M90" s="59">
        <v>0.52</v>
      </c>
      <c r="N90" s="59">
        <v>7.0000000000000007E-2</v>
      </c>
      <c r="O90" s="59">
        <v>0.01</v>
      </c>
      <c r="P90" s="56">
        <v>23505</v>
      </c>
      <c r="Q90" s="56" t="s">
        <v>231</v>
      </c>
    </row>
    <row r="91" spans="1:17" x14ac:dyDescent="0.25">
      <c r="A91" s="56"/>
      <c r="B91" s="57">
        <v>1975</v>
      </c>
      <c r="C91" s="57">
        <v>65</v>
      </c>
      <c r="D91" s="57">
        <v>69</v>
      </c>
      <c r="E91" s="58">
        <v>87.32</v>
      </c>
      <c r="F91" s="58">
        <v>10.24</v>
      </c>
      <c r="G91" s="58">
        <v>1.75</v>
      </c>
      <c r="H91" s="58">
        <v>2.27</v>
      </c>
      <c r="I91" s="58">
        <v>0.51</v>
      </c>
      <c r="J91" s="58">
        <v>0.17</v>
      </c>
      <c r="K91" s="58">
        <v>0.11</v>
      </c>
      <c r="L91" s="59">
        <v>0.56999999999999995</v>
      </c>
      <c r="M91" s="59">
        <v>0.51</v>
      </c>
      <c r="N91" s="59">
        <v>0.06</v>
      </c>
      <c r="O91" s="59">
        <v>0.01</v>
      </c>
      <c r="P91" s="56">
        <v>17833</v>
      </c>
      <c r="Q91" s="56" t="s">
        <v>231</v>
      </c>
    </row>
    <row r="92" spans="1:17" x14ac:dyDescent="0.25">
      <c r="A92" s="56"/>
      <c r="B92" s="57">
        <v>1975</v>
      </c>
      <c r="C92" s="57">
        <v>70</v>
      </c>
      <c r="D92" s="57">
        <v>74</v>
      </c>
      <c r="E92" s="58">
        <v>90.05</v>
      </c>
      <c r="F92" s="58">
        <v>8.0399999999999991</v>
      </c>
      <c r="G92" s="58">
        <v>1.38</v>
      </c>
      <c r="H92" s="58">
        <v>1.78</v>
      </c>
      <c r="I92" s="58">
        <v>0.4</v>
      </c>
      <c r="J92" s="58">
        <v>0.13</v>
      </c>
      <c r="K92" s="58">
        <v>0.09</v>
      </c>
      <c r="L92" s="59">
        <v>0.45</v>
      </c>
      <c r="M92" s="59">
        <v>0.4</v>
      </c>
      <c r="N92" s="59">
        <v>0.05</v>
      </c>
      <c r="O92" s="59">
        <v>0</v>
      </c>
      <c r="P92" s="56">
        <v>12025</v>
      </c>
      <c r="Q92" s="56" t="s">
        <v>231</v>
      </c>
    </row>
    <row r="93" spans="1:17" x14ac:dyDescent="0.25">
      <c r="A93" s="56"/>
      <c r="B93" s="57">
        <v>1975</v>
      </c>
      <c r="C93" s="57">
        <v>75</v>
      </c>
      <c r="D93" s="57" t="s">
        <v>216</v>
      </c>
      <c r="E93" s="58">
        <v>90.05</v>
      </c>
      <c r="F93" s="58">
        <v>8.0399999999999991</v>
      </c>
      <c r="G93" s="58">
        <v>1.38</v>
      </c>
      <c r="H93" s="58">
        <v>1.78</v>
      </c>
      <c r="I93" s="58">
        <v>0.41</v>
      </c>
      <c r="J93" s="58">
        <v>0.13</v>
      </c>
      <c r="K93" s="58">
        <v>0.09</v>
      </c>
      <c r="L93" s="59">
        <v>0.45</v>
      </c>
      <c r="M93" s="59">
        <v>0.4</v>
      </c>
      <c r="N93" s="59">
        <v>0.05</v>
      </c>
      <c r="O93" s="59">
        <v>0</v>
      </c>
      <c r="P93" s="56">
        <v>10973</v>
      </c>
      <c r="Q93" s="56" t="s">
        <v>231</v>
      </c>
    </row>
    <row r="94" spans="1:17" x14ac:dyDescent="0.25">
      <c r="A94" s="56"/>
      <c r="B94" s="57">
        <v>1975</v>
      </c>
      <c r="C94" s="57">
        <v>25</v>
      </c>
      <c r="D94" s="57" t="s">
        <v>216</v>
      </c>
      <c r="E94" s="58">
        <v>41.81</v>
      </c>
      <c r="F94" s="58">
        <v>40.42</v>
      </c>
      <c r="G94" s="58">
        <v>16.05</v>
      </c>
      <c r="H94" s="58">
        <v>16.760000000000002</v>
      </c>
      <c r="I94" s="58">
        <v>4.1100000000000003</v>
      </c>
      <c r="J94" s="58">
        <v>1.01</v>
      </c>
      <c r="K94" s="58">
        <v>0.65</v>
      </c>
      <c r="L94" s="59">
        <v>3.25</v>
      </c>
      <c r="M94" s="59">
        <v>2.76</v>
      </c>
      <c r="N94" s="59">
        <v>0.46</v>
      </c>
      <c r="O94" s="59">
        <v>0.03</v>
      </c>
      <c r="P94" s="56">
        <v>383913</v>
      </c>
      <c r="Q94" s="56" t="s">
        <v>231</v>
      </c>
    </row>
    <row r="95" spans="1:17" x14ac:dyDescent="0.25">
      <c r="A95" s="56"/>
      <c r="B95" s="57">
        <v>1975</v>
      </c>
      <c r="C95" s="57">
        <v>15</v>
      </c>
      <c r="D95" s="57" t="s">
        <v>216</v>
      </c>
      <c r="E95" s="58">
        <v>32.96</v>
      </c>
      <c r="F95" s="58">
        <v>40.409999999999997</v>
      </c>
      <c r="G95" s="58">
        <v>19.64</v>
      </c>
      <c r="H95" s="58">
        <v>25.76</v>
      </c>
      <c r="I95" s="58">
        <v>6.29</v>
      </c>
      <c r="J95" s="58">
        <v>0.88</v>
      </c>
      <c r="K95" s="58">
        <v>0.46</v>
      </c>
      <c r="L95" s="59">
        <v>4.0999999999999996</v>
      </c>
      <c r="M95" s="59">
        <v>3.4</v>
      </c>
      <c r="N95" s="59">
        <v>0.68</v>
      </c>
      <c r="O95" s="59">
        <v>0.03</v>
      </c>
      <c r="P95" s="56">
        <v>561430</v>
      </c>
      <c r="Q95" s="56" t="s">
        <v>231</v>
      </c>
    </row>
    <row r="96" spans="1:17" x14ac:dyDescent="0.25">
      <c r="A96" s="56"/>
      <c r="B96" s="57"/>
      <c r="C96" s="57"/>
      <c r="D96" s="57"/>
      <c r="E96" s="58"/>
      <c r="F96" s="58"/>
      <c r="G96" s="58"/>
      <c r="H96" s="58"/>
      <c r="I96" s="58"/>
      <c r="J96" s="58"/>
      <c r="K96" s="58"/>
      <c r="L96" s="59"/>
      <c r="M96" s="59"/>
      <c r="N96" s="59"/>
      <c r="O96" s="59"/>
      <c r="P96" s="56"/>
      <c r="Q96" s="56"/>
    </row>
    <row r="97" spans="1:17" x14ac:dyDescent="0.25">
      <c r="A97" s="56"/>
      <c r="B97" s="57">
        <v>1980</v>
      </c>
      <c r="C97" s="57">
        <v>15</v>
      </c>
      <c r="D97" s="57">
        <v>19</v>
      </c>
      <c r="E97" s="58">
        <v>4.8</v>
      </c>
      <c r="F97" s="58">
        <v>32.799999999999997</v>
      </c>
      <c r="G97" s="58">
        <v>24.6</v>
      </c>
      <c r="H97" s="58">
        <v>61.9</v>
      </c>
      <c r="I97" s="58">
        <v>15.2</v>
      </c>
      <c r="J97" s="58">
        <v>0.5</v>
      </c>
      <c r="K97" s="58">
        <v>0.09</v>
      </c>
      <c r="L97" s="59">
        <v>7.04</v>
      </c>
      <c r="M97" s="59">
        <v>5.47</v>
      </c>
      <c r="N97" s="59">
        <v>1.56</v>
      </c>
      <c r="O97" s="59">
        <v>0.01</v>
      </c>
      <c r="P97" s="56">
        <v>108212</v>
      </c>
      <c r="Q97" s="56" t="s">
        <v>231</v>
      </c>
    </row>
    <row r="98" spans="1:17" x14ac:dyDescent="0.25">
      <c r="A98" s="56"/>
      <c r="B98" s="57">
        <v>1980</v>
      </c>
      <c r="C98" s="57">
        <v>20</v>
      </c>
      <c r="D98" s="57">
        <v>24</v>
      </c>
      <c r="E98" s="58">
        <v>6.05</v>
      </c>
      <c r="F98" s="58">
        <v>31.35</v>
      </c>
      <c r="G98" s="58">
        <v>19.36</v>
      </c>
      <c r="H98" s="58">
        <v>61.7</v>
      </c>
      <c r="I98" s="58">
        <v>28.3</v>
      </c>
      <c r="J98" s="58">
        <v>0.9</v>
      </c>
      <c r="K98" s="58">
        <v>0.35</v>
      </c>
      <c r="L98" s="59">
        <v>7.14</v>
      </c>
      <c r="M98" s="59">
        <v>5.28</v>
      </c>
      <c r="N98" s="59">
        <v>1.84</v>
      </c>
      <c r="O98" s="59">
        <v>0.02</v>
      </c>
      <c r="P98" s="56">
        <v>86837</v>
      </c>
      <c r="Q98" s="56" t="s">
        <v>231</v>
      </c>
    </row>
    <row r="99" spans="1:17" x14ac:dyDescent="0.25">
      <c r="A99" s="56"/>
      <c r="B99" s="57">
        <v>1980</v>
      </c>
      <c r="C99" s="57">
        <v>25</v>
      </c>
      <c r="D99" s="57">
        <v>29</v>
      </c>
      <c r="E99" s="58">
        <v>8.82</v>
      </c>
      <c r="F99" s="58">
        <v>53.58</v>
      </c>
      <c r="G99" s="58">
        <v>32.89</v>
      </c>
      <c r="H99" s="58">
        <v>36.799999999999997</v>
      </c>
      <c r="I99" s="58">
        <v>9.8000000000000007</v>
      </c>
      <c r="J99" s="58">
        <v>0.8</v>
      </c>
      <c r="K99" s="58">
        <v>0.46</v>
      </c>
      <c r="L99" s="59">
        <v>5.84</v>
      </c>
      <c r="M99" s="59">
        <v>4.8499999999999996</v>
      </c>
      <c r="N99" s="59">
        <v>0.96</v>
      </c>
      <c r="O99" s="59">
        <v>0.03</v>
      </c>
      <c r="P99" s="56">
        <v>89488</v>
      </c>
      <c r="Q99" s="56" t="s">
        <v>231</v>
      </c>
    </row>
    <row r="100" spans="1:17" x14ac:dyDescent="0.25">
      <c r="A100" s="56"/>
      <c r="B100" s="57">
        <v>1980</v>
      </c>
      <c r="C100" s="57">
        <v>30</v>
      </c>
      <c r="D100" s="57">
        <v>34</v>
      </c>
      <c r="E100" s="58">
        <v>10.01</v>
      </c>
      <c r="F100" s="58">
        <v>52.39</v>
      </c>
      <c r="G100" s="58">
        <v>32.159999999999997</v>
      </c>
      <c r="H100" s="58">
        <v>36.799999999999997</v>
      </c>
      <c r="I100" s="58">
        <v>9.8000000000000007</v>
      </c>
      <c r="J100" s="58">
        <v>0.8</v>
      </c>
      <c r="K100" s="58">
        <v>0.47</v>
      </c>
      <c r="L100" s="59">
        <v>5.78</v>
      </c>
      <c r="M100" s="59">
        <v>4.79</v>
      </c>
      <c r="N100" s="59">
        <v>0.96</v>
      </c>
      <c r="O100" s="59">
        <v>0.03</v>
      </c>
      <c r="P100" s="56">
        <v>66136</v>
      </c>
      <c r="Q100" s="56" t="s">
        <v>231</v>
      </c>
    </row>
    <row r="101" spans="1:17" x14ac:dyDescent="0.25">
      <c r="A101" s="56"/>
      <c r="B101" s="57">
        <v>1980</v>
      </c>
      <c r="C101" s="57">
        <v>35</v>
      </c>
      <c r="D101" s="57">
        <v>39</v>
      </c>
      <c r="E101" s="58">
        <v>16.510000000000002</v>
      </c>
      <c r="F101" s="58">
        <v>57.49</v>
      </c>
      <c r="G101" s="58">
        <v>31.77</v>
      </c>
      <c r="H101" s="58">
        <v>24.2</v>
      </c>
      <c r="I101" s="58">
        <v>6</v>
      </c>
      <c r="J101" s="58">
        <v>1.8</v>
      </c>
      <c r="K101" s="58">
        <v>1.18</v>
      </c>
      <c r="L101" s="59">
        <v>4.97</v>
      </c>
      <c r="M101" s="59">
        <v>4.24</v>
      </c>
      <c r="N101" s="59">
        <v>0.68</v>
      </c>
      <c r="O101" s="59">
        <v>0.06</v>
      </c>
      <c r="P101" s="56">
        <v>51727</v>
      </c>
      <c r="Q101" s="56" t="s">
        <v>231</v>
      </c>
    </row>
    <row r="102" spans="1:17" x14ac:dyDescent="0.25">
      <c r="A102" s="56"/>
      <c r="B102" s="57">
        <v>1980</v>
      </c>
      <c r="C102" s="57">
        <v>40</v>
      </c>
      <c r="D102" s="57">
        <v>44</v>
      </c>
      <c r="E102" s="58">
        <v>19.38</v>
      </c>
      <c r="F102" s="58">
        <v>54.62</v>
      </c>
      <c r="G102" s="58">
        <v>30.19</v>
      </c>
      <c r="H102" s="58">
        <v>24.2</v>
      </c>
      <c r="I102" s="58">
        <v>6</v>
      </c>
      <c r="J102" s="58">
        <v>1.8</v>
      </c>
      <c r="K102" s="58">
        <v>1.18</v>
      </c>
      <c r="L102" s="59">
        <v>4.84</v>
      </c>
      <c r="M102" s="59">
        <v>4.0999999999999996</v>
      </c>
      <c r="N102" s="59">
        <v>0.68</v>
      </c>
      <c r="O102" s="59">
        <v>0.06</v>
      </c>
      <c r="P102" s="56">
        <v>48890</v>
      </c>
      <c r="Q102" s="56" t="s">
        <v>231</v>
      </c>
    </row>
    <row r="103" spans="1:17" x14ac:dyDescent="0.25">
      <c r="A103" s="56"/>
      <c r="B103" s="57">
        <v>1980</v>
      </c>
      <c r="C103" s="57">
        <v>45</v>
      </c>
      <c r="D103" s="57">
        <v>49</v>
      </c>
      <c r="E103" s="58">
        <v>34.42</v>
      </c>
      <c r="F103" s="58">
        <v>52.58</v>
      </c>
      <c r="G103" s="58">
        <v>18.37</v>
      </c>
      <c r="H103" s="58">
        <v>11.7</v>
      </c>
      <c r="I103" s="58">
        <v>3</v>
      </c>
      <c r="J103" s="58">
        <v>1.3</v>
      </c>
      <c r="K103" s="58">
        <v>0.86</v>
      </c>
      <c r="L103" s="59">
        <v>3.3</v>
      </c>
      <c r="M103" s="59">
        <v>2.91</v>
      </c>
      <c r="N103" s="59">
        <v>0.35</v>
      </c>
      <c r="O103" s="59">
        <v>0.04</v>
      </c>
      <c r="P103" s="56">
        <v>46088</v>
      </c>
      <c r="Q103" s="56" t="s">
        <v>231</v>
      </c>
    </row>
    <row r="104" spans="1:17" x14ac:dyDescent="0.25">
      <c r="A104" s="56"/>
      <c r="B104" s="57">
        <v>1980</v>
      </c>
      <c r="C104" s="57">
        <v>50</v>
      </c>
      <c r="D104" s="57">
        <v>54</v>
      </c>
      <c r="E104" s="58">
        <v>38.200000000000003</v>
      </c>
      <c r="F104" s="58">
        <v>48.8</v>
      </c>
      <c r="G104" s="58">
        <v>17.05</v>
      </c>
      <c r="H104" s="58">
        <v>11.7</v>
      </c>
      <c r="I104" s="58">
        <v>3</v>
      </c>
      <c r="J104" s="58">
        <v>1.3</v>
      </c>
      <c r="K104" s="58">
        <v>0.86</v>
      </c>
      <c r="L104" s="59">
        <v>3.14</v>
      </c>
      <c r="M104" s="59">
        <v>2.76</v>
      </c>
      <c r="N104" s="59">
        <v>0.35</v>
      </c>
      <c r="O104" s="59">
        <v>0.04</v>
      </c>
      <c r="P104" s="56">
        <v>39591</v>
      </c>
      <c r="Q104" s="56" t="s">
        <v>231</v>
      </c>
    </row>
    <row r="105" spans="1:17" x14ac:dyDescent="0.25">
      <c r="A105" s="56"/>
      <c r="B105" s="57">
        <v>1980</v>
      </c>
      <c r="C105" s="57">
        <v>55</v>
      </c>
      <c r="D105" s="57">
        <v>59</v>
      </c>
      <c r="E105" s="58">
        <v>67.7</v>
      </c>
      <c r="F105" s="58">
        <v>24</v>
      </c>
      <c r="G105" s="58">
        <v>6.23</v>
      </c>
      <c r="H105" s="58">
        <v>7.6</v>
      </c>
      <c r="I105" s="58">
        <v>1.7</v>
      </c>
      <c r="J105" s="58">
        <v>0.6</v>
      </c>
      <c r="K105" s="58">
        <v>0.39</v>
      </c>
      <c r="L105" s="59">
        <v>1.63</v>
      </c>
      <c r="M105" s="59">
        <v>1.4</v>
      </c>
      <c r="N105" s="59">
        <v>0.21</v>
      </c>
      <c r="O105" s="59">
        <v>0.02</v>
      </c>
      <c r="P105" s="56">
        <v>33410</v>
      </c>
      <c r="Q105" s="56" t="s">
        <v>231</v>
      </c>
    </row>
    <row r="106" spans="1:17" x14ac:dyDescent="0.25">
      <c r="A106" s="56"/>
      <c r="B106" s="57">
        <v>1980</v>
      </c>
      <c r="C106" s="57">
        <v>60</v>
      </c>
      <c r="D106" s="57">
        <v>64</v>
      </c>
      <c r="E106" s="58">
        <v>80.3</v>
      </c>
      <c r="F106" s="58">
        <v>15.61</v>
      </c>
      <c r="G106" s="58">
        <v>2.67</v>
      </c>
      <c r="H106" s="58">
        <v>3.81</v>
      </c>
      <c r="I106" s="58">
        <v>0.86</v>
      </c>
      <c r="J106" s="58">
        <v>0.28999999999999998</v>
      </c>
      <c r="K106" s="58">
        <v>0.19</v>
      </c>
      <c r="L106" s="59">
        <v>0.91</v>
      </c>
      <c r="M106" s="59">
        <v>0.79</v>
      </c>
      <c r="N106" s="59">
        <v>0.1</v>
      </c>
      <c r="O106" s="59">
        <v>0.01</v>
      </c>
      <c r="P106" s="56">
        <v>26440</v>
      </c>
      <c r="Q106" s="56" t="s">
        <v>231</v>
      </c>
    </row>
    <row r="107" spans="1:17" x14ac:dyDescent="0.25">
      <c r="A107" s="56"/>
      <c r="B107" s="57">
        <v>1980</v>
      </c>
      <c r="C107" s="57">
        <v>65</v>
      </c>
      <c r="D107" s="57">
        <v>69</v>
      </c>
      <c r="E107" s="58">
        <v>87.1</v>
      </c>
      <c r="F107" s="58">
        <v>10.220000000000001</v>
      </c>
      <c r="G107" s="58">
        <v>1.75</v>
      </c>
      <c r="H107" s="58">
        <v>2.4900000000000002</v>
      </c>
      <c r="I107" s="58">
        <v>0.56000000000000005</v>
      </c>
      <c r="J107" s="58">
        <v>0.19</v>
      </c>
      <c r="K107" s="58">
        <v>0.12</v>
      </c>
      <c r="L107" s="59">
        <v>0.59</v>
      </c>
      <c r="M107" s="59">
        <v>0.52</v>
      </c>
      <c r="N107" s="59">
        <v>7.0000000000000007E-2</v>
      </c>
      <c r="O107" s="59">
        <v>0.01</v>
      </c>
      <c r="P107" s="56">
        <v>20128</v>
      </c>
      <c r="Q107" s="56" t="s">
        <v>231</v>
      </c>
    </row>
    <row r="108" spans="1:17" x14ac:dyDescent="0.25">
      <c r="A108" s="56"/>
      <c r="B108" s="57">
        <v>1980</v>
      </c>
      <c r="C108" s="57">
        <v>70</v>
      </c>
      <c r="D108" s="57">
        <v>74</v>
      </c>
      <c r="E108" s="58">
        <v>87.1</v>
      </c>
      <c r="F108" s="58">
        <v>10.220000000000001</v>
      </c>
      <c r="G108" s="58">
        <v>1.75</v>
      </c>
      <c r="H108" s="58">
        <v>2.4900000000000002</v>
      </c>
      <c r="I108" s="58">
        <v>0.56000000000000005</v>
      </c>
      <c r="J108" s="58">
        <v>0.19</v>
      </c>
      <c r="K108" s="58">
        <v>0.12</v>
      </c>
      <c r="L108" s="59">
        <v>0.59</v>
      </c>
      <c r="M108" s="59">
        <v>0.52</v>
      </c>
      <c r="N108" s="59">
        <v>7.0000000000000007E-2</v>
      </c>
      <c r="O108" s="59">
        <v>0.01</v>
      </c>
      <c r="P108" s="56">
        <v>14472</v>
      </c>
      <c r="Q108" s="56" t="s">
        <v>231</v>
      </c>
    </row>
    <row r="109" spans="1:17" x14ac:dyDescent="0.25">
      <c r="A109" s="56"/>
      <c r="B109" s="57">
        <v>1980</v>
      </c>
      <c r="C109" s="57">
        <v>75</v>
      </c>
      <c r="D109" s="57" t="s">
        <v>216</v>
      </c>
      <c r="E109" s="58">
        <v>89.88</v>
      </c>
      <c r="F109" s="58">
        <v>8.02</v>
      </c>
      <c r="G109" s="58">
        <v>1.37</v>
      </c>
      <c r="H109" s="58">
        <v>1.96</v>
      </c>
      <c r="I109" s="58">
        <v>0.51</v>
      </c>
      <c r="J109" s="58">
        <v>0.15</v>
      </c>
      <c r="K109" s="58">
        <v>0.1</v>
      </c>
      <c r="L109" s="59">
        <v>0.47</v>
      </c>
      <c r="M109" s="59">
        <v>0.41</v>
      </c>
      <c r="N109" s="59">
        <v>0.06</v>
      </c>
      <c r="O109" s="59">
        <v>0</v>
      </c>
      <c r="P109" s="56">
        <v>12826</v>
      </c>
      <c r="Q109" s="56" t="s">
        <v>231</v>
      </c>
    </row>
    <row r="110" spans="1:17" x14ac:dyDescent="0.25">
      <c r="A110" s="56"/>
      <c r="B110" s="57">
        <v>1980</v>
      </c>
      <c r="C110" s="57">
        <v>25</v>
      </c>
      <c r="D110" s="57" t="s">
        <v>216</v>
      </c>
      <c r="E110" s="58">
        <v>33.07</v>
      </c>
      <c r="F110" s="58">
        <v>44.23</v>
      </c>
      <c r="G110" s="58">
        <v>18.73</v>
      </c>
      <c r="H110" s="58">
        <v>21.7</v>
      </c>
      <c r="I110" s="58">
        <v>5.6</v>
      </c>
      <c r="J110" s="58">
        <v>1</v>
      </c>
      <c r="K110" s="58">
        <v>0.63</v>
      </c>
      <c r="L110" s="59">
        <v>3.87</v>
      </c>
      <c r="M110" s="59">
        <v>3.25</v>
      </c>
      <c r="N110" s="59">
        <v>0.59</v>
      </c>
      <c r="O110" s="59">
        <v>0.03</v>
      </c>
      <c r="P110" s="56">
        <v>449196</v>
      </c>
      <c r="Q110" s="56" t="s">
        <v>231</v>
      </c>
    </row>
    <row r="111" spans="1:17" x14ac:dyDescent="0.25">
      <c r="A111" s="56"/>
      <c r="B111" s="57">
        <v>1980</v>
      </c>
      <c r="C111" s="57">
        <v>15</v>
      </c>
      <c r="D111" s="57" t="s">
        <v>216</v>
      </c>
      <c r="E111" s="58">
        <v>24.75</v>
      </c>
      <c r="F111" s="58">
        <v>40.67</v>
      </c>
      <c r="G111" s="58">
        <v>21.29</v>
      </c>
      <c r="H111" s="58">
        <v>33.659999999999997</v>
      </c>
      <c r="I111" s="58">
        <v>9.35</v>
      </c>
      <c r="J111" s="58">
        <v>0.91</v>
      </c>
      <c r="K111" s="58">
        <v>0.48</v>
      </c>
      <c r="L111" s="59">
        <v>4.8600000000000003</v>
      </c>
      <c r="M111" s="59">
        <v>3.93</v>
      </c>
      <c r="N111" s="59">
        <v>0.9</v>
      </c>
      <c r="O111" s="59">
        <v>0.03</v>
      </c>
      <c r="P111" s="56">
        <v>644245</v>
      </c>
      <c r="Q111" s="56" t="s">
        <v>231</v>
      </c>
    </row>
    <row r="112" spans="1:17" x14ac:dyDescent="0.25">
      <c r="A112" s="56"/>
      <c r="B112" s="57"/>
      <c r="C112" s="57"/>
      <c r="D112" s="57"/>
      <c r="E112" s="58"/>
      <c r="F112" s="58"/>
      <c r="G112" s="58"/>
      <c r="H112" s="58"/>
      <c r="I112" s="58"/>
      <c r="J112" s="58"/>
      <c r="K112" s="58"/>
      <c r="L112" s="59"/>
      <c r="M112" s="59"/>
      <c r="N112" s="59"/>
      <c r="O112" s="59"/>
      <c r="P112" s="56"/>
      <c r="Q112" s="56"/>
    </row>
    <row r="113" spans="1:17" x14ac:dyDescent="0.25">
      <c r="A113" s="56"/>
      <c r="B113" s="57">
        <v>1985</v>
      </c>
      <c r="C113" s="57">
        <v>15</v>
      </c>
      <c r="D113" s="57">
        <v>19</v>
      </c>
      <c r="E113" s="58">
        <v>2.1</v>
      </c>
      <c r="F113" s="58">
        <v>36.72</v>
      </c>
      <c r="G113" s="58">
        <v>27.72</v>
      </c>
      <c r="H113" s="58">
        <v>60.12</v>
      </c>
      <c r="I113" s="58">
        <v>31.33</v>
      </c>
      <c r="J113" s="58">
        <v>1.06</v>
      </c>
      <c r="K113" s="58">
        <v>0.2</v>
      </c>
      <c r="L113" s="59">
        <v>7.5</v>
      </c>
      <c r="M113" s="59">
        <v>5.6</v>
      </c>
      <c r="N113" s="59">
        <v>1.87</v>
      </c>
      <c r="O113" s="59">
        <v>0.03</v>
      </c>
      <c r="P113" s="56">
        <v>129909</v>
      </c>
      <c r="Q113" s="56" t="s">
        <v>231</v>
      </c>
    </row>
    <row r="114" spans="1:17" x14ac:dyDescent="0.25">
      <c r="A114" s="56"/>
      <c r="B114" s="57">
        <v>1985</v>
      </c>
      <c r="C114" s="57">
        <v>20</v>
      </c>
      <c r="D114" s="57">
        <v>24</v>
      </c>
      <c r="E114" s="58">
        <v>9.3000000000000007</v>
      </c>
      <c r="F114" s="58">
        <v>28</v>
      </c>
      <c r="G114" s="58">
        <v>17.399999999999999</v>
      </c>
      <c r="H114" s="58">
        <v>60.1</v>
      </c>
      <c r="I114" s="58">
        <v>38.68</v>
      </c>
      <c r="J114" s="58">
        <v>2.6</v>
      </c>
      <c r="K114" s="58">
        <v>1.06</v>
      </c>
      <c r="L114" s="59">
        <v>7.28</v>
      </c>
      <c r="M114" s="59">
        <v>5.12</v>
      </c>
      <c r="N114" s="59">
        <v>2.08</v>
      </c>
      <c r="O114" s="59">
        <v>7.0000000000000007E-2</v>
      </c>
      <c r="P114" s="56">
        <v>107746</v>
      </c>
      <c r="Q114" s="56" t="s">
        <v>231</v>
      </c>
    </row>
    <row r="115" spans="1:17" x14ac:dyDescent="0.25">
      <c r="A115" s="56"/>
      <c r="B115" s="57">
        <v>1985</v>
      </c>
      <c r="C115" s="57">
        <v>25</v>
      </c>
      <c r="D115" s="57">
        <v>29</v>
      </c>
      <c r="E115" s="58">
        <v>7.51</v>
      </c>
      <c r="F115" s="58">
        <v>29.84</v>
      </c>
      <c r="G115" s="58">
        <v>18.43</v>
      </c>
      <c r="H115" s="58">
        <v>60.98</v>
      </c>
      <c r="I115" s="58">
        <v>27.54</v>
      </c>
      <c r="J115" s="58">
        <v>1.67</v>
      </c>
      <c r="K115" s="58">
        <v>1.01</v>
      </c>
      <c r="L115" s="59">
        <v>7.1</v>
      </c>
      <c r="M115" s="59">
        <v>5.21</v>
      </c>
      <c r="N115" s="59">
        <v>1.84</v>
      </c>
      <c r="O115" s="59">
        <v>0.05</v>
      </c>
      <c r="P115" s="56">
        <v>86355</v>
      </c>
      <c r="Q115" s="56" t="s">
        <v>231</v>
      </c>
    </row>
    <row r="116" spans="1:17" x14ac:dyDescent="0.25">
      <c r="A116" s="56"/>
      <c r="B116" s="57">
        <v>1985</v>
      </c>
      <c r="C116" s="57">
        <v>30</v>
      </c>
      <c r="D116" s="57">
        <v>34</v>
      </c>
      <c r="E116" s="58">
        <v>13.18</v>
      </c>
      <c r="F116" s="58">
        <v>50.16</v>
      </c>
      <c r="G116" s="58">
        <v>30.79</v>
      </c>
      <c r="H116" s="58">
        <v>35.36</v>
      </c>
      <c r="I116" s="58">
        <v>9.41</v>
      </c>
      <c r="J116" s="58">
        <v>1.3</v>
      </c>
      <c r="K116" s="58">
        <v>0.8</v>
      </c>
      <c r="L116" s="59">
        <v>5.62</v>
      </c>
      <c r="M116" s="59">
        <v>4.63</v>
      </c>
      <c r="N116" s="59">
        <v>0.95</v>
      </c>
      <c r="O116" s="59">
        <v>0.04</v>
      </c>
      <c r="P116" s="56">
        <v>88886</v>
      </c>
      <c r="Q116" s="56" t="s">
        <v>231</v>
      </c>
    </row>
    <row r="117" spans="1:17" x14ac:dyDescent="0.25">
      <c r="A117" s="56"/>
      <c r="B117" s="57">
        <v>1985</v>
      </c>
      <c r="C117" s="57">
        <v>35</v>
      </c>
      <c r="D117" s="57">
        <v>39</v>
      </c>
      <c r="E117" s="58">
        <v>13.84</v>
      </c>
      <c r="F117" s="58">
        <v>49.51</v>
      </c>
      <c r="G117" s="58">
        <v>30.39</v>
      </c>
      <c r="H117" s="58">
        <v>35.36</v>
      </c>
      <c r="I117" s="58">
        <v>9.41</v>
      </c>
      <c r="J117" s="58">
        <v>1.3</v>
      </c>
      <c r="K117" s="58">
        <v>0.9</v>
      </c>
      <c r="L117" s="59">
        <v>5.59</v>
      </c>
      <c r="M117" s="59">
        <v>4.5999999999999996</v>
      </c>
      <c r="N117" s="59">
        <v>0.95</v>
      </c>
      <c r="O117" s="59">
        <v>0.04</v>
      </c>
      <c r="P117" s="56">
        <v>65560</v>
      </c>
      <c r="Q117" s="56" t="s">
        <v>231</v>
      </c>
    </row>
    <row r="118" spans="1:17" x14ac:dyDescent="0.25">
      <c r="A118" s="56"/>
      <c r="B118" s="57">
        <v>1985</v>
      </c>
      <c r="C118" s="57">
        <v>40</v>
      </c>
      <c r="D118" s="57">
        <v>44</v>
      </c>
      <c r="E118" s="58">
        <v>24.26</v>
      </c>
      <c r="F118" s="58">
        <v>50.01</v>
      </c>
      <c r="G118" s="58">
        <v>27.64</v>
      </c>
      <c r="H118" s="58">
        <v>23.57</v>
      </c>
      <c r="I118" s="58">
        <v>5.93</v>
      </c>
      <c r="J118" s="58">
        <v>2.16</v>
      </c>
      <c r="K118" s="58">
        <v>1.49</v>
      </c>
      <c r="L118" s="59">
        <v>4.62</v>
      </c>
      <c r="M118" s="59">
        <v>3.87</v>
      </c>
      <c r="N118" s="59">
        <v>0.68</v>
      </c>
      <c r="O118" s="59">
        <v>7.0000000000000007E-2</v>
      </c>
      <c r="P118" s="56">
        <v>51063</v>
      </c>
      <c r="Q118" s="56" t="s">
        <v>231</v>
      </c>
    </row>
    <row r="119" spans="1:17" x14ac:dyDescent="0.25">
      <c r="A119" s="56"/>
      <c r="B119" s="57">
        <v>1985</v>
      </c>
      <c r="C119" s="57">
        <v>45</v>
      </c>
      <c r="D119" s="57">
        <v>49</v>
      </c>
      <c r="E119" s="58">
        <v>25.84</v>
      </c>
      <c r="F119" s="58">
        <v>48.44</v>
      </c>
      <c r="G119" s="58">
        <v>26.77</v>
      </c>
      <c r="H119" s="58">
        <v>23.57</v>
      </c>
      <c r="I119" s="58">
        <v>5.93</v>
      </c>
      <c r="J119" s="58">
        <v>2.16</v>
      </c>
      <c r="K119" s="58">
        <v>1.5</v>
      </c>
      <c r="L119" s="59">
        <v>4.55</v>
      </c>
      <c r="M119" s="59">
        <v>3.8</v>
      </c>
      <c r="N119" s="59">
        <v>0.68</v>
      </c>
      <c r="O119" s="59">
        <v>7.0000000000000007E-2</v>
      </c>
      <c r="P119" s="56">
        <v>47836</v>
      </c>
      <c r="Q119" s="56" t="s">
        <v>231</v>
      </c>
    </row>
    <row r="120" spans="1:17" x14ac:dyDescent="0.25">
      <c r="A120" s="56"/>
      <c r="B120" s="57">
        <v>1985</v>
      </c>
      <c r="C120" s="57">
        <v>50</v>
      </c>
      <c r="D120" s="57">
        <v>54</v>
      </c>
      <c r="E120" s="58">
        <v>42.84</v>
      </c>
      <c r="F120" s="58">
        <v>43.7</v>
      </c>
      <c r="G120" s="58">
        <v>15.27</v>
      </c>
      <c r="H120" s="58">
        <v>12.02</v>
      </c>
      <c r="I120" s="58">
        <v>3.13</v>
      </c>
      <c r="J120" s="58">
        <v>1.44</v>
      </c>
      <c r="K120" s="58">
        <v>1</v>
      </c>
      <c r="L120" s="59">
        <v>2.99</v>
      </c>
      <c r="M120" s="59">
        <v>2.58</v>
      </c>
      <c r="N120" s="59">
        <v>0.36</v>
      </c>
      <c r="O120" s="59">
        <v>0.05</v>
      </c>
      <c r="P120" s="56">
        <v>44637</v>
      </c>
      <c r="Q120" s="56" t="s">
        <v>231</v>
      </c>
    </row>
    <row r="121" spans="1:17" x14ac:dyDescent="0.25">
      <c r="A121" s="56"/>
      <c r="B121" s="57">
        <v>1985</v>
      </c>
      <c r="C121" s="57">
        <v>55</v>
      </c>
      <c r="D121" s="57">
        <v>59</v>
      </c>
      <c r="E121" s="58">
        <v>48.89</v>
      </c>
      <c r="F121" s="58">
        <v>39.28</v>
      </c>
      <c r="G121" s="58">
        <v>13.73</v>
      </c>
      <c r="H121" s="58">
        <v>10.66</v>
      </c>
      <c r="I121" s="58">
        <v>2.75</v>
      </c>
      <c r="J121" s="58">
        <v>1.1599999999999999</v>
      </c>
      <c r="K121" s="58">
        <v>0.79</v>
      </c>
      <c r="L121" s="59">
        <v>2.65</v>
      </c>
      <c r="M121" s="59">
        <v>2.2999999999999998</v>
      </c>
      <c r="N121" s="59">
        <v>0.31</v>
      </c>
      <c r="O121" s="59">
        <v>0.04</v>
      </c>
      <c r="P121" s="56">
        <v>37694</v>
      </c>
      <c r="Q121" s="56" t="s">
        <v>231</v>
      </c>
    </row>
    <row r="122" spans="1:17" x14ac:dyDescent="0.25">
      <c r="A122" s="56"/>
      <c r="B122" s="57">
        <v>1985</v>
      </c>
      <c r="C122" s="57">
        <v>60</v>
      </c>
      <c r="D122" s="57">
        <v>64</v>
      </c>
      <c r="E122" s="58">
        <v>71.069999999999993</v>
      </c>
      <c r="F122" s="58">
        <v>21.94</v>
      </c>
      <c r="G122" s="58">
        <v>5.69</v>
      </c>
      <c r="H122" s="58">
        <v>6.43</v>
      </c>
      <c r="I122" s="58">
        <v>1.46</v>
      </c>
      <c r="J122" s="58">
        <v>0.56000000000000005</v>
      </c>
      <c r="K122" s="58">
        <v>0.39</v>
      </c>
      <c r="L122" s="59">
        <v>1.45</v>
      </c>
      <c r="M122" s="59">
        <v>1.25</v>
      </c>
      <c r="N122" s="59">
        <v>0.18</v>
      </c>
      <c r="O122" s="59">
        <v>0.02</v>
      </c>
      <c r="P122" s="56">
        <v>30734</v>
      </c>
      <c r="Q122" s="56" t="s">
        <v>231</v>
      </c>
    </row>
    <row r="123" spans="1:17" x14ac:dyDescent="0.25">
      <c r="A123" s="56"/>
      <c r="B123" s="57">
        <v>1985</v>
      </c>
      <c r="C123" s="57">
        <v>65</v>
      </c>
      <c r="D123" s="57">
        <v>69</v>
      </c>
      <c r="E123" s="58">
        <v>78.13</v>
      </c>
      <c r="F123" s="58">
        <v>17.36</v>
      </c>
      <c r="G123" s="58">
        <v>2.97</v>
      </c>
      <c r="H123" s="58">
        <v>4.1500000000000004</v>
      </c>
      <c r="I123" s="58">
        <v>0.95</v>
      </c>
      <c r="J123" s="58">
        <v>0.36</v>
      </c>
      <c r="K123" s="58">
        <v>0.25</v>
      </c>
      <c r="L123" s="59">
        <v>1.01</v>
      </c>
      <c r="M123" s="59">
        <v>0.88</v>
      </c>
      <c r="N123" s="59">
        <v>0.12</v>
      </c>
      <c r="O123" s="59">
        <v>0.01</v>
      </c>
      <c r="P123" s="56">
        <v>23081</v>
      </c>
      <c r="Q123" s="56" t="s">
        <v>231</v>
      </c>
    </row>
    <row r="124" spans="1:17" x14ac:dyDescent="0.25">
      <c r="A124" s="56"/>
      <c r="B124" s="57">
        <v>1985</v>
      </c>
      <c r="C124" s="57">
        <v>70</v>
      </c>
      <c r="D124" s="57">
        <v>74</v>
      </c>
      <c r="E124" s="58">
        <v>81.73</v>
      </c>
      <c r="F124" s="58">
        <v>14.39</v>
      </c>
      <c r="G124" s="58">
        <v>2.46</v>
      </c>
      <c r="H124" s="58">
        <v>3.56</v>
      </c>
      <c r="I124" s="58">
        <v>0.82</v>
      </c>
      <c r="J124" s="58">
        <v>0.32</v>
      </c>
      <c r="K124" s="58">
        <v>0.22</v>
      </c>
      <c r="L124" s="59">
        <v>0.85</v>
      </c>
      <c r="M124" s="59">
        <v>0.74</v>
      </c>
      <c r="N124" s="59">
        <v>0.1</v>
      </c>
      <c r="O124" s="59">
        <v>0.01</v>
      </c>
      <c r="P124" s="56">
        <v>16146</v>
      </c>
      <c r="Q124" s="56" t="s">
        <v>231</v>
      </c>
    </row>
    <row r="125" spans="1:17" x14ac:dyDescent="0.25">
      <c r="A125" s="56"/>
      <c r="B125" s="57">
        <v>1985</v>
      </c>
      <c r="C125" s="57">
        <v>75</v>
      </c>
      <c r="D125" s="57" t="s">
        <v>216</v>
      </c>
      <c r="E125" s="58">
        <v>82.55</v>
      </c>
      <c r="F125" s="58">
        <v>13.75</v>
      </c>
      <c r="G125" s="58">
        <v>2.35</v>
      </c>
      <c r="H125" s="58">
        <v>3.39</v>
      </c>
      <c r="I125" s="58">
        <v>0.91</v>
      </c>
      <c r="J125" s="58">
        <v>0.31</v>
      </c>
      <c r="K125" s="58">
        <v>0.21</v>
      </c>
      <c r="L125" s="59">
        <v>0.81</v>
      </c>
      <c r="M125" s="59">
        <v>0.7</v>
      </c>
      <c r="N125" s="59">
        <v>0.1</v>
      </c>
      <c r="O125" s="59">
        <v>0.01</v>
      </c>
      <c r="P125" s="56">
        <v>16251</v>
      </c>
      <c r="Q125" s="56" t="s">
        <v>231</v>
      </c>
    </row>
    <row r="126" spans="1:17" x14ac:dyDescent="0.25">
      <c r="A126" s="56"/>
      <c r="B126" s="57">
        <v>1985</v>
      </c>
      <c r="C126" s="57">
        <v>25</v>
      </c>
      <c r="D126" s="57" t="s">
        <v>216</v>
      </c>
      <c r="E126" s="58">
        <v>30.71</v>
      </c>
      <c r="F126" s="58">
        <v>39.58</v>
      </c>
      <c r="G126" s="58">
        <v>19.39</v>
      </c>
      <c r="H126" s="58">
        <v>28.34</v>
      </c>
      <c r="I126" s="58">
        <v>8.14</v>
      </c>
      <c r="J126" s="58">
        <v>1.38</v>
      </c>
      <c r="K126" s="58">
        <v>0.92</v>
      </c>
      <c r="L126" s="59">
        <v>4.38</v>
      </c>
      <c r="M126" s="59">
        <v>3.55</v>
      </c>
      <c r="N126" s="59">
        <v>0.78</v>
      </c>
      <c r="O126" s="59">
        <v>0.05</v>
      </c>
      <c r="P126" s="56">
        <v>508243</v>
      </c>
      <c r="Q126" s="56" t="s">
        <v>231</v>
      </c>
    </row>
    <row r="127" spans="1:17" x14ac:dyDescent="0.25">
      <c r="A127" s="56"/>
      <c r="B127" s="57">
        <v>1985</v>
      </c>
      <c r="C127" s="57">
        <v>15</v>
      </c>
      <c r="D127" s="57" t="s">
        <v>216</v>
      </c>
      <c r="E127" s="58">
        <v>22.63</v>
      </c>
      <c r="F127" s="58">
        <v>37.409999999999997</v>
      </c>
      <c r="G127" s="58">
        <v>20.77</v>
      </c>
      <c r="H127" s="58">
        <v>38.46</v>
      </c>
      <c r="I127" s="58">
        <v>14.59</v>
      </c>
      <c r="J127" s="58">
        <v>1.5</v>
      </c>
      <c r="K127" s="58">
        <v>0.82</v>
      </c>
      <c r="L127" s="59">
        <v>5.31</v>
      </c>
      <c r="M127" s="59">
        <v>4.1399999999999997</v>
      </c>
      <c r="N127" s="59">
        <v>1.1200000000000001</v>
      </c>
      <c r="O127" s="59">
        <v>0.05</v>
      </c>
      <c r="P127" s="56">
        <v>745898</v>
      </c>
      <c r="Q127" s="56" t="s">
        <v>231</v>
      </c>
    </row>
    <row r="128" spans="1:17" x14ac:dyDescent="0.25">
      <c r="A128" s="56"/>
      <c r="B128" s="57"/>
      <c r="C128" s="57"/>
      <c r="D128" s="57"/>
      <c r="E128" s="58"/>
      <c r="F128" s="58"/>
      <c r="G128" s="58"/>
      <c r="H128" s="58"/>
      <c r="I128" s="58"/>
      <c r="J128" s="58"/>
      <c r="K128" s="58"/>
      <c r="L128" s="59"/>
      <c r="M128" s="59"/>
      <c r="N128" s="59"/>
      <c r="O128" s="59"/>
      <c r="P128" s="56"/>
      <c r="Q128" s="56"/>
    </row>
    <row r="129" spans="1:17" x14ac:dyDescent="0.25">
      <c r="A129" s="56"/>
      <c r="B129" s="57">
        <v>1990</v>
      </c>
      <c r="C129" s="57">
        <v>15</v>
      </c>
      <c r="D129" s="57">
        <v>19</v>
      </c>
      <c r="E129" s="58">
        <v>5.3</v>
      </c>
      <c r="F129" s="58">
        <v>36</v>
      </c>
      <c r="G129" s="58">
        <v>27.34</v>
      </c>
      <c r="H129" s="58">
        <v>58.2</v>
      </c>
      <c r="I129" s="58">
        <v>40.67</v>
      </c>
      <c r="J129" s="58">
        <v>0.6</v>
      </c>
      <c r="K129" s="58">
        <v>0.12</v>
      </c>
      <c r="L129" s="59">
        <v>7.44</v>
      </c>
      <c r="M129" s="59">
        <v>5.43</v>
      </c>
      <c r="N129" s="59">
        <v>2</v>
      </c>
      <c r="O129" s="59">
        <v>0.01</v>
      </c>
      <c r="P129" s="56">
        <v>122793</v>
      </c>
      <c r="Q129" s="56" t="s">
        <v>231</v>
      </c>
    </row>
    <row r="130" spans="1:17" x14ac:dyDescent="0.25">
      <c r="A130" s="56"/>
      <c r="B130" s="57">
        <v>1990</v>
      </c>
      <c r="C130" s="57">
        <v>20</v>
      </c>
      <c r="D130" s="57">
        <v>24</v>
      </c>
      <c r="E130" s="58">
        <v>6.1</v>
      </c>
      <c r="F130" s="58">
        <v>34.5</v>
      </c>
      <c r="G130" s="58">
        <v>21.58</v>
      </c>
      <c r="H130" s="58">
        <v>56.5</v>
      </c>
      <c r="I130" s="58">
        <v>48.75</v>
      </c>
      <c r="J130" s="58">
        <v>2.8</v>
      </c>
      <c r="K130" s="58">
        <v>1.1499999999999999</v>
      </c>
      <c r="L130" s="59">
        <v>7.54</v>
      </c>
      <c r="M130" s="59">
        <v>5.24</v>
      </c>
      <c r="N130" s="59">
        <v>2.2200000000000002</v>
      </c>
      <c r="O130" s="59">
        <v>0.08</v>
      </c>
      <c r="P130" s="56">
        <v>128517</v>
      </c>
      <c r="Q130" s="56" t="s">
        <v>231</v>
      </c>
    </row>
    <row r="131" spans="1:17" x14ac:dyDescent="0.25">
      <c r="A131" s="56"/>
      <c r="B131" s="57">
        <v>1990</v>
      </c>
      <c r="C131" s="57">
        <v>25</v>
      </c>
      <c r="D131" s="57">
        <v>29</v>
      </c>
      <c r="E131" s="58">
        <v>9.3000000000000007</v>
      </c>
      <c r="F131" s="58">
        <v>28</v>
      </c>
      <c r="G131" s="58">
        <v>17.399999999999999</v>
      </c>
      <c r="H131" s="58">
        <v>60.1</v>
      </c>
      <c r="I131" s="58">
        <v>37.11</v>
      </c>
      <c r="J131" s="58">
        <v>2.6</v>
      </c>
      <c r="K131" s="58">
        <v>1.59</v>
      </c>
      <c r="L131" s="59">
        <v>7.26</v>
      </c>
      <c r="M131" s="59">
        <v>5.12</v>
      </c>
      <c r="N131" s="59">
        <v>2.0499999999999998</v>
      </c>
      <c r="O131" s="59">
        <v>0.08</v>
      </c>
      <c r="P131" s="56">
        <v>106554</v>
      </c>
      <c r="Q131" s="56" t="s">
        <v>231</v>
      </c>
    </row>
    <row r="132" spans="1:17" x14ac:dyDescent="0.25">
      <c r="A132" s="56"/>
      <c r="B132" s="57">
        <v>1990</v>
      </c>
      <c r="C132" s="57">
        <v>30</v>
      </c>
      <c r="D132" s="57">
        <v>34</v>
      </c>
      <c r="E132" s="58">
        <v>9.3000000000000007</v>
      </c>
      <c r="F132" s="58">
        <v>28</v>
      </c>
      <c r="G132" s="58">
        <v>17.29</v>
      </c>
      <c r="H132" s="58">
        <v>60.1</v>
      </c>
      <c r="I132" s="58">
        <v>26.53</v>
      </c>
      <c r="J132" s="58">
        <v>2.6</v>
      </c>
      <c r="K132" s="58">
        <v>1.62</v>
      </c>
      <c r="L132" s="59">
        <v>7.04</v>
      </c>
      <c r="M132" s="59">
        <v>5.12</v>
      </c>
      <c r="N132" s="59">
        <v>1.84</v>
      </c>
      <c r="O132" s="59">
        <v>0.08</v>
      </c>
      <c r="P132" s="56">
        <v>85718</v>
      </c>
      <c r="Q132" s="56" t="s">
        <v>231</v>
      </c>
    </row>
    <row r="133" spans="1:17" x14ac:dyDescent="0.25">
      <c r="A133" s="56"/>
      <c r="B133" s="57">
        <v>1990</v>
      </c>
      <c r="C133" s="57">
        <v>35</v>
      </c>
      <c r="D133" s="57">
        <v>39</v>
      </c>
      <c r="E133" s="58">
        <v>18.5</v>
      </c>
      <c r="F133" s="58">
        <v>46</v>
      </c>
      <c r="G133" s="58">
        <v>28.23</v>
      </c>
      <c r="H133" s="58">
        <v>33.6</v>
      </c>
      <c r="I133" s="58">
        <v>8.93</v>
      </c>
      <c r="J133" s="58">
        <v>1.9</v>
      </c>
      <c r="K133" s="58">
        <v>1.32</v>
      </c>
      <c r="L133" s="59">
        <v>5.35</v>
      </c>
      <c r="M133" s="59">
        <v>4.3600000000000003</v>
      </c>
      <c r="N133" s="59">
        <v>0.93</v>
      </c>
      <c r="O133" s="59">
        <v>0.06</v>
      </c>
      <c r="P133" s="56">
        <v>88246</v>
      </c>
      <c r="Q133" s="56" t="s">
        <v>231</v>
      </c>
    </row>
    <row r="134" spans="1:17" x14ac:dyDescent="0.25">
      <c r="A134" s="56"/>
      <c r="B134" s="57">
        <v>1990</v>
      </c>
      <c r="C134" s="57">
        <v>40</v>
      </c>
      <c r="D134" s="57">
        <v>44</v>
      </c>
      <c r="E134" s="58">
        <v>18.5</v>
      </c>
      <c r="F134" s="58">
        <v>46</v>
      </c>
      <c r="G134" s="58">
        <v>28.23</v>
      </c>
      <c r="H134" s="58">
        <v>33.6</v>
      </c>
      <c r="I134" s="58">
        <v>8.93</v>
      </c>
      <c r="J134" s="58">
        <v>1.9</v>
      </c>
      <c r="K134" s="58">
        <v>1.32</v>
      </c>
      <c r="L134" s="59">
        <v>5.35</v>
      </c>
      <c r="M134" s="59">
        <v>4.3600000000000003</v>
      </c>
      <c r="N134" s="59">
        <v>0.93</v>
      </c>
      <c r="O134" s="59">
        <v>0.06</v>
      </c>
      <c r="P134" s="56">
        <v>65108</v>
      </c>
      <c r="Q134" s="56" t="s">
        <v>231</v>
      </c>
    </row>
    <row r="135" spans="1:17" x14ac:dyDescent="0.25">
      <c r="A135" s="56"/>
      <c r="B135" s="57">
        <v>1990</v>
      </c>
      <c r="C135" s="57">
        <v>45</v>
      </c>
      <c r="D135" s="57">
        <v>49</v>
      </c>
      <c r="E135" s="58">
        <v>33.700000000000003</v>
      </c>
      <c r="F135" s="58">
        <v>40.9</v>
      </c>
      <c r="G135" s="58">
        <v>22.61</v>
      </c>
      <c r="H135" s="58">
        <v>22.8</v>
      </c>
      <c r="I135" s="58">
        <v>5.86</v>
      </c>
      <c r="J135" s="58">
        <v>2.6</v>
      </c>
      <c r="K135" s="58">
        <v>1.81</v>
      </c>
      <c r="L135" s="59">
        <v>4.1900000000000004</v>
      </c>
      <c r="M135" s="59">
        <v>3.43</v>
      </c>
      <c r="N135" s="59">
        <v>0.68</v>
      </c>
      <c r="O135" s="59">
        <v>0.09</v>
      </c>
      <c r="P135" s="56">
        <v>50167</v>
      </c>
      <c r="Q135" s="56" t="s">
        <v>231</v>
      </c>
    </row>
    <row r="136" spans="1:17" x14ac:dyDescent="0.25">
      <c r="A136" s="56"/>
      <c r="B136" s="57">
        <v>1990</v>
      </c>
      <c r="C136" s="57">
        <v>50</v>
      </c>
      <c r="D136" s="57">
        <v>54</v>
      </c>
      <c r="E136" s="58">
        <v>33.700000000000003</v>
      </c>
      <c r="F136" s="58">
        <v>40.9</v>
      </c>
      <c r="G136" s="58">
        <v>22.61</v>
      </c>
      <c r="H136" s="58">
        <v>22.8</v>
      </c>
      <c r="I136" s="58">
        <v>5.86</v>
      </c>
      <c r="J136" s="58">
        <v>2.6</v>
      </c>
      <c r="K136" s="58">
        <v>1.82</v>
      </c>
      <c r="L136" s="59">
        <v>4.1900000000000004</v>
      </c>
      <c r="M136" s="59">
        <v>3.43</v>
      </c>
      <c r="N136" s="59">
        <v>0.68</v>
      </c>
      <c r="O136" s="59">
        <v>0.09</v>
      </c>
      <c r="P136" s="56">
        <v>46623</v>
      </c>
      <c r="Q136" s="56" t="s">
        <v>231</v>
      </c>
    </row>
    <row r="137" spans="1:17" x14ac:dyDescent="0.25">
      <c r="A137" s="56"/>
      <c r="B137" s="57">
        <v>1990</v>
      </c>
      <c r="C137" s="57">
        <v>55</v>
      </c>
      <c r="D137" s="57">
        <v>59</v>
      </c>
      <c r="E137" s="58">
        <v>53.1</v>
      </c>
      <c r="F137" s="58">
        <v>32.9</v>
      </c>
      <c r="G137" s="58">
        <v>11.5</v>
      </c>
      <c r="H137" s="58">
        <v>12.4</v>
      </c>
      <c r="I137" s="58">
        <v>3.3</v>
      </c>
      <c r="J137" s="58">
        <v>1.6</v>
      </c>
      <c r="K137" s="58">
        <v>1.1000000000000001</v>
      </c>
      <c r="L137" s="59">
        <v>2.6</v>
      </c>
      <c r="M137" s="59">
        <v>2.17</v>
      </c>
      <c r="N137" s="59">
        <v>0.38</v>
      </c>
      <c r="O137" s="59">
        <v>0.05</v>
      </c>
      <c r="P137" s="56">
        <v>42626</v>
      </c>
      <c r="Q137" s="56" t="s">
        <v>231</v>
      </c>
    </row>
    <row r="138" spans="1:17" x14ac:dyDescent="0.25">
      <c r="A138" s="56"/>
      <c r="B138" s="57">
        <v>1990</v>
      </c>
      <c r="C138" s="57">
        <v>60</v>
      </c>
      <c r="D138" s="57">
        <v>64</v>
      </c>
      <c r="E138" s="58">
        <v>61.9</v>
      </c>
      <c r="F138" s="58">
        <v>27.7</v>
      </c>
      <c r="G138" s="58">
        <v>9.68</v>
      </c>
      <c r="H138" s="58">
        <v>9.4</v>
      </c>
      <c r="I138" s="58">
        <v>2.5</v>
      </c>
      <c r="J138" s="58">
        <v>1</v>
      </c>
      <c r="K138" s="58">
        <v>0.7</v>
      </c>
      <c r="L138" s="59">
        <v>2.06</v>
      </c>
      <c r="M138" s="59">
        <v>1.75</v>
      </c>
      <c r="N138" s="59">
        <v>0.28000000000000003</v>
      </c>
      <c r="O138" s="59">
        <v>0.03</v>
      </c>
      <c r="P138" s="56">
        <v>34721</v>
      </c>
      <c r="Q138" s="56" t="s">
        <v>231</v>
      </c>
    </row>
    <row r="139" spans="1:17" x14ac:dyDescent="0.25">
      <c r="A139" s="56"/>
      <c r="B139" s="57">
        <v>1990</v>
      </c>
      <c r="C139" s="57">
        <v>65</v>
      </c>
      <c r="D139" s="57">
        <v>69</v>
      </c>
      <c r="E139" s="58">
        <v>75.099999999999994</v>
      </c>
      <c r="F139" s="58">
        <v>19.399999999999999</v>
      </c>
      <c r="G139" s="58">
        <v>5.04</v>
      </c>
      <c r="H139" s="58">
        <v>5</v>
      </c>
      <c r="I139" s="58">
        <v>1.21</v>
      </c>
      <c r="J139" s="58">
        <v>0.5</v>
      </c>
      <c r="K139" s="58">
        <v>0.35</v>
      </c>
      <c r="L139" s="59">
        <v>1.22</v>
      </c>
      <c r="M139" s="59">
        <v>1.06</v>
      </c>
      <c r="N139" s="59">
        <v>0.14000000000000001</v>
      </c>
      <c r="O139" s="59">
        <v>0.02</v>
      </c>
      <c r="P139" s="56">
        <v>26907</v>
      </c>
      <c r="Q139" s="56" t="s">
        <v>231</v>
      </c>
    </row>
    <row r="140" spans="1:17" x14ac:dyDescent="0.25">
      <c r="A140" s="56"/>
      <c r="B140" s="57">
        <v>1990</v>
      </c>
      <c r="C140" s="57">
        <v>70</v>
      </c>
      <c r="D140" s="57">
        <v>74</v>
      </c>
      <c r="E140" s="58">
        <v>75.099999999999994</v>
      </c>
      <c r="F140" s="58">
        <v>19.399999999999999</v>
      </c>
      <c r="G140" s="58">
        <v>3.32</v>
      </c>
      <c r="H140" s="58">
        <v>5</v>
      </c>
      <c r="I140" s="58">
        <v>1.22</v>
      </c>
      <c r="J140" s="58">
        <v>0.5</v>
      </c>
      <c r="K140" s="58">
        <v>0.35</v>
      </c>
      <c r="L140" s="59">
        <v>1.17</v>
      </c>
      <c r="M140" s="59">
        <v>1.01</v>
      </c>
      <c r="N140" s="59">
        <v>0.14000000000000001</v>
      </c>
      <c r="O140" s="59">
        <v>0.02</v>
      </c>
      <c r="P140" s="56">
        <v>18442</v>
      </c>
      <c r="Q140" s="56" t="s">
        <v>231</v>
      </c>
    </row>
    <row r="141" spans="1:17" x14ac:dyDescent="0.25">
      <c r="A141" s="56"/>
      <c r="B141" s="57">
        <v>1990</v>
      </c>
      <c r="C141" s="57">
        <v>75</v>
      </c>
      <c r="D141" s="57" t="s">
        <v>216</v>
      </c>
      <c r="E141" s="58">
        <v>75.099999999999994</v>
      </c>
      <c r="F141" s="58">
        <v>19.399999999999999</v>
      </c>
      <c r="G141" s="58">
        <v>3.32</v>
      </c>
      <c r="H141" s="58">
        <v>5</v>
      </c>
      <c r="I141" s="58">
        <v>1.22</v>
      </c>
      <c r="J141" s="58">
        <v>0.5</v>
      </c>
      <c r="K141" s="58">
        <v>0.34</v>
      </c>
      <c r="L141" s="59">
        <v>1.17</v>
      </c>
      <c r="M141" s="59">
        <v>1.01</v>
      </c>
      <c r="N141" s="59">
        <v>0.14000000000000001</v>
      </c>
      <c r="O141" s="59">
        <v>0.02</v>
      </c>
      <c r="P141" s="56">
        <v>19008</v>
      </c>
      <c r="Q141" s="56" t="s">
        <v>231</v>
      </c>
    </row>
    <row r="142" spans="1:17" x14ac:dyDescent="0.25">
      <c r="A142" s="56"/>
      <c r="B142" s="57">
        <v>1990</v>
      </c>
      <c r="C142" s="57">
        <v>25</v>
      </c>
      <c r="D142" s="57" t="s">
        <v>216</v>
      </c>
      <c r="E142" s="58">
        <v>29.3</v>
      </c>
      <c r="F142" s="58">
        <v>34.299999999999997</v>
      </c>
      <c r="G142" s="58">
        <v>18.04</v>
      </c>
      <c r="H142" s="58">
        <v>34.4</v>
      </c>
      <c r="I142" s="58">
        <v>12.1</v>
      </c>
      <c r="J142" s="58">
        <v>2</v>
      </c>
      <c r="K142" s="58">
        <v>1.34</v>
      </c>
      <c r="L142" s="59">
        <v>4.83</v>
      </c>
      <c r="M142" s="59">
        <v>3.75</v>
      </c>
      <c r="N142" s="59">
        <v>1.01</v>
      </c>
      <c r="O142" s="59">
        <v>7.0000000000000007E-2</v>
      </c>
      <c r="P142" s="56">
        <v>584120</v>
      </c>
      <c r="Q142" s="56" t="s">
        <v>231</v>
      </c>
    </row>
    <row r="143" spans="1:17" x14ac:dyDescent="0.25">
      <c r="A143" s="56"/>
      <c r="B143" s="57">
        <v>1990</v>
      </c>
      <c r="C143" s="57">
        <v>15</v>
      </c>
      <c r="D143" s="57" t="s">
        <v>216</v>
      </c>
      <c r="E143" s="58">
        <v>22.23</v>
      </c>
      <c r="F143" s="58">
        <v>34.549999999999997</v>
      </c>
      <c r="G143" s="58">
        <v>19.89</v>
      </c>
      <c r="H143" s="58">
        <v>41.3</v>
      </c>
      <c r="I143" s="58">
        <v>19.88</v>
      </c>
      <c r="J143" s="58">
        <v>1.93</v>
      </c>
      <c r="K143" s="58">
        <v>1.08</v>
      </c>
      <c r="L143" s="59">
        <v>5.59</v>
      </c>
      <c r="M143" s="59">
        <v>4.2300000000000004</v>
      </c>
      <c r="N143" s="59">
        <v>1.3</v>
      </c>
      <c r="O143" s="59">
        <v>0.06</v>
      </c>
      <c r="P143" s="56">
        <v>835430</v>
      </c>
      <c r="Q143" s="56" t="s">
        <v>231</v>
      </c>
    </row>
    <row r="144" spans="1:17" x14ac:dyDescent="0.25">
      <c r="A144" s="56"/>
      <c r="B144" s="57"/>
      <c r="C144" s="57"/>
      <c r="D144" s="57"/>
      <c r="E144" s="58"/>
      <c r="F144" s="58"/>
      <c r="G144" s="58"/>
      <c r="H144" s="58"/>
      <c r="I144" s="58"/>
      <c r="J144" s="58"/>
      <c r="K144" s="58"/>
      <c r="L144" s="59"/>
      <c r="M144" s="59"/>
      <c r="N144" s="59"/>
      <c r="O144" s="59"/>
      <c r="P144" s="56"/>
      <c r="Q144" s="56"/>
    </row>
    <row r="145" spans="1:17" x14ac:dyDescent="0.25">
      <c r="A145" s="56"/>
      <c r="B145" s="57">
        <v>1995</v>
      </c>
      <c r="C145" s="57">
        <v>15</v>
      </c>
      <c r="D145" s="57">
        <v>19</v>
      </c>
      <c r="E145" s="58">
        <v>1.7</v>
      </c>
      <c r="F145" s="58">
        <v>26.68</v>
      </c>
      <c r="G145" s="58">
        <v>20.39</v>
      </c>
      <c r="H145" s="58">
        <v>69.03</v>
      </c>
      <c r="I145" s="58">
        <v>55.73</v>
      </c>
      <c r="J145" s="58">
        <v>2.59</v>
      </c>
      <c r="K145" s="58">
        <v>0.5</v>
      </c>
      <c r="L145" s="59">
        <v>8.43</v>
      </c>
      <c r="M145" s="59">
        <v>4.76</v>
      </c>
      <c r="N145" s="59">
        <v>3.61</v>
      </c>
      <c r="O145" s="59">
        <v>0.06</v>
      </c>
      <c r="P145" s="56">
        <v>98922</v>
      </c>
      <c r="Q145" s="56" t="s">
        <v>231</v>
      </c>
    </row>
    <row r="146" spans="1:17" x14ac:dyDescent="0.25">
      <c r="A146" s="56"/>
      <c r="B146" s="57">
        <v>1995</v>
      </c>
      <c r="C146" s="57">
        <v>20</v>
      </c>
      <c r="D146" s="57">
        <v>24</v>
      </c>
      <c r="E146" s="58">
        <v>2.34</v>
      </c>
      <c r="F146" s="58">
        <v>23.98</v>
      </c>
      <c r="G146" s="58">
        <v>15.09</v>
      </c>
      <c r="H146" s="58">
        <v>66.989999999999995</v>
      </c>
      <c r="I146" s="58">
        <v>54.89</v>
      </c>
      <c r="J146" s="58">
        <v>6.69</v>
      </c>
      <c r="K146" s="58">
        <v>2.75</v>
      </c>
      <c r="L146" s="59">
        <v>8.49</v>
      </c>
      <c r="M146" s="59">
        <v>5.59</v>
      </c>
      <c r="N146" s="59">
        <v>2.71</v>
      </c>
      <c r="O146" s="59">
        <v>0.19</v>
      </c>
      <c r="P146" s="56">
        <v>121960</v>
      </c>
      <c r="Q146" s="56" t="s">
        <v>231</v>
      </c>
    </row>
    <row r="147" spans="1:17" x14ac:dyDescent="0.25">
      <c r="A147" s="56"/>
      <c r="B147" s="57">
        <v>1995</v>
      </c>
      <c r="C147" s="57">
        <v>25</v>
      </c>
      <c r="D147" s="57">
        <v>29</v>
      </c>
      <c r="E147" s="58">
        <v>4.62</v>
      </c>
      <c r="F147" s="58">
        <v>32.090000000000003</v>
      </c>
      <c r="G147" s="58">
        <v>20.07</v>
      </c>
      <c r="H147" s="58">
        <v>59.25</v>
      </c>
      <c r="I147" s="58">
        <v>46.48</v>
      </c>
      <c r="J147" s="58">
        <v>4.03</v>
      </c>
      <c r="K147" s="58">
        <v>2.48</v>
      </c>
      <c r="L147" s="59">
        <v>7.77</v>
      </c>
      <c r="M147" s="59">
        <v>5.36</v>
      </c>
      <c r="N147" s="59">
        <v>2.2799999999999998</v>
      </c>
      <c r="O147" s="59">
        <v>0.13</v>
      </c>
      <c r="P147" s="56">
        <v>127498</v>
      </c>
      <c r="Q147" s="56" t="s">
        <v>231</v>
      </c>
    </row>
    <row r="148" spans="1:17" x14ac:dyDescent="0.25">
      <c r="A148" s="56"/>
      <c r="B148" s="57">
        <v>1995</v>
      </c>
      <c r="C148" s="57">
        <v>30</v>
      </c>
      <c r="D148" s="57">
        <v>34</v>
      </c>
      <c r="E148" s="58">
        <v>6.59</v>
      </c>
      <c r="F148" s="58">
        <v>26.75</v>
      </c>
      <c r="G148" s="58">
        <v>16.63</v>
      </c>
      <c r="H148" s="58">
        <v>62.79</v>
      </c>
      <c r="I148" s="58">
        <v>36.4</v>
      </c>
      <c r="J148" s="58">
        <v>3.87</v>
      </c>
      <c r="K148" s="58">
        <v>2.42</v>
      </c>
      <c r="L148" s="59">
        <v>7.57</v>
      </c>
      <c r="M148" s="59">
        <v>5.3</v>
      </c>
      <c r="N148" s="59">
        <v>2.14</v>
      </c>
      <c r="O148" s="59">
        <v>0.13</v>
      </c>
      <c r="P148" s="56">
        <v>105636</v>
      </c>
      <c r="Q148" s="56" t="s">
        <v>231</v>
      </c>
    </row>
    <row r="149" spans="1:17" x14ac:dyDescent="0.25">
      <c r="A149" s="56"/>
      <c r="B149" s="57">
        <v>1995</v>
      </c>
      <c r="C149" s="57">
        <v>35</v>
      </c>
      <c r="D149" s="57">
        <v>39</v>
      </c>
      <c r="E149" s="58">
        <v>7.83</v>
      </c>
      <c r="F149" s="58">
        <v>30.05</v>
      </c>
      <c r="G149" s="58">
        <v>18.559999999999999</v>
      </c>
      <c r="H149" s="58">
        <v>58.94</v>
      </c>
      <c r="I149" s="58">
        <v>25.14</v>
      </c>
      <c r="J149" s="58">
        <v>3.18</v>
      </c>
      <c r="K149" s="58">
        <v>2.2200000000000002</v>
      </c>
      <c r="L149" s="59">
        <v>7.1</v>
      </c>
      <c r="M149" s="59">
        <v>5.19</v>
      </c>
      <c r="N149" s="59">
        <v>1.81</v>
      </c>
      <c r="O149" s="59">
        <v>0.11</v>
      </c>
      <c r="P149" s="56">
        <v>84862</v>
      </c>
      <c r="Q149" s="56" t="s">
        <v>231</v>
      </c>
    </row>
    <row r="150" spans="1:17" x14ac:dyDescent="0.25">
      <c r="A150" s="56"/>
      <c r="B150" s="57">
        <v>1995</v>
      </c>
      <c r="C150" s="57">
        <v>40</v>
      </c>
      <c r="D150" s="57">
        <v>44</v>
      </c>
      <c r="E150" s="58">
        <v>14.44</v>
      </c>
      <c r="F150" s="58">
        <v>45.63</v>
      </c>
      <c r="G150" s="58">
        <v>28</v>
      </c>
      <c r="H150" s="58">
        <v>37.47</v>
      </c>
      <c r="I150" s="58">
        <v>9.9499999999999993</v>
      </c>
      <c r="J150" s="58">
        <v>2.46</v>
      </c>
      <c r="K150" s="58">
        <v>1.72</v>
      </c>
      <c r="L150" s="59">
        <v>5.74</v>
      </c>
      <c r="M150" s="59">
        <v>4.5999999999999996</v>
      </c>
      <c r="N150" s="59">
        <v>1.05</v>
      </c>
      <c r="O150" s="59">
        <v>0.08</v>
      </c>
      <c r="P150" s="56">
        <v>87160</v>
      </c>
      <c r="Q150" s="56" t="s">
        <v>231</v>
      </c>
    </row>
    <row r="151" spans="1:17" x14ac:dyDescent="0.25">
      <c r="A151" s="56"/>
      <c r="B151" s="57">
        <v>1995</v>
      </c>
      <c r="C151" s="57">
        <v>45</v>
      </c>
      <c r="D151" s="57">
        <v>49</v>
      </c>
      <c r="E151" s="58">
        <v>16.079999999999998</v>
      </c>
      <c r="F151" s="58">
        <v>48.72</v>
      </c>
      <c r="G151" s="58">
        <v>29.9</v>
      </c>
      <c r="H151" s="58">
        <v>32.89</v>
      </c>
      <c r="I151" s="58">
        <v>8.73</v>
      </c>
      <c r="J151" s="58">
        <v>2.31</v>
      </c>
      <c r="K151" s="58">
        <v>1.62</v>
      </c>
      <c r="L151" s="59">
        <v>5.47</v>
      </c>
      <c r="M151" s="59">
        <v>4.47</v>
      </c>
      <c r="N151" s="59">
        <v>0.92</v>
      </c>
      <c r="O151" s="59">
        <v>0.08</v>
      </c>
      <c r="P151" s="56">
        <v>63943</v>
      </c>
      <c r="Q151" s="56" t="s">
        <v>231</v>
      </c>
    </row>
    <row r="152" spans="1:17" x14ac:dyDescent="0.25">
      <c r="A152" s="56"/>
      <c r="B152" s="57">
        <v>1995</v>
      </c>
      <c r="C152" s="57">
        <v>50</v>
      </c>
      <c r="D152" s="57">
        <v>54</v>
      </c>
      <c r="E152" s="58">
        <v>27.56</v>
      </c>
      <c r="F152" s="58">
        <v>43.84</v>
      </c>
      <c r="G152" s="58">
        <v>24.23</v>
      </c>
      <c r="H152" s="58">
        <v>25.84</v>
      </c>
      <c r="I152" s="58">
        <v>6.84</v>
      </c>
      <c r="J152" s="58">
        <v>2.76</v>
      </c>
      <c r="K152" s="58">
        <v>1.94</v>
      </c>
      <c r="L152" s="59">
        <v>4.62</v>
      </c>
      <c r="M152" s="59">
        <v>3.76</v>
      </c>
      <c r="N152" s="59">
        <v>0.76</v>
      </c>
      <c r="O152" s="59">
        <v>0.09</v>
      </c>
      <c r="P152" s="56">
        <v>48771</v>
      </c>
      <c r="Q152" s="56" t="s">
        <v>231</v>
      </c>
    </row>
    <row r="153" spans="1:17" x14ac:dyDescent="0.25">
      <c r="A153" s="56"/>
      <c r="B153" s="57">
        <v>1995</v>
      </c>
      <c r="C153" s="57">
        <v>55</v>
      </c>
      <c r="D153" s="57">
        <v>59</v>
      </c>
      <c r="E153" s="58">
        <v>32.83</v>
      </c>
      <c r="F153" s="58">
        <v>42.74</v>
      </c>
      <c r="G153" s="58">
        <v>23.62</v>
      </c>
      <c r="H153" s="58">
        <v>21.54</v>
      </c>
      <c r="I153" s="58">
        <v>5.7</v>
      </c>
      <c r="J153" s="58">
        <v>2.89</v>
      </c>
      <c r="K153" s="58">
        <v>1.99</v>
      </c>
      <c r="L153" s="59">
        <v>4.21</v>
      </c>
      <c r="M153" s="59">
        <v>3.46</v>
      </c>
      <c r="N153" s="59">
        <v>0.66</v>
      </c>
      <c r="O153" s="59">
        <v>0.1</v>
      </c>
      <c r="P153" s="56">
        <v>44528</v>
      </c>
      <c r="Q153" s="56" t="s">
        <v>231</v>
      </c>
    </row>
    <row r="154" spans="1:17" x14ac:dyDescent="0.25">
      <c r="A154" s="56"/>
      <c r="B154" s="57">
        <v>1995</v>
      </c>
      <c r="C154" s="57">
        <v>60</v>
      </c>
      <c r="D154" s="57">
        <v>64</v>
      </c>
      <c r="E154" s="58">
        <v>53.95</v>
      </c>
      <c r="F154" s="58">
        <v>32.93</v>
      </c>
      <c r="G154" s="58">
        <v>11.51</v>
      </c>
      <c r="H154" s="58">
        <v>11.57</v>
      </c>
      <c r="I154" s="58">
        <v>3.18</v>
      </c>
      <c r="J154" s="58">
        <v>1.55</v>
      </c>
      <c r="K154" s="58">
        <v>1.1000000000000001</v>
      </c>
      <c r="L154" s="59">
        <v>2.5299999999999998</v>
      </c>
      <c r="M154" s="59">
        <v>2.12</v>
      </c>
      <c r="N154" s="59">
        <v>0.36</v>
      </c>
      <c r="O154" s="59">
        <v>0.05</v>
      </c>
      <c r="P154" s="56">
        <v>39461</v>
      </c>
      <c r="Q154" s="56" t="s">
        <v>231</v>
      </c>
    </row>
    <row r="155" spans="1:17" x14ac:dyDescent="0.25">
      <c r="A155" s="56"/>
      <c r="B155" s="57">
        <v>1995</v>
      </c>
      <c r="C155" s="57">
        <v>65</v>
      </c>
      <c r="D155" s="57">
        <v>69</v>
      </c>
      <c r="E155" s="58">
        <v>59.06</v>
      </c>
      <c r="F155" s="58">
        <v>30.24</v>
      </c>
      <c r="G155" s="58">
        <v>10.57</v>
      </c>
      <c r="H155" s="58">
        <v>9.5299999999999994</v>
      </c>
      <c r="I155" s="58">
        <v>2.64</v>
      </c>
      <c r="J155" s="58">
        <v>1.17</v>
      </c>
      <c r="K155" s="58">
        <v>0.81</v>
      </c>
      <c r="L155" s="59">
        <v>2.2000000000000002</v>
      </c>
      <c r="M155" s="59">
        <v>1.87</v>
      </c>
      <c r="N155" s="59">
        <v>0.28999999999999998</v>
      </c>
      <c r="O155" s="59">
        <v>0.04</v>
      </c>
      <c r="P155" s="56">
        <v>30563</v>
      </c>
      <c r="Q155" s="56" t="s">
        <v>231</v>
      </c>
    </row>
    <row r="156" spans="1:17" x14ac:dyDescent="0.25">
      <c r="A156" s="56"/>
      <c r="B156" s="57">
        <v>1995</v>
      </c>
      <c r="C156" s="57">
        <v>70</v>
      </c>
      <c r="D156" s="57">
        <v>74</v>
      </c>
      <c r="E156" s="58">
        <v>66.08</v>
      </c>
      <c r="F156" s="58">
        <v>25.62</v>
      </c>
      <c r="G156" s="58">
        <v>6.65</v>
      </c>
      <c r="H156" s="58">
        <v>7.38</v>
      </c>
      <c r="I156" s="58">
        <v>1.87</v>
      </c>
      <c r="J156" s="58">
        <v>0.92</v>
      </c>
      <c r="K156" s="58">
        <v>0.64</v>
      </c>
      <c r="L156" s="59">
        <v>1.72</v>
      </c>
      <c r="M156" s="59">
        <v>1.47</v>
      </c>
      <c r="N156" s="59">
        <v>0.22</v>
      </c>
      <c r="O156" s="59">
        <v>0.03</v>
      </c>
      <c r="P156" s="56">
        <v>21760</v>
      </c>
      <c r="Q156" s="56" t="s">
        <v>231</v>
      </c>
    </row>
    <row r="157" spans="1:17" x14ac:dyDescent="0.25">
      <c r="A157" s="56"/>
      <c r="B157" s="57">
        <v>1995</v>
      </c>
      <c r="C157" s="57">
        <v>75</v>
      </c>
      <c r="D157" s="57" t="s">
        <v>216</v>
      </c>
      <c r="E157" s="58">
        <v>66.08</v>
      </c>
      <c r="F157" s="58">
        <v>25.62</v>
      </c>
      <c r="G157" s="58">
        <v>4.3899999999999997</v>
      </c>
      <c r="H157" s="58">
        <v>7.38</v>
      </c>
      <c r="I157" s="58">
        <v>1.9</v>
      </c>
      <c r="J157" s="58">
        <v>0.92</v>
      </c>
      <c r="K157" s="58">
        <v>0.64</v>
      </c>
      <c r="L157" s="59">
        <v>1.65</v>
      </c>
      <c r="M157" s="59">
        <v>1.4</v>
      </c>
      <c r="N157" s="59">
        <v>0.22</v>
      </c>
      <c r="O157" s="59">
        <v>0.03</v>
      </c>
      <c r="P157" s="56">
        <v>21856</v>
      </c>
      <c r="Q157" s="56" t="s">
        <v>231</v>
      </c>
    </row>
    <row r="158" spans="1:17" x14ac:dyDescent="0.25">
      <c r="A158" s="56"/>
      <c r="B158" s="57">
        <v>1995</v>
      </c>
      <c r="C158" s="57">
        <v>25</v>
      </c>
      <c r="D158" s="57" t="s">
        <v>216</v>
      </c>
      <c r="E158" s="58">
        <v>20.5</v>
      </c>
      <c r="F158" s="58">
        <v>35.42</v>
      </c>
      <c r="G158" s="58">
        <v>19.7</v>
      </c>
      <c r="H158" s="58">
        <v>41.19</v>
      </c>
      <c r="I158" s="58">
        <v>17.829999999999998</v>
      </c>
      <c r="J158" s="58">
        <v>2.89</v>
      </c>
      <c r="K158" s="58">
        <v>1.94</v>
      </c>
      <c r="L158" s="59">
        <v>5.69</v>
      </c>
      <c r="M158" s="59">
        <v>4.3</v>
      </c>
      <c r="N158" s="59">
        <v>1.3</v>
      </c>
      <c r="O158" s="59">
        <v>0.1</v>
      </c>
      <c r="P158" s="56">
        <v>676038</v>
      </c>
      <c r="Q158" s="56" t="s">
        <v>231</v>
      </c>
    </row>
    <row r="159" spans="1:17" x14ac:dyDescent="0.25">
      <c r="A159" s="56"/>
      <c r="B159" s="57">
        <v>1995</v>
      </c>
      <c r="C159" s="57">
        <v>15</v>
      </c>
      <c r="D159" s="57" t="s">
        <v>216</v>
      </c>
      <c r="E159" s="58">
        <v>15.96</v>
      </c>
      <c r="F159" s="58">
        <v>32.9</v>
      </c>
      <c r="G159" s="58">
        <v>19.38</v>
      </c>
      <c r="H159" s="58">
        <v>47.77</v>
      </c>
      <c r="I159" s="58">
        <v>25.17</v>
      </c>
      <c r="J159" s="58">
        <v>3.37</v>
      </c>
      <c r="K159" s="58">
        <v>1.97</v>
      </c>
      <c r="L159" s="59">
        <v>6.32</v>
      </c>
      <c r="M159" s="59">
        <v>4.55</v>
      </c>
      <c r="N159" s="59">
        <v>1.67</v>
      </c>
      <c r="O159" s="59">
        <v>0.11</v>
      </c>
      <c r="P159" s="56">
        <v>896920</v>
      </c>
      <c r="Q159" s="56" t="s">
        <v>231</v>
      </c>
    </row>
    <row r="160" spans="1:17" x14ac:dyDescent="0.25">
      <c r="A160" s="56"/>
      <c r="B160" s="57"/>
      <c r="C160" s="57"/>
      <c r="D160" s="57"/>
      <c r="E160" s="58"/>
      <c r="F160" s="58"/>
      <c r="G160" s="58"/>
      <c r="H160" s="58"/>
      <c r="I160" s="58"/>
      <c r="J160" s="58"/>
      <c r="K160" s="58"/>
      <c r="L160" s="59"/>
      <c r="M160" s="59"/>
      <c r="N160" s="59"/>
      <c r="O160" s="59"/>
      <c r="P160" s="56"/>
      <c r="Q160" s="56"/>
    </row>
    <row r="161" spans="1:17" x14ac:dyDescent="0.25">
      <c r="A161" s="56"/>
      <c r="B161" s="57">
        <v>2000</v>
      </c>
      <c r="C161" s="57">
        <v>15</v>
      </c>
      <c r="D161" s="57">
        <v>19</v>
      </c>
      <c r="E161" s="58">
        <v>1.04</v>
      </c>
      <c r="F161" s="58">
        <v>13.7</v>
      </c>
      <c r="G161" s="58">
        <v>10.54</v>
      </c>
      <c r="H161" s="58">
        <v>81.900000000000006</v>
      </c>
      <c r="I161" s="58">
        <v>57.33</v>
      </c>
      <c r="J161" s="58">
        <v>3.36</v>
      </c>
      <c r="K161" s="58">
        <v>0.65</v>
      </c>
      <c r="L161" s="59">
        <v>9.02</v>
      </c>
      <c r="M161" s="59">
        <v>4.87</v>
      </c>
      <c r="N161" s="59">
        <v>4.08</v>
      </c>
      <c r="O161" s="59">
        <v>0.08</v>
      </c>
      <c r="P161" s="56">
        <v>100768</v>
      </c>
      <c r="Q161" s="56" t="s">
        <v>231</v>
      </c>
    </row>
    <row r="162" spans="1:17" x14ac:dyDescent="0.25">
      <c r="A162" s="56"/>
      <c r="B162" s="57">
        <v>2000</v>
      </c>
      <c r="C162" s="57">
        <v>20</v>
      </c>
      <c r="D162" s="57">
        <v>24</v>
      </c>
      <c r="E162" s="58">
        <v>1.71</v>
      </c>
      <c r="F162" s="58">
        <v>17.239999999999998</v>
      </c>
      <c r="G162" s="58">
        <v>10.92</v>
      </c>
      <c r="H162" s="58">
        <v>72.48</v>
      </c>
      <c r="I162" s="58">
        <v>52.61</v>
      </c>
      <c r="J162" s="58">
        <v>8.57</v>
      </c>
      <c r="K162" s="58">
        <v>3.54</v>
      </c>
      <c r="L162" s="59">
        <v>8.9600000000000009</v>
      </c>
      <c r="M162" s="59">
        <v>4.76</v>
      </c>
      <c r="N162" s="59">
        <v>3.96</v>
      </c>
      <c r="O162" s="59">
        <v>0.24</v>
      </c>
      <c r="P162" s="56">
        <v>98187</v>
      </c>
      <c r="Q162" s="56" t="s">
        <v>231</v>
      </c>
    </row>
    <row r="163" spans="1:17" x14ac:dyDescent="0.25">
      <c r="A163" s="56"/>
      <c r="B163" s="57">
        <v>2000</v>
      </c>
      <c r="C163" s="57">
        <v>25</v>
      </c>
      <c r="D163" s="57">
        <v>29</v>
      </c>
      <c r="E163" s="58">
        <v>2.34</v>
      </c>
      <c r="F163" s="58">
        <v>23.98</v>
      </c>
      <c r="G163" s="58">
        <v>15.09</v>
      </c>
      <c r="H163" s="58">
        <v>66.989999999999995</v>
      </c>
      <c r="I163" s="58">
        <v>46.73</v>
      </c>
      <c r="J163" s="58">
        <v>6.69</v>
      </c>
      <c r="K163" s="58">
        <v>4.13</v>
      </c>
      <c r="L163" s="59">
        <v>8.35</v>
      </c>
      <c r="M163" s="59">
        <v>5.59</v>
      </c>
      <c r="N163" s="59">
        <v>2.54</v>
      </c>
      <c r="O163" s="59">
        <v>0.22</v>
      </c>
      <c r="P163" s="56">
        <v>120938</v>
      </c>
      <c r="Q163" s="56" t="s">
        <v>231</v>
      </c>
    </row>
    <row r="164" spans="1:17" x14ac:dyDescent="0.25">
      <c r="A164" s="56"/>
      <c r="B164" s="57">
        <v>2000</v>
      </c>
      <c r="C164" s="57">
        <v>30</v>
      </c>
      <c r="D164" s="57">
        <v>34</v>
      </c>
      <c r="E164" s="58">
        <v>2.82</v>
      </c>
      <c r="F164" s="58">
        <v>29.12</v>
      </c>
      <c r="G164" s="58">
        <v>18.22</v>
      </c>
      <c r="H164" s="58">
        <v>62.53</v>
      </c>
      <c r="I164" s="58">
        <v>41.91</v>
      </c>
      <c r="J164" s="58">
        <v>5.52</v>
      </c>
      <c r="K164" s="58">
        <v>3.47</v>
      </c>
      <c r="L164" s="59">
        <v>7.99</v>
      </c>
      <c r="M164" s="59">
        <v>5.5</v>
      </c>
      <c r="N164" s="59">
        <v>2.31</v>
      </c>
      <c r="O164" s="59">
        <v>0.18</v>
      </c>
      <c r="P164" s="56">
        <v>126423</v>
      </c>
      <c r="Q164" s="56" t="s">
        <v>231</v>
      </c>
    </row>
    <row r="165" spans="1:17" x14ac:dyDescent="0.25">
      <c r="A165" s="56"/>
      <c r="B165" s="57">
        <v>2000</v>
      </c>
      <c r="C165" s="57">
        <v>35</v>
      </c>
      <c r="D165" s="57">
        <v>39</v>
      </c>
      <c r="E165" s="58">
        <v>3.29</v>
      </c>
      <c r="F165" s="58">
        <v>25.23</v>
      </c>
      <c r="G165" s="58">
        <v>15.68</v>
      </c>
      <c r="H165" s="58">
        <v>66.08</v>
      </c>
      <c r="I165" s="58">
        <v>34.65</v>
      </c>
      <c r="J165" s="58">
        <v>5.41</v>
      </c>
      <c r="K165" s="58">
        <v>3.79</v>
      </c>
      <c r="L165" s="59">
        <v>7.93</v>
      </c>
      <c r="M165" s="59">
        <v>5.52</v>
      </c>
      <c r="N165" s="59">
        <v>2.23</v>
      </c>
      <c r="O165" s="59">
        <v>0.18</v>
      </c>
      <c r="P165" s="56">
        <v>104639</v>
      </c>
      <c r="Q165" s="56" t="s">
        <v>231</v>
      </c>
    </row>
    <row r="166" spans="1:17" x14ac:dyDescent="0.25">
      <c r="A166" s="56"/>
      <c r="B166" s="57">
        <v>2000</v>
      </c>
      <c r="C166" s="57">
        <v>40</v>
      </c>
      <c r="D166" s="57">
        <v>44</v>
      </c>
      <c r="E166" s="58">
        <v>6.05</v>
      </c>
      <c r="F166" s="58">
        <v>32.54</v>
      </c>
      <c r="G166" s="58">
        <v>20.100000000000001</v>
      </c>
      <c r="H166" s="58">
        <v>57.53</v>
      </c>
      <c r="I166" s="58">
        <v>23.28</v>
      </c>
      <c r="J166" s="58">
        <v>3.88</v>
      </c>
      <c r="K166" s="58">
        <v>2.72</v>
      </c>
      <c r="L166" s="59">
        <v>7.17</v>
      </c>
      <c r="M166" s="59">
        <v>5.26</v>
      </c>
      <c r="N166" s="59">
        <v>1.77</v>
      </c>
      <c r="O166" s="59">
        <v>0.13</v>
      </c>
      <c r="P166" s="56">
        <v>83859</v>
      </c>
      <c r="Q166" s="56" t="s">
        <v>231</v>
      </c>
    </row>
    <row r="167" spans="1:17" x14ac:dyDescent="0.25">
      <c r="A167" s="56"/>
      <c r="B167" s="57">
        <v>2000</v>
      </c>
      <c r="C167" s="57">
        <v>45</v>
      </c>
      <c r="D167" s="57">
        <v>49</v>
      </c>
      <c r="E167" s="58">
        <v>9.5</v>
      </c>
      <c r="F167" s="58">
        <v>45.17</v>
      </c>
      <c r="G167" s="58">
        <v>27.73</v>
      </c>
      <c r="H167" s="58">
        <v>42.19</v>
      </c>
      <c r="I167" s="58">
        <v>11.18</v>
      </c>
      <c r="J167" s="58">
        <v>3.14</v>
      </c>
      <c r="K167" s="58">
        <v>2.21</v>
      </c>
      <c r="L167" s="59">
        <v>6.21</v>
      </c>
      <c r="M167" s="59">
        <v>4.91</v>
      </c>
      <c r="N167" s="59">
        <v>1.19</v>
      </c>
      <c r="O167" s="59">
        <v>0.11</v>
      </c>
      <c r="P167" s="56">
        <v>85734</v>
      </c>
      <c r="Q167" s="56" t="s">
        <v>231</v>
      </c>
    </row>
    <row r="168" spans="1:17" x14ac:dyDescent="0.25">
      <c r="A168" s="56"/>
      <c r="B168" s="57">
        <v>2000</v>
      </c>
      <c r="C168" s="57">
        <v>50</v>
      </c>
      <c r="D168" s="57">
        <v>54</v>
      </c>
      <c r="E168" s="58">
        <v>13.13</v>
      </c>
      <c r="F168" s="58">
        <v>52.04</v>
      </c>
      <c r="G168" s="58">
        <v>31.94</v>
      </c>
      <c r="H168" s="58">
        <v>32.03</v>
      </c>
      <c r="I168" s="58">
        <v>8.49</v>
      </c>
      <c r="J168" s="58">
        <v>2.81</v>
      </c>
      <c r="K168" s="58">
        <v>1.98</v>
      </c>
      <c r="L168" s="59">
        <v>5.63</v>
      </c>
      <c r="M168" s="59">
        <v>4.6100000000000003</v>
      </c>
      <c r="N168" s="59">
        <v>0.92</v>
      </c>
      <c r="O168" s="59">
        <v>0.1</v>
      </c>
      <c r="P168" s="56">
        <v>62319</v>
      </c>
      <c r="Q168" s="56" t="s">
        <v>231</v>
      </c>
    </row>
    <row r="169" spans="1:17" x14ac:dyDescent="0.25">
      <c r="A169" s="56"/>
      <c r="B169" s="57">
        <v>2000</v>
      </c>
      <c r="C169" s="57">
        <v>55</v>
      </c>
      <c r="D169" s="57">
        <v>59</v>
      </c>
      <c r="E169" s="58">
        <v>20.07</v>
      </c>
      <c r="F169" s="58">
        <v>47.42</v>
      </c>
      <c r="G169" s="58">
        <v>26.21</v>
      </c>
      <c r="H169" s="58">
        <v>29.55</v>
      </c>
      <c r="I169" s="58">
        <v>8.15</v>
      </c>
      <c r="J169" s="58">
        <v>2.95</v>
      </c>
      <c r="K169" s="58">
        <v>2.04</v>
      </c>
      <c r="L169" s="59">
        <v>5.13</v>
      </c>
      <c r="M169" s="59">
        <v>4.16</v>
      </c>
      <c r="N169" s="59">
        <v>0.87</v>
      </c>
      <c r="O169" s="59">
        <v>0.1</v>
      </c>
      <c r="P169" s="56">
        <v>46755</v>
      </c>
      <c r="Q169" s="56" t="s">
        <v>231</v>
      </c>
    </row>
    <row r="170" spans="1:17" x14ac:dyDescent="0.25">
      <c r="A170" s="56"/>
      <c r="B170" s="57">
        <v>2000</v>
      </c>
      <c r="C170" s="57">
        <v>60</v>
      </c>
      <c r="D170" s="57">
        <v>64</v>
      </c>
      <c r="E170" s="58">
        <v>31.78</v>
      </c>
      <c r="F170" s="58">
        <v>44.99</v>
      </c>
      <c r="G170" s="58">
        <v>24.86</v>
      </c>
      <c r="H170" s="58">
        <v>20</v>
      </c>
      <c r="I170" s="58">
        <v>5.51</v>
      </c>
      <c r="J170" s="58">
        <v>3.24</v>
      </c>
      <c r="K170" s="58">
        <v>2.2999999999999998</v>
      </c>
      <c r="L170" s="59">
        <v>4.24</v>
      </c>
      <c r="M170" s="59">
        <v>3.49</v>
      </c>
      <c r="N170" s="59">
        <v>0.64</v>
      </c>
      <c r="O170" s="59">
        <v>0.11</v>
      </c>
      <c r="P170" s="56">
        <v>41456</v>
      </c>
      <c r="Q170" s="56" t="s">
        <v>231</v>
      </c>
    </row>
    <row r="171" spans="1:17" x14ac:dyDescent="0.25">
      <c r="A171" s="56"/>
      <c r="B171" s="57">
        <v>2000</v>
      </c>
      <c r="C171" s="57">
        <v>65</v>
      </c>
      <c r="D171" s="57">
        <v>69</v>
      </c>
      <c r="E171" s="58">
        <v>54.99</v>
      </c>
      <c r="F171" s="58">
        <v>32.96</v>
      </c>
      <c r="G171" s="58">
        <v>11.52</v>
      </c>
      <c r="H171" s="58">
        <v>10.55</v>
      </c>
      <c r="I171" s="58">
        <v>3.03</v>
      </c>
      <c r="J171" s="58">
        <v>1.5</v>
      </c>
      <c r="K171" s="58">
        <v>1.05</v>
      </c>
      <c r="L171" s="59">
        <v>2.44</v>
      </c>
      <c r="M171" s="59">
        <v>2.06</v>
      </c>
      <c r="N171" s="59">
        <v>0.33</v>
      </c>
      <c r="O171" s="59">
        <v>0.05</v>
      </c>
      <c r="P171" s="56">
        <v>35045</v>
      </c>
      <c r="Q171" s="56" t="s">
        <v>231</v>
      </c>
    </row>
    <row r="172" spans="1:17" x14ac:dyDescent="0.25">
      <c r="A172" s="56"/>
      <c r="B172" s="57">
        <v>2000</v>
      </c>
      <c r="C172" s="57">
        <v>70</v>
      </c>
      <c r="D172" s="57">
        <v>74</v>
      </c>
      <c r="E172" s="58">
        <v>54.99</v>
      </c>
      <c r="F172" s="58">
        <v>32.96</v>
      </c>
      <c r="G172" s="58">
        <v>11.52</v>
      </c>
      <c r="H172" s="58">
        <v>10.55</v>
      </c>
      <c r="I172" s="58">
        <v>3.07</v>
      </c>
      <c r="J172" s="58">
        <v>1.5</v>
      </c>
      <c r="K172" s="58">
        <v>1.05</v>
      </c>
      <c r="L172" s="59">
        <v>2.44</v>
      </c>
      <c r="M172" s="59">
        <v>2.06</v>
      </c>
      <c r="N172" s="59">
        <v>0.33</v>
      </c>
      <c r="O172" s="59">
        <v>0.05</v>
      </c>
      <c r="P172" s="56">
        <v>25061</v>
      </c>
      <c r="Q172" s="56" t="s">
        <v>231</v>
      </c>
    </row>
    <row r="173" spans="1:17" x14ac:dyDescent="0.25">
      <c r="A173" s="56"/>
      <c r="B173" s="57">
        <v>2000</v>
      </c>
      <c r="C173" s="57">
        <v>75</v>
      </c>
      <c r="D173" s="57" t="s">
        <v>216</v>
      </c>
      <c r="E173" s="58">
        <v>54.99</v>
      </c>
      <c r="F173" s="58">
        <v>32.96</v>
      </c>
      <c r="G173" s="58">
        <v>7.1</v>
      </c>
      <c r="H173" s="58">
        <v>10.55</v>
      </c>
      <c r="I173" s="58">
        <v>2.9</v>
      </c>
      <c r="J173" s="58">
        <v>1.5</v>
      </c>
      <c r="K173" s="58">
        <v>1.04</v>
      </c>
      <c r="L173" s="59">
        <v>2.2999999999999998</v>
      </c>
      <c r="M173" s="59">
        <v>1.92</v>
      </c>
      <c r="N173" s="59">
        <v>0.33</v>
      </c>
      <c r="O173" s="59">
        <v>0.05</v>
      </c>
      <c r="P173" s="56">
        <v>27123</v>
      </c>
      <c r="Q173" s="56" t="s">
        <v>231</v>
      </c>
    </row>
    <row r="174" spans="1:17" x14ac:dyDescent="0.25">
      <c r="A174" s="56"/>
      <c r="B174" s="57">
        <v>2000</v>
      </c>
      <c r="C174" s="57">
        <v>25</v>
      </c>
      <c r="D174" s="57" t="s">
        <v>216</v>
      </c>
      <c r="E174" s="58">
        <v>13.46</v>
      </c>
      <c r="F174" s="58">
        <v>34.28</v>
      </c>
      <c r="G174" s="58">
        <v>19.79</v>
      </c>
      <c r="H174" s="58">
        <v>47.99</v>
      </c>
      <c r="I174" s="58">
        <v>21.89</v>
      </c>
      <c r="J174" s="58">
        <v>4.2699999999999996</v>
      </c>
      <c r="K174" s="58">
        <v>2.88</v>
      </c>
      <c r="L174" s="59">
        <v>6.47</v>
      </c>
      <c r="M174" s="59">
        <v>4.76</v>
      </c>
      <c r="N174" s="59">
        <v>1.57</v>
      </c>
      <c r="O174" s="59">
        <v>0.14000000000000001</v>
      </c>
      <c r="P174" s="56">
        <v>759352</v>
      </c>
      <c r="Q174" s="56" t="s">
        <v>231</v>
      </c>
    </row>
    <row r="175" spans="1:17" x14ac:dyDescent="0.25">
      <c r="A175" s="56"/>
      <c r="B175" s="57">
        <v>2000</v>
      </c>
      <c r="C175" s="57">
        <v>15</v>
      </c>
      <c r="D175" s="57" t="s">
        <v>216</v>
      </c>
      <c r="E175" s="58">
        <v>10.97</v>
      </c>
      <c r="F175" s="58">
        <v>30.38</v>
      </c>
      <c r="G175" s="58">
        <v>18.329999999999998</v>
      </c>
      <c r="H175" s="58">
        <v>54.06</v>
      </c>
      <c r="I175" s="58">
        <v>27.53</v>
      </c>
      <c r="J175" s="58">
        <v>4.59</v>
      </c>
      <c r="K175" s="58">
        <v>2.75</v>
      </c>
      <c r="L175" s="59">
        <v>6.93</v>
      </c>
      <c r="M175" s="59">
        <v>4.8099999999999996</v>
      </c>
      <c r="N175" s="59">
        <v>1.97</v>
      </c>
      <c r="O175" s="59">
        <v>0.15</v>
      </c>
      <c r="P175" s="56">
        <v>958307</v>
      </c>
      <c r="Q175" s="56" t="s">
        <v>231</v>
      </c>
    </row>
    <row r="176" spans="1:17" x14ac:dyDescent="0.25">
      <c r="A176" s="56"/>
      <c r="B176" s="57"/>
      <c r="C176" s="57"/>
      <c r="D176" s="57"/>
      <c r="E176" s="58"/>
      <c r="F176" s="58"/>
      <c r="G176" s="58"/>
      <c r="H176" s="58"/>
      <c r="I176" s="58"/>
      <c r="J176" s="58"/>
      <c r="K176" s="58"/>
      <c r="L176" s="59"/>
      <c r="M176" s="59"/>
      <c r="N176" s="59"/>
      <c r="O176" s="59"/>
      <c r="P176" s="56"/>
      <c r="Q176" s="56"/>
    </row>
    <row r="177" spans="1:17" x14ac:dyDescent="0.25">
      <c r="A177" s="56"/>
      <c r="B177" s="57">
        <v>2005</v>
      </c>
      <c r="C177" s="57">
        <v>15</v>
      </c>
      <c r="D177" s="57">
        <v>19</v>
      </c>
      <c r="E177" s="58">
        <v>0.49</v>
      </c>
      <c r="F177" s="58">
        <v>11.21</v>
      </c>
      <c r="G177" s="58">
        <v>8.67</v>
      </c>
      <c r="H177" s="58">
        <v>83.36</v>
      </c>
      <c r="I177" s="58">
        <v>44.85</v>
      </c>
      <c r="J177" s="58">
        <v>4.9400000000000004</v>
      </c>
      <c r="K177" s="58">
        <v>0.96</v>
      </c>
      <c r="L177" s="59">
        <v>8.92</v>
      </c>
      <c r="M177" s="59">
        <v>4.91</v>
      </c>
      <c r="N177" s="59">
        <v>3.89</v>
      </c>
      <c r="O177" s="59">
        <v>0.12</v>
      </c>
      <c r="P177" s="56">
        <v>117234</v>
      </c>
      <c r="Q177" s="56" t="s">
        <v>231</v>
      </c>
    </row>
    <row r="178" spans="1:17" x14ac:dyDescent="0.25">
      <c r="A178" s="56"/>
      <c r="B178" s="57">
        <v>2005</v>
      </c>
      <c r="C178" s="57">
        <v>20</v>
      </c>
      <c r="D178" s="57">
        <v>24</v>
      </c>
      <c r="E178" s="58">
        <v>0.76</v>
      </c>
      <c r="F178" s="58">
        <v>8.56</v>
      </c>
      <c r="G178" s="58">
        <v>5.45</v>
      </c>
      <c r="H178" s="58">
        <v>81.180000000000007</v>
      </c>
      <c r="I178" s="58">
        <v>47.26</v>
      </c>
      <c r="J178" s="58">
        <v>9.5</v>
      </c>
      <c r="K178" s="58">
        <v>3.91</v>
      </c>
      <c r="L178" s="59">
        <v>9.2899999999999991</v>
      </c>
      <c r="M178" s="59">
        <v>4.88</v>
      </c>
      <c r="N178" s="59">
        <v>4.1399999999999997</v>
      </c>
      <c r="O178" s="59">
        <v>0.27</v>
      </c>
      <c r="P178" s="56">
        <v>100115</v>
      </c>
      <c r="Q178" s="56" t="s">
        <v>231</v>
      </c>
    </row>
    <row r="179" spans="1:17" x14ac:dyDescent="0.25">
      <c r="A179" s="56"/>
      <c r="B179" s="57">
        <v>2005</v>
      </c>
      <c r="C179" s="57">
        <v>25</v>
      </c>
      <c r="D179" s="57">
        <v>29</v>
      </c>
      <c r="E179" s="58">
        <v>1.43</v>
      </c>
      <c r="F179" s="58">
        <v>15.27</v>
      </c>
      <c r="G179" s="58">
        <v>9.67</v>
      </c>
      <c r="H179" s="58">
        <v>75.69</v>
      </c>
      <c r="I179" s="58">
        <v>42.76</v>
      </c>
      <c r="J179" s="58">
        <v>7.62</v>
      </c>
      <c r="K179" s="58">
        <v>4.68</v>
      </c>
      <c r="L179" s="59">
        <v>8.7899999999999991</v>
      </c>
      <c r="M179" s="59">
        <v>4.79</v>
      </c>
      <c r="N179" s="59">
        <v>3.76</v>
      </c>
      <c r="O179" s="59">
        <v>0.25</v>
      </c>
      <c r="P179" s="56">
        <v>97360</v>
      </c>
      <c r="Q179" s="56" t="s">
        <v>231</v>
      </c>
    </row>
    <row r="180" spans="1:17" x14ac:dyDescent="0.25">
      <c r="A180" s="56"/>
      <c r="B180" s="57">
        <v>2005</v>
      </c>
      <c r="C180" s="57">
        <v>30</v>
      </c>
      <c r="D180" s="57">
        <v>34</v>
      </c>
      <c r="E180" s="58">
        <v>2.04</v>
      </c>
      <c r="F180" s="58">
        <v>22.6</v>
      </c>
      <c r="G180" s="58">
        <v>14.23</v>
      </c>
      <c r="H180" s="58">
        <v>70.05</v>
      </c>
      <c r="I180" s="58">
        <v>36.44</v>
      </c>
      <c r="J180" s="58">
        <v>5.3</v>
      </c>
      <c r="K180" s="58">
        <v>3.32</v>
      </c>
      <c r="L180" s="59">
        <v>8.14</v>
      </c>
      <c r="M180" s="59">
        <v>5.63</v>
      </c>
      <c r="N180" s="59">
        <v>2.34</v>
      </c>
      <c r="O180" s="59">
        <v>0.17</v>
      </c>
      <c r="P180" s="56">
        <v>119970</v>
      </c>
      <c r="Q180" s="56" t="s">
        <v>231</v>
      </c>
    </row>
    <row r="181" spans="1:17" x14ac:dyDescent="0.25">
      <c r="A181" s="56"/>
      <c r="B181" s="57">
        <v>2005</v>
      </c>
      <c r="C181" s="57">
        <v>35</v>
      </c>
      <c r="D181" s="57">
        <v>39</v>
      </c>
      <c r="E181" s="58">
        <v>2.31</v>
      </c>
      <c r="F181" s="58">
        <v>25.43</v>
      </c>
      <c r="G181" s="58">
        <v>15.9</v>
      </c>
      <c r="H181" s="58">
        <v>67.599999999999994</v>
      </c>
      <c r="I181" s="58">
        <v>34.07</v>
      </c>
      <c r="J181" s="58">
        <v>4.66</v>
      </c>
      <c r="K181" s="58">
        <v>3.26</v>
      </c>
      <c r="L181" s="59">
        <v>7.95</v>
      </c>
      <c r="M181" s="59">
        <v>5.58</v>
      </c>
      <c r="N181" s="59">
        <v>2.2200000000000002</v>
      </c>
      <c r="O181" s="59">
        <v>0.16</v>
      </c>
      <c r="P181" s="56">
        <v>125373</v>
      </c>
      <c r="Q181" s="56" t="s">
        <v>231</v>
      </c>
    </row>
    <row r="182" spans="1:17" x14ac:dyDescent="0.25">
      <c r="A182" s="56"/>
      <c r="B182" s="57">
        <v>2005</v>
      </c>
      <c r="C182" s="57">
        <v>40</v>
      </c>
      <c r="D182" s="57">
        <v>44</v>
      </c>
      <c r="E182" s="58">
        <v>3.34</v>
      </c>
      <c r="F182" s="58">
        <v>26.4</v>
      </c>
      <c r="G182" s="58">
        <v>16.41</v>
      </c>
      <c r="H182" s="58">
        <v>66.34</v>
      </c>
      <c r="I182" s="58">
        <v>29.46</v>
      </c>
      <c r="J182" s="58">
        <v>3.92</v>
      </c>
      <c r="K182" s="58">
        <v>2.73</v>
      </c>
      <c r="L182" s="59">
        <v>7.71</v>
      </c>
      <c r="M182" s="59">
        <v>5.5</v>
      </c>
      <c r="N182" s="59">
        <v>2.0699999999999998</v>
      </c>
      <c r="O182" s="59">
        <v>0.13</v>
      </c>
      <c r="P182" s="56">
        <v>103573</v>
      </c>
      <c r="Q182" s="56" t="s">
        <v>231</v>
      </c>
    </row>
    <row r="183" spans="1:17" x14ac:dyDescent="0.25">
      <c r="A183" s="56"/>
      <c r="B183" s="57">
        <v>2005</v>
      </c>
      <c r="C183" s="57">
        <v>45</v>
      </c>
      <c r="D183" s="57">
        <v>49</v>
      </c>
      <c r="E183" s="58">
        <v>4.8499999999999996</v>
      </c>
      <c r="F183" s="58">
        <v>30.42</v>
      </c>
      <c r="G183" s="58">
        <v>18.79</v>
      </c>
      <c r="H183" s="58">
        <v>61.65</v>
      </c>
      <c r="I183" s="58">
        <v>23</v>
      </c>
      <c r="J183" s="58">
        <v>3.09</v>
      </c>
      <c r="K183" s="58">
        <v>2.16</v>
      </c>
      <c r="L183" s="59">
        <v>7.28</v>
      </c>
      <c r="M183" s="59">
        <v>5.36</v>
      </c>
      <c r="N183" s="59">
        <v>1.82</v>
      </c>
      <c r="O183" s="59">
        <v>0.1</v>
      </c>
      <c r="P183" s="56">
        <v>82643</v>
      </c>
      <c r="Q183" s="56" t="s">
        <v>231</v>
      </c>
    </row>
    <row r="184" spans="1:17" x14ac:dyDescent="0.25">
      <c r="A184" s="56"/>
      <c r="B184" s="57">
        <v>2005</v>
      </c>
      <c r="C184" s="57">
        <v>50</v>
      </c>
      <c r="D184" s="57">
        <v>54</v>
      </c>
      <c r="E184" s="58">
        <v>9.32</v>
      </c>
      <c r="F184" s="58">
        <v>46.58</v>
      </c>
      <c r="G184" s="58">
        <v>28.59</v>
      </c>
      <c r="H184" s="58">
        <v>41.93</v>
      </c>
      <c r="I184" s="58">
        <v>11.08</v>
      </c>
      <c r="J184" s="58">
        <v>2.17</v>
      </c>
      <c r="K184" s="58">
        <v>1.53</v>
      </c>
      <c r="L184" s="59">
        <v>6.12</v>
      </c>
      <c r="M184" s="59">
        <v>4.9000000000000004</v>
      </c>
      <c r="N184" s="59">
        <v>1.1499999999999999</v>
      </c>
      <c r="O184" s="59">
        <v>7.0000000000000007E-2</v>
      </c>
      <c r="P184" s="56">
        <v>83835</v>
      </c>
      <c r="Q184" s="56" t="s">
        <v>231</v>
      </c>
    </row>
    <row r="185" spans="1:17" x14ac:dyDescent="0.25">
      <c r="A185" s="56"/>
      <c r="B185" s="57">
        <v>2005</v>
      </c>
      <c r="C185" s="57">
        <v>55</v>
      </c>
      <c r="D185" s="57">
        <v>59</v>
      </c>
      <c r="E185" s="58">
        <v>11.31</v>
      </c>
      <c r="F185" s="58">
        <v>50.35</v>
      </c>
      <c r="G185" s="58">
        <v>30.91</v>
      </c>
      <c r="H185" s="58">
        <v>36.35</v>
      </c>
      <c r="I185" s="58">
        <v>9.61</v>
      </c>
      <c r="J185" s="58">
        <v>1.99</v>
      </c>
      <c r="K185" s="58">
        <v>1.37</v>
      </c>
      <c r="L185" s="59">
        <v>5.8</v>
      </c>
      <c r="M185" s="59">
        <v>4.74</v>
      </c>
      <c r="N185" s="59">
        <v>1</v>
      </c>
      <c r="O185" s="59">
        <v>7.0000000000000007E-2</v>
      </c>
      <c r="P185" s="56">
        <v>60066</v>
      </c>
      <c r="Q185" s="56" t="s">
        <v>231</v>
      </c>
    </row>
    <row r="186" spans="1:17" x14ac:dyDescent="0.25">
      <c r="A186" s="56"/>
      <c r="B186" s="57">
        <v>2005</v>
      </c>
      <c r="C186" s="57">
        <v>60</v>
      </c>
      <c r="D186" s="57">
        <v>64</v>
      </c>
      <c r="E186" s="58">
        <v>20.23</v>
      </c>
      <c r="F186" s="58">
        <v>48.95</v>
      </c>
      <c r="G186" s="58">
        <v>27.06</v>
      </c>
      <c r="H186" s="58">
        <v>28.46</v>
      </c>
      <c r="I186" s="58">
        <v>8.31</v>
      </c>
      <c r="J186" s="58">
        <v>2.36</v>
      </c>
      <c r="K186" s="58">
        <v>1.67</v>
      </c>
      <c r="L186" s="59">
        <v>5.04</v>
      </c>
      <c r="M186" s="59">
        <v>4.13</v>
      </c>
      <c r="N186" s="59">
        <v>0.83</v>
      </c>
      <c r="O186" s="59">
        <v>0.08</v>
      </c>
      <c r="P186" s="56">
        <v>43887</v>
      </c>
      <c r="Q186" s="56" t="s">
        <v>231</v>
      </c>
    </row>
    <row r="187" spans="1:17" x14ac:dyDescent="0.25">
      <c r="A187" s="56"/>
      <c r="B187" s="57">
        <v>2005</v>
      </c>
      <c r="C187" s="57">
        <v>65</v>
      </c>
      <c r="D187" s="57">
        <v>69</v>
      </c>
      <c r="E187" s="58">
        <v>26.91</v>
      </c>
      <c r="F187" s="58">
        <v>48.24</v>
      </c>
      <c r="G187" s="58">
        <v>26.66</v>
      </c>
      <c r="H187" s="58">
        <v>22.38</v>
      </c>
      <c r="I187" s="58">
        <v>6.53</v>
      </c>
      <c r="J187" s="58">
        <v>2.4700000000000002</v>
      </c>
      <c r="K187" s="58">
        <v>1.72</v>
      </c>
      <c r="L187" s="59">
        <v>4.5</v>
      </c>
      <c r="M187" s="59">
        <v>3.74</v>
      </c>
      <c r="N187" s="59">
        <v>0.68</v>
      </c>
      <c r="O187" s="59">
        <v>0.08</v>
      </c>
      <c r="P187" s="56">
        <v>37263</v>
      </c>
      <c r="Q187" s="56" t="s">
        <v>231</v>
      </c>
    </row>
    <row r="188" spans="1:17" x14ac:dyDescent="0.25">
      <c r="A188" s="56"/>
      <c r="B188" s="57">
        <v>2005</v>
      </c>
      <c r="C188" s="57">
        <v>70</v>
      </c>
      <c r="D188" s="57">
        <v>74</v>
      </c>
      <c r="E188" s="58">
        <v>48.43</v>
      </c>
      <c r="F188" s="58">
        <v>38.11</v>
      </c>
      <c r="G188" s="58">
        <v>13.32</v>
      </c>
      <c r="H188" s="58">
        <v>12.12</v>
      </c>
      <c r="I188" s="58">
        <v>3.7</v>
      </c>
      <c r="J188" s="58">
        <v>1.34</v>
      </c>
      <c r="K188" s="58">
        <v>0.93</v>
      </c>
      <c r="L188" s="59">
        <v>2.77</v>
      </c>
      <c r="M188" s="59">
        <v>2.35</v>
      </c>
      <c r="N188" s="59">
        <v>0.37</v>
      </c>
      <c r="O188" s="59">
        <v>0.05</v>
      </c>
      <c r="P188" s="56">
        <v>29300</v>
      </c>
      <c r="Q188" s="56" t="s">
        <v>231</v>
      </c>
    </row>
    <row r="189" spans="1:17" x14ac:dyDescent="0.25">
      <c r="A189" s="56"/>
      <c r="B189" s="57">
        <v>2005</v>
      </c>
      <c r="C189" s="57">
        <v>75</v>
      </c>
      <c r="D189" s="57" t="s">
        <v>216</v>
      </c>
      <c r="E189" s="58">
        <v>48.43</v>
      </c>
      <c r="F189" s="58">
        <v>38.11</v>
      </c>
      <c r="G189" s="58">
        <v>10.66</v>
      </c>
      <c r="H189" s="58">
        <v>12.12</v>
      </c>
      <c r="I189" s="58">
        <v>3.69</v>
      </c>
      <c r="J189" s="58">
        <v>1.34</v>
      </c>
      <c r="K189" s="58">
        <v>0.93</v>
      </c>
      <c r="L189" s="59">
        <v>2.69</v>
      </c>
      <c r="M189" s="59">
        <v>2.27</v>
      </c>
      <c r="N189" s="59">
        <v>0.37</v>
      </c>
      <c r="O189" s="59">
        <v>0.05</v>
      </c>
      <c r="P189" s="56">
        <v>33457</v>
      </c>
      <c r="Q189" s="56" t="s">
        <v>231</v>
      </c>
    </row>
    <row r="190" spans="1:17" x14ac:dyDescent="0.25">
      <c r="A190" s="56"/>
      <c r="B190" s="57">
        <v>2005</v>
      </c>
      <c r="C190" s="57">
        <v>25</v>
      </c>
      <c r="D190" s="57" t="s">
        <v>216</v>
      </c>
      <c r="E190" s="58">
        <v>9.56</v>
      </c>
      <c r="F190" s="58">
        <v>31.71</v>
      </c>
      <c r="G190" s="58">
        <v>18.78</v>
      </c>
      <c r="H190" s="58">
        <v>54.8</v>
      </c>
      <c r="I190" s="58">
        <v>22.7</v>
      </c>
      <c r="J190" s="58">
        <v>3.92</v>
      </c>
      <c r="K190" s="58">
        <v>2.66</v>
      </c>
      <c r="L190" s="59">
        <v>6.86</v>
      </c>
      <c r="M190" s="59">
        <v>4.9400000000000004</v>
      </c>
      <c r="N190" s="59">
        <v>1.79</v>
      </c>
      <c r="O190" s="59">
        <v>0.13</v>
      </c>
      <c r="P190" s="56">
        <v>816727</v>
      </c>
      <c r="Q190" s="56" t="s">
        <v>231</v>
      </c>
    </row>
    <row r="191" spans="1:17" x14ac:dyDescent="0.25">
      <c r="A191" s="56"/>
      <c r="B191" s="57">
        <v>2005</v>
      </c>
      <c r="C191" s="57">
        <v>15</v>
      </c>
      <c r="D191" s="57" t="s">
        <v>216</v>
      </c>
      <c r="E191" s="58">
        <v>7.68</v>
      </c>
      <c r="F191" s="58">
        <v>27.15</v>
      </c>
      <c r="G191" s="58">
        <v>16.760000000000002</v>
      </c>
      <c r="H191" s="58">
        <v>60.59</v>
      </c>
      <c r="I191" s="58">
        <v>26.93</v>
      </c>
      <c r="J191" s="58">
        <v>4.58</v>
      </c>
      <c r="K191" s="58">
        <v>2.73</v>
      </c>
      <c r="L191" s="59">
        <v>7.29</v>
      </c>
      <c r="M191" s="59">
        <v>4.96</v>
      </c>
      <c r="N191" s="59">
        <v>2.1800000000000002</v>
      </c>
      <c r="O191" s="59">
        <v>0.15</v>
      </c>
      <c r="P191" s="56">
        <v>1034076</v>
      </c>
      <c r="Q191" s="56" t="s">
        <v>231</v>
      </c>
    </row>
    <row r="192" spans="1:17" x14ac:dyDescent="0.25">
      <c r="A192" s="56"/>
      <c r="B192" s="57"/>
      <c r="C192" s="57"/>
      <c r="D192" s="57"/>
      <c r="E192" s="58"/>
      <c r="F192" s="58"/>
      <c r="G192" s="58"/>
      <c r="H192" s="58"/>
      <c r="I192" s="58"/>
      <c r="J192" s="58"/>
      <c r="K192" s="58"/>
      <c r="L192" s="59"/>
      <c r="M192" s="59"/>
      <c r="N192" s="59"/>
      <c r="O192" s="59"/>
      <c r="P192" s="56"/>
      <c r="Q192" s="56"/>
    </row>
    <row r="193" spans="1:17" x14ac:dyDescent="0.25">
      <c r="A193" s="56"/>
      <c r="B193" s="57">
        <v>2010</v>
      </c>
      <c r="C193" s="57">
        <v>15</v>
      </c>
      <c r="D193" s="57">
        <v>19</v>
      </c>
      <c r="E193" s="58">
        <v>0.47</v>
      </c>
      <c r="F193" s="58">
        <v>6.53</v>
      </c>
      <c r="G193" s="58">
        <v>5.08</v>
      </c>
      <c r="H193" s="58">
        <v>89.63</v>
      </c>
      <c r="I193" s="58">
        <v>44.43</v>
      </c>
      <c r="J193" s="58">
        <v>3.38</v>
      </c>
      <c r="K193" s="58">
        <v>0.65</v>
      </c>
      <c r="L193" s="59">
        <v>9.25</v>
      </c>
      <c r="M193" s="59">
        <v>4.9400000000000004</v>
      </c>
      <c r="N193" s="59">
        <v>4.22</v>
      </c>
      <c r="O193" s="59">
        <v>0.08</v>
      </c>
      <c r="P193" s="56">
        <v>101995</v>
      </c>
      <c r="Q193" s="56" t="s">
        <v>231</v>
      </c>
    </row>
    <row r="194" spans="1:17" x14ac:dyDescent="0.25">
      <c r="A194" s="56"/>
      <c r="B194" s="57">
        <v>2010</v>
      </c>
      <c r="C194" s="57">
        <v>20</v>
      </c>
      <c r="D194" s="57">
        <v>24</v>
      </c>
      <c r="E194" s="58">
        <v>0.53</v>
      </c>
      <c r="F194" s="58">
        <v>6.82</v>
      </c>
      <c r="G194" s="58">
        <v>4.37</v>
      </c>
      <c r="H194" s="58">
        <v>81.069999999999993</v>
      </c>
      <c r="I194" s="58">
        <v>34.49</v>
      </c>
      <c r="J194" s="58">
        <v>11.58</v>
      </c>
      <c r="K194" s="58">
        <v>4.75</v>
      </c>
      <c r="L194" s="59">
        <v>9.17</v>
      </c>
      <c r="M194" s="59">
        <v>4.91</v>
      </c>
      <c r="N194" s="59">
        <v>3.93</v>
      </c>
      <c r="O194" s="59">
        <v>0.33</v>
      </c>
      <c r="P194" s="56">
        <v>116599</v>
      </c>
      <c r="Q194" s="56" t="s">
        <v>231</v>
      </c>
    </row>
    <row r="195" spans="1:17" x14ac:dyDescent="0.25">
      <c r="A195" s="56"/>
      <c r="B195" s="57">
        <v>2010</v>
      </c>
      <c r="C195" s="57">
        <v>25</v>
      </c>
      <c r="D195" s="57">
        <v>29</v>
      </c>
      <c r="E195" s="58">
        <v>0.76</v>
      </c>
      <c r="F195" s="58">
        <v>8.56</v>
      </c>
      <c r="G195" s="58">
        <v>5.45</v>
      </c>
      <c r="H195" s="58">
        <v>81.180000000000007</v>
      </c>
      <c r="I195" s="58">
        <v>29</v>
      </c>
      <c r="J195" s="58">
        <v>9.5</v>
      </c>
      <c r="K195" s="58">
        <v>5.83</v>
      </c>
      <c r="L195" s="59">
        <v>8.8699999999999992</v>
      </c>
      <c r="M195" s="59">
        <v>4.88</v>
      </c>
      <c r="N195" s="59">
        <v>3.68</v>
      </c>
      <c r="O195" s="59">
        <v>0.31</v>
      </c>
      <c r="P195" s="56">
        <v>99322</v>
      </c>
      <c r="Q195" s="56" t="s">
        <v>231</v>
      </c>
    </row>
    <row r="196" spans="1:17" x14ac:dyDescent="0.25">
      <c r="A196" s="56"/>
      <c r="B196" s="57">
        <v>2010</v>
      </c>
      <c r="C196" s="57">
        <v>30</v>
      </c>
      <c r="D196" s="57">
        <v>34</v>
      </c>
      <c r="E196" s="58">
        <v>1.08</v>
      </c>
      <c r="F196" s="58">
        <v>12.87</v>
      </c>
      <c r="G196" s="58">
        <v>8.15</v>
      </c>
      <c r="H196" s="58">
        <v>79.599999999999994</v>
      </c>
      <c r="I196" s="58">
        <v>26.32</v>
      </c>
      <c r="J196" s="58">
        <v>6.46</v>
      </c>
      <c r="K196" s="58">
        <v>4.04</v>
      </c>
      <c r="L196" s="59">
        <v>8.44</v>
      </c>
      <c r="M196" s="59">
        <v>4.83</v>
      </c>
      <c r="N196" s="59">
        <v>3.4</v>
      </c>
      <c r="O196" s="59">
        <v>0.21</v>
      </c>
      <c r="P196" s="56">
        <v>96523</v>
      </c>
      <c r="Q196" s="56" t="s">
        <v>231</v>
      </c>
    </row>
    <row r="197" spans="1:17" x14ac:dyDescent="0.25">
      <c r="A197" s="56"/>
      <c r="B197" s="57">
        <v>2010</v>
      </c>
      <c r="C197" s="57">
        <v>35</v>
      </c>
      <c r="D197" s="57">
        <v>39</v>
      </c>
      <c r="E197" s="58">
        <v>1.69</v>
      </c>
      <c r="F197" s="58">
        <v>20.92</v>
      </c>
      <c r="G197" s="58">
        <v>13.17</v>
      </c>
      <c r="H197" s="58">
        <v>73.77</v>
      </c>
      <c r="I197" s="58">
        <v>19.309999999999999</v>
      </c>
      <c r="J197" s="58">
        <v>3.62</v>
      </c>
      <c r="K197" s="58">
        <v>2.52</v>
      </c>
      <c r="L197" s="59">
        <v>7.8</v>
      </c>
      <c r="M197" s="59">
        <v>5.67</v>
      </c>
      <c r="N197" s="59">
        <v>2.0099999999999998</v>
      </c>
      <c r="O197" s="59">
        <v>0.12</v>
      </c>
      <c r="P197" s="56">
        <v>118961</v>
      </c>
      <c r="Q197" s="56" t="s">
        <v>231</v>
      </c>
    </row>
    <row r="198" spans="1:17" x14ac:dyDescent="0.25">
      <c r="A198" s="56"/>
      <c r="B198" s="57">
        <v>2010</v>
      </c>
      <c r="C198" s="57">
        <v>40</v>
      </c>
      <c r="D198" s="57">
        <v>44</v>
      </c>
      <c r="E198" s="58">
        <v>1.69</v>
      </c>
      <c r="F198" s="58">
        <v>20.92</v>
      </c>
      <c r="G198" s="58">
        <v>13.09</v>
      </c>
      <c r="H198" s="58">
        <v>73.77</v>
      </c>
      <c r="I198" s="58">
        <v>19.309999999999999</v>
      </c>
      <c r="J198" s="58">
        <v>3.62</v>
      </c>
      <c r="K198" s="58">
        <v>2.52</v>
      </c>
      <c r="L198" s="59">
        <v>7.79</v>
      </c>
      <c r="M198" s="59">
        <v>5.66</v>
      </c>
      <c r="N198" s="59">
        <v>2.0099999999999998</v>
      </c>
      <c r="O198" s="59">
        <v>0.12</v>
      </c>
      <c r="P198" s="56">
        <v>124163</v>
      </c>
      <c r="Q198" s="56" t="s">
        <v>231</v>
      </c>
    </row>
    <row r="199" spans="1:17" x14ac:dyDescent="0.25">
      <c r="A199" s="56"/>
      <c r="B199" s="57">
        <v>2010</v>
      </c>
      <c r="C199" s="57">
        <v>45</v>
      </c>
      <c r="D199" s="57">
        <v>49</v>
      </c>
      <c r="E199" s="58">
        <v>3.4</v>
      </c>
      <c r="F199" s="58">
        <v>27.83</v>
      </c>
      <c r="G199" s="58">
        <v>17.3</v>
      </c>
      <c r="H199" s="58">
        <v>66.67</v>
      </c>
      <c r="I199" s="58">
        <v>21.8</v>
      </c>
      <c r="J199" s="58">
        <v>2.11</v>
      </c>
      <c r="K199" s="58">
        <v>1.48</v>
      </c>
      <c r="L199" s="59">
        <v>7.41</v>
      </c>
      <c r="M199" s="59">
        <v>5.48</v>
      </c>
      <c r="N199" s="59">
        <v>1.85</v>
      </c>
      <c r="O199" s="59">
        <v>7.0000000000000007E-2</v>
      </c>
      <c r="P199" s="56">
        <v>102204</v>
      </c>
      <c r="Q199" s="56" t="s">
        <v>231</v>
      </c>
    </row>
    <row r="200" spans="1:17" x14ac:dyDescent="0.25">
      <c r="A200" s="56"/>
      <c r="B200" s="57">
        <v>2010</v>
      </c>
      <c r="C200" s="57">
        <v>50</v>
      </c>
      <c r="D200" s="57">
        <v>54</v>
      </c>
      <c r="E200" s="58">
        <v>3.4</v>
      </c>
      <c r="F200" s="58">
        <v>27.83</v>
      </c>
      <c r="G200" s="58">
        <v>17.190000000000001</v>
      </c>
      <c r="H200" s="58">
        <v>66.67</v>
      </c>
      <c r="I200" s="58">
        <v>21.8</v>
      </c>
      <c r="J200" s="58">
        <v>2.11</v>
      </c>
      <c r="K200" s="58">
        <v>1.48</v>
      </c>
      <c r="L200" s="59">
        <v>7.4</v>
      </c>
      <c r="M200" s="59">
        <v>5.48</v>
      </c>
      <c r="N200" s="59">
        <v>1.85</v>
      </c>
      <c r="O200" s="59">
        <v>7.0000000000000007E-2</v>
      </c>
      <c r="P200" s="56">
        <v>80952</v>
      </c>
      <c r="Q200" s="56" t="s">
        <v>231</v>
      </c>
    </row>
    <row r="201" spans="1:17" x14ac:dyDescent="0.25">
      <c r="A201" s="56"/>
      <c r="B201" s="57">
        <v>2010</v>
      </c>
      <c r="C201" s="57">
        <v>55</v>
      </c>
      <c r="D201" s="57">
        <v>59</v>
      </c>
      <c r="E201" s="58">
        <v>9.1</v>
      </c>
      <c r="F201" s="58">
        <v>48.3</v>
      </c>
      <c r="G201" s="58">
        <v>29.65</v>
      </c>
      <c r="H201" s="58">
        <v>41.61</v>
      </c>
      <c r="I201" s="58">
        <v>10.96</v>
      </c>
      <c r="J201" s="58">
        <v>0.99</v>
      </c>
      <c r="K201" s="58">
        <v>0.68</v>
      </c>
      <c r="L201" s="59">
        <v>6.02</v>
      </c>
      <c r="M201" s="59">
        <v>4.8899999999999997</v>
      </c>
      <c r="N201" s="59">
        <v>1.0900000000000001</v>
      </c>
      <c r="O201" s="59">
        <v>0.03</v>
      </c>
      <c r="P201" s="56">
        <v>81057</v>
      </c>
      <c r="Q201" s="56" t="s">
        <v>231</v>
      </c>
    </row>
    <row r="202" spans="1:17" x14ac:dyDescent="0.25">
      <c r="A202" s="56"/>
      <c r="B202" s="57">
        <v>2010</v>
      </c>
      <c r="C202" s="57">
        <v>60</v>
      </c>
      <c r="D202" s="57">
        <v>64</v>
      </c>
      <c r="E202" s="58">
        <v>9.1</v>
      </c>
      <c r="F202" s="58">
        <v>48.3</v>
      </c>
      <c r="G202" s="58">
        <v>29.65</v>
      </c>
      <c r="H202" s="58">
        <v>41.61</v>
      </c>
      <c r="I202" s="58">
        <v>10.96</v>
      </c>
      <c r="J202" s="58">
        <v>0.99</v>
      </c>
      <c r="K202" s="58">
        <v>0.7</v>
      </c>
      <c r="L202" s="59">
        <v>6.02</v>
      </c>
      <c r="M202" s="59">
        <v>4.8899999999999997</v>
      </c>
      <c r="N202" s="59">
        <v>1.0900000000000001</v>
      </c>
      <c r="O202" s="59">
        <v>0.03</v>
      </c>
      <c r="P202" s="56">
        <v>56704</v>
      </c>
      <c r="Q202" s="56" t="s">
        <v>231</v>
      </c>
    </row>
    <row r="203" spans="1:17" x14ac:dyDescent="0.25">
      <c r="A203" s="56"/>
      <c r="B203" s="57">
        <v>2010</v>
      </c>
      <c r="C203" s="57">
        <v>65</v>
      </c>
      <c r="D203" s="57">
        <v>69</v>
      </c>
      <c r="E203" s="58">
        <v>20.43</v>
      </c>
      <c r="F203" s="58">
        <v>50.81</v>
      </c>
      <c r="G203" s="58">
        <v>28.08</v>
      </c>
      <c r="H203" s="58">
        <v>27.12</v>
      </c>
      <c r="I203" s="58">
        <v>8.56</v>
      </c>
      <c r="J203" s="58">
        <v>1.64</v>
      </c>
      <c r="K203" s="58">
        <v>1.1399999999999999</v>
      </c>
      <c r="L203" s="59">
        <v>4.93</v>
      </c>
      <c r="M203" s="59">
        <v>4.09</v>
      </c>
      <c r="N203" s="59">
        <v>0.78</v>
      </c>
      <c r="O203" s="59">
        <v>0.06</v>
      </c>
      <c r="P203" s="56">
        <v>39791</v>
      </c>
      <c r="Q203" s="56" t="s">
        <v>231</v>
      </c>
    </row>
    <row r="204" spans="1:17" x14ac:dyDescent="0.25">
      <c r="A204" s="56"/>
      <c r="B204" s="57">
        <v>2010</v>
      </c>
      <c r="C204" s="57">
        <v>70</v>
      </c>
      <c r="D204" s="57">
        <v>74</v>
      </c>
      <c r="E204" s="58">
        <v>20.43</v>
      </c>
      <c r="F204" s="58">
        <v>50.81</v>
      </c>
      <c r="G204" s="58">
        <v>28.08</v>
      </c>
      <c r="H204" s="58">
        <v>27.12</v>
      </c>
      <c r="I204" s="58">
        <v>8.56</v>
      </c>
      <c r="J204" s="58">
        <v>1.64</v>
      </c>
      <c r="K204" s="58">
        <v>1.1399999999999999</v>
      </c>
      <c r="L204" s="59">
        <v>4.93</v>
      </c>
      <c r="M204" s="59">
        <v>4.09</v>
      </c>
      <c r="N204" s="59">
        <v>0.78</v>
      </c>
      <c r="O204" s="59">
        <v>0.06</v>
      </c>
      <c r="P204" s="56">
        <v>31542</v>
      </c>
      <c r="Q204" s="56" t="s">
        <v>231</v>
      </c>
    </row>
    <row r="205" spans="1:17" x14ac:dyDescent="0.25">
      <c r="A205" s="56"/>
      <c r="B205" s="57">
        <v>2010</v>
      </c>
      <c r="C205" s="57">
        <v>75</v>
      </c>
      <c r="D205" s="57" t="s">
        <v>216</v>
      </c>
      <c r="E205" s="58">
        <v>40.68</v>
      </c>
      <c r="F205" s="58">
        <v>44.23</v>
      </c>
      <c r="G205" s="58">
        <v>13.81</v>
      </c>
      <c r="H205" s="58">
        <v>14.01</v>
      </c>
      <c r="I205" s="58">
        <v>4.6399999999999997</v>
      </c>
      <c r="J205" s="58">
        <v>1.07</v>
      </c>
      <c r="K205" s="58">
        <v>0.74</v>
      </c>
      <c r="L205" s="59">
        <v>3.1</v>
      </c>
      <c r="M205" s="59">
        <v>2.65</v>
      </c>
      <c r="N205" s="59">
        <v>0.42</v>
      </c>
      <c r="O205" s="59">
        <v>0.04</v>
      </c>
      <c r="P205" s="56">
        <v>40880</v>
      </c>
      <c r="Q205" s="56" t="s">
        <v>231</v>
      </c>
    </row>
    <row r="206" spans="1:17" x14ac:dyDescent="0.25">
      <c r="A206" s="56"/>
      <c r="B206" s="57">
        <v>2010</v>
      </c>
      <c r="C206" s="57">
        <v>25</v>
      </c>
      <c r="D206" s="57" t="s">
        <v>216</v>
      </c>
      <c r="E206" s="58">
        <v>6.59</v>
      </c>
      <c r="F206" s="58">
        <v>28.09</v>
      </c>
      <c r="G206" s="58">
        <v>16.98</v>
      </c>
      <c r="H206" s="58">
        <v>61.75</v>
      </c>
      <c r="I206" s="58">
        <v>18.739999999999998</v>
      </c>
      <c r="J206" s="58">
        <v>3.58</v>
      </c>
      <c r="K206" s="58">
        <v>2.4300000000000002</v>
      </c>
      <c r="L206" s="59">
        <v>7.12</v>
      </c>
      <c r="M206" s="59">
        <v>5.07</v>
      </c>
      <c r="N206" s="59">
        <v>1.92</v>
      </c>
      <c r="O206" s="59">
        <v>0.12</v>
      </c>
      <c r="P206" s="56">
        <v>872099</v>
      </c>
      <c r="Q206" s="56" t="s">
        <v>231</v>
      </c>
    </row>
    <row r="207" spans="1:17" x14ac:dyDescent="0.25">
      <c r="A207" s="56"/>
      <c r="B207" s="57">
        <v>2010</v>
      </c>
      <c r="C207" s="57">
        <v>15</v>
      </c>
      <c r="D207" s="57" t="s">
        <v>216</v>
      </c>
      <c r="E207" s="58">
        <v>5.35</v>
      </c>
      <c r="F207" s="58">
        <v>23.71</v>
      </c>
      <c r="G207" s="58">
        <v>14.81</v>
      </c>
      <c r="H207" s="58">
        <v>66.47</v>
      </c>
      <c r="I207" s="58">
        <v>22.85</v>
      </c>
      <c r="J207" s="58">
        <v>4.4800000000000004</v>
      </c>
      <c r="K207" s="58">
        <v>2.71</v>
      </c>
      <c r="L207" s="59">
        <v>7.51</v>
      </c>
      <c r="M207" s="59">
        <v>5.07</v>
      </c>
      <c r="N207" s="59">
        <v>2.2999999999999998</v>
      </c>
      <c r="O207" s="59">
        <v>0.14000000000000001</v>
      </c>
      <c r="P207" s="56">
        <v>1090693</v>
      </c>
      <c r="Q207" s="56" t="s">
        <v>231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33"/>
  <sheetViews>
    <sheetView workbookViewId="0">
      <selection activeCell="P13" sqref="P13:T21"/>
    </sheetView>
  </sheetViews>
  <sheetFormatPr defaultRowHeight="15" x14ac:dyDescent="0.25"/>
  <cols>
    <col min="4" max="4" width="9.140625" customWidth="1"/>
    <col min="9" max="9" width="1.85546875" customWidth="1"/>
  </cols>
  <sheetData>
    <row r="1" spans="1:15" x14ac:dyDescent="0.25">
      <c r="A1" s="7" t="str">
        <f>"Aggregate values, "&amp;country</f>
        <v>Aggregate values, Poor, Nigeria--&gt;China</v>
      </c>
      <c r="B1" s="7"/>
      <c r="C1" s="7"/>
      <c r="D1" s="7"/>
      <c r="E1" s="7"/>
      <c r="F1" s="7"/>
      <c r="G1" s="7"/>
      <c r="H1" s="7"/>
      <c r="I1" s="7"/>
      <c r="J1" s="7"/>
      <c r="K1" s="7"/>
    </row>
    <row r="2" spans="1:15" x14ac:dyDescent="0.25">
      <c r="C2" s="92" t="s">
        <v>200</v>
      </c>
      <c r="D2" s="92"/>
      <c r="E2" s="92"/>
      <c r="F2" s="92"/>
      <c r="G2" s="92"/>
      <c r="H2" s="92"/>
      <c r="J2" s="10" t="s">
        <v>192</v>
      </c>
      <c r="K2" s="10"/>
    </row>
    <row r="3" spans="1:15" x14ac:dyDescent="0.25">
      <c r="A3" s="7"/>
      <c r="B3" s="36" t="s">
        <v>199</v>
      </c>
      <c r="C3" s="36" t="s">
        <v>103</v>
      </c>
      <c r="D3" s="36" t="s">
        <v>101</v>
      </c>
      <c r="E3" s="36" t="s">
        <v>104</v>
      </c>
      <c r="F3" s="36" t="s">
        <v>102</v>
      </c>
      <c r="G3" s="36" t="s">
        <v>105</v>
      </c>
      <c r="H3" s="36" t="s">
        <v>106</v>
      </c>
      <c r="J3" s="38" t="s">
        <v>193</v>
      </c>
      <c r="K3" s="38" t="s">
        <v>207</v>
      </c>
    </row>
    <row r="4" spans="1:15" x14ac:dyDescent="0.25">
      <c r="A4">
        <v>1950</v>
      </c>
      <c r="B4" s="47">
        <f>'Econ aggregates'!H11</f>
        <v>37859.743999999992</v>
      </c>
      <c r="C4" s="47">
        <f>'Econ aggregates'!B11</f>
        <v>4865946.0575628029</v>
      </c>
      <c r="D4" s="47">
        <f>'Econ aggregates'!C11</f>
        <v>14597838.17268841</v>
      </c>
      <c r="E4" s="47">
        <f>'Econ aggregates'!D11</f>
        <v>4721164.4890757734</v>
      </c>
      <c r="F4" s="47">
        <f>'Econ aggregates'!E11</f>
        <v>12975.856153500807</v>
      </c>
      <c r="G4" s="48">
        <f>'Econ aggregates'!F11</f>
        <v>1</v>
      </c>
      <c r="H4" s="47">
        <f>'Econ aggregates'!G11</f>
        <v>12975.856153500807</v>
      </c>
      <c r="I4" s="40"/>
      <c r="J4" s="47">
        <f>'Econ aggregates'!P12</f>
        <v>3920052.1611476266</v>
      </c>
      <c r="K4" s="47">
        <f>'Econ aggregates'!Q12</f>
        <v>3539790.6572023728</v>
      </c>
    </row>
    <row r="5" spans="1:15" x14ac:dyDescent="0.25">
      <c r="A5">
        <v>1975</v>
      </c>
      <c r="B5" s="47">
        <f>'Econ aggregates'!H36</f>
        <v>63565.600999999973</v>
      </c>
      <c r="C5" s="47">
        <f>'Econ aggregates'!B36</f>
        <v>10952031.268116828</v>
      </c>
      <c r="D5" s="47">
        <f>'Econ aggregates'!C36</f>
        <v>32856093.804350484</v>
      </c>
      <c r="E5" s="47">
        <f>'Econ aggregates'!D36</f>
        <v>8973562.918344751</v>
      </c>
      <c r="F5" s="47">
        <f>'Econ aggregates'!E36</f>
        <v>21080.00539919682</v>
      </c>
      <c r="G5" s="48">
        <f>'Econ aggregates'!F36</f>
        <v>1.6406059944647307</v>
      </c>
      <c r="H5" s="47">
        <f>'Econ aggregates'!G36</f>
        <v>34583.983221271192</v>
      </c>
      <c r="I5" s="40"/>
      <c r="J5" s="47">
        <f>'Econ aggregates'!P36</f>
        <v>8108739.9510255456</v>
      </c>
      <c r="K5" s="47">
        <f>'Econ aggregates'!Q36</f>
        <v>7292324.4905654155</v>
      </c>
    </row>
    <row r="6" spans="1:15" x14ac:dyDescent="0.25">
      <c r="A6">
        <v>2000</v>
      </c>
      <c r="B6" s="47">
        <f>'Econ aggregates'!H61</f>
        <v>122876.72700000006</v>
      </c>
      <c r="C6" s="47">
        <f>'Econ aggregates'!B61</f>
        <v>28056538.431879036</v>
      </c>
      <c r="D6" s="47">
        <f>'Econ aggregates'!C61</f>
        <v>84169615.295637101</v>
      </c>
      <c r="E6" s="47">
        <f>'Econ aggregates'!D61</f>
        <v>19668520.378410976</v>
      </c>
      <c r="F6" s="47">
        <f>'Econ aggregates'!E61</f>
        <v>38471.442510185414</v>
      </c>
      <c r="G6" s="48">
        <f>'Econ aggregates'!F61</f>
        <v>2.6915880290736074</v>
      </c>
      <c r="H6" s="47">
        <f>'Econ aggregates'!G61</f>
        <v>103549.27412160856</v>
      </c>
      <c r="I6" s="40"/>
      <c r="J6" s="47">
        <f>'Econ aggregates'!P61</f>
        <v>20510500.220524013</v>
      </c>
      <c r="K6" s="47">
        <f>'Econ aggregates'!Q61</f>
        <v>18397037.922186576</v>
      </c>
    </row>
    <row r="7" spans="1:15" x14ac:dyDescent="0.25">
      <c r="A7">
        <v>2025</v>
      </c>
      <c r="B7" s="47">
        <f>'Econ aggregates'!H86</f>
        <v>228169.7941994399</v>
      </c>
      <c r="C7" s="47">
        <f>'Econ aggregates'!B86</f>
        <v>86827612.894070283</v>
      </c>
      <c r="D7" s="47">
        <f>'Econ aggregates'!C86</f>
        <v>260482838.68221086</v>
      </c>
      <c r="E7" s="47">
        <f>'Econ aggregates'!D86</f>
        <v>53877757.859729588</v>
      </c>
      <c r="F7" s="47">
        <f>'Econ aggregates'!E86</f>
        <v>81986.793293904891</v>
      </c>
      <c r="G7" s="48">
        <f>'Econ aggregates'!F86</f>
        <v>4.4158354551276693</v>
      </c>
      <c r="H7" s="47">
        <f>'Econ aggregates'!G86</f>
        <v>362040.18867944868</v>
      </c>
      <c r="I7" s="40"/>
      <c r="J7" s="47">
        <f>'Econ aggregates'!P86</f>
        <v>61048400.308073543</v>
      </c>
      <c r="K7" s="47">
        <f>'Econ aggregates'!Q86</f>
        <v>54324092.534057476</v>
      </c>
    </row>
    <row r="8" spans="1:15" x14ac:dyDescent="0.25">
      <c r="A8">
        <v>2050</v>
      </c>
      <c r="B8" s="47">
        <f>'Econ aggregates'!H111</f>
        <v>312403.73182049405</v>
      </c>
      <c r="C8" s="47">
        <f>'Econ aggregates'!B111</f>
        <v>303368041.95766664</v>
      </c>
      <c r="D8" s="47">
        <f>'Econ aggregates'!C111</f>
        <v>910104125.87299991</v>
      </c>
      <c r="E8" s="47">
        <f>'Econ aggregates'!D111</f>
        <v>192891329.27368602</v>
      </c>
      <c r="F8" s="47">
        <f>'Econ aggregates'!E111</f>
        <v>170396.37398336062</v>
      </c>
      <c r="G8" s="48">
        <f>'Econ aggregates'!F111</f>
        <v>7.2446461182523469</v>
      </c>
      <c r="H8" s="47">
        <f>'Econ aggregates'!G111</f>
        <v>1234461.4293428287</v>
      </c>
      <c r="I8" s="40"/>
      <c r="J8" s="47">
        <f>'Econ aggregates'!P111</f>
        <v>218467875.39360085</v>
      </c>
      <c r="K8" s="47">
        <f>'Econ aggregates'!Q111</f>
        <v>197007261.10750899</v>
      </c>
    </row>
    <row r="9" spans="1:15" x14ac:dyDescent="0.25">
      <c r="A9">
        <v>2075</v>
      </c>
      <c r="B9" s="47">
        <f>'Econ aggregates'!H136</f>
        <v>343755.22805612296</v>
      </c>
      <c r="C9" s="47">
        <f>'Econ aggregates'!B136</f>
        <v>768457848.10648763</v>
      </c>
      <c r="D9" s="47">
        <f>'Econ aggregates'!C136</f>
        <v>2305373544.3194628</v>
      </c>
      <c r="E9" s="47">
        <f>'Econ aggregates'!D136</f>
        <v>601504279.99401259</v>
      </c>
      <c r="F9" s="47">
        <f>'Econ aggregates'!E136</f>
        <v>213712.77446782464</v>
      </c>
      <c r="G9" s="48">
        <f>'Econ aggregates'!F136</f>
        <v>11.88560984938044</v>
      </c>
      <c r="H9" s="47">
        <f>'Econ aggregates'!G136</f>
        <v>2540106.6571531971</v>
      </c>
      <c r="I9" s="40"/>
      <c r="J9" s="47">
        <f>'Econ aggregates'!P136</f>
        <v>589266031.25976479</v>
      </c>
      <c r="K9" s="47">
        <f>'Econ aggregates'!Q136</f>
        <v>546673648.2584759</v>
      </c>
    </row>
    <row r="10" spans="1:15" x14ac:dyDescent="0.25">
      <c r="A10" s="7">
        <v>2100</v>
      </c>
      <c r="B10" s="44">
        <f>'Econ aggregates'!H161</f>
        <v>317244.76387231244</v>
      </c>
      <c r="C10" s="44">
        <f>'Econ aggregates'!B161</f>
        <v>1381968934.6022522</v>
      </c>
      <c r="D10" s="44">
        <f>'Econ aggregates'!C161</f>
        <v>4145906803.806757</v>
      </c>
      <c r="E10" s="44">
        <f>'Econ aggregates'!D161</f>
        <v>1355908958.3620689</v>
      </c>
      <c r="F10" s="44">
        <f>'Econ aggregates'!E161</f>
        <v>186892.05560204797</v>
      </c>
      <c r="G10" s="45">
        <f>'Econ aggregates'!F161</f>
        <v>19.499602766762585</v>
      </c>
      <c r="H10" s="44">
        <f>'Econ aggregates'!G161</f>
        <v>3644320.8445036416</v>
      </c>
      <c r="I10" s="40"/>
      <c r="J10" s="46">
        <f>'Econ aggregates'!P161</f>
        <v>1098053577.7216258</v>
      </c>
      <c r="K10" s="46">
        <f>'Econ aggregates'!Q161</f>
        <v>1030883313.5283513</v>
      </c>
    </row>
    <row r="11" spans="1:15" x14ac:dyDescent="0.25">
      <c r="A11" t="s">
        <v>208</v>
      </c>
    </row>
    <row r="13" spans="1:15" x14ac:dyDescent="0.25">
      <c r="A13" s="37" t="str">
        <f>"Annual growth rates (percent), "&amp;country</f>
        <v>Annual growth rates (percent), Poor, Nigeria--&gt;China</v>
      </c>
      <c r="B13" s="37"/>
      <c r="C13" s="7"/>
      <c r="D13" s="37"/>
      <c r="E13" s="37"/>
      <c r="F13" s="37"/>
      <c r="G13" s="37"/>
      <c r="H13" s="37"/>
      <c r="I13" s="7"/>
      <c r="J13" s="7"/>
      <c r="K13" s="7"/>
      <c r="L13" s="31"/>
      <c r="M13" s="31"/>
      <c r="N13" s="31"/>
      <c r="O13" s="31"/>
    </row>
    <row r="14" spans="1:15" x14ac:dyDescent="0.25">
      <c r="J14" s="10" t="s">
        <v>192</v>
      </c>
      <c r="K14" s="10"/>
    </row>
    <row r="15" spans="1:15" x14ac:dyDescent="0.25">
      <c r="A15" s="7"/>
      <c r="B15" s="36" t="s">
        <v>199</v>
      </c>
      <c r="C15" s="36" t="s">
        <v>103</v>
      </c>
      <c r="D15" s="36" t="s">
        <v>101</v>
      </c>
      <c r="E15" s="36" t="s">
        <v>104</v>
      </c>
      <c r="F15" s="36" t="s">
        <v>102</v>
      </c>
      <c r="G15" s="36" t="s">
        <v>105</v>
      </c>
      <c r="H15" s="36" t="s">
        <v>106</v>
      </c>
      <c r="J15" s="38" t="s">
        <v>193</v>
      </c>
      <c r="K15" s="38" t="s">
        <v>207</v>
      </c>
    </row>
    <row r="16" spans="1:15" x14ac:dyDescent="0.25">
      <c r="A16" t="s">
        <v>201</v>
      </c>
      <c r="B16" s="34">
        <f t="shared" ref="B16:H21" si="0">100*((B5/B4)^0.04-1)</f>
        <v>2.0943666681648043</v>
      </c>
      <c r="C16" s="34">
        <f t="shared" si="0"/>
        <v>3.2982812297299491</v>
      </c>
      <c r="D16" s="34">
        <f t="shared" si="0"/>
        <v>3.2982812297299491</v>
      </c>
      <c r="E16" s="34">
        <f t="shared" si="0"/>
        <v>2.6021901203677089</v>
      </c>
      <c r="F16" s="34">
        <f t="shared" si="0"/>
        <v>1.9598969391933396</v>
      </c>
      <c r="G16" s="34">
        <f t="shared" si="0"/>
        <v>2.0000000000000018</v>
      </c>
      <c r="H16" s="34">
        <f t="shared" si="0"/>
        <v>3.9990948779772051</v>
      </c>
      <c r="J16" s="34">
        <f t="shared" ref="J16:K21" si="1">100*((J5/J4)^0.04-1)</f>
        <v>2.9500261039938858</v>
      </c>
      <c r="K16" s="34">
        <f t="shared" si="1"/>
        <v>2.9332146676606774</v>
      </c>
    </row>
    <row r="17" spans="1:11" x14ac:dyDescent="0.25">
      <c r="A17" t="s">
        <v>202</v>
      </c>
      <c r="B17" s="34">
        <f t="shared" si="0"/>
        <v>2.6714981345546951</v>
      </c>
      <c r="C17" s="34">
        <f t="shared" si="0"/>
        <v>3.8344762194253201</v>
      </c>
      <c r="D17" s="34">
        <f t="shared" si="0"/>
        <v>3.8344762194253201</v>
      </c>
      <c r="E17" s="34">
        <f t="shared" si="0"/>
        <v>3.1887308855591989</v>
      </c>
      <c r="F17" s="34">
        <f t="shared" si="0"/>
        <v>2.4355515358957414</v>
      </c>
      <c r="G17" s="34">
        <f t="shared" si="0"/>
        <v>2.0000000000000018</v>
      </c>
      <c r="H17" s="34">
        <f t="shared" si="0"/>
        <v>4.4842625666136504</v>
      </c>
      <c r="J17" s="34">
        <f t="shared" si="1"/>
        <v>3.7817322098999906</v>
      </c>
      <c r="K17" s="34">
        <f t="shared" si="1"/>
        <v>3.7708267309273236</v>
      </c>
    </row>
    <row r="18" spans="1:11" x14ac:dyDescent="0.25">
      <c r="A18" t="s">
        <v>203</v>
      </c>
      <c r="B18" s="34">
        <f t="shared" si="0"/>
        <v>2.5065319801704122</v>
      </c>
      <c r="C18" s="34">
        <f t="shared" si="0"/>
        <v>4.6224656677495535</v>
      </c>
      <c r="D18" s="34">
        <f t="shared" si="0"/>
        <v>4.6224656677495535</v>
      </c>
      <c r="E18" s="34">
        <f t="shared" si="0"/>
        <v>4.1131323726092628</v>
      </c>
      <c r="F18" s="34">
        <f t="shared" si="0"/>
        <v>3.0728339993616904</v>
      </c>
      <c r="G18" s="34">
        <f t="shared" si="0"/>
        <v>2.0000000000000018</v>
      </c>
      <c r="H18" s="34">
        <f t="shared" si="0"/>
        <v>5.1342906793489185</v>
      </c>
      <c r="J18" s="34">
        <f t="shared" si="1"/>
        <v>4.4594948779592691</v>
      </c>
      <c r="K18" s="34">
        <f t="shared" si="1"/>
        <v>4.4262741705845876</v>
      </c>
    </row>
    <row r="19" spans="1:11" x14ac:dyDescent="0.25">
      <c r="A19" t="s">
        <v>204</v>
      </c>
      <c r="B19" s="34">
        <f t="shared" si="0"/>
        <v>1.2647564417675783</v>
      </c>
      <c r="C19" s="34">
        <f t="shared" si="0"/>
        <v>5.1314074745794303</v>
      </c>
      <c r="D19" s="34">
        <f t="shared" si="0"/>
        <v>5.1314074745794303</v>
      </c>
      <c r="E19" s="34">
        <f t="shared" si="0"/>
        <v>5.2340119212613834</v>
      </c>
      <c r="F19" s="34">
        <f t="shared" si="0"/>
        <v>2.9695128122411152</v>
      </c>
      <c r="G19" s="34">
        <f t="shared" si="0"/>
        <v>2.0000000000000018</v>
      </c>
      <c r="H19" s="34">
        <f t="shared" si="0"/>
        <v>5.028903068485957</v>
      </c>
      <c r="J19" s="34">
        <f t="shared" si="1"/>
        <v>5.232171397181995</v>
      </c>
      <c r="K19" s="34">
        <f t="shared" si="1"/>
        <v>5.2881730989225773</v>
      </c>
    </row>
    <row r="20" spans="1:11" x14ac:dyDescent="0.25">
      <c r="A20" s="31" t="s">
        <v>205</v>
      </c>
      <c r="B20" s="34">
        <f t="shared" si="0"/>
        <v>0.38326657191423141</v>
      </c>
      <c r="C20" s="34">
        <f t="shared" si="0"/>
        <v>3.78772892878807</v>
      </c>
      <c r="D20" s="34">
        <f t="shared" si="0"/>
        <v>3.78772892878807</v>
      </c>
      <c r="E20" s="34">
        <f t="shared" si="0"/>
        <v>4.6542911932369035</v>
      </c>
      <c r="F20" s="34">
        <f t="shared" si="0"/>
        <v>0.91013922028138072</v>
      </c>
      <c r="G20" s="34">
        <f t="shared" si="0"/>
        <v>2.0000000000000018</v>
      </c>
      <c r="H20" s="34">
        <f t="shared" si="0"/>
        <v>2.9283420046870123</v>
      </c>
      <c r="J20" s="34">
        <f t="shared" si="1"/>
        <v>4.0487705358650761</v>
      </c>
      <c r="K20" s="34">
        <f t="shared" si="1"/>
        <v>4.1669231411251006</v>
      </c>
    </row>
    <row r="21" spans="1:11" x14ac:dyDescent="0.25">
      <c r="A21" s="7" t="s">
        <v>206</v>
      </c>
      <c r="B21" s="35">
        <f t="shared" si="0"/>
        <v>-0.32051028976134432</v>
      </c>
      <c r="C21" s="35">
        <f t="shared" si="0"/>
        <v>2.3752862775938244</v>
      </c>
      <c r="D21" s="35">
        <f t="shared" si="0"/>
        <v>2.3752862775938244</v>
      </c>
      <c r="E21" s="35">
        <f t="shared" si="0"/>
        <v>3.304602828387182</v>
      </c>
      <c r="F21" s="35">
        <f t="shared" si="0"/>
        <v>-0.53497082977146393</v>
      </c>
      <c r="G21" s="35">
        <f t="shared" si="0"/>
        <v>2.0000000000000018</v>
      </c>
      <c r="H21" s="35">
        <f t="shared" si="0"/>
        <v>1.4543297536331101</v>
      </c>
      <c r="J21" s="35">
        <f t="shared" si="1"/>
        <v>2.5209176863255633</v>
      </c>
      <c r="K21" s="35">
        <f t="shared" si="1"/>
        <v>2.5697400391383907</v>
      </c>
    </row>
    <row r="23" spans="1:11" x14ac:dyDescent="0.25">
      <c r="A23" s="7" t="str">
        <f>"Investment rates, "&amp;country</f>
        <v>Investment rates, Poor, Nigeria--&gt;China</v>
      </c>
      <c r="B23" s="7"/>
      <c r="C23" s="7"/>
      <c r="D23" s="7"/>
      <c r="E23" s="7"/>
      <c r="F23" s="7"/>
    </row>
    <row r="24" spans="1:11" x14ac:dyDescent="0.25">
      <c r="B24" s="94" t="s">
        <v>187</v>
      </c>
      <c r="C24" s="94"/>
      <c r="D24" s="10"/>
      <c r="E24" s="94" t="s">
        <v>190</v>
      </c>
      <c r="F24" s="94"/>
    </row>
    <row r="25" spans="1:11" x14ac:dyDescent="0.25">
      <c r="A25" s="7"/>
      <c r="B25" s="36" t="s">
        <v>188</v>
      </c>
      <c r="C25" s="36" t="s">
        <v>189</v>
      </c>
      <c r="D25" s="36"/>
      <c r="E25" s="36" t="s">
        <v>188</v>
      </c>
      <c r="F25" s="36" t="s">
        <v>189</v>
      </c>
    </row>
    <row r="26" spans="1:11" x14ac:dyDescent="0.25">
      <c r="A26" s="40">
        <v>1950</v>
      </c>
      <c r="B26" s="43">
        <f>'Econ aggregates'!J12</f>
        <v>6.0687296284256675E-2</v>
      </c>
      <c r="C26" s="43">
        <f>'Econ aggregates'!K12</f>
        <v>8.8313174403005755E-3</v>
      </c>
      <c r="D26" s="43"/>
      <c r="E26" s="43">
        <f>'Econ aggregates'!M12</f>
        <v>0.2106872962842567</v>
      </c>
      <c r="F26" s="43">
        <f>'Econ aggregates'!N12</f>
        <v>7.6566643365830397E-2</v>
      </c>
    </row>
    <row r="27" spans="1:11" x14ac:dyDescent="0.25">
      <c r="A27" s="40">
        <v>1975</v>
      </c>
      <c r="B27" s="43">
        <f>'Econ aggregates'!J36</f>
        <v>0.10961314823566772</v>
      </c>
      <c r="C27" s="43">
        <f>'Econ aggregates'!K36</f>
        <v>2.390523973846503E-2</v>
      </c>
      <c r="D27" s="43"/>
      <c r="E27" s="43">
        <f>'Econ aggregates'!M36</f>
        <v>0.25961314823566772</v>
      </c>
      <c r="F27" s="43">
        <f>'Econ aggregates'!N36</f>
        <v>7.454466121155541E-2</v>
      </c>
    </row>
    <row r="28" spans="1:11" x14ac:dyDescent="0.25">
      <c r="A28" s="40">
        <v>2000</v>
      </c>
      <c r="B28" s="43">
        <f>'Econ aggregates'!J61</f>
        <v>0.11895827614930903</v>
      </c>
      <c r="C28" s="43">
        <f>'Econ aggregates'!K61</f>
        <v>2.3713005155513469E-2</v>
      </c>
      <c r="D28" s="43"/>
      <c r="E28" s="43">
        <f>'Econ aggregates'!M61</f>
        <v>0.26895827614930906</v>
      </c>
      <c r="F28" s="43">
        <f>'Econ aggregates'!N61</f>
        <v>7.5328690439445997E-2</v>
      </c>
    </row>
    <row r="29" spans="1:11" x14ac:dyDescent="0.25">
      <c r="A29" s="40">
        <v>2025</v>
      </c>
      <c r="B29" s="43">
        <f>'Econ aggregates'!J86</f>
        <v>0.14690108626442819</v>
      </c>
      <c r="C29" s="43">
        <f>'Econ aggregates'!K86</f>
        <v>2.8284690109339396E-2</v>
      </c>
      <c r="D29" s="43"/>
      <c r="E29" s="43">
        <f>'Econ aggregates'!M86</f>
        <v>0.29690108626442824</v>
      </c>
      <c r="F29" s="43">
        <f>'Econ aggregates'!N86</f>
        <v>7.7444346906320238E-2</v>
      </c>
    </row>
    <row r="30" spans="1:11" x14ac:dyDescent="0.25">
      <c r="A30" s="40">
        <v>2050</v>
      </c>
      <c r="B30" s="43">
        <f>'Econ aggregates'!J111</f>
        <v>0.12985863644764908</v>
      </c>
      <c r="C30" s="43">
        <f>'Econ aggregates'!K111</f>
        <v>2.976449712024137E-2</v>
      </c>
      <c r="D30" s="43"/>
      <c r="E30" s="43">
        <f>'Econ aggregates'!M111</f>
        <v>0.27985863644764908</v>
      </c>
      <c r="F30" s="43">
        <f>'Econ aggregates'!N111</f>
        <v>7.0741183374505162E-2</v>
      </c>
    </row>
    <row r="31" spans="1:11" x14ac:dyDescent="0.25">
      <c r="A31" s="40">
        <v>2075</v>
      </c>
      <c r="B31" s="43">
        <f>'Econ aggregates'!J136</f>
        <v>8.3183664254661463E-2</v>
      </c>
      <c r="C31" s="43">
        <f>'Econ aggregates'!K136</f>
        <v>2.8707799772917916E-2</v>
      </c>
      <c r="D31" s="43"/>
      <c r="E31" s="43">
        <f>'Econ aggregates'!M136</f>
        <v>0.23318366425466147</v>
      </c>
      <c r="F31" s="43">
        <f>'Econ aggregates'!N136</f>
        <v>5.5425789594365282E-2</v>
      </c>
    </row>
    <row r="32" spans="1:11" x14ac:dyDescent="0.25">
      <c r="A32" s="41">
        <v>2100</v>
      </c>
      <c r="B32" s="42">
        <f>'Econ aggregates'!J161</f>
        <v>5.5442647639789913E-2</v>
      </c>
      <c r="C32" s="42">
        <f>'Econ aggregates'!K161</f>
        <v>2.519874712841693E-2</v>
      </c>
      <c r="D32" s="42"/>
      <c r="E32" s="42">
        <f>'Econ aggregates'!M161</f>
        <v>0.20544264763978992</v>
      </c>
      <c r="F32" s="42">
        <f>'Econ aggregates'!N161</f>
        <v>4.860475696047898E-2</v>
      </c>
    </row>
    <row r="33" spans="1:6" ht="78" customHeight="1" x14ac:dyDescent="0.25">
      <c r="A33" s="93" t="s">
        <v>209</v>
      </c>
      <c r="B33" s="93"/>
      <c r="C33" s="93"/>
      <c r="D33" s="93"/>
      <c r="E33" s="93"/>
      <c r="F33" s="93"/>
    </row>
  </sheetData>
  <mergeCells count="4">
    <mergeCell ref="C2:H2"/>
    <mergeCell ref="A33:F33"/>
    <mergeCell ref="B24:C24"/>
    <mergeCell ref="E24:F2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21"/>
  <sheetViews>
    <sheetView topLeftCell="B1" workbookViewId="0">
      <selection activeCell="I16" sqref="I16:I21"/>
    </sheetView>
  </sheetViews>
  <sheetFormatPr defaultRowHeight="15" x14ac:dyDescent="0.25"/>
  <cols>
    <col min="8" max="9" width="10.7109375" customWidth="1"/>
    <col min="15" max="15" width="3.5703125" customWidth="1"/>
  </cols>
  <sheetData>
    <row r="1" spans="1:10" x14ac:dyDescent="0.25">
      <c r="A1" s="7" t="str">
        <f>"Per capita values, "&amp;country</f>
        <v>Per capita values, Poor, Nigeria--&gt;China</v>
      </c>
      <c r="B1" s="7"/>
      <c r="C1" s="7"/>
      <c r="D1" s="7"/>
      <c r="E1" s="7"/>
      <c r="F1" s="7"/>
      <c r="G1" s="7"/>
      <c r="H1" s="7"/>
      <c r="I1" s="7" t="s">
        <v>211</v>
      </c>
    </row>
    <row r="2" spans="1:10" x14ac:dyDescent="0.25">
      <c r="E2" s="50"/>
      <c r="F2" s="50"/>
      <c r="G2" s="50"/>
      <c r="H2" s="94" t="s">
        <v>198</v>
      </c>
      <c r="I2" s="94"/>
      <c r="J2" s="4"/>
    </row>
    <row r="3" spans="1:10" x14ac:dyDescent="0.25">
      <c r="A3" s="7"/>
      <c r="B3" s="51" t="s">
        <v>164</v>
      </c>
      <c r="C3" s="51" t="s">
        <v>166</v>
      </c>
      <c r="D3" s="51" t="s">
        <v>210</v>
      </c>
      <c r="E3" s="51" t="s">
        <v>127</v>
      </c>
      <c r="F3" s="51" t="s">
        <v>170</v>
      </c>
      <c r="G3" s="51" t="s">
        <v>171</v>
      </c>
      <c r="H3" s="54" t="s">
        <v>193</v>
      </c>
      <c r="I3" s="54" t="s">
        <v>207</v>
      </c>
    </row>
    <row r="4" spans="1:10" x14ac:dyDescent="0.25">
      <c r="A4">
        <v>1950</v>
      </c>
      <c r="B4" s="12">
        <f>'Econ aggregates'!Y11</f>
        <v>128.52559324127506</v>
      </c>
      <c r="C4" s="17">
        <f>'Econ aggregates'!Z11</f>
        <v>0.34273491531006678</v>
      </c>
      <c r="D4" s="12">
        <f>'Econ aggregates'!W11</f>
        <v>375.00000000000006</v>
      </c>
      <c r="E4" s="12">
        <f>'Econ aggregates'!X11</f>
        <v>250</v>
      </c>
      <c r="F4" s="12">
        <f>'Econ aggregates'!AA11</f>
        <v>363.842233855377</v>
      </c>
      <c r="G4" s="12">
        <f>'Econ aggregates'!AB11</f>
        <v>1125.0000000000002</v>
      </c>
      <c r="H4" s="30">
        <f>'Econ aggregates'!R12</f>
        <v>102.00149141753761</v>
      </c>
      <c r="I4" s="30">
        <f>'Econ aggregates'!S12</f>
        <v>92.106918861713126</v>
      </c>
    </row>
    <row r="5" spans="1:10" x14ac:dyDescent="0.25">
      <c r="A5">
        <v>1975</v>
      </c>
      <c r="B5" s="12">
        <f>'Econ aggregates'!Y36</f>
        <v>172.29493776227858</v>
      </c>
      <c r="C5" s="17">
        <f>'Econ aggregates'!Z36</f>
        <v>0.33162599059193709</v>
      </c>
      <c r="D5" s="12">
        <f>'Econ aggregates'!W36</f>
        <v>519.54594226688937</v>
      </c>
      <c r="E5" s="12">
        <f>'Econ aggregates'!X36</f>
        <v>346.36396151125962</v>
      </c>
      <c r="F5" s="12">
        <f>'Econ aggregates'!AA36</f>
        <v>425.6907314969975</v>
      </c>
      <c r="G5" s="12">
        <f>'Econ aggregates'!AB36</f>
        <v>1558.6378268006683</v>
      </c>
      <c r="H5" s="30">
        <f>'Econ aggregates'!R36</f>
        <v>127.564906544745</v>
      </c>
      <c r="I5" s="30">
        <f>'Econ aggregates'!S36</f>
        <v>114.72123878078992</v>
      </c>
    </row>
    <row r="6" spans="1:10" x14ac:dyDescent="0.25">
      <c r="A6">
        <v>2000</v>
      </c>
      <c r="B6" s="12">
        <f>'Econ aggregates'!Y61</f>
        <v>228.33077602953261</v>
      </c>
      <c r="C6" s="17">
        <f>'Econ aggregates'!Z61</f>
        <v>0.31308974001387097</v>
      </c>
      <c r="D6" s="12">
        <f>'Econ aggregates'!W61</f>
        <v>729.28220522147035</v>
      </c>
      <c r="E6" s="12">
        <f>'Econ aggregates'!X61</f>
        <v>486.18813681431357</v>
      </c>
      <c r="F6" s="12">
        <f>'Econ aggregates'!AA61</f>
        <v>511.24988030286841</v>
      </c>
      <c r="G6" s="12">
        <f>'Econ aggregates'!AB61</f>
        <v>2187.8466156644108</v>
      </c>
      <c r="H6" s="30">
        <f>'Econ aggregates'!R61</f>
        <v>166.91932411679556</v>
      </c>
      <c r="I6" s="30">
        <f>'Econ aggregates'!S61</f>
        <v>149.71946577146841</v>
      </c>
    </row>
    <row r="7" spans="1:10" x14ac:dyDescent="0.25">
      <c r="A7">
        <v>2025</v>
      </c>
      <c r="B7" s="12">
        <f>'Econ aggregates'!Y86</f>
        <v>380.53947148751655</v>
      </c>
      <c r="C7" s="17">
        <f>'Econ aggregates'!Z86</f>
        <v>0.35932360627122023</v>
      </c>
      <c r="D7" s="12">
        <f>'Econ aggregates'!W86</f>
        <v>1059.0438948235492</v>
      </c>
      <c r="E7" s="12">
        <f>'Econ aggregates'!X86</f>
        <v>706.02926321569953</v>
      </c>
      <c r="F7" s="12">
        <f>'Econ aggregates'!AA86</f>
        <v>657.15166669087182</v>
      </c>
      <c r="G7" s="12">
        <f>'Econ aggregates'!AB86</f>
        <v>3177.131684470648</v>
      </c>
      <c r="H7" s="30">
        <f>'Econ aggregates'!R86</f>
        <v>267.55688903638151</v>
      </c>
      <c r="I7" s="30">
        <f>'Econ aggregates'!S86</f>
        <v>238.08625819495447</v>
      </c>
    </row>
    <row r="8" spans="1:10" x14ac:dyDescent="0.25">
      <c r="A8">
        <v>2050</v>
      </c>
      <c r="B8" s="12">
        <f>'Econ aggregates'!Y111</f>
        <v>971.07688243615701</v>
      </c>
      <c r="C8" s="17">
        <f>'Econ aggregates'!Z111</f>
        <v>0.5454364228954528</v>
      </c>
      <c r="D8" s="12">
        <f>'Econ aggregates'!W111</f>
        <v>1780.3667699366117</v>
      </c>
      <c r="E8" s="12">
        <f>'Econ aggregates'!X111</f>
        <v>1186.9111799577413</v>
      </c>
      <c r="F8" s="12">
        <f>'Econ aggregates'!AA111</f>
        <v>1132.0154576324614</v>
      </c>
      <c r="G8" s="12">
        <f>'Econ aggregates'!AB111</f>
        <v>5341.1003098098345</v>
      </c>
      <c r="H8" s="30">
        <f>'Econ aggregates'!R111</f>
        <v>699.31263023174006</v>
      </c>
      <c r="I8" s="30">
        <f>'Econ aggregates'!S111</f>
        <v>630.6175024205811</v>
      </c>
    </row>
    <row r="9" spans="1:10" x14ac:dyDescent="0.25">
      <c r="A9">
        <v>2075</v>
      </c>
      <c r="B9" s="12">
        <f>'Econ aggregates'!Y136</f>
        <v>2235.4797407794649</v>
      </c>
      <c r="C9" s="17">
        <f>'Econ aggregates'!Z136</f>
        <v>0.62170043398709551</v>
      </c>
      <c r="D9" s="12">
        <f>'Econ aggregates'!W136</f>
        <v>3595.7506518740283</v>
      </c>
      <c r="E9" s="12">
        <f>'Econ aggregates'!X136</f>
        <v>2397.1671012493521</v>
      </c>
      <c r="F9" s="12">
        <f>'Econ aggregates'!AA136</f>
        <v>2814.5452769112385</v>
      </c>
      <c r="G9" s="12">
        <f>'Econ aggregates'!AB136</f>
        <v>10787.251955622085</v>
      </c>
      <c r="H9" s="30">
        <f>'Econ aggregates'!R136</f>
        <v>1714.2023834574486</v>
      </c>
      <c r="I9" s="30">
        <f>'Econ aggregates'!S136</f>
        <v>1590.2991537025398</v>
      </c>
    </row>
    <row r="10" spans="1:10" x14ac:dyDescent="0.25">
      <c r="A10" s="7">
        <v>2100</v>
      </c>
      <c r="B10" s="52">
        <f>'Econ aggregates'!Y161</f>
        <v>4356.1599496043364</v>
      </c>
      <c r="C10" s="39">
        <f>'Econ aggregates'!Z161</f>
        <v>0.58910997716977287</v>
      </c>
      <c r="D10" s="52">
        <f>'Econ aggregates'!W161</f>
        <v>7394.4766145913618</v>
      </c>
      <c r="E10" s="52">
        <f>'Econ aggregates'!X161</f>
        <v>4929.6510763942415</v>
      </c>
      <c r="F10" s="52">
        <f>'Econ aggregates'!AA161</f>
        <v>7255.0379629256468</v>
      </c>
      <c r="G10" s="52">
        <f>'Econ aggregates'!AB161</f>
        <v>22183.429843774087</v>
      </c>
      <c r="H10" s="53">
        <f>'Econ aggregates'!R161</f>
        <v>3461.2189160152079</v>
      </c>
      <c r="I10" s="53">
        <f>'Econ aggregates'!S161</f>
        <v>3249.4888203837168</v>
      </c>
    </row>
    <row r="11" spans="1:10" x14ac:dyDescent="0.25">
      <c r="A11" t="s">
        <v>208</v>
      </c>
    </row>
    <row r="13" spans="1:10" x14ac:dyDescent="0.25">
      <c r="A13" s="37" t="str">
        <f>"Annual growth rates (percent), "&amp;country</f>
        <v>Annual growth rates (percent), Poor, Nigeria--&gt;China</v>
      </c>
      <c r="B13" s="7"/>
      <c r="C13" s="7"/>
      <c r="D13" s="7"/>
      <c r="E13" s="7"/>
      <c r="F13" s="7"/>
      <c r="G13" s="7"/>
    </row>
    <row r="14" spans="1:10" x14ac:dyDescent="0.25">
      <c r="E14" s="50"/>
      <c r="F14" s="50"/>
      <c r="G14" s="50"/>
      <c r="H14" s="94" t="s">
        <v>198</v>
      </c>
      <c r="I14" s="94"/>
      <c r="J14" s="4"/>
    </row>
    <row r="15" spans="1:10" x14ac:dyDescent="0.25">
      <c r="A15" s="7"/>
      <c r="B15" s="51" t="s">
        <v>164</v>
      </c>
      <c r="C15" s="51" t="s">
        <v>166</v>
      </c>
      <c r="D15" s="51" t="s">
        <v>210</v>
      </c>
      <c r="E15" s="51" t="s">
        <v>127</v>
      </c>
      <c r="F15" s="51" t="s">
        <v>170</v>
      </c>
      <c r="G15" s="51" t="s">
        <v>171</v>
      </c>
      <c r="H15" s="54" t="s">
        <v>193</v>
      </c>
      <c r="I15" s="54" t="s">
        <v>207</v>
      </c>
    </row>
    <row r="16" spans="1:10" x14ac:dyDescent="0.25">
      <c r="A16" t="s">
        <v>201</v>
      </c>
      <c r="B16" s="33">
        <f t="shared" ref="B16:I20" si="0">100*((B5/B4)^0.04-1)</f>
        <v>1.1792174248733911</v>
      </c>
      <c r="C16" s="33">
        <f t="shared" si="0"/>
        <v>-0.13171121322348434</v>
      </c>
      <c r="D16" s="33">
        <f t="shared" si="0"/>
        <v>1.3126575552884212</v>
      </c>
      <c r="E16" s="33">
        <f t="shared" si="0"/>
        <v>1.3126575552884212</v>
      </c>
      <c r="F16" s="33">
        <f t="shared" si="0"/>
        <v>0.62994687171704644</v>
      </c>
      <c r="G16" s="33">
        <f t="shared" si="0"/>
        <v>1.3126575552884212</v>
      </c>
      <c r="H16" s="33">
        <f t="shared" si="0"/>
        <v>0.89856455353662934</v>
      </c>
      <c r="I16" s="33">
        <f t="shared" si="0"/>
        <v>0.8820881148382087</v>
      </c>
    </row>
    <row r="17" spans="1:9" x14ac:dyDescent="0.25">
      <c r="A17" t="s">
        <v>202</v>
      </c>
      <c r="B17" s="33">
        <f t="shared" si="0"/>
        <v>1.1327175564795011</v>
      </c>
      <c r="C17" s="33">
        <f t="shared" si="0"/>
        <v>-0.22980730090228496</v>
      </c>
      <c r="D17" s="33">
        <f t="shared" si="0"/>
        <v>1.36566325123888</v>
      </c>
      <c r="E17" s="33">
        <f t="shared" si="0"/>
        <v>1.36566325123888</v>
      </c>
      <c r="F17" s="33">
        <f t="shared" si="0"/>
        <v>0.7352714349368572</v>
      </c>
      <c r="G17" s="33">
        <f t="shared" si="0"/>
        <v>1.36566325123888</v>
      </c>
      <c r="H17" s="33">
        <f t="shared" si="0"/>
        <v>1.0813459387631452</v>
      </c>
      <c r="I17" s="33">
        <f t="shared" si="0"/>
        <v>1.0707242188400912</v>
      </c>
    </row>
    <row r="18" spans="1:9" x14ac:dyDescent="0.25">
      <c r="A18" t="s">
        <v>203</v>
      </c>
      <c r="B18" s="33">
        <f t="shared" si="0"/>
        <v>2.064194004718134</v>
      </c>
      <c r="C18" s="33">
        <f t="shared" si="0"/>
        <v>0.5524545687496607</v>
      </c>
      <c r="D18" s="33">
        <f t="shared" si="0"/>
        <v>1.5034336480914678</v>
      </c>
      <c r="E18" s="33">
        <f t="shared" si="0"/>
        <v>1.5034336480914678</v>
      </c>
      <c r="F18" s="33">
        <f t="shared" si="0"/>
        <v>1.0092847289461471</v>
      </c>
      <c r="G18" s="33">
        <f t="shared" si="0"/>
        <v>1.5034336480914678</v>
      </c>
      <c r="H18" s="33">
        <f t="shared" si="0"/>
        <v>1.9052082438674844</v>
      </c>
      <c r="I18" s="33">
        <f t="shared" si="0"/>
        <v>1.8727998629253673</v>
      </c>
    </row>
    <row r="19" spans="1:9" x14ac:dyDescent="0.25">
      <c r="A19" t="s">
        <v>204</v>
      </c>
      <c r="B19" s="33">
        <f t="shared" si="0"/>
        <v>3.8183581027377178</v>
      </c>
      <c r="C19" s="33">
        <f t="shared" si="0"/>
        <v>1.6834646429568556</v>
      </c>
      <c r="D19" s="33">
        <f t="shared" si="0"/>
        <v>2.0995483063811271</v>
      </c>
      <c r="E19" s="33">
        <f t="shared" si="0"/>
        <v>2.0995483063811271</v>
      </c>
      <c r="F19" s="33">
        <f t="shared" si="0"/>
        <v>2.1991937683044416</v>
      </c>
      <c r="G19" s="33">
        <f t="shared" si="0"/>
        <v>2.0995483063811271</v>
      </c>
      <c r="H19" s="33">
        <f t="shared" si="0"/>
        <v>3.9178635241135185</v>
      </c>
      <c r="I19" s="33">
        <f t="shared" si="0"/>
        <v>3.9731657869227721</v>
      </c>
    </row>
    <row r="20" spans="1:9" x14ac:dyDescent="0.25">
      <c r="A20" s="31" t="s">
        <v>205</v>
      </c>
      <c r="B20" s="33">
        <f t="shared" si="0"/>
        <v>3.3914640090287218</v>
      </c>
      <c r="C20" s="33">
        <f t="shared" si="0"/>
        <v>0.52486103148448038</v>
      </c>
      <c r="D20" s="33">
        <f t="shared" si="0"/>
        <v>2.8516358521962326</v>
      </c>
      <c r="E20" s="33">
        <f t="shared" si="0"/>
        <v>2.8516358521962326</v>
      </c>
      <c r="F20" s="33">
        <f t="shared" si="0"/>
        <v>3.7103823281644965</v>
      </c>
      <c r="G20" s="33">
        <f t="shared" si="0"/>
        <v>2.8516358521962326</v>
      </c>
      <c r="H20" s="33">
        <f t="shared" si="0"/>
        <v>3.6515089507720644</v>
      </c>
      <c r="I20" s="33">
        <f t="shared" si="0"/>
        <v>3.769210445547988</v>
      </c>
    </row>
    <row r="21" spans="1:9" x14ac:dyDescent="0.25">
      <c r="A21" s="7" t="s">
        <v>206</v>
      </c>
      <c r="B21" s="55">
        <f t="shared" ref="B21:I21" si="1">100*((B10/B9)^0.04-1)</f>
        <v>2.7044646548569418</v>
      </c>
      <c r="C21" s="55">
        <f t="shared" si="1"/>
        <v>-0.21515011827762942</v>
      </c>
      <c r="D21" s="55">
        <f t="shared" si="1"/>
        <v>2.925909871684218</v>
      </c>
      <c r="E21" s="55">
        <f t="shared" si="1"/>
        <v>2.925909871684218</v>
      </c>
      <c r="F21" s="55">
        <f t="shared" si="1"/>
        <v>3.8602247344515783</v>
      </c>
      <c r="G21" s="55">
        <f t="shared" si="1"/>
        <v>2.925909871684218</v>
      </c>
      <c r="H21" s="55">
        <f t="shared" si="1"/>
        <v>2.8505643280746673</v>
      </c>
      <c r="I21" s="55">
        <f t="shared" si="1"/>
        <v>2.8995436647012207</v>
      </c>
    </row>
  </sheetData>
  <mergeCells count="2">
    <mergeCell ref="H2:I2"/>
    <mergeCell ref="H14:I1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152"/>
  <sheetViews>
    <sheetView topLeftCell="A118" workbookViewId="0">
      <selection activeCell="D2" sqref="D2:D152"/>
    </sheetView>
  </sheetViews>
  <sheetFormatPr defaultRowHeight="15" x14ac:dyDescent="0.25"/>
  <sheetData>
    <row r="1" spans="1:5" x14ac:dyDescent="0.25">
      <c r="B1" t="s">
        <v>261</v>
      </c>
      <c r="C1" t="s">
        <v>257</v>
      </c>
      <c r="D1" t="s">
        <v>166</v>
      </c>
      <c r="E1" t="s">
        <v>265</v>
      </c>
    </row>
    <row r="2" spans="1:5" x14ac:dyDescent="0.25">
      <c r="A2">
        <f>Fertility!D2</f>
        <v>1950</v>
      </c>
      <c r="B2">
        <f>Fertility!E2</f>
        <v>6.3540000000000001</v>
      </c>
      <c r="C2">
        <f>SUM(Population!C3:AA3)/SUM(Population!AB3:BJ3)</f>
        <v>1.7614719127117777</v>
      </c>
      <c r="D2" s="5">
        <f>'Labor(x)'!C3</f>
        <v>0.34273491531006678</v>
      </c>
      <c r="E2" s="33">
        <f>100*(Population!B4/Population!B3-1)</f>
        <v>1.5097249468988272</v>
      </c>
    </row>
    <row r="3" spans="1:5" x14ac:dyDescent="0.25">
      <c r="A3">
        <f>Fertility!D3</f>
        <v>1951</v>
      </c>
      <c r="B3">
        <f>Fertility!E3</f>
        <v>6.3540000000000001</v>
      </c>
      <c r="C3">
        <f>SUM(Population!C4:AA4)/SUM(Population!AB4:BJ4)</f>
        <v>1.7688162950525503</v>
      </c>
      <c r="D3" s="5">
        <f>'Labor(x)'!C4</f>
        <v>0.34165316721323608</v>
      </c>
      <c r="E3" s="33">
        <f>100*(Population!B5/Population!B4-1)</f>
        <v>1.6093851780586421</v>
      </c>
    </row>
    <row r="4" spans="1:5" x14ac:dyDescent="0.25">
      <c r="A4">
        <f>Fertility!D4</f>
        <v>1952</v>
      </c>
      <c r="B4">
        <f>Fertility!E4</f>
        <v>6.3540000000000001</v>
      </c>
      <c r="C4">
        <f>SUM(Population!C5:AA5)/SUM(Population!AB5:BJ5)</f>
        <v>1.7708942339178917</v>
      </c>
      <c r="D4" s="5">
        <f>'Labor(x)'!C5</f>
        <v>0.34126196420383909</v>
      </c>
      <c r="E4" s="33">
        <f>100*(Population!B6/Population!B5-1)</f>
        <v>1.6849369126573865</v>
      </c>
    </row>
    <row r="5" spans="1:5" x14ac:dyDescent="0.25">
      <c r="A5">
        <f>Fertility!D5</f>
        <v>1953</v>
      </c>
      <c r="B5">
        <f>Fertility!E5</f>
        <v>6.354000000000001</v>
      </c>
      <c r="C5">
        <f>SUM(Population!C6:AA6)/SUM(Population!AB6:BJ6)</f>
        <v>1.7708318115902522</v>
      </c>
      <c r="D5" s="5">
        <f>'Labor(x)'!C6</f>
        <v>0.34118746730286725</v>
      </c>
      <c r="E5" s="33">
        <f>100*(Population!B7/Population!B6-1)</f>
        <v>1.7426679068933693</v>
      </c>
    </row>
    <row r="6" spans="1:5" x14ac:dyDescent="0.25">
      <c r="A6">
        <f>Fertility!D6</f>
        <v>1954</v>
      </c>
      <c r="B6">
        <f>Fertility!E6</f>
        <v>6.3540000000000001</v>
      </c>
      <c r="C6">
        <f>SUM(Population!C7:AA7)/SUM(Population!AB7:BJ7)</f>
        <v>1.7699148046728954</v>
      </c>
      <c r="D6" s="5">
        <f>'Labor(x)'!C7</f>
        <v>0.3412675238786928</v>
      </c>
      <c r="E6" s="33">
        <f>100*(Population!B8/Population!B7-1)</f>
        <v>1.7885299842053559</v>
      </c>
    </row>
    <row r="7" spans="1:5" x14ac:dyDescent="0.25">
      <c r="A7">
        <f>Fertility!D7</f>
        <v>1955</v>
      </c>
      <c r="B7">
        <f>Fertility!E7</f>
        <v>6.3540000000000001</v>
      </c>
      <c r="C7">
        <f>SUM(Population!C8:AA8)/SUM(Population!AB8:BJ8)</f>
        <v>1.7682580036644315</v>
      </c>
      <c r="D7" s="5">
        <f>'Labor(x)'!C8</f>
        <v>0.34147584002886705</v>
      </c>
      <c r="E7" s="33">
        <f>100*(Population!B9/Population!B8-1)</f>
        <v>1.8283350273034626</v>
      </c>
    </row>
    <row r="8" spans="1:5" x14ac:dyDescent="0.25">
      <c r="A8">
        <f>Fertility!D8</f>
        <v>1956</v>
      </c>
      <c r="B8">
        <f>Fertility!E8</f>
        <v>6.354000000000001</v>
      </c>
      <c r="C8">
        <f>SUM(Population!C9:AA9)/SUM(Population!AB9:BJ9)</f>
        <v>1.7769705984414945</v>
      </c>
      <c r="D8" s="5">
        <f>'Labor(x)'!C9</f>
        <v>0.34043946618038168</v>
      </c>
      <c r="E8" s="33">
        <f>100*(Population!B10/Population!B9-1)</f>
        <v>1.8671933109338346</v>
      </c>
    </row>
    <row r="9" spans="1:5" x14ac:dyDescent="0.25">
      <c r="A9">
        <f>Fertility!D9</f>
        <v>1957</v>
      </c>
      <c r="B9">
        <f>Fertility!E9</f>
        <v>6.3540000000000001</v>
      </c>
      <c r="C9">
        <f>SUM(Population!C10:AA10)/SUM(Population!AB10:BJ10)</f>
        <v>1.7834977052311278</v>
      </c>
      <c r="D9" s="5">
        <f>'Labor(x)'!C10</f>
        <v>0.33972362617029367</v>
      </c>
      <c r="E9" s="33">
        <f>100*(Population!B11/Population!B10-1)</f>
        <v>1.9091567251713792</v>
      </c>
    </row>
    <row r="10" spans="1:5" x14ac:dyDescent="0.25">
      <c r="A10">
        <f>Fertility!D10</f>
        <v>1958</v>
      </c>
      <c r="B10">
        <f>Fertility!E10</f>
        <v>6.354000000000001</v>
      </c>
      <c r="C10">
        <f>SUM(Population!C11:AA11)/SUM(Population!AB11:BJ11)</f>
        <v>1.7871998232501856</v>
      </c>
      <c r="D10" s="5">
        <f>'Labor(x)'!C11</f>
        <v>0.33937190970536696</v>
      </c>
      <c r="E10" s="33">
        <f>100*(Population!B12/Population!B11-1)</f>
        <v>1.9568060853505598</v>
      </c>
    </row>
    <row r="11" spans="1:5" x14ac:dyDescent="0.25">
      <c r="A11">
        <f>Fertility!D11</f>
        <v>1959</v>
      </c>
      <c r="B11">
        <f>Fertility!E11</f>
        <v>6.3540000000000001</v>
      </c>
      <c r="C11">
        <f>SUM(Population!C12:AA12)/SUM(Population!AB12:BJ12)</f>
        <v>1.7875668988144247</v>
      </c>
      <c r="D11" s="5">
        <f>'Labor(x)'!C12</f>
        <v>0.33938732353953555</v>
      </c>
      <c r="E11" s="33">
        <f>100*(Population!B13/Population!B12-1)</f>
        <v>2.0093223851297637</v>
      </c>
    </row>
    <row r="12" spans="1:5" x14ac:dyDescent="0.25">
      <c r="A12">
        <f>Fertility!D12</f>
        <v>1960</v>
      </c>
      <c r="B12">
        <f>Fertility!E12</f>
        <v>6.3540000000000001</v>
      </c>
      <c r="C12">
        <f>SUM(Population!C13:AA13)/SUM(Population!AB13:BJ13)</f>
        <v>1.784974554752722</v>
      </c>
      <c r="D12" s="5">
        <f>'Labor(x)'!C13</f>
        <v>0.33969379835072649</v>
      </c>
      <c r="E12" s="33">
        <f>100*(Population!B14/Population!B13-1)</f>
        <v>2.0626116112554049</v>
      </c>
    </row>
    <row r="13" spans="1:5" x14ac:dyDescent="0.25">
      <c r="A13">
        <f>Fertility!D13</f>
        <v>1961</v>
      </c>
      <c r="B13">
        <f>Fertility!E13</f>
        <v>6.354000000000001</v>
      </c>
      <c r="C13">
        <f>SUM(Population!C14:AA14)/SUM(Population!AB14:BJ14)</f>
        <v>1.7945833049570017</v>
      </c>
      <c r="D13" s="5">
        <f>'Labor(x)'!C14</f>
        <v>0.3384667836780309</v>
      </c>
      <c r="E13" s="33">
        <f>100*(Population!B15/Population!B14-1)</f>
        <v>2.1101372884634984</v>
      </c>
    </row>
    <row r="14" spans="1:5" x14ac:dyDescent="0.25">
      <c r="A14">
        <f>Fertility!D14</f>
        <v>1962</v>
      </c>
      <c r="B14">
        <f>Fertility!E14</f>
        <v>6.3540000000000001</v>
      </c>
      <c r="C14">
        <f>SUM(Population!C15:AA15)/SUM(Population!AB15:BJ15)</f>
        <v>1.7985809681866047</v>
      </c>
      <c r="D14" s="5">
        <f>'Labor(x)'!C15</f>
        <v>0.33786833440920033</v>
      </c>
      <c r="E14" s="33">
        <f>100*(Population!B16/Population!B15-1)</f>
        <v>2.1448385420059335</v>
      </c>
    </row>
    <row r="15" spans="1:5" x14ac:dyDescent="0.25">
      <c r="A15">
        <f>Fertility!D15</f>
        <v>1963</v>
      </c>
      <c r="B15">
        <f>Fertility!E15</f>
        <v>6.354000000000001</v>
      </c>
      <c r="C15">
        <f>SUM(Population!C16:AA16)/SUM(Population!AB16:BJ16)</f>
        <v>1.7987185917802935</v>
      </c>
      <c r="D15" s="5">
        <f>'Labor(x)'!C16</f>
        <v>0.3377098275730499</v>
      </c>
      <c r="E15" s="33">
        <f>100*(Population!B17/Population!B16-1)</f>
        <v>2.1637072500613641</v>
      </c>
    </row>
    <row r="16" spans="1:5" x14ac:dyDescent="0.25">
      <c r="A16">
        <f>Fertility!D16</f>
        <v>1964</v>
      </c>
      <c r="B16">
        <f>Fertility!E16</f>
        <v>6.3540000000000001</v>
      </c>
      <c r="C16">
        <f>SUM(Population!C17:AA17)/SUM(Population!AB17:BJ17)</f>
        <v>1.7966322643003831</v>
      </c>
      <c r="D16" s="5">
        <f>'Labor(x)'!C17</f>
        <v>0.33781605019339594</v>
      </c>
      <c r="E16" s="33">
        <f>100*(Population!B18/Population!B17-1)</f>
        <v>2.173589409113208</v>
      </c>
    </row>
    <row r="17" spans="1:5" x14ac:dyDescent="0.25">
      <c r="A17">
        <f>Fertility!D17</f>
        <v>1965</v>
      </c>
      <c r="B17">
        <f>Fertility!E17</f>
        <v>6.3540000000000001</v>
      </c>
      <c r="C17">
        <f>SUM(Population!C18:AA18)/SUM(Population!AB18:BJ18)</f>
        <v>1.7931805654605022</v>
      </c>
      <c r="D17" s="5">
        <f>'Labor(x)'!C18</f>
        <v>0.3380944269397993</v>
      </c>
      <c r="E17" s="33">
        <f>100*(Population!B19/Population!B18-1)</f>
        <v>2.1851856054024621</v>
      </c>
    </row>
    <row r="18" spans="1:5" x14ac:dyDescent="0.25">
      <c r="A18">
        <f>Fertility!D18</f>
        <v>1966</v>
      </c>
      <c r="B18">
        <f>Fertility!E18</f>
        <v>6.354000000000001</v>
      </c>
      <c r="C18">
        <f>SUM(Population!C19:AA19)/SUM(Population!AB19:BJ19)</f>
        <v>1.7994085739019887</v>
      </c>
      <c r="D18" s="5">
        <f>'Labor(x)'!C19</f>
        <v>0.33717569713824169</v>
      </c>
      <c r="E18" s="33">
        <f>100*(Population!B20/Population!B19-1)</f>
        <v>2.2054887551859137</v>
      </c>
    </row>
    <row r="19" spans="1:5" x14ac:dyDescent="0.25">
      <c r="A19">
        <f>Fertility!D19</f>
        <v>1967</v>
      </c>
      <c r="B19">
        <f>Fertility!E19</f>
        <v>6.3540000000000001</v>
      </c>
      <c r="C19">
        <f>SUM(Population!C20:AA20)/SUM(Population!AB20:BJ20)</f>
        <v>1.8021251038633752</v>
      </c>
      <c r="D19" s="5">
        <f>'Labor(x)'!C20</f>
        <v>0.33668034837030086</v>
      </c>
      <c r="E19" s="33">
        <f>100*(Population!B21/Population!B20-1)</f>
        <v>2.2336314176819583</v>
      </c>
    </row>
    <row r="20" spans="1:5" x14ac:dyDescent="0.25">
      <c r="A20">
        <f>Fertility!D20</f>
        <v>1968</v>
      </c>
      <c r="B20">
        <f>Fertility!E20</f>
        <v>6.4050000000000011</v>
      </c>
      <c r="C20">
        <f>SUM(Population!C21:AA21)/SUM(Population!AB21:BJ21)</f>
        <v>1.8027033729273687</v>
      </c>
      <c r="D20" s="5">
        <f>'Labor(x)'!C21</f>
        <v>0.33647154382732664</v>
      </c>
      <c r="E20" s="33">
        <f>100*(Population!B22/Population!B21-1)</f>
        <v>2.2718876348562844</v>
      </c>
    </row>
    <row r="21" spans="1:5" x14ac:dyDescent="0.25">
      <c r="A21">
        <f>Fertility!D21</f>
        <v>1969</v>
      </c>
      <c r="B21">
        <f>Fertility!E21</f>
        <v>6.4559999999999995</v>
      </c>
      <c r="C21">
        <f>SUM(Population!C22:AA22)/SUM(Population!AB22:BJ22)</f>
        <v>1.802559831004783</v>
      </c>
      <c r="D21" s="5">
        <f>'Labor(x)'!C22</f>
        <v>0.33640754002929973</v>
      </c>
      <c r="E21" s="33">
        <f>100*(Population!B23/Population!B22-1)</f>
        <v>2.3198350570247772</v>
      </c>
    </row>
    <row r="22" spans="1:5" x14ac:dyDescent="0.25">
      <c r="A22">
        <f>Fertility!D22</f>
        <v>1970</v>
      </c>
      <c r="B22">
        <f>Fertility!E22</f>
        <v>6.5069999999999997</v>
      </c>
      <c r="C22">
        <f>SUM(Population!C23:AA23)/SUM(Population!AB23:BJ23)</f>
        <v>1.8028052952407412</v>
      </c>
      <c r="D22" s="5">
        <f>'Labor(x)'!C23</f>
        <v>0.33637023284973472</v>
      </c>
      <c r="E22" s="33">
        <f>100*(Population!B24/Population!B23-1)</f>
        <v>2.3549733667225237</v>
      </c>
    </row>
    <row r="23" spans="1:5" x14ac:dyDescent="0.25">
      <c r="A23">
        <f>Fertility!D23</f>
        <v>1971</v>
      </c>
      <c r="B23">
        <f>Fertility!E23</f>
        <v>6.5580000000000007</v>
      </c>
      <c r="C23">
        <f>SUM(Population!C24:AA24)/SUM(Population!AB24:BJ24)</f>
        <v>1.8125650656484942</v>
      </c>
      <c r="D23" s="5">
        <f>'Labor(x)'!C24</f>
        <v>0.33519679137770192</v>
      </c>
      <c r="E23" s="33">
        <f>100*(Population!B25/Population!B24-1)</f>
        <v>2.3942499125600314</v>
      </c>
    </row>
    <row r="24" spans="1:5" x14ac:dyDescent="0.25">
      <c r="A24">
        <f>Fertility!D24</f>
        <v>1972</v>
      </c>
      <c r="B24">
        <f>Fertility!E24</f>
        <v>6.609</v>
      </c>
      <c r="C24">
        <f>SUM(Population!C25:AA25)/SUM(Population!AB25:BJ25)</f>
        <v>1.8217971395335135</v>
      </c>
      <c r="D24" s="5">
        <f>'Labor(x)'!C25</f>
        <v>0.33413555240327147</v>
      </c>
      <c r="E24" s="33">
        <f>100*(Population!B26/Population!B25-1)</f>
        <v>2.4751841007989883</v>
      </c>
    </row>
    <row r="25" spans="1:5" x14ac:dyDescent="0.25">
      <c r="A25">
        <f>Fertility!D25</f>
        <v>1973</v>
      </c>
      <c r="B25">
        <f>Fertility!E25</f>
        <v>6.6398000000000001</v>
      </c>
      <c r="C25">
        <f>SUM(Population!C26:AA26)/SUM(Population!AB26:BJ26)</f>
        <v>1.8307814917779053</v>
      </c>
      <c r="D25" s="5">
        <f>'Labor(x)'!C26</f>
        <v>0.3331846674651322</v>
      </c>
      <c r="E25" s="33">
        <f>100*(Population!B27/Population!B26-1)</f>
        <v>2.6068808803052512</v>
      </c>
    </row>
    <row r="26" spans="1:5" x14ac:dyDescent="0.25">
      <c r="A26">
        <f>Fertility!D26</f>
        <v>1974</v>
      </c>
      <c r="B26">
        <f>Fertility!E26</f>
        <v>6.6706000000000003</v>
      </c>
      <c r="C26">
        <f>SUM(Population!C27:AA27)/SUM(Population!AB27:BJ27)</f>
        <v>1.839692880207604</v>
      </c>
      <c r="D26" s="5">
        <f>'Labor(x)'!C27</f>
        <v>0.3323614969909115</v>
      </c>
      <c r="E26" s="33">
        <f>100*(Population!B28/Population!B27-1)</f>
        <v>2.7621373643494262</v>
      </c>
    </row>
    <row r="27" spans="1:5" x14ac:dyDescent="0.25">
      <c r="A27">
        <f>Fertility!D27</f>
        <v>1975</v>
      </c>
      <c r="B27">
        <f>Fertility!E27</f>
        <v>6.7013999999999996</v>
      </c>
      <c r="C27">
        <f>SUM(Population!C28:AA28)/SUM(Population!AB28:BJ28)</f>
        <v>1.8489556137736107</v>
      </c>
      <c r="D27" s="5">
        <f>'Labor(x)'!C28</f>
        <v>0.33162599059193709</v>
      </c>
      <c r="E27" s="33">
        <f>100*(Population!B29/Population!B28-1)</f>
        <v>2.9282787714066227</v>
      </c>
    </row>
    <row r="28" spans="1:5" x14ac:dyDescent="0.25">
      <c r="A28">
        <f>Fertility!D28</f>
        <v>1976</v>
      </c>
      <c r="B28">
        <f>Fertility!E28</f>
        <v>6.7322000000000006</v>
      </c>
      <c r="C28">
        <f>SUM(Population!C29:AA29)/SUM(Population!AB29:BJ29)</f>
        <v>1.8678341581339095</v>
      </c>
      <c r="D28" s="5">
        <f>'Labor(x)'!C29</f>
        <v>0.32962948552818006</v>
      </c>
      <c r="E28" s="33">
        <f>100*(Population!B30/Population!B29-1)</f>
        <v>3.0544891886265635</v>
      </c>
    </row>
    <row r="29" spans="1:5" x14ac:dyDescent="0.25">
      <c r="A29">
        <f>Fertility!D29</f>
        <v>1977</v>
      </c>
      <c r="B29">
        <f>Fertility!E29</f>
        <v>6.7629999999999999</v>
      </c>
      <c r="C29">
        <f>SUM(Population!C30:AA30)/SUM(Population!AB30:BJ30)</f>
        <v>1.8829501706395169</v>
      </c>
      <c r="D29" s="5">
        <f>'Labor(x)'!C30</f>
        <v>0.32816024603203786</v>
      </c>
      <c r="E29" s="33">
        <f>100*(Population!B31/Population!B30-1)</f>
        <v>3.0949698377195078</v>
      </c>
    </row>
    <row r="30" spans="1:5" x14ac:dyDescent="0.25">
      <c r="A30">
        <f>Fertility!D30</f>
        <v>1978</v>
      </c>
      <c r="B30">
        <f>Fertility!E30</f>
        <v>6.7616000000000005</v>
      </c>
      <c r="C30">
        <f>SUM(Population!C31:AA31)/SUM(Population!AB31:BJ31)</f>
        <v>1.8948521622966166</v>
      </c>
      <c r="D30" s="5">
        <f>'Labor(x)'!C31</f>
        <v>0.32709221057124166</v>
      </c>
      <c r="E30" s="33">
        <f>100*(Population!B32/Population!B31-1)</f>
        <v>3.0310965683798319</v>
      </c>
    </row>
    <row r="31" spans="1:5" x14ac:dyDescent="0.25">
      <c r="A31">
        <f>Fertility!D31</f>
        <v>1979</v>
      </c>
      <c r="B31">
        <f>Fertility!E31</f>
        <v>6.7601999999999993</v>
      </c>
      <c r="C31">
        <f>SUM(Population!C32:AA32)/SUM(Population!AB32:BJ32)</f>
        <v>1.9036496533025353</v>
      </c>
      <c r="D31" s="5">
        <f>'Labor(x)'!C32</f>
        <v>0.32632302937593016</v>
      </c>
      <c r="E31" s="33">
        <f>100*(Population!B33/Population!B32-1)</f>
        <v>2.9026845433765214</v>
      </c>
    </row>
    <row r="32" spans="1:5" x14ac:dyDescent="0.25">
      <c r="A32">
        <f>Fertility!D32</f>
        <v>1980</v>
      </c>
      <c r="B32">
        <f>Fertility!E32</f>
        <v>6.7588000000000008</v>
      </c>
      <c r="C32">
        <f>SUM(Population!C33:AA33)/SUM(Population!AB33:BJ33)</f>
        <v>1.9092317451478327</v>
      </c>
      <c r="D32" s="5">
        <f>'Labor(x)'!C33</f>
        <v>0.32581615366143107</v>
      </c>
      <c r="E32" s="33">
        <f>100*(Population!B34/Population!B33-1)</f>
        <v>2.7564822262239996</v>
      </c>
    </row>
    <row r="33" spans="1:5" x14ac:dyDescent="0.25">
      <c r="A33">
        <f>Fertility!D33</f>
        <v>1981</v>
      </c>
      <c r="B33">
        <f>Fertility!E33</f>
        <v>6.7574000000000005</v>
      </c>
      <c r="C33">
        <f>SUM(Population!C34:AA34)/SUM(Population!AB34:BJ34)</f>
        <v>1.9287150682665701</v>
      </c>
      <c r="D33" s="5">
        <f>'Labor(x)'!C34</f>
        <v>0.32397313483482987</v>
      </c>
      <c r="E33" s="33">
        <f>100*(Population!B35/Population!B34-1)</f>
        <v>2.6412811988088647</v>
      </c>
    </row>
    <row r="34" spans="1:5" x14ac:dyDescent="0.25">
      <c r="A34">
        <f>Fertility!D34</f>
        <v>1982</v>
      </c>
      <c r="B34">
        <f>Fertility!E34</f>
        <v>6.7560000000000002</v>
      </c>
      <c r="C34">
        <f>SUM(Population!C35:AA35)/SUM(Population!AB35:BJ35)</f>
        <v>1.945179077235863</v>
      </c>
      <c r="D34" s="5">
        <f>'Labor(x)'!C35</f>
        <v>0.32241625503856786</v>
      </c>
      <c r="E34" s="33">
        <f>100*(Population!B36/Population!B35-1)</f>
        <v>2.5723826272303629</v>
      </c>
    </row>
    <row r="35" spans="1:5" x14ac:dyDescent="0.25">
      <c r="A35">
        <f>Fertility!D35</f>
        <v>1983</v>
      </c>
      <c r="B35">
        <f>Fertility!E35</f>
        <v>6.7256000000000009</v>
      </c>
      <c r="C35">
        <f>SUM(Population!C36:AA36)/SUM(Population!AB36:BJ36)</f>
        <v>1.9591960620571478</v>
      </c>
      <c r="D35" s="5">
        <f>'Labor(x)'!C36</f>
        <v>0.32109742946079189</v>
      </c>
      <c r="E35" s="33">
        <f>100*(Population!B37/Population!B36-1)</f>
        <v>2.5660624969889412</v>
      </c>
    </row>
    <row r="36" spans="1:5" x14ac:dyDescent="0.25">
      <c r="A36">
        <f>Fertility!D36</f>
        <v>1984</v>
      </c>
      <c r="B36">
        <f>Fertility!E36</f>
        <v>6.6952000000000007</v>
      </c>
      <c r="C36">
        <f>SUM(Population!C37:AA37)/SUM(Population!AB37:BJ37)</f>
        <v>1.9711841830326531</v>
      </c>
      <c r="D36" s="5">
        <f>'Labor(x)'!C37</f>
        <v>0.31999242982728893</v>
      </c>
      <c r="E36" s="33">
        <f>100*(Population!B38/Population!B37-1)</f>
        <v>2.6002437877970852</v>
      </c>
    </row>
    <row r="37" spans="1:5" x14ac:dyDescent="0.25">
      <c r="A37">
        <f>Fertility!D37</f>
        <v>1985</v>
      </c>
      <c r="B37">
        <f>Fertility!E37</f>
        <v>6.6647999999999996</v>
      </c>
      <c r="C37">
        <f>SUM(Population!C38:AA38)/SUM(Population!AB38:BJ38)</f>
        <v>1.9814535080138362</v>
      </c>
      <c r="D37" s="5">
        <f>'Labor(x)'!C38</f>
        <v>0.31907546130634762</v>
      </c>
      <c r="E37" s="33">
        <f>100*(Population!B39/Population!B38-1)</f>
        <v>2.6417550317172855</v>
      </c>
    </row>
    <row r="38" spans="1:5" x14ac:dyDescent="0.25">
      <c r="A38">
        <f>Fertility!D38</f>
        <v>1986</v>
      </c>
      <c r="B38">
        <f>Fertility!E38</f>
        <v>6.6344000000000012</v>
      </c>
      <c r="C38">
        <f>SUM(Population!C39:AA39)/SUM(Population!AB39:BJ39)</f>
        <v>1.9960781301658843</v>
      </c>
      <c r="D38" s="5">
        <f>'Labor(x)'!C39</f>
        <v>0.31745781687111535</v>
      </c>
      <c r="E38" s="33">
        <f>100*(Population!B40/Population!B39-1)</f>
        <v>2.6648003601940529</v>
      </c>
    </row>
    <row r="39" spans="1:5" x14ac:dyDescent="0.25">
      <c r="A39">
        <f>Fertility!D39</f>
        <v>1987</v>
      </c>
      <c r="B39">
        <f>Fertility!E39</f>
        <v>6.6040000000000001</v>
      </c>
      <c r="C39">
        <f>SUM(Population!C40:AA40)/SUM(Population!AB40:BJ40)</f>
        <v>2.0061908612106536</v>
      </c>
      <c r="D39" s="5">
        <f>'Labor(x)'!C40</f>
        <v>0.31630296003826869</v>
      </c>
      <c r="E39" s="33">
        <f>100*(Population!B41/Population!B40-1)</f>
        <v>2.6700814767795844</v>
      </c>
    </row>
    <row r="40" spans="1:5" x14ac:dyDescent="0.25">
      <c r="A40">
        <f>Fertility!D40</f>
        <v>1988</v>
      </c>
      <c r="B40">
        <f>Fertility!E40</f>
        <v>6.5572000000000008</v>
      </c>
      <c r="C40">
        <f>SUM(Population!C41:AA41)/SUM(Population!AB41:BJ41)</f>
        <v>2.0127036143079899</v>
      </c>
      <c r="D40" s="5">
        <f>'Labor(x)'!C41</f>
        <v>0.31553594457964673</v>
      </c>
      <c r="E40" s="33">
        <f>100*(Population!B42/Population!B41-1)</f>
        <v>2.6507074186544299</v>
      </c>
    </row>
    <row r="41" spans="1:5" x14ac:dyDescent="0.25">
      <c r="A41">
        <f>Fertility!D41</f>
        <v>1989</v>
      </c>
      <c r="B41">
        <f>Fertility!E41</f>
        <v>6.5103999999999997</v>
      </c>
      <c r="C41">
        <f>SUM(Population!C42:AA42)/SUM(Population!AB42:BJ42)</f>
        <v>2.0166138272731509</v>
      </c>
      <c r="D41" s="5">
        <f>'Labor(x)'!C42</f>
        <v>0.31507939272228519</v>
      </c>
      <c r="E41" s="33">
        <f>100*(Population!B43/Population!B42-1)</f>
        <v>2.6160080257773721</v>
      </c>
    </row>
    <row r="42" spans="1:5" x14ac:dyDescent="0.25">
      <c r="A42">
        <f>Fertility!D42</f>
        <v>1990</v>
      </c>
      <c r="B42">
        <f>Fertility!E42</f>
        <v>6.4636000000000005</v>
      </c>
      <c r="C42">
        <f>SUM(Population!C43:AA43)/SUM(Population!AB43:BJ43)</f>
        <v>2.0185163975247074</v>
      </c>
      <c r="D42" s="5">
        <f>'Labor(x)'!C43</f>
        <v>0.31487956915087334</v>
      </c>
      <c r="E42" s="33">
        <f>100*(Population!B44/Population!B43-1)</f>
        <v>2.5811455766133529</v>
      </c>
    </row>
    <row r="43" spans="1:5" x14ac:dyDescent="0.25">
      <c r="A43">
        <f>Fertility!D43</f>
        <v>1991</v>
      </c>
      <c r="B43">
        <f>Fertility!E43</f>
        <v>6.4168000000000003</v>
      </c>
      <c r="C43">
        <f>SUM(Population!C44:AA44)/SUM(Population!AB44:BJ44)</f>
        <v>2.02741901641325</v>
      </c>
      <c r="D43" s="5">
        <f>'Labor(x)'!C44</f>
        <v>0.31389099793533526</v>
      </c>
      <c r="E43" s="33">
        <f>100*(Population!B45/Population!B44-1)</f>
        <v>2.5558030961456479</v>
      </c>
    </row>
    <row r="44" spans="1:5" x14ac:dyDescent="0.25">
      <c r="A44">
        <f>Fertility!D44</f>
        <v>1992</v>
      </c>
      <c r="B44">
        <f>Fertility!E44</f>
        <v>6.37</v>
      </c>
      <c r="C44">
        <f>SUM(Population!C45:AA45)/SUM(Population!AB45:BJ45)</f>
        <v>2.0332116006282468</v>
      </c>
      <c r="D44" s="5">
        <f>'Labor(x)'!C45</f>
        <v>0.31326875877963711</v>
      </c>
      <c r="E44" s="33">
        <f>100*(Population!B46/Population!B45-1)</f>
        <v>2.5374789837173006</v>
      </c>
    </row>
    <row r="45" spans="1:5" x14ac:dyDescent="0.25">
      <c r="A45">
        <f>Fertility!D45</f>
        <v>1993</v>
      </c>
      <c r="B45">
        <f>Fertility!E45</f>
        <v>6.33</v>
      </c>
      <c r="C45">
        <f>SUM(Population!C46:AA46)/SUM(Population!AB46:BJ46)</f>
        <v>2.0357142559183683</v>
      </c>
      <c r="D45" s="5">
        <f>'Labor(x)'!C46</f>
        <v>0.312981585704182</v>
      </c>
      <c r="E45" s="33">
        <f>100*(Population!B47/Population!B46-1)</f>
        <v>2.52853104524009</v>
      </c>
    </row>
    <row r="46" spans="1:5" x14ac:dyDescent="0.25">
      <c r="A46">
        <f>Fertility!D46</f>
        <v>1994</v>
      </c>
      <c r="B46">
        <f>Fertility!E46</f>
        <v>6.29</v>
      </c>
      <c r="C46">
        <f>SUM(Population!C47:AA47)/SUM(Population!AB47:BJ47)</f>
        <v>2.0345800729075818</v>
      </c>
      <c r="D46" s="5">
        <f>'Labor(x)'!C47</f>
        <v>0.31299602746552219</v>
      </c>
      <c r="E46" s="33">
        <f>100*(Population!B48/Population!B47-1)</f>
        <v>2.5266764578026013</v>
      </c>
    </row>
    <row r="47" spans="1:5" x14ac:dyDescent="0.25">
      <c r="A47">
        <f>Fertility!D47</f>
        <v>1995</v>
      </c>
      <c r="B47">
        <f>Fertility!E47</f>
        <v>6.25</v>
      </c>
      <c r="C47">
        <f>SUM(Population!C48:AA48)/SUM(Population!AB48:BJ48)</f>
        <v>2.0299732215378739</v>
      </c>
      <c r="D47" s="5">
        <f>'Labor(x)'!C48</f>
        <v>0.31326225092153664</v>
      </c>
      <c r="E47" s="33">
        <f>100*(Population!B49/Population!B48-1)</f>
        <v>2.5283720305129265</v>
      </c>
    </row>
    <row r="48" spans="1:5" x14ac:dyDescent="0.25">
      <c r="A48">
        <f>Fertility!D48</f>
        <v>1996</v>
      </c>
      <c r="B48">
        <f>Fertility!E48</f>
        <v>6.21</v>
      </c>
      <c r="C48">
        <f>SUM(Population!C49:AA49)/SUM(Population!AB49:BJ49)</f>
        <v>2.0328453276850018</v>
      </c>
      <c r="D48" s="5">
        <f>'Labor(x)'!C49</f>
        <v>0.3125736870622523</v>
      </c>
      <c r="E48" s="33">
        <f>100*(Population!B50/Population!B49-1)</f>
        <v>2.5306889566533153</v>
      </c>
    </row>
    <row r="49" spans="1:5" x14ac:dyDescent="0.25">
      <c r="A49">
        <f>Fertility!D49</f>
        <v>1997</v>
      </c>
      <c r="B49">
        <f>Fertility!E49</f>
        <v>6.17</v>
      </c>
      <c r="C49">
        <f>SUM(Population!C50:AA50)/SUM(Population!AB50:BJ50)</f>
        <v>2.031457927658415</v>
      </c>
      <c r="D49" s="5">
        <f>'Labor(x)'!C50</f>
        <v>0.31226830276046835</v>
      </c>
      <c r="E49" s="33">
        <f>100*(Population!B51/Population!B50-1)</f>
        <v>2.5336928845991036</v>
      </c>
    </row>
    <row r="50" spans="1:5" x14ac:dyDescent="0.25">
      <c r="A50">
        <f>Fertility!D50</f>
        <v>1998</v>
      </c>
      <c r="B50">
        <f>Fertility!E50</f>
        <v>6.1462000000000003</v>
      </c>
      <c r="C50">
        <f>SUM(Population!C51:AA51)/SUM(Population!AB51:BJ51)</f>
        <v>2.0265149562500357</v>
      </c>
      <c r="D50" s="5">
        <f>'Labor(x)'!C51</f>
        <v>0.31229094330358809</v>
      </c>
      <c r="E50" s="33">
        <f>100*(Population!B52/Population!B51-1)</f>
        <v>2.5366507132259963</v>
      </c>
    </row>
    <row r="51" spans="1:5" x14ac:dyDescent="0.25">
      <c r="A51">
        <f>Fertility!D51</f>
        <v>1999</v>
      </c>
      <c r="B51">
        <f>Fertility!E51</f>
        <v>6.1224000000000007</v>
      </c>
      <c r="C51">
        <f>SUM(Population!C52:AA52)/SUM(Population!AB52:BJ52)</f>
        <v>2.0187058729127205</v>
      </c>
      <c r="D51" s="5">
        <f>'Labor(x)'!C52</f>
        <v>0.31258448832288194</v>
      </c>
      <c r="E51" s="33">
        <f>100*(Population!B53/Population!B52-1)</f>
        <v>2.5409255005646392</v>
      </c>
    </row>
    <row r="52" spans="1:5" x14ac:dyDescent="0.25">
      <c r="A52">
        <f>Fertility!D52</f>
        <v>2000</v>
      </c>
      <c r="B52">
        <f>Fertility!E52</f>
        <v>6.0985999999999994</v>
      </c>
      <c r="C52">
        <f>SUM(Population!C53:AA53)/SUM(Population!AB53:BJ53)</f>
        <v>2.0087324152843706</v>
      </c>
      <c r="D52" s="5">
        <f>'Labor(x)'!C53</f>
        <v>0.31308974001387097</v>
      </c>
      <c r="E52" s="33">
        <f>100*(Population!B54/Population!B53-1)</f>
        <v>2.545856384993006</v>
      </c>
    </row>
    <row r="53" spans="1:5" x14ac:dyDescent="0.25">
      <c r="A53">
        <f>Fertility!D53</f>
        <v>2001</v>
      </c>
      <c r="B53">
        <f>Fertility!E53</f>
        <v>6.0748000000000006</v>
      </c>
      <c r="C53">
        <f>SUM(Population!C54:AA54)/SUM(Population!AB54:BJ54)</f>
        <v>2.0072765552898417</v>
      </c>
      <c r="D53" s="5">
        <f>'Labor(x)'!C54</f>
        <v>0.31261239507834043</v>
      </c>
      <c r="E53" s="33">
        <f>100*(Population!B55/Population!B54-1)</f>
        <v>2.555175750497285</v>
      </c>
    </row>
    <row r="54" spans="1:5" x14ac:dyDescent="0.25">
      <c r="A54">
        <f>Fertility!D54</f>
        <v>2002</v>
      </c>
      <c r="B54">
        <f>Fertility!E54</f>
        <v>6.0510000000000002</v>
      </c>
      <c r="C54">
        <f>SUM(Population!C55:AA55)/SUM(Population!AB55:BJ55)</f>
        <v>2.0024904428278671</v>
      </c>
      <c r="D54" s="5">
        <f>'Labor(x)'!C55</f>
        <v>0.31249270750112601</v>
      </c>
      <c r="E54" s="33">
        <f>100*(Population!B56/Population!B55-1)</f>
        <v>2.573429474646427</v>
      </c>
    </row>
    <row r="55" spans="1:5" x14ac:dyDescent="0.25">
      <c r="A55">
        <f>Fertility!D55</f>
        <v>2003</v>
      </c>
      <c r="B55">
        <f>Fertility!E55</f>
        <v>6.0418000000000003</v>
      </c>
      <c r="C55">
        <f>SUM(Population!C56:AA56)/SUM(Population!AB56:BJ56)</f>
        <v>1.9955023674033034</v>
      </c>
      <c r="D55" s="5">
        <f>'Labor(x)'!C56</f>
        <v>0.31263981842952931</v>
      </c>
      <c r="E55" s="33">
        <f>100*(Population!B57/Population!B56-1)</f>
        <v>2.6021125619884122</v>
      </c>
    </row>
    <row r="56" spans="1:5" x14ac:dyDescent="0.25">
      <c r="A56">
        <f>Fertility!D56</f>
        <v>2004</v>
      </c>
      <c r="B56">
        <f>Fertility!E56</f>
        <v>6.0326000000000004</v>
      </c>
      <c r="C56">
        <f>SUM(Population!C57:AA57)/SUM(Population!AB57:BJ57)</f>
        <v>1.9872290930501728</v>
      </c>
      <c r="D56" s="5">
        <f>'Labor(x)'!C57</f>
        <v>0.31297763314731269</v>
      </c>
      <c r="E56" s="33">
        <f>100*(Population!B58/Population!B57-1)</f>
        <v>2.6372505730729578</v>
      </c>
    </row>
    <row r="57" spans="1:5" x14ac:dyDescent="0.25">
      <c r="A57">
        <f>Fertility!D57</f>
        <v>2005</v>
      </c>
      <c r="B57">
        <f>Fertility!E57</f>
        <v>6.0234000000000005</v>
      </c>
      <c r="C57">
        <f>SUM(Population!C58:AA58)/SUM(Population!AB58:BJ58)</f>
        <v>1.9783488817784478</v>
      </c>
      <c r="D57" s="5">
        <f>'Labor(x)'!C58</f>
        <v>0.31344869206329318</v>
      </c>
      <c r="E57" s="33">
        <f>100*(Population!B59/Population!B58-1)</f>
        <v>2.6714863323830551</v>
      </c>
    </row>
    <row r="58" spans="1:5" x14ac:dyDescent="0.25">
      <c r="A58">
        <f>Fertility!D58</f>
        <v>2006</v>
      </c>
      <c r="B58">
        <f>Fertility!E58</f>
        <v>6.0142000000000007</v>
      </c>
      <c r="C58">
        <f>SUM(Population!C59:AA59)/SUM(Population!AB59:BJ59)</f>
        <v>1.9757322117636076</v>
      </c>
      <c r="D58" s="5">
        <f>'Labor(x)'!C59</f>
        <v>0.3132758985930873</v>
      </c>
      <c r="E58" s="33">
        <f>100*(Population!B60/Population!B59-1)</f>
        <v>2.702052443127223</v>
      </c>
    </row>
    <row r="59" spans="1:5" x14ac:dyDescent="0.25">
      <c r="A59">
        <f>Fertility!D59</f>
        <v>2007</v>
      </c>
      <c r="B59">
        <f>Fertility!E59</f>
        <v>6.0049999999999999</v>
      </c>
      <c r="C59">
        <f>SUM(Population!C60:AA60)/SUM(Population!AB60:BJ60)</f>
        <v>1.9711645269432925</v>
      </c>
      <c r="D59" s="5">
        <f>'Labor(x)'!C60</f>
        <v>0.31337799487298962</v>
      </c>
      <c r="E59" s="33">
        <f>100*(Population!B61/Population!B60-1)</f>
        <v>2.7317068471228501</v>
      </c>
    </row>
    <row r="60" spans="1:5" x14ac:dyDescent="0.25">
      <c r="A60">
        <f>Fertility!D60</f>
        <v>2008</v>
      </c>
      <c r="B60">
        <f>Fertility!E60</f>
        <v>6.0050000000000008</v>
      </c>
      <c r="C60">
        <f>SUM(Population!C61:AA61)/SUM(Population!AB61:BJ61)</f>
        <v>1.9658611042999456</v>
      </c>
      <c r="D60" s="5">
        <f>'Labor(x)'!C61</f>
        <v>0.31366143536369306</v>
      </c>
      <c r="E60" s="33">
        <f>100*(Population!B62/Population!B61-1)</f>
        <v>2.7597334745603996</v>
      </c>
    </row>
    <row r="61" spans="1:5" x14ac:dyDescent="0.25">
      <c r="A61">
        <f>Fertility!D61</f>
        <v>2009</v>
      </c>
      <c r="B61">
        <f>Fertility!E61</f>
        <v>6.0049999999999999</v>
      </c>
      <c r="C61">
        <f>SUM(Population!C62:AA62)/SUM(Population!AB62:BJ62)</f>
        <v>1.9609628009084781</v>
      </c>
      <c r="D61" s="5">
        <f>'Labor(x)'!C62</f>
        <v>0.31404086962727618</v>
      </c>
      <c r="E61" s="33">
        <f>100*(Population!B63/Population!B62-1)</f>
        <v>2.7846129469351943</v>
      </c>
    </row>
    <row r="62" spans="1:5" x14ac:dyDescent="0.25">
      <c r="A62">
        <f>Fertility!D62</f>
        <v>2010</v>
      </c>
      <c r="B62">
        <f>Fertility!E62</f>
        <v>6.0049999999999999</v>
      </c>
      <c r="C62">
        <f>SUM(Population!C63:AA63)/SUM(Population!AB63:BJ63)</f>
        <v>1.9570826960954444</v>
      </c>
      <c r="D62" s="5">
        <f>'Labor(x)'!C63</f>
        <v>0.3144636178516122</v>
      </c>
      <c r="E62" s="33">
        <f>100*(Population!B64/Population!B63-1)</f>
        <v>2.8083447155800245</v>
      </c>
    </row>
    <row r="63" spans="1:5" x14ac:dyDescent="0.25">
      <c r="A63">
        <f>Fertility!D63</f>
        <v>2011</v>
      </c>
      <c r="B63">
        <f>Fertility!E63</f>
        <v>6.0050000000000008</v>
      </c>
      <c r="C63">
        <f>SUM(Population!C64:AA64)/SUM(Population!AB64:BJ64)</f>
        <v>1.9579798801484001</v>
      </c>
      <c r="D63" s="5">
        <f>'Labor(x)'!C64</f>
        <v>0.31442418817201434</v>
      </c>
      <c r="E63" s="33">
        <f>100*(Population!B65/Population!B64-1)</f>
        <v>2.8264622242401227</v>
      </c>
    </row>
    <row r="64" spans="1:5" x14ac:dyDescent="0.25">
      <c r="A64">
        <f>Fertility!D64</f>
        <v>2012</v>
      </c>
      <c r="B64">
        <f>Fertility!E64</f>
        <v>6.0049999999999999</v>
      </c>
      <c r="C64">
        <f>SUM(Population!C65:AA65)/SUM(Population!AB65:BJ65)</f>
        <v>1.9591384147219988</v>
      </c>
      <c r="D64" s="5">
        <f>'Labor(x)'!C65</f>
        <v>0.31447313699871354</v>
      </c>
      <c r="E64" s="33">
        <f>100*(Population!B66/Population!B65-1)</f>
        <v>2.5498759063839804</v>
      </c>
    </row>
    <row r="65" spans="1:5" x14ac:dyDescent="0.25">
      <c r="A65">
        <f>Fertility!D65</f>
        <v>2013</v>
      </c>
      <c r="B65">
        <f>Fertility!E65</f>
        <v>5.9720000000000004</v>
      </c>
      <c r="C65">
        <f>SUM(Population!C66:AA66)/SUM(Population!AB66:BJ66)</f>
        <v>1.9601643927132968</v>
      </c>
      <c r="D65" s="5">
        <f>'Labor(x)'!C66</f>
        <v>0.31462395539821647</v>
      </c>
      <c r="E65" s="33">
        <f>100*(Population!B67/Population!B66-1)</f>
        <v>2.7834833713737073</v>
      </c>
    </row>
    <row r="66" spans="1:5" x14ac:dyDescent="0.25">
      <c r="A66">
        <f>Fertility!D66</f>
        <v>2014</v>
      </c>
      <c r="B66">
        <f>Fertility!E66</f>
        <v>5.9370000000000003</v>
      </c>
      <c r="C66">
        <f>SUM(Population!C67:AA67)/SUM(Population!AB67:BJ67)</f>
        <v>1.9487757782120358</v>
      </c>
      <c r="D66" s="5">
        <f>'Labor(x)'!C67</f>
        <v>0.31615407563190362</v>
      </c>
      <c r="E66" s="33">
        <f>100*(Population!B68/Population!B67-1)</f>
        <v>2.9065572378132565</v>
      </c>
    </row>
    <row r="67" spans="1:5" x14ac:dyDescent="0.25">
      <c r="A67">
        <f>Fertility!D67</f>
        <v>2015</v>
      </c>
      <c r="B67">
        <f>Fertility!E67</f>
        <v>5.7026000000000003</v>
      </c>
      <c r="C67">
        <f>SUM(Population!C68:AA68)/SUM(Population!AB68:BJ68)</f>
        <v>1.9303461021140611</v>
      </c>
      <c r="D67" s="5">
        <f>'Labor(x)'!C68</f>
        <v>0.31852451224520956</v>
      </c>
      <c r="E67" s="33">
        <f>100*(Population!B69/Population!B68-1)</f>
        <v>2.8900501667347589</v>
      </c>
    </row>
    <row r="68" spans="1:5" x14ac:dyDescent="0.25">
      <c r="A68">
        <f>Fertility!D68</f>
        <v>2016</v>
      </c>
      <c r="B68">
        <f>Fertility!E68</f>
        <v>5.4682000000000004</v>
      </c>
      <c r="C68">
        <f>SUM(Population!C69:AA69)/SUM(Population!AB69:BJ69)</f>
        <v>1.9115077663458853</v>
      </c>
      <c r="D68" s="5">
        <f>'Labor(x)'!C69</f>
        <v>0.32103439771549336</v>
      </c>
      <c r="E68" s="33">
        <f>100*(Population!B70/Population!B69-1)</f>
        <v>2.7771704383122708</v>
      </c>
    </row>
    <row r="69" spans="1:5" x14ac:dyDescent="0.25">
      <c r="A69">
        <f>Fertility!D69</f>
        <v>2017</v>
      </c>
      <c r="B69">
        <f>Fertility!E69</f>
        <v>5.2337999999999996</v>
      </c>
      <c r="C69">
        <f>SUM(Population!C70:AA70)/SUM(Population!AB70:BJ70)</f>
        <v>1.8936049833759532</v>
      </c>
      <c r="D69" s="5">
        <f>'Labor(x)'!C70</f>
        <v>0.32351495174469941</v>
      </c>
      <c r="E69" s="33">
        <f>100*(Population!B71/Population!B70-1)</f>
        <v>2.6413501105774451</v>
      </c>
    </row>
    <row r="70" spans="1:5" x14ac:dyDescent="0.25">
      <c r="A70">
        <f>Fertility!D70</f>
        <v>2018</v>
      </c>
      <c r="B70">
        <f>Fertility!E70</f>
        <v>4.9993999999999996</v>
      </c>
      <c r="C70">
        <f>SUM(Population!C71:AA71)/SUM(Population!AB71:BJ71)</f>
        <v>1.8752423423128306</v>
      </c>
      <c r="D70" s="5">
        <f>'Labor(x)'!C71</f>
        <v>0.32601136386332802</v>
      </c>
      <c r="E70" s="33">
        <f>100*(Population!B72/Population!B71-1)</f>
        <v>2.533200948096459</v>
      </c>
    </row>
    <row r="71" spans="1:5" x14ac:dyDescent="0.25">
      <c r="A71">
        <f>Fertility!D71</f>
        <v>2019</v>
      </c>
      <c r="B71">
        <f>Fertility!E71</f>
        <v>4.7649999999999997</v>
      </c>
      <c r="C71">
        <f>SUM(Population!C72:AA72)/SUM(Population!AB72:BJ72)</f>
        <v>1.8529427201514637</v>
      </c>
      <c r="D71" s="5">
        <f>'Labor(x)'!C72</f>
        <v>0.32893833976536396</v>
      </c>
      <c r="E71" s="33">
        <f>100*(Population!B73/Population!B72-1)</f>
        <v>2.383387927636349</v>
      </c>
    </row>
    <row r="72" spans="1:5" x14ac:dyDescent="0.25">
      <c r="A72">
        <f>Fertility!D72</f>
        <v>2020</v>
      </c>
      <c r="B72">
        <f>Fertility!E72</f>
        <v>4.4147999999999996</v>
      </c>
      <c r="C72">
        <f>SUM(Population!C73:AA73)/SUM(Population!AB73:BJ73)</f>
        <v>1.8268434862529082</v>
      </c>
      <c r="D72" s="5">
        <f>'Labor(x)'!C73</f>
        <v>0.33229003725074041</v>
      </c>
      <c r="E72" s="33">
        <f>100*(Population!B74/Population!B73-1)</f>
        <v>2.1937682803218284</v>
      </c>
    </row>
    <row r="73" spans="1:5" x14ac:dyDescent="0.25">
      <c r="A73">
        <f>Fertility!D73</f>
        <v>2021</v>
      </c>
      <c r="B73">
        <f>Fertility!E73</f>
        <v>4.0645999999999995</v>
      </c>
      <c r="C73">
        <f>SUM(Population!C74:AA74)/SUM(Population!AB74:BJ74)</f>
        <v>1.7951446736541721</v>
      </c>
      <c r="D73" s="5">
        <f>'Labor(x)'!C74</f>
        <v>0.3363106435911426</v>
      </c>
      <c r="E73" s="33">
        <f>100*(Population!B75/Population!B74-1)</f>
        <v>1.9859537975682739</v>
      </c>
    </row>
    <row r="74" spans="1:5" x14ac:dyDescent="0.25">
      <c r="A74">
        <f>Fertility!D74</f>
        <v>2022</v>
      </c>
      <c r="B74">
        <f>Fertility!E74</f>
        <v>3.7143999999999995</v>
      </c>
      <c r="C74">
        <f>SUM(Population!C75:AA75)/SUM(Population!AB75:BJ75)</f>
        <v>1.7569691402219754</v>
      </c>
      <c r="D74" s="5">
        <f>'Labor(x)'!C75</f>
        <v>0.3411547245044429</v>
      </c>
      <c r="E74" s="33">
        <f>100*(Population!B76/Population!B75-1)</f>
        <v>1.7801389165693848</v>
      </c>
    </row>
    <row r="75" spans="1:5" x14ac:dyDescent="0.25">
      <c r="A75">
        <f>Fertility!D75</f>
        <v>2023</v>
      </c>
      <c r="B75">
        <f>Fertility!E75</f>
        <v>3.3641999999999999</v>
      </c>
      <c r="C75">
        <f>SUM(Population!C76:AA76)/SUM(Population!AB76:BJ76)</f>
        <v>1.715966358902518</v>
      </c>
      <c r="D75" s="5">
        <f>'Labor(x)'!C76</f>
        <v>0.3462919476510789</v>
      </c>
      <c r="E75" s="33">
        <f>100*(Population!B77/Population!B76-1)</f>
        <v>1.5914514850899897</v>
      </c>
    </row>
    <row r="76" spans="1:5" x14ac:dyDescent="0.25">
      <c r="A76">
        <f>Fertility!D76</f>
        <v>2024</v>
      </c>
      <c r="B76">
        <f>Fertility!E76</f>
        <v>3.0139999999999998</v>
      </c>
      <c r="C76">
        <f>SUM(Population!C77:AA77)/SUM(Population!AB77:BJ77)</f>
        <v>1.6680133382770053</v>
      </c>
      <c r="D76" s="5">
        <f>'Labor(x)'!C77</f>
        <v>0.35242334229935418</v>
      </c>
      <c r="E76" s="33">
        <f>100*(Population!B78/Population!B77-1)</f>
        <v>1.4672552656337379</v>
      </c>
    </row>
    <row r="77" spans="1:5" x14ac:dyDescent="0.25">
      <c r="A77">
        <f>Fertility!D77</f>
        <v>2025</v>
      </c>
      <c r="B77">
        <f>Fertility!E77</f>
        <v>2.9496000000000002</v>
      </c>
      <c r="C77">
        <f>SUM(Population!C78:AA78)/SUM(Population!AB78:BJ78)</f>
        <v>1.6154507529625299</v>
      </c>
      <c r="D77" s="5">
        <f>'Labor(x)'!C78</f>
        <v>0.35932360627122023</v>
      </c>
      <c r="E77" s="33">
        <f>100*(Population!B79/Population!B78-1)</f>
        <v>1.4254898424720608</v>
      </c>
    </row>
    <row r="78" spans="1:5" x14ac:dyDescent="0.25">
      <c r="A78">
        <f>Fertility!D78</f>
        <v>2026</v>
      </c>
      <c r="B78">
        <f>Fertility!E78</f>
        <v>2.8852000000000002</v>
      </c>
      <c r="C78">
        <f>SUM(Population!C79:AA79)/SUM(Population!AB79:BJ79)</f>
        <v>1.5625473390390863</v>
      </c>
      <c r="D78" s="5">
        <f>'Labor(x)'!C79</f>
        <v>0.36647238211104544</v>
      </c>
      <c r="E78" s="33">
        <f>100*(Population!B80/Population!B79-1)</f>
        <v>1.4451756911293412</v>
      </c>
    </row>
    <row r="79" spans="1:5" x14ac:dyDescent="0.25">
      <c r="A79">
        <f>Fertility!D79</f>
        <v>2027</v>
      </c>
      <c r="B79">
        <f>Fertility!E79</f>
        <v>2.8208000000000002</v>
      </c>
      <c r="C79">
        <f>SUM(Population!C80:AA80)/SUM(Population!AB80:BJ80)</f>
        <v>1.511954818859355</v>
      </c>
      <c r="D79" s="5">
        <f>'Labor(x)'!C80</f>
        <v>0.37349540616310045</v>
      </c>
      <c r="E79" s="33">
        <f>100*(Population!B81/Population!B80-1)</f>
        <v>1.4846067668791374</v>
      </c>
    </row>
    <row r="80" spans="1:5" x14ac:dyDescent="0.25">
      <c r="A80">
        <f>Fertility!D80</f>
        <v>2028</v>
      </c>
      <c r="B80">
        <f>Fertility!E80</f>
        <v>2.7564000000000002</v>
      </c>
      <c r="C80">
        <f>SUM(Population!C81:AA81)/SUM(Population!AB81:BJ81)</f>
        <v>1.4579056422749122</v>
      </c>
      <c r="D80" s="5">
        <f>'Labor(x)'!C81</f>
        <v>0.38122275630793878</v>
      </c>
      <c r="E80" s="33">
        <f>100*(Population!B82/Population!B81-1)</f>
        <v>1.4928585723145149</v>
      </c>
    </row>
    <row r="81" spans="1:5" x14ac:dyDescent="0.25">
      <c r="A81">
        <f>Fertility!D81</f>
        <v>2029</v>
      </c>
      <c r="B81">
        <f>Fertility!E81</f>
        <v>2.6920000000000002</v>
      </c>
      <c r="C81">
        <f>SUM(Population!C82:AA82)/SUM(Population!AB82:BJ82)</f>
        <v>1.4144879365498391</v>
      </c>
      <c r="D81" s="5">
        <f>'Labor(x)'!C82</f>
        <v>0.38803362924769425</v>
      </c>
      <c r="E81" s="33">
        <f>100*(Population!B83/Population!B82-1)</f>
        <v>1.5429726344962313</v>
      </c>
    </row>
    <row r="82" spans="1:5" x14ac:dyDescent="0.25">
      <c r="A82">
        <f>Fertility!D82</f>
        <v>2030</v>
      </c>
      <c r="B82">
        <f>Fertility!E82</f>
        <v>2.7268000000000003</v>
      </c>
      <c r="C82">
        <f>SUM(Population!C83:AA83)/SUM(Population!AB83:BJ83)</f>
        <v>1.375359352338873</v>
      </c>
      <c r="D82" s="5">
        <f>'Labor(x)'!C83</f>
        <v>0.39440562277606617</v>
      </c>
      <c r="E82" s="33">
        <f>100*(Population!B84/Population!B83-1)</f>
        <v>1.6394892691612428</v>
      </c>
    </row>
    <row r="83" spans="1:5" x14ac:dyDescent="0.25">
      <c r="A83">
        <f>Fertility!D83</f>
        <v>2031</v>
      </c>
      <c r="B83">
        <f>Fertility!E83</f>
        <v>2.7616000000000001</v>
      </c>
      <c r="C83">
        <f>SUM(Population!C84:AA84)/SUM(Population!AB84:BJ84)</f>
        <v>1.3324323773634503</v>
      </c>
      <c r="D83" s="5">
        <f>'Labor(x)'!C84</f>
        <v>0.40092087777777935</v>
      </c>
      <c r="E83" s="33">
        <f>100*(Population!B85/Population!B84-1)</f>
        <v>1.7564425468709288</v>
      </c>
    </row>
    <row r="84" spans="1:5" x14ac:dyDescent="0.25">
      <c r="A84">
        <f>Fertility!D84</f>
        <v>2032</v>
      </c>
      <c r="B84">
        <f>Fertility!E84</f>
        <v>2.7964000000000002</v>
      </c>
      <c r="C84">
        <f>SUM(Population!C85:AA85)/SUM(Population!AB85:BJ85)</f>
        <v>1.2838376662463133</v>
      </c>
      <c r="D84" s="5">
        <f>'Labor(x)'!C85</f>
        <v>0.40771054020153707</v>
      </c>
      <c r="E84" s="33">
        <f>100*(Population!B86/Population!B85-1)</f>
        <v>1.8747402405619784</v>
      </c>
    </row>
    <row r="85" spans="1:5" x14ac:dyDescent="0.25">
      <c r="A85">
        <f>Fertility!D85</f>
        <v>2033</v>
      </c>
      <c r="B85">
        <f>Fertility!E85</f>
        <v>2.8312000000000004</v>
      </c>
      <c r="C85">
        <f>SUM(Population!C86:AA86)/SUM(Population!AB86:BJ86)</f>
        <v>1.2447541859031279</v>
      </c>
      <c r="D85" s="5">
        <f>'Labor(x)'!C86</f>
        <v>0.41266010578411716</v>
      </c>
      <c r="E85" s="33">
        <f>100*(Population!B87/Population!B86-1)</f>
        <v>1.9744704737492791</v>
      </c>
    </row>
    <row r="86" spans="1:5" x14ac:dyDescent="0.25">
      <c r="A86">
        <f>Fertility!D86</f>
        <v>2034</v>
      </c>
      <c r="B86">
        <f>Fertility!E86</f>
        <v>2.8660000000000001</v>
      </c>
      <c r="C86">
        <f>SUM(Population!C87:AA87)/SUM(Population!AB87:BJ87)</f>
        <v>1.2058749382747864</v>
      </c>
      <c r="D86" s="5">
        <f>'Labor(x)'!C87</f>
        <v>0.41797497681497359</v>
      </c>
      <c r="E86" s="33">
        <f>100*(Population!B88/Population!B87-1)</f>
        <v>1.9870694003156553</v>
      </c>
    </row>
    <row r="87" spans="1:5" x14ac:dyDescent="0.25">
      <c r="A87">
        <f>Fertility!D87</f>
        <v>2035</v>
      </c>
      <c r="B87">
        <f>Fertility!E87</f>
        <v>2.7028000000000003</v>
      </c>
      <c r="C87">
        <f>SUM(Population!C88:AA88)/SUM(Population!AB88:BJ88)</f>
        <v>1.1700254323737234</v>
      </c>
      <c r="D87" s="5">
        <f>'Labor(x)'!C88</f>
        <v>0.42361473454341453</v>
      </c>
      <c r="E87" s="33">
        <f>100*(Population!B89/Population!B88-1)</f>
        <v>1.8903279204603773</v>
      </c>
    </row>
    <row r="88" spans="1:5" x14ac:dyDescent="0.25">
      <c r="A88">
        <f>Fertility!D88</f>
        <v>2036</v>
      </c>
      <c r="B88">
        <f>Fertility!E88</f>
        <v>2.5396000000000001</v>
      </c>
      <c r="C88">
        <f>SUM(Population!C89:AA89)/SUM(Population!AB89:BJ89)</f>
        <v>1.1384728267479789</v>
      </c>
      <c r="D88" s="5">
        <f>'Labor(x)'!C89</f>
        <v>0.42972809732815492</v>
      </c>
      <c r="E88" s="33">
        <f>100*(Population!B90/Population!B89-1)</f>
        <v>1.7205627947950886</v>
      </c>
    </row>
    <row r="89" spans="1:5" x14ac:dyDescent="0.25">
      <c r="A89">
        <f>Fertility!D89</f>
        <v>2037</v>
      </c>
      <c r="B89">
        <f>Fertility!E89</f>
        <v>2.3763999999999998</v>
      </c>
      <c r="C89">
        <f>SUM(Population!C90:AA90)/SUM(Population!AB90:BJ90)</f>
        <v>1.1109946527670966</v>
      </c>
      <c r="D89" s="5">
        <f>'Labor(x)'!C90</f>
        <v>0.43657036426843004</v>
      </c>
      <c r="E89" s="33">
        <f>100*(Population!B91/Population!B90-1)</f>
        <v>1.5167392575792915</v>
      </c>
    </row>
    <row r="90" spans="1:5" x14ac:dyDescent="0.25">
      <c r="A90">
        <f>Fertility!D90</f>
        <v>2038</v>
      </c>
      <c r="B90">
        <f>Fertility!E90</f>
        <v>2.2132000000000001</v>
      </c>
      <c r="C90">
        <f>SUM(Population!C91:AA91)/SUM(Population!AB91:BJ91)</f>
        <v>1.087249329073781</v>
      </c>
      <c r="D90" s="5">
        <f>'Labor(x)'!C91</f>
        <v>0.44241464265636521</v>
      </c>
      <c r="E90" s="33">
        <f>100*(Population!B92/Population!B91-1)</f>
        <v>1.3636885408714994</v>
      </c>
    </row>
    <row r="91" spans="1:5" x14ac:dyDescent="0.25">
      <c r="A91">
        <f>Fertility!D91</f>
        <v>2039</v>
      </c>
      <c r="B91">
        <f>Fertility!E91</f>
        <v>2.0499999999999998</v>
      </c>
      <c r="C91">
        <f>SUM(Population!C92:AA92)/SUM(Population!AB92:BJ92)</f>
        <v>1.0531026999180095</v>
      </c>
      <c r="D91" s="5">
        <f>'Labor(x)'!C92</f>
        <v>0.45020738757154682</v>
      </c>
      <c r="E91" s="33">
        <f>100*(Population!B93/Population!B92-1)</f>
        <v>1.2172743250475015</v>
      </c>
    </row>
    <row r="92" spans="1:5" x14ac:dyDescent="0.25">
      <c r="A92">
        <f>Fertility!D92</f>
        <v>2040</v>
      </c>
      <c r="B92">
        <f>Fertility!E92</f>
        <v>1.952</v>
      </c>
      <c r="C92">
        <f>SUM(Population!C93:AA93)/SUM(Population!AB93:BJ93)</f>
        <v>1.0141764292994104</v>
      </c>
      <c r="D92" s="5">
        <f>'Labor(x)'!C93</f>
        <v>0.45905789980368517</v>
      </c>
      <c r="E92" s="33">
        <f>100*(Population!B94/Population!B93-1)</f>
        <v>1.0876005117125942</v>
      </c>
    </row>
    <row r="93" spans="1:5" x14ac:dyDescent="0.25">
      <c r="A93">
        <f>Fertility!D93</f>
        <v>2041</v>
      </c>
      <c r="B93">
        <f>Fertility!E93</f>
        <v>1.8539999999999999</v>
      </c>
      <c r="C93">
        <f>SUM(Population!C94:AA94)/SUM(Population!AB94:BJ94)</f>
        <v>0.97682054578280253</v>
      </c>
      <c r="D93" s="5">
        <f>'Labor(x)'!C94</f>
        <v>0.46789194308693227</v>
      </c>
      <c r="E93" s="33">
        <f>100*(Population!B95/Population!B94-1)</f>
        <v>0.97608318515147729</v>
      </c>
    </row>
    <row r="94" spans="1:5" x14ac:dyDescent="0.25">
      <c r="A94">
        <f>Fertility!D94</f>
        <v>2042</v>
      </c>
      <c r="B94">
        <f>Fertility!E94</f>
        <v>1.7559999999999998</v>
      </c>
      <c r="C94">
        <f>SUM(Population!C95:AA95)/SUM(Population!AB95:BJ95)</f>
        <v>0.94377635978552277</v>
      </c>
      <c r="D94" s="5">
        <f>'Labor(x)'!C95</f>
        <v>0.47624723413920478</v>
      </c>
      <c r="E94" s="33">
        <f>100*(Population!B96/Population!B95-1)</f>
        <v>0.86586735317004671</v>
      </c>
    </row>
    <row r="95" spans="1:5" x14ac:dyDescent="0.25">
      <c r="A95">
        <f>Fertility!D95</f>
        <v>2043</v>
      </c>
      <c r="B95">
        <f>Fertility!E95</f>
        <v>1.6580000000000001</v>
      </c>
      <c r="C95">
        <f>SUM(Population!C96:AA96)/SUM(Population!AB96:BJ96)</f>
        <v>0.90290225242242295</v>
      </c>
      <c r="D95" s="5">
        <f>'Labor(x)'!C96</f>
        <v>0.48661928807772037</v>
      </c>
      <c r="E95" s="33">
        <f>100*(Population!B97/Population!B96-1)</f>
        <v>0.74931201346291054</v>
      </c>
    </row>
    <row r="96" spans="1:5" x14ac:dyDescent="0.25">
      <c r="A96">
        <f>Fertility!D96</f>
        <v>2044</v>
      </c>
      <c r="B96">
        <f>Fertility!E96</f>
        <v>1.56</v>
      </c>
      <c r="C96">
        <f>SUM(Population!C97:AA97)/SUM(Population!AB97:BJ97)</f>
        <v>0.86984154866228502</v>
      </c>
      <c r="D96" s="5">
        <f>'Labor(x)'!C97</f>
        <v>0.4955668491745891</v>
      </c>
      <c r="E96" s="33">
        <f>100*(Population!B98/Population!B97-1)</f>
        <v>0.66665849506666319</v>
      </c>
    </row>
    <row r="97" spans="1:5" x14ac:dyDescent="0.25">
      <c r="A97">
        <f>Fertility!D97</f>
        <v>2045</v>
      </c>
      <c r="B97">
        <f>Fertility!E97</f>
        <v>1.5580000000000003</v>
      </c>
      <c r="C97">
        <f>SUM(Population!C98:AA98)/SUM(Population!AB98:BJ98)</f>
        <v>0.84216596476134364</v>
      </c>
      <c r="D97" s="5">
        <f>'Labor(x)'!C98</f>
        <v>0.50375414008172104</v>
      </c>
      <c r="E97" s="33">
        <f>100*(Population!B99/Population!B98-1)</f>
        <v>0.62639759357614455</v>
      </c>
    </row>
    <row r="98" spans="1:5" x14ac:dyDescent="0.25">
      <c r="A98">
        <f>Fertility!D98</f>
        <v>2046</v>
      </c>
      <c r="B98">
        <f>Fertility!E98</f>
        <v>1.556</v>
      </c>
      <c r="C98">
        <f>SUM(Population!C99:AA99)/SUM(Population!AB99:BJ99)</f>
        <v>0.81720117983993901</v>
      </c>
      <c r="D98" s="5">
        <f>'Labor(x)'!C99</f>
        <v>0.51217179530678725</v>
      </c>
      <c r="E98" s="33">
        <f>100*(Population!B100/Population!B99-1)</f>
        <v>0.6157406129448928</v>
      </c>
    </row>
    <row r="99" spans="1:5" x14ac:dyDescent="0.25">
      <c r="A99">
        <f>Fertility!D99</f>
        <v>2047</v>
      </c>
      <c r="B99">
        <f>Fertility!E99</f>
        <v>1.554</v>
      </c>
      <c r="C99">
        <f>SUM(Population!C100:AA100)/SUM(Population!AB100:BJ100)</f>
        <v>0.79443306765321953</v>
      </c>
      <c r="D99" s="5">
        <f>'Labor(x)'!C100</f>
        <v>0.52113451994641002</v>
      </c>
      <c r="E99" s="33">
        <f>100*(Population!B101/Population!B100-1)</f>
        <v>0.57687632211875783</v>
      </c>
    </row>
    <row r="100" spans="1:5" x14ac:dyDescent="0.25">
      <c r="A100">
        <f>Fertility!D100</f>
        <v>2048</v>
      </c>
      <c r="B100">
        <f>Fertility!E100</f>
        <v>1.5520000000000003</v>
      </c>
      <c r="C100">
        <f>SUM(Population!C101:AA101)/SUM(Population!AB101:BJ101)</f>
        <v>0.778277943599614</v>
      </c>
      <c r="D100" s="5">
        <f>'Labor(x)'!C101</f>
        <v>0.5291826066272769</v>
      </c>
      <c r="E100" s="33">
        <f>100*(Population!B102/Population!B101-1)</f>
        <v>0.57351440021946587</v>
      </c>
    </row>
    <row r="101" spans="1:5" x14ac:dyDescent="0.25">
      <c r="A101">
        <f>Fertility!D101</f>
        <v>2049</v>
      </c>
      <c r="B101">
        <f>Fertility!E101</f>
        <v>1.55</v>
      </c>
      <c r="C101">
        <f>SUM(Population!C102:AA102)/SUM(Population!AB102:BJ102)</f>
        <v>0.765148635931448</v>
      </c>
      <c r="D101" s="5">
        <f>'Labor(x)'!C102</f>
        <v>0.53731857814038564</v>
      </c>
      <c r="E101" s="33">
        <f>100*(Population!B103/Population!B102-1)</f>
        <v>0.57779834511286765</v>
      </c>
    </row>
    <row r="102" spans="1:5" x14ac:dyDescent="0.25">
      <c r="A102">
        <f>Fertility!D102</f>
        <v>2050</v>
      </c>
      <c r="B102">
        <f>Fertility!E102</f>
        <v>1.5660000000000003</v>
      </c>
      <c r="C102">
        <f>SUM(Population!C103:AA103)/SUM(Population!AB103:BJ103)</f>
        <v>0.75368848464219995</v>
      </c>
      <c r="D102" s="5">
        <f>'Labor(x)'!C103</f>
        <v>0.5454364228954528</v>
      </c>
      <c r="E102" s="33">
        <f>100*(Population!B104/Population!B103-1)</f>
        <v>0.58581810103690568</v>
      </c>
    </row>
    <row r="103" spans="1:5" x14ac:dyDescent="0.25">
      <c r="A103">
        <f>Fertility!D103</f>
        <v>2051</v>
      </c>
      <c r="B103">
        <f>Fertility!E103</f>
        <v>1.5819999999999999</v>
      </c>
      <c r="C103">
        <f>SUM(Population!C104:AA104)/SUM(Population!AB104:BJ104)</f>
        <v>0.74280949020558906</v>
      </c>
      <c r="D103" s="5">
        <f>'Labor(x)'!C104</f>
        <v>0.55312234351424217</v>
      </c>
      <c r="E103" s="33">
        <f>100*(Population!B105/Population!B104-1)</f>
        <v>0.5969185603038607</v>
      </c>
    </row>
    <row r="104" spans="1:5" x14ac:dyDescent="0.25">
      <c r="A104">
        <f>Fertility!D104</f>
        <v>2052</v>
      </c>
      <c r="B104">
        <f>Fertility!E104</f>
        <v>1.5979999999999999</v>
      </c>
      <c r="C104">
        <f>SUM(Population!C105:AA105)/SUM(Population!AB105:BJ105)</f>
        <v>0.73157522604048064</v>
      </c>
      <c r="D104" s="5">
        <f>'Labor(x)'!C105</f>
        <v>0.56018804347092666</v>
      </c>
      <c r="E104" s="33">
        <f>100*(Population!B106/Population!B105-1)</f>
        <v>0.57669984780530648</v>
      </c>
    </row>
    <row r="105" spans="1:5" x14ac:dyDescent="0.25">
      <c r="A105">
        <f>Fertility!D105</f>
        <v>2053</v>
      </c>
      <c r="B105">
        <f>Fertility!E105</f>
        <v>1.6140000000000001</v>
      </c>
      <c r="C105">
        <f>SUM(Population!C106:AA106)/SUM(Population!AB106:BJ106)</f>
        <v>0.72230525262716427</v>
      </c>
      <c r="D105" s="5">
        <f>'Labor(x)'!C106</f>
        <v>0.56592194570023857</v>
      </c>
      <c r="E105" s="33">
        <f>100*(Population!B107/Population!B106-1)</f>
        <v>0.59005586330442839</v>
      </c>
    </row>
    <row r="106" spans="1:5" x14ac:dyDescent="0.25">
      <c r="A106">
        <f>Fertility!D106</f>
        <v>2054</v>
      </c>
      <c r="B106">
        <f>Fertility!E106</f>
        <v>1.63</v>
      </c>
      <c r="C106">
        <f>SUM(Population!C107:AA107)/SUM(Population!AB107:BJ107)</f>
        <v>0.71186272790618321</v>
      </c>
      <c r="D106" s="5">
        <f>'Labor(x)'!C107</f>
        <v>0.57154326122940025</v>
      </c>
      <c r="E106" s="33">
        <f>100*(Population!B108/Population!B107-1)</f>
        <v>0.6034193482498118</v>
      </c>
    </row>
    <row r="107" spans="1:5" x14ac:dyDescent="0.25">
      <c r="A107">
        <f>Fertility!D107</f>
        <v>2055</v>
      </c>
      <c r="B107">
        <f>Fertility!E107</f>
        <v>1.6368</v>
      </c>
      <c r="C107">
        <f>SUM(Population!C108:AA108)/SUM(Population!AB108:BJ108)</f>
        <v>0.70009901053695778</v>
      </c>
      <c r="D107" s="5">
        <f>'Labor(x)'!C108</f>
        <v>0.57685837444589161</v>
      </c>
      <c r="E107" s="33">
        <f>100*(Population!B109/Population!B108-1)</f>
        <v>0.61136508954526825</v>
      </c>
    </row>
    <row r="108" spans="1:5" x14ac:dyDescent="0.25">
      <c r="A108">
        <f>Fertility!D108</f>
        <v>2056</v>
      </c>
      <c r="B108">
        <f>Fertility!E108</f>
        <v>1.6435999999999997</v>
      </c>
      <c r="C108">
        <f>SUM(Population!C109:AA109)/SUM(Population!AB109:BJ109)</f>
        <v>0.6861746946615912</v>
      </c>
      <c r="D108" s="5">
        <f>'Labor(x)'!C109</f>
        <v>0.58181286466744009</v>
      </c>
      <c r="E108" s="33">
        <f>100*(Population!B110/Population!B109-1)</f>
        <v>0.61566456826291915</v>
      </c>
    </row>
    <row r="109" spans="1:5" x14ac:dyDescent="0.25">
      <c r="A109">
        <f>Fertility!D109</f>
        <v>2057</v>
      </c>
      <c r="B109">
        <f>Fertility!E109</f>
        <v>1.6503999999999999</v>
      </c>
      <c r="C109">
        <f>SUM(Population!C110:AA110)/SUM(Population!AB110:BJ110)</f>
        <v>0.66967541235864914</v>
      </c>
      <c r="D109" s="5">
        <f>'Labor(x)'!C110</f>
        <v>0.58644997773756968</v>
      </c>
      <c r="E109" s="33">
        <f>100*(Population!B111/Population!B110-1)</f>
        <v>0.58112111916819309</v>
      </c>
    </row>
    <row r="110" spans="1:5" x14ac:dyDescent="0.25">
      <c r="A110">
        <f>Fertility!D110</f>
        <v>2058</v>
      </c>
      <c r="B110">
        <f>Fertility!E110</f>
        <v>1.6572</v>
      </c>
      <c r="C110">
        <f>SUM(Population!C111:AA111)/SUM(Population!AB111:BJ111)</f>
        <v>0.65132526388728618</v>
      </c>
      <c r="D110" s="5">
        <f>'Labor(x)'!C111</f>
        <v>0.5905500355306853</v>
      </c>
      <c r="E110" s="33">
        <f>100*(Population!B112/Population!B111-1)</f>
        <v>0.57755943420201294</v>
      </c>
    </row>
    <row r="111" spans="1:5" x14ac:dyDescent="0.25">
      <c r="A111">
        <f>Fertility!D111</f>
        <v>2059</v>
      </c>
      <c r="B111">
        <f>Fertility!E111</f>
        <v>1.6639999999999999</v>
      </c>
      <c r="C111">
        <f>SUM(Population!C112:AA112)/SUM(Population!AB112:BJ112)</f>
        <v>0.6300667524545529</v>
      </c>
      <c r="D111" s="5">
        <f>'Labor(x)'!C112</f>
        <v>0.59463955460997975</v>
      </c>
      <c r="E111" s="33">
        <f>100*(Population!B113/Population!B112-1)</f>
        <v>0.5664433022103621</v>
      </c>
    </row>
    <row r="112" spans="1:5" x14ac:dyDescent="0.25">
      <c r="A112">
        <f>Fertility!D112</f>
        <v>2060</v>
      </c>
      <c r="B112">
        <f>Fertility!E112</f>
        <v>1.67</v>
      </c>
      <c r="C112">
        <f>SUM(Population!C113:AA113)/SUM(Population!AB113:BJ113)</f>
        <v>0.60816271774789021</v>
      </c>
      <c r="D112" s="5">
        <f>'Labor(x)'!C113</f>
        <v>0.59863363618011411</v>
      </c>
      <c r="E112" s="33">
        <f>100*(Population!B114/Population!B113-1)</f>
        <v>0.54668667258495063</v>
      </c>
    </row>
    <row r="113" spans="1:5" x14ac:dyDescent="0.25">
      <c r="A113">
        <f>Fertility!D113</f>
        <v>2061</v>
      </c>
      <c r="B113">
        <f>Fertility!E113</f>
        <v>1.6759999999999999</v>
      </c>
      <c r="C113">
        <f>SUM(Population!C114:AA114)/SUM(Population!AB114:BJ114)</f>
        <v>0.58843164405589476</v>
      </c>
      <c r="D113" s="5">
        <f>'Labor(x)'!C114</f>
        <v>0.60252107501926255</v>
      </c>
      <c r="E113" s="33">
        <f>100*(Population!B115/Population!B114-1)</f>
        <v>0.51937778641970578</v>
      </c>
    </row>
    <row r="114" spans="1:5" x14ac:dyDescent="0.25">
      <c r="A114">
        <f>Fertility!D114</f>
        <v>2062</v>
      </c>
      <c r="B114">
        <f>Fertility!E114</f>
        <v>1.6819999999999999</v>
      </c>
      <c r="C114">
        <f>SUM(Population!C115:AA115)/SUM(Population!AB115:BJ115)</f>
        <v>0.57242063356295902</v>
      </c>
      <c r="D114" s="5">
        <f>'Labor(x)'!C115</f>
        <v>0.60634225549009113</v>
      </c>
      <c r="E114" s="33">
        <f>100*(Population!B116/Population!B115-1)</f>
        <v>0.45047517386651581</v>
      </c>
    </row>
    <row r="115" spans="1:5" x14ac:dyDescent="0.25">
      <c r="A115">
        <f>Fertility!D115</f>
        <v>2063</v>
      </c>
      <c r="B115">
        <f>Fertility!E115</f>
        <v>1.6879999999999999</v>
      </c>
      <c r="C115">
        <f>SUM(Population!C116:AA116)/SUM(Population!AB116:BJ116)</f>
        <v>0.56004232093526951</v>
      </c>
      <c r="D115" s="5">
        <f>'Labor(x)'!C116</f>
        <v>0.6096390863240001</v>
      </c>
      <c r="E115" s="33">
        <f>100*(Population!B117/Population!B116-1)</f>
        <v>0.41459411573567806</v>
      </c>
    </row>
    <row r="116" spans="1:5" x14ac:dyDescent="0.25">
      <c r="A116">
        <f>Fertility!D116</f>
        <v>2064</v>
      </c>
      <c r="B116">
        <f>Fertility!E116</f>
        <v>1.694</v>
      </c>
      <c r="C116">
        <f>SUM(Population!C117:AA117)/SUM(Population!AB117:BJ117)</f>
        <v>0.55027370980623624</v>
      </c>
      <c r="D116" s="5">
        <f>'Labor(x)'!C117</f>
        <v>0.61277933220074066</v>
      </c>
      <c r="E116" s="33">
        <f>100*(Population!B118/Population!B117-1)</f>
        <v>0.37742969575838003</v>
      </c>
    </row>
    <row r="117" spans="1:5" x14ac:dyDescent="0.25">
      <c r="A117">
        <f>Fertility!D117</f>
        <v>2065</v>
      </c>
      <c r="B117">
        <f>Fertility!E117</f>
        <v>1.6992</v>
      </c>
      <c r="C117">
        <f>SUM(Population!C118:AA118)/SUM(Population!AB118:BJ118)</f>
        <v>0.54327690559766439</v>
      </c>
      <c r="D117" s="5">
        <f>'Labor(x)'!C118</f>
        <v>0.61555797689224612</v>
      </c>
      <c r="E117" s="33">
        <f>100*(Population!B119/Population!B118-1)</f>
        <v>0.33918270668722439</v>
      </c>
    </row>
    <row r="118" spans="1:5" x14ac:dyDescent="0.25">
      <c r="A118">
        <f>Fertility!D118</f>
        <v>2066</v>
      </c>
      <c r="B118">
        <f>Fertility!E118</f>
        <v>1.7044000000000001</v>
      </c>
      <c r="C118">
        <f>SUM(Population!C119:AA119)/SUM(Population!AB119:BJ119)</f>
        <v>0.53918800757170926</v>
      </c>
      <c r="D118" s="5">
        <f>'Labor(x)'!C119</f>
        <v>0.61777328973175627</v>
      </c>
      <c r="E118" s="33">
        <f>100*(Population!B120/Population!B119-1)</f>
        <v>0.30102933120890185</v>
      </c>
    </row>
    <row r="119" spans="1:5" x14ac:dyDescent="0.25">
      <c r="A119">
        <f>Fertility!D119</f>
        <v>2067</v>
      </c>
      <c r="B119">
        <f>Fertility!E119</f>
        <v>1.7096</v>
      </c>
      <c r="C119">
        <f>SUM(Population!C120:AA120)/SUM(Population!AB120:BJ120)</f>
        <v>0.53788262303556811</v>
      </c>
      <c r="D119" s="5">
        <f>'Labor(x)'!C120</f>
        <v>0.61942638274239203</v>
      </c>
      <c r="E119" s="33">
        <f>100*(Population!B121/Population!B120-1)</f>
        <v>0.22598558154727222</v>
      </c>
    </row>
    <row r="120" spans="1:5" x14ac:dyDescent="0.25">
      <c r="A120">
        <f>Fertility!D120</f>
        <v>2068</v>
      </c>
      <c r="B120">
        <f>Fertility!E120</f>
        <v>1.7148000000000001</v>
      </c>
      <c r="C120">
        <f>SUM(Population!C121:AA121)/SUM(Population!AB121:BJ121)</f>
        <v>0.53823241104173936</v>
      </c>
      <c r="D120" s="5">
        <f>'Labor(x)'!C121</f>
        <v>0.6207180528825037</v>
      </c>
      <c r="E120" s="33">
        <f>100*(Population!B122/Population!B121-1)</f>
        <v>0.17817804947364291</v>
      </c>
    </row>
    <row r="121" spans="1:5" x14ac:dyDescent="0.25">
      <c r="A121">
        <f>Fertility!D121</f>
        <v>2069</v>
      </c>
      <c r="B121">
        <f>Fertility!E121</f>
        <v>1.72</v>
      </c>
      <c r="C121">
        <f>SUM(Population!C122:AA122)/SUM(Population!AB122:BJ122)</f>
        <v>0.54126463181574669</v>
      </c>
      <c r="D121" s="5">
        <f>'Labor(x)'!C122</f>
        <v>0.62151608493031407</v>
      </c>
      <c r="E121" s="33">
        <f>100*(Population!B123/Population!B122-1)</f>
        <v>0.13848609690700897</v>
      </c>
    </row>
    <row r="122" spans="1:5" x14ac:dyDescent="0.25">
      <c r="A122">
        <f>Fertility!D122</f>
        <v>2070</v>
      </c>
      <c r="B122">
        <f>Fertility!E122</f>
        <v>1.7246000000000001</v>
      </c>
      <c r="C122">
        <f>SUM(Population!C123:AA123)/SUM(Population!AB123:BJ123)</f>
        <v>0.54580642101190158</v>
      </c>
      <c r="D122" s="5">
        <f>'Labor(x)'!C123</f>
        <v>0.62199583370921574</v>
      </c>
      <c r="E122" s="33">
        <f>100*(Population!B124/Population!B123-1)</f>
        <v>0.10748434801568507</v>
      </c>
    </row>
    <row r="123" spans="1:5" x14ac:dyDescent="0.25">
      <c r="A123">
        <f>Fertility!D123</f>
        <v>2071</v>
      </c>
      <c r="B123">
        <f>Fertility!E123</f>
        <v>1.7292000000000001</v>
      </c>
      <c r="C123">
        <f>SUM(Population!C124:AA124)/SUM(Population!AB124:BJ124)</f>
        <v>0.55042036977435482</v>
      </c>
      <c r="D123" s="5">
        <f>'Labor(x)'!C124</f>
        <v>0.62232561079679205</v>
      </c>
      <c r="E123" s="33">
        <f>100*(Population!B125/Population!B124-1)</f>
        <v>8.4470060671693048E-2</v>
      </c>
    </row>
    <row r="124" spans="1:5" x14ac:dyDescent="0.25">
      <c r="A124">
        <f>Fertility!D124</f>
        <v>2072</v>
      </c>
      <c r="B124">
        <f>Fertility!E124</f>
        <v>1.7338</v>
      </c>
      <c r="C124">
        <f>SUM(Population!C125:AA125)/SUM(Population!AB125:BJ125)</f>
        <v>0.55417848199810371</v>
      </c>
      <c r="D124" s="5">
        <f>'Labor(x)'!C125</f>
        <v>0.62256167383708549</v>
      </c>
      <c r="E124" s="33">
        <f>100*(Population!B126/Population!B125-1)</f>
        <v>2.8505174451587401E-2</v>
      </c>
    </row>
    <row r="125" spans="1:5" x14ac:dyDescent="0.25">
      <c r="A125">
        <f>Fertility!D125</f>
        <v>2073</v>
      </c>
      <c r="B125">
        <f>Fertility!E125</f>
        <v>1.7384000000000002</v>
      </c>
      <c r="C125">
        <f>SUM(Population!C126:AA126)/SUM(Population!AB126:BJ126)</f>
        <v>0.55884666907304126</v>
      </c>
      <c r="D125" s="5">
        <f>'Labor(x)'!C126</f>
        <v>0.62239520018716976</v>
      </c>
      <c r="E125" s="33">
        <f>100*(Population!B127/Population!B126-1)</f>
        <v>-2.0478160813519608E-3</v>
      </c>
    </row>
    <row r="126" spans="1:5" x14ac:dyDescent="0.25">
      <c r="A126">
        <f>Fertility!D126</f>
        <v>2074</v>
      </c>
      <c r="B126">
        <f>Fertility!E126</f>
        <v>1.7430000000000001</v>
      </c>
      <c r="C126">
        <f>SUM(Population!C127:AA127)/SUM(Population!AB127:BJ127)</f>
        <v>0.56403780429074724</v>
      </c>
      <c r="D126" s="5">
        <f>'Labor(x)'!C127</f>
        <v>0.62210940835452277</v>
      </c>
      <c r="E126" s="33">
        <f>100*(Population!B128/Population!B127-1)</f>
        <v>-2.7125997910604216E-2</v>
      </c>
    </row>
    <row r="127" spans="1:5" x14ac:dyDescent="0.25">
      <c r="A127">
        <f>Fertility!D127</f>
        <v>2075</v>
      </c>
      <c r="B127">
        <f>Fertility!E127</f>
        <v>1.7472000000000001</v>
      </c>
      <c r="C127">
        <f>SUM(Population!C128:AA128)/SUM(Population!AB128:BJ128)</f>
        <v>0.5692578517338106</v>
      </c>
      <c r="D127" s="5">
        <f>'Labor(x)'!C128</f>
        <v>0.62170043398709551</v>
      </c>
      <c r="E127" s="33">
        <f>100*(Population!B129/Population!B128-1)</f>
        <v>-4.9779832244067901E-2</v>
      </c>
    </row>
    <row r="128" spans="1:5" x14ac:dyDescent="0.25">
      <c r="A128">
        <f>Fertility!D128</f>
        <v>2076</v>
      </c>
      <c r="B128">
        <f>Fertility!E128</f>
        <v>1.7514000000000001</v>
      </c>
      <c r="C128">
        <f>SUM(Population!C129:AA129)/SUM(Population!AB129:BJ129)</f>
        <v>0.57400751770075475</v>
      </c>
      <c r="D128" s="5">
        <f>'Labor(x)'!C129</f>
        <v>0.62102963291530366</v>
      </c>
      <c r="E128" s="33">
        <f>100*(Population!B130/Population!B129-1)</f>
        <v>-6.5149657248009252E-2</v>
      </c>
    </row>
    <row r="129" spans="1:5" x14ac:dyDescent="0.25">
      <c r="A129">
        <f>Fertility!D129</f>
        <v>2077</v>
      </c>
      <c r="B129">
        <f>Fertility!E129</f>
        <v>1.7556</v>
      </c>
      <c r="C129">
        <f>SUM(Population!C130:AA130)/SUM(Population!AB130:BJ130)</f>
        <v>0.57792812153996687</v>
      </c>
      <c r="D129" s="5">
        <f>'Labor(x)'!C130</f>
        <v>0.6201323236949533</v>
      </c>
      <c r="E129" s="33">
        <f>100*(Population!B131/Population!B130-1)</f>
        <v>-0.1070761605402426</v>
      </c>
    </row>
    <row r="130" spans="1:5" x14ac:dyDescent="0.25">
      <c r="A130">
        <f>Fertility!D130</f>
        <v>2078</v>
      </c>
      <c r="B130">
        <f>Fertility!E130</f>
        <v>1.7598</v>
      </c>
      <c r="C130">
        <f>SUM(Population!C131:AA131)/SUM(Population!AB131:BJ131)</f>
        <v>0.58195689935901462</v>
      </c>
      <c r="D130" s="5">
        <f>'Labor(x)'!C131</f>
        <v>0.6186001007328944</v>
      </c>
      <c r="E130" s="33">
        <f>100*(Population!B132/Population!B131-1)</f>
        <v>-0.12937648512520994</v>
      </c>
    </row>
    <row r="131" spans="1:5" x14ac:dyDescent="0.25">
      <c r="A131">
        <f>Fertility!D131</f>
        <v>2079</v>
      </c>
      <c r="B131">
        <f>Fertility!E131</f>
        <v>1.764</v>
      </c>
      <c r="C131">
        <f>SUM(Population!C132:AA132)/SUM(Population!AB132:BJ132)</f>
        <v>0.58471409174496403</v>
      </c>
      <c r="D131" s="5">
        <f>'Labor(x)'!C132</f>
        <v>0.61707118515952508</v>
      </c>
      <c r="E131" s="33">
        <f>100*(Population!B133/Population!B132-1)</f>
        <v>-0.14780224263305497</v>
      </c>
    </row>
    <row r="132" spans="1:5" x14ac:dyDescent="0.25">
      <c r="A132">
        <f>Fertility!D132</f>
        <v>2080</v>
      </c>
      <c r="B132">
        <f>Fertility!E132</f>
        <v>1.7672000000000001</v>
      </c>
      <c r="C132">
        <f>SUM(Population!C133:AA133)/SUM(Population!AB133:BJ133)</f>
        <v>0.58602469978477245</v>
      </c>
      <c r="D132" s="5">
        <f>'Labor(x)'!C133</f>
        <v>0.61559604606557139</v>
      </c>
      <c r="E132" s="33">
        <f>100*(Population!B134/Population!B133-1)</f>
        <v>-0.16352086033031288</v>
      </c>
    </row>
    <row r="133" spans="1:5" x14ac:dyDescent="0.25">
      <c r="A133">
        <f>Fertility!D133</f>
        <v>2081</v>
      </c>
      <c r="B133">
        <f>Fertility!E133</f>
        <v>1.7704</v>
      </c>
      <c r="C133">
        <f>SUM(Population!C134:AA134)/SUM(Population!AB134:BJ134)</f>
        <v>0.58558580093471135</v>
      </c>
      <c r="D133" s="5">
        <f>'Labor(x)'!C134</f>
        <v>0.6142620258568755</v>
      </c>
      <c r="E133" s="33">
        <f>100*(Population!B135/Population!B134-1)</f>
        <v>-0.17598764028831093</v>
      </c>
    </row>
    <row r="134" spans="1:5" x14ac:dyDescent="0.25">
      <c r="A134">
        <f>Fertility!D134</f>
        <v>2082</v>
      </c>
      <c r="B134">
        <f>Fertility!E134</f>
        <v>1.7736000000000001</v>
      </c>
      <c r="C134">
        <f>SUM(Population!C135:AA135)/SUM(Population!AB135:BJ135)</f>
        <v>0.58324020618149941</v>
      </c>
      <c r="D134" s="5">
        <f>'Labor(x)'!C135</f>
        <v>0.61314189636977323</v>
      </c>
      <c r="E134" s="33">
        <f>100*(Population!B136/Population!B135-1)</f>
        <v>-0.22471371524221961</v>
      </c>
    </row>
    <row r="135" spans="1:5" x14ac:dyDescent="0.25">
      <c r="A135">
        <f>Fertility!D135</f>
        <v>2083</v>
      </c>
      <c r="B135">
        <f>Fertility!E135</f>
        <v>1.7768000000000002</v>
      </c>
      <c r="C135">
        <f>SUM(Population!C136:AA136)/SUM(Population!AB136:BJ136)</f>
        <v>0.5795508113846457</v>
      </c>
      <c r="D135" s="5">
        <f>'Labor(x)'!C136</f>
        <v>0.61210225211604996</v>
      </c>
      <c r="E135" s="33">
        <f>100*(Population!B137/Population!B136-1)</f>
        <v>-0.247155295189605</v>
      </c>
    </row>
    <row r="136" spans="1:5" x14ac:dyDescent="0.25">
      <c r="A136">
        <f>Fertility!D136</f>
        <v>2084</v>
      </c>
      <c r="B136">
        <f>Fertility!E136</f>
        <v>1.78</v>
      </c>
      <c r="C136">
        <f>SUM(Population!C137:AA137)/SUM(Population!AB137:BJ137)</f>
        <v>0.57376560762536022</v>
      </c>
      <c r="D136" s="5">
        <f>'Labor(x)'!C137</f>
        <v>0.61145058249246798</v>
      </c>
      <c r="E136" s="33">
        <f>100*(Population!B138/Population!B137-1)</f>
        <v>-0.26121019320578531</v>
      </c>
    </row>
    <row r="137" spans="1:5" x14ac:dyDescent="0.25">
      <c r="A137">
        <f>Fertility!D137</f>
        <v>2085</v>
      </c>
      <c r="B137">
        <f>Fertility!E137</f>
        <v>1.7830000000000001</v>
      </c>
      <c r="C137">
        <f>SUM(Population!C138:AA138)/SUM(Population!AB138:BJ138)</f>
        <v>0.56689725069077823</v>
      </c>
      <c r="D137" s="5">
        <f>'Labor(x)'!C138</f>
        <v>0.61105568114614739</v>
      </c>
      <c r="E137" s="33">
        <f>100*(Population!B139/Population!B138-1)</f>
        <v>-0.26894767942564624</v>
      </c>
    </row>
    <row r="138" spans="1:5" x14ac:dyDescent="0.25">
      <c r="A138">
        <f>Fertility!D138</f>
        <v>2086</v>
      </c>
      <c r="B138">
        <f>Fertility!E138</f>
        <v>1.786</v>
      </c>
      <c r="C138">
        <f>SUM(Population!C139:AA139)/SUM(Population!AB139:BJ139)</f>
        <v>0.5602814349055748</v>
      </c>
      <c r="D138" s="5">
        <f>'Labor(x)'!C139</f>
        <v>0.61083435740150038</v>
      </c>
      <c r="E138" s="33">
        <f>100*(Population!B140/Population!B139-1)</f>
        <v>-0.27524981978802598</v>
      </c>
    </row>
    <row r="139" spans="1:5" x14ac:dyDescent="0.25">
      <c r="A139">
        <f>Fertility!D139</f>
        <v>2087</v>
      </c>
      <c r="B139">
        <f>Fertility!E139</f>
        <v>1.7890000000000001</v>
      </c>
      <c r="C139">
        <f>SUM(Population!C140:AA140)/SUM(Population!AB140:BJ140)</f>
        <v>0.55477906997889737</v>
      </c>
      <c r="D139" s="5">
        <f>'Labor(x)'!C140</f>
        <v>0.61072485255281883</v>
      </c>
      <c r="E139" s="33">
        <f>100*(Population!B141/Population!B140-1)</f>
        <v>-0.33914155102306998</v>
      </c>
    </row>
    <row r="140" spans="1:5" x14ac:dyDescent="0.25">
      <c r="A140">
        <f>Fertility!D140</f>
        <v>2088</v>
      </c>
      <c r="B140">
        <f>Fertility!E140</f>
        <v>1.792</v>
      </c>
      <c r="C140">
        <f>SUM(Population!C141:AA141)/SUM(Population!AB141:BJ141)</f>
        <v>0.55050985105096262</v>
      </c>
      <c r="D140" s="5">
        <f>'Labor(x)'!C141</f>
        <v>0.61043714506717828</v>
      </c>
      <c r="E140" s="33">
        <f>100*(Population!B142/Population!B141-1)</f>
        <v>-0.36036296915046284</v>
      </c>
    </row>
    <row r="141" spans="1:5" x14ac:dyDescent="0.25">
      <c r="A141">
        <f>Fertility!D141</f>
        <v>2089</v>
      </c>
      <c r="B141">
        <f>Fertility!E141</f>
        <v>1.7949999999999999</v>
      </c>
      <c r="C141">
        <f>SUM(Population!C142:AA142)/SUM(Population!AB142:BJ142)</f>
        <v>0.54712309615992138</v>
      </c>
      <c r="D141" s="5">
        <f>'Labor(x)'!C142</f>
        <v>0.61013840386147278</v>
      </c>
      <c r="E141" s="33">
        <f>100*(Population!B143/Population!B142-1)</f>
        <v>-0.38069980081477661</v>
      </c>
    </row>
    <row r="142" spans="1:5" x14ac:dyDescent="0.25">
      <c r="A142">
        <f>Fertility!D142</f>
        <v>2090</v>
      </c>
      <c r="B142">
        <f>Fertility!E142</f>
        <v>1.7978000000000001</v>
      </c>
      <c r="C142">
        <f>SUM(Population!C143:AA143)/SUM(Population!AB143:BJ143)</f>
        <v>0.54506764908167704</v>
      </c>
      <c r="D142" s="5">
        <f>'Labor(x)'!C143</f>
        <v>0.60966897306521328</v>
      </c>
      <c r="E142" s="33">
        <f>100*(Population!B144/Population!B143-1)</f>
        <v>-0.39548061915170019</v>
      </c>
    </row>
    <row r="143" spans="1:5" x14ac:dyDescent="0.25">
      <c r="A143">
        <f>Fertility!D143</f>
        <v>2091</v>
      </c>
      <c r="B143">
        <f>Fertility!E143</f>
        <v>1.8006</v>
      </c>
      <c r="C143">
        <f>SUM(Population!C144:AA144)/SUM(Population!AB144:BJ144)</f>
        <v>0.5449013147092503</v>
      </c>
      <c r="D143" s="5">
        <f>'Labor(x)'!C144</f>
        <v>0.60884980302310954</v>
      </c>
      <c r="E143" s="33">
        <f>100*(Population!B145/Population!B144-1)</f>
        <v>-0.39918753228158632</v>
      </c>
    </row>
    <row r="144" spans="1:5" x14ac:dyDescent="0.25">
      <c r="A144">
        <f>Fertility!D144</f>
        <v>2092</v>
      </c>
      <c r="B144">
        <f>Fertility!E144</f>
        <v>1.8033999999999999</v>
      </c>
      <c r="C144">
        <f>SUM(Population!C145:AA145)/SUM(Population!AB145:BJ145)</f>
        <v>0.54695134462610628</v>
      </c>
      <c r="D144" s="5">
        <f>'Labor(x)'!C145</f>
        <v>0.60757958945792911</v>
      </c>
      <c r="E144" s="33">
        <f>100*(Population!B146/Population!B145-1)</f>
        <v>-0.45391671429394487</v>
      </c>
    </row>
    <row r="145" spans="1:5" x14ac:dyDescent="0.25">
      <c r="A145">
        <f>Fertility!D145</f>
        <v>2093</v>
      </c>
      <c r="B145">
        <f>Fertility!E145</f>
        <v>1.8062</v>
      </c>
      <c r="C145">
        <f>SUM(Population!C146:AA146)/SUM(Population!AB146:BJ146)</f>
        <v>0.55146772569863312</v>
      </c>
      <c r="D145" s="5">
        <f>'Labor(x)'!C146</f>
        <v>0.60564428665917114</v>
      </c>
      <c r="E145" s="33">
        <f>100*(Population!B147/Population!B146-1)</f>
        <v>-0.47350526769793788</v>
      </c>
    </row>
    <row r="146" spans="1:5" x14ac:dyDescent="0.25">
      <c r="A146">
        <f>Fertility!D146</f>
        <v>2094</v>
      </c>
      <c r="B146">
        <f>Fertility!E146</f>
        <v>1.8089999999999999</v>
      </c>
      <c r="C146">
        <f>SUM(Population!C147:AA147)/SUM(Population!AB147:BJ147)</f>
        <v>0.55847422093446308</v>
      </c>
      <c r="D146" s="5">
        <f>'Labor(x)'!C147</f>
        <v>0.60335960887456341</v>
      </c>
      <c r="E146" s="33">
        <f>100*(Population!B148/Population!B147-1)</f>
        <v>-0.49019160193118916</v>
      </c>
    </row>
    <row r="147" spans="1:5" x14ac:dyDescent="0.25">
      <c r="A147">
        <f>Fertility!D147</f>
        <v>2095</v>
      </c>
      <c r="B147">
        <f>Fertility!E147</f>
        <v>1.8112000000000001</v>
      </c>
      <c r="C147">
        <f>SUM(Population!C148:AA148)/SUM(Population!AB148:BJ148)</f>
        <v>0.56716586142558667</v>
      </c>
      <c r="D147" s="5">
        <f>'Labor(x)'!C148</f>
        <v>0.60085980143605811</v>
      </c>
      <c r="E147" s="33">
        <f>100*(Population!B149/Population!B148-1)</f>
        <v>-0.48760908801155356</v>
      </c>
    </row>
    <row r="148" spans="1:5" x14ac:dyDescent="0.25">
      <c r="A148">
        <f>Fertility!D148</f>
        <v>2096</v>
      </c>
      <c r="B148">
        <f>Fertility!E148</f>
        <v>1.8134000000000001</v>
      </c>
      <c r="C148">
        <f>SUM(Population!C149:AA149)/SUM(Population!AB149:BJ149)</f>
        <v>0.57610203326607901</v>
      </c>
      <c r="D148" s="5">
        <f>'Labor(x)'!C149</f>
        <v>0.59827678891179548</v>
      </c>
      <c r="E148" s="33">
        <f>100*(Population!B150/Population!B149-1)</f>
        <v>-0.47810899058293721</v>
      </c>
    </row>
    <row r="149" spans="1:5" x14ac:dyDescent="0.25">
      <c r="A149">
        <f>Fertility!D149</f>
        <v>2097</v>
      </c>
      <c r="B149">
        <f>Fertility!E149</f>
        <v>1.8156000000000001</v>
      </c>
      <c r="C149">
        <f>SUM(Population!C150:AA150)/SUM(Population!AB150:BJ150)</f>
        <v>0.58421474371687276</v>
      </c>
      <c r="D149" s="5">
        <f>'Labor(x)'!C150</f>
        <v>0.59569577258189399</v>
      </c>
      <c r="E149" s="33">
        <f>100*(Population!B151/Population!B150-1)</f>
        <v>-0.53498222821103392</v>
      </c>
    </row>
    <row r="150" spans="1:5" x14ac:dyDescent="0.25">
      <c r="A150">
        <f>Fertility!D150</f>
        <v>2098</v>
      </c>
      <c r="B150">
        <f>Fertility!E150</f>
        <v>1.8178000000000001</v>
      </c>
      <c r="C150">
        <f>SUM(Population!C151:AA151)/SUM(Population!AB151:BJ151)</f>
        <v>0.59173577687603929</v>
      </c>
      <c r="D150" s="5">
        <f>'Labor(x)'!C151</f>
        <v>0.59308207283972192</v>
      </c>
      <c r="E150" s="33">
        <f>100*(Population!B152/Population!B151-1)</f>
        <v>-0.54946930019026397</v>
      </c>
    </row>
    <row r="151" spans="1:5" x14ac:dyDescent="0.25">
      <c r="A151">
        <f>Fertility!D151</f>
        <v>2099</v>
      </c>
      <c r="B151">
        <f>Fertility!E151</f>
        <v>1.82</v>
      </c>
      <c r="C151">
        <f>SUM(Population!C152:AA152)/SUM(Population!AB152:BJ152)</f>
        <v>0.59823021779442276</v>
      </c>
      <c r="D151" s="5">
        <f>'Labor(x)'!C152</f>
        <v>0.5908727116912863</v>
      </c>
      <c r="E151" s="33">
        <f>100*(Population!B153/Population!B152-1)</f>
        <v>-0.55107041081263741</v>
      </c>
    </row>
    <row r="152" spans="1:5" x14ac:dyDescent="0.25">
      <c r="A152">
        <f>Fertility!D152</f>
        <v>2100</v>
      </c>
      <c r="B152">
        <f>Fertility!E152</f>
        <v>1.8220000000000003</v>
      </c>
      <c r="C152">
        <f>SUM(Population!C153:AA153)/SUM(Population!AB153:BJ153)</f>
        <v>0.60357875096169056</v>
      </c>
      <c r="D152" s="5">
        <f>'Labor(x)'!C153</f>
        <v>0.58910997716977287</v>
      </c>
      <c r="E152" s="33">
        <f>100*(Population!B154/Population!B153-1)</f>
        <v>-100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5"/>
  <sheetViews>
    <sheetView workbookViewId="0">
      <selection sqref="A1:E5"/>
    </sheetView>
  </sheetViews>
  <sheetFormatPr defaultRowHeight="15" x14ac:dyDescent="0.25"/>
  <cols>
    <col min="1" max="1" width="24.7109375" customWidth="1"/>
    <col min="2" max="2" width="6.85546875" customWidth="1"/>
    <col min="3" max="3" width="2.28515625" customWidth="1"/>
    <col min="4" max="4" width="30.42578125" customWidth="1"/>
    <col min="5" max="5" width="6.7109375" customWidth="1"/>
  </cols>
  <sheetData>
    <row r="1" spans="1:10" x14ac:dyDescent="0.25">
      <c r="A1" s="7" t="str">
        <f>"Initial conditions, "&amp;country&amp;", "&amp;year0</f>
        <v>Initial conditions, Poor, Nigeria--&gt;China, 1950</v>
      </c>
      <c r="B1" s="7"/>
      <c r="C1" s="7"/>
      <c r="D1" s="7"/>
      <c r="E1" s="7"/>
    </row>
    <row r="2" spans="1:10" x14ac:dyDescent="0.25">
      <c r="A2" t="s">
        <v>262</v>
      </c>
      <c r="B2" s="33">
        <f>'Pop summary'!B2</f>
        <v>6.3540000000000001</v>
      </c>
      <c r="D2" t="s">
        <v>266</v>
      </c>
      <c r="E2" s="12">
        <f>'PC Summary'!B4</f>
        <v>128.52559324127506</v>
      </c>
      <c r="F2" s="17"/>
      <c r="G2" s="12"/>
      <c r="I2" s="12"/>
      <c r="J2" s="12"/>
    </row>
    <row r="3" spans="1:10" x14ac:dyDescent="0.25">
      <c r="A3" t="s">
        <v>263</v>
      </c>
      <c r="B3" s="33">
        <f>'Pop summary'!C2</f>
        <v>1.7614719127117777</v>
      </c>
      <c r="D3" t="s">
        <v>267</v>
      </c>
      <c r="E3" s="12">
        <f>'PC Summary'!E4</f>
        <v>250</v>
      </c>
    </row>
    <row r="4" spans="1:10" x14ac:dyDescent="0.25">
      <c r="A4" t="s">
        <v>264</v>
      </c>
      <c r="B4" s="5">
        <f>'Pop summary'!D2</f>
        <v>0.34273491531006678</v>
      </c>
      <c r="D4" t="s">
        <v>269</v>
      </c>
      <c r="E4" s="30">
        <f>'PC Summary'!H4</f>
        <v>102.00149141753761</v>
      </c>
    </row>
    <row r="5" spans="1:10" x14ac:dyDescent="0.25">
      <c r="A5" s="7" t="s">
        <v>268</v>
      </c>
      <c r="B5" s="55">
        <f>'Pop summary'!$E$2</f>
        <v>1.5097249468988272</v>
      </c>
      <c r="C5" s="7"/>
      <c r="D5" s="7" t="s">
        <v>270</v>
      </c>
      <c r="E5" s="71">
        <f>'PC Summary'!I4</f>
        <v>92.106918861713126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15</vt:i4>
      </vt:variant>
    </vt:vector>
  </HeadingPairs>
  <TitlesOfParts>
    <vt:vector size="40" baseType="lpstr">
      <vt:lpstr>Inputs</vt:lpstr>
      <vt:lpstr>HK Notes</vt:lpstr>
      <vt:lpstr>Population</vt:lpstr>
      <vt:lpstr>Fertility</vt:lpstr>
      <vt:lpstr>Barro-Lee input</vt:lpstr>
      <vt:lpstr>Agg Summary</vt:lpstr>
      <vt:lpstr>PC Summary</vt:lpstr>
      <vt:lpstr>Pop summary</vt:lpstr>
      <vt:lpstr>Initial conditions</vt:lpstr>
      <vt:lpstr>HK summary</vt:lpstr>
      <vt:lpstr>K summary</vt:lpstr>
      <vt:lpstr>Econ summary</vt:lpstr>
      <vt:lpstr>Econ aggregates</vt:lpstr>
      <vt:lpstr>Labor(x)</vt:lpstr>
      <vt:lpstr>HKI SC</vt:lpstr>
      <vt:lpstr>HKGI(x)</vt:lpstr>
      <vt:lpstr>HKFI(x)</vt:lpstr>
      <vt:lpstr>HKI(x)</vt:lpstr>
      <vt:lpstr>BL HKI(x)</vt:lpstr>
      <vt:lpstr>PC HKI$</vt:lpstr>
      <vt:lpstr>Agg HKI</vt:lpstr>
      <vt:lpstr>CumHKI</vt:lpstr>
      <vt:lpstr>HK(x)</vt:lpstr>
      <vt:lpstr>l(x)</vt:lpstr>
      <vt:lpstr>Sheet1</vt:lpstr>
      <vt:lpstr>alpha</vt:lpstr>
      <vt:lpstr>beta</vt:lpstr>
      <vt:lpstr>BL</vt:lpstr>
      <vt:lpstr>CDR</vt:lpstr>
      <vt:lpstr>country</vt:lpstr>
      <vt:lpstr>dep</vt:lpstr>
      <vt:lpstr>HGKI_Model</vt:lpstr>
      <vt:lpstr>HKGI_M</vt:lpstr>
      <vt:lpstr>k</vt:lpstr>
      <vt:lpstr>KY</vt:lpstr>
      <vt:lpstr>model1</vt:lpstr>
      <vt:lpstr>Pop</vt:lpstr>
      <vt:lpstr>prod</vt:lpstr>
      <vt:lpstr>year0</vt:lpstr>
      <vt:lpstr>YoLY0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</dc:creator>
  <cp:lastModifiedBy>Andy</cp:lastModifiedBy>
  <dcterms:created xsi:type="dcterms:W3CDTF">2015-03-22T12:04:20Z</dcterms:created>
  <dcterms:modified xsi:type="dcterms:W3CDTF">2015-04-12T23:12:48Z</dcterms:modified>
</cp:coreProperties>
</file>